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lva/Desktop/genAI/nonproject/data/"/>
    </mc:Choice>
  </mc:AlternateContent>
  <xr:revisionPtr revIDLastSave="0" documentId="8_{C69D4EA8-086F-E44D-8AD0-5B07D5149685}" xr6:coauthVersionLast="45" xr6:coauthVersionMax="45" xr10:uidLastSave="{00000000-0000-0000-0000-000000000000}"/>
  <bookViews>
    <workbookView xWindow="1160" yWindow="460" windowWidth="27640" windowHeight="16940"/>
  </bookViews>
  <sheets>
    <sheet name="NC_yelp" sheetId="1" r:id="rId1"/>
  </sheets>
  <definedNames>
    <definedName name="_xlnm._FilterDatabase" localSheetId="0" hidden="1">NC_yelp!$A$1:$L$16219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33" i="1"/>
  <c r="A55" i="1"/>
  <c r="A364" i="1"/>
  <c r="A462" i="1"/>
  <c r="A602" i="1"/>
  <c r="A608" i="1"/>
  <c r="A700" i="1"/>
  <c r="A766" i="1"/>
  <c r="A837" i="1"/>
  <c r="A865" i="1"/>
  <c r="A875" i="1"/>
  <c r="A923" i="1"/>
  <c r="A1100" i="1"/>
  <c r="A1185" i="1"/>
  <c r="A1195" i="1"/>
  <c r="A1292" i="1"/>
  <c r="A1317" i="1"/>
  <c r="A1328" i="1"/>
  <c r="A1494" i="1"/>
  <c r="A1573" i="1"/>
  <c r="A1581" i="1"/>
  <c r="A1721" i="1"/>
  <c r="A1745" i="1"/>
  <c r="A1761" i="1"/>
  <c r="A1865" i="1"/>
  <c r="A1901" i="1"/>
  <c r="A1946" i="1"/>
  <c r="A1989" i="1"/>
  <c r="A2171" i="1"/>
  <c r="A2249" i="1"/>
  <c r="A2258" i="1"/>
  <c r="A2260" i="1"/>
  <c r="A2337" i="1"/>
  <c r="A2352" i="1"/>
  <c r="A2379" i="1"/>
  <c r="A2537" i="1"/>
  <c r="A2639" i="1"/>
  <c r="A2732" i="1"/>
  <c r="A2787" i="1"/>
  <c r="A2800" i="1"/>
  <c r="A3002" i="1"/>
  <c r="A3040" i="1"/>
  <c r="A3125" i="1"/>
  <c r="A3337" i="1"/>
  <c r="A3419" i="1"/>
  <c r="A3554" i="1"/>
  <c r="A3683" i="1"/>
  <c r="A3751" i="1"/>
  <c r="A3793" i="1"/>
  <c r="A3833" i="1"/>
  <c r="A3897" i="1"/>
  <c r="A3979" i="1"/>
  <c r="A4086" i="1"/>
  <c r="A4113" i="1"/>
  <c r="A4120" i="1"/>
  <c r="A4122" i="1"/>
  <c r="A4132" i="1"/>
  <c r="A4202" i="1"/>
  <c r="A4224" i="1"/>
  <c r="A4267" i="1"/>
  <c r="A4313" i="1"/>
  <c r="A4354" i="1"/>
  <c r="A4393" i="1"/>
  <c r="A4418" i="1"/>
  <c r="A4439" i="1"/>
  <c r="A4459" i="1"/>
  <c r="A4496" i="1"/>
  <c r="A4667" i="1"/>
  <c r="A4676" i="1"/>
  <c r="A4974" i="1"/>
  <c r="A5197" i="1"/>
  <c r="A5205" i="1"/>
  <c r="A5396" i="1"/>
  <c r="A5462" i="1"/>
  <c r="A5497" i="1"/>
  <c r="A5539" i="1"/>
  <c r="A5612" i="1"/>
  <c r="A5621" i="1"/>
  <c r="A5690" i="1"/>
  <c r="A5743" i="1"/>
  <c r="A5834" i="1"/>
  <c r="A5837" i="1"/>
  <c r="A5840" i="1"/>
  <c r="A5866" i="1"/>
  <c r="A5955" i="1"/>
  <c r="A6091" i="1"/>
  <c r="A6171" i="1"/>
  <c r="A6212" i="1"/>
  <c r="A6320" i="1"/>
  <c r="A6436" i="1"/>
  <c r="A6470" i="1"/>
  <c r="A6512" i="1"/>
  <c r="A6560" i="1"/>
  <c r="A6720" i="1"/>
  <c r="A7022" i="1"/>
  <c r="A7042" i="1"/>
  <c r="A7189" i="1"/>
  <c r="A7271" i="1"/>
  <c r="A7319" i="1"/>
  <c r="A7327" i="1"/>
  <c r="A7394" i="1"/>
  <c r="A7451" i="1"/>
  <c r="A7528" i="1"/>
  <c r="A7638" i="1"/>
  <c r="A7649" i="1"/>
  <c r="A7676" i="1"/>
  <c r="A7961" i="1"/>
  <c r="A7993" i="1"/>
  <c r="A8087" i="1"/>
  <c r="A8150" i="1"/>
  <c r="A8258" i="1"/>
  <c r="A8334" i="1"/>
  <c r="A8336" i="1"/>
  <c r="A8352" i="1"/>
  <c r="A8525" i="1"/>
  <c r="A8565" i="1"/>
  <c r="A8582" i="1"/>
  <c r="A8663" i="1"/>
  <c r="A8759" i="1"/>
  <c r="A8771" i="1"/>
  <c r="A8843" i="1"/>
  <c r="A8970" i="1"/>
  <c r="A9040" i="1"/>
  <c r="A9127" i="1"/>
  <c r="A9265" i="1"/>
  <c r="A9379" i="1"/>
  <c r="A9516" i="1"/>
  <c r="A9557" i="1"/>
  <c r="A9646" i="1"/>
  <c r="A9762" i="1"/>
  <c r="A9790" i="1"/>
  <c r="A9801" i="1"/>
  <c r="A10084" i="1"/>
  <c r="A10260" i="1"/>
  <c r="A10270" i="1"/>
  <c r="A10431" i="1"/>
  <c r="A10504" i="1"/>
  <c r="A10549" i="1"/>
  <c r="A10750" i="1"/>
  <c r="A10810" i="1"/>
  <c r="A10818" i="1"/>
  <c r="A11267" i="1"/>
  <c r="A11269" i="1"/>
  <c r="A11372" i="1"/>
  <c r="A11376" i="1"/>
  <c r="A11402" i="1"/>
  <c r="B11451" i="1"/>
  <c r="A11769" i="1"/>
  <c r="A11833" i="1"/>
  <c r="A11877" i="1"/>
  <c r="A11933" i="1"/>
  <c r="A11946" i="1"/>
  <c r="A11947" i="1"/>
  <c r="A12023" i="1"/>
  <c r="A12169" i="1"/>
  <c r="A12237" i="1"/>
  <c r="A12259" i="1"/>
  <c r="A12317" i="1"/>
  <c r="A12360" i="1"/>
  <c r="A12448" i="1"/>
  <c r="A12554" i="1"/>
  <c r="A12588" i="1"/>
  <c r="A12644" i="1"/>
  <c r="A12681" i="1"/>
  <c r="A12891" i="1"/>
  <c r="A12928" i="1"/>
  <c r="A13022" i="1"/>
  <c r="A13053" i="1"/>
  <c r="A13054" i="1"/>
  <c r="A13100" i="1"/>
  <c r="A13138" i="1"/>
  <c r="A13164" i="1"/>
  <c r="A13192" i="1"/>
  <c r="A13256" i="1"/>
  <c r="A13283" i="1"/>
  <c r="A13313" i="1"/>
  <c r="A13429" i="1"/>
  <c r="A13441" i="1"/>
  <c r="A13477" i="1"/>
  <c r="A13485" i="1"/>
  <c r="A13549" i="1"/>
  <c r="A13712" i="1"/>
  <c r="A13861" i="1"/>
  <c r="A13937" i="1"/>
  <c r="A13947" i="1"/>
  <c r="A14086" i="1"/>
  <c r="A14183" i="1"/>
  <c r="A14196" i="1"/>
  <c r="A14197" i="1"/>
  <c r="A14258" i="1"/>
  <c r="A14368" i="1"/>
  <c r="A14401" i="1"/>
  <c r="A14410" i="1"/>
  <c r="A14536" i="1"/>
  <c r="A14666" i="1"/>
  <c r="A14755" i="1"/>
  <c r="A14767" i="1"/>
  <c r="A14782" i="1"/>
  <c r="A14785" i="1"/>
  <c r="A14994" i="1"/>
  <c r="A14998" i="1"/>
  <c r="A15098" i="1"/>
  <c r="A15122" i="1"/>
  <c r="A15139" i="1"/>
  <c r="A15355" i="1"/>
  <c r="A15530" i="1"/>
  <c r="A15662" i="1"/>
  <c r="A15796" i="1"/>
  <c r="A15854" i="1"/>
  <c r="A15895" i="1"/>
  <c r="A15900" i="1"/>
  <c r="A15938" i="1"/>
  <c r="A15939" i="1"/>
  <c r="A15961" i="1"/>
  <c r="A16040" i="1"/>
</calcChain>
</file>

<file path=xl/sharedStrings.xml><?xml version="1.0" encoding="utf-8"?>
<sst xmlns="http://schemas.openxmlformats.org/spreadsheetml/2006/main" count="96497" uniqueCount="52409">
  <si>
    <t>business_id</t>
  </si>
  <si>
    <t>name</t>
  </si>
  <si>
    <t>address</t>
  </si>
  <si>
    <t>city</t>
  </si>
  <si>
    <t>state</t>
  </si>
  <si>
    <t>postal_code</t>
  </si>
  <si>
    <t>latitude</t>
  </si>
  <si>
    <t>longitude</t>
  </si>
  <si>
    <t>stars</t>
  </si>
  <si>
    <t>review_count</t>
  </si>
  <si>
    <t>is_open</t>
  </si>
  <si>
    <t>categories</t>
  </si>
  <si>
    <t>f9NumwFMBDn751xgFiRbNA</t>
  </si>
  <si>
    <t>The Range At Lake Norman</t>
  </si>
  <si>
    <t>10913 Bailey Rd</t>
  </si>
  <si>
    <t>CORNELIUS</t>
  </si>
  <si>
    <t>NC</t>
  </si>
  <si>
    <t>['Active Life', 'Gun/Rifle Ranges', 'Guns &amp; Ammo', 'Shopping']</t>
  </si>
  <si>
    <t>CsLQLiRoafpJPJSkNX2h5Q</t>
  </si>
  <si>
    <t>Middle East Deli</t>
  </si>
  <si>
    <t>4508 E Independence Blvd</t>
  </si>
  <si>
    <t>CHARLOTTE</t>
  </si>
  <si>
    <t>['Food', 'Restaurants', 'Grocery', 'Middle Eastern']</t>
  </si>
  <si>
    <t>idgGrA8gt699JDUPKyiHJw</t>
  </si>
  <si>
    <t>North Carolina Brewers And Music Festival</t>
  </si>
  <si>
    <t>4431 Neck Rd</t>
  </si>
  <si>
    <t>HUNTERSVILLE</t>
  </si>
  <si>
    <t>['Festivals', 'Arts &amp; Entertainment']</t>
  </si>
  <si>
    <t>mKTq1T_IAplDpHUcMzOXkw</t>
  </si>
  <si>
    <t>Tipsy Ryde</t>
  </si>
  <si>
    <t>GASTONIA</t>
  </si>
  <si>
    <t>['Hotels &amp; Travel', 'Transportation', 'Taxis', 'Beer', 'Wine &amp; Spirits', 'Food', 'Food Delivery Services']</t>
  </si>
  <si>
    <t>0pOlmHVeidsh63iAWdTAfg</t>
  </si>
  <si>
    <t>Hendrick Motors of Charlotte - Mercedes-Benz</t>
  </si>
  <si>
    <t>5201 E Independence Blvd</t>
  </si>
  <si>
    <t>['Auto Repair', 'Car Dealers', 'Automotive']</t>
  </si>
  <si>
    <t>PslhllUwcQFavRHp-lyMOQ</t>
  </si>
  <si>
    <t>Disney Store</t>
  </si>
  <si>
    <t>8111 Concord Mills Blvd, Space 214</t>
  </si>
  <si>
    <t>CONCORD</t>
  </si>
  <si>
    <t>["Children's Clothing", 'Shopping', 'Outlet Stores', 'Fashion', 'Toy Stores']</t>
  </si>
  <si>
    <t>Five Guys Burgers and Fries</t>
  </si>
  <si>
    <t>2130 E Arbors Dr</t>
  </si>
  <si>
    <t>['Fast Food', 'American (New)', 'Restaurants', 'Burgers']</t>
  </si>
  <si>
    <t>EQcCkiXbZARWGhVU02BYcw</t>
  </si>
  <si>
    <t>FedEx Office Print &amp; Ship Center</t>
  </si>
  <si>
    <t>230 E Wt Harris Blvd, A1</t>
  </si>
  <si>
    <t>['Shipping Centers', 'Printing Services', 'Professional Services', 'Local Services', 'Signmaking']</t>
  </si>
  <si>
    <t>Ar7b3_R0OBrSIbRmGvhWwg</t>
  </si>
  <si>
    <t>Garage Experts of Charlotte</t>
  </si>
  <si>
    <t>['Cabinetry', 'Home Services', 'Flooring', 'Self Storage', 'Painters', 'Local Services', 'Contractors', 'Home Organization']</t>
  </si>
  <si>
    <t>iAtCgs1XXPeHVrftHOv1dQ</t>
  </si>
  <si>
    <t>On the Green Deli &amp; Catering</t>
  </si>
  <si>
    <t>13840 Ballantyne Corporate Pl, Ste 175</t>
  </si>
  <si>
    <t>['Caterers', 'Event Planning &amp; Services']</t>
  </si>
  <si>
    <t>gsWnxCMru_x4-4izu3kiXA</t>
  </si>
  <si>
    <t>Veterans Park</t>
  </si>
  <si>
    <t>2136 Central Ave</t>
  </si>
  <si>
    <t>['Parks', 'Active Life']</t>
  </si>
  <si>
    <t>wUG9y_Yoq7Mfxz_9OdjI8Q</t>
  </si>
  <si>
    <t>Mint Hill Barber Shop</t>
  </si>
  <si>
    <t>11211 Lawyers Rd, Ste 116</t>
  </si>
  <si>
    <t>MINT HILL</t>
  </si>
  <si>
    <t>['Beauty &amp; Spas', 'Barbers']</t>
  </si>
  <si>
    <t>VHAVNy-8DljdyJ-j57NlGg</t>
  </si>
  <si>
    <t>Air Today</t>
  </si>
  <si>
    <t>8100 England St</t>
  </si>
  <si>
    <t>['Home &amp; Garden', 'Shopping', 'Appliances', 'Heating &amp; Air Conditioning/HVAC', 'Home Services', 'Plumbing', 'Water Heater Installation/Repair']</t>
  </si>
  <si>
    <t>kQknjbOvtPmS3NVm-RhcdQ</t>
  </si>
  <si>
    <t>Hotel Charlotte Restaurant</t>
  </si>
  <si>
    <t>705 S Sharon Amity Rd</t>
  </si>
  <si>
    <t>['Restaurants', 'Cajun/Creole']</t>
  </si>
  <si>
    <t>W-x-vxx1ebJ9NBcP8h_98A</t>
  </si>
  <si>
    <t>Ulta Beauty</t>
  </si>
  <si>
    <t>7844 Rea Rd</t>
  </si>
  <si>
    <t>['Shopping', 'Cosmetics &amp; Beauty Supply', 'Beauty &amp; Spas', 'Makeup Artists', 'Hair Removal', 'Hair Salons', 'Skin Care']</t>
  </si>
  <si>
    <t>3C0bnFhjkgYP9mWORKg6cA</t>
  </si>
  <si>
    <t>Chili Man</t>
  </si>
  <si>
    <t>S Tryon</t>
  </si>
  <si>
    <t>['Hot Dogs', 'Food', 'Street Vendors', 'Restaurants']</t>
  </si>
  <si>
    <t>PqGYodFN9vKU2v0HUMtCuA</t>
  </si>
  <si>
    <t>Fresh Coat Painters of Charlotte</t>
  </si>
  <si>
    <t>9635 Southern Pine Blvd, Ste 108</t>
  </si>
  <si>
    <t>['Drywall Installation &amp; Repair', 'Painters', 'Home Services']</t>
  </si>
  <si>
    <t>Ag-H9FFlgJtyyy-P1Hn22A</t>
  </si>
  <si>
    <t>Pier 1</t>
  </si>
  <si>
    <t>4729 South Blvd</t>
  </si>
  <si>
    <t>['Home &amp; Garden', 'Shopping', 'Furniture Stores', 'Candle Stores', 'Home Decor']</t>
  </si>
  <si>
    <t>e1tqT4QNOUqDiOvmaIcxfQ</t>
  </si>
  <si>
    <t>Chef Alyssa's Kitchen</t>
  </si>
  <si>
    <t>4001-C Yancey Rd, Ste 100</t>
  </si>
  <si>
    <t>['Active Life', 'Summer Camps', 'Personal Chefs', 'Venues &amp; Event Spaces', 'Cooking Schools', 'Event Planning &amp; Services', 'Shopping', 'Specialty Schools', 'Cooking Classes', 'Restaurants', 'Party &amp; Event Planning', 'Education', 'Caterers', 'Breakfast &amp; Brunch', 'Arts &amp; Crafts']</t>
  </si>
  <si>
    <t>90oH6tilpqsCkz7Dhcxejw</t>
  </si>
  <si>
    <t>Massage In Davidson</t>
  </si>
  <si>
    <t>21206 Catawba Ave</t>
  </si>
  <si>
    <t>['Massage Therapy', 'Health &amp; Medical', 'Beauty &amp; Spas', 'Massage']</t>
  </si>
  <si>
    <t>8k8cMmMcuj5h85mMLMoj2w</t>
  </si>
  <si>
    <t>RayNathan's</t>
  </si>
  <si>
    <t>4571 S New Hope Rd</t>
  </si>
  <si>
    <t>['Barbeque', 'Southern', 'Restaurants', 'American (Traditional)']</t>
  </si>
  <si>
    <t>vuZM8Q1WuVLMM4JiUn1n-A</t>
  </si>
  <si>
    <t>Bank of America</t>
  </si>
  <si>
    <t>9715 Callabridge Ct</t>
  </si>
  <si>
    <t>['Mortgage Brokers', 'Real Estate', 'Banks &amp; Credit Unions', 'Financial Services', 'Home Services']</t>
  </si>
  <si>
    <t>MyiqKhZd8N08q9qilxRcPQ</t>
  </si>
  <si>
    <t>Our Daily Bread</t>
  </si>
  <si>
    <t>20124 W Catawba</t>
  </si>
  <si>
    <t>['Food', 'Bakeries', 'Restaurants', 'Pizza']</t>
  </si>
  <si>
    <t>IBDPvXWRpi9DFO1Z9_nvBg</t>
  </si>
  <si>
    <t>Seva Beauty</t>
  </si>
  <si>
    <t>8180 S Tryon St</t>
  </si>
  <si>
    <t>['Skin Care', 'Hair Removal', 'Beauty &amp; Spas', 'Eyelash Service', 'Waxing', 'Threading Services']</t>
  </si>
  <si>
    <t>CsQCvGx6hIQw1jt3H5oYAQ</t>
  </si>
  <si>
    <t>Specialty Orthotics</t>
  </si>
  <si>
    <t>2024B Randolph Rd</t>
  </si>
  <si>
    <t>['Orthotics', 'Health &amp; Medical']</t>
  </si>
  <si>
    <t>1Pw7_3O_6RZxtqw6gx5K_w</t>
  </si>
  <si>
    <t>Solis Southline Apartments</t>
  </si>
  <si>
    <t>2520 South Blvd</t>
  </si>
  <si>
    <t>['Real Estate', 'Apartments', 'Home Services']</t>
  </si>
  <si>
    <t>_V4CzzA7Z9h4qyLIdG-KUg</t>
  </si>
  <si>
    <t>Wendy's</t>
  </si>
  <si>
    <t>5214 Sunset Rd</t>
  </si>
  <si>
    <t>['Restaurants', 'Hot Dogs', 'Burgers', 'Fast Food']</t>
  </si>
  <si>
    <t>ebwM2pckHieHvK6h1scuBw</t>
  </si>
  <si>
    <t>Lazeez Mediterranean Grill</t>
  </si>
  <si>
    <t>9311 Jw Clay Blvd</t>
  </si>
  <si>
    <t>['Restaurants', 'Mediterranean', 'Halal', 'Cocktail Bars', 'Bars', 'Middle Eastern', 'Nightlife']</t>
  </si>
  <si>
    <t>D-RQsQjEVI_w-KC7iDJd5Q</t>
  </si>
  <si>
    <t>Cuisine Malaya</t>
  </si>
  <si>
    <t>1411 Elizabeth Ave</t>
  </si>
  <si>
    <t>['Malaysian', 'Vegetarian', 'Restaurants', 'Sushi Bars', 'Asian Fusion']</t>
  </si>
  <si>
    <t>EpeIGIdVblKts0ihFJY_9w</t>
  </si>
  <si>
    <t>Harry Marsh Law</t>
  </si>
  <si>
    <t>10550 Independence Pointe Pkwy, Ste 302</t>
  </si>
  <si>
    <t>MATTHEWS</t>
  </si>
  <si>
    <t>['General Litigation', 'Lawyers', 'Professional Services', 'Real Estate', 'Real Estate Law', 'Home Services', 'Bankruptcy Law', 'Legal Services']</t>
  </si>
  <si>
    <t>EbK0sO6f-bQMi8slrB4I_w</t>
  </si>
  <si>
    <t>Carolina Dental Arts</t>
  </si>
  <si>
    <t>6842 Morrison Blvd, Ste 202</t>
  </si>
  <si>
    <t>['Health &amp; Medical', 'Dentists', 'General Dentistry']</t>
  </si>
  <si>
    <t>Amiable Alterations</t>
  </si>
  <si>
    <t>13715 Providence Rd</t>
  </si>
  <si>
    <t>['Local Services', 'Sewing &amp; Alterations']</t>
  </si>
  <si>
    <t>UITPqkoDytnHT4kxaAyDeA</t>
  </si>
  <si>
    <t>Hibachi Express</t>
  </si>
  <si>
    <t>7945 N Tryon St, Ste 100</t>
  </si>
  <si>
    <t>['Japanese', 'Restaurants']</t>
  </si>
  <si>
    <t>yh_j-S1cVFRKMbLf3Fz_kQ</t>
  </si>
  <si>
    <t>Exxon Mobile On the Run Cafe</t>
  </si>
  <si>
    <t>10023 N Tryon St</t>
  </si>
  <si>
    <t>['Automotive', 'Gas Stations', 'Convenience Stores', 'Food']</t>
  </si>
  <si>
    <t>LZWXP-D4YPlzsFjVx6b9XA</t>
  </si>
  <si>
    <t>Spice South</t>
  </si>
  <si>
    <t>8145 Ardrey Kell Rd</t>
  </si>
  <si>
    <t>['Indian', 'Restaurants']</t>
  </si>
  <si>
    <t>61_eWCVWBHmfuJ8AW1zpJQ</t>
  </si>
  <si>
    <t>Given's Hair Braiding &amp; Weaving</t>
  </si>
  <si>
    <t>70 Concord Commons Pl SW</t>
  </si>
  <si>
    <t>['Hair Salons', 'Beauty &amp; Spas']</t>
  </si>
  <si>
    <t>UZCfJ29B4MRIS3igABE_Ew</t>
  </si>
  <si>
    <t>Gandhi International Market</t>
  </si>
  <si>
    <t>9630-G University City Blvd</t>
  </si>
  <si>
    <t>['Ethnic Food', 'Food', 'Specialty Food', 'Grocery', 'Imported Food']</t>
  </si>
  <si>
    <t>AnDhBd6fqeD1QRWhgDA83A</t>
  </si>
  <si>
    <t>Frankie &amp; Louie's</t>
  </si>
  <si>
    <t>4351 Main St</t>
  </si>
  <si>
    <t>HARRISBURG</t>
  </si>
  <si>
    <t>['Nightlife', 'Food', 'Arts &amp; Entertainment', 'Music Venues', 'Venues &amp; Event Spaces', 'Event Planning &amp; Services']</t>
  </si>
  <si>
    <t>NFm869_w6cvVaWaNpAzjeA</t>
  </si>
  <si>
    <t>Soul Gastrolounge</t>
  </si>
  <si>
    <t>1500-B Central Ave</t>
  </si>
  <si>
    <t>['Restaurants', 'Tapas Bars', 'Gastropubs', 'Cocktail Bars', 'Lounges', 'Bars', 'Nightlife']</t>
  </si>
  <si>
    <t>JQWIZ8MT-VGZzO5W5XCB5Q</t>
  </si>
  <si>
    <t>88 China Bistro</t>
  </si>
  <si>
    <t>1620 E 4th St</t>
  </si>
  <si>
    <t>['Restaurants', 'Chinese']</t>
  </si>
  <si>
    <t>IWDxKvfVAXRWD9oi8qEZtw</t>
  </si>
  <si>
    <t>Acn Inc.</t>
  </si>
  <si>
    <t>1000 Progress Pl</t>
  </si>
  <si>
    <t>['Local Services', 'Telecommunications', 'Internet Service Providers', 'IT Services &amp; Computer Repair', 'Professional Services', 'Home Services', 'Utilities']</t>
  </si>
  <si>
    <t>J7fekWie4ZwR03AZVBisFw</t>
  </si>
  <si>
    <t>Cafe South</t>
  </si>
  <si>
    <t>7901 Forest Pine Dr</t>
  </si>
  <si>
    <t>['Salad', 'Breakfast &amp; Brunch', 'Caterers', 'American (New)', 'Cafes', 'Restaurants', 'Chicken Wings', 'Event Planning &amp; Services']</t>
  </si>
  <si>
    <t>AEdbpgVA6cGLlEUbjV7ayg</t>
  </si>
  <si>
    <t>Fantastic Sam's Cut &amp; Color</t>
  </si>
  <si>
    <t>3090 E Franklin Blvd, Ste 6</t>
  </si>
  <si>
    <t>['Beauty &amp; Spas', 'Hair Salons']</t>
  </si>
  <si>
    <t>9gL3XDqhLwU0PKyXlcDj0w</t>
  </si>
  <si>
    <t>Enterprise Car Sales</t>
  </si>
  <si>
    <t>6201 E Independence Blvd</t>
  </si>
  <si>
    <t>['Car Dealers', 'Automotive']</t>
  </si>
  <si>
    <t>tpB9UQNi4xaec7jdZqh9cg</t>
  </si>
  <si>
    <t>Wolfman Pizza</t>
  </si>
  <si>
    <t>1039-A Providence Rd</t>
  </si>
  <si>
    <t>['Restaurants', 'Pizza', 'Food', 'Desserts']</t>
  </si>
  <si>
    <t>5gl2GLgimBz1-Q-uXji_Rw</t>
  </si>
  <si>
    <t>Milano's Pizza &amp; Pasta</t>
  </si>
  <si>
    <t>9640 S Tryon St</t>
  </si>
  <si>
    <t>['Chicken Wings', 'Pizza', 'Food Delivery Services', 'Italian', 'Restaurants', 'Food']</t>
  </si>
  <si>
    <t>jtzU8hk78718cNWM_dMcDg</t>
  </si>
  <si>
    <t>Gap</t>
  </si>
  <si>
    <t>Northlake Mall, 6801 Northlake Mall Drive</t>
  </si>
  <si>
    <t>['Fashion', 'Sporting Goods', 'Sports Wear', 'Shopping', "Women's Clothing", "Men's Clothing"]</t>
  </si>
  <si>
    <t>nV0DXQHOZ-5ebM3-J8O-kw</t>
  </si>
  <si>
    <t>Rudino's Pizza &amp; Grinders</t>
  </si>
  <si>
    <t>8432 Old Statesville, Ste 300</t>
  </si>
  <si>
    <t>['Delis', 'Restaurants', 'Pizza']</t>
  </si>
  <si>
    <t>wiPtQK7_QAkUUMQtyiaUNg</t>
  </si>
  <si>
    <t>Mimi's Cafe</t>
  </si>
  <si>
    <t>10224 Perimeter Pkwy</t>
  </si>
  <si>
    <t>['Breakfast &amp; Brunch', 'Restaurants', 'Cajun/Creole', 'American (New)']</t>
  </si>
  <si>
    <t>LkG9Iv-xJy5NR3p1RUDtPQ</t>
  </si>
  <si>
    <t>Lark and Key</t>
  </si>
  <si>
    <t>453-B E 36th St</t>
  </si>
  <si>
    <t>['Shopping', 'Jewelry', 'Art Galleries', 'Arts &amp; Entertainment', 'Local Flavor']</t>
  </si>
  <si>
    <t>vsGoYMRvBYss3x9fn-jDzQ</t>
  </si>
  <si>
    <t>Hef's Bar &amp; Grill</t>
  </si>
  <si>
    <t>1920 Sardis Rd N</t>
  </si>
  <si>
    <t>['Sports Bars', 'Nightlife', 'Beer', 'Wine &amp; Spirits', 'Food', 'American (Traditional)', 'Bars', 'Restaurants', 'American (New)']</t>
  </si>
  <si>
    <t>qC9ivAdl47BcZdlbW7ffLg</t>
  </si>
  <si>
    <t>18 Asian and Sushi Bar</t>
  </si>
  <si>
    <t>9935 Rea Rd</t>
  </si>
  <si>
    <t>['Restaurants', 'Asian Fusion', 'Sushi Bars']</t>
  </si>
  <si>
    <t>YTeh4ZUtUxIh10QmNhwBRw</t>
  </si>
  <si>
    <t>Edge Performance Training</t>
  </si>
  <si>
    <t>200 Dalton Ave, Ste A</t>
  </si>
  <si>
    <t>['Active Life', 'Fitness &amp; Instruction', 'Trainers']</t>
  </si>
  <si>
    <t>Chipotle Mexican Grill</t>
  </si>
  <si>
    <t>2501 E Franklin Blvd</t>
  </si>
  <si>
    <t>['Mexican', 'Restaurants', 'Fast Food']</t>
  </si>
  <si>
    <t>O7SvlRCCJgcrmsfAtj-pGg</t>
  </si>
  <si>
    <t>Ckezepis Law, PLLC</t>
  </si>
  <si>
    <t>8712 Lindholm Dr, Ste 300</t>
  </si>
  <si>
    <t>['Real Estate Law', 'Professional Services', 'Lawyers']</t>
  </si>
  <si>
    <t>QZxCYZEYkLB317iYjxxHiQ</t>
  </si>
  <si>
    <t>Cuthbertson High School</t>
  </si>
  <si>
    <t>1400 Cuthbertson Rd</t>
  </si>
  <si>
    <t>WAXHAW</t>
  </si>
  <si>
    <t>['Education', 'Middle Schools &amp; High Schools']</t>
  </si>
  <si>
    <t>XSY26vVt9qvLh3SAECPzkg</t>
  </si>
  <si>
    <t>The Melting Pot</t>
  </si>
  <si>
    <t>16625 Statesville Rd</t>
  </si>
  <si>
    <t>['Fondue', 'Restaurants']</t>
  </si>
  <si>
    <t>4-xRX5IRcAJrvlUi4-XhWg</t>
  </si>
  <si>
    <t>Revita Anti-Aging Center</t>
  </si>
  <si>
    <t>8133 Ardrey Kell Rd, Ste 201</t>
  </si>
  <si>
    <t>['Doctors', 'Health &amp; Medical']</t>
  </si>
  <si>
    <t>FoZQW4WpXAEOOVZ9MepnZA</t>
  </si>
  <si>
    <t>Switchin' Kitchens</t>
  </si>
  <si>
    <t>8025 Ardrey Kell Rd</t>
  </si>
  <si>
    <t>['Food', 'Restaurants', 'Vegetarian', 'Desserts', 'American (Traditional)']</t>
  </si>
  <si>
    <t>HRUG3JKLcDZndlHt4M8JRg</t>
  </si>
  <si>
    <t>Camden South End Apartments</t>
  </si>
  <si>
    <t>1205 S Tryon St</t>
  </si>
  <si>
    <t>['Real Estate', 'Home Services', 'Apartments']</t>
  </si>
  <si>
    <t>BAnkejp9fakD_S8AQBGG5Q</t>
  </si>
  <si>
    <t>Rodeway Inn</t>
  </si>
  <si>
    <t>3601 Brookshire Blvd</t>
  </si>
  <si>
    <t>['Hotels &amp; Travel', 'Event Planning &amp; Services', 'Hotels']</t>
  </si>
  <si>
    <t>wNgzPOtnHE1prmh3bzWR1g</t>
  </si>
  <si>
    <t>Golden Coast II</t>
  </si>
  <si>
    <t>3020 Prosperity Church Rd</t>
  </si>
  <si>
    <t>['Chinese', 'Restaurants']</t>
  </si>
  <si>
    <t>QHmEacOnCyn7VaK1S5V4lQ</t>
  </si>
  <si>
    <t>Cafe At 6100</t>
  </si>
  <si>
    <t>6100 Fairview Rd, Ste 110</t>
  </si>
  <si>
    <t>['Cafes', 'Restaurants']</t>
  </si>
  <si>
    <t>MJv-Pt5DfLGQBRK9KbC-hA</t>
  </si>
  <si>
    <t>Levine Children's Hospital</t>
  </si>
  <si>
    <t>1000 Blythe Blvd</t>
  </si>
  <si>
    <t>['Health &amp; Medical', 'Pediatricians', 'Hospitals', 'Doctors']</t>
  </si>
  <si>
    <t>1KgIKyWcd0ex5pJkoDxRgg</t>
  </si>
  <si>
    <t>CJG Construction</t>
  </si>
  <si>
    <t>['Contractors', 'Home Services']</t>
  </si>
  <si>
    <t>nUxFpHdZ1TgHEuxSWkQ-OQ</t>
  </si>
  <si>
    <t>Rodi</t>
  </si>
  <si>
    <t>245 W Garrison Blvd, Ste H</t>
  </si>
  <si>
    <t>['American (New)', 'Mediterranean', 'Nightlife', 'Music Venues', 'Restaurants', 'Arts &amp; Entertainment']</t>
  </si>
  <si>
    <t>7HbKKqXtZUjf6uVSHZ8wyw</t>
  </si>
  <si>
    <t>Let's Meat Kbbq</t>
  </si>
  <si>
    <t>1400 S Church St, Ste B</t>
  </si>
  <si>
    <t>['Restaurants', 'Barbeque', 'Korean', 'Buffets']</t>
  </si>
  <si>
    <t>otwI1y0912qvEiu2OrAZbQ</t>
  </si>
  <si>
    <t>Fantasy Nails</t>
  </si>
  <si>
    <t>3662 E Franklin Blvd</t>
  </si>
  <si>
    <t>['Nail Salons', 'Beauty &amp; Spas']</t>
  </si>
  <si>
    <t>Vu8Z-zbNT_InsKm4IrdeCg</t>
  </si>
  <si>
    <t>Smashburger</t>
  </si>
  <si>
    <t>4400 Randolph Rd</t>
  </si>
  <si>
    <t>['Restaurants', 'Burgers']</t>
  </si>
  <si>
    <t>sphMzEIqY1I2Dzv3zLZY2g</t>
  </si>
  <si>
    <t>Global Restaurant</t>
  </si>
  <si>
    <t>314 Main St</t>
  </si>
  <si>
    <t>PINEVILLE</t>
  </si>
  <si>
    <t>['Mediterranean', 'Nightlife', 'Restaurants', 'Lounges', 'American (New)', 'French', 'Bars', 'Desserts', 'Steakhouses', 'Food']</t>
  </si>
  <si>
    <t>rZYyWmRRQ00zNimC4Q1ODA</t>
  </si>
  <si>
    <t>Premium Nails &amp; Spa</t>
  </si>
  <si>
    <t>5220 New Fashion Way, Ste 300</t>
  </si>
  <si>
    <t>['Beauty &amp; Spas', 'Nail Salons', 'Hair Removal', 'Eyelash Service', 'Waxing']</t>
  </si>
  <si>
    <t>14lFMDFnyPhXnPXgS4rlvg</t>
  </si>
  <si>
    <t>Sweet Tooth Festival</t>
  </si>
  <si>
    <t>601 E 5th St, Ste 470</t>
  </si>
  <si>
    <t>['Desserts', 'Food', 'Festivals', 'Arts &amp; Entertainment']</t>
  </si>
  <si>
    <t>crOZthKtsABnH_nvy0w6YA</t>
  </si>
  <si>
    <t>Irie Vibes Caribbean Restaurant &amp; Catering</t>
  </si>
  <si>
    <t>2729 N Tryon St</t>
  </si>
  <si>
    <t>['Caterers', 'Caribbean', 'Desserts', 'Food', 'Event Planning &amp; Services', 'Restaurants', 'Specialty Food', 'Seafood']</t>
  </si>
  <si>
    <t>0DBNFpaRGzP1cDEZblyAJw</t>
  </si>
  <si>
    <t>Texaco Xpress Lube</t>
  </si>
  <si>
    <t>4300 WilGrove-Mint Hill Rd</t>
  </si>
  <si>
    <t>['Automotive', 'Oil Change Stations', 'Auto Repair']</t>
  </si>
  <si>
    <t>ime9Pglhcar55tnZKHAT6w</t>
  </si>
  <si>
    <t>Food Lion</t>
  </si>
  <si>
    <t>2211 N New Hope Rd</t>
  </si>
  <si>
    <t>['Grocery', 'Food', 'Department Stores', 'Shopping', 'Fashion']</t>
  </si>
  <si>
    <t>KOoAdq_lPyXLdv1GTcO-MA</t>
  </si>
  <si>
    <t>Sheraton Charlotte Hotel</t>
  </si>
  <si>
    <t>555 S McDowell St, South Tower</t>
  </si>
  <si>
    <t>['Event Planning &amp; Services', 'Hotels', 'Hotels &amp; Travel', 'Venues &amp; Event Spaces']</t>
  </si>
  <si>
    <t>iiOpaR1Am7svS0SF_eBoOQ</t>
  </si>
  <si>
    <t>Mama's Pizza &amp; Pasta</t>
  </si>
  <si>
    <t>15080 Idlewild Rd, Ste C</t>
  </si>
  <si>
    <t>['Food', 'Desserts', 'Restaurants', 'Italian', 'Pizza']</t>
  </si>
  <si>
    <t>Vrx9GRXkG3u95E07QBwj-Q</t>
  </si>
  <si>
    <t>Wing Eaters</t>
  </si>
  <si>
    <t>350 George W Liles Pkwy</t>
  </si>
  <si>
    <t>['Restaurants', 'Chicken Wings']</t>
  </si>
  <si>
    <t>p-J9iJgeHmPGk2jFAM0WnA</t>
  </si>
  <si>
    <t>Red Chillez</t>
  </si>
  <si>
    <t>14027 Conlan Cir A1</t>
  </si>
  <si>
    <t>Qrf9C2c9pmkZ7AP8Uynltg</t>
  </si>
  <si>
    <t>Bradford Clinic</t>
  </si>
  <si>
    <t>325 Hawthorne Ln, Ste 200</t>
  </si>
  <si>
    <t>['Health &amp; Medical', 'Obstetricians &amp; Gynecologists', 'Doctors']</t>
  </si>
  <si>
    <t>k-4gwXT0l0gtS7zYb0ok9A</t>
  </si>
  <si>
    <t>Fink's Jewelers</t>
  </si>
  <si>
    <t>16745 Birkdale Commons Pkwy, Unit 2</t>
  </si>
  <si>
    <t>['Local Services', 'Jewelry Repair', 'Jewelry', 'Shopping', 'Watches', 'Bridal']</t>
  </si>
  <si>
    <t>kUPlKgW6OLRw8_rrYtBV3A</t>
  </si>
  <si>
    <t>Seaboard Brewing, Tap Room &amp; Wine Bar</t>
  </si>
  <si>
    <t>213 N Trade St</t>
  </si>
  <si>
    <t>['Pubs', 'Bars', 'Wine Bars', 'Breweries', 'Food', 'Nightlife', 'Beer Bar', 'American (Traditional)', 'Restaurants']</t>
  </si>
  <si>
    <t>FHCNPBORRJ6gvNf3xBtnBA</t>
  </si>
  <si>
    <t>Firehouse Subs</t>
  </si>
  <si>
    <t>210 E Trade St, Ste C-246</t>
  </si>
  <si>
    <t>['Fast Food', 'Delis', 'Sandwiches', 'Restaurants']</t>
  </si>
  <si>
    <t>J_LpWJImrJVRLdk4QTHkcA</t>
  </si>
  <si>
    <t>Dwelle Realty Company</t>
  </si>
  <si>
    <t>500 E Morehead St, Ste 316</t>
  </si>
  <si>
    <t>['Real Estate', 'Home Services', 'Property Management']</t>
  </si>
  <si>
    <t>Ii_ZiMWjX3AuaSuBy37ZKA</t>
  </si>
  <si>
    <t>Fitness Together</t>
  </si>
  <si>
    <t>16151 Lancaster Hwy, Ste C</t>
  </si>
  <si>
    <t>['Active Life', 'Fitness &amp; Instruction', 'Trainers', 'Gyms']</t>
  </si>
  <si>
    <t>SUaEbsKFSo33idJzQ9Dfjw</t>
  </si>
  <si>
    <t>Lake Norman Cottage</t>
  </si>
  <si>
    <t>200 N Harbor Pl Dr</t>
  </si>
  <si>
    <t>DAVIDSON</t>
  </si>
  <si>
    <t>['Restaurants', 'Wine Bars', 'Tapas/Small Plates', 'Beer', 'Wine &amp; Spirits', 'Food', 'Nightlife', 'Bars']</t>
  </si>
  <si>
    <t>bKig87R0iye_RuzSvumiUA</t>
  </si>
  <si>
    <t>Love You Back Boutique</t>
  </si>
  <si>
    <t>4250 Main St, Ste 111</t>
  </si>
  <si>
    <t>["Women's Clothing", 'Jewelry', 'Fashion', 'Shopping', 'Accessories', 'Shoe Stores']</t>
  </si>
  <si>
    <t>Fr3VomPuIXiqxc5PrXc5sQ</t>
  </si>
  <si>
    <t>Davidson Day School</t>
  </si>
  <si>
    <t>750 Jetton St</t>
  </si>
  <si>
    <t>['Preschools', 'Elementary Schools', 'Education', 'Middle Schools &amp; High Schools', 'Educational Services']</t>
  </si>
  <si>
    <t>EijCyFJYqszy04Wgbk0Nfw</t>
  </si>
  <si>
    <t>McClure Collision Center</t>
  </si>
  <si>
    <t>6400 South Blvd</t>
  </si>
  <si>
    <t>['Body Shops', 'Automotive', 'Auto Repair']</t>
  </si>
  <si>
    <t>37XExTruLjOLqnTERYy8aw</t>
  </si>
  <si>
    <t>Tin Tin Box &amp; Noodles</t>
  </si>
  <si>
    <t>101 N Tryon St</t>
  </si>
  <si>
    <t>['Food', 'Japanese', 'Restaurants', 'Specialty Food', 'Ethnic Food']</t>
  </si>
  <si>
    <t>iybk2-pxlhS_LgRjpSmKLA</t>
  </si>
  <si>
    <t>Yafa Halal Market</t>
  </si>
  <si>
    <t>10703 Park Rd, Ste C</t>
  </si>
  <si>
    <t>['Specialty Food', 'Ethnic Food', 'Grocery', 'Food', 'Imported Food', 'Butcher']</t>
  </si>
  <si>
    <t>CWAZHN-HXBdEifS5p-VsRg</t>
  </si>
  <si>
    <t>Family Dentistry of Harrisburg</t>
  </si>
  <si>
    <t>7230 Caldwell Rd, Ste C1</t>
  </si>
  <si>
    <t>['Orthodontists', 'General Dentistry', 'Dentists', 'Cosmetic Dentists', 'Health &amp; Medical']</t>
  </si>
  <si>
    <t>v89Hplsj9gRCb1NZRiPXtA</t>
  </si>
  <si>
    <t>Smoker's Depot</t>
  </si>
  <si>
    <t>7102 Brighton Park Dr</t>
  </si>
  <si>
    <t>['Shopping', 'Tobacco Shops']</t>
  </si>
  <si>
    <t>H2RWLqcaQMNUBaxtlxv3xg</t>
  </si>
  <si>
    <t>Michael Kors</t>
  </si>
  <si>
    <t>4400 Sharon Rd</t>
  </si>
  <si>
    <t>['Fashion', 'Shopping']</t>
  </si>
  <si>
    <t>93eSCpLwK5krRADsIp_76Q</t>
  </si>
  <si>
    <t>FlashTel Wireless</t>
  </si>
  <si>
    <t>5859 Albemarle Rd</t>
  </si>
  <si>
    <t>['Shopping', 'Mobile Phones', 'Home Services', 'Internet Service Providers', 'Local Services', 'Professional Services', 'IT Services &amp; Computer Repair', 'Telecommunications', 'Mobile Phone Accessories']</t>
  </si>
  <si>
    <t>I6Xa5eF9Jv9VM6ms_dkY8A</t>
  </si>
  <si>
    <t>Ilios Noche</t>
  </si>
  <si>
    <t>8426 Park Rd</t>
  </si>
  <si>
    <t>['Bars', 'Restaurants', 'Nightlife', 'Mediterranean', 'Greek']</t>
  </si>
  <si>
    <t>iavG0wVmbUa3XPmliCmzeQ</t>
  </si>
  <si>
    <t>Monte Bella Salon</t>
  </si>
  <si>
    <t>10610 Independence Pointe Pkwy, Ste B</t>
  </si>
  <si>
    <t>['Day Spas', 'Hair Stylists', "Men's Hair Salons", 'Blow Dry/Out Services', 'Beauty &amp; Spas', 'Hair Salons', 'Nail Salons']</t>
  </si>
  <si>
    <t>4U2JtoWJbhC-NAltPLdtEA</t>
  </si>
  <si>
    <t>The Salvation Army</t>
  </si>
  <si>
    <t>19706 One Norman Blvd</t>
  </si>
  <si>
    <t>['Used', 'Vintage &amp; Consignment', 'Shopping', 'Fashion', 'Thrift Stores']</t>
  </si>
  <si>
    <t>Wcrq2gwUCOH9FPyQPnoUiQ</t>
  </si>
  <si>
    <t>CrossFit Mecklenburg</t>
  </si>
  <si>
    <t>228 Peterson Dr</t>
  </si>
  <si>
    <t>['Gyms', 'Fitness &amp; Instruction', 'Active Life']</t>
  </si>
  <si>
    <t>AZIlk87TRgAjCRIOw46xeg</t>
  </si>
  <si>
    <t>3rd Phaze Body Oils Inc.</t>
  </si>
  <si>
    <t>3300 N Graham St</t>
  </si>
  <si>
    <t>['Beauty &amp; Spas', 'Shopping', 'Cosmetics &amp; Beauty Supply']</t>
  </si>
  <si>
    <t>xZKeZG5RpB0WxZIFXwW60Q</t>
  </si>
  <si>
    <t>Zammitti &amp; Gidaly Orthodontics</t>
  </si>
  <si>
    <t>130 Harbor Place Dr, Ste 180</t>
  </si>
  <si>
    <t>['Health &amp; Medical', 'Dentists', 'Orthodontists']</t>
  </si>
  <si>
    <t>ZsP6yF5QprRJAINRvcDntA</t>
  </si>
  <si>
    <t>The Village Store</t>
  </si>
  <si>
    <t>110 S Main St</t>
  </si>
  <si>
    <t>['Accessories', 'Jewelry', 'Home Decor', 'Shopping', 'Flowers &amp; Gifts', 'Gift Shops', 'Fashion', 'Home &amp; Garden']</t>
  </si>
  <si>
    <t>j5-S2umJiUQMqYrm3FMyrw</t>
  </si>
  <si>
    <t>Newell Farmers Market</t>
  </si>
  <si>
    <t>1704 Rocky River Rd</t>
  </si>
  <si>
    <t>['Farmers Market', 'Food']</t>
  </si>
  <si>
    <t>wjQtng3LswGiCBmAWVjLjQ</t>
  </si>
  <si>
    <t>Ragin' Uptown Party Charters</t>
  </si>
  <si>
    <t>8218 Parkton Gate Dr</t>
  </si>
  <si>
    <t>['Transportation', 'Event Planning &amp; Services', 'Limos', 'Party &amp; Event Planning', 'Party Bus Rentals', 'Hotels &amp; Travel']</t>
  </si>
  <si>
    <t>sS2IKdaUne_8QwiAl6iyfg</t>
  </si>
  <si>
    <t>Malaya Kitchen</t>
  </si>
  <si>
    <t>8200-400 Providence Rd</t>
  </si>
  <si>
    <t>['Noodles', 'Soup', 'Restaurants', 'Asian Fusion', 'Malaysian']</t>
  </si>
  <si>
    <t>srHBs-NlG0upDlambkURbA</t>
  </si>
  <si>
    <t>Jersey Mike's Subs</t>
  </si>
  <si>
    <t>7028 Brighton Park Dr</t>
  </si>
  <si>
    <t>['Sandwiches', 'Restaurants', 'Delis', 'Fast Food']</t>
  </si>
  <si>
    <t>n9AFX9B28MH-1vO94wDYwA</t>
  </si>
  <si>
    <t>LYNX CTC/Arena Station</t>
  </si>
  <si>
    <t>303 E Trade St</t>
  </si>
  <si>
    <t>['Train Stations', 'Hotels &amp; Travel']</t>
  </si>
  <si>
    <t>iz9cG7kJS2sq8L07C7_DAg</t>
  </si>
  <si>
    <t>Starbucks</t>
  </si>
  <si>
    <t>501 S College St</t>
  </si>
  <si>
    <t>['Food', 'Coffee &amp; Tea']</t>
  </si>
  <si>
    <t>dwLfu8PGUIqGB-svwXAnJw</t>
  </si>
  <si>
    <t>Innovative Eye Care</t>
  </si>
  <si>
    <t>1710 Kenilworth Ave, Ste 210</t>
  </si>
  <si>
    <t>['Eyewear &amp; Opticians', 'Health &amp; Medical', 'Doctors', 'Optometrists', 'Shopping']</t>
  </si>
  <si>
    <t>sse6qoSIVnxd2ZRLuIT7dw</t>
  </si>
  <si>
    <t>Carolina Auto Repair</t>
  </si>
  <si>
    <t>7016 Wilkinson Blvd</t>
  </si>
  <si>
    <t>BELMONT</t>
  </si>
  <si>
    <t>['Auto Repair', 'Automotive']</t>
  </si>
  <si>
    <t>6nnI3DfHn-DTd6tWnZu7Jg</t>
  </si>
  <si>
    <t>Taco Bell</t>
  </si>
  <si>
    <t>8812 Albemarle Rd.</t>
  </si>
  <si>
    <t>['Restaurants', 'Fast Food', 'Tex-Mex', 'Mexican', 'Tacos']</t>
  </si>
  <si>
    <t>cQEyNgCqbzoeI5a1COaQBQ</t>
  </si>
  <si>
    <t>Zsambeky Chaney &amp; Associates Family Dentistry</t>
  </si>
  <si>
    <t>220 Branchview Dr SE</t>
  </si>
  <si>
    <t>['General Dentistry', 'Cosmetic Dentists', 'Health &amp; Medical', 'Dentists', 'Beauty &amp; Spas', 'Oral Surgeons', 'Teeth Whitening']</t>
  </si>
  <si>
    <t>NWYEgpRzMiAFrGvs_6aQAQ</t>
  </si>
  <si>
    <t>9630 S Tryon St</t>
  </si>
  <si>
    <t>['Mortgage Brokers', 'Financial Services', 'Real Estate', 'Banks &amp; Credit Unions', 'Home Services']</t>
  </si>
  <si>
    <t>gTn_YaXUYEC5py8ESrX5Wg</t>
  </si>
  <si>
    <t>Maki Taco</t>
  </si>
  <si>
    <t>['Food Stands', 'Street Vendors', 'Restaurants', 'Mexican', 'Food', 'Food Trucks']</t>
  </si>
  <si>
    <t>Le4GAPf62PiMStvmgUyGKg</t>
  </si>
  <si>
    <t>The Fitness Center at Birkdale</t>
  </si>
  <si>
    <t>16645 Birkdale Commons Pkwy</t>
  </si>
  <si>
    <t>q3GBUyJgSg9Bf8sVaO8WfQ</t>
  </si>
  <si>
    <t>Rountree Plantation</t>
  </si>
  <si>
    <t>517 Rountree Rd</t>
  </si>
  <si>
    <t>['Home Services', 'Landscaping', 'Nurseries &amp; Gardening', 'Home &amp; Garden', 'Shopping', 'Flowers &amp; Gifts', 'Florists']</t>
  </si>
  <si>
    <t>N4s31sJGHQl5aP4I5VA7Mw</t>
  </si>
  <si>
    <t>Cloverleaf Suites</t>
  </si>
  <si>
    <t>5816 Westpark Dr</t>
  </si>
  <si>
    <t>['Event Planning &amp; Services', 'Hotels &amp; Travel', 'Hotels']</t>
  </si>
  <si>
    <t>nlPSaVVnH4BDeEcBwyjhrQ</t>
  </si>
  <si>
    <t>Main Street Delicatessen</t>
  </si>
  <si>
    <t>['Delis', 'Restaurants']</t>
  </si>
  <si>
    <t>C-XXWVn76aKYvhsYwpQ47g</t>
  </si>
  <si>
    <t>Goodwill Industries of the Southern Piedmont</t>
  </si>
  <si>
    <t>1725 Harris Houston Rd</t>
  </si>
  <si>
    <t>['Shopping', 'Thrift Stores']</t>
  </si>
  <si>
    <t>Dwau0pTROj2QsR_hz7JVoQ</t>
  </si>
  <si>
    <t>New China</t>
  </si>
  <si>
    <t>6517 W Wilkinson Blvd</t>
  </si>
  <si>
    <t>iYT30UPGmLdmTRaAKz0Vvw</t>
  </si>
  <si>
    <t>Be's Noodles &amp; Banh Mi</t>
  </si>
  <si>
    <t>11318 N Community House Rd</t>
  </si>
  <si>
    <t>['Vietnamese', 'Sandwiches', 'Noodles', 'Restaurants']</t>
  </si>
  <si>
    <t>IjrDMX2cjBDs1mLKQpq-hQ</t>
  </si>
  <si>
    <t>Harris Teeter</t>
  </si>
  <si>
    <t>2201 Wt Harris Blvd</t>
  </si>
  <si>
    <t>['Food', 'Grocery', 'Flowers &amp; Gifts', 'Drugstores', 'Shopping']</t>
  </si>
  <si>
    <t>meeiKS5_eY7Cs6RmLRKv9A</t>
  </si>
  <si>
    <t>On Q Wax &amp; Hair Studio</t>
  </si>
  <si>
    <t>9705 Northeast Pkwy, Ste 108 (Inside Ixora)</t>
  </si>
  <si>
    <t>['Beauty &amp; Spas', 'Hair Removal', 'Hair Salons', 'Skin Care', 'Waxing']</t>
  </si>
  <si>
    <t>vPmvOHm3EMREUGJoLuhwhA</t>
  </si>
  <si>
    <t>Southeast Locksmith</t>
  </si>
  <si>
    <t>['Professional Services', 'Keys &amp; Locksmiths', 'Home Services', 'Security Systems']</t>
  </si>
  <si>
    <t>RHZl2ElA--6b8D8FPKjKbg</t>
  </si>
  <si>
    <t>A-Tech Automotive Center</t>
  </si>
  <si>
    <t>10900 Nations Ford Rd</t>
  </si>
  <si>
    <t>['Tires', 'Automotive', 'Auto Repair', 'Oil Change Stations']</t>
  </si>
  <si>
    <t>06bsH_3Utd5GM8Iat3Ltow</t>
  </si>
  <si>
    <t>Domenico's Cucina Italiana</t>
  </si>
  <si>
    <t>8410 Rea Rd</t>
  </si>
  <si>
    <t>['Restaurants', 'American (New)']</t>
  </si>
  <si>
    <t>fFxxsUakG4WpPa5OY6xU6w</t>
  </si>
  <si>
    <t>Black Chicken Wine Cellar</t>
  </si>
  <si>
    <t>131-1B Matthews Station St</t>
  </si>
  <si>
    <t>['Nightlife', 'Bars', 'Wine Bars', 'Beer', 'Wine &amp; Spirits', 'Local Flavor', 'Food', 'Arts &amp; Entertainment', 'Wineries', 'Delis', 'Sandwiches', 'Restaurants']</t>
  </si>
  <si>
    <t>25Qrw76juedI3ClzSEDjhg</t>
  </si>
  <si>
    <t>Four Points by Sheraton Charlotte - Pineville</t>
  </si>
  <si>
    <t>9705 Leitner Dr</t>
  </si>
  <si>
    <t>['Hotels', 'Event Planning &amp; Services', 'Hotels &amp; Travel', 'Venues &amp; Event Spaces']</t>
  </si>
  <si>
    <t>DjUyjNHB2pqerYVZDjHgjA</t>
  </si>
  <si>
    <t>Pineville Computers</t>
  </si>
  <si>
    <t>11120 Monroe Rd, Ste D</t>
  </si>
  <si>
    <t>['Computers', 'IT Services &amp; Computer Repair', 'Mobile Phone Repair', 'Telecommunications', 'Data Recovery', 'Web Design', 'Local Services', 'Shopping', 'Professional Services']</t>
  </si>
  <si>
    <t>7f50VCFvceygnPPVgqi72w</t>
  </si>
  <si>
    <t>Final Score</t>
  </si>
  <si>
    <t>8111 Concord Mills Blvd Ste 510</t>
  </si>
  <si>
    <t>['Shopping', 'Sporting Goods']</t>
  </si>
  <si>
    <t>wB_7qEYYL16r6ESoxXtv7Q</t>
  </si>
  <si>
    <t>HelloTech</t>
  </si>
  <si>
    <t>['Shopping', 'Computers', 'Home Services', 'Home Theatre Installation', 'TV Mounting', 'IT Services &amp; Computer Repair', 'Local Services', 'Home Automation']</t>
  </si>
  <si>
    <t>PJ64Zdo0h2mQMmX7cpNJBA</t>
  </si>
  <si>
    <t>Letty's</t>
  </si>
  <si>
    <t>2121 Shamrock Dr</t>
  </si>
  <si>
    <t>['Food', 'Restaurants', 'Sandwiches', 'American (New)']</t>
  </si>
  <si>
    <t>dWapY1yn-vG_ECu67AIEKg</t>
  </si>
  <si>
    <t>Bebo's Mac Shack</t>
  </si>
  <si>
    <t>['Food', 'Burgers', 'Food Stands', 'Food Trucks', 'Restaurants', 'Breweries']</t>
  </si>
  <si>
    <t>gwd1W_0Mgzqo3QxgXrt16Q</t>
  </si>
  <si>
    <t>RuRu's Tacos + Tequila</t>
  </si>
  <si>
    <t>715 Providence Rd</t>
  </si>
  <si>
    <t>['Restaurants', 'Nightlife', 'Bars', 'Tex-Mex', 'Cocktail Bars', 'Mexican']</t>
  </si>
  <si>
    <t>9qIPv3InmBduea3FDfobWA</t>
  </si>
  <si>
    <t>FedEx Ship Center</t>
  </si>
  <si>
    <t>4542 Enterprise Dr</t>
  </si>
  <si>
    <t>['Shipping Centers', 'Local Services', 'Signmaking', 'Couriers &amp; Delivery Services', 'Printing Services', 'Professional Services']</t>
  </si>
  <si>
    <t>_CNaTMwLHHfQ6eIC_eYpgQ</t>
  </si>
  <si>
    <t>Yadkin Valley WIne Bar</t>
  </si>
  <si>
    <t>5501 Josh Birmingham Pkwy</t>
  </si>
  <si>
    <t>['Nightlife', 'Food', 'Beer', 'Wine &amp; Spirits', 'Bars', 'Wine Bars']</t>
  </si>
  <si>
    <t>L4q5l0folk3lrpoiNOd3yw</t>
  </si>
  <si>
    <t>Oso Skate Park</t>
  </si>
  <si>
    <t>933 Louise Ave, Ste 109</t>
  </si>
  <si>
    <t>['Skate Parks', 'Active Life', 'Parks']</t>
  </si>
  <si>
    <t>hjrXp0tzMLqHrArf3oRSkQ</t>
  </si>
  <si>
    <t>ShutterBooth Charlotte Photo Booth</t>
  </si>
  <si>
    <t>2120 Crown Centre Dr, Ste 100</t>
  </si>
  <si>
    <t>['Event Planning &amp; Services', 'Photo Booth Rentals']</t>
  </si>
  <si>
    <t>GJaPXrgiro1RDzrIiANRwA</t>
  </si>
  <si>
    <t>Autumn Park Apartments</t>
  </si>
  <si>
    <t>1801 Interface Ln</t>
  </si>
  <si>
    <t>['Home Services', 'Apartments', 'Real Estate']</t>
  </si>
  <si>
    <t>W97eDFDx7pa0vufJzRAzmg</t>
  </si>
  <si>
    <t>United House of Prayer For All People-Third Ward</t>
  </si>
  <si>
    <t>1019 S Mint St</t>
  </si>
  <si>
    <t>['Churches', 'Religious Organizations']</t>
  </si>
  <si>
    <t>0QXlfZ23OTlnJU0ZLpBAkQ</t>
  </si>
  <si>
    <t>Pelican's Snoballs</t>
  </si>
  <si>
    <t>7833 South Blvd</t>
  </si>
  <si>
    <t>['Shaved Ice', 'Desserts', 'Food']</t>
  </si>
  <si>
    <t>EciJPoD-2M-ePQiFSczS3g</t>
  </si>
  <si>
    <t>358 George W Liles Pkwy NW</t>
  </si>
  <si>
    <t>['Flowers &amp; Gifts', 'Food', 'Shopping', 'Drugstores', 'Pharmacy', 'Health &amp; Medical', 'Grocery']</t>
  </si>
  <si>
    <t>da90Jth4IWxQ_KdPfXRn6g</t>
  </si>
  <si>
    <t>Crown Builders</t>
  </si>
  <si>
    <t>3111 Monroe Rd</t>
  </si>
  <si>
    <t>['Home Services', 'Windows Installation', 'Siding', 'Roofing']</t>
  </si>
  <si>
    <t>U4nTxm9lvQTRsiW7fT0wMA</t>
  </si>
  <si>
    <t>The Good Feet Store</t>
  </si>
  <si>
    <t>7314 Waverly Walk Ave, Ste E-1</t>
  </si>
  <si>
    <t>['Shopping', 'Fashion', 'Shoe Stores', 'Health &amp; Medical', 'Orthotics']</t>
  </si>
  <si>
    <t>c_1reK52b5zSfp4KDB9L_Q</t>
  </si>
  <si>
    <t>Little Country Kitchen</t>
  </si>
  <si>
    <t>2526 Old Charlotte Hwy</t>
  </si>
  <si>
    <t>MONROE</t>
  </si>
  <si>
    <t>['American (Traditional)', 'Sandwiches', 'Restaurants', 'American (New)']</t>
  </si>
  <si>
    <t>OKhTTal4YB5NQurTU1vdTg</t>
  </si>
  <si>
    <t>AAA - Pineville</t>
  </si>
  <si>
    <t>10403 Park Rd, Ste A</t>
  </si>
  <si>
    <t>['Auto Repair', 'Automotive', 'Financial Services', 'Insurance', 'Oil Change Stations', 'Hotels &amp; Travel', 'Travel Services', 'Tires', 'Transmission Repair']</t>
  </si>
  <si>
    <t>j7EgXr8nAt19Q6iDwOHvyg</t>
  </si>
  <si>
    <t>Arby's</t>
  </si>
  <si>
    <t>9923 Sandy Rock Pl</t>
  </si>
  <si>
    <t>['Fast Food', 'Sandwiches', 'Restaurants']</t>
  </si>
  <si>
    <t>pLMdNuomFNGNt88-MQjCTA</t>
  </si>
  <si>
    <t>Windstream</t>
  </si>
  <si>
    <t>280 S Main St</t>
  </si>
  <si>
    <t>KANNAPOLIS</t>
  </si>
  <si>
    <t>['Professional Services', 'Home Services', 'Internet Service Providers']</t>
  </si>
  <si>
    <t>BdujtMQePH5LjImjcE3C-Q</t>
  </si>
  <si>
    <t>Rite Aid</t>
  </si>
  <si>
    <t>12830 S Tryon St</t>
  </si>
  <si>
    <t>['Drugstores', 'Shopping', 'Convenience Stores', 'Food']</t>
  </si>
  <si>
    <t>NfIfFCoqPj8V0M1LRwCM-g</t>
  </si>
  <si>
    <t>Northpoint Eye Studio</t>
  </si>
  <si>
    <t>10030 Edison Square Dr, Ste 201</t>
  </si>
  <si>
    <t>['Health &amp; Medical', 'Optometrists', 'Doctors', 'Eyewear &amp; Opticians', 'Shopping']</t>
  </si>
  <si>
    <t>SMLqyXYfh-BOhUHivTjTAg</t>
  </si>
  <si>
    <t>Jiffy Lube</t>
  </si>
  <si>
    <t>20116 W Catawba Ave</t>
  </si>
  <si>
    <t>['Oil Change Stations', 'Automotive', 'Tires', 'Transmission Repair', 'Auto Repair']</t>
  </si>
  <si>
    <t>heka2ccBTq9dlMJR3xI38A</t>
  </si>
  <si>
    <t>Ooowee Bbq</t>
  </si>
  <si>
    <t>207 Johnston Dr</t>
  </si>
  <si>
    <t>['Restaurants', 'Barbeque']</t>
  </si>
  <si>
    <t>XdluuMkdxt4Zv7EqYKLXyg</t>
  </si>
  <si>
    <t>CBD Essentials For All</t>
  </si>
  <si>
    <t>8424 Old Statesville Rd, Ste 400</t>
  </si>
  <si>
    <t>['Vitamins &amp; Supplements', 'Vape Shops', 'Cannabis Dispensaries', 'Health &amp; Medical', 'Shopping']</t>
  </si>
  <si>
    <t>8ldY6-AZ5uRocBCzhaYtRQ</t>
  </si>
  <si>
    <t>Mattress Firm Stonecrest at Piper Glen</t>
  </si>
  <si>
    <t>7918 Rea Rd, Ste F</t>
  </si>
  <si>
    <t>['Home &amp; Garden', 'Home Decor', 'Shopping', 'Mattresses', 'Furniture Stores']</t>
  </si>
  <si>
    <t>ke6eeNW5pYJX9nECvI016Q</t>
  </si>
  <si>
    <t>Household Gold</t>
  </si>
  <si>
    <t>3126 The Plaza Rd</t>
  </si>
  <si>
    <t>NORTH CAROLINA</t>
  </si>
  <si>
    <t>['Furniture Stores', 'Antiques', 'Home &amp; Garden', 'Thrift Stores', 'Shopping']</t>
  </si>
  <si>
    <t>CB99Ifh4OnBTnuNdRjj_fQ</t>
  </si>
  <si>
    <t>Soma Grill</t>
  </si>
  <si>
    <t>10416 E Independence Blvd, Ste 630</t>
  </si>
  <si>
    <t>['Indian', 'Restaurants', 'Food']</t>
  </si>
  <si>
    <t>wvlF1x7Cm8UGu6iD0LgIJw</t>
  </si>
  <si>
    <t>Salsarita's Fresh Mexican Grill</t>
  </si>
  <si>
    <t>5501 Rc Josh Birmingham Pkwy</t>
  </si>
  <si>
    <t>['Mexican', 'Salad', 'Fast Food', 'Restaurants']</t>
  </si>
  <si>
    <t>uasU60jZfngLgfTppy8IPQ</t>
  </si>
  <si>
    <t>McDonald's</t>
  </si>
  <si>
    <t>6501 Monroe Rd</t>
  </si>
  <si>
    <t>INDIAN TRAIL</t>
  </si>
  <si>
    <t>['Food', 'Coffee &amp; Tea', 'Fast Food', 'Restaurants', 'Burgers']</t>
  </si>
  <si>
    <t>aTkv5xio8uf0Bc7kS7JsKg</t>
  </si>
  <si>
    <t>Queen City Rides</t>
  </si>
  <si>
    <t>201 E 5th St</t>
  </si>
  <si>
    <t>['Hotels &amp; Travel', 'Beer Tours', 'Tours', 'Historical Tours']</t>
  </si>
  <si>
    <t>J-zLkHDWHWmpyF2nIgrqSQ</t>
  </si>
  <si>
    <t>Charming Charlie</t>
  </si>
  <si>
    <t>8204 Ikea Blvd</t>
  </si>
  <si>
    <t>['Accessories', 'Jewelry', "Women's Clothing", 'Shopping', 'Fashion']</t>
  </si>
  <si>
    <t>922y7PvrE88aqhaErJek6A</t>
  </si>
  <si>
    <t>Scratch kitchen CLT</t>
  </si>
  <si>
    <t>['Restaurants', 'Food', 'Breakfast &amp; Brunch', 'Food Trucks']</t>
  </si>
  <si>
    <t>lQJr4BZ84uGF3HAUK7iatQ</t>
  </si>
  <si>
    <t>Organic Marketplace</t>
  </si>
  <si>
    <t>1012 S New Hope Rd</t>
  </si>
  <si>
    <t>['Active Life', 'Beer', 'Wine &amp; Spirits', 'Grocery', 'Shopping', 'Food', 'Health Markets', 'Specialty Food']</t>
  </si>
  <si>
    <t>21P7ioGFIO2yC-arZHV6wA</t>
  </si>
  <si>
    <t>Academy Mechanical Repair, Inc</t>
  </si>
  <si>
    <t>['Home Cleaning', 'Home Services', 'Heating &amp; Air Conditioning/HVAC']</t>
  </si>
  <si>
    <t>IjpadUVLGkbige9WiEWiYA</t>
  </si>
  <si>
    <t>Adams Heating &amp; Air Conditioning</t>
  </si>
  <si>
    <t>600 Morris St</t>
  </si>
  <si>
    <t>['Heating &amp; Air Conditioning/HVAC', 'Home Services']</t>
  </si>
  <si>
    <t>eqqNiQgoHl9TqAwMwbdtXw</t>
  </si>
  <si>
    <t>Bulwark Exterminating</t>
  </si>
  <si>
    <t>3316 Boat Club Rd</t>
  </si>
  <si>
    <t>['Pest Control', 'Local Services']</t>
  </si>
  <si>
    <t>KBkLoxa2uwxrhh5QUYRl-Q</t>
  </si>
  <si>
    <t>McNeely Family Dentistry</t>
  </si>
  <si>
    <t>9550 Rocky River Rd, Ste 202</t>
  </si>
  <si>
    <t>['Health &amp; Medical', 'Cosmetic Dentists', 'Pediatric Dentists', 'Dentists', 'General Dentistry']</t>
  </si>
  <si>
    <t>dF2OxheNLsqHBguWsNwOEA</t>
  </si>
  <si>
    <t>Ben &amp; Jerry's</t>
  </si>
  <si>
    <t>3908 East Franklin Boulevard</t>
  </si>
  <si>
    <t>['Desserts', 'Ice Cream &amp; Frozen Yogurt', 'Food', 'Custom Cakes', 'Event Planning &amp; Services', 'Caterers']</t>
  </si>
  <si>
    <t>N_TGw1W-K6XJOUKlyV6ulg</t>
  </si>
  <si>
    <t>6611 Carmel Rd</t>
  </si>
  <si>
    <t>['Home Services', 'Financial Services', 'Banks &amp; Credit Unions', 'Mortgage Brokers', 'Real Estate']</t>
  </si>
  <si>
    <t>2YQahNEH6dMNL8i2WLkMpA</t>
  </si>
  <si>
    <t>I'll Second That Resale and Consignment</t>
  </si>
  <si>
    <t>2016 Younts Rd</t>
  </si>
  <si>
    <t>['Fashion', 'Used', 'Vintage &amp; Consignment', 'Thrift Stores', 'Shopping', 'Antiques']</t>
  </si>
  <si>
    <t>R2ir667KUOdyhGJp9Q06dQ</t>
  </si>
  <si>
    <t>Venecia Italian &amp; Greek New York Style Pizzeria</t>
  </si>
  <si>
    <t>306 E Garrison Blvd</t>
  </si>
  <si>
    <t>['Greek', 'Pizza', 'Italian', 'Restaurants']</t>
  </si>
  <si>
    <t>4uDOrAAIvcopxfmBKqN13A</t>
  </si>
  <si>
    <t>The Loose Moose Cottage</t>
  </si>
  <si>
    <t>10175 Weddington Rd</t>
  </si>
  <si>
    <t>['Breakfast &amp; Brunch', 'Restaurants', 'American (New)']</t>
  </si>
  <si>
    <t>oKLaZmfKazIXX6qFgZwrrQ</t>
  </si>
  <si>
    <t>Anytime Fitness</t>
  </si>
  <si>
    <t>149 Cross Center Rd</t>
  </si>
  <si>
    <t>DENVER</t>
  </si>
  <si>
    <t>Pq2kDojfCW8B6s1ABna6ug</t>
  </si>
  <si>
    <t>505e</t>
  </si>
  <si>
    <t>505 E 6th St</t>
  </si>
  <si>
    <t>['Restaurants', 'Sushi Bars', 'American (New)']</t>
  </si>
  <si>
    <t>Op0y3-vIwPb0BjMqU84MSA</t>
  </si>
  <si>
    <t>Planet Fitness</t>
  </si>
  <si>
    <t>1351 South Cannon Blvd</t>
  </si>
  <si>
    <t>['Fitness &amp; Instruction', 'Trainers', 'Gyms', 'Active Life']</t>
  </si>
  <si>
    <t>ZUn3LIP37l_XZy6p4sYGcQ</t>
  </si>
  <si>
    <t>Ann's Nails</t>
  </si>
  <si>
    <t>2111 Beatties Ford Rd, Ste C</t>
  </si>
  <si>
    <t>['Beauty &amp; Spas', 'Nail Salons']</t>
  </si>
  <si>
    <t>LHdwS_uUy-sAsB7ynxk3ig</t>
  </si>
  <si>
    <t>South Park Barber Shop</t>
  </si>
  <si>
    <t>6401 Morrison Blvd</t>
  </si>
  <si>
    <t>['Barbers', 'Beauty &amp; Spas']</t>
  </si>
  <si>
    <t>EitmPDRgpaBlWiaAoaxTwQ</t>
  </si>
  <si>
    <t>AMF University Lanes</t>
  </si>
  <si>
    <t>5900 N Tryon St</t>
  </si>
  <si>
    <t>['Venues &amp; Event Spaces', 'Event Planning &amp; Services', 'Active Life', 'Bowling', 'Arts &amp; Entertainment', 'Nightlife', 'Arcades']</t>
  </si>
  <si>
    <t>eYKQ0WTUDU5G9Hez5Ze5Aw</t>
  </si>
  <si>
    <t>Red Clay Ciderworks</t>
  </si>
  <si>
    <t>245 Clanton Rd</t>
  </si>
  <si>
    <t>['Breweries', 'Cideries', 'Food', 'Sandwiches', 'Restaurants']</t>
  </si>
  <si>
    <t>vvbznzGqwJj7U_HWSeyPHw</t>
  </si>
  <si>
    <t>Steele Creek Athletic Association</t>
  </si>
  <si>
    <t>13530 Choate Cir</t>
  </si>
  <si>
    <t>['Amateur Sports Teams', 'Active Life']</t>
  </si>
  <si>
    <t>gfhWUixZ4MmEAC1DtTsodA</t>
  </si>
  <si>
    <t>Harbor Inn Seafood Restaurant</t>
  </si>
  <si>
    <t>8805 University E Dr</t>
  </si>
  <si>
    <t>['American (Traditional)', 'Restaurants', 'Seafood', 'Nightlife', 'Hotels', 'Event Planning &amp; Services', 'Bars', 'Hotels &amp; Travel']</t>
  </si>
  <si>
    <t>YZYqpZFBgQN-ruQ-hAj3Jw</t>
  </si>
  <si>
    <t>American Deli</t>
  </si>
  <si>
    <t>5430 North Tryon St, Ste 16</t>
  </si>
  <si>
    <t>['Restaurants', 'American (Traditional)', 'Chicken Wings', 'Delis', 'Wraps', 'Fast Food']</t>
  </si>
  <si>
    <t>5qCjgQK12rDzLVpeQ8EJ9Q</t>
  </si>
  <si>
    <t>Bobby Pappert</t>
  </si>
  <si>
    <t>9101 Monroe Rd, Ste 130</t>
  </si>
  <si>
    <t>['Endodontists', 'Health &amp; Medical', 'Dentists', 'General Dentistry', 'Cosmetic Dentists']</t>
  </si>
  <si>
    <t>Dq_Y6zw6SEjcG5IhEUMH2A</t>
  </si>
  <si>
    <t>Cool Comfort Heating And Air</t>
  </si>
  <si>
    <t>112 Old Statesville Rd, Ste 114</t>
  </si>
  <si>
    <t>['Appliances &amp; Repair', 'Heating &amp; Air Conditioning/HVAC', 'Local Services', 'Home Services']</t>
  </si>
  <si>
    <t>0qn8WL1QXhEBIvz4yzpGZg</t>
  </si>
  <si>
    <t>The Perfect Shade Salon</t>
  </si>
  <si>
    <t>20930 Torrence Chapel Rd F3</t>
  </si>
  <si>
    <t>['Tanning', 'Beauty &amp; Spas', 'Skin Care', 'Makeup Artists', 'Hair Extensions', 'Hair Stylists', 'Hair Removal', 'Eyebrow Services', 'Waxing', 'Hair Salons', 'Blow Dry/Out Services']</t>
  </si>
  <si>
    <t>6XWzRP2UMQpvaZam02KTCw</t>
  </si>
  <si>
    <t>Belmont Post Office</t>
  </si>
  <si>
    <t>208 Glenway St</t>
  </si>
  <si>
    <t>['Public Services &amp; Government', 'Post Offices']</t>
  </si>
  <si>
    <t>osSwv6CJy5hDKQdOKeyTow</t>
  </si>
  <si>
    <t>Ru San's</t>
  </si>
  <si>
    <t>2440 Park Rd</t>
  </si>
  <si>
    <t>['Japanese', 'Sushi Bars', 'Restaurants']</t>
  </si>
  <si>
    <t>yejLTwv_Fy3K_B8QeTuozw</t>
  </si>
  <si>
    <t>Presley Uptown Apartments by Greystar</t>
  </si>
  <si>
    <t>900 E Stonewall St</t>
  </si>
  <si>
    <t>sxOoqlIxmlKmC1yGvPx3Fw</t>
  </si>
  <si>
    <t>KFC</t>
  </si>
  <si>
    <t>531 S Cannon Blvd</t>
  </si>
  <si>
    <t>['Fast Food', 'Restaurants', 'Chicken Shop', 'Chicken Wings']</t>
  </si>
  <si>
    <t>1us5qNogRwpeI1NkztKa1Q</t>
  </si>
  <si>
    <t>Charlotte Sports Center</t>
  </si>
  <si>
    <t>8626 Hankins Rd</t>
  </si>
  <si>
    <t>Z9Mt7ngZI2fhZalhIvfBXA</t>
  </si>
  <si>
    <t>Rockin' Rolls Sushi Express</t>
  </si>
  <si>
    <t>1523 Elizabeth Ave, Ste 130</t>
  </si>
  <si>
    <t>['Japanese', 'Restaurants', 'Conveyor Belt Sushi']</t>
  </si>
  <si>
    <t>ALJGJTsi2hxEH4f3_Fxo4g</t>
  </si>
  <si>
    <t>Davi Nails</t>
  </si>
  <si>
    <t>9820 Callabridge Ct</t>
  </si>
  <si>
    <t>UOFTGqJ95xQxeYndG7hbbw</t>
  </si>
  <si>
    <t>Childress Klein YMCA</t>
  </si>
  <si>
    <t>301 S College St, One Wells Fargo Center, Ste 200</t>
  </si>
  <si>
    <t>['Gyms', 'Health &amp; Medical', 'Financial Services', 'Weight Loss Centers', 'Fitness &amp; Instruction', 'Child Care &amp; Day Care', 'Active Life', 'Banks &amp; Credit Unions', 'Local Services']</t>
  </si>
  <si>
    <t>Gc8R7b3I3CTwAiWv7MjtSg</t>
  </si>
  <si>
    <t>Body Works Plus</t>
  </si>
  <si>
    <t>525 Parkwood Ave</t>
  </si>
  <si>
    <t>['Towing', 'Body Shops', 'Automotive', 'Auto Repair']</t>
  </si>
  <si>
    <t>tZccfdl6JNw-j5BKnCTIQQ</t>
  </si>
  <si>
    <t>Sherwin-Williams Paint Store</t>
  </si>
  <si>
    <t>16041 Johnston Rd, Ste A</t>
  </si>
  <si>
    <t>['Shopping', 'Home Services', 'Paint Stores', 'Home &amp; Garden', 'Building Supplies', 'Hardware Stores']</t>
  </si>
  <si>
    <t>XUWTq3w8_sPtqsG9wKZ8kw</t>
  </si>
  <si>
    <t>The Home Goods Store</t>
  </si>
  <si>
    <t>Rea Road At Blakeney Shopping Mall</t>
  </si>
  <si>
    <t>['Shopping']</t>
  </si>
  <si>
    <t>Ksl7PP_QVjf0sdBwbl5pnQ</t>
  </si>
  <si>
    <t>Charlotte National Golf Club</t>
  </si>
  <si>
    <t>6920 Howey Bottoms Rd</t>
  </si>
  <si>
    <t>['Active Life', 'Golf']</t>
  </si>
  <si>
    <t>OUUau6nje_9-ShcPjYc4Xw</t>
  </si>
  <si>
    <t>Club Fitness</t>
  </si>
  <si>
    <t>349 Copperfield Blvd NE</t>
  </si>
  <si>
    <t>['Gyms', 'Active Life', 'Fitness &amp; Instruction', 'Trainers']</t>
  </si>
  <si>
    <t>186MQFr8b_E6MtPXM1Jl7w</t>
  </si>
  <si>
    <t>Precious Restorations Art &amp; Antique Restoration</t>
  </si>
  <si>
    <t>315 W John St</t>
  </si>
  <si>
    <t>['Local Services', 'Shopping', 'Antiques', 'Art Restoration']</t>
  </si>
  <si>
    <t>z6isMmzpwx9o5aMXnSJBlA</t>
  </si>
  <si>
    <t>Michaels</t>
  </si>
  <si>
    <t>2916 E Franklin Blvd</t>
  </si>
  <si>
    <t>['Knitting Supplies', 'Framing', 'Shopping', 'Arts &amp; Crafts', 'Art Supplies', 'Home Decor', 'Hobby Shops', 'Home &amp; Garden']</t>
  </si>
  <si>
    <t>rcmyfx3bQu4OZEffmr-10A</t>
  </si>
  <si>
    <t>Airport Cell Phone Lot 2</t>
  </si>
  <si>
    <t>5501 R C Josh Birmingham Pkwy</t>
  </si>
  <si>
    <t>['Airports', 'Airport Lounges', 'Automotive', 'Hotels &amp; Travel', 'Nightlife', 'Bars', 'Parking']</t>
  </si>
  <si>
    <t>yvLmGbFpfSY9YUKdabU_3g</t>
  </si>
  <si>
    <t>Popcorn Heaven</t>
  </si>
  <si>
    <t>16011 Lancaster Hwy</t>
  </si>
  <si>
    <t>['Food', 'Popcorn Shops', 'Specialty Food']</t>
  </si>
  <si>
    <t>HiwDkO_sPUQ8COuuFgv-Lg</t>
  </si>
  <si>
    <t>MC3 Salon &amp; Wellness Center</t>
  </si>
  <si>
    <t>1015 E Blvd</t>
  </si>
  <si>
    <t>['Skin Care', 'Day Spas', 'Hair Removal', 'Waxing', 'Hair Salons', 'Beauty &amp; Spas']</t>
  </si>
  <si>
    <t>ZztRx3wmFmbSDNkriqdZOA</t>
  </si>
  <si>
    <t>Seth B. Weinshenker, PA</t>
  </si>
  <si>
    <t>8 Church St S, Ste 20</t>
  </si>
  <si>
    <t>['Professional Services', 'Divorce &amp; Family Law', 'Lawyers']</t>
  </si>
  <si>
    <t>p69piUuPlysiPa8DcfkR8w</t>
  </si>
  <si>
    <t>Cureton Cosmetic and Family Dentistry</t>
  </si>
  <si>
    <t>8175A Kensington Dr</t>
  </si>
  <si>
    <t>['General Dentistry', 'Health &amp; Medical', 'Dentists', 'Cosmetic Dentists']</t>
  </si>
  <si>
    <t>9AcRrJxdQDdV1wNQHkdPLA</t>
  </si>
  <si>
    <t>Habitat Charlotte ReStore - Pineville</t>
  </si>
  <si>
    <t>11812 Carolina Pl Pkwy</t>
  </si>
  <si>
    <t>['Community Service/Non-Profit', 'Thrift Stores', 'Shopping', 'Local Services', 'Restaurants']</t>
  </si>
  <si>
    <t>1bXYF9P0K3rbbERYCm_bdQ</t>
  </si>
  <si>
    <t>XCite Mobile Gaming</t>
  </si>
  <si>
    <t>1234 Xcite</t>
  </si>
  <si>
    <t>DALLAS</t>
  </si>
  <si>
    <t>['Party Bus Rentals', 'Game Truck Rental', 'Event Planning &amp; Services', 'Party &amp; Event Planning']</t>
  </si>
  <si>
    <t>gXgXqndCWXl3IvlRjKpY8A</t>
  </si>
  <si>
    <t>MBV European</t>
  </si>
  <si>
    <t>5410 Old Pineville Rd</t>
  </si>
  <si>
    <t>['Auto Repair', 'Auto Detailing', 'Body Shops', 'Automotive']</t>
  </si>
  <si>
    <t>QHgsOoF60mJsW5qV_eHpaw</t>
  </si>
  <si>
    <t>Tesla Motors</t>
  </si>
  <si>
    <t>9140 East Independence Blvd</t>
  </si>
  <si>
    <t>['Automotive', 'Car Dealers', 'Auto Repair']</t>
  </si>
  <si>
    <t>4EwUq2q0AjB0oLnm8rVllA</t>
  </si>
  <si>
    <t>Christy's Nursery &amp; Landscaping</t>
  </si>
  <si>
    <t>2400 Concord Pkwy S</t>
  </si>
  <si>
    <t>['Flowers &amp; Gifts', 'Home Services', 'Gift Shops', 'Landscaping', 'Landscape Architects', 'Home &amp; Garden', 'Customized Merchandise', 'Shopping', 'Nurseries &amp; Gardening']</t>
  </si>
  <si>
    <t>03fe5vYwHA9TxlJJ-7mDMw</t>
  </si>
  <si>
    <t>Pressley Park Restaurant</t>
  </si>
  <si>
    <t>740 Pressley Rd</t>
  </si>
  <si>
    <t>['Breakfast &amp; Brunch', 'Restaurants', 'American (Traditional)']</t>
  </si>
  <si>
    <t>9VHUX0dDUTZbKPCMSjdqNQ</t>
  </si>
  <si>
    <t>Rooney's Market</t>
  </si>
  <si>
    <t>2127 Ayrsley Town Blvd, Ste 101-A</t>
  </si>
  <si>
    <t>['Delis', 'Specialty Food', 'Bars', 'Restaurants', 'Nightlife', 'Food', 'Wine Bars', 'Tapas/Small Plates', 'Sandwiches']</t>
  </si>
  <si>
    <t>giCCQq5IGrpRvF7Nz9ZanQ</t>
  </si>
  <si>
    <t>Tinder Box</t>
  </si>
  <si>
    <t>8128 Providence Rd</t>
  </si>
  <si>
    <t>29pDo7smnzdFr2XrcMKxGw</t>
  </si>
  <si>
    <t>Zaxby's Chicken Fingers &amp; Buffalo Wings</t>
  </si>
  <si>
    <t>7179 Highway 73</t>
  </si>
  <si>
    <t>['Chicken Wings', 'Restaurants', 'Fast Food', 'Salad']</t>
  </si>
  <si>
    <t>vhwkE0ql1g_uUkDtxCHzSA</t>
  </si>
  <si>
    <t>Moe's Southwest Grill</t>
  </si>
  <si>
    <t>8536 University City Blvd</t>
  </si>
  <si>
    <t>['Restaurants', 'Salad', 'Fast Food', 'Tex-Mex', 'Mexican']</t>
  </si>
  <si>
    <t>BxIB1y-AqZSnFYxnzLrWBA</t>
  </si>
  <si>
    <t>4724 South Blvd</t>
  </si>
  <si>
    <t>['American (Traditional)', 'Restaurants', 'Fast Food', 'Sandwiches']</t>
  </si>
  <si>
    <t>-fVZrbmka-9Mq2TtCGHxxw</t>
  </si>
  <si>
    <t>Cupcrazed Cakery</t>
  </si>
  <si>
    <t>1730 E Woodlawn Rd, Ste H</t>
  </si>
  <si>
    <t>['Desserts', 'Food', 'Cupcakes']</t>
  </si>
  <si>
    <t>VNVobBqsDH13Oraz3d6Mlw</t>
  </si>
  <si>
    <t>3 Trade Food &amp; Wine</t>
  </si>
  <si>
    <t>333 W Trade St</t>
  </si>
  <si>
    <t>['Food', 'Restaurants', 'Beer', 'Wine &amp; Spirits', 'American (New)']</t>
  </si>
  <si>
    <t>r8BGlW7xOYghJmXinSUmdg</t>
  </si>
  <si>
    <t>Barks &amp; Bubbles Salon &amp; Spa</t>
  </si>
  <si>
    <t>255 Branchview Dr NE</t>
  </si>
  <si>
    <t>['Pet Services', 'Pets', 'Pet Groomers']</t>
  </si>
  <si>
    <t>QUlgewKSpXGoPDVU03BUGg</t>
  </si>
  <si>
    <t>JJ's Red Hots - Uptown</t>
  </si>
  <si>
    <t>400 S Tryon St</t>
  </si>
  <si>
    <t>['Hot Dogs', 'Restaurants', 'American (Traditional)', 'Salad']</t>
  </si>
  <si>
    <t>Z2xuK4BbrD0Qr9dAs7oTVw</t>
  </si>
  <si>
    <t>China Cafe</t>
  </si>
  <si>
    <t>15080 Idlewild Rd</t>
  </si>
  <si>
    <t>['Restaurants', 'Ethnic Food', 'Chinese', 'Food', 'Specialty Food']</t>
  </si>
  <si>
    <t>vEkMfn5FVMuSgyhEYBR4SQ</t>
  </si>
  <si>
    <t>Lee Nails Bar</t>
  </si>
  <si>
    <t>16610 W Catawba Ave, Ste C</t>
  </si>
  <si>
    <t>['Waxing', 'Eyelash Service', 'Nail Salons', 'Beauty &amp; Spas', 'Hair Removal']</t>
  </si>
  <si>
    <t>xwiSKs_tIp-zU4eZOO6IEA</t>
  </si>
  <si>
    <t>Pizza Hut</t>
  </si>
  <si>
    <t>10211 Prosperity Park Dr, Ste 100</t>
  </si>
  <si>
    <t>['Pizza', 'Restaurants', 'Italian', 'Chicken Wings']</t>
  </si>
  <si>
    <t>Ib94a6f3G6kPOgUc9xqw6A</t>
  </si>
  <si>
    <t>Stella O. Nnadi, DMD, PA</t>
  </si>
  <si>
    <t>10230 Berkeley Place Dr, Ste 200</t>
  </si>
  <si>
    <t>['Orthodontists', 'Health &amp; Medical', 'Dentists', 'Cosmetic Dentists', 'Endodontists', 'General Dentistry']</t>
  </si>
  <si>
    <t>2UYL5k-6cGXrU-os87UXxA</t>
  </si>
  <si>
    <t>The Madison</t>
  </si>
  <si>
    <t>7815 Calibre Crossing Dr</t>
  </si>
  <si>
    <t>['Apartments', 'Home Services', 'Real Estate']</t>
  </si>
  <si>
    <t>K86vnjM11Kkz8532qi0LqQ</t>
  </si>
  <si>
    <t>Enat Ethiopian Restaurant</t>
  </si>
  <si>
    <t>4450 The Plz, Ste D</t>
  </si>
  <si>
    <t>['Vegetarian', 'Vegan', 'Ethiopian', 'African', 'Restaurants', 'American (New)', 'Food']</t>
  </si>
  <si>
    <t>Z9tUpotwaKEiuvkMPN1ppg</t>
  </si>
  <si>
    <t>Resurrection Carpet Cleaning</t>
  </si>
  <si>
    <t>['Local Services', 'Carpet Cleaning', 'Furniture Reupholstery', 'Carpeting', 'Home Services']</t>
  </si>
  <si>
    <t>hxvN7Tb3uXrmJhGcvMvwYA</t>
  </si>
  <si>
    <t>Dodson Pest Control - Charlotte</t>
  </si>
  <si>
    <t>2415 Westinghouse Blvd</t>
  </si>
  <si>
    <t>g_CMDZ70TrQ-HGmu97dQ3A</t>
  </si>
  <si>
    <t>Forty Rod Roadhouse</t>
  </si>
  <si>
    <t>9229 Lawyers Rd</t>
  </si>
  <si>
    <t>['American (Traditional)', 'Steakhouses', 'Restaurants', 'Bars', 'Burgers', 'Sandwiches', 'Nightlife', 'Sports Bars']</t>
  </si>
  <si>
    <t>xQB9FF1XtapMq-bJS5pPBw</t>
  </si>
  <si>
    <t>Hendrick Toyota Concord</t>
  </si>
  <si>
    <t>7670 Bruton Smith Blvd</t>
  </si>
  <si>
    <t>['Car Dealers', 'Auto Repair', 'Automotive']</t>
  </si>
  <si>
    <t>144FjoXIVwYaUZ5wXttAIg</t>
  </si>
  <si>
    <t>Best Western Plus Huntersville Inn &amp; Suites Near Lake Norman</t>
  </si>
  <si>
    <t>13830 Statesville Rd</t>
  </si>
  <si>
    <t>['Hotels', 'Event Planning &amp; Services', 'Hotels &amp; Travel']</t>
  </si>
  <si>
    <t>Um2H2xUT0eamjN6ivIUAiA</t>
  </si>
  <si>
    <t>202 South Main Street</t>
  </si>
  <si>
    <t>['Restaurants', 'Desserts', 'Bakeries', 'Food', 'Custom Cakes', 'Ice Cream &amp; Frozen Yogurt', 'Caterers', 'Event Planning &amp; Services']</t>
  </si>
  <si>
    <t>WXMtHyxpFNWZAw0HWvIjBQ</t>
  </si>
  <si>
    <t>Lawn Love Lawn Care</t>
  </si>
  <si>
    <t>401 North Tryon Street, #42</t>
  </si>
  <si>
    <t>['Gardeners', 'Landscaping', 'Home Services']</t>
  </si>
  <si>
    <t>6dmLmI6yJDlExbArNbGAog</t>
  </si>
  <si>
    <t>Bennett's Barbershop</t>
  </si>
  <si>
    <t>1530 Overland Park Ln, Ste 103</t>
  </si>
  <si>
    <t>['Professional Services', 'Barbers', 'Beauty &amp; Spas']</t>
  </si>
  <si>
    <t>QTIaoa6I11OTNadwx6bOMg</t>
  </si>
  <si>
    <t>My Wellness Place</t>
  </si>
  <si>
    <t>1130 Sam Newell Rd, Ste B</t>
  </si>
  <si>
    <t>['Acupuncture', 'Massage Therapy', 'Traditional Chinese Medicine', 'Massage', 'Health &amp; Medical', 'Beauty &amp; Spas']</t>
  </si>
  <si>
    <t>Eusuf8-AFD4EFBuDAI0RSw</t>
  </si>
  <si>
    <t>Bargain Hunters Thrift Store-Mt Holly</t>
  </si>
  <si>
    <t>797 W Charlotte Ave</t>
  </si>
  <si>
    <t>MOUNT HOLLY</t>
  </si>
  <si>
    <t>['Thrift Stores', 'Shopping']</t>
  </si>
  <si>
    <t>Dq-LDAJEWndRrHJN8LYtKA</t>
  </si>
  <si>
    <t>OfficeMax</t>
  </si>
  <si>
    <t>3363 Cloverleaf Pkwy</t>
  </si>
  <si>
    <t>['Office Equipment', 'Shopping', 'Printing Services', 'Mobile Phone Repair', 'Local Services', 'IT Services &amp; Computer Repair']</t>
  </si>
  <si>
    <t>iCGGpIeD09JxG4K8cKYjDA</t>
  </si>
  <si>
    <t>Dough New York Style Bakery</t>
  </si>
  <si>
    <t>360 Exchange St NW, Ste 111</t>
  </si>
  <si>
    <t>['Cafes', 'Restaurants', 'Desserts', 'Cupcakes', 'Bakeries', 'Food']</t>
  </si>
  <si>
    <t>uFfgJadPzxaUNIuUC_zQuQ</t>
  </si>
  <si>
    <t>Jay's At the Lake</t>
  </si>
  <si>
    <t>18200 Statesville Rd</t>
  </si>
  <si>
    <t>['Nightlife']</t>
  </si>
  <si>
    <t>vGfnvODh2CVtzbqc9TOC7A</t>
  </si>
  <si>
    <t>Cast Iron Waffles</t>
  </si>
  <si>
    <t>Carolina Place Mall, 11025 Carolina Place Pkwy</t>
  </si>
  <si>
    <t>['Restaurants', 'Food', 'Belgian', 'Coffee &amp; Tea', 'Breakfast &amp; Brunch']</t>
  </si>
  <si>
    <t>O-axLuN5zCqqgRzyDzxUhQ</t>
  </si>
  <si>
    <t>Unity Farms Produce</t>
  </si>
  <si>
    <t>102 E Trade St</t>
  </si>
  <si>
    <t>['Food', 'Farmers Market']</t>
  </si>
  <si>
    <t>j1BpFoqWh5Eze6DDJxgAZA</t>
  </si>
  <si>
    <t>Jeff Johnston Pest Control</t>
  </si>
  <si>
    <t>702 Avondale Rd</t>
  </si>
  <si>
    <t>['Local Services', 'Pest Control']</t>
  </si>
  <si>
    <t>2E57EmAD7qdfS1NL8_EfMQ</t>
  </si>
  <si>
    <t>Buscemis Pizza</t>
  </si>
  <si>
    <t>18059-8 W Catawba Ave</t>
  </si>
  <si>
    <t>['Restaurants', 'Italian', 'Pizza']</t>
  </si>
  <si>
    <t>v-bEPfF6jdrTOfvsnrb4xA</t>
  </si>
  <si>
    <t>Shu Salon</t>
  </si>
  <si>
    <t>1426 S Tryon St</t>
  </si>
  <si>
    <t>['Fashion', 'Shopping', 'Accessories', 'Jewelry', 'Shoe Stores']</t>
  </si>
  <si>
    <t>09dCaepT9x9pdSuZce-y_g</t>
  </si>
  <si>
    <t>David Sulwer Photography</t>
  </si>
  <si>
    <t>1124 S Mint St, Ste D</t>
  </si>
  <si>
    <t>['Photographers', 'Event Planning &amp; Services']</t>
  </si>
  <si>
    <t>WHe33PEm0sWjHJOik4y31A</t>
  </si>
  <si>
    <t>Modern Salon &amp; Spa</t>
  </si>
  <si>
    <t>7315 Waverly Walk Ave, Ste F1-6</t>
  </si>
  <si>
    <t>['Beauty &amp; Spas', 'Cosmetics &amp; Beauty Supply', 'Makeup Artists', 'Hair Salons', 'Day Spas', 'Shopping']</t>
  </si>
  <si>
    <t>vyexrAQSWvV_DyEBWrIBCg</t>
  </si>
  <si>
    <t>Al's Bar &amp; Grille</t>
  </si>
  <si>
    <t>8321 Magnolia Estates Dr</t>
  </si>
  <si>
    <t>['Restaurants', 'Bars', 'Burgers', 'Nightlife', 'American (Traditional)', 'Sports Bars']</t>
  </si>
  <si>
    <t>YJHFNDsyc6XCfZBtT5zWlw</t>
  </si>
  <si>
    <t>Cloister Honey</t>
  </si>
  <si>
    <t>['Food', 'Specialty Food', 'Shopping', 'Flowers &amp; Gifts', 'Honey']</t>
  </si>
  <si>
    <t>hhOjwGhBmYgYxnsA0_YIQQ</t>
  </si>
  <si>
    <t>Horizon Eye Care</t>
  </si>
  <si>
    <t>10520 Park Rd</t>
  </si>
  <si>
    <t>['Ophthalmologists', 'Doctors', 'Laser Eye Surgery/Lasik', 'Shopping', 'Cosmetic Surgeons', 'Eyewear &amp; Opticians', 'Health &amp; Medical', 'Optometrists']</t>
  </si>
  <si>
    <t>qLFw7xaiPK7OC4ohIHxr_w</t>
  </si>
  <si>
    <t>The Pizza Loft at Gianni's</t>
  </si>
  <si>
    <t>16 Union St S</t>
  </si>
  <si>
    <t>['Restaurants', 'Sandwiches', 'Pizza', 'Italian']</t>
  </si>
  <si>
    <t>z-QP2sXxyhKBgMsuRzJAUg</t>
  </si>
  <si>
    <t>Poppyseeds Bagels</t>
  </si>
  <si>
    <t>5124 Old Charlotte Hwy, Ste C</t>
  </si>
  <si>
    <t>['Bagels', 'Delis', 'Restaurants', 'Food']</t>
  </si>
  <si>
    <t>UBBWKF-_-eX_bGAZUBs3zA</t>
  </si>
  <si>
    <t>Clasico Barbershop</t>
  </si>
  <si>
    <t>809 E Arrowood Rd, Ste 900</t>
  </si>
  <si>
    <t>['Barbers', "Men's Hair Salons", 'Beauty &amp; Spas', 'Hair Salons']</t>
  </si>
  <si>
    <t>dL2NTv-089EveM4_HGuI3w</t>
  </si>
  <si>
    <t>Hertz Rent A Car</t>
  </si>
  <si>
    <t>601 South College St</t>
  </si>
  <si>
    <t>['Hotels &amp; Travel', 'Car Rental']</t>
  </si>
  <si>
    <t>VbnCVDde6wpaUMDVjllHwA</t>
  </si>
  <si>
    <t>Papa John's Pizza</t>
  </si>
  <si>
    <t>2212 Union Rd</t>
  </si>
  <si>
    <t>['Italian', 'Pizza', 'Restaurants']</t>
  </si>
  <si>
    <t>dUEQgjBdtY5vxSYhexaqBQ</t>
  </si>
  <si>
    <t>Historic Latta Plantation</t>
  </si>
  <si>
    <t>5225 Sample Rd</t>
  </si>
  <si>
    <t>['Landmarks &amp; Historical Buildings', 'Public Services &amp; Government']</t>
  </si>
  <si>
    <t>0sZZBphKsNdnK2CtuNzmuw</t>
  </si>
  <si>
    <t>Cybermax iPhone Repair</t>
  </si>
  <si>
    <t>8505 Lawyers Rd, Ste A</t>
  </si>
  <si>
    <t>['Mobile Phones', 'Shopping', 'Local Services', 'Web Design', 'Mobile Phone Repair', 'Professional Services', 'IT Services &amp; Computer Repair', 'Data Recovery', 'Electronics Repair']</t>
  </si>
  <si>
    <t>EyH-E0wjbRZL6ju0-rSLOA</t>
  </si>
  <si>
    <t>300 Copperfield Blvd, Ste 100</t>
  </si>
  <si>
    <t>['Restaurants', 'Delis', 'Sandwiches', 'Fast Food']</t>
  </si>
  <si>
    <t>hsbtcqamJjmL6ASCAWnQVw</t>
  </si>
  <si>
    <t>Carmellas Pizza Grill</t>
  </si>
  <si>
    <t>1513 Montford Dr</t>
  </si>
  <si>
    <t>['Bars', 'Karaoke', 'Pizza', 'Restaurants', 'Nightlife']</t>
  </si>
  <si>
    <t>gqCQ_y86vKt8FaNzaHjwAQ</t>
  </si>
  <si>
    <t>Le Creuset</t>
  </si>
  <si>
    <t>5416 New Fashion Way, Ste 825</t>
  </si>
  <si>
    <t>['Shopping', 'Kitchen &amp; Bath', 'Home &amp; Garden', 'Outlet Stores', 'Tableware']</t>
  </si>
  <si>
    <t>0f9QOsYZUwDFA4Yp7CvgXQ</t>
  </si>
  <si>
    <t>Charlotte Jiu-Jitsu Academy</t>
  </si>
  <si>
    <t>210 Rampart St</t>
  </si>
  <si>
    <t>['Active Life', 'Fitness &amp; Instruction', 'Martial Arts', 'Brazilian Jiu-jitsu']</t>
  </si>
  <si>
    <t>blc5Xmg0VQpx_oCUy8-dJA</t>
  </si>
  <si>
    <t>Galleria Village Apartments</t>
  </si>
  <si>
    <t>1616 Galleria Club Ln</t>
  </si>
  <si>
    <t>['Home Services', 'Real Estate', 'Apartments']</t>
  </si>
  <si>
    <t>5Z7Xrgd6wFQIaul_Qka8rg</t>
  </si>
  <si>
    <t>Inner Diva Fitness</t>
  </si>
  <si>
    <t>596 Griffith Rd</t>
  </si>
  <si>
    <t>['Education', 'Specialty Schools', 'Pole Dancing Classes', 'Trainers', 'Fitness &amp; Instruction', 'Event Planning &amp; Services', 'Active Life', 'Yoga', 'Dance Studios', 'Venues &amp; Event Spaces']</t>
  </si>
  <si>
    <t>oRmCI0p2mvlrGwilJloFTQ</t>
  </si>
  <si>
    <t>PZA</t>
  </si>
  <si>
    <t>['Restaurants', 'Salad', 'Sandwiches', 'Pizza']</t>
  </si>
  <si>
    <t>62iavqt0D7pfeb1p7I4pTw</t>
  </si>
  <si>
    <t>Last Place On Earth</t>
  </si>
  <si>
    <t>5655 N Tryon St, Ste B</t>
  </si>
  <si>
    <t>['Pet Stores', 'Pets']</t>
  </si>
  <si>
    <t>cny7n93eJH7MskcnT8nabw</t>
  </si>
  <si>
    <t>Salsa's</t>
  </si>
  <si>
    <t>1640 Sardis Rd N</t>
  </si>
  <si>
    <t>['Mexican', 'Restaurants']</t>
  </si>
  <si>
    <t>hNUSMiC4DHMTIUKYK0vW4Q</t>
  </si>
  <si>
    <t>The Joint Chiropractic</t>
  </si>
  <si>
    <t>6820 Matthews-mint Hill Rd, Ste 202</t>
  </si>
  <si>
    <t>['Health &amp; Medical', 'Chiropractors']</t>
  </si>
  <si>
    <t>jBlQAXlyTXe-p-GIzcqPTA</t>
  </si>
  <si>
    <t>Oak Park At Briarcreek</t>
  </si>
  <si>
    <t>1425 Eastcrest Dr</t>
  </si>
  <si>
    <t>0rgIGqS5t26BMrRd73P6QA</t>
  </si>
  <si>
    <t>El Rinconcito</t>
  </si>
  <si>
    <t>201 W Arrowood Rd, Ste F, Galaxy Food Center</t>
  </si>
  <si>
    <t>['Latin American', 'Mexican', 'Breakfast &amp; Brunch', 'Puerto Rican', 'Cuban', 'Restaurants', 'Caribbean', 'Event Planning &amp; Services', 'Caterers']</t>
  </si>
  <si>
    <t>A4iHqoyX_gzISFX9gec8sg</t>
  </si>
  <si>
    <t>Pour Olive</t>
  </si>
  <si>
    <t>1528 East Blvd</t>
  </si>
  <si>
    <t>['Food', 'Specialty Food']</t>
  </si>
  <si>
    <t>QR7sWzWe9Zg702FksVh62Q</t>
  </si>
  <si>
    <t>Tuckaseegee Park</t>
  </si>
  <si>
    <t>165 Broome St</t>
  </si>
  <si>
    <t>['Dog Parks', 'Parks', 'Active Life']</t>
  </si>
  <si>
    <t>t8hwPi9M_jD6u81cVIgRFA</t>
  </si>
  <si>
    <t>Lancaster's BBQ</t>
  </si>
  <si>
    <t>9230 Beatties Ford Rd</t>
  </si>
  <si>
    <t>['Nightlife', 'Bars', 'Restaurants', 'Barbeque', 'Seafood', 'Burgers', 'Salad', 'Sandwiches']</t>
  </si>
  <si>
    <t>dggkFdDT9L5qUbA-ZSUThA</t>
  </si>
  <si>
    <t>Charlotte Haunts Ghost Tours</t>
  </si>
  <si>
    <t>366 N Caswell Rd</t>
  </si>
  <si>
    <t>['Private Investigation', 'Professional Services', 'Local Flavor']</t>
  </si>
  <si>
    <t>g-UVR5hDk9aK0a9ISFb60Q</t>
  </si>
  <si>
    <t>Novant Health Steele Creek Family Practice</t>
  </si>
  <si>
    <t>2610 W Arrowood Rd</t>
  </si>
  <si>
    <t>['Family Practice', 'Doctors', 'Health &amp; Medical']</t>
  </si>
  <si>
    <t>A0FLFsqkGK59l2WPhi93mg</t>
  </si>
  <si>
    <t>The Belmont Drive-In Theater</t>
  </si>
  <si>
    <t>314 McAdenville Rd</t>
  </si>
  <si>
    <t>['Cinema', 'Arts &amp; Entertainment']</t>
  </si>
  <si>
    <t>iecSIYDAYs-9zmdJFh12OQ</t>
  </si>
  <si>
    <t>Burger King</t>
  </si>
  <si>
    <t>4005 Providence Rd</t>
  </si>
  <si>
    <t>['Burgers', 'Restaurants', 'Fast Food']</t>
  </si>
  <si>
    <t>mezvOoz4VcQXl9F7E2qigg</t>
  </si>
  <si>
    <t>Roosters Men's Grooming Center</t>
  </si>
  <si>
    <t>9905 Sandyrock Place Ste F, Rea Farms</t>
  </si>
  <si>
    <t>['Hair Salons', 'Hair Stylists', "Men's Hair Salons", 'Barbers', 'Beauty &amp; Spas']</t>
  </si>
  <si>
    <t>LPPM6c7tSJiRYL5sq6F2YA</t>
  </si>
  <si>
    <t>go-go Fresco</t>
  </si>
  <si>
    <t>['Farmers Market', 'Food', 'Local Services', 'Community Service/Non-Profit', 'Street Vendors']</t>
  </si>
  <si>
    <t>mNCrAeMHoii6pt-pMNWkIA</t>
  </si>
  <si>
    <t>Shea Homes - Charlotte</t>
  </si>
  <si>
    <t>8008 Corporate Center Dr, Ste 300</t>
  </si>
  <si>
    <t>['Home Services', 'Real Estate', 'Contractors']</t>
  </si>
  <si>
    <t>goZHNz2qQm3WovADVyGhUg</t>
  </si>
  <si>
    <t>You've Got Maids</t>
  </si>
  <si>
    <t>['Home Cleaning', 'Home Services']</t>
  </si>
  <si>
    <t>xWH3Ya71LryUO_2xvdrLNA</t>
  </si>
  <si>
    <t>Atlas Kabob House</t>
  </si>
  <si>
    <t>11 Union St, Ste 100</t>
  </si>
  <si>
    <t>['American (Traditional)', 'Mediterranean', 'Restaurants', 'Greek']</t>
  </si>
  <si>
    <t>we3ayrFnBShWqRAu_nvTUQ</t>
  </si>
  <si>
    <t>Animal Kennel Care</t>
  </si>
  <si>
    <t>10524 Idlewild Rd</t>
  </si>
  <si>
    <t>['Pet Services', 'Pets', 'Pet Sitting']</t>
  </si>
  <si>
    <t>UN_qdA23QZIT_ioVlr23MQ</t>
  </si>
  <si>
    <t>Massage Heights Matthews Festival</t>
  </si>
  <si>
    <t>1915 Matthews Township Pkwy, Ste 1200</t>
  </si>
  <si>
    <t>['Skin Care', 'Health &amp; Medical', 'Massage Therapy', 'Medical Spas', 'Beauty &amp; Spas', 'Massage']</t>
  </si>
  <si>
    <t>OuQfFgsJpgWmdCHGegLjXg</t>
  </si>
  <si>
    <t>Apple</t>
  </si>
  <si>
    <t>['IT Services &amp; Computer Repair', 'Mobile Phones', 'Shopping', 'Local Services', 'Computers', 'Electronics']</t>
  </si>
  <si>
    <t>94GuC1pkwVQvoQ9cVLa-vw</t>
  </si>
  <si>
    <t>Jay Ahuja, DDS - Family Dental Clinic</t>
  </si>
  <si>
    <t>3901 Rosehaven Dr, Ste A</t>
  </si>
  <si>
    <t>['Pediatric Dentists', 'Health &amp; Medical', 'Oral Surgeons', 'Cosmetic Dentists', 'Periodontists', 'Orthodontists', 'Dentists', 'Medical Centers', 'General Dentistry']</t>
  </si>
  <si>
    <t>WSweXpahyMa3toResuQ6-w</t>
  </si>
  <si>
    <t>10235 University City Dr.</t>
  </si>
  <si>
    <t>['Restaurants', 'Fast Food', 'Burgers']</t>
  </si>
  <si>
    <t>ByHWZ7KKJ3JJD-YuF9yi2Q</t>
  </si>
  <si>
    <t>Smokin'cue</t>
  </si>
  <si>
    <t>10901 University City Blvd</t>
  </si>
  <si>
    <t>['Nightlife', 'Pool Halls']</t>
  </si>
  <si>
    <t>XxX2LZ2o9p9Wlq7noOcfNg</t>
  </si>
  <si>
    <t>Port City Club</t>
  </si>
  <si>
    <t>18665 Harborside Dr</t>
  </si>
  <si>
    <t>['Diners', 'Restaurants', 'Seafood', 'American (New)', 'Steakhouses']</t>
  </si>
  <si>
    <t>byUVmfCWmJ2_0osXZET22Q</t>
  </si>
  <si>
    <t>The Butler Did It! CLT</t>
  </si>
  <si>
    <t>401 Hawthorne Ln, Ste 110-123</t>
  </si>
  <si>
    <t>['Office Cleaning', 'Professional Services', 'House Sitters', 'Home Services', 'Local Services', 'Home Cleaning', 'Carpet Cleaning']</t>
  </si>
  <si>
    <t>n_dLeCjpH9VN26wazLr88Q</t>
  </si>
  <si>
    <t>OP Nails</t>
  </si>
  <si>
    <t>10915 Monroe Rd</t>
  </si>
  <si>
    <t>RMrD1iBHM2IV8jRbnUTc7Q</t>
  </si>
  <si>
    <t>McAdenville Motors</t>
  </si>
  <si>
    <t>5347 Wilkinson Blvd</t>
  </si>
  <si>
    <t>['Automotive', 'Car Dealers', 'Used Car Dealers']</t>
  </si>
  <si>
    <t>30NVu_VB2G49Fv-AfHxuXg</t>
  </si>
  <si>
    <t>The Groutsmith</t>
  </si>
  <si>
    <t>9716 -B Rea Rd</t>
  </si>
  <si>
    <t>['Flooring', 'Contractors', 'Home Cleaning', 'Damage Restoration', 'Home Services', 'Grout Services']</t>
  </si>
  <si>
    <t>BCBLDV5sxvOebPRswPFFgA</t>
  </si>
  <si>
    <t>3300 Freedom Dr.</t>
  </si>
  <si>
    <t>['Hot Dogs', 'Restaurants', 'Burgers', 'Fast Food']</t>
  </si>
  <si>
    <t>mKjjvfll8il55rMgVTtAdQ</t>
  </si>
  <si>
    <t>Uptown Cheapskate</t>
  </si>
  <si>
    <t>8700 Pineville Matthews Rd, Ste 900</t>
  </si>
  <si>
    <t>['Fashion', 'Thrift Stores', 'Shopping', "Men's Clothing", "Women's Clothing"]</t>
  </si>
  <si>
    <t>FC3A04d75UHTz1cO9GwQ-Q</t>
  </si>
  <si>
    <t>St Paul Baptist Church</t>
  </si>
  <si>
    <t>1401 Allen St</t>
  </si>
  <si>
    <t>['Religious Organizations', 'Churches']</t>
  </si>
  <si>
    <t>dIAhIcc8TgECPD0K27MpXw</t>
  </si>
  <si>
    <t>Gamestop</t>
  </si>
  <si>
    <t>9815 Sam Furr Rd, Ste D</t>
  </si>
  <si>
    <t>['Arts &amp; Entertainment', 'Arcades', 'Electronics', 'Books', 'Mags', 'Music &amp; Video', 'Toy Stores', 'Videos &amp; Video Game Rental', 'Shopping']</t>
  </si>
  <si>
    <t>a3THH3N3JOoTw9MLawYmng</t>
  </si>
  <si>
    <t>O'reilly Auto Parts</t>
  </si>
  <si>
    <t>409 Gilead Rd</t>
  </si>
  <si>
    <t>['Automotive', 'Auto Parts &amp; Supplies']</t>
  </si>
  <si>
    <t>VWRyWe0IAQ9IrAq5-B_CXg</t>
  </si>
  <si>
    <t>Southwest Airlines</t>
  </si>
  <si>
    <t>['Transportation', 'Hotels &amp; Travel', 'Airlines']</t>
  </si>
  <si>
    <t>rd9DTyWkLAUr1z189DMj5w</t>
  </si>
  <si>
    <t>Dunkin'</t>
  </si>
  <si>
    <t>5029 Beatties Ford Rd</t>
  </si>
  <si>
    <t>['Coffee &amp; Tea', 'Donuts', 'Food']</t>
  </si>
  <si>
    <t>mKc5jGZ8TDYOiGvuiAszHQ</t>
  </si>
  <si>
    <t>The Salvation Army Family Store &amp; Donation Center</t>
  </si>
  <si>
    <t>8500 Pineville Matthews Rd</t>
  </si>
  <si>
    <t>['Shopping', 'Donation Center', 'Community Service/Non-Profit', 'Local Services', 'Thrift Stores']</t>
  </si>
  <si>
    <t>hvRyYbHoDYovlCoHUQ4rjA</t>
  </si>
  <si>
    <t>Oakridge Kennels</t>
  </si>
  <si>
    <t>1110 W Unionville Indian Trail Rd</t>
  </si>
  <si>
    <t>['Pet Sitting', 'Pets', 'Pet Services']</t>
  </si>
  <si>
    <t>ZjjKn1HBuhEOS2xOu1hGfg</t>
  </si>
  <si>
    <t>Great Clips</t>
  </si>
  <si>
    <t>141 Cross Center Dr</t>
  </si>
  <si>
    <t>O6pnzCmRdhBkMsCJ6GsP0Q</t>
  </si>
  <si>
    <t>Red Radish Catering</t>
  </si>
  <si>
    <t>1031 Matthews Mint Hill Rd</t>
  </si>
  <si>
    <t>['Event Planning &amp; Services', 'Food', 'Caterers']</t>
  </si>
  <si>
    <t>UZxarPMgITtNznPdkuIdSg</t>
  </si>
  <si>
    <t>Cook Out</t>
  </si>
  <si>
    <t>7555 Hwy 73</t>
  </si>
  <si>
    <t>['Ice Cream &amp; Frozen Yogurt', 'Fast Food', 'Restaurants', 'Hot Dogs', 'Burgers', 'Food']</t>
  </si>
  <si>
    <t>nmDsmL_jGOA5_EP69mpPhQ</t>
  </si>
  <si>
    <t>Exquisite Mobile Detailing</t>
  </si>
  <si>
    <t>['Car Wash', 'Automotive', 'Auto Detailing']</t>
  </si>
  <si>
    <t>1lK-4Nxf1OzwaXS-8SbatA</t>
  </si>
  <si>
    <t>Tire Kingdom</t>
  </si>
  <si>
    <t>10135 N Tryon St</t>
  </si>
  <si>
    <t>['Automotive', 'Tires']</t>
  </si>
  <si>
    <t>Ppt9Cs58MJUlPVe4lQBvtw</t>
  </si>
  <si>
    <t>Morningside Barber &amp; Style Shop</t>
  </si>
  <si>
    <t>2311 Central Ave</t>
  </si>
  <si>
    <t>d7rcaf8IXFzNGGNu2yZ5Mg</t>
  </si>
  <si>
    <t>J L Cole Salon</t>
  </si>
  <si>
    <t>20929 Torrence Chapel Rd, Ste B5</t>
  </si>
  <si>
    <t>['Beauty &amp; Spas', 'Hair Salons', 'Makeup Artists']</t>
  </si>
  <si>
    <t>gUXXAR3UxIPRpiiI-d8Yrg</t>
  </si>
  <si>
    <t>Rankin Women's Center</t>
  </si>
  <si>
    <t>1918 Randolph Rd, Ste 670</t>
  </si>
  <si>
    <t>61FotFKnLq04s60Br0KjzA</t>
  </si>
  <si>
    <t>Queen City Lawn &amp; Landscaping</t>
  </si>
  <si>
    <t>8906 Trentsby Pl</t>
  </si>
  <si>
    <t>['Landscaping', 'Home Services']</t>
  </si>
  <si>
    <t>TsOdTTYPjV-1F4ZnePJ5kg</t>
  </si>
  <si>
    <t>Finish-Rite Drywall</t>
  </si>
  <si>
    <t>7306 W Sugar Creek Rd</t>
  </si>
  <si>
    <t>['Drywall Installation &amp; Repair', 'Home Services']</t>
  </si>
  <si>
    <t>dID8TLP9SF5pahZFE2Kxxg</t>
  </si>
  <si>
    <t>Permenter Chiropractic</t>
  </si>
  <si>
    <t>2301 Village Lake Dr</t>
  </si>
  <si>
    <t>1wbTFrlWC-MRjVU-OiveiQ</t>
  </si>
  <si>
    <t>Copper Willow Salon</t>
  </si>
  <si>
    <t>1222 E Blvd</t>
  </si>
  <si>
    <t>['Beauty &amp; Spas', "Men's Hair Salons", 'Hair Salons', 'Hair Stylists']</t>
  </si>
  <si>
    <t>l974lY5uJr9n-BSQETH9AA</t>
  </si>
  <si>
    <t>Town Dental Group</t>
  </si>
  <si>
    <t>6820 Matthews-Mint Hill Rd, Ste 204</t>
  </si>
  <si>
    <t>['Cosmetic Dentists', 'Dentists', 'Orthodontists', 'Pediatric Dentists', 'Health &amp; Medical', 'General Dentistry']</t>
  </si>
  <si>
    <t>gSwqs7HL9JLXTt3_FyZZEQ</t>
  </si>
  <si>
    <t>The Blind Man</t>
  </si>
  <si>
    <t>4323 Thermal Ave</t>
  </si>
  <si>
    <t>MIDLAND</t>
  </si>
  <si>
    <t>['Shades &amp; Blinds', 'Shutters', 'Home Services', 'Windows Installation']</t>
  </si>
  <si>
    <t>QX1OK1-qljE7g-X9gNta_Q</t>
  </si>
  <si>
    <t>Pennyard Bistro &amp; Winery</t>
  </si>
  <si>
    <t>8006 Cambridge Commons Dr</t>
  </si>
  <si>
    <t>['Nightlife', 'Bars', 'American (New)', 'Restaurants', 'Wine Bars']</t>
  </si>
  <si>
    <t>U1tZM0VTwzYVbT6iDH9v2Q</t>
  </si>
  <si>
    <t>Fred's Heating &amp; Cooling</t>
  </si>
  <si>
    <t>['Home Services', 'Heating &amp; Air Conditioning/HVAC']</t>
  </si>
  <si>
    <t>bcCBj67idzZMrjqbsyjEyQ</t>
  </si>
  <si>
    <t>Dot Dot Dot</t>
  </si>
  <si>
    <t>4237 Park Rd, Unit B</t>
  </si>
  <si>
    <t>['Cocktail Bars', 'Tapas Bars', 'Bars', 'Nightlife', 'Speakeasies', 'American (New)', 'Social Clubs', 'Arts &amp; Entertainment', 'Restaurants', 'Lounges']</t>
  </si>
  <si>
    <t>e0VEm3-GQfaT_EUOuiImnQ</t>
  </si>
  <si>
    <t>Relax Spa</t>
  </si>
  <si>
    <t>5100 South Blvd, Ste D</t>
  </si>
  <si>
    <t>['Health &amp; Medical', 'Day Spas', 'Massage', 'Reflexology', 'Beauty &amp; Spas']</t>
  </si>
  <si>
    <t>Nc_WXVXxfJYAcPg5TCoNRQ</t>
  </si>
  <si>
    <t>Imagine Dentistry</t>
  </si>
  <si>
    <t>3025 Springbank Ln, Ste 250</t>
  </si>
  <si>
    <t>['Orthodontists', 'General Dentistry', 'Health &amp; Medical', 'Dentists', 'Cosmetic Dentists']</t>
  </si>
  <si>
    <t>p_vx59ectOjS9aQS-E4s-w</t>
  </si>
  <si>
    <t>Dress Barn</t>
  </si>
  <si>
    <t>5422 New Fashion Way, Ste 750</t>
  </si>
  <si>
    <t>['Shopping', "Women's Clothing", 'Fashion']</t>
  </si>
  <si>
    <t>iDWvfUdlngAf3EwRwErOkQ</t>
  </si>
  <si>
    <t>The UPS Store</t>
  </si>
  <si>
    <t>4311 School House Commons</t>
  </si>
  <si>
    <t>['Mailbox Centers', 'Printing Services', 'Notaries', 'Shipping Centers', 'Local Services']</t>
  </si>
  <si>
    <t>dRX_YJaztdR3zD9iuBmx-g</t>
  </si>
  <si>
    <t>BikeSource</t>
  </si>
  <si>
    <t>4301-A Park Rd</t>
  </si>
  <si>
    <t>['Sporting Goods', 'Shopping', 'Sports Wear', 'Bikes', 'Bike Repair/Maintenance', 'Fashion', 'Local Services']</t>
  </si>
  <si>
    <t>HImkDn27uiGI3IGDf-uvuQ</t>
  </si>
  <si>
    <t>Biddy E C Tree Service</t>
  </si>
  <si>
    <t>9921 Hannon Rd</t>
  </si>
  <si>
    <t>['Tree Services', 'Home Services']</t>
  </si>
  <si>
    <t>1-mDbkWpGLqBIPgX2vTwPw</t>
  </si>
  <si>
    <t>Amen Movers</t>
  </si>
  <si>
    <t>9211 Hambright Rd</t>
  </si>
  <si>
    <t>['Home Services', 'Musical Instrument Services', 'Local Services', 'Movers', 'Junk Removal &amp; Hauling', 'Piano Services']</t>
  </si>
  <si>
    <t>N9o1UKmI0Ng1qYkTBTxHmA</t>
  </si>
  <si>
    <t>Noodles &amp; Company</t>
  </si>
  <si>
    <t>8156 South Tryon St</t>
  </si>
  <si>
    <t>['Thai', 'Sandwiches', 'Restaurants', 'Chinese', 'Noodles']</t>
  </si>
  <si>
    <t>gMrcMXt7FXn9L7WvsSlIDA</t>
  </si>
  <si>
    <t>Charlotte's Scooter Shop</t>
  </si>
  <si>
    <t>1800 Central Ave</t>
  </si>
  <si>
    <t>['Motorcycle Dealers', 'Automotive']</t>
  </si>
  <si>
    <t>_mXXi81lm9Hku_US0oRuYw</t>
  </si>
  <si>
    <t>qSmEuXx310b6VM2p3DbTQg</t>
  </si>
  <si>
    <t>Courtyard Charlotte Matthews</t>
  </si>
  <si>
    <t>11425 E Independence Blvd</t>
  </si>
  <si>
    <t>['Hotels', 'Hotels &amp; Travel', 'Venues &amp; Event Spaces', 'Event Planning &amp; Services']</t>
  </si>
  <si>
    <t>hQmxbQzur5eP4bZZ5UwoTA</t>
  </si>
  <si>
    <t>Caliber Collision</t>
  </si>
  <si>
    <t>5700 West WT Harris Blvd</t>
  </si>
  <si>
    <t>['Automotive', 'Auto Repair', 'Body Shops']</t>
  </si>
  <si>
    <t>MA3GszdFKeg_MrJltYrklg</t>
  </si>
  <si>
    <t>YAFO Kitchen</t>
  </si>
  <si>
    <t>1231A East Blvd, Ste AA</t>
  </si>
  <si>
    <t>['Middle Eastern', 'Restaurants', 'Mediterranean', 'Salad']</t>
  </si>
  <si>
    <t>xDtu5NItQnBWi4nnhbIkQg</t>
  </si>
  <si>
    <t>Summer Spray Tan</t>
  </si>
  <si>
    <t>['Beauty &amp; Spas', 'Tanning', 'Spray Tanning', 'Skin Care']</t>
  </si>
  <si>
    <t>1WtUgLhdBdQ39aBvEUbsnw</t>
  </si>
  <si>
    <t>Akahana Asian Bistro</t>
  </si>
  <si>
    <t>1308 The Plz</t>
  </si>
  <si>
    <t>['Vietnamese', 'Restaurants', 'Sushi Bars', 'Asian Fusion']</t>
  </si>
  <si>
    <t>E10YGzqKPPLVjsqJb06MFg</t>
  </si>
  <si>
    <t>Integrity Heating &amp; Cooling</t>
  </si>
  <si>
    <t>11907 Sam Roper Dr</t>
  </si>
  <si>
    <t>['Local Services', 'Appliances &amp; Repair', 'Heating &amp; Air Conditioning/HVAC', 'Home Services']</t>
  </si>
  <si>
    <t>G5f911mnOvWcxi8bNobERA</t>
  </si>
  <si>
    <t>Monkey Business Events &amp; Entertainment</t>
  </si>
  <si>
    <t>1015 Weber Ct</t>
  </si>
  <si>
    <t>['Face Painting', 'Magicians', 'Party &amp; Event Planning', 'Event Planning &amp; Services', 'Clowns']</t>
  </si>
  <si>
    <t>Luy5Pl1NnUbCSNZKtUdwOA</t>
  </si>
  <si>
    <t>Independence Veterinary Clinic</t>
  </si>
  <si>
    <t>2328 Crownpoint Executive Dr</t>
  </si>
  <si>
    <t>['Pets', 'Veterinarians']</t>
  </si>
  <si>
    <t>RU4-CoRiOE4sD99G1w1_Ug</t>
  </si>
  <si>
    <t>Pizza and Beyond Express</t>
  </si>
  <si>
    <t>7427 Matthews Mint Hill Rd, Ste 108</t>
  </si>
  <si>
    <t>['Restaurants', 'Pizza']</t>
  </si>
  <si>
    <t>yUesMYn32Y4BKa1KXXuoyA</t>
  </si>
  <si>
    <t>Delicias Colombianas</t>
  </si>
  <si>
    <t>212 N Polk St</t>
  </si>
  <si>
    <t>['Latin American', 'Restaurants']</t>
  </si>
  <si>
    <t>OGkOiPuixtFgxtLyTnb7Ag</t>
  </si>
  <si>
    <t>The Steele Creek Dentist</t>
  </si>
  <si>
    <t>4815 Berewick Town Center Dr, Ste J</t>
  </si>
  <si>
    <t>['Health &amp; Medical', 'Dentists', 'Orthodontists', 'General Dentistry', 'Pediatric Dentists', 'Endodontists', 'Cosmetic Dentists']</t>
  </si>
  <si>
    <t>ukRgd3mAcD_lHgCWlzicbA</t>
  </si>
  <si>
    <t>Rooms To Go Furniture Store - Carolina Place</t>
  </si>
  <si>
    <t>11301 Carolina Place Pkwy</t>
  </si>
  <si>
    <t>['Home Decor', 'Furniture Stores', 'Mattresses', 'Home &amp; Garden', 'Shopping']</t>
  </si>
  <si>
    <t>qEJ4vFcDBozHYUQXHKMW3g</t>
  </si>
  <si>
    <t>Novant Health Lakeside Family Physicians</t>
  </si>
  <si>
    <t>6909 Prosperity Church Rd</t>
  </si>
  <si>
    <t>['Doctors', 'Health &amp; Medical', 'Family Practice']</t>
  </si>
  <si>
    <t>6iqN2D0Dp_9_i-GD2l2s2Q</t>
  </si>
  <si>
    <t>Golden Palace</t>
  </si>
  <si>
    <t>3206 Union Rd</t>
  </si>
  <si>
    <t>_OlEcEZdjuqu-bI38qOfBQ</t>
  </si>
  <si>
    <t>Thomas Susan V Attorney Family Law</t>
  </si>
  <si>
    <t>19410 Jetton Rd, Ste 130</t>
  </si>
  <si>
    <t>['Lawyers', 'Professional Services', 'Divorce &amp; Family Law', 'Estate Planning Law', 'General Litigation']</t>
  </si>
  <si>
    <t>EZE7IoWdLwmZWI1DnWZGzw</t>
  </si>
  <si>
    <t>2037 W. Sugar Creek Rd</t>
  </si>
  <si>
    <t>['Food', 'Donuts', 'Coffee &amp; Tea']</t>
  </si>
  <si>
    <t>t54Zsk6hV-17BZ6DzOEq4w</t>
  </si>
  <si>
    <t>Hickory Tavern</t>
  </si>
  <si>
    <t>6300 Carmel Rd, Ste 139</t>
  </si>
  <si>
    <t>['Restaurants', 'American (Traditional)']</t>
  </si>
  <si>
    <t>iBk2NRbX-Oe1cNZFlWbrDQ</t>
  </si>
  <si>
    <t>Mint Hill Primary Care</t>
  </si>
  <si>
    <t>11304 Hawthrone Dr, Ste 100</t>
  </si>
  <si>
    <t>['Medical Centers', 'Health &amp; Medical']</t>
  </si>
  <si>
    <t>f6tc7rKnHG2ekKEO6XiyYQ</t>
  </si>
  <si>
    <t>HighLife Concord</t>
  </si>
  <si>
    <t>349 Copperfield Blvd, Unit H</t>
  </si>
  <si>
    <t>['Head Shops', 'Vape Shops', 'Shopping']</t>
  </si>
  <si>
    <t>CucyObcVxgqte8dH8nLopA</t>
  </si>
  <si>
    <t>Red Bowl</t>
  </si>
  <si>
    <t>10822 Providence Rd, Ste 100</t>
  </si>
  <si>
    <t>['Restaurants', 'Asian Fusion']</t>
  </si>
  <si>
    <t>e1t1gpn3UHmV846Gyherqw</t>
  </si>
  <si>
    <t>Element Ballantyne</t>
  </si>
  <si>
    <t>15711 Clems Creek Ln</t>
  </si>
  <si>
    <t>['Real Estate Services', 'Home Services', 'Apartments', 'Real Estate']</t>
  </si>
  <si>
    <t>dJ1pMIM0umYlDD-NQ3hPSg</t>
  </si>
  <si>
    <t>The Farmers Fork</t>
  </si>
  <si>
    <t>119 N Main St</t>
  </si>
  <si>
    <t>fPIA5EBTFDSvdasd6UCiTg</t>
  </si>
  <si>
    <t>Books-A-Million</t>
  </si>
  <si>
    <t>330 S Sharon Amity Rd</t>
  </si>
  <si>
    <t>['Bookstores', 'Shopping', 'Books', 'Mags', 'Music &amp; Video']</t>
  </si>
  <si>
    <t>PVS22zEiZKnHVtFFCW7TmQ</t>
  </si>
  <si>
    <t>Five Star Cleaners</t>
  </si>
  <si>
    <t>15025 Lancaster Hwy</t>
  </si>
  <si>
    <t>['Local Services', 'Dry Cleaning &amp; Laundry', 'Laundry Services']</t>
  </si>
  <si>
    <t>627YJyjqvHSU0AUXZe64NQ</t>
  </si>
  <si>
    <t>Secure Data Recovery Services</t>
  </si>
  <si>
    <t>401 North Tryon Street, 10th Floor</t>
  </si>
  <si>
    <t>['IT Services &amp; Computer Repair', 'Local Services', 'Data Recovery']</t>
  </si>
  <si>
    <t>JrJ9xYFhrIx2z6CEfAjYQw</t>
  </si>
  <si>
    <t>Chili's</t>
  </si>
  <si>
    <t>2861 W Hwy 74</t>
  </si>
  <si>
    <t>['Bars', 'American (Traditional)', 'Nightlife', 'Tex-Mex', 'Restaurants']</t>
  </si>
  <si>
    <t>PBHqu6Q6PHs8NcdtUH0Zig</t>
  </si>
  <si>
    <t>['Local Flavor', 'Shopping', 'Tobacco Shops']</t>
  </si>
  <si>
    <t>wRuXdaMCE2v8MSEJKB3-mg</t>
  </si>
  <si>
    <t>Bargain Hunt</t>
  </si>
  <si>
    <t>8110 University City Blvd</t>
  </si>
  <si>
    <t>['Discount Store', 'Shopping']</t>
  </si>
  <si>
    <t>CDff_u-AJabyRIWTnY-4bQ</t>
  </si>
  <si>
    <t>Harvest Moon Grille Cart</t>
  </si>
  <si>
    <t>['Restaurants', 'Food', 'Food Stands', 'Farmers Market']</t>
  </si>
  <si>
    <t>ItrhlF45YMDTk5PQ2XLb2g</t>
  </si>
  <si>
    <t>Skinnyz Bar &amp; Grille</t>
  </si>
  <si>
    <t>15060 Idlewild Rd</t>
  </si>
  <si>
    <t>['Nightlife', 'Bars', 'Cajun/Creole', 'Restaurants']</t>
  </si>
  <si>
    <t>qE1QCv_NR3pGd8oRpbbFhQ</t>
  </si>
  <si>
    <t>Top Shoe Repair</t>
  </si>
  <si>
    <t>101 S Tryon St, Ste 145</t>
  </si>
  <si>
    <t>['Keys &amp; Locksmiths', 'Shoe Repair', 'Home Services', 'Local Services']</t>
  </si>
  <si>
    <t>6unlYN_fetLS9zjsmj73Pw</t>
  </si>
  <si>
    <t>Verizon</t>
  </si>
  <si>
    <t>7180 Highway 73</t>
  </si>
  <si>
    <t>['Home Services', 'Mobile Phones', 'Internet Service Providers', 'Electronics', 'Professional Services', 'Shopping']</t>
  </si>
  <si>
    <t>ASC3JV2Jh09lTyJZ98UMFA</t>
  </si>
  <si>
    <t>El Veracruz Mexican Restaurant</t>
  </si>
  <si>
    <t>391 Towne Centre Blvd</t>
  </si>
  <si>
    <t>['Soup', 'Restaurants', 'Mexican', 'Seafood']</t>
  </si>
  <si>
    <t>LPkGpp8W7mz8m_yq-7vhDQ</t>
  </si>
  <si>
    <t>Inside Out Sports</t>
  </si>
  <si>
    <t>1514 S Church St, Ste 105</t>
  </si>
  <si>
    <t>['Bikes', 'Shopping', 'Sporting Goods', 'Active Life', 'Bike Rentals']</t>
  </si>
  <si>
    <t>44NYuWN6eAWY3Nrdfb9iiw</t>
  </si>
  <si>
    <t>Tower Place Jewelers</t>
  </si>
  <si>
    <t>2600 South Blvd</t>
  </si>
  <si>
    <t>['Jewelry', 'Shopping']</t>
  </si>
  <si>
    <t>5KnYoOgD6zLreKbN3FDI8w</t>
  </si>
  <si>
    <t>N Style Towing &amp; Recovery</t>
  </si>
  <si>
    <t>5224 Rozzelle Ferry Road</t>
  </si>
  <si>
    <t>['Towing', 'Automotive']</t>
  </si>
  <si>
    <t>Jack in the Box</t>
  </si>
  <si>
    <t>4505 Randolph Rd</t>
  </si>
  <si>
    <t>['American (Traditional)', 'Fast Food', 'Burgers', 'Sandwiches', 'Restaurants', 'Mexican', 'Breakfast &amp; Brunch', 'Tacos']</t>
  </si>
  <si>
    <t>Q77dZnhO9Yby10Vb4sF9hg</t>
  </si>
  <si>
    <t>Performance Therapy Massage</t>
  </si>
  <si>
    <t>111 W Central Ave</t>
  </si>
  <si>
    <t>['Health &amp; Medical', 'Massage Therapy', 'Massage', 'Day Spas', 'Physical Therapy', 'Rehabilitation Center', 'Beauty &amp; Spas']</t>
  </si>
  <si>
    <t>8Yz6kt-Hnx_WSEdMvloocA</t>
  </si>
  <si>
    <t>Jolly Rolls Ice Cream</t>
  </si>
  <si>
    <t>10020 Monroe Rd, Ste 110</t>
  </si>
  <si>
    <t>['Food', 'Ice Cream &amp; Frozen Yogurt']</t>
  </si>
  <si>
    <t>Ve97QcTH1slKWqQBisBm5A</t>
  </si>
  <si>
    <t>Brows by Hilary</t>
  </si>
  <si>
    <t>900 Metropolitan Ave, Ste 1B</t>
  </si>
  <si>
    <t>['Hair Removal', 'Eyebrow Services', 'Eyelash Service', 'Waxing', 'Beauty &amp; Spas', 'Skin Care']</t>
  </si>
  <si>
    <t>BnTWSp_Ks_Y1mN9yptZB9Q</t>
  </si>
  <si>
    <t>Griffin Brothers</t>
  </si>
  <si>
    <t>8040 N Tryon St</t>
  </si>
  <si>
    <t>['Automotive', 'Auto Repair', 'Tires', 'Transmission Repair']</t>
  </si>
  <si>
    <t>AQEXJeVEAcUL8PpCOqSWNA</t>
  </si>
  <si>
    <t>Capones Tattoo Parlor</t>
  </si>
  <si>
    <t>6412 W Wilkinson Blvd</t>
  </si>
  <si>
    <t>['Piercing', 'Beauty &amp; Spas', 'Tattoo']</t>
  </si>
  <si>
    <t>7Iwy5Idzo3sXSvA8m8sFMQ</t>
  </si>
  <si>
    <t>Morgan's Dairy Bar &amp; Calf-A</t>
  </si>
  <si>
    <t>194 E Dallas Rd</t>
  </si>
  <si>
    <t>STANLEY</t>
  </si>
  <si>
    <t>['Ice Cream &amp; Frozen Yogurt', 'Food']</t>
  </si>
  <si>
    <t>V_jIfMz9Z7a5mthleRq0_w</t>
  </si>
  <si>
    <t>Nirvana II</t>
  </si>
  <si>
    <t>401 S Tryon St</t>
  </si>
  <si>
    <t>rFfsr773Kp9oYI62oBGVFw</t>
  </si>
  <si>
    <t>Desai and Desai LLP</t>
  </si>
  <si>
    <t>2423 Plantation Center Dr, Ste B</t>
  </si>
  <si>
    <t>['Accountants', 'Professional Services', 'Financial Services']</t>
  </si>
  <si>
    <t>NR8mpVgvVo5GBa-hDMt3LQ</t>
  </si>
  <si>
    <t>Super 8 by Wyndham Huntersville/Charlotte Area</t>
  </si>
  <si>
    <t>14135 Statesville Rd</t>
  </si>
  <si>
    <t>['Hotels &amp; Travel', 'Hotels', 'Event Planning &amp; Services']</t>
  </si>
  <si>
    <t>VrGN8h5pill4h4HR-SWg-g</t>
  </si>
  <si>
    <t>Value Village</t>
  </si>
  <si>
    <t>6300 South Blvd</t>
  </si>
  <si>
    <t>JQAJTyQq7X1Tt2eH3-NThw</t>
  </si>
  <si>
    <t>Bojangles'</t>
  </si>
  <si>
    <t>127 N Tryon St</t>
  </si>
  <si>
    <t>['Food', 'Restaurants', 'Southern', 'American (New)', 'Fast Food']</t>
  </si>
  <si>
    <t>skK8nYlE3sydrRdauNY4KA</t>
  </si>
  <si>
    <t>Comic Girl Coffee &amp; Books</t>
  </si>
  <si>
    <t>1224 Commercial Ave</t>
  </si>
  <si>
    <t>['Books', 'Mags', 'Music &amp; Video', 'Comic Books', 'Shopping', 'Food', 'Coffee &amp; Tea']</t>
  </si>
  <si>
    <t>gx22aP2YyblqlZe39rFoLQ</t>
  </si>
  <si>
    <t>Creative Travel</t>
  </si>
  <si>
    <t>34 W Myrtle St</t>
  </si>
  <si>
    <t>['Hotels &amp; Travel', 'Travel Services']</t>
  </si>
  <si>
    <t>0TDyyGCwphVI9YyjR1XSmw</t>
  </si>
  <si>
    <t>University Crossings</t>
  </si>
  <si>
    <t>9010 University City Blvd</t>
  </si>
  <si>
    <t>['Real Estate', 'Home Services', 'Apartments', 'University Housing']</t>
  </si>
  <si>
    <t>kG0N5urz2lkPEBDPjqFR3w</t>
  </si>
  <si>
    <t>Maharani Indian Cuisine</t>
  </si>
  <si>
    <t>901 S Kings Dr</t>
  </si>
  <si>
    <t>['Desserts', 'Food', 'Pakistani', 'Seafood', 'Indian', 'Restaurants']</t>
  </si>
  <si>
    <t>dm4VsUPo7RW1D8sHySymyw</t>
  </si>
  <si>
    <t>Berkshire Dilworth</t>
  </si>
  <si>
    <t>1351 E Morehead St</t>
  </si>
  <si>
    <t>csf6o4VOiXk0oZaoyMiCww</t>
  </si>
  <si>
    <t>The Thirsty Beaver</t>
  </si>
  <si>
    <t>1225 Central Ave</t>
  </si>
  <si>
    <t>['Nightlife', 'Dive Bars', 'Bars']</t>
  </si>
  <si>
    <t>c58J69cwHZvet_XaRvVU3Q</t>
  </si>
  <si>
    <t>Climatech Heating &amp; Cooling</t>
  </si>
  <si>
    <t>1582 S Hwy 16</t>
  </si>
  <si>
    <t>['Home Services', 'Air Duct Cleaning', 'Local Services', 'Heating &amp; Air Conditioning/HVAC']</t>
  </si>
  <si>
    <t>dtvsiVufTTpbN_M4Ay-ikg</t>
  </si>
  <si>
    <t>New Gallery of Modern Art</t>
  </si>
  <si>
    <t>435 S Tryon St, Ste 110</t>
  </si>
  <si>
    <t>['Arts &amp; Entertainment', 'Shopping', 'Museums', 'Art Galleries', 'Art Museums']</t>
  </si>
  <si>
    <t>FNTGX1JlzCjmOMIu-RXuZA</t>
  </si>
  <si>
    <t>8830 Lindholm Dr</t>
  </si>
  <si>
    <t>['Videos &amp; Video Game Rental', 'Shopping', 'Books', 'Mags', 'Music &amp; Video']</t>
  </si>
  <si>
    <t>SXus6iUVn20WNewSU6X_Xw</t>
  </si>
  <si>
    <t>An Eye For Detail</t>
  </si>
  <si>
    <t>MOUNT MOURNE</t>
  </si>
  <si>
    <t>['Automotive', 'Professional Services', 'Auto Detailing', 'Local Services']</t>
  </si>
  <si>
    <t>qlqCExcSvrrdp0iEus61jw</t>
  </si>
  <si>
    <t>Robert Vanlanen, DDS</t>
  </si>
  <si>
    <t>2428 N Sharon Amity Rd</t>
  </si>
  <si>
    <t>['Oral Surgeons', 'Cosmetic Dentists', 'Dentists', 'Medical Centers', 'Health &amp; Medical', 'General Dentistry']</t>
  </si>
  <si>
    <t>fZJqnaH4-M97XxLnO2lzyg</t>
  </si>
  <si>
    <t>Steele Creek Pediatric Dentistry</t>
  </si>
  <si>
    <t>13521 Steelecroft Pkwy, Ste 100</t>
  </si>
  <si>
    <t>['Pediatric Dentists', 'Health &amp; Medical', 'Dentists']</t>
  </si>
  <si>
    <t>_IHf0ZnN79ECaz5JjER7NA</t>
  </si>
  <si>
    <t>Addison Park</t>
  </si>
  <si>
    <t>6225 Hackberry Trl</t>
  </si>
  <si>
    <t>Ef_imWvqLiPycv7iRdaolA</t>
  </si>
  <si>
    <t>10215-B University City Blvd</t>
  </si>
  <si>
    <t>['Gyms', 'Fitness &amp; Instruction', 'Active Life', 'Tanning', 'Trainers', 'Beauty &amp; Spas']</t>
  </si>
  <si>
    <t>RDzIjoSBne3MtAoL0bbdmg</t>
  </si>
  <si>
    <t>Deckscapes</t>
  </si>
  <si>
    <t>11164 Downs Rd</t>
  </si>
  <si>
    <t>['Decks &amp; Railing', 'Contractors', 'Home Services']</t>
  </si>
  <si>
    <t>KQGvAW6CELj3JVuzuKXdow</t>
  </si>
  <si>
    <t>Chroma Salon &amp; Boutique</t>
  </si>
  <si>
    <t>17039 Kenton Pl, Ste 104</t>
  </si>
  <si>
    <t>['Hair Removal', 'Waxing', 'Accessories', 'Hair Extensions', 'Shopping', 'Cosmetics &amp; Beauty Supply', 'Hair Salons', 'Day Spas', 'Skin Care', 'Makeup Artists', 'Massage', 'Nail Salons', 'Hair Stylists', 'Beauty &amp; Spas', 'Fashion']</t>
  </si>
  <si>
    <t>vZOovrRdEZpB6buB2Pq2FQ</t>
  </si>
  <si>
    <t>Showmars Third Street</t>
  </si>
  <si>
    <t>130 W 3rd St</t>
  </si>
  <si>
    <t>['Greek', 'Mediterranean', 'American (Traditional)', 'Restaurants']</t>
  </si>
  <si>
    <t>QOgryUd0sBsqu5_EPG25Wg</t>
  </si>
  <si>
    <t>Charlotte Airport Industrial</t>
  </si>
  <si>
    <t>5241 Old Dowd Rd</t>
  </si>
  <si>
    <t>['Hotels &amp; Travel', 'Airports']</t>
  </si>
  <si>
    <t>FgVWbj_LgvfniIBrdFjLmA</t>
  </si>
  <si>
    <t>Lake Norman Chrysler Dodge Jeep Ram</t>
  </si>
  <si>
    <t>20700 Torrence Chapel Rd</t>
  </si>
  <si>
    <t>['Auto Parts &amp; Supplies', 'Car Dealers', 'Auto Repair', 'Automotive']</t>
  </si>
  <si>
    <t>hf9j-PbDf_ixA43xSH8y8g</t>
  </si>
  <si>
    <t>From Scratch By Chef Gigi</t>
  </si>
  <si>
    <t>19901 S Main St</t>
  </si>
  <si>
    <t>['American (Traditional)', 'Restaurants']</t>
  </si>
  <si>
    <t>u8qavnCE1ssxKAAvoyF6XA</t>
  </si>
  <si>
    <t>Stein Mart</t>
  </si>
  <si>
    <t>1813 Matthews Township Pkwy.</t>
  </si>
  <si>
    <t>["Women's Clothing", 'Fashion', 'Home &amp; Garden', "Men's Clothing", 'Shopping', 'Accessories', 'Department Stores', 'Home Decor', "Children's Clothing"]</t>
  </si>
  <si>
    <t>kXFk0KRpQDLuilDlvmXaSw</t>
  </si>
  <si>
    <t>Pace Tax &amp; Accounting</t>
  </si>
  <si>
    <t>2507 E Ozark Ave</t>
  </si>
  <si>
    <t>['Financial Services', 'Payroll Services', 'Tax Services', 'Bookkeepers', 'Accountants', 'Professional Services']</t>
  </si>
  <si>
    <t>gFtYRB0AVTrakzNBgbq4nQ</t>
  </si>
  <si>
    <t>Lindley Law</t>
  </si>
  <si>
    <t>326 W 10th St</t>
  </si>
  <si>
    <t>['Personal Injury Law', 'Lawyers', 'Professional Services', 'Legal Services', 'Tenant and Eviction Law', 'Business Law', 'General Litigation', 'Employment Law', 'Wills', 'Trusts', '&amp; Probates', 'Medical Law', 'Estate Planning Law']</t>
  </si>
  <si>
    <t>fJtjIiT8nW3rnC1GMVA68g</t>
  </si>
  <si>
    <t>Island Thyme - A Calypso Grill &amp; Pub</t>
  </si>
  <si>
    <t>8129 Ardrey Kell Rd</t>
  </si>
  <si>
    <t>['Seafood', 'Restaurants']</t>
  </si>
  <si>
    <t>25_aVay1HeeCaRt7_aDaKQ</t>
  </si>
  <si>
    <t>M J  Donuts</t>
  </si>
  <si>
    <t>325 S Polk St</t>
  </si>
  <si>
    <t>['Food', 'Donuts', 'Bakeries']</t>
  </si>
  <si>
    <t>FjtdAtzyNVft1Qu_HRN3ag</t>
  </si>
  <si>
    <t>Separk Mansion</t>
  </si>
  <si>
    <t>209 W 2nd Ave</t>
  </si>
  <si>
    <t>['Wedding Planning', 'Professional Services', 'Venues &amp; Event Spaces', 'Event Planning &amp; Services']</t>
  </si>
  <si>
    <t>6dhNgxEhNgUk16TWHwCspw</t>
  </si>
  <si>
    <t>Southern Women's Show</t>
  </si>
  <si>
    <t>['Event Planning &amp; Services', 'Home Decor', 'Fashion', 'Shopping', 'Accessories', "Women's Clothing", 'Home &amp; Garden', 'Local Flavor', 'Party &amp; Event Planning']</t>
  </si>
  <si>
    <t>8rVOVcTKyxKLOgNdktGfwQ</t>
  </si>
  <si>
    <t>Papa Murphy's</t>
  </si>
  <si>
    <t>8301 Magnolia Estates Dr., Ste C12</t>
  </si>
  <si>
    <t>['Pizza', 'Fast Food', 'Restaurants']</t>
  </si>
  <si>
    <t>l4ByLNdIcsjgnglB1aXQQQ</t>
  </si>
  <si>
    <t>Huntersville Ford - Service</t>
  </si>
  <si>
    <t>13825 Statesville Rd</t>
  </si>
  <si>
    <t>['Automotive', 'Auto Parts &amp; Supplies', 'Auto Repair']</t>
  </si>
  <si>
    <t>tS86qUet350423gjxXMlxw</t>
  </si>
  <si>
    <t>Ivy Burger Co</t>
  </si>
  <si>
    <t>120 N Tryon Corner</t>
  </si>
  <si>
    <t>OGbJQv0teLSK0jrh8bJtGA</t>
  </si>
  <si>
    <t>Maaco Collision Repair &amp; Auto Painting</t>
  </si>
  <si>
    <t>8945 Covedale Dr</t>
  </si>
  <si>
    <t>['Body Shops', 'Automotive', 'Auto Detailing', 'Auto Repair']</t>
  </si>
  <si>
    <t>z6pbQxRfnorpDOHkekrRiw</t>
  </si>
  <si>
    <t>Rack'em Pub &amp; Billiards</t>
  </si>
  <si>
    <t>1898 Windsor Square Dr, Ste A</t>
  </si>
  <si>
    <t>['Pool Halls', 'Nightlife', 'Restaurants', 'Sports Bars', 'Bars']</t>
  </si>
  <si>
    <t>95yXtyhu9m6slcEk3r8-7w</t>
  </si>
  <si>
    <t>Restore &amp; Renew Massage</t>
  </si>
  <si>
    <t>['Massage Therapy', 'Health &amp; Medical']</t>
  </si>
  <si>
    <t>90Bv_eB8Sp3sC5S7eHwn6Q</t>
  </si>
  <si>
    <t>16835 Statesville Rd</t>
  </si>
  <si>
    <t>['Burgers', 'Fast Food', 'Food', 'Restaurants', 'Coffee &amp; Tea']</t>
  </si>
  <si>
    <t>cv8iMGIBtawW_4Imq8qPjw</t>
  </si>
  <si>
    <t>Access Handyman</t>
  </si>
  <si>
    <t>1130 Cheddington Dr</t>
  </si>
  <si>
    <t>['Professional Services', 'Handyman', 'Home Services', 'Childproofing', 'Painters', 'Lighting Fixtures &amp; Equipment', 'Electricians', 'Plumbing']</t>
  </si>
  <si>
    <t>bT0Vjx-ylhz3OeYWlqxMXw</t>
  </si>
  <si>
    <t>Discovery Place Nature</t>
  </si>
  <si>
    <t>1658 Sterling Rd</t>
  </si>
  <si>
    <t>['Museums', 'Summer Camps', 'Arts &amp; Entertainment', 'Active Life']</t>
  </si>
  <si>
    <t>gwgcYSaHNm7ZU3r6QL_sDg</t>
  </si>
  <si>
    <t>Sharkey's Place</t>
  </si>
  <si>
    <t>141 W Main Ave</t>
  </si>
  <si>
    <t>['Live/Raw Food', 'Seafood', 'Sports Bars', 'Lounges', 'Bars', 'Karaoke', 'Restaurants', 'Nightlife']</t>
  </si>
  <si>
    <t>nM8SwE0na37A42CIM2CzZA</t>
  </si>
  <si>
    <t>The Bag Lady</t>
  </si>
  <si>
    <t>1710 Kenilworth Ave, Ste 200</t>
  </si>
  <si>
    <t>['Flowers &amp; Gifts', 'Supernatural Readings', 'Arts &amp; Entertainment', 'Shopping', 'Jewelry', 'Cards &amp; Stationery', 'Event Planning &amp; Services', 'Arts &amp; Crafts', 'Local Flavor', 'Bookstores', 'Books', 'Mags', 'Music &amp; Video']</t>
  </si>
  <si>
    <t>gdVVZq1TlJJ5iZ3HWV0MFg</t>
  </si>
  <si>
    <t>DISH</t>
  </si>
  <si>
    <t>['Television Service Providers', 'Internet Service Providers', 'Home Services', 'Professional Services']</t>
  </si>
  <si>
    <t>e9s7J5yW0rjFLv8YWoyN5Q</t>
  </si>
  <si>
    <t>CKO Kickboxing</t>
  </si>
  <si>
    <t>5350 Prosperity Chuch Road</t>
  </si>
  <si>
    <t>['Martial Arts', 'Trainers', 'Fitness &amp; Instruction', 'Kickboxing', 'Gyms', 'Boxing', 'Active Life']</t>
  </si>
  <si>
    <t>UvIbTnio3c83N8EqORlkug</t>
  </si>
  <si>
    <t>Elizabeth Creamery</t>
  </si>
  <si>
    <t>1601 Elizabeth Ave</t>
  </si>
  <si>
    <t>y2_5U4hf01vAsX9zY2mk6w</t>
  </si>
  <si>
    <t>Mundos Fusion Restaurant</t>
  </si>
  <si>
    <t>3116 Weddington Rd, Ste 600</t>
  </si>
  <si>
    <t>['Tapas/Small Plates', 'Restaurants']</t>
  </si>
  <si>
    <t>HzvCskRg2IdWFfBcEY5Ryw</t>
  </si>
  <si>
    <t>Holler &amp; Dash Biscuit House</t>
  </si>
  <si>
    <t>2725 South Blvd, Ste A</t>
  </si>
  <si>
    <t>['Breakfast &amp; Brunch', 'Southern', 'Comfort Food', 'Restaurants']</t>
  </si>
  <si>
    <t>oYFUHj8XFM36SdPCoQaXPQ</t>
  </si>
  <si>
    <t>Austin's Automotive Inspection Service</t>
  </si>
  <si>
    <t>10120 Albemarle Rd, Ste B</t>
  </si>
  <si>
    <t>ClELnSHvJjBj2U41jBJ84w</t>
  </si>
  <si>
    <t>Ballantyne Nail Spa</t>
  </si>
  <si>
    <t>14815 John J Delaney Dr, Ste 280</t>
  </si>
  <si>
    <t>XT3hLiVwtAzc7xyszKmvwQ</t>
  </si>
  <si>
    <t>Open Rice Asian Kitchen</t>
  </si>
  <si>
    <t>9882 Rea Rd, Ste F</t>
  </si>
  <si>
    <t>['Ramen', 'Japanese', 'Cantonese', 'Restaurants', 'Hong Kong Style Cafe', 'Chinese']</t>
  </si>
  <si>
    <t>FPcd8lrplf3PiMothSzTnA</t>
  </si>
  <si>
    <t>Ho Cleaners</t>
  </si>
  <si>
    <t>3116 Weddington Rd, Ste 100</t>
  </si>
  <si>
    <t>['Dry Cleaning &amp; Laundry', 'Local Services', 'Sewing &amp; Alterations', 'Laundry Services']</t>
  </si>
  <si>
    <t>t_i_ifp42ew9SHWNk4n0_g</t>
  </si>
  <si>
    <t>Breathe Refuge</t>
  </si>
  <si>
    <t>2901 N Davidson St, Ste 122</t>
  </si>
  <si>
    <t>['Professional Services', 'Life Coach', 'Massage Therapy', 'Health &amp; Medical', 'Massage', 'Beauty &amp; Spas', 'Counseling &amp; Mental Health']</t>
  </si>
  <si>
    <t>pV6v4W2cb88R8APIcEBuvQ</t>
  </si>
  <si>
    <t>The Arms Room</t>
  </si>
  <si>
    <t>5800 S Blvd</t>
  </si>
  <si>
    <t>['Sporting Goods', 'Shopping', 'Guns &amp; Ammo']</t>
  </si>
  <si>
    <t>glgFER0R--P9pYOG7SfJ9g</t>
  </si>
  <si>
    <t>Rios brazillian steakhouse</t>
  </si>
  <si>
    <t>1605 Galleria Blvd, Ste 100</t>
  </si>
  <si>
    <t>['Restaurants', 'Brazilian', 'Steakhouses']</t>
  </si>
  <si>
    <t>MGMFNqzpCnwKNDkqyyWBbg</t>
  </si>
  <si>
    <t>Dave &amp; Buster's</t>
  </si>
  <si>
    <t>11049 Carolina Place Pkwy, LS-05</t>
  </si>
  <si>
    <t>['Arts &amp; Entertainment', 'American (New)', 'Restaurants', 'Bars', 'American (Traditional)', 'Nightlife', 'Eatertainment', 'Arcades']</t>
  </si>
  <si>
    <t>8sc54J7nUdGD3kNXS4-XPQ</t>
  </si>
  <si>
    <t>Aloha Snow</t>
  </si>
  <si>
    <t>5716 Wyalong Dr, Ste J</t>
  </si>
  <si>
    <t>7RoaNSRDpjaDVWfpDnbPng</t>
  </si>
  <si>
    <t>University City Branch YMCA</t>
  </si>
  <si>
    <t>8100 Old Mallard Creek Rd</t>
  </si>
  <si>
    <t>['Sports Clubs', 'Local Services', 'Active Life', 'Community Service/Non-Profit', 'Fitness &amp; Instruction', 'Gyms', 'Child Care &amp; Day Care']</t>
  </si>
  <si>
    <t>cAovB_UI_ZDdBldXoOITQQ</t>
  </si>
  <si>
    <t>The Post Sports Bar &amp; Grill</t>
  </si>
  <si>
    <t>4809 S Tryon St</t>
  </si>
  <si>
    <t>['Sports Bars', 'Nightlife', 'Pool Halls', 'Karaoke', 'Bars']</t>
  </si>
  <si>
    <t>0oZk18Gk9J0z5GZn6f9UFQ</t>
  </si>
  <si>
    <t>Casa Vieja</t>
  </si>
  <si>
    <t>6928 Wilkinson Blvd</t>
  </si>
  <si>
    <t>xpVF1n3vdoVdppPZYK4hIQ</t>
  </si>
  <si>
    <t>Wingstop</t>
  </si>
  <si>
    <t>2211 E Franklin Blvd</t>
  </si>
  <si>
    <t>['Chicken Wings', 'Restaurants']</t>
  </si>
  <si>
    <t>6C-UycW07vavAvk-BFzTsA</t>
  </si>
  <si>
    <t>9010 S Tryon St</t>
  </si>
  <si>
    <t>['Fast Food', 'Restaurants', 'Chicken Wings', 'American (New)', 'Chicken Shop']</t>
  </si>
  <si>
    <t>2OPS5WGFS9YPQvJuv27HEQ</t>
  </si>
  <si>
    <t>Dae Bak Korean Restaurant</t>
  </si>
  <si>
    <t>6908 Matthews Mint Hill Rd</t>
  </si>
  <si>
    <t>['Restaurants', 'Korean']</t>
  </si>
  <si>
    <t>ubyjG-TsbqvgnPSGo90R5w</t>
  </si>
  <si>
    <t>Northcross OB/GYN</t>
  </si>
  <si>
    <t>16455 Statesville Rd</t>
  </si>
  <si>
    <t>['Doctors', 'Health &amp; Medical', 'Obstetricians &amp; Gynecologists']</t>
  </si>
  <si>
    <t>ucJBgeqNm1ZRXVOVZCIEXg</t>
  </si>
  <si>
    <t>Hampton Creste</t>
  </si>
  <si>
    <t>920 N Wendover Rd</t>
  </si>
  <si>
    <t>adX0x5Sfkb69ieUnlyz-5g</t>
  </si>
  <si>
    <t>Commonwealth Animal Hospital</t>
  </si>
  <si>
    <t>1909 Commonwealth Ave</t>
  </si>
  <si>
    <t>['Pet Sitting', 'Pet Services', 'Veterinarians', 'Pets']</t>
  </si>
  <si>
    <t>OFSM1cTMfFobADhqq1WcEw</t>
  </si>
  <si>
    <t>On the Roxx</t>
  </si>
  <si>
    <t>1520 South Blvd</t>
  </si>
  <si>
    <t>['Nightlife', 'Lounges', 'Bars', 'Dance Clubs']</t>
  </si>
  <si>
    <t>ES0ijQ-KlNPUoXl4tK1tDQ</t>
  </si>
  <si>
    <t>SouthPark</t>
  </si>
  <si>
    <t>['Fashion', 'Department Stores', 'Shopping Centers', 'Shopping']</t>
  </si>
  <si>
    <t>cggVng29hE2_Et4Jl2dsxA</t>
  </si>
  <si>
    <t>2nd &amp; Charles</t>
  </si>
  <si>
    <t>5331 S Blvd</t>
  </si>
  <si>
    <t>['Books', 'Mags', 'Music &amp; Video', 'Electronics', 'Shopping']</t>
  </si>
  <si>
    <t>KjMSgV6Cp3dFX-N7CAZFbg</t>
  </si>
  <si>
    <t>Metalmorphosis - Giant Head</t>
  </si>
  <si>
    <t>3701 Arco Corporate Dr</t>
  </si>
  <si>
    <t>['Local Flavor', 'Arts &amp; Entertainment']</t>
  </si>
  <si>
    <t>MwAAWNu9Hkd3w09q--FS3g</t>
  </si>
  <si>
    <t>Preferred Pet Ltd</t>
  </si>
  <si>
    <t>2717 South Blvd</t>
  </si>
  <si>
    <t>['Pet Stores', 'Pet Groomers', 'Pet Sitting', 'Pet Services', 'Pets', 'Pet Training']</t>
  </si>
  <si>
    <t>ByNf00qI_nNcVcaJJ7jeGQ</t>
  </si>
  <si>
    <t>Victorian Villa Inn</t>
  </si>
  <si>
    <t>10925 Windy Grove Rd</t>
  </si>
  <si>
    <t>['Hotels', 'Event Planning &amp; Services', 'Wedding Planning', 'Venues &amp; Event Spaces', 'Hotels &amp; Travel', 'Bed &amp; Breakfast']</t>
  </si>
  <si>
    <t>DR8ZNcvzCv7J961kTzIqXg</t>
  </si>
  <si>
    <t>Aussie Pet Mobile of Charlotte</t>
  </si>
  <si>
    <t>['Pet Groomers', 'Pet Services', 'Pets']</t>
  </si>
  <si>
    <t>Iz0Zo7AXE3bvO7x8Gjme2w</t>
  </si>
  <si>
    <t>Larry's Service Center</t>
  </si>
  <si>
    <t>3730 Wilkinson Blvd</t>
  </si>
  <si>
    <t>vXsjI5TCu8aWfdq4iZS77g</t>
  </si>
  <si>
    <t>Doyle Chiropractic and Acupuncture</t>
  </si>
  <si>
    <t>9630 Sherrill Estates Rd, Ste B</t>
  </si>
  <si>
    <t>['Acupuncture', 'Health &amp; Medical', 'Chiropractors']</t>
  </si>
  <si>
    <t>6LYgkFbMtl_Jf3DskO1X5w</t>
  </si>
  <si>
    <t>Frontpoint Home Security</t>
  </si>
  <si>
    <t>['Home Services', 'Security Systems']</t>
  </si>
  <si>
    <t>6xZIJU1xYyF4G6eXkO7yig</t>
  </si>
  <si>
    <t>Bask On Seaboard</t>
  </si>
  <si>
    <t>1000 Seaboard St, Ste C1</t>
  </si>
  <si>
    <t>['Nightlife', 'Restaurants', 'Food', 'American (New)', 'Lounges', 'Bars']</t>
  </si>
  <si>
    <t>d_QdqSP8qtb1GJhBUMwQtQ</t>
  </si>
  <si>
    <t>Applyin Pressure Mobile Detailing</t>
  </si>
  <si>
    <t>['Automotive', 'Auto Detailing', 'Home Services', 'Pressure Washers', 'Car Wash']</t>
  </si>
  <si>
    <t>JedOmSVVXavR76qH5KNR1Q</t>
  </si>
  <si>
    <t>720 Meridian Ctr</t>
  </si>
  <si>
    <t>['Coffee &amp; Tea', 'Food', 'Fast Food', 'Burgers', 'Restaurants']</t>
  </si>
  <si>
    <t>S5B9tKJnzoThDK3QORVeiQ</t>
  </si>
  <si>
    <t>Char-Grill</t>
  </si>
  <si>
    <t>624 Jetton St</t>
  </si>
  <si>
    <t>['Restaurants', 'American (Traditional)', 'Food', 'Burgers']</t>
  </si>
  <si>
    <t>5DO7X3JRMSBdOmI629RcuQ</t>
  </si>
  <si>
    <t>Eurowise</t>
  </si>
  <si>
    <t>440 Springbrook Rd</t>
  </si>
  <si>
    <t>['Oil Change Stations', 'Auto Repair', 'Tires', 'Automotive', 'Auto Parts &amp; Supplies']</t>
  </si>
  <si>
    <t>LjPGiMl6NMnmbO4UY9FbwA</t>
  </si>
  <si>
    <t>ROC Race Charlotte</t>
  </si>
  <si>
    <t>5555 Concord Pkwy S</t>
  </si>
  <si>
    <t>['Active Life', 'Arts &amp; Entertainment', 'Challenge Courses']</t>
  </si>
  <si>
    <t>muvJiFTr8wy0yvji4ChFAw</t>
  </si>
  <si>
    <t>Steve Davis Heating &amp; Air Conditioning</t>
  </si>
  <si>
    <t>wArcCMVnrl_tc9MULW-0CQ</t>
  </si>
  <si>
    <t>Heist Brewery</t>
  </si>
  <si>
    <t>2909 N Davidson St, Ste 200</t>
  </si>
  <si>
    <t>['Nightlife', 'Bars', 'Breweries', 'Cocktail Bars', 'Beer Bar', 'Food', 'Restaurants', 'American (New)']</t>
  </si>
  <si>
    <t>Uhco1zPyMl6rlbozQdRP9A</t>
  </si>
  <si>
    <t>Publix</t>
  </si>
  <si>
    <t>10110 Benfield Rd</t>
  </si>
  <si>
    <t>['Grocery', 'Food', 'Shopping', 'Drugstores']</t>
  </si>
  <si>
    <t>7IOjQud0aybhbBFiYqvHXg</t>
  </si>
  <si>
    <t>Sam's Xpress Car Wash</t>
  </si>
  <si>
    <t>16814 Caldwell Creek Dr</t>
  </si>
  <si>
    <t>['Car Wash', 'Automotive']</t>
  </si>
  <si>
    <t>3JekfARgFuMeLTMcOpgqyQ</t>
  </si>
  <si>
    <t>Tony's Ice Cream Company</t>
  </si>
  <si>
    <t>604 E Franklin Blvd</t>
  </si>
  <si>
    <t>['Restaurants', 'Sandwiches', 'Desserts', 'Food', 'Ice Cream &amp; Frozen Yogurt']</t>
  </si>
  <si>
    <t>5qv5MOZh1UTmj18-5zSusQ</t>
  </si>
  <si>
    <t>Trugreen Chemlawn</t>
  </si>
  <si>
    <t>655 Pressley Rd, Ste R</t>
  </si>
  <si>
    <t>UZm77e_RM65rlxHpiug6tQ</t>
  </si>
  <si>
    <t>Raw Fitness</t>
  </si>
  <si>
    <t>18047 W Catawba Ave, Ste A</t>
  </si>
  <si>
    <t>['Active Life', 'Trainers', 'Fitness &amp; Instruction', 'Boot Camps']</t>
  </si>
  <si>
    <t>WK5OuhaFLHAtjLL-quFQYg</t>
  </si>
  <si>
    <t>Belmont Beautique &amp; Barbery</t>
  </si>
  <si>
    <t>6438 Wlikinson Blvd</t>
  </si>
  <si>
    <t>['Beauty &amp; Spas', 'Hair Extensions', 'Makeup Artists', 'Hair Salons', 'Waxing', 'Hair Stylists', "Men's Hair Salons", 'Hair Removal', 'Barbers']</t>
  </si>
  <si>
    <t>s96yrBZbI2vgcTClCWoijQ</t>
  </si>
  <si>
    <t>Jansen's Hallmark Shop</t>
  </si>
  <si>
    <t>1813 Matthews Township Pkwy, Ste 100</t>
  </si>
  <si>
    <t>['Cards &amp; Stationery', 'Event Planning &amp; Services', 'Arts &amp; Crafts', 'Home Decor', 'Flowers &amp; Gifts', 'Home &amp; Garden', 'Shopping', 'Gift Shops']</t>
  </si>
  <si>
    <t>OrthoCarolina</t>
  </si>
  <si>
    <t>870 Summit Crossing Pl</t>
  </si>
  <si>
    <t>['Health &amp; Medical', 'Orthopedists', 'Doctors']</t>
  </si>
  <si>
    <t>aUqi5WBKtO__rrnyb1Woxg</t>
  </si>
  <si>
    <t>Wink Arboretum</t>
  </si>
  <si>
    <t>8035 Providence Rd, Ste 400</t>
  </si>
  <si>
    <t>['Eyelash Service', 'Beauty &amp; Spas']</t>
  </si>
  <si>
    <t>JxotZyvji9FSPYR6x86JFw</t>
  </si>
  <si>
    <t>Halloran Martin J, CPA</t>
  </si>
  <si>
    <t>18525 Statesville Rd, Ste D-02, Park 21 Business Center</t>
  </si>
  <si>
    <t>['Professional Services', 'Accountants']</t>
  </si>
  <si>
    <t>XgRljuEUyaHBKIpIz-PRAA</t>
  </si>
  <si>
    <t>Bang Bang Burgers</t>
  </si>
  <si>
    <t>2001 E 7th St, Ste D</t>
  </si>
  <si>
    <t>['Burgers', 'American (New)', 'Restaurants']</t>
  </si>
  <si>
    <t>ob_QLqrAO0QJNc4txd5lgw</t>
  </si>
  <si>
    <t>1909 Hoffman Rd</t>
  </si>
  <si>
    <t>['Burgers', 'Fast Food', 'Food', 'Coffee &amp; Tea', 'Restaurants']</t>
  </si>
  <si>
    <t>zjySmTfL9WiMDVgp8-Jp3w</t>
  </si>
  <si>
    <t>TCBY</t>
  </si>
  <si>
    <t>610 Jetton St, Ste 130</t>
  </si>
  <si>
    <t>['Food', 'Ice Cream &amp; Frozen Yogurt', 'Desserts']</t>
  </si>
  <si>
    <t>VYXmy2CrBf4LPJDEvizbow</t>
  </si>
  <si>
    <t>The Crab Cracker</t>
  </si>
  <si>
    <t>8640 University City Blvd, Ste A1</t>
  </si>
  <si>
    <t>['Cajun/Creole', 'Restaurants', 'Seafood']</t>
  </si>
  <si>
    <t>H2hhIIJcHN16U_GosIP2Mw</t>
  </si>
  <si>
    <t>Yama Sushi &amp; Grill</t>
  </si>
  <si>
    <t>8455 Pit Stop Ct</t>
  </si>
  <si>
    <t>['Sushi Bars', 'Restaurants', 'Japanese']</t>
  </si>
  <si>
    <t>rDexc9rsa2bT8Zob57vOxQ</t>
  </si>
  <si>
    <t>Walgreens</t>
  </si>
  <si>
    <t>1220 Matthews Township Pkwy</t>
  </si>
  <si>
    <t>['Shopping', 'Beauty &amp; Spas', 'Cosmetics &amp; Beauty Supply', 'Drugstores', 'Food', 'Photography Stores &amp; Services', 'Convenience Stores']</t>
  </si>
  <si>
    <t>6QJy7S82T8NWHkJK1vh5Dw</t>
  </si>
  <si>
    <t>Ryan Foot &amp; Ankle Clinic</t>
  </si>
  <si>
    <t>8310 Medical Plaza Dr, Ste E</t>
  </si>
  <si>
    <t>['Hospitals', 'Doctors', 'Health &amp; Medical', 'Podiatrists', 'Orthopedists']</t>
  </si>
  <si>
    <t>0P7NqE6gxHjwgmOpBMnY6A</t>
  </si>
  <si>
    <t>Meskerem</t>
  </si>
  <si>
    <t>601 S Kings Dr</t>
  </si>
  <si>
    <t>['Restaurants', 'Ethiopian']</t>
  </si>
  <si>
    <t>CyKsmdixwdmqYPXzzSkU6Q</t>
  </si>
  <si>
    <t>Edgewater Bar &amp; Grille</t>
  </si>
  <si>
    <t>8629 J M Keynes Dr</t>
  </si>
  <si>
    <t>['Breakfast &amp; Brunch', 'American (Traditional)', 'Southern', 'Restaurants', 'Bars', 'Nightlife']</t>
  </si>
  <si>
    <t>btA8NopfIYf7MAJ-KwhI3A</t>
  </si>
  <si>
    <t>El Cafetal</t>
  </si>
  <si>
    <t>4409 Old Monroe Rd</t>
  </si>
  <si>
    <t>['Coffee &amp; Tea', 'Latin American', 'Food', 'Spanish', 'Restaurants', 'Colombian', 'Mexican']</t>
  </si>
  <si>
    <t>2uUbBxtIt1R4rGxJacXfvA</t>
  </si>
  <si>
    <t>Room 1812</t>
  </si>
  <si>
    <t>1812 S Blvd</t>
  </si>
  <si>
    <t>['Bars', 'Speakeasies', 'Nightlife']</t>
  </si>
  <si>
    <t>4Bc4QKtavDK4eeey0MhXlw</t>
  </si>
  <si>
    <t>3540 Mt Holly-Huntersville Rd</t>
  </si>
  <si>
    <t>['Food', 'Florists', 'Grocery', 'Flowers &amp; Gifts', 'Shopping', 'Drugstores']</t>
  </si>
  <si>
    <t>KeukoKrmfVhM-eFT8vF9Ig</t>
  </si>
  <si>
    <t>Stonewall Lynx Station</t>
  </si>
  <si>
    <t>260 East Stonewall St</t>
  </si>
  <si>
    <t>['Public Transportation', 'Hotels &amp; Travel', 'Transportation']</t>
  </si>
  <si>
    <t>u632XAPn08Rot9Ru9BoFNA</t>
  </si>
  <si>
    <t>Old Pineville Premium Pub</t>
  </si>
  <si>
    <t>4548 Old Pineville Rd</t>
  </si>
  <si>
    <t>['Wine Bars', 'Bars', 'Beer Gardens', 'Restaurants', 'American (Traditional)', 'Nightlife']</t>
  </si>
  <si>
    <t>7Ae_xXS_BWfoLxzQyDVaJQ</t>
  </si>
  <si>
    <t>TBC Movers</t>
  </si>
  <si>
    <t>4822 Albemarle Rd, Ste 348</t>
  </si>
  <si>
    <t>['Real Estate', 'Home Staging', 'Movers', 'Packing Services', 'Furniture Assembly', 'Home Services']</t>
  </si>
  <si>
    <t>ysV6SZm4_I7W0gRTCeV-Iw</t>
  </si>
  <si>
    <t>Hong Kong Vintage</t>
  </si>
  <si>
    <t>1514 Central Ave</t>
  </si>
  <si>
    <t>['Used', 'Vintage &amp; Consignment', 'Fashion', 'Shopping']</t>
  </si>
  <si>
    <t>GwO6xPKa2S-VOJdQSjWe1Q</t>
  </si>
  <si>
    <t>New Town Dentistry</t>
  </si>
  <si>
    <t>1532 Providence Rd S, Ste 220</t>
  </si>
  <si>
    <t>['Dentists', 'Cosmetic Dentists', 'General Dentistry', 'Health &amp; Medical']</t>
  </si>
  <si>
    <t>6assZ_-OP7jfbvbkk_U5iA</t>
  </si>
  <si>
    <t>Carson Lynx Station</t>
  </si>
  <si>
    <t>218 E Carson Blvd</t>
  </si>
  <si>
    <t>['Transportation', 'Hotels &amp; Travel', 'Public Transportation']</t>
  </si>
  <si>
    <t>npnHUYK89L9KrmuYS8byKw</t>
  </si>
  <si>
    <t>Liaisons</t>
  </si>
  <si>
    <t>316 Rensselaer Ave</t>
  </si>
  <si>
    <t>['Gay Bars', 'Nightlife', 'Bars']</t>
  </si>
  <si>
    <t>5lfL30BE01fsp4hpPEtDcA</t>
  </si>
  <si>
    <t>K.O. Fitness + Bootcamp</t>
  </si>
  <si>
    <t>658 Griffith Rd, Ste 110</t>
  </si>
  <si>
    <t>['Active Life', 'Fitness &amp; Instruction']</t>
  </si>
  <si>
    <t>BshqcPrGjd27zlQh625V_A</t>
  </si>
  <si>
    <t>Advantage Appliance</t>
  </si>
  <si>
    <t>14121 E Independence Blvd</t>
  </si>
  <si>
    <t>['Appliances', 'Home &amp; Garden', 'Shopping']</t>
  </si>
  <si>
    <t>hZOgm8Xrw6TBcsxGYY0DOQ</t>
  </si>
  <si>
    <t>Jerry Rhyne's Collision Repair</t>
  </si>
  <si>
    <t>12629 Downs Rd</t>
  </si>
  <si>
    <t>['Auto Glass Services', 'Auto Repair', 'Automotive', 'Body Shops']</t>
  </si>
  <si>
    <t>dTjTM4AN37OKZJdJ7f2hKQ</t>
  </si>
  <si>
    <t>Woof Gang Bakery &amp; Grooming SouthPark</t>
  </si>
  <si>
    <t>4810F Ashley Park Ln</t>
  </si>
  <si>
    <t>['Pet Services', 'Pet Stores', 'Pets', 'Veterinarians', 'Pet Groomers']</t>
  </si>
  <si>
    <t>FlSz_R7LkZE-eqNDuQ_CjQ</t>
  </si>
  <si>
    <t>Donatos Pizza</t>
  </si>
  <si>
    <t>6555 Morrison Blvd</t>
  </si>
  <si>
    <t>['Salad', 'Pizza', 'Sandwiches', 'Restaurants']</t>
  </si>
  <si>
    <t>nX7rK3lLjcEryscNvOJrLg</t>
  </si>
  <si>
    <t>LaserShip</t>
  </si>
  <si>
    <t>1816 West Pointe Dr</t>
  </si>
  <si>
    <t>['Couriers &amp; Delivery Services', 'Local Services']</t>
  </si>
  <si>
    <t>l4kN4B7fTasuZemJsvbrOQ</t>
  </si>
  <si>
    <t>Tails and Bones</t>
  </si>
  <si>
    <t>['Seafood', 'Restaurants', 'Food', 'Specialty Food', 'Food Trucks']</t>
  </si>
  <si>
    <t>6ljfmPXb2MUKLwuw9wACiw</t>
  </si>
  <si>
    <t>On Track DJ Services</t>
  </si>
  <si>
    <t>['Wedding Planning', 'DJs', 'Party &amp; Event Planning', 'Event Planning &amp; Services', 'Professional Services', 'Party Equipment Rentals', 'Music Production Services']</t>
  </si>
  <si>
    <t>28odAlXnrAs_g-QpgfHaUw</t>
  </si>
  <si>
    <t>K &amp; W Cafeteria</t>
  </si>
  <si>
    <t>349 Copperfield Blvd NE, Ste P</t>
  </si>
  <si>
    <t>['American (Traditional)', 'American (New)', 'Restaurants']</t>
  </si>
  <si>
    <t>R3N8EQ01RUxIFR2E1Ux07w</t>
  </si>
  <si>
    <t>Piper Glen Cleaners</t>
  </si>
  <si>
    <t>5105 Piper Station Dr</t>
  </si>
  <si>
    <t>['Dry Cleaning &amp; Laundry', 'Local Services', 'Laundry Services']</t>
  </si>
  <si>
    <t>PxKrv7SUmUZaAbciFcRQKw</t>
  </si>
  <si>
    <t>Regenesis Skin Studio</t>
  </si>
  <si>
    <t>6208 Creft Cir</t>
  </si>
  <si>
    <t>['Health &amp; Medical', 'Laser Hair Removal', 'Skin Care', 'Beauty &amp; Spas', 'Medical Spas', 'Hair Removal']</t>
  </si>
  <si>
    <t>F05kodMFfmHnxeSlWx0O-w</t>
  </si>
  <si>
    <t>McCarthy Mobile Detail</t>
  </si>
  <si>
    <t>['Automotive', 'Auto Detailing']</t>
  </si>
  <si>
    <t>41WkdXMK5v--KjTaBmhdZA</t>
  </si>
  <si>
    <t>Binswanger Glass</t>
  </si>
  <si>
    <t>3646 N Graham St</t>
  </si>
  <si>
    <t>['Windshield Installation &amp; Repair', 'Home &amp; Garden', 'Kitchen &amp; Bath', 'Auto Glass Services', 'Shopping', 'Automotive', 'Home Services', 'Glass &amp; Mirrors']</t>
  </si>
  <si>
    <t>LYdXmH3LOk4nJHAwIg-vSQ</t>
  </si>
  <si>
    <t>Valvoline Instant Oil Change</t>
  </si>
  <si>
    <t>2650 E Franklin Blvd</t>
  </si>
  <si>
    <t>['Automotive', 'Oil Change Stations']</t>
  </si>
  <si>
    <t>kd2kHMQTDQPjuBTO5nFHPQ</t>
  </si>
  <si>
    <t>Brownlee Jewelers</t>
  </si>
  <si>
    <t>8022 Providence Rd, Ste 600</t>
  </si>
  <si>
    <t>AXc0J_6Ly6leV7a1DJ99xw</t>
  </si>
  <si>
    <t>Mills Cleaners</t>
  </si>
  <si>
    <t>3901 Providence Rd S, Ste A</t>
  </si>
  <si>
    <t>EuxcbKVQXMjToyuMTXahAQ</t>
  </si>
  <si>
    <t>Workout Anytime - Mint Hill</t>
  </si>
  <si>
    <t>6273 Wilson Grove Rd</t>
  </si>
  <si>
    <t>['Beauty &amp; Spas', 'Trainers', 'Tanning Beds', 'Tanning', 'Gyms', 'Fitness &amp; Instruction', 'Active Life']</t>
  </si>
  <si>
    <t>ha7QgVNfyDXQ7GXqhZqpTQ</t>
  </si>
  <si>
    <t>Valbuena Insurance Group</t>
  </si>
  <si>
    <t>['Life Insurance', 'Insurance', 'Home &amp; Rental Insurance', 'Auto Insurance', 'Financial Services']</t>
  </si>
  <si>
    <t>UT22ExffDZjB1tzBDwSWfA</t>
  </si>
  <si>
    <t>Rusty Bucket Restaurant &amp; Tavern</t>
  </si>
  <si>
    <t>4810 Ashley Park Ln</t>
  </si>
  <si>
    <t>['Sports Bars', 'Bars', 'Nightlife', 'Restaurants', 'American (Traditional)', 'Comfort Food', 'Pubs']</t>
  </si>
  <si>
    <t>PI2wL546eakla9qPI3vqhA</t>
  </si>
  <si>
    <t>Gado Gado</t>
  </si>
  <si>
    <t>157 N Trade St</t>
  </si>
  <si>
    <t>XGHFKG2cLtwGZAXJ8TZWnA</t>
  </si>
  <si>
    <t>Kalons &amp; Glidewell</t>
  </si>
  <si>
    <t>201 S College St, Ste 1465</t>
  </si>
  <si>
    <t>['Health &amp; Medical', 'Diagnostic Services', 'General Dentistry', 'Orthodontists', 'Laboratory Testing', 'Cosmetic Dentists', 'Dentists']</t>
  </si>
  <si>
    <t>vElwDi7_W_dqVIJSmxdBUg</t>
  </si>
  <si>
    <t>Novant Health Randolph OB/GYN - Charlotte</t>
  </si>
  <si>
    <t>2711 Randolph Rd, Ste 512</t>
  </si>
  <si>
    <t>['Doctors', 'Obstetricians &amp; Gynecologists', 'Health &amp; Medical']</t>
  </si>
  <si>
    <t>qx8FXrDlgCKCgV0qYQUfxQ</t>
  </si>
  <si>
    <t>Olga Allen Salon</t>
  </si>
  <si>
    <t>6832 Morrison Blvd 200, Ste 4</t>
  </si>
  <si>
    <t>['Blow Dry/Out Services', 'Hair Stylists', 'Hair Salons', 'Beauty &amp; Spas']</t>
  </si>
  <si>
    <t>UxnNnTH4kjWALFUcqZYVag</t>
  </si>
  <si>
    <t>Miss Donna's School Of Dancing</t>
  </si>
  <si>
    <t>1707D Sardis Rd N</t>
  </si>
  <si>
    <t>['Dance Schools', 'Specialty Schools', 'Education', 'Arts &amp; Entertainment', 'Performing Arts']</t>
  </si>
  <si>
    <t>ueUwTIUH072UBWcEySxVWg</t>
  </si>
  <si>
    <t>GMG Barbershop</t>
  </si>
  <si>
    <t>8517 Davis Lake Pkwy, D-5</t>
  </si>
  <si>
    <t>['Beauty &amp; Spas', 'Hair Salons', "Men's Hair Salons", 'Barbers']</t>
  </si>
  <si>
    <t>JJ9j3CcTVOIB_kBU8g5NjA</t>
  </si>
  <si>
    <t>Amy's Hallmark Shop</t>
  </si>
  <si>
    <t>11025 Carolina Place Pkwy, Ste B9</t>
  </si>
  <si>
    <t>['Shopping', 'Flowers &amp; Gifts', 'Gift Shops', 'Cards &amp; Stationery', 'Event Planning &amp; Services', 'Arts &amp; Crafts']</t>
  </si>
  <si>
    <t>V1y4R1ESDeMRigmi6gcPBQ</t>
  </si>
  <si>
    <t>Penny Pincher</t>
  </si>
  <si>
    <t>Park Road Shopping Center Back Court, 530-5A Brandywine Rd</t>
  </si>
  <si>
    <t>['Fashion', 'Used', 'Vintage &amp; Consignment', 'Shopping']</t>
  </si>
  <si>
    <t>qhJ6RP2x6DvEAzZaUP0HWg</t>
  </si>
  <si>
    <t>Domino's</t>
  </si>
  <si>
    <t>12905 Rosedale Hill Avenue</t>
  </si>
  <si>
    <t>['Restaurants', 'Pizza', 'Chicken Wings', 'Sandwiches', 'Fast Food']</t>
  </si>
  <si>
    <t>GRa_wEZSIiPpUSoB0f4JBw</t>
  </si>
  <si>
    <t>America's Best Contacts &amp; Eyeglasses</t>
  </si>
  <si>
    <t>10420 Centrum Pkwy, Ste A, The Centrum</t>
  </si>
  <si>
    <t>['Ophthalmologists', 'Doctors', 'Health &amp; Medical', 'Shopping', 'Optometrists', 'Eyewear &amp; Opticians']</t>
  </si>
  <si>
    <t>QXu5iUDVCg4fQ7SmiMSj6A</t>
  </si>
  <si>
    <t>1201 W Sugar Creek Rd</t>
  </si>
  <si>
    <t>['Burgers', 'Restaurants', 'Hot Dogs', 'Fast Food', 'Coffee &amp; Tea', 'Food']</t>
  </si>
  <si>
    <t>2qTYTSTCRja3wSQMYbRHAg</t>
  </si>
  <si>
    <t>9120 Harris Corners Pky</t>
  </si>
  <si>
    <t>['Coffee &amp; Tea', 'Food', 'Donuts']</t>
  </si>
  <si>
    <t>WksJ0azJ63ijYh0p2HFZHA</t>
  </si>
  <si>
    <t>Casa Grande Restaurant</t>
  </si>
  <si>
    <t>3609 South Blvd</t>
  </si>
  <si>
    <t>['Caribbean', 'Latin American', 'Restaurants', 'Mexican']</t>
  </si>
  <si>
    <t>F4_J5hOJO3wIP4UozaL4Bw</t>
  </si>
  <si>
    <t>545 Providence Rd.</t>
  </si>
  <si>
    <t>['Coffee &amp; Tea', 'Food']</t>
  </si>
  <si>
    <t>jYqOPpSmtKbKzf0Z_g-Oyg</t>
  </si>
  <si>
    <t>Flying Biscuit Cafe- Charlotte</t>
  </si>
  <si>
    <t>7930 Rea Rd, Ste A</t>
  </si>
  <si>
    <t>['Breakfast &amp; Brunch', 'Southern', 'Soul Food', 'Vegetarian', 'Restaurants']</t>
  </si>
  <si>
    <t>lilpwCQCEz4pDMR30B9F8A</t>
  </si>
  <si>
    <t>4th Corner Bakehouse and Coffee Co</t>
  </si>
  <si>
    <t>205 Salem St</t>
  </si>
  <si>
    <t>['Coffee &amp; Tea', 'Coffee Roasteries', 'Bakeries', 'Food']</t>
  </si>
  <si>
    <t>Sg1h-k0M0gap6ngtR4ZLog</t>
  </si>
  <si>
    <t>Novant Health GoHealth Urgent Care - Quail Hollow</t>
  </si>
  <si>
    <t>8450 Park Rd</t>
  </si>
  <si>
    <t>['Health &amp; Medical', 'Urgent Care']</t>
  </si>
  <si>
    <t>5mANVLSLwQjZNpisYGbglQ</t>
  </si>
  <si>
    <t>Nutrishop</t>
  </si>
  <si>
    <t>15205 John J Delaney Dr., Ste B</t>
  </si>
  <si>
    <t>['Health Markets', 'Nutritionists', 'Specialty Food', 'Food', 'Shopping', 'Vitamins &amp; Supplements', 'Beauty &amp; Spas', 'Drugstores', 'Weight Loss Centers', 'Cosmetics &amp; Beauty Supply', 'Health &amp; Medical']</t>
  </si>
  <si>
    <t>vj7awaFuvOSDN_r9J-ZrbA</t>
  </si>
  <si>
    <t>Plaza Appliance Mart</t>
  </si>
  <si>
    <t>9715 A Sam Furr Rd</t>
  </si>
  <si>
    <t>['Home &amp; Garden', 'Shopping', 'Appliances &amp; Repair', 'Appliances', 'Local Services']</t>
  </si>
  <si>
    <t>qmUOSh1eNbnT1fvQVOuHcQ</t>
  </si>
  <si>
    <t>Providence Eye &amp; Laser Specialists</t>
  </si>
  <si>
    <t>3025 Springbank Ln, Ste 200</t>
  </si>
  <si>
    <t>['Doctors', 'Ophthalmologists', 'Laser Eye Surgery/Lasik', 'Optometrists', 'Health &amp; Medical']</t>
  </si>
  <si>
    <t>6YGQcH6v5ndd-Q4ovVRLDQ</t>
  </si>
  <si>
    <t>Casa Rita's</t>
  </si>
  <si>
    <t>9727 B E Independence Blvd</t>
  </si>
  <si>
    <t>['Tex-Mex', 'Restaurants']</t>
  </si>
  <si>
    <t>uXgbt05EPA6nX8LXMllvCA</t>
  </si>
  <si>
    <t>Independence Auto Solutions</t>
  </si>
  <si>
    <t>3316 N Tryon St</t>
  </si>
  <si>
    <t>['Automotive', 'Car Dealers']</t>
  </si>
  <si>
    <t>L2N6cnMkxbe9_96mjDi_yA</t>
  </si>
  <si>
    <t>Champion Fence Builders</t>
  </si>
  <si>
    <t>10328 Robinson Church Rd</t>
  </si>
  <si>
    <t>ZJufvkLNtlAsQU9h_ttdNg</t>
  </si>
  <si>
    <t>Chinatown</t>
  </si>
  <si>
    <t>2910 Mount Holly Huntersville Rd, Ste A</t>
  </si>
  <si>
    <t>g9dn-3YxlY9TwWWSctpQMQ</t>
  </si>
  <si>
    <t>Sears</t>
  </si>
  <si>
    <t>2115 E Roosevelt Blvd, Ste 200</t>
  </si>
  <si>
    <t>['Fashion', 'Shopping', 'Department Stores', 'Appliances', 'Home &amp; Garden', 'Electronics']</t>
  </si>
  <si>
    <t>5udT7plJAoHchFG6RUP8sw</t>
  </si>
  <si>
    <t>Eclipse Salon</t>
  </si>
  <si>
    <t>3131 Union Rd</t>
  </si>
  <si>
    <t>['Hair Stylists', 'Beauty &amp; Spas', 'Barbers', 'Hair Salons']</t>
  </si>
  <si>
    <t>Oa9AhznWexq1Y8wGL8Dq6w</t>
  </si>
  <si>
    <t>ScentAir</t>
  </si>
  <si>
    <t>3810 Shutterfly Rd, Ste 900</t>
  </si>
  <si>
    <t>['Marketing', 'Professional Services']</t>
  </si>
  <si>
    <t>HPn50tK1I8vbftAwa27rXQ</t>
  </si>
  <si>
    <t>Daphne's Bakery</t>
  </si>
  <si>
    <t>7609 Matthews Mint Hill Rd</t>
  </si>
  <si>
    <t>['Cupcakes', 'Bakeries', 'Food']</t>
  </si>
  <si>
    <t>M-AvKB7yDY_3BpqsP_bHZQ</t>
  </si>
  <si>
    <t>Puckett's Farm Equipment</t>
  </si>
  <si>
    <t>2740 W Sugar Creek Rd</t>
  </si>
  <si>
    <t>['Music Venues', 'Arts &amp; Entertainment', 'Nightlife', 'Bars', 'Shopping', 'Farming Equipment', 'Dive Bars']</t>
  </si>
  <si>
    <t>Dbul7lZPdHX4HVLHy6jczw</t>
  </si>
  <si>
    <t>Apex Outdoor Tree Services</t>
  </si>
  <si>
    <t>zy-XZ2z_KmnISE1Gl99w1Q</t>
  </si>
  <si>
    <t>Bojangles' Chicken And Biscuits</t>
  </si>
  <si>
    <t>6300-6428 Old Charlotte Hwy</t>
  </si>
  <si>
    <t>['American (Traditional)', 'Restaurants', 'Fast Food', 'Southern']</t>
  </si>
  <si>
    <t>7x04lVFbPbznsjiJSNu5Rw</t>
  </si>
  <si>
    <t>Biggs Camera Digital Imaging</t>
  </si>
  <si>
    <t>805 S Kings Dr</t>
  </si>
  <si>
    <t>['Local Services', 'Printing Services', 'Shopping', 'Cards &amp; Stationery', 'Electronics', 'Photography Stores &amp; Services', 'Flowers &amp; Gifts', 'Arts &amp; Crafts', 'Party Equipment Rentals', 'Event Planning &amp; Services']</t>
  </si>
  <si>
    <t>T-hX0U2El_jO49wQsxO9Xw</t>
  </si>
  <si>
    <t>Kiplin Auto Repair and Performance</t>
  </si>
  <si>
    <t>6447 E Independence Blvd</t>
  </si>
  <si>
    <t>['Automotive', 'Auto Repair']</t>
  </si>
  <si>
    <t>weXoqWqLgzMOf5Yz-qiujw</t>
  </si>
  <si>
    <t>Bellacino's Pizza &amp; Grinders</t>
  </si>
  <si>
    <t>4250 Main St, Ste 100</t>
  </si>
  <si>
    <t>['Italian', 'Restaurants', 'Pizza']</t>
  </si>
  <si>
    <t>g_KnOU04S0Vm2AEai_bA4Q</t>
  </si>
  <si>
    <t>Baskin-Robbins</t>
  </si>
  <si>
    <t>103 N Statesville Rd</t>
  </si>
  <si>
    <t>['Food', 'Donuts', 'Cupcakes', 'Ice Cream &amp; Frozen Yogurt', 'Coffee &amp; Tea']</t>
  </si>
  <si>
    <t>Q78gjEuZuhBWeHxW-syz7g</t>
  </si>
  <si>
    <t>Casa Blanca Nail Bar</t>
  </si>
  <si>
    <t>10106 Benfield Rd, Ste 101</t>
  </si>
  <si>
    <t>['Nail Technicians', 'Massage', 'Beauty &amp; Spas', 'Nail Salons', 'Eyebrow Services', 'Hair Removal', 'Day Spas', 'Waxing', 'Eyelash Service']</t>
  </si>
  <si>
    <t>A6C0YbnRSsP9nHb3qSmu7Q</t>
  </si>
  <si>
    <t>Ice Cream &amp; Pizza Works</t>
  </si>
  <si>
    <t>3913 Providence Rd S, Ste E</t>
  </si>
  <si>
    <t>['Italian', 'Ice Cream &amp; Frozen Yogurt', 'Pizza', 'Food', 'Restaurants']</t>
  </si>
  <si>
    <t>WVr5vGY58qxArmujl6UE4A</t>
  </si>
  <si>
    <t>Ingles Cafe</t>
  </si>
  <si>
    <t>715 W Trade St</t>
  </si>
  <si>
    <t>['Restaurants', 'Delis', 'Cafes', 'Sandwiches']</t>
  </si>
  <si>
    <t>P6D4-cAPW7e8IMKVlHe17g</t>
  </si>
  <si>
    <t>Armored Cow Brewing</t>
  </si>
  <si>
    <t>8821 Jw Clay Blvd, Ste 1</t>
  </si>
  <si>
    <t>['Breweries', 'Food']</t>
  </si>
  <si>
    <t>lE69L39ah5MJSXlBmHgfUw</t>
  </si>
  <si>
    <t>8124 Blair Rd</t>
  </si>
  <si>
    <t>['Trainers', 'Yoga', 'Gyms', 'Fitness &amp; Instruction', 'Active Life']</t>
  </si>
  <si>
    <t>6bAkDcy2NrgNFRHff4nvKg</t>
  </si>
  <si>
    <t>Kisella Surgery Center</t>
  </si>
  <si>
    <t>1208 Mann Dr, Ste 100</t>
  </si>
  <si>
    <t>['Oral Surgeons', 'Dentists', 'Health &amp; Medical']</t>
  </si>
  <si>
    <t>vXbIP1VXopDuGnwlP1ZqdA</t>
  </si>
  <si>
    <t>Northlake Chiropractic</t>
  </si>
  <si>
    <t>9325 Center Lake Dr, Ste 150</t>
  </si>
  <si>
    <t>['Chiropractors', 'Health &amp; Medical']</t>
  </si>
  <si>
    <t>xJyes9YCOIpNfOtoaxtkqw</t>
  </si>
  <si>
    <t>Lee Sundries &amp; Dry Cleaners</t>
  </si>
  <si>
    <t>401 N Tryon St, Ste 110</t>
  </si>
  <si>
    <t>['Sewing &amp; Alterations', 'Food', 'Laundry Services', 'Grocery', 'Convenience Stores', 'Dry Cleaning', 'Dry Cleaning &amp; Laundry', 'Local Services']</t>
  </si>
  <si>
    <t>NsjKlHn0c0cLKn4BRdMj3w</t>
  </si>
  <si>
    <t>11124 Renaissance Dr</t>
  </si>
  <si>
    <t>['Grocery', 'Food', 'Shopping', 'Drugstores', 'Flowers &amp; Gifts']</t>
  </si>
  <si>
    <t>CFtatymZmZP1CpI-IC6uBg</t>
  </si>
  <si>
    <t>Kmart</t>
  </si>
  <si>
    <t>2120 W Roosevelt Blvd</t>
  </si>
  <si>
    <t>['Shopping', 'Department Stores', 'Fashion']</t>
  </si>
  <si>
    <t>FNR2A8qm8wSmiJfqD83lMw</t>
  </si>
  <si>
    <t>Community Culinary School of Charlotte</t>
  </si>
  <si>
    <t>9315-D Monroe Rd</t>
  </si>
  <si>
    <t>['Education', 'Cooking Schools', 'Shopping', 'Arts &amp; Crafts', 'Specialty Schools', 'Cooking Classes']</t>
  </si>
  <si>
    <t>7JHd-WwXCrVlIr6O7jEE_w</t>
  </si>
  <si>
    <t>Classroom Central</t>
  </si>
  <si>
    <t>2116 Wilkinson Blvd</t>
  </si>
  <si>
    <t>['Local Services', 'Community Service/Non-Profit', 'Arts &amp; Crafts', 'Shopping']</t>
  </si>
  <si>
    <t>xqqaOytRWP5xeERwYmB16w</t>
  </si>
  <si>
    <t>Massage Works of Charlotte</t>
  </si>
  <si>
    <t>2514 Central Ave</t>
  </si>
  <si>
    <t>['Massage Therapy', 'Health &amp; Medical', 'Reflexology', 'Beauty &amp; Spas', 'Massage']</t>
  </si>
  <si>
    <t>thr3T1m-xd2RJoiH6hwAYg</t>
  </si>
  <si>
    <t>Omni Wellness Center</t>
  </si>
  <si>
    <t>10220 Couloak Dr</t>
  </si>
  <si>
    <t>['Acupuncture', 'Nutritionists', 'Medical Centers', 'Chiropractors', 'Health &amp; Medical']</t>
  </si>
  <si>
    <t>1r7fm_c8nU28dv-iAM_Z5g</t>
  </si>
  <si>
    <t>Bath &amp; Body Works</t>
  </si>
  <si>
    <t>16805 Birkdale Commons Pkwy</t>
  </si>
  <si>
    <t>['Body Shops', 'Automotive', 'Cosmetics &amp; Beauty Supply', 'Beauty &amp; Spas', 'Candle Stores', 'Perfume', 'Shopping', 'Home &amp; Garden']</t>
  </si>
  <si>
    <t>_hLsZmX2GIlV37lLe8esog</t>
  </si>
  <si>
    <t>The Tile Shop</t>
  </si>
  <si>
    <t>9920 E Independence Blvd</t>
  </si>
  <si>
    <t>['Flooring', 'Tiling', 'Kitchen &amp; Bath', 'Shopping', 'Home Services', 'Home &amp; Garden']</t>
  </si>
  <si>
    <t>NIa2db-5CKAPjatV1znOBA</t>
  </si>
  <si>
    <t>Urban Bricks Pizza Bar</t>
  </si>
  <si>
    <t>L2 Epicentre 210 E Trade St</t>
  </si>
  <si>
    <t>9fAE8WkmfgwuRYtJ5R2z8Q</t>
  </si>
  <si>
    <t>Autobell Car Wash</t>
  </si>
  <si>
    <t>930 Charlottetowne Ave</t>
  </si>
  <si>
    <t>['Automotive', 'Car Wash']</t>
  </si>
  <si>
    <t>hEQxSi_Mo5xXtSFnK9trSw</t>
  </si>
  <si>
    <t>City Tin Shop</t>
  </si>
  <si>
    <t>30 Wilson St NE</t>
  </si>
  <si>
    <t>jcLOARutU1J0FKOSQO-gZQ</t>
  </si>
  <si>
    <t>Charlotte Ophthalmology</t>
  </si>
  <si>
    <t>16610 Birkdale Commons Pkwy</t>
  </si>
  <si>
    <t>['Health &amp; Medical', 'Doctors', 'Laser Eye Surgery/Lasik', 'Ophthalmologists']</t>
  </si>
  <si>
    <t>vVZ_4oNhCVuH8Tfr_uro9Q</t>
  </si>
  <si>
    <t>Saeed's Bar &amp; Grill</t>
  </si>
  <si>
    <t>20832 Catawba Ave</t>
  </si>
  <si>
    <t>['Nightlife', 'Karaoke', 'Amateur Sports Teams', 'Active Life', 'Bars', 'Dive Bars', 'Pubs']</t>
  </si>
  <si>
    <t>i4KjXyE5Xa9sL9W0UNAAFg</t>
  </si>
  <si>
    <t>LensCrafters</t>
  </si>
  <si>
    <t>11025 Carolina Place Pkwy</t>
  </si>
  <si>
    <t>['Ophthalmologists', 'Eyewear &amp; Opticians', 'Health &amp; Medical', 'Optometrists', 'Shopping', 'Doctors']</t>
  </si>
  <si>
    <t>8jHDQxAvZvDGH9QY7VKncA</t>
  </si>
  <si>
    <t>Bowker Clinic Of Chiropractic</t>
  </si>
  <si>
    <t>7005 Shannon Willow Rd</t>
  </si>
  <si>
    <t>['Health &amp; Medical', 'Chiropractors', 'Acupuncture']</t>
  </si>
  <si>
    <t>I6Zdr9yBpmhRljFTo7fmhA</t>
  </si>
  <si>
    <t>Sheri Jones -  Keller Williams Realty Cornelius</t>
  </si>
  <si>
    <t>19721 Bethel Church Rd</t>
  </si>
  <si>
    <t>['Real Estate Agents', 'Home Services', 'Real Estate', 'Real Estate Services']</t>
  </si>
  <si>
    <t>TH7Whzux3CwCwa24pFFd_Q</t>
  </si>
  <si>
    <t>Michael A Anderson Photography</t>
  </si>
  <si>
    <t>7 Cabarrus Ave W</t>
  </si>
  <si>
    <t>['Event Photography', 'Session Photography', 'Event Planning &amp; Services', 'Photographers']</t>
  </si>
  <si>
    <t>JVfP0Q-8VV8-A2BbikbzfQ</t>
  </si>
  <si>
    <t>Kids R Kids of Matthews</t>
  </si>
  <si>
    <t>5549 Potters Rd</t>
  </si>
  <si>
    <t>['Local Services', 'Education', 'Child Care &amp; Day Care', 'Preschools']</t>
  </si>
  <si>
    <t>_sf5MgDqH9P5OnK3tsHfkg</t>
  </si>
  <si>
    <t>John's Family Restaurant</t>
  </si>
  <si>
    <t>2002 Westinghouse Blvd</t>
  </si>
  <si>
    <t>yBrFPsU7Y3mwiq8IF6p2cw</t>
  </si>
  <si>
    <t>Dvcheck</t>
  </si>
  <si>
    <t>['Appraisal Services', 'Local Services']</t>
  </si>
  <si>
    <t>RqNPB_2QnGOFPpqBkd_89Q</t>
  </si>
  <si>
    <t>Lebleu Towing &amp; Salvage</t>
  </si>
  <si>
    <t>['Automotive', 'Towing']</t>
  </si>
  <si>
    <t>juenEnQZn0O2w2Hs9vVvtQ</t>
  </si>
  <si>
    <t>BounceU Matthews</t>
  </si>
  <si>
    <t>9129 Monroe Rd, Ste 145-150</t>
  </si>
  <si>
    <t>['Kids Activities', 'Active Life']</t>
  </si>
  <si>
    <t>12speFaaT2nuz04Ckb1mbg</t>
  </si>
  <si>
    <t>Owl Remodeling</t>
  </si>
  <si>
    <t>627 Minuet Ln, Ste D</t>
  </si>
  <si>
    <t>['Home Services', 'Contractors', 'Hawaiian', 'Siding', 'Roofing', 'Windows Installation', 'Restaurants']</t>
  </si>
  <si>
    <t>ZdF_p8ff2pNuZcX_AF-0eQ</t>
  </si>
  <si>
    <t>Lowes Foods</t>
  </si>
  <si>
    <t>13108 Eastfield Rd</t>
  </si>
  <si>
    <t>['Grocery', 'Food']</t>
  </si>
  <si>
    <t>xykr9ywm-VaIbnyXeReYEg</t>
  </si>
  <si>
    <t>7575 Hwy 73</t>
  </si>
  <si>
    <t>SoX1KYN-59_0HyOWA4-Zfg</t>
  </si>
  <si>
    <t>The Moving Masters</t>
  </si>
  <si>
    <t>['Couriers &amp; Delivery Services', 'Junk Removal &amp; Hauling', 'Local Services', 'Home Services', 'Movers']</t>
  </si>
  <si>
    <t>MD2Ch5675mWJ-s-jnmvdRw</t>
  </si>
  <si>
    <t>Press &amp; Porter</t>
  </si>
  <si>
    <t>8 Union St S</t>
  </si>
  <si>
    <t>['Coffee &amp; Tea', 'Nightlife', 'Wine Bars', 'Food', 'Bars']</t>
  </si>
  <si>
    <t>iw2RcoHKsO2aETYE5fdXlQ</t>
  </si>
  <si>
    <t>Good Ol' Days</t>
  </si>
  <si>
    <t>3351 Pineville Matthws Rd</t>
  </si>
  <si>
    <t>['Diners', 'American (Traditional)', 'Breakfast &amp; Brunch', 'Restaurants']</t>
  </si>
  <si>
    <t>wZiZmjzt7uXYBfyjFf5Fbg</t>
  </si>
  <si>
    <t>7607 Nations Ford Rd</t>
  </si>
  <si>
    <t>['Kitchen &amp; Bath', 'Flooring', 'Building Supplies', 'Home Services', 'Shopping', 'Home &amp; Garden', 'Tiling']</t>
  </si>
  <si>
    <t>qlAA18SjKHLLzRul9eUePw</t>
  </si>
  <si>
    <t>Just For Pleasure 2</t>
  </si>
  <si>
    <t>8535 Hankins Rd</t>
  </si>
  <si>
    <t>['Shopping', 'Lingerie', 'Fashion', 'Adult']</t>
  </si>
  <si>
    <t>ctsJeJXqI3zsOMbBbfr6Dg</t>
  </si>
  <si>
    <t>Carolina's Stone Marble and Granite</t>
  </si>
  <si>
    <t>4808 E Fork Ln</t>
  </si>
  <si>
    <t>['Local Services', 'Home Services', 'Contractors', 'Metal Fabricators']</t>
  </si>
  <si>
    <t>cZIOBADiWdVoVeT_mUfzNg</t>
  </si>
  <si>
    <t>Records Reduction</t>
  </si>
  <si>
    <t>2032-F Independence Commerce Dr</t>
  </si>
  <si>
    <t>['Shredding Services', 'Professional Services', 'Digitizing Services']</t>
  </si>
  <si>
    <t>A8bgJj03rOioaULr9TZSCg</t>
  </si>
  <si>
    <t>Little Ceasars</t>
  </si>
  <si>
    <t>325 Unionville Indian Trl Rd</t>
  </si>
  <si>
    <t>['Food', 'Restaurants', 'Pizza']</t>
  </si>
  <si>
    <t>bMmBQmeSZ-JLjJ2H--x_9Q</t>
  </si>
  <si>
    <t>8301 Concord Mills Blvd</t>
  </si>
  <si>
    <t>['Shopping', 'Bookstores', 'Books', 'Mags', 'Music &amp; Video']</t>
  </si>
  <si>
    <t>D2H980F0yzpJYhLPm3wJYw</t>
  </si>
  <si>
    <t>Carolina Taxi</t>
  </si>
  <si>
    <t>700 S Main St</t>
  </si>
  <si>
    <t>['Transportation', 'Taxis', 'Hotels &amp; Travel']</t>
  </si>
  <si>
    <t>IPE7VE27iPMChqhhCSDeEw</t>
  </si>
  <si>
    <t>CVS Pharmacy</t>
  </si>
  <si>
    <t>2035 N Sharon Amity Rd</t>
  </si>
  <si>
    <t>['Pharmacy', 'Drugstores', 'Shopping', 'Health &amp; Medical']</t>
  </si>
  <si>
    <t>lcbMJQ1ltFT29THt_I-3yQ</t>
  </si>
  <si>
    <t>Village Bistro</t>
  </si>
  <si>
    <t>14185 John J Delany Dr, Ste 150</t>
  </si>
  <si>
    <t>vdAroG7_AIvv7aBf46nEPw</t>
  </si>
  <si>
    <t>Advance Auto Parts</t>
  </si>
  <si>
    <t>9425 South Blvd</t>
  </si>
  <si>
    <t>['Auto Parts &amp; Supplies', 'Automotive']</t>
  </si>
  <si>
    <t>AdtaU4YPa5ejSsepQHfkQA</t>
  </si>
  <si>
    <t>8538 N Tryon St</t>
  </si>
  <si>
    <t>['Food', 'Cosmetics &amp; Beauty Supply', 'Drugstores', 'Beauty &amp; Spas', 'Convenience Stores', 'Shopping', 'Photography Stores &amp; Services']</t>
  </si>
  <si>
    <t>wrpNep3uf1vIKoPBhRVHGQ</t>
  </si>
  <si>
    <t>Mattress Firm Huntersville</t>
  </si>
  <si>
    <t>16637 Statesville Rd</t>
  </si>
  <si>
    <t>['Home &amp; Garden', 'Furniture Stores', 'Mattresses', 'Home Decor', 'Shopping']</t>
  </si>
  <si>
    <t>jdft5jzXyceJZLRtVL38VA</t>
  </si>
  <si>
    <t>Jimmy John's</t>
  </si>
  <si>
    <t>2400 South Blvd, Suite 101</t>
  </si>
  <si>
    <t>3cJ3wf6g0sCwATTaM1o8DA</t>
  </si>
  <si>
    <t>Knife &amp; Fork</t>
  </si>
  <si>
    <t>6416 Albemarle Rd</t>
  </si>
  <si>
    <t>['Breakfast &amp; Brunch', 'Restaurants', 'Sandwiches', 'Diners']</t>
  </si>
  <si>
    <t>NXSdKOGg67Rjn4cSgie2nA</t>
  </si>
  <si>
    <t>Providence Court Apartments</t>
  </si>
  <si>
    <t>8110 Providence Court Lane</t>
  </si>
  <si>
    <t>xYy54Y2VTBAG5k7WJcaH4A</t>
  </si>
  <si>
    <t>Terra</t>
  </si>
  <si>
    <t>545 Providence Rd</t>
  </si>
  <si>
    <t>['Italian', 'French', 'Restaurants']</t>
  </si>
  <si>
    <t>qC-brtILr9-kc5IKPvAuQg</t>
  </si>
  <si>
    <t>Costner Law</t>
  </si>
  <si>
    <t>10125 Berkeley Pl Dr</t>
  </si>
  <si>
    <t>['Professional Services', 'Real Estate Law', 'Lawyers']</t>
  </si>
  <si>
    <t>7JSOssAyZ83aYgohoTUc8w</t>
  </si>
  <si>
    <t>Pizza Up</t>
  </si>
  <si>
    <t>127 N Tryon St, Ste 259</t>
  </si>
  <si>
    <t>['Pizza', 'Italian', 'Restaurants', 'Buffets']</t>
  </si>
  <si>
    <t>jvzCuhWoSchXZetEdzblbw</t>
  </si>
  <si>
    <t>The Produce Box</t>
  </si>
  <si>
    <t>['Farmers Market', 'Food Delivery Services', 'Specialty Food', 'CSA', 'Food', 'Organic Stores', 'Fruits &amp; Veggies']</t>
  </si>
  <si>
    <t>kG0nQjwDolGHPd1pr9hGRA</t>
  </si>
  <si>
    <t>Sadie's Soulful Southern</t>
  </si>
  <si>
    <t>5708 N Sharon Amity Rd, Ste H</t>
  </si>
  <si>
    <t>['Restaurants', 'Southern']</t>
  </si>
  <si>
    <t>A6_gXBRVuGgs_wtj_yJDpQ</t>
  </si>
  <si>
    <t>Jovie C Salon+Spa</t>
  </si>
  <si>
    <t>169 W Main Ave</t>
  </si>
  <si>
    <t>['Spray Tanning', 'Tanning', 'Waxing', 'Beauty &amp; Spas', 'Hair Removal', 'Hair Salons', 'Day Spas']</t>
  </si>
  <si>
    <t>ghmTaN0KVIDtPnhbS1mYZg</t>
  </si>
  <si>
    <t>4 Seasons Tree Service, LLC</t>
  </si>
  <si>
    <t>15100 Thomas Rd</t>
  </si>
  <si>
    <t>['Firewood', 'Home Services', 'Tree Services']</t>
  </si>
  <si>
    <t>njsYgYLUtEJAGvdes33hPg</t>
  </si>
  <si>
    <t>Sam's Grille</t>
  </si>
  <si>
    <t>614 Indian Trl Rd S</t>
  </si>
  <si>
    <t>['Greek', 'Restaurants', 'Cajun/Creole', 'American (New)']</t>
  </si>
  <si>
    <t>wCF-FfB6A__UhWTd7phhvw</t>
  </si>
  <si>
    <t>Signature Wellness</t>
  </si>
  <si>
    <t>3125 Springbank Ln, Ste A</t>
  </si>
  <si>
    <t>['Health &amp; Medical', 'Naturopathic/Holistic', 'Nutritionists', 'Doctors']</t>
  </si>
  <si>
    <t>OVvsTdQHStyOcHPtEHJe8w</t>
  </si>
  <si>
    <t>South Park Animal Hospital</t>
  </si>
  <si>
    <t>5240 Park Rd</t>
  </si>
  <si>
    <t>['Veterinarians', 'Pet Services', 'Pet Sitting', 'Pets']</t>
  </si>
  <si>
    <t>lKZOwzyjvcdH8kmJW1ReXA</t>
  </si>
  <si>
    <t>Hope's Bridal Boutique</t>
  </si>
  <si>
    <t>311 S Main St</t>
  </si>
  <si>
    <t>['Bridal', 'Shopping', "Women's Clothing", 'Fashion', 'Formal Wear']</t>
  </si>
  <si>
    <t>EwPAkEUE1DtwWymmv6rS3g</t>
  </si>
  <si>
    <t>Fairfield Inn &amp; Suites</t>
  </si>
  <si>
    <t>201 S McDowell St</t>
  </si>
  <si>
    <t>BCLcVRU6QPZf2mx3fTE3nQ</t>
  </si>
  <si>
    <t>Dilworth Pediatrics</t>
  </si>
  <si>
    <t>1315 East Blvd, Ste 280</t>
  </si>
  <si>
    <t>['Health &amp; Medical', 'Doctors']</t>
  </si>
  <si>
    <t>2233 Matthews Township Pkwy</t>
  </si>
  <si>
    <t>['Food', 'Food Delivery Services', 'Fast Food', 'Restaurants', 'Delis', 'Sandwiches']</t>
  </si>
  <si>
    <t>3DTB-N9SUxUrVUEJqXFnSw</t>
  </si>
  <si>
    <t>Maye Heating &amp; Cooling</t>
  </si>
  <si>
    <t>7706 Pence Rd</t>
  </si>
  <si>
    <t>aUzH2BjaMZrYzgttJzw6dQ</t>
  </si>
  <si>
    <t>One Lucky Pup Dog Daycare &amp; Boarding</t>
  </si>
  <si>
    <t>11607 Reames Rd</t>
  </si>
  <si>
    <t>['Pets', 'Pet Services', 'Pet Boarding', 'Pet Sitting']</t>
  </si>
  <si>
    <t>bEqSFu_ZTSJmxB5e4VQ8CQ</t>
  </si>
  <si>
    <t>Sandy M Stovall, DDS</t>
  </si>
  <si>
    <t>8420 Medical Plaza Dr, Ste 100</t>
  </si>
  <si>
    <t>['General Dentistry', 'Dentists', 'Health &amp; Medical']</t>
  </si>
  <si>
    <t>eG2Ovhy2ytPyJtz1w-i3LA</t>
  </si>
  <si>
    <t>Smoothie King</t>
  </si>
  <si>
    <t>8710 Krefeld Dr</t>
  </si>
  <si>
    <t>['Food', 'Health Markets', 'Juice Bars &amp; Smoothies', 'Specialty Food']</t>
  </si>
  <si>
    <t>3WrHsTlTdeFZQJVSvGTlaA</t>
  </si>
  <si>
    <t>Salon Entro</t>
  </si>
  <si>
    <t>900 Metropolitan Ave, Ste 102</t>
  </si>
  <si>
    <t>['Beauty &amp; Spas', 'Hair Salons', 'Hair Stylists', 'Hair Extensions']</t>
  </si>
  <si>
    <t>Slicers Barber &amp; Styling Lounge</t>
  </si>
  <si>
    <t>324 Main St</t>
  </si>
  <si>
    <t>1rFy8c2Pv4sDb-fcf3FMFQ</t>
  </si>
  <si>
    <t>Small Bar</t>
  </si>
  <si>
    <t>900 Seaboard St</t>
  </si>
  <si>
    <t>['Nightlife', 'Bars']</t>
  </si>
  <si>
    <t>O58aHKllDWCzRN5gC5ur4g</t>
  </si>
  <si>
    <t>10032 University City Blvd, Suite A</t>
  </si>
  <si>
    <t>['Restaurants', 'Sandwiches', 'Delis', 'Fast Food']</t>
  </si>
  <si>
    <t>59TfbZxeX7qLOISeZ-f95A</t>
  </si>
  <si>
    <t>Little Sugar Creek Greenway</t>
  </si>
  <si>
    <t>Kings Dr &amp; 4th St</t>
  </si>
  <si>
    <t>['Active Life', 'Parks']</t>
  </si>
  <si>
    <t>sE5Kuu7FiHyfkxkXu11adQ</t>
  </si>
  <si>
    <t>2232 W Roosevelt Blvd</t>
  </si>
  <si>
    <t>['Salad', 'Chicken Wings', 'Fast Food', 'Restaurants']</t>
  </si>
  <si>
    <t>WAZN1Q8oJFHlIUzxWduzfA</t>
  </si>
  <si>
    <t>Whooli's Grill</t>
  </si>
  <si>
    <t>7146 E Independence Blvd</t>
  </si>
  <si>
    <t>['American (Traditional)', 'American (New)', 'Irish Pub', 'Sandwiches', 'Chicken Wings', 'Breakfast &amp; Brunch', 'Sports Bars', 'Food', 'Burgers', 'Karaoke', 'Restaurants', 'Beer', 'Wine &amp; Spirits', 'Nightlife', 'Cocktail Bars', 'Bars']</t>
  </si>
  <si>
    <t>OjIFTUPLmkMZ228Z_iLtIQ</t>
  </si>
  <si>
    <t>The Cupcake Queen</t>
  </si>
  <si>
    <t>201 W South Main St, Ste A</t>
  </si>
  <si>
    <t>['Desserts', 'Cupcakes', 'Food']</t>
  </si>
  <si>
    <t>bhoDi23-bXNYLIYkb6H3Og</t>
  </si>
  <si>
    <t>9856 Gilead Rd, Ste 101</t>
  </si>
  <si>
    <t>['Fitness &amp; Instruction', 'Active Life', 'Gyms', 'Trainers']</t>
  </si>
  <si>
    <t>Lr_a-pMRuTjhe6NSsLBotA</t>
  </si>
  <si>
    <t>Brighton Collectibles</t>
  </si>
  <si>
    <t>4400 Sharon Rd, Ste L07</t>
  </si>
  <si>
    <t>['Jewelry', 'Accessories', 'Fashion', 'Shopping']</t>
  </si>
  <si>
    <t>UFVy-8WC7pDzvBUzOvdwzA</t>
  </si>
  <si>
    <t>1900 Mexican Grill</t>
  </si>
  <si>
    <t>1523 Elizabeth Ave</t>
  </si>
  <si>
    <t>_a81L-AXLZ1KkupuZb_8WQ</t>
  </si>
  <si>
    <t>9835 Monroe Rd</t>
  </si>
  <si>
    <t>['Shopping', 'Drugstores', 'Convenience Stores', 'Food']</t>
  </si>
  <si>
    <t>gNjDBm7WY5jF2sTIjQ8xPQ</t>
  </si>
  <si>
    <t>Omaha Steaks</t>
  </si>
  <si>
    <t>9831 Rea Rd., Suite F</t>
  </si>
  <si>
    <t>['Steakhouses', 'Food', 'Specialty Food', 'Shopping', 'Restaurants', 'Meat Shops', 'Butcher']</t>
  </si>
  <si>
    <t>hMtrLxSSKe0TDYLcNNgdeg</t>
  </si>
  <si>
    <t>Piedmont Gold Exchange &amp; Refinery</t>
  </si>
  <si>
    <t>120 Main St</t>
  </si>
  <si>
    <t>['Watches', 'Jewelry', 'Shopping', 'Gold Buyers']</t>
  </si>
  <si>
    <t>OcCsO9gyNkojXdQs086Urg</t>
  </si>
  <si>
    <t>9725 Callabridge Ct</t>
  </si>
  <si>
    <t>['Burgers', 'Food', 'Coffee &amp; Tea', 'Fast Food', 'Restaurants']</t>
  </si>
  <si>
    <t>A2iEtbuSV0N_WHGRPoF3yw</t>
  </si>
  <si>
    <t>16735 Cranlyn Rd, Ste A</t>
  </si>
  <si>
    <t>M0pkmBUi_CI0qrzN7ee80Q</t>
  </si>
  <si>
    <t>Am√©lie's French Bakery &amp; Caf√©</t>
  </si>
  <si>
    <t>380 S College St</t>
  </si>
  <si>
    <t>['Food', 'Coffee &amp; Tea', 'Restaurants', 'Bakeries', 'Cafes']</t>
  </si>
  <si>
    <t>bnBRkDzjfGqDJHfM3osA7A</t>
  </si>
  <si>
    <t>Parkway House Family Restaurant</t>
  </si>
  <si>
    <t>834 Union St S</t>
  </si>
  <si>
    <t>['Restaurants', 'Breakfast &amp; Brunch']</t>
  </si>
  <si>
    <t>tc_iSFczfkfIF2H7uqs_eQ</t>
  </si>
  <si>
    <t>Nouveaux Couture Consignment</t>
  </si>
  <si>
    <t>14835 Ballantyne Village Way, Ste 120</t>
  </si>
  <si>
    <t>['Shopping', 'Fashion', 'Used', 'Vintage &amp; Consignment', 'Accessories']</t>
  </si>
  <si>
    <t>WIfPa0J6cvQ45DlPnW8pKQ</t>
  </si>
  <si>
    <t>Nascar Speedpark Concord</t>
  </si>
  <si>
    <t>8461-G1 Concord Mills Blvd</t>
  </si>
  <si>
    <t>['Shopping', 'Active Life', 'Amusement Parks', 'Local Flavor']</t>
  </si>
  <si>
    <t>50T6rFMEd37-LtBMxMzOqg</t>
  </si>
  <si>
    <t>United States Post Office</t>
  </si>
  <si>
    <t>921 N Wendover Rd</t>
  </si>
  <si>
    <t>['Post Offices', 'Public Services &amp; Government']</t>
  </si>
  <si>
    <t>1U85-wGmlG9iIXcVeNA2LQ</t>
  </si>
  <si>
    <t>Dippin Dots</t>
  </si>
  <si>
    <t>3419 Toringdon Way</t>
  </si>
  <si>
    <t>qQahxXdvf3mWxp2ldTjv9g</t>
  </si>
  <si>
    <t>Paul Plascyk, DDS</t>
  </si>
  <si>
    <t>10815 Sikes Pl, Ste 310</t>
  </si>
  <si>
    <t>['Doctors', 'Health &amp; Medical', 'Dentists', 'General Dentistry', 'Endodontists', 'Orthodontists']</t>
  </si>
  <si>
    <t>xUrq6yY4UyNaqTRLGcV7ng</t>
  </si>
  <si>
    <t>Vanity Nails and Spa</t>
  </si>
  <si>
    <t>2614 Dale Earnhardt Blvd</t>
  </si>
  <si>
    <t>['Hair Removal', 'Nail Salons', 'Day Spas', 'Beauty &amp; Spas']</t>
  </si>
  <si>
    <t>1sMCj4Q_WQqQxqBjfy0aJw</t>
  </si>
  <si>
    <t>World of Decor</t>
  </si>
  <si>
    <t>11410 Carolina Pl Pkwy</t>
  </si>
  <si>
    <t>['Auction Houses', 'Home &amp; Garden', 'Furniture Stores', 'Home Decor', 'Shopping']</t>
  </si>
  <si>
    <t>gy-tZu6stcfcDfAeRK8myw</t>
  </si>
  <si>
    <t>Goodwill</t>
  </si>
  <si>
    <t>3710 W Wt Harris Blvd</t>
  </si>
  <si>
    <t>['Local Services', 'Community Service/Non-Profit', 'Thrift Stores', 'Shopping']</t>
  </si>
  <si>
    <t>HhcBx0LSDkxRBKMkvkwSoA</t>
  </si>
  <si>
    <t>Deejai  Noodle Bar</t>
  </si>
  <si>
    <t>3629 N Davidson St, Ste 103</t>
  </si>
  <si>
    <t>['Restaurants', 'Soup', 'Noodles', 'Sushi Bars', 'Thai', 'Cocktail Bars', 'Beer Bar', 'Bars', 'Nightlife']</t>
  </si>
  <si>
    <t>tInrGCzll4k9hF34Ye1rvQ</t>
  </si>
  <si>
    <t>Chima Steakhouse</t>
  </si>
  <si>
    <t>139 S Tryon St</t>
  </si>
  <si>
    <t>['Venues &amp; Event Spaces', 'Nightlife', 'Buffets', 'Vegetarian', 'Brazilian', 'Bars', 'Cocktail Bars', 'Steakhouses', 'Restaurants', 'Event Planning &amp; Services']</t>
  </si>
  <si>
    <t>7IDC8wc5r0iSAu9dcQ7e5w</t>
  </si>
  <si>
    <t>8603 Concord Mills Blvd</t>
  </si>
  <si>
    <t>['Electronics', 'Home Services', 'Shopping', 'Internet Service Providers', 'Mobile Phones', 'Professional Services']</t>
  </si>
  <si>
    <t>e5ZXTFsssNXLEt3aZryiKg</t>
  </si>
  <si>
    <t>Salon Cafe</t>
  </si>
  <si>
    <t>20822 N Main St</t>
  </si>
  <si>
    <t>['Hair Stylists', 'Beauty &amp; Spas', 'Nail Salons', 'Tanning', 'Restaurants', 'Hair Salons', 'Cafes']</t>
  </si>
  <si>
    <t>qBANthY6bY8JWuNGI0QyEw</t>
  </si>
  <si>
    <t>Norfolk Hall</t>
  </si>
  <si>
    <t>2905 Griffith St</t>
  </si>
  <si>
    <t>['Event Planning &amp; Services', 'Caterers', 'Venues &amp; Event Spaces']</t>
  </si>
  <si>
    <t>VSZpbWD917DlfWsQt2rhQQ</t>
  </si>
  <si>
    <t>Petok Tina, MD</t>
  </si>
  <si>
    <t>101 E Wt Harris Blvd</t>
  </si>
  <si>
    <t>['Obstetricians &amp; Gynecologists', 'Health &amp; Medical', 'Doctors']</t>
  </si>
  <si>
    <t>beg44R3Hl5-ETwLtYbDigA</t>
  </si>
  <si>
    <t>Belk Shoe Repair</t>
  </si>
  <si>
    <t>['Home Services', 'Local Services', 'Shoe Repair', 'Keys &amp; Locksmiths']</t>
  </si>
  <si>
    <t>oMdVqi92NgpJ16AkGT67gg</t>
  </si>
  <si>
    <t>IDOLIZE Brows &amp; Beauty</t>
  </si>
  <si>
    <t>9825 Sandy Rock Pl, Ste F</t>
  </si>
  <si>
    <t>['Hair Removal', 'Waxing', 'Beauty &amp; Spas', 'Day Spas', 'Eyelash Service', 'Skin Care', 'Threading Services']</t>
  </si>
  <si>
    <t>ljtJ8In8nEoLkotLwxguPg</t>
  </si>
  <si>
    <t>Naturaltress Salon</t>
  </si>
  <si>
    <t>10216 Perimeter Pkwy, Ste 7</t>
  </si>
  <si>
    <t>['Beauty &amp; Spas', 'Hair Salons', 'Barbers']</t>
  </si>
  <si>
    <t>uaVuq9mXAEOkopiFWIY82A</t>
  </si>
  <si>
    <t>The Grill at 11 Union</t>
  </si>
  <si>
    <t>11 Union St S</t>
  </si>
  <si>
    <t>['Sandwiches', 'Salad', 'Soup', 'American (Traditional)', 'Restaurants']</t>
  </si>
  <si>
    <t>aPvvjVN_JrK0fcyixNOfcw</t>
  </si>
  <si>
    <t>11518 Providence Rd</t>
  </si>
  <si>
    <t>['Italian', 'Pizza', 'Food Delivery Services', 'Food', 'Restaurants']</t>
  </si>
  <si>
    <t>cR5YPFrJUtjjoz0IArGnww</t>
  </si>
  <si>
    <t>Huntersville Auto Tech</t>
  </si>
  <si>
    <t>15224 Old Statesville Rd</t>
  </si>
  <si>
    <t>nJ3mXjItS8WcwhYbzbfDQw</t>
  </si>
  <si>
    <t>Scott's Karat Patch</t>
  </si>
  <si>
    <t>5110 Park Rd, Ste 2F</t>
  </si>
  <si>
    <t>['Watch Repair', 'Jewelry Repair', 'Jewelry', 'Local Services', 'Shopping']</t>
  </si>
  <si>
    <t>a3WRhqrUCT5xYTYpt10now</t>
  </si>
  <si>
    <t>Love and Kisses Pet Sitting</t>
  </si>
  <si>
    <t>2001 Little Chapel Ln</t>
  </si>
  <si>
    <t>['Pet Boarding', 'Pet Training', 'Pet Sitting', 'Pets', 'Dog Walkers', 'Pet Services', 'House Sitters', 'Home Services']</t>
  </si>
  <si>
    <t>pS5FNUX5xAy_E8bYHXfumA</t>
  </si>
  <si>
    <t>NVR Mortgage</t>
  </si>
  <si>
    <t>10710 Sikes Pl, Ste 100</t>
  </si>
  <si>
    <t>['Real Estate', 'Home Services', 'Mortgage Brokers']</t>
  </si>
  <si>
    <t>nMo0ozHO7cqsPaxw_7N6ow</t>
  </si>
  <si>
    <t>Dim Sum Chinese Restaurant</t>
  </si>
  <si>
    <t>2920 Central Ave</t>
  </si>
  <si>
    <t>['Dim Sum', 'Chinese', 'Restaurants']</t>
  </si>
  <si>
    <t>cSoE_yyedoxAAfmG4J3PtQ</t>
  </si>
  <si>
    <t>Charanda Authentic Mexican Eatery</t>
  </si>
  <si>
    <t>6437 Old Monroe Rd</t>
  </si>
  <si>
    <t>['Restaurants', 'New Mexican Cuisine']</t>
  </si>
  <si>
    <t>7emvi57F8xWCDDADWSUKLg</t>
  </si>
  <si>
    <t>Modern Furniture Studio</t>
  </si>
  <si>
    <t>800 Clanton Rd, Ste I</t>
  </si>
  <si>
    <t>['Shopping', 'Interior Design', 'Home Services', 'Furniture Stores', 'Lighting Fixtures &amp; Equipment', 'Home &amp; Garden', 'Art Galleries', 'Home Decor', 'Mattresses', 'Arts &amp; Entertainment']</t>
  </si>
  <si>
    <t>8s8N_b2hYQOXXVYWPes3hQ</t>
  </si>
  <si>
    <t>Hemby Children's Hospital</t>
  </si>
  <si>
    <t>11304 Hawthorne St</t>
  </si>
  <si>
    <t>['Health &amp; Medical', 'Hospitals']</t>
  </si>
  <si>
    <t>yTTplF9yx_8kCdwI5HXVUg</t>
  </si>
  <si>
    <t>Wells Chiropractic</t>
  </si>
  <si>
    <t>1001 E Wt Harris Blvd, Ste G</t>
  </si>
  <si>
    <t>MFEF_-Kwcba8fKfMyScCRA</t>
  </si>
  <si>
    <t>Outland Cigars</t>
  </si>
  <si>
    <t>4625 Piedmont Row Dr, Ste 115C</t>
  </si>
  <si>
    <t>['Bars', 'Lounges', 'Shopping', 'Tobacco Shops', 'Nightlife']</t>
  </si>
  <si>
    <t>RzX7TVszk653nae39RiGkg</t>
  </si>
  <si>
    <t>Charlotte Mecklenburg Library - Mint Hill</t>
  </si>
  <si>
    <t>6840 Matthews-Mint Hill Road</t>
  </si>
  <si>
    <t>['Libraries', 'Books', 'Mags', 'Music &amp; Video', 'Educational Services', 'Bookstores', 'Shopping', 'Education', 'Public Services &amp; Government']</t>
  </si>
  <si>
    <t>XJ3h041BMqjKGO_45eVa_Q</t>
  </si>
  <si>
    <t>Melt-In Your Mouth</t>
  </si>
  <si>
    <t>127 Brevard Ct</t>
  </si>
  <si>
    <t>['Cupcakes', 'Bakeries', 'Food', 'Desserts']</t>
  </si>
  <si>
    <t>IytOCox1900Ztv6GwYcM0g</t>
  </si>
  <si>
    <t>D-Moe's Famous Hot Dogs</t>
  </si>
  <si>
    <t>208 Postage Way</t>
  </si>
  <si>
    <t>['Hot Dogs', 'Restaurants']</t>
  </si>
  <si>
    <t>VordMa13Ruf2GeBHAGb9HA</t>
  </si>
  <si>
    <t>Tom James Company</t>
  </si>
  <si>
    <t>1927 S Tryon St, Unit 103, Ste 105</t>
  </si>
  <si>
    <t>['Sewing &amp; Alterations', 'Local Services', 'Shopping', 'Fashion', "Men's Clothing", "Women's Clothing", 'Bespoke Clothing']</t>
  </si>
  <si>
    <t>IxCkZfqvgB8UH2s1_VV4Vg</t>
  </si>
  <si>
    <t>2908 Oak Lake Blvd, Ste 107</t>
  </si>
  <si>
    <t>['Notaries', 'Local Services', 'Professional Services', 'Shipping Centers', 'Printing Services', 'Signmaking']</t>
  </si>
  <si>
    <t>VksJ-Qf5SI3Uhpo2_8GCPA</t>
  </si>
  <si>
    <t>Enterprise Rent-A-Car</t>
  </si>
  <si>
    <t>943 N Polk St</t>
  </si>
  <si>
    <t>bwgbuxEAQvMae1_k-Ni7HQ</t>
  </si>
  <si>
    <t>Bojangles' Famous Chicken 'n Biscuits</t>
  </si>
  <si>
    <t>7701 Gateway Ln</t>
  </si>
  <si>
    <t>['Burgers', 'Fast Food', 'Chicken Shop', 'Restaurants', 'Breakfast &amp; Brunch']</t>
  </si>
  <si>
    <t>OuLtTBEaHIA0FfZZDLTMGw</t>
  </si>
  <si>
    <t>Ideal Image Charlotte</t>
  </si>
  <si>
    <t>6000 Fairview Rd. , Ste 275</t>
  </si>
  <si>
    <t>['Hair Removal', 'Beauty &amp; Spas', 'Health &amp; Medical', 'Medical Spas', 'Laser Hair Removal']</t>
  </si>
  <si>
    <t>B3FbssazAnRuUnpjbJGZVA</t>
  </si>
  <si>
    <t>Curtis W Newsome, DDS</t>
  </si>
  <si>
    <t>4845 Johnston Oehler Rd</t>
  </si>
  <si>
    <t>['Health &amp; Medical', 'Dentists', 'General Dentistry', 'Cosmetic Dentists']</t>
  </si>
  <si>
    <t>QKd3umt3SwBSCX3vmPSYbg</t>
  </si>
  <si>
    <t>Walmart Neighborhood Market</t>
  </si>
  <si>
    <t>11530 North Tryon St</t>
  </si>
  <si>
    <t>['Department Stores', 'Electronics', 'Drugstores', 'Fashion', 'Shopping', 'Discount Store', 'Grocery', 'Food']</t>
  </si>
  <si>
    <t>5QNR57waXrAe2Wx_vCjrcw</t>
  </si>
  <si>
    <t>Atlantic Bay Mortgage</t>
  </si>
  <si>
    <t>3430 Toringdon Way, Ste 101</t>
  </si>
  <si>
    <t>['Home Services', 'Mortgage Brokers', 'Real Estate']</t>
  </si>
  <si>
    <t>Lkl3rLSA2Q8DaJCo1Fu91A</t>
  </si>
  <si>
    <t>Shankle Law Firm</t>
  </si>
  <si>
    <t>4806 Park Rd, Ste 101</t>
  </si>
  <si>
    <t>['Social Security Law', 'Workers Compensation Law', 'Professional Services', 'Immigration Law', 'Lawyers', 'Employment Law', 'Personal Injury Law']</t>
  </si>
  <si>
    <t>wLNVOhhrhMksyzR6QhlhxA</t>
  </si>
  <si>
    <t>8805 Townley Rd</t>
  </si>
  <si>
    <t>['Furniture Stores', 'Shopping', 'Home Decor', 'Candle Stores', 'Fashion', 'Department Stores', 'Home &amp; Garden']</t>
  </si>
  <si>
    <t>mBsZRup6cp3T4sm8DN3lNA</t>
  </si>
  <si>
    <t>Advanced Tv Service</t>
  </si>
  <si>
    <t>5515 Wilkinson Blvd</t>
  </si>
  <si>
    <t>CRAMERTON</t>
  </si>
  <si>
    <t>['Electronics Repair', 'Local Services']</t>
  </si>
  <si>
    <t>i4l_Qr_zIz6PgyDktkf5dA</t>
  </si>
  <si>
    <t>9526 Birkdale Crossing Dr, Ste 30</t>
  </si>
  <si>
    <t>['Sports Bars', 'Chicken Wings', 'Nightlife', 'Bars', 'American (Traditional)', 'Restaurants', 'American (New)']</t>
  </si>
  <si>
    <t>2IbEdt1V99dNQCwwwT4U1A</t>
  </si>
  <si>
    <t>Pack Brothers Collision Center</t>
  </si>
  <si>
    <t>6116 W Wilkinson Blvd</t>
  </si>
  <si>
    <t>['Body Shops', 'Automotive']</t>
  </si>
  <si>
    <t>SNyj7laGLlOetxxU9GzdZg</t>
  </si>
  <si>
    <t>Uptown Nail Salon</t>
  </si>
  <si>
    <t>127 N Tryon St, Ste 255</t>
  </si>
  <si>
    <t>ud4dpwCCT7VuVaDwShdcAg</t>
  </si>
  <si>
    <t>Smith Environmental Solutions</t>
  </si>
  <si>
    <t>6906 Brachnell View Dr</t>
  </si>
  <si>
    <t>['Environmental Testing', 'Home Services', 'Water Purification Services', 'Local Services', 'Professional Services', 'Home Inspectors', 'Home Cleaning', 'Real Estate', 'Property Management']</t>
  </si>
  <si>
    <t>JN4WI32_ajlueq6K6HC0IQ</t>
  </si>
  <si>
    <t>Beyond Extensions</t>
  </si>
  <si>
    <t>2084 Ayrsley Town Blvd, Ste A</t>
  </si>
  <si>
    <t>['Hair Salons', 'Hair Stylists', 'Beauty &amp; Spas']</t>
  </si>
  <si>
    <t>RFN2um_vsoliBtvLzH7PcA</t>
  </si>
  <si>
    <t>Jack's Corner Tap</t>
  </si>
  <si>
    <t>8301-1 Magnolia Estates Dr</t>
  </si>
  <si>
    <t>lacDo4uhKpIMau-_TB4Y9Q</t>
  </si>
  <si>
    <t>Puptown Charlotte</t>
  </si>
  <si>
    <t>8702 Statesville Rd, Ste A</t>
  </si>
  <si>
    <t>['Pet Boarding', 'Pet Services', 'Pet Sitting', 'Pets', 'Pet Groomers']</t>
  </si>
  <si>
    <t>OZ8dXbCo4jJCYwDUKqWGRQ</t>
  </si>
  <si>
    <t>Avalon Lifestyle Nail Salon</t>
  </si>
  <si>
    <t>Kv133x5f5yDVWhw2xO7VSA</t>
  </si>
  <si>
    <t>Grapes Wine Bar</t>
  </si>
  <si>
    <t>['Nightlife', 'Specialty Food', 'Wine Bars', 'Bars', 'Restaurants', 'Tapas/Small Plates', 'Music Venues', 'Food', 'Arts &amp; Entertainment']</t>
  </si>
  <si>
    <t>XSWKb07Ud5uLLXbZwLH4IA</t>
  </si>
  <si>
    <t>Starr &amp; Dickens Orthodontics</t>
  </si>
  <si>
    <t>1326 Matthews Township Pkwy</t>
  </si>
  <si>
    <t>['Dentists', 'Orthodontists', 'Health &amp; Medical']</t>
  </si>
  <si>
    <t>5oVO3l8ji0D0FnOTQJ-jUg</t>
  </si>
  <si>
    <t>Carolinas Healthcare Urgent Care</t>
  </si>
  <si>
    <t>6030 W Hwy 74, Ste A</t>
  </si>
  <si>
    <t>['Urgent Care', 'Health &amp; Medical', 'Doctors']</t>
  </si>
  <si>
    <t>hMR0tRJAlprbJL9iwRcO8w</t>
  </si>
  <si>
    <t>The Punch Room</t>
  </si>
  <si>
    <t>201 E Trade St</t>
  </si>
  <si>
    <t>['Bars', 'Lounges', 'Nightlife', 'Cocktail Bars']</t>
  </si>
  <si>
    <t>1JtneT5bWWd7JRqv1shMzw</t>
  </si>
  <si>
    <t>Tres Pesos</t>
  </si>
  <si>
    <t>4918 Central Ave</t>
  </si>
  <si>
    <t>fbtNhqsBWuhsTwwXCx8EzQ</t>
  </si>
  <si>
    <t>4 Seasons Dominican Hair Salon</t>
  </si>
  <si>
    <t>12744 Lancaster Hwy, Ste E</t>
  </si>
  <si>
    <t>['Hair Stylists', 'Beauty &amp; Spas', 'Dominican', 'Hair Salons', 'Restaurants', 'Caribbean']</t>
  </si>
  <si>
    <t>g7FBDAklQ6hOXrUoh8A80w</t>
  </si>
  <si>
    <t>Dale Earnhardt</t>
  </si>
  <si>
    <t>1675 Dale Earnhardt Hwy</t>
  </si>
  <si>
    <t>MOORESVILLE</t>
  </si>
  <si>
    <t>['Local Services', 'Arts &amp; Entertainment', 'Museums', 'Community Service/Non-Profit']</t>
  </si>
  <si>
    <t>WNKyd6qSMT6pXst48CcJIQ</t>
  </si>
  <si>
    <t>Charlotte Center City Partners</t>
  </si>
  <si>
    <t>200 S Tryon St, Ste 1600</t>
  </si>
  <si>
    <t>['Local Flavor', 'Travel Services', 'Hotels &amp; Travel', 'Public Services &amp; Government']</t>
  </si>
  <si>
    <t>MTCyh5VqkKp1LIvfeI-TTg</t>
  </si>
  <si>
    <t>Wooden Vine Wine Bar &amp; Bistro</t>
  </si>
  <si>
    <t>231 N Tryon St</t>
  </si>
  <si>
    <t>['Restaurants', 'Nightlife', 'Bistros', 'Breakfast &amp; Brunch', 'Wine Bars', 'Bars', 'American (New)']</t>
  </si>
  <si>
    <t>yysM4mgm-xu40msmh3dHUw</t>
  </si>
  <si>
    <t>Carmella's Pizza Grill</t>
  </si>
  <si>
    <t>8124 S Tryon St, Ste A-1</t>
  </si>
  <si>
    <t>['Food', 'Pizza', 'Restaurants']</t>
  </si>
  <si>
    <t>mXjWl7F09g4lFl5lKq_4PA</t>
  </si>
  <si>
    <t>Auto Finance Center</t>
  </si>
  <si>
    <t>11201 E Independence Blvd</t>
  </si>
  <si>
    <t>['Used Car Dealers', 'Automotive']</t>
  </si>
  <si>
    <t>tk-MgyEMz3kSPgYCgvC8DA</t>
  </si>
  <si>
    <t>Budget Bridal</t>
  </si>
  <si>
    <t>2400 Crownpoint Executive Dr, Ste  900</t>
  </si>
  <si>
    <t>['Wedding Planning', 'Event Planning &amp; Services', 'Shopping', 'Bridal', 'Thrift Stores']</t>
  </si>
  <si>
    <t>nvrZx5PhuCYAfJSa9DYyOw</t>
  </si>
  <si>
    <t>Welborne, White &amp; Schmidt Dentistry</t>
  </si>
  <si>
    <t>9700 Caldwell Commons Cir</t>
  </si>
  <si>
    <t>['General Dentistry', 'Dentists', 'Cosmetic Dentists', 'Health &amp; Medical', 'Periodontists']</t>
  </si>
  <si>
    <t>UWruywooFxpRjMjRVf0Dhg</t>
  </si>
  <si>
    <t>French Market Cafe &amp; Gourmet Shop</t>
  </si>
  <si>
    <t>20920 Torrence Chapel Rd, B1</t>
  </si>
  <si>
    <t>['Patisserie/Cake Shop', 'Food', 'Restaurants', 'Tea Rooms', 'French']</t>
  </si>
  <si>
    <t>Wq8YdI2i9luC-j-6ydcBsQ</t>
  </si>
  <si>
    <t>Lan Bakery</t>
  </si>
  <si>
    <t>4520 N Tryon St</t>
  </si>
  <si>
    <t>['Vietnamese', 'Bakeries', 'Food', 'Restaurants']</t>
  </si>
  <si>
    <t>gWEMU-i3zBEaZwaCy79K1g</t>
  </si>
  <si>
    <t>Division of Motor Vehicles</t>
  </si>
  <si>
    <t>8446 N Tryon St</t>
  </si>
  <si>
    <t>['Departments of Motor Vehicles', 'Public Services &amp; Government']</t>
  </si>
  <si>
    <t>zEd5XxaSqrITq3hO2pS2tQ</t>
  </si>
  <si>
    <t>Coastal Federal Credit Union</t>
  </si>
  <si>
    <t>1835 W Wt Harris Blvd</t>
  </si>
  <si>
    <t>['Banks &amp; Credit Unions', 'Financial Services']</t>
  </si>
  <si>
    <t>msSxfIusEZt37uURdeGMXA</t>
  </si>
  <si>
    <t>MyEyeDr. OD</t>
  </si>
  <si>
    <t>12194 Johnston Rd, Unit 120</t>
  </si>
  <si>
    <t>['Shopping', 'Optometrists', 'Eyewear &amp; Opticians', 'Health &amp; Medical']</t>
  </si>
  <si>
    <t>ZHkc9Lc50LXjxlIHQ7frjA</t>
  </si>
  <si>
    <t>Inspiring Smiles Dentistry</t>
  </si>
  <si>
    <t>1600 E Woodlawn Rd, Ste 361</t>
  </si>
  <si>
    <t>['Dentists', 'Periodontists', 'General Dentistry', 'Cosmetic Dentists', 'Health &amp; Medical', 'Pediatric Dentists']</t>
  </si>
  <si>
    <t>GE9jRYfh_t9inNLcRY0k4w</t>
  </si>
  <si>
    <t>Woodie's Auto Service</t>
  </si>
  <si>
    <t>915 S McDowell St</t>
  </si>
  <si>
    <t>['Auto Repair', 'Automotive', 'Oil Change Stations', 'Auto Parts &amp; Supplies']</t>
  </si>
  <si>
    <t>sk0Y72pxvu17ieQM_kSBJQ</t>
  </si>
  <si>
    <t>Sprint Store</t>
  </si>
  <si>
    <t>2335 Matthews Township Pkwy</t>
  </si>
  <si>
    <t>['IT Services &amp; Computer Repair', 'Mobile Phone Accessories', 'Electronics', 'Shopping', 'Mobile Phones', 'Telecommunications', 'Local Services']</t>
  </si>
  <si>
    <t>OGkhyB1E0zBQ48qHk-f7Mg</t>
  </si>
  <si>
    <t>Junction at Antiquity</t>
  </si>
  <si>
    <t>22415 Market St</t>
  </si>
  <si>
    <t>av8umCu_PVWDyhaYopQmbg</t>
  </si>
  <si>
    <t>Just Inspections</t>
  </si>
  <si>
    <t>4400 South Blvd, Ste A</t>
  </si>
  <si>
    <t>['Home Services', 'Home Inspectors', 'Auto Repair', 'Automotive']</t>
  </si>
  <si>
    <t>tySonyoJQgspgVXVXiXMmA</t>
  </si>
  <si>
    <t>Landis Reed Homes</t>
  </si>
  <si>
    <t>1419 Napa St NW</t>
  </si>
  <si>
    <t>['Home Services', 'Real Estate Services', 'Real Estate']</t>
  </si>
  <si>
    <t>The Gibson</t>
  </si>
  <si>
    <t>1000 Central Ave</t>
  </si>
  <si>
    <t>Sa1H5Gr6jg-NdpUn1vm03g</t>
  </si>
  <si>
    <t>Arbor Steele Creek</t>
  </si>
  <si>
    <t>12235 Stone Arbor Way</t>
  </si>
  <si>
    <t>['Home Services', 'Apartments', 'Property Management', 'Real Estate']</t>
  </si>
  <si>
    <t>bLh773weYqqTOVsl39-V7g</t>
  </si>
  <si>
    <t>Nail Studio</t>
  </si>
  <si>
    <t>1223 Concord Pkwy N</t>
  </si>
  <si>
    <t>vvlfUHCKVmxxaAAnT4fsKQ</t>
  </si>
  <si>
    <t>Woodland Estates</t>
  </si>
  <si>
    <t>6147 Winged Elm Ct</t>
  </si>
  <si>
    <t>c9MyW7_gW15CWc18NUQCnQ</t>
  </si>
  <si>
    <t>Fox's Pizza Den</t>
  </si>
  <si>
    <t>407 E Main St</t>
  </si>
  <si>
    <t>['Pizza', 'Restaurants', 'Ice Cream &amp; Frozen Yogurt', 'Food', 'Sandwiches']</t>
  </si>
  <si>
    <t>6DgxZcznfcvOTTiKnRzdAg</t>
  </si>
  <si>
    <t>O'Shea's Irish Pub</t>
  </si>
  <si>
    <t>3715 Ardrey Kell Rd</t>
  </si>
  <si>
    <t>['Restaurants', 'Irish']</t>
  </si>
  <si>
    <t>E2xLkzh3o8f1TP26xjOftA</t>
  </si>
  <si>
    <t>River Rock Grille</t>
  </si>
  <si>
    <t>290 Copperfield Blvd</t>
  </si>
  <si>
    <t>6483sBEzw2Y2vgCclkjx_Q</t>
  </si>
  <si>
    <t>Glenwood Acres</t>
  </si>
  <si>
    <t>4632 Delrae Cir</t>
  </si>
  <si>
    <t>['RV Parks', 'Hotels &amp; Travel']</t>
  </si>
  <si>
    <t>E6k62X5-olqIqrPMQwboQw</t>
  </si>
  <si>
    <t>QuikTrip</t>
  </si>
  <si>
    <t>3206 Eastway Dr</t>
  </si>
  <si>
    <t>['Automotive', 'Convenience Stores', 'Food', 'Gas Stations']</t>
  </si>
  <si>
    <t>YORKRM2BzF8z9qDGAH0Tgg</t>
  </si>
  <si>
    <t>Tanners Restaurant</t>
  </si>
  <si>
    <t>['Fast Food', 'Restaurants']</t>
  </si>
  <si>
    <t>g1AAIfK0io5oD4edjtMI8Q</t>
  </si>
  <si>
    <t>Camp North End</t>
  </si>
  <si>
    <t>1824 Statesville Ave</t>
  </si>
  <si>
    <t>['Landmarks &amp; Historical Buildings', 'Public Services &amp; Government', 'Event Planning &amp; Services', 'Venues &amp; Event Spaces']</t>
  </si>
  <si>
    <t>bMIVYOyr0pOYHUDNsmSDwg</t>
  </si>
  <si>
    <t>The Suffolk Punch</t>
  </si>
  <si>
    <t>2911 Griffith St</t>
  </si>
  <si>
    <t>['Restaurants', 'Food', 'Cocktail Bars', 'Gastropubs', 'Coffee &amp; Tea', 'Pubs', 'Beer Bar', 'Breweries', 'American (Traditional)', 'Bars', 'American (New)', 'Nightlife', 'Breakfast &amp; Brunch']</t>
  </si>
  <si>
    <t>O8Nh1NB9Gbtq6xjd9oeI3A</t>
  </si>
  <si>
    <t>Pho Hong</t>
  </si>
  <si>
    <t>3209 Eastway Dr, Ste 7</t>
  </si>
  <si>
    <t>['Chinese', 'Vietnamese', 'Restaurants']</t>
  </si>
  <si>
    <t>PSy0b8n1FE85H0nmWhpJbQ</t>
  </si>
  <si>
    <t>City Tavern</t>
  </si>
  <si>
    <t>127 N Tryon St, Ste 8</t>
  </si>
  <si>
    <t>JowN0taduZqemso-Zg_zFw</t>
  </si>
  <si>
    <t>Clark's Creek Greenway</t>
  </si>
  <si>
    <t>9729 Mallard Creek Rd</t>
  </si>
  <si>
    <t>6DrRLqqff8rdhVYPsCbZ0A</t>
  </si>
  <si>
    <t>Sub Zone</t>
  </si>
  <si>
    <t>12007 Sam Roper Dr, Ste B</t>
  </si>
  <si>
    <t>['Restaurants', 'Sandwiches']</t>
  </si>
  <si>
    <t>lrlnHYVp8PSzHZmHIv12fQ</t>
  </si>
  <si>
    <t>JP Food To Go</t>
  </si>
  <si>
    <t>2626 Little Rock Rd</t>
  </si>
  <si>
    <t>['Food', 'Food Trucks', 'Restaurants', 'Laotian', 'Thai']</t>
  </si>
  <si>
    <t>KcZwrEtqHtVYGnovMs__lA</t>
  </si>
  <si>
    <t>Arbors Townhomes</t>
  </si>
  <si>
    <t>1892 A Arbors Dr</t>
  </si>
  <si>
    <t>['Apartments', 'Real Estate', 'Home Services']</t>
  </si>
  <si>
    <t>D-CykxLr_NJe1fI4e93hLg</t>
  </si>
  <si>
    <t>Retreat at McAlpine Creek</t>
  </si>
  <si>
    <t>6800 Fishers Farm Ln</t>
  </si>
  <si>
    <t>mSu0I8KFcJ-f3HUnB6gwiQ</t>
  </si>
  <si>
    <t>Sake Express</t>
  </si>
  <si>
    <t>1327 E Franklin Blvd</t>
  </si>
  <si>
    <t>['Specialty Food', 'Steakhouses', 'Local Flavor', 'Food', 'Japanese', 'Restaurants', 'Sushi Bars']</t>
  </si>
  <si>
    <t>uCs-PiEPaTpJYVDAIlOAag</t>
  </si>
  <si>
    <t>Berkshire Place</t>
  </si>
  <si>
    <t>7700 Cedar Point Ln</t>
  </si>
  <si>
    <t>SjmwP-IY0d4uMs295TyE-Q</t>
  </si>
  <si>
    <t>The Coffee Press</t>
  </si>
  <si>
    <t>230 E W T Harris Blvd, Ste B11</t>
  </si>
  <si>
    <t>3Eft1M8zQbEdDhfdrZ3MFA</t>
  </si>
  <si>
    <t>Total Office Services</t>
  </si>
  <si>
    <t>9911 Rose Commons Dr, Ste E</t>
  </si>
  <si>
    <t>['Shipping Centers', 'Local Services', 'Mailbox Centers', 'Printing Services']</t>
  </si>
  <si>
    <t>5uHU4tNltHgvgF4ctcO17w</t>
  </si>
  <si>
    <t>Preferred Parking Service</t>
  </si>
  <si>
    <t>212 S Tryon St, Ste 1300</t>
  </si>
  <si>
    <t>['Event Planning &amp; Services', 'Valet Services', 'Parking', 'Professional Services', 'Business Consulting', 'Automotive']</t>
  </si>
  <si>
    <t>gOFX7vMZp7LOPAG_xvUM3w</t>
  </si>
  <si>
    <t>Collins Cleaners Matthews</t>
  </si>
  <si>
    <t>15080 Idlewild Rd, Ste G</t>
  </si>
  <si>
    <t>['Dry Cleaning &amp; Laundry', 'Local Services', 'Dry Cleaning', 'Laundry Services', 'Shoe Repair', 'Sewing &amp; Alterations']</t>
  </si>
  <si>
    <t>T1Xo1X1gStL-1cTgJUVmNw</t>
  </si>
  <si>
    <t>Southpark Oral Surgery</t>
  </si>
  <si>
    <t>2701 Coltsgate Rd, Ste 104</t>
  </si>
  <si>
    <t>['Health &amp; Medical', 'Oral Surgeons', 'Dentists']</t>
  </si>
  <si>
    <t>H68NK2AST3Q8gcoLAhn_Mw</t>
  </si>
  <si>
    <t>Ruth's Hair Styling Salon</t>
  </si>
  <si>
    <t>216 E Park Ave</t>
  </si>
  <si>
    <t>1ycbyw74yXwV969TfYu9ig</t>
  </si>
  <si>
    <t>McDowell Creek Greenway</t>
  </si>
  <si>
    <t>16830 Cranlyn Rd</t>
  </si>
  <si>
    <t>J_rpnWbXjJTezMof-33SSQ</t>
  </si>
  <si>
    <t>Mecklenburg County ABC Store</t>
  </si>
  <si>
    <t>8310 S Tryon St</t>
  </si>
  <si>
    <t>['Beer', 'Wine &amp; Spirits', 'Food']</t>
  </si>
  <si>
    <t>fKJmFF3nTgWUCm1K6t3xFw</t>
  </si>
  <si>
    <t>585 Warren Coleman Blvd</t>
  </si>
  <si>
    <t>zO57PdrDDbcgBhXYItAGoA</t>
  </si>
  <si>
    <t>Bob Zip</t>
  </si>
  <si>
    <t>1369 Chestnut Ln</t>
  </si>
  <si>
    <t>['Japanese', 'Restaurants', 'Chinese', 'Asian Fusion', 'Sushi Bars', 'Korean']</t>
  </si>
  <si>
    <t>_gWYQaxR3YxM_V35M_jmOQ</t>
  </si>
  <si>
    <t>Rudisill Blaine Wm DMD PA</t>
  </si>
  <si>
    <t>5803 W Wilkinson Blvd</t>
  </si>
  <si>
    <t>['Health &amp; Medical', 'General Dentistry', 'Cosmetic Dentists', 'Dentists', 'Orthodontists']</t>
  </si>
  <si>
    <t>jB_FDRXCN5BKiaq3UMDmNA</t>
  </si>
  <si>
    <t>Clean Juice</t>
  </si>
  <si>
    <t>16815 Cranlyn Rd, Ste B</t>
  </si>
  <si>
    <t>['Food', 'Juice Bars &amp; Smoothies', 'Acai Bowls']</t>
  </si>
  <si>
    <t>5RYFYh5HkFUZkZ8L1-auiA</t>
  </si>
  <si>
    <t>Barista Craft</t>
  </si>
  <si>
    <t>5818 Highland Shoppes Dr, Ste C-9</t>
  </si>
  <si>
    <t>['Breakfast &amp; Brunch', 'Food', 'Coffee &amp; Tea', 'Restaurants', 'Bakeries', 'Beer', 'Wine &amp; Spirits']</t>
  </si>
  <si>
    <t>lPAj7u33MXYpKbvsMIVWMA</t>
  </si>
  <si>
    <t>Colony American Homes</t>
  </si>
  <si>
    <t>700 Matthews-Mint Hill Road, Unit A</t>
  </si>
  <si>
    <t>['Real Estate Services', 'Real Estate', 'Home Services', 'Property Management']</t>
  </si>
  <si>
    <t>jlMD5lVsal_KmWJL8Ektfg</t>
  </si>
  <si>
    <t>Urban I Salon</t>
  </si>
  <si>
    <t>1315 Harding Pl</t>
  </si>
  <si>
    <t>['Skin Care', 'Beauty &amp; Spas', 'Hair Salons']</t>
  </si>
  <si>
    <t>CQju9ES2pVbYxtQBejyFIQ</t>
  </si>
  <si>
    <t>R&amp;L Customs</t>
  </si>
  <si>
    <t>['Car Stereo Installation', 'Auto Repair', 'Auto Customization', 'Automotive']</t>
  </si>
  <si>
    <t>WCqcYtJ4rUxA4bIzjOfzqg</t>
  </si>
  <si>
    <t>Vapiano</t>
  </si>
  <si>
    <t>201 S Tryon St</t>
  </si>
  <si>
    <t>['Breakfast &amp; Brunch', 'Restaurants', 'Italian', 'Pizza', 'Bars', 'Nightlife', 'Cafeteria']</t>
  </si>
  <si>
    <t>5G5803NtvaRY2ZxsEny9vQ</t>
  </si>
  <si>
    <t>Hollywood Tans</t>
  </si>
  <si>
    <t>10109 Northcross Center Ct, Ste 100</t>
  </si>
  <si>
    <t>['Tanning', 'Beauty &amp; Spas']</t>
  </si>
  <si>
    <t>CRXeGUi9U74L9aP1KDcteA</t>
  </si>
  <si>
    <t>Expert Lock and Key</t>
  </si>
  <si>
    <t>['Keys &amp; Locksmiths', 'Home Services', 'Automotive']</t>
  </si>
  <si>
    <t>X1h1ZW9L4fzOgAdX9FVGPQ</t>
  </si>
  <si>
    <t>LaVida Massage - Ballantyne</t>
  </si>
  <si>
    <t>12206 Copper Way, Ste 120</t>
  </si>
  <si>
    <t>BALLANTYNE</t>
  </si>
  <si>
    <t>['Beauty &amp; Spas', 'Day Spas', 'Health &amp; Medical', 'Hair Removal', 'Skin Care', 'Waxing', 'Massage', 'Massage Therapy']</t>
  </si>
  <si>
    <t>nfntbPvho9_hZkAmRf7nzw</t>
  </si>
  <si>
    <t>RiteRug Flooring</t>
  </si>
  <si>
    <t>2213 Distribution Center Dr, Ste 00</t>
  </si>
  <si>
    <t>['Home Services', 'Carpet Installation', 'Flooring', 'Carpeting']</t>
  </si>
  <si>
    <t>eZN8z0unJgrfcrdQYbc0Jg</t>
  </si>
  <si>
    <t>Fairfield Inn &amp; Suites Charlotte Arrowood</t>
  </si>
  <si>
    <t>7920 Arrowridge Blvd</t>
  </si>
  <si>
    <t>8OEBKC_ujPGh7YyfjDJOFQ</t>
  </si>
  <si>
    <t>4321 Sunset Rd</t>
  </si>
  <si>
    <t>['Restaurants', 'Burgers', 'Fast Food']</t>
  </si>
  <si>
    <t>IoFmW2DJeuKdZRngUeqaZg</t>
  </si>
  <si>
    <t>Spandex City Comics</t>
  </si>
  <si>
    <t>2914-A MtHolly-Huntersville Rd</t>
  </si>
  <si>
    <t>['Toy Stores', 'Shopping', 'Books', 'Mags', 'Music &amp; Video', 'Comic Books']</t>
  </si>
  <si>
    <t>jlwpYqJWXV8x1cBXC9gvcQ</t>
  </si>
  <si>
    <t>Latin Labor Stuffing</t>
  </si>
  <si>
    <t>4221 South Blvd</t>
  </si>
  <si>
    <t>['Professional Services', 'Employment Agencies']</t>
  </si>
  <si>
    <t>4FNmoUQjonMwrLuxg6n11A</t>
  </si>
  <si>
    <t>425 Huntersville Gateway Blvd</t>
  </si>
  <si>
    <t>['Fast Food', 'Burgers', 'Food', 'Hot Dogs', 'Barbeque', 'Restaurants']</t>
  </si>
  <si>
    <t>S3kcGHznDcyzsxkOhSZeLg</t>
  </si>
  <si>
    <t>Crisp</t>
  </si>
  <si>
    <t>1961 E 7th St</t>
  </si>
  <si>
    <t>['American (New)', 'Sandwiches', 'Restaurants']</t>
  </si>
  <si>
    <t>ViqaAee3jNQkMNlu5FEHMQ</t>
  </si>
  <si>
    <t>Fonda Mexicana El Paraiso</t>
  </si>
  <si>
    <t>6105 South Blvd</t>
  </si>
  <si>
    <t>2UfAbaqefSjVaQ9UcOdQyg</t>
  </si>
  <si>
    <t>JCPenney Salon</t>
  </si>
  <si>
    <t>11017 Carolina Pl Pkwy</t>
  </si>
  <si>
    <t>jSnVd4bKQGUN_dOG0CdZdg</t>
  </si>
  <si>
    <t>Charlotte Re-Cyclery</t>
  </si>
  <si>
    <t>1132 N Caldwell St</t>
  </si>
  <si>
    <t>['Bikes', 'Bike Repair/Maintenance', 'Community Service/Non-Profit', 'Shopping', 'Local Services', 'Sporting Goods']</t>
  </si>
  <si>
    <t>JwuliBkc0CZdMdGPc_jsWQ</t>
  </si>
  <si>
    <t>Cannon Pharmacy</t>
  </si>
  <si>
    <t>1706 S Cannon Blvd</t>
  </si>
  <si>
    <t>['Pharmacy', 'Health &amp; Medical', 'Shopping', 'Drugstores']</t>
  </si>
  <si>
    <t>BOYdnwIrDw2ML5UkCJCyOg</t>
  </si>
  <si>
    <t>Piedmont Eyecare Associates</t>
  </si>
  <si>
    <t>5943 Weddington-Monroe Rd, Ste 104</t>
  </si>
  <si>
    <t>['Eyewear &amp; Opticians', 'Shopping', 'Health &amp; Medical', 'Doctors', 'Optometrists']</t>
  </si>
  <si>
    <t>ICUCAzUZFiWkYs7iCtNCQg</t>
  </si>
  <si>
    <t>Copper Modern Indian Cuisine</t>
  </si>
  <si>
    <t>311 East Blvd</t>
  </si>
  <si>
    <t>['Pakistani', 'Nightlife', 'Wine Bars', 'Indian', 'Bars', 'Restaurants']</t>
  </si>
  <si>
    <t>FUnftOGv0Ci2D2izkg_bbA</t>
  </si>
  <si>
    <t>Peachy Kleen</t>
  </si>
  <si>
    <t>3204 Monroe Rd</t>
  </si>
  <si>
    <t>['Dry Cleaning &amp; Laundry', 'Laundry Services', 'Local Services']</t>
  </si>
  <si>
    <t>bcTeQtSdHW5pyLjXz05QEg</t>
  </si>
  <si>
    <t>Fran's Filling Station</t>
  </si>
  <si>
    <t>2410 Park Rd</t>
  </si>
  <si>
    <t>['American (Traditional)', 'Restaurants', 'Sandwiches', 'American (New)']</t>
  </si>
  <si>
    <t>d94CYNba_kSc6EVOqXZJsA</t>
  </si>
  <si>
    <t>Buster's Transmission Service</t>
  </si>
  <si>
    <t>9024 Boyd Dr</t>
  </si>
  <si>
    <t>['Transmission Repair', 'Auto Repair', 'Oil Change Stations', 'Automotive']</t>
  </si>
  <si>
    <t>bmkp_v_1Wf7uwNwgFwvl8g</t>
  </si>
  <si>
    <t>Hughes Floor Covering</t>
  </si>
  <si>
    <t>4312 Monroe Road</t>
  </si>
  <si>
    <t>['Carpet Installation', 'Flooring', 'Carpeting', 'Interior Design', 'Home Services']</t>
  </si>
  <si>
    <t>9oNAOkg-PixdAYUmUXVSzg</t>
  </si>
  <si>
    <t>Pines At Carolina Place Apts</t>
  </si>
  <si>
    <t>12600 Windy Pines Way</t>
  </si>
  <si>
    <t>xuwRsbfzKHN1IPf2LKFYpQ</t>
  </si>
  <si>
    <t>The Charlotte Observer</t>
  </si>
  <si>
    <t>550 S Caldwell St</t>
  </si>
  <si>
    <t>['Mass Media', 'Print Media']</t>
  </si>
  <si>
    <t>n-K5Mp3DraFcclNXyTdMvQ</t>
  </si>
  <si>
    <t>Sandwich Max</t>
  </si>
  <si>
    <t>1941 E 7th St</t>
  </si>
  <si>
    <t>['Restaurants', 'Food', 'American (Traditional)']</t>
  </si>
  <si>
    <t>nICEDIVnk6OJZMaDr1Dz3A</t>
  </si>
  <si>
    <t>Los Alegres Compadres Family Mexican Restaurant</t>
  </si>
  <si>
    <t>315 S Polk St, Ste 4-E</t>
  </si>
  <si>
    <t>['Restaurants', 'Mexican']</t>
  </si>
  <si>
    <t>FKOF8_OMvoPoDHOplDd7tQ</t>
  </si>
  <si>
    <t>Kickstand Burgers &amp; Bar</t>
  </si>
  <si>
    <t>1101 Central Ave</t>
  </si>
  <si>
    <t>['Food', 'Beer', 'Wine &amp; Spirits', 'Nightlife', 'Burgers', 'Restaurants', 'Active Life', 'Bars']</t>
  </si>
  <si>
    <t>vH31vmutCe4spKdjdq-52w</t>
  </si>
  <si>
    <t>Fisher Automotive</t>
  </si>
  <si>
    <t>7228 Indian Trail Fairview Rd</t>
  </si>
  <si>
    <t>qYRukcJM6g0attYB7SDlXA</t>
  </si>
  <si>
    <t>Walmart Supercenter</t>
  </si>
  <si>
    <t>701 Hawley Ave</t>
  </si>
  <si>
    <t>['Drugstores', 'Discount Store', 'Food', 'Electronics', 'Fashion', 'Grocery', 'Shopping', 'Department Stores']</t>
  </si>
  <si>
    <t>Daasejc2-RV-MxEKpPjXtA</t>
  </si>
  <si>
    <t>Brazwells Pub</t>
  </si>
  <si>
    <t>1627 Montford Dr</t>
  </si>
  <si>
    <t>['Bars', 'Restaurants', 'American (New)', 'Pubs', 'Nightlife']</t>
  </si>
  <si>
    <t>Dollar General Store</t>
  </si>
  <si>
    <t>807 W Charlotte Ave</t>
  </si>
  <si>
    <t>uR5qp2WLhuTc2x0RWAHSNA</t>
  </si>
  <si>
    <t>Jack English - State Farm Insurance Agent</t>
  </si>
  <si>
    <t>6853 Fairview Rd, Ste 100A</t>
  </si>
  <si>
    <t>['Home &amp; Rental Insurance', 'Financial Services', 'Auto Insurance', 'Insurance']</t>
  </si>
  <si>
    <t>RFDKG76henTGqn1dfhfP7A</t>
  </si>
  <si>
    <t>Bed Bath &amp; Beyond</t>
  </si>
  <si>
    <t>10530 Northeast Pkwy, Ste K</t>
  </si>
  <si>
    <t>['Kitchen &amp; Bath', 'Home &amp; Garden', 'Shopping']</t>
  </si>
  <si>
    <t>hXtXctVIdBGw37_heKHRjQ</t>
  </si>
  <si>
    <t>Why Not Pizza</t>
  </si>
  <si>
    <t>7008 E W T Harris Blvd, Ste 1</t>
  </si>
  <si>
    <t>['Vegan', 'Sandwiches', 'Cheesesteaks', 'Chicken Wings', 'Food', 'Restaurants', 'Specialty Food', 'Desserts', 'American (Traditional)', 'Pizza']</t>
  </si>
  <si>
    <t>ZlJNQ3SmgvJU0FiwJY92YQ</t>
  </si>
  <si>
    <t>Relax Nail Spa</t>
  </si>
  <si>
    <t>8817 Arbor Creek Dr</t>
  </si>
  <si>
    <t>PRQrwHMPEDyIyUxwzRiTHg</t>
  </si>
  <si>
    <t>Computer Doc NC</t>
  </si>
  <si>
    <t>3800 Old Monroe Rd</t>
  </si>
  <si>
    <t>['Computers', 'Home Services', 'IT Services &amp; Computer Repair', 'Shopping', 'Home Network Installation', 'Local Services', 'Professional Services']</t>
  </si>
  <si>
    <t>ipTl9a1SaHciKywXnftt1Q</t>
  </si>
  <si>
    <t>Banana Republic</t>
  </si>
  <si>
    <t>4400 Sharon Rd, Ste E-12</t>
  </si>
  <si>
    <t>['Accessories', "Women's Clothing", 'Fashion', "Men's Clothing", 'Shopping']</t>
  </si>
  <si>
    <t>sYf6Z4shC-tT0bh1gRa04g</t>
  </si>
  <si>
    <t>Nail and Tanning Salon</t>
  </si>
  <si>
    <t>616 Park St</t>
  </si>
  <si>
    <t>nyRoNvaK2XGt019xeRL_-Q</t>
  </si>
  <si>
    <t>Anthropologie</t>
  </si>
  <si>
    <t>["Women's Clothing", 'Shopping', 'Home &amp; Garden', 'Fashion', 'Home Decor', 'Kitchen &amp; Bath']</t>
  </si>
  <si>
    <t>3xgXspFEgsDr5A2Eh47mMg</t>
  </si>
  <si>
    <t>5755 Nc Hwy 49 S</t>
  </si>
  <si>
    <t>['Food', 'Gas Stations', 'Automotive', 'Convenience Stores']</t>
  </si>
  <si>
    <t>ujayQODwnqpILZF_b4gxJw</t>
  </si>
  <si>
    <t>Michael James Gardner</t>
  </si>
  <si>
    <t>5116 Alysheda Dr</t>
  </si>
  <si>
    <t>['Home Services', 'Plumbing']</t>
  </si>
  <si>
    <t>zbN-2RROOpOfaYJh8lnV3Q</t>
  </si>
  <si>
    <t>Value-Mart</t>
  </si>
  <si>
    <t>1116 McAlway Rd</t>
  </si>
  <si>
    <t>['Food', 'Convenience Stores']</t>
  </si>
  <si>
    <t>zOMiDo5iGn5dTrckP4F_Ig</t>
  </si>
  <si>
    <t>Sabor Latin Street Grill - Pineville</t>
  </si>
  <si>
    <t>9105 Pineville Mathews Rd, Ste B</t>
  </si>
  <si>
    <t>['Mexican', 'Restaurants', 'Venezuelan', 'Latin American']</t>
  </si>
  <si>
    <t>Vogx8EtS5zlmkcFIzscBYg</t>
  </si>
  <si>
    <t>Black Bear Saloon</t>
  </si>
  <si>
    <t>['American (Traditional)', 'Bars', 'Sports Bars', 'Restaurants', 'Nightlife']</t>
  </si>
  <si>
    <t>7ZXWn1pHlcccwxjMiWYSzw</t>
  </si>
  <si>
    <t>Ricci's NY Bagels Cafe &amp; Deli</t>
  </si>
  <si>
    <t>3204 Union Rd</t>
  </si>
  <si>
    <t>['Delis', 'Restaurants', 'Cafes', 'Bagels', 'Food']</t>
  </si>
  <si>
    <t>rnMd9lccXgC_ESLUX2mlfg</t>
  </si>
  <si>
    <t>Cafe Central</t>
  </si>
  <si>
    <t>1410 Central Ave</t>
  </si>
  <si>
    <t>['Restaurants', 'Nightlife', 'Burgers', 'Sports Bars', 'Bars']</t>
  </si>
  <si>
    <t>2q98StEpXcKOzNVI4WBmTw</t>
  </si>
  <si>
    <t>Wolfgang Puck Kiosk</t>
  </si>
  <si>
    <t>['Restaurants', 'Pizza', 'Sandwiches', 'Food', 'American (New)']</t>
  </si>
  <si>
    <t>OxqKP2Kr2YxI5c5O1qRgqg</t>
  </si>
  <si>
    <t>Andover Woods</t>
  </si>
  <si>
    <t>7808 Andover Woods Dr</t>
  </si>
  <si>
    <t>05f9h9pe-qVrYH8UpdlWrw</t>
  </si>
  <si>
    <t>2910 Freedom Dr</t>
  </si>
  <si>
    <t>Po1UCgV2dHmxJaKUUBSK_Q</t>
  </si>
  <si>
    <t>Sweet It Is!</t>
  </si>
  <si>
    <t>Highland Creek</t>
  </si>
  <si>
    <t>['Desserts', 'Food', 'Cupcakes', 'Bakeries']</t>
  </si>
  <si>
    <t>yJDY7XsvvBV230U_se_lgw</t>
  </si>
  <si>
    <t>Cute Nails</t>
  </si>
  <si>
    <t>1707 Sardis Rd N, Ste 5H</t>
  </si>
  <si>
    <t>['Eyelash Service', 'Hair Removal', 'Beauty &amp; Spas', 'Waxing', 'Nail Salons']</t>
  </si>
  <si>
    <t>4n8hgpum1wgC71jFRf0sjw</t>
  </si>
  <si>
    <t>13540 Hoover Creek Blvd, Ste 100</t>
  </si>
  <si>
    <t>['Cosmetics &amp; Beauty Supply', 'Beauty &amp; Spas', 'Shopping', 'Makeup Artists', 'Hair Stylists', 'Skin Care', 'Nail Salons', 'Hair Salons']</t>
  </si>
  <si>
    <t>T7MRk8fxSBJD_c5qhHDe7w</t>
  </si>
  <si>
    <t>Rocky River Vineyards</t>
  </si>
  <si>
    <t>11685 Reed Mine Rd</t>
  </si>
  <si>
    <t>['Venues &amp; Event Spaces', 'Local Flavor', 'Food', 'Event Planning &amp; Services', 'Wine Tasting Room', 'Arts &amp; Entertainment', 'Party &amp; Event Planning', 'Wineries']</t>
  </si>
  <si>
    <t>BP5vZh8HTUHKKG5Z_2sIEw</t>
  </si>
  <si>
    <t>SpringHill Suites by Marriott Charlotte Uptown</t>
  </si>
  <si>
    <t>311 E 5th St</t>
  </si>
  <si>
    <t>['Hotels', 'Hotels &amp; Travel', 'Event Planning &amp; Services']</t>
  </si>
  <si>
    <t>9Jli60umnBUfrWwZwSJYtw</t>
  </si>
  <si>
    <t>Jamba Juice</t>
  </si>
  <si>
    <t>100 N Tryon Stfounders Hall</t>
  </si>
  <si>
    <t>['Juice Bars &amp; Smoothies', 'Food']</t>
  </si>
  <si>
    <t>gFahBlSVK13X0vwjUXiV1Q</t>
  </si>
  <si>
    <t>Real Cool Heating and Air</t>
  </si>
  <si>
    <t>11515 Gelding Dr</t>
  </si>
  <si>
    <t>hifoN6UwnOU-GmAnF87pEQ</t>
  </si>
  <si>
    <t>Grainger Industrial Supply</t>
  </si>
  <si>
    <t>1401 S Mint St</t>
  </si>
  <si>
    <t>KJeRZ29jxe8QbgEyZG73UA</t>
  </si>
  <si>
    <t>Park 2300</t>
  </si>
  <si>
    <t>2300 Village Lake Dr</t>
  </si>
  <si>
    <t>oPVnGAz3ldYWY9LND_7REA</t>
  </si>
  <si>
    <t>2107 West Roosevelt Blvd</t>
  </si>
  <si>
    <t>['Fitness &amp; Instruction', 'Active Life', 'Trainers', 'Gyms']</t>
  </si>
  <si>
    <t>8vT1HT0VJZKlOSEIcwF0Gw</t>
  </si>
  <si>
    <t>11135 Golf Links Dr</t>
  </si>
  <si>
    <t>['Food', 'Drugstores', 'Grocery', 'Shopping']</t>
  </si>
  <si>
    <t>mw6fEeehx2crlVqni6PVpg</t>
  </si>
  <si>
    <t>Charlotte Auto Group</t>
  </si>
  <si>
    <t>3836 W Hwy 74</t>
  </si>
  <si>
    <t>['Car Dealers', 'Used Car Dealers', 'Automotive']</t>
  </si>
  <si>
    <t>If61LXYA_d8BTnua1K1yYw</t>
  </si>
  <si>
    <t>Any Lab Test Now</t>
  </si>
  <si>
    <t>10106 Benfield Rd, Ste 103</t>
  </si>
  <si>
    <t>['Health &amp; Medical', 'Medical Centers', 'Laboratory Testing', 'Diagnostic Services']</t>
  </si>
  <si>
    <t>nsWjsPDCVrsS3tCCisTxjg</t>
  </si>
  <si>
    <t>Double Door Inn</t>
  </si>
  <si>
    <t>1218 Charlottetowne Ave</t>
  </si>
  <si>
    <t>['Arts &amp; Entertainment', 'Nightlife', 'Music Venues']</t>
  </si>
  <si>
    <t>qCSWNJ2ClIaO5XTfzsiYFA</t>
  </si>
  <si>
    <t>El Valle Mexican Restaurant</t>
  </si>
  <si>
    <t>791 W Charlotte Ave</t>
  </si>
  <si>
    <t>5r4ajpjlv7A7-wHamhkw0w</t>
  </si>
  <si>
    <t>Rico's Acai</t>
  </si>
  <si>
    <t>8446 Rea Rd</t>
  </si>
  <si>
    <t>['Acai Bowls', 'Food', 'Specialty Food', 'Food Trucks']</t>
  </si>
  <si>
    <t>tCw7o3IKFowfVvElPaqy4w</t>
  </si>
  <si>
    <t>Matcha Cafe Maiko</t>
  </si>
  <si>
    <t>8128 Providence Rd, Ste 900</t>
  </si>
  <si>
    <t>['Coffee &amp; Tea', 'Shaved Ice', 'Ice Cream &amp; Frozen Yogurt', 'Food']</t>
  </si>
  <si>
    <t>5CfN1pTwuGxbXUUt04XN1Q</t>
  </si>
  <si>
    <t>Exxon-Downtown Matthews</t>
  </si>
  <si>
    <t>101 W John St</t>
  </si>
  <si>
    <t>flCEQ7EGDoIO1-4FyLh2OQ</t>
  </si>
  <si>
    <t>14522 Lawyers Rd</t>
  </si>
  <si>
    <t>['Burgers', 'Fast Food', 'Coffee &amp; Tea', 'Food', 'Restaurants']</t>
  </si>
  <si>
    <t>Cm7PADnhAzW5R2fQPuelEQ</t>
  </si>
  <si>
    <t>Huntersville Family Restaurant</t>
  </si>
  <si>
    <t>105 N Statesville Rd, Ste J</t>
  </si>
  <si>
    <t>7h5JUE9bimZduqjzFQF2uQ</t>
  </si>
  <si>
    <t>Hilton Charlotte Executive Park</t>
  </si>
  <si>
    <t>5624 Westpark Dr</t>
  </si>
  <si>
    <t>DOI5_FI6H-691E1y2KQ6lQ</t>
  </si>
  <si>
    <t>Cupid Foot Spa</t>
  </si>
  <si>
    <t>624 Tyvola Rd, Ste 106</t>
  </si>
  <si>
    <t>['Massage Therapy', 'Health &amp; Medical', 'Day Spas', 'Beauty &amp; Spas', 'Massage']</t>
  </si>
  <si>
    <t>3yymiTfNro2fmv6FedUW3w</t>
  </si>
  <si>
    <t>239 S Kings Dr, Ste B</t>
  </si>
  <si>
    <t>['Restaurants', 'Mexican', 'Tex-Mex', 'Fast Food']</t>
  </si>
  <si>
    <t>3ZBGKraK4VUUHchzd3kHwQ</t>
  </si>
  <si>
    <t>Charlotte Foot &amp; Ankle Specialists</t>
  </si>
  <si>
    <t>2550 W Arrowood Rd, Ste 102</t>
  </si>
  <si>
    <t>['Shoe Stores', 'Podiatrists', 'Shopping', 'Health &amp; Medical', 'Fashion', 'Doctors', 'Orthotics']</t>
  </si>
  <si>
    <t>qhuXhrV_U8neP-gNuWXVEQ</t>
  </si>
  <si>
    <t>Lakeshore Pediatric Center</t>
  </si>
  <si>
    <t>275 N Highway 16, Ste 103</t>
  </si>
  <si>
    <t>neqyk2kc5xHSA8u0HHUJ9g</t>
  </si>
  <si>
    <t>CaroMont Regional Medical Center</t>
  </si>
  <si>
    <t>2525 Court Dr</t>
  </si>
  <si>
    <t>IvTpZowBC7_4N5xTXsaQpA</t>
  </si>
  <si>
    <t>8510 Park Rd</t>
  </si>
  <si>
    <t>['Sandwiches', 'Fast Food', 'Chicken Wings', 'Restaurants', 'Pizza']</t>
  </si>
  <si>
    <t>LV7o1uET9HSbWybI0RfOSA</t>
  </si>
  <si>
    <t>Whiskers and Paws Veterinary Wellness Clinic</t>
  </si>
  <si>
    <t>859 Bradley St NE</t>
  </si>
  <si>
    <t>['Veterinarians', 'Pets']</t>
  </si>
  <si>
    <t>P1Cvt7SFo-tWzMIRjDDy0Q</t>
  </si>
  <si>
    <t>Quail Dry Cleaning</t>
  </si>
  <si>
    <t>8410 Park Rd</t>
  </si>
  <si>
    <t>['Dry Cleaning', 'Laundry Services', 'Dry Cleaning &amp; Laundry', 'Local Services']</t>
  </si>
  <si>
    <t>zL7ur9zT-WIUTHJrrh_xSg</t>
  </si>
  <si>
    <t>Five Guys</t>
  </si>
  <si>
    <t>2212 E Franklin Blvd</t>
  </si>
  <si>
    <t>['Burgers', 'Restaurants', 'Sandwiches', 'Fast Food', 'American (New)']</t>
  </si>
  <si>
    <t>M9xBz7QSw1rV0glDmP5k1A</t>
  </si>
  <si>
    <t>16049 Johnston Rd, Ste J</t>
  </si>
  <si>
    <t>okhgn2X8rrcyH0oCVZqFdg</t>
  </si>
  <si>
    <t>4 Wheel Parts</t>
  </si>
  <si>
    <t>4004 South Blvd</t>
  </si>
  <si>
    <t>['Auto Customization', 'Automotive', 'Auto Repair', 'Auto Parts &amp; Supplies', 'Tires']</t>
  </si>
  <si>
    <t>sWVUI3VUSMTO7SXRN2otLA</t>
  </si>
  <si>
    <t>Champagne Strands</t>
  </si>
  <si>
    <t>2000 S Blvd, Ste 101</t>
  </si>
  <si>
    <t>['Hair Stylists', 'Hair Salons', 'Beauty &amp; Spas', 'Hair Extensions', 'Makeup Artists', 'Blow Dry/Out Services']</t>
  </si>
  <si>
    <t>wFbncfH1aRNhF9pleXU7wA</t>
  </si>
  <si>
    <t>How Do You Roll ?</t>
  </si>
  <si>
    <t>Ballantyne Corners Shopping Center, 11318 N Community House Rd</t>
  </si>
  <si>
    <t>['Specialty Food', 'Sushi Bars', 'Restaurants', 'Food', 'Ethnic Food']</t>
  </si>
  <si>
    <t>A5cXm3led0h8zkek06lRHg</t>
  </si>
  <si>
    <t>Public Storage</t>
  </si>
  <si>
    <t>1620 Providence Rd S</t>
  </si>
  <si>
    <t>['Self Storage', 'Local Services']</t>
  </si>
  <si>
    <t>cl_ykWIJqQqv8j9_f5jaPA</t>
  </si>
  <si>
    <t>Envy Nail Spa</t>
  </si>
  <si>
    <t>14318 Rivergate Pkwy, Ste 400</t>
  </si>
  <si>
    <t>['Hair Removal', 'Nail Salons', 'Waxing', 'Eyelash Service', 'Permanent Makeup', 'Beauty &amp; Spas']</t>
  </si>
  <si>
    <t>oKDgBUyIdiutzkIK8a9Zew</t>
  </si>
  <si>
    <t>3909 South Blvd</t>
  </si>
  <si>
    <t>['Restaurants', 'Pizza', 'Chicken Wings', 'Italian']</t>
  </si>
  <si>
    <t>yxLVwItd1Wnhy6SeUUcNYA</t>
  </si>
  <si>
    <t>The Lodge: A Sportsman's Grill</t>
  </si>
  <si>
    <t>7725 Colony Rd</t>
  </si>
  <si>
    <t>['American (Traditional)', 'Bars', 'Nightlife', 'Gluten-Free', 'Comfort Food', 'Burgers', 'Food', 'Beer', 'Wine &amp; Spirits', 'Sports Bars', 'Restaurants']</t>
  </si>
  <si>
    <t>Gmdb6fOoPr-SZt0soRjwzA</t>
  </si>
  <si>
    <t>Quidleys Delight</t>
  </si>
  <si>
    <t>['Caribbean', 'Restaurants', 'Comfort Food', 'Seafood', 'Soup', 'Vegetarian', 'Breakfast &amp; Brunch']</t>
  </si>
  <si>
    <t>Oi-4eN__E_oCdHymbjXUfw</t>
  </si>
  <si>
    <t>Magnolia Terrace</t>
  </si>
  <si>
    <t>8301 Paces Oaks Blvd</t>
  </si>
  <si>
    <t>['Real Estate', 'Apartments', 'Home Services', 'Real Estate Agents']</t>
  </si>
  <si>
    <t>hhvNx4W_9ZlXOe7OJ5sT5Q</t>
  </si>
  <si>
    <t>The Underground Sandwich Shop</t>
  </si>
  <si>
    <t>167 W Main Ave</t>
  </si>
  <si>
    <t>['Sandwiches', 'Ice Cream &amp; Frozen Yogurt', 'Burgers', 'Food', 'Restaurants', 'Hot Dogs']</t>
  </si>
  <si>
    <t>ugmULIgJtBBm864t_4JdSw</t>
  </si>
  <si>
    <t>MOLLY MAID of Southwestern Charlotte, Fort Mill &amp; Rock Hill</t>
  </si>
  <si>
    <t>501 Minuet Ln, Ste 110</t>
  </si>
  <si>
    <t>['Home Services', 'Home Cleaning']</t>
  </si>
  <si>
    <t>TUZV04bWoJwL8pfSmW70VQ</t>
  </si>
  <si>
    <t>Greenleafe Inn</t>
  </si>
  <si>
    <t>5820 Monroe Rd</t>
  </si>
  <si>
    <t>wyJReExi6vNi0ZJJaI3hvg</t>
  </si>
  <si>
    <t>Black Forest Books &amp; Toys</t>
  </si>
  <si>
    <t>1942 E 7th St</t>
  </si>
  <si>
    <t>['Toy Stores', 'Shopping', 'Bookstores', 'Books', 'Mags', 'Music &amp; Video']</t>
  </si>
  <si>
    <t>dB-1PiQkp_HGP7C7HAelbw</t>
  </si>
  <si>
    <t>Benjamin Franklin Plumbing</t>
  </si>
  <si>
    <t>8635 Crown Crescent Ct</t>
  </si>
  <si>
    <t>['Home Services', 'Local Services', 'Plumbing', 'Contractors', 'Sewing &amp; Alterations', 'Heating &amp; Air Conditioning/HVAC']</t>
  </si>
  <si>
    <t>sNi5U_9aMhd10mvGoppw6g</t>
  </si>
  <si>
    <t>William G Katibah III, MD</t>
  </si>
  <si>
    <t>1913 J N Pease Pl, Ste 201</t>
  </si>
  <si>
    <t>x_BblTvFkQqM601Ad0kUDA</t>
  </si>
  <si>
    <t>Nano's Dominican Cuisine</t>
  </si>
  <si>
    <t>3428 N Tryon St</t>
  </si>
  <si>
    <t>['Mexican', 'Restaurants', 'Latin American']</t>
  </si>
  <si>
    <t>R7cw5ANdIw-0LGmhXVbhzA</t>
  </si>
  <si>
    <t>Princess Cleaners</t>
  </si>
  <si>
    <t>1408 East Blvd, Ste AA</t>
  </si>
  <si>
    <t>['Dry Cleaning &amp; Laundry', 'Laundry Services', 'Local Services', 'Sewing &amp; Alterations', 'Dry Cleaning']</t>
  </si>
  <si>
    <t>2pOE6yvSNjJ7RNV5in_nLg</t>
  </si>
  <si>
    <t>Acropolis Cafe &amp; Grill</t>
  </si>
  <si>
    <t>20659 Catawba Ave</t>
  </si>
  <si>
    <t>['Restaurants', 'Event Planning &amp; Services', 'Caterers', 'Party &amp; Event Planning', 'Greek']</t>
  </si>
  <si>
    <t>Xv1ymbG_lC1hVCBkBtX79A</t>
  </si>
  <si>
    <t>Waxhaw Dental Center</t>
  </si>
  <si>
    <t>2514 Cuthbertson Rd, Ste A</t>
  </si>
  <si>
    <t>['Orthodontists', 'General Dentistry', 'Periodontists', 'Health &amp; Medical', 'Dentists', 'Cosmetic Dentists']</t>
  </si>
  <si>
    <t>BIyXIfzesYAvvSONTjaMWw</t>
  </si>
  <si>
    <t>Lux Salon</t>
  </si>
  <si>
    <t>21327 Catawba Ave</t>
  </si>
  <si>
    <t>['Nail Salons', 'Beauty &amp; Spas', 'Cosmetics &amp; Beauty Supply', 'Shopping']</t>
  </si>
  <si>
    <t>jRSEBZuXAL4TNV00ANXV0Q</t>
  </si>
  <si>
    <t>Exxon</t>
  </si>
  <si>
    <t>5200 Piper Station Dr</t>
  </si>
  <si>
    <t>['Gas Stations', 'Automotive', 'Car Wash']</t>
  </si>
  <si>
    <t>Charlotte Swim &amp; Racquet Club</t>
  </si>
  <si>
    <t>1000 Lomax Ave</t>
  </si>
  <si>
    <t>['Swimming Pools', 'Tennis', 'Active Life', 'Beaches']</t>
  </si>
  <si>
    <t>8dwHni4w40DaJVo68eQY0A</t>
  </si>
  <si>
    <t>Carolina Smoothies</t>
  </si>
  <si>
    <t>1408 East Blvd, Ste D</t>
  </si>
  <si>
    <t>['Food', 'Health Markets', 'Specialty Food']</t>
  </si>
  <si>
    <t>mNAtCnk43VLaOQSw1uO6og</t>
  </si>
  <si>
    <t>Gaston Dental Associates</t>
  </si>
  <si>
    <t>816 E Franklin Blvd</t>
  </si>
  <si>
    <t>['Cosmetic Dentists', 'General Dentistry', 'Dentists', 'Health &amp; Medical']</t>
  </si>
  <si>
    <t>7Aw816ZDd-9bHnQlKPHdbg</t>
  </si>
  <si>
    <t>2165 N Chester St</t>
  </si>
  <si>
    <t>9-yw7Dh6fMl-Wgnq0vD9sQ</t>
  </si>
  <si>
    <t>5361 Ballantyne Commons Pkwy, 100</t>
  </si>
  <si>
    <t>['Restaurants', 'Coffee &amp; Tea', 'Food']</t>
  </si>
  <si>
    <t>BEpUZHL0FdBWa4egx1r2LQ</t>
  </si>
  <si>
    <t>Pinkberry</t>
  </si>
  <si>
    <t>6908-C Philips Pl Ct</t>
  </si>
  <si>
    <t>mbgl6SRMF1syJaBDFQlJiQ</t>
  </si>
  <si>
    <t>Banfield Pet Hospital</t>
  </si>
  <si>
    <t>19819 N Cove Rd</t>
  </si>
  <si>
    <t>qPT2dtkWWL1o8s_e2L-kGw</t>
  </si>
  <si>
    <t>WBT Am</t>
  </si>
  <si>
    <t>1 Julian Price Pl</t>
  </si>
  <si>
    <t>['Mass Media', 'Radio Stations']</t>
  </si>
  <si>
    <t>fwcJV_PI-u2EV-ni5G15ww</t>
  </si>
  <si>
    <t>O'Charley's Restaurant &amp; Bar</t>
  </si>
  <si>
    <t>1601 East Franklin Blvd</t>
  </si>
  <si>
    <t>['Breakfast &amp; Brunch', 'Burgers', 'American (Traditional)', 'Restaurants', 'Southern']</t>
  </si>
  <si>
    <t>nSzXBEElpXjgKWtWIvla8g</t>
  </si>
  <si>
    <t>Subway Restaurants</t>
  </si>
  <si>
    <t>1480 Concord Parkway North, Ste #75</t>
  </si>
  <si>
    <t>['Restaurants', 'Fast Food', 'Sandwiches']</t>
  </si>
  <si>
    <t>bWoDHmajWYm13SiNEr_olg</t>
  </si>
  <si>
    <t>Ashley Court Apartments</t>
  </si>
  <si>
    <t>9740 Ashley Lake Ct</t>
  </si>
  <si>
    <t>3FC8yzqzxaCxYKWqapz8eQ</t>
  </si>
  <si>
    <t>1811 Dickerson Blvd</t>
  </si>
  <si>
    <t>['Restaurants', 'Sandwiches', 'Fast Food']</t>
  </si>
  <si>
    <t>l4A-6cLk8RAaVEsJl_jD1w</t>
  </si>
  <si>
    <t>Homewood Suites by Hilton Charlotte/SouthPark</t>
  </si>
  <si>
    <t>4808 Sharon Rd</t>
  </si>
  <si>
    <t>['Hotels &amp; Travel', 'Event Planning &amp; Services', 'Hotels', 'Venues &amp; Event Spaces']</t>
  </si>
  <si>
    <t>C33bpSGI-70n5iemHu1u3Q</t>
  </si>
  <si>
    <t>Fractured Prune</t>
  </si>
  <si>
    <t>7712 Sossman Lane</t>
  </si>
  <si>
    <t>['Food', 'Donuts']</t>
  </si>
  <si>
    <t>iGJLHwbVgfA8vvOU2hVkSA</t>
  </si>
  <si>
    <t>Bosna Market</t>
  </si>
  <si>
    <t>2719-B Central Ave</t>
  </si>
  <si>
    <t>['Food', 'Grocery']</t>
  </si>
  <si>
    <t>f1fpyVckXCw40Ht5RvZFpA</t>
  </si>
  <si>
    <t>8121-C Kensington Dr</t>
  </si>
  <si>
    <t>['Trainers', 'Fitness &amp; Instruction', 'Gyms', 'Active Life', 'Health &amp; Medical', 'Nutritionists']</t>
  </si>
  <si>
    <t>T_L_FW4ghVXEUMSBZj-6kA</t>
  </si>
  <si>
    <t>Barbers at Blakeney</t>
  </si>
  <si>
    <t>9831 Rea Rd, Ste B</t>
  </si>
  <si>
    <t>huU7yGH5QY-Rj4Cog_I7Iw</t>
  </si>
  <si>
    <t>Victoria's Secret</t>
  </si>
  <si>
    <t>16805 Birkdale Cmns Pkwy</t>
  </si>
  <si>
    <t>['Shopping', 'Fashion', 'Lingerie']</t>
  </si>
  <si>
    <t>G3mBu1HOiL6yr2G2S0JJFg</t>
  </si>
  <si>
    <t>Arrowood Medical Center</t>
  </si>
  <si>
    <t>9720 S Tryon St</t>
  </si>
  <si>
    <t>['Doctors', 'Physical Therapy', 'Health &amp; Medical', 'Family Practice']</t>
  </si>
  <si>
    <t>kAXirJcQg1zbxLFGNOGE0Q</t>
  </si>
  <si>
    <t>Eddie Bauer</t>
  </si>
  <si>
    <t>8111 Concord Mills Blvd, Ste 614</t>
  </si>
  <si>
    <t>['Shopping', 'Fashion', 'Sports Wear', 'Sporting Goods']</t>
  </si>
  <si>
    <t>8NsYz9tzp8kOWOTBGrJyyA</t>
  </si>
  <si>
    <t>704 S Main St</t>
  </si>
  <si>
    <t>['Coffee &amp; Tea', 'Burgers', 'Food', 'Restaurants', 'Fast Food']</t>
  </si>
  <si>
    <t>ItQMDgwz39QVvyWJFywPrA</t>
  </si>
  <si>
    <t>Hops and Shops</t>
  </si>
  <si>
    <t>2000-2104 South Blvd</t>
  </si>
  <si>
    <t>['Shopping', 'Pop-up Shops']</t>
  </si>
  <si>
    <t>NpRTgLWWVjSiPJzqGsyF3w</t>
  </si>
  <si>
    <t>The Peace Pipe</t>
  </si>
  <si>
    <t>204 W Woodlawn Rd, Ste H</t>
  </si>
  <si>
    <t>['Beer Bar', 'Wine Bars', 'Lounges', 'Gay Bars', 'Food', 'Hookah Bars', 'Nightlife', 'Cocktail Bars', 'Bars', 'Coffee &amp; Tea']</t>
  </si>
  <si>
    <t>G8WVrozcBBKZozhU7Gf6zA</t>
  </si>
  <si>
    <t>Outback Steakhouse</t>
  </si>
  <si>
    <t>1412 East Blvd, Ste A</t>
  </si>
  <si>
    <t>['Steakhouses', 'Restaurants']</t>
  </si>
  <si>
    <t>AwbSYmUocHJRuJjV_tSKpw</t>
  </si>
  <si>
    <t>Edy-Mac Plumbing</t>
  </si>
  <si>
    <t>5110 Wilkinson Blvd</t>
  </si>
  <si>
    <t>['Heating &amp; Air Conditioning/HVAC', 'Contractors', 'Plumbing', 'Home Services']</t>
  </si>
  <si>
    <t>F5OQrI48ykhfvvoWlY-ydw</t>
  </si>
  <si>
    <t>Conn's HomePlus</t>
  </si>
  <si>
    <t>5704 E Independence Blvd</t>
  </si>
  <si>
    <t>['Appliances', 'Electronics', 'Home &amp; Garden', 'Shopping', 'Furniture Stores']</t>
  </si>
  <si>
    <t>Q1msuS6hC2JFndqU3IKctQ</t>
  </si>
  <si>
    <t>the beehive</t>
  </si>
  <si>
    <t>101 S Tryon St, Ste 2, Bank of America Plaza Mall</t>
  </si>
  <si>
    <t>['Shopping', 'Gift Shops', 'Flowers &amp; Gifts']</t>
  </si>
  <si>
    <t>OJgfkouGs2Ia0wtuV6NSoQ</t>
  </si>
  <si>
    <t>Lowe's Home Improvement Warehouse Stores</t>
  </si>
  <si>
    <t>8192 S Tryon St</t>
  </si>
  <si>
    <t>['Building Supplies', 'Home Services']</t>
  </si>
  <si>
    <t>Kranken Signs Vehicle Wraps</t>
  </si>
  <si>
    <t>310 N Polk St</t>
  </si>
  <si>
    <t>['Advertising', 'Web Design', 'Graphic Design', 'Signmaking', 'Professional Services', 'Printing Services', 'Local Services']</t>
  </si>
  <si>
    <t>GLupUNOGZbyou5vO5i4EqA</t>
  </si>
  <si>
    <t>9818B Gilead Rd Ste 105, Torrence Village</t>
  </si>
  <si>
    <t>OuE_Gu7gkv6wUaOOGUo-0A</t>
  </si>
  <si>
    <t>Cabarrus County Courthouse</t>
  </si>
  <si>
    <t>77 Union St S</t>
  </si>
  <si>
    <t>['Public Services &amp; Government', 'Courthouses']</t>
  </si>
  <si>
    <t>5DkTVOD6TJxnvXI5wW_LhA</t>
  </si>
  <si>
    <t>Closet Nightclub</t>
  </si>
  <si>
    <t>1202 Elizabeth Ave</t>
  </si>
  <si>
    <t>['Gay Bars', 'Bars', 'Social Clubs', 'Nightlife', 'Dance Clubs', 'Music Venues', 'Arts &amp; Entertainment']</t>
  </si>
  <si>
    <t>-5L8zOxibac-vBrsYtxXbQ</t>
  </si>
  <si>
    <t>Ed's Tavern</t>
  </si>
  <si>
    <t>2200 Park Rd</t>
  </si>
  <si>
    <t>['Nightlife', 'American (Traditional)', 'Burgers', 'Bars', 'Restaurants', 'Sports Bars']</t>
  </si>
  <si>
    <t>rGE86nbV-k9RZpMUfTBX0A</t>
  </si>
  <si>
    <t>5 Star Presidential Cleaning</t>
  </si>
  <si>
    <t>801 E Morehead St, Ste 111</t>
  </si>
  <si>
    <t>['Professional Services', 'Home Services', 'Contractors', 'Home Cleaning', 'Carpet Cleaning', 'Shopping', 'Local Services', 'Home &amp; Garden', 'Office Cleaning', 'Home Decor']</t>
  </si>
  <si>
    <t>L5kIfk_2Mu7m2kuo--uu4A</t>
  </si>
  <si>
    <t>DSW Designer Shoe Warehouse</t>
  </si>
  <si>
    <t>10015 E Independence Blvd</t>
  </si>
  <si>
    <t>['Shopping', 'Fashion', 'Shoe Stores']</t>
  </si>
  <si>
    <t>8EMNnEN3nQy-T78KXoQxvQ</t>
  </si>
  <si>
    <t>Country Time Equestrian</t>
  </si>
  <si>
    <t>310 Joe Lee Helms Rd</t>
  </si>
  <si>
    <t>['Active Life', 'Horseback Riding']</t>
  </si>
  <si>
    <t>30Vxj-VULRyqzj2eUQgwtA</t>
  </si>
  <si>
    <t>New Creations Inc</t>
  </si>
  <si>
    <t>101 S Tryon St</t>
  </si>
  <si>
    <t>Rm8we2Cs8TzGhLhM6Ckq_g</t>
  </si>
  <si>
    <t>Metro Greenscape</t>
  </si>
  <si>
    <t>1622 Parker Dr</t>
  </si>
  <si>
    <t>['Landscape Architects', 'Landscaping', 'Home Services']</t>
  </si>
  <si>
    <t>3905 Concord Pkwy S</t>
  </si>
  <si>
    <t>['Fashion', 'Discount Store', 'Electronics', 'Department Stores', 'Food', 'Grocery', 'Bakeries', 'Drugstores', 'Health &amp; Medical', 'Shopping', 'Pharmacy']</t>
  </si>
  <si>
    <t>NjypbHnZG6HjNQVDVQ_iYA</t>
  </si>
  <si>
    <t>Madison Coffee House</t>
  </si>
  <si>
    <t>7878 Idlewild Rd</t>
  </si>
  <si>
    <t>['Ice Cream &amp; Frozen Yogurt', 'Coffee &amp; Tea', 'Food']</t>
  </si>
  <si>
    <t>5fIig5DTQl1MM18qV1qMSw</t>
  </si>
  <si>
    <t>Precision Tune Auto Care</t>
  </si>
  <si>
    <t>252 Concord Pkwy S</t>
  </si>
  <si>
    <t>['Oil Change Stations', 'Tires', 'Automotive', 'Auto Repair']</t>
  </si>
  <si>
    <t>Fv3bQyHs3EJrlyq_a5mh1A</t>
  </si>
  <si>
    <t>Hand &amp; Stone Massage and Facial Spa</t>
  </si>
  <si>
    <t>16615 Lancaster Hwy, Ste 7</t>
  </si>
  <si>
    <t>['Beauty &amp; Spas', 'Medical Spas', 'Massage', 'Skin Care', 'Health &amp; Medical', 'Day Spas']</t>
  </si>
  <si>
    <t>2bOEUMiwhQ2VzkdcFhEgMw</t>
  </si>
  <si>
    <t>9414 Northlake West Dr</t>
  </si>
  <si>
    <t>['Food', 'Fast Food', 'Coffee &amp; Tea', 'Restaurants', 'Burgers']</t>
  </si>
  <si>
    <t>KM1S4lk6TOrulpRlzEjnLg</t>
  </si>
  <si>
    <t>Charlotte Medical Clinic</t>
  </si>
  <si>
    <t>10545 Blair Rd</t>
  </si>
  <si>
    <t>['Medical Centers', 'Orthopedists', 'Doctors', 'Rehabilitation Center', 'Health &amp; Medical']</t>
  </si>
  <si>
    <t>L2czy4Hw9Co_Ko-7hwqxvA</t>
  </si>
  <si>
    <t>Lakeside Sports Chiropractic Center</t>
  </si>
  <si>
    <t>19924 Jetton Rd</t>
  </si>
  <si>
    <t>['Doctors', 'Massage Therapy', 'Sports Medicine', 'Acupuncture', 'Chiropractors', 'Physical Therapy', 'Health &amp; Medical']</t>
  </si>
  <si>
    <t>Otu3vddHz3Lzw8dpwZ_p8g</t>
  </si>
  <si>
    <t>Flo Bar &amp; Lounge</t>
  </si>
  <si>
    <t>440 E McCullough Dr, Ste 230</t>
  </si>
  <si>
    <t>['Restaurants', 'Lounges', 'Mexican', 'Bars', 'Nightlife', 'American (Traditional)', 'Sports Bars']</t>
  </si>
  <si>
    <t>9mrHHGpdQaBZ5UrqAgj9lw</t>
  </si>
  <si>
    <t>Black Out</t>
  </si>
  <si>
    <t>8107 Arrowridge Blvd, Ste Q</t>
  </si>
  <si>
    <t>['Challenge Courses', 'Escape Games', 'Arts &amp; Entertainment', 'Travel Services', 'Amusement Parks', 'Active Life', 'Hotels &amp; Travel']</t>
  </si>
  <si>
    <t>7Q5psi65FHnbUJpsSHEd7w</t>
  </si>
  <si>
    <t>Charlotte Appliance Repair Men</t>
  </si>
  <si>
    <t>['Local Services', 'Appliances &amp; Repair']</t>
  </si>
  <si>
    <t>AWIWcGo-xo5l-ixN8y4PYg</t>
  </si>
  <si>
    <t>core704</t>
  </si>
  <si>
    <t>2729 South Blvd, Ste B</t>
  </si>
  <si>
    <t>['Fitness &amp; Instruction', 'Active Life', 'Pilates']</t>
  </si>
  <si>
    <t>PxofP88VTUKE5OZ_6j4PJA</t>
  </si>
  <si>
    <t>Dentistry of the Carolinas - Monroe</t>
  </si>
  <si>
    <t>2258-A W Roosevelt Blvd</t>
  </si>
  <si>
    <t>['Health &amp; Medical', 'Periodontists', 'General Dentistry', 'Cosmetic Dentists', 'Dentists']</t>
  </si>
  <si>
    <t>B4lOfID8zfmRvt1r16E1AQ</t>
  </si>
  <si>
    <t>Byron's South End</t>
  </si>
  <si>
    <t>101 W Worthington Ave</t>
  </si>
  <si>
    <t>['Venues &amp; Event Spaces', 'Event Planning &amp; Services']</t>
  </si>
  <si>
    <t>yFHAIbkLpfX4ZY_RiKDtDQ</t>
  </si>
  <si>
    <t>Taylor Alan Hair Design</t>
  </si>
  <si>
    <t>6601 Old Monroe Rd, Ste 3</t>
  </si>
  <si>
    <t>['Beauty &amp; Spas', "Men's Hair Salons", 'Barbers', 'Skin Care', 'Hair Salons', 'Hair Stylists', 'Blow Dry/Out Services', 'Hair Extensions']</t>
  </si>
  <si>
    <t>UiwVgPxer9BLQzU3aVexGw</t>
  </si>
  <si>
    <t>AlphaGraphics - South Charlotte</t>
  </si>
  <si>
    <t>9129 Monroe Rd, Ste 160</t>
  </si>
  <si>
    <t>['Printing Services', 'Graphic Design', 'Marketing', 'Local Services', 'Signmaking', 'Professional Services']</t>
  </si>
  <si>
    <t>Rui5DKyuvoALHbvWk7pwXA</t>
  </si>
  <si>
    <t>12190 University City Blvd</t>
  </si>
  <si>
    <t>['Grocery', 'Food', 'Drugstores', 'Shopping', 'Flowers &amp; Gifts']</t>
  </si>
  <si>
    <t>l_kefVF1frmC0xRW2YkvUA</t>
  </si>
  <si>
    <t>Dale Jr.'s Whisky River</t>
  </si>
  <si>
    <t>210 E Trade St, Ste A-208, EpiCentre</t>
  </si>
  <si>
    <t>['Nightlife', 'Bars', 'American (Traditional)', 'Music Venues', 'Dance Clubs', 'Restaurants', 'Arts &amp; Entertainment', 'Beer', 'Wine &amp; Spirits', 'Cocktail Bars', 'Lounges', 'Food', 'Event Planning &amp; Services', 'Sports Bars', 'Venues &amp; Event Spaces']</t>
  </si>
  <si>
    <t>atrbO8IM18rI-Ub4v0uhXw</t>
  </si>
  <si>
    <t>734 Cabarrus Ave W</t>
  </si>
  <si>
    <t>aJebkheoUSxHICJZDbUz5A</t>
  </si>
  <si>
    <t>Old Navy - Northcrest</t>
  </si>
  <si>
    <t>9729 Northlake Centre Pkwy</t>
  </si>
  <si>
    <t>["Women's Clothing", "Men's Clothing", 'Fashion', "Children's Clothing", 'Shopping']</t>
  </si>
  <si>
    <t>aXIb9ym-3x_ddoZaXGoaXg</t>
  </si>
  <si>
    <t>H&amp;R Block</t>
  </si>
  <si>
    <t>8640 University City Blvd, Ste A-8</t>
  </si>
  <si>
    <t>['Tax Services', 'Financial Services', 'Accountants', 'Professional Services', 'Financial Advising']</t>
  </si>
  <si>
    <t>hQMyVVYkPl05i2ItdHmiGw</t>
  </si>
  <si>
    <t>6511 W Wilkinson Blvd</t>
  </si>
  <si>
    <t>Vi7-lSD8kbxjvtX44vWWWw</t>
  </si>
  <si>
    <t>Sugar Shack Sweets</t>
  </si>
  <si>
    <t>10725 Pineville Rd</t>
  </si>
  <si>
    <t>['Ice Cream &amp; Frozen Yogurt', 'Food', 'Chicken Wings', 'Food Trucks', 'Restaurants', 'Hot Dogs', 'Food Stands']</t>
  </si>
  <si>
    <t>SsJAn_JvZC4cbAg_eHUGpw</t>
  </si>
  <si>
    <t>Showmars - Park Cedar</t>
  </si>
  <si>
    <t>9925 Park Cedar Dr</t>
  </si>
  <si>
    <t>['Restaurants', 'Fast Food', 'Greek', 'American (Traditional)']</t>
  </si>
  <si>
    <t>aw0Jgk3mTWbjj0rX5Q_Psg</t>
  </si>
  <si>
    <t>Enzo's Italian Market</t>
  </si>
  <si>
    <t>4420 Potters Rd</t>
  </si>
  <si>
    <t>STALLINGS</t>
  </si>
  <si>
    <t>['Food', 'Specialty Food', 'Meat Shops']</t>
  </si>
  <si>
    <t>PZJBPr6AAuKhVpLNeL0kkQ</t>
  </si>
  <si>
    <t>Black Diamond Vapor</t>
  </si>
  <si>
    <t>4628 Hwy 49 S</t>
  </si>
  <si>
    <t>['Shopping', 'Vape Shops']</t>
  </si>
  <si>
    <t>74mR-dJjp6gYeN1JHiN0lw</t>
  </si>
  <si>
    <t>Target Optical</t>
  </si>
  <si>
    <t>6150 Bayfield Pkwy</t>
  </si>
  <si>
    <t>['Health &amp; Medical', 'Shopping', 'Eyewear &amp; Opticians', 'Optometrists']</t>
  </si>
  <si>
    <t>GCee3EwwxVHeaFysh0LiXA</t>
  </si>
  <si>
    <t>Sangrock Black Belt World Matthews</t>
  </si>
  <si>
    <t>343 W John St</t>
  </si>
  <si>
    <t>['Active Life', 'Fitness &amp; Instruction', 'Self-defense Classes', 'Taekwondo', 'Martial Arts', 'Trainers', 'Summer Camps', 'Child Care &amp; Day Care', 'Yoga', 'Local Services']</t>
  </si>
  <si>
    <t>42DvUONuqa1mC1YbnZ0o0w</t>
  </si>
  <si>
    <t>13121 S. Tryon Street</t>
  </si>
  <si>
    <t>['Fast Food', 'Restaurants', 'Mexican', 'Tacos']</t>
  </si>
  <si>
    <t>jkvKT1iAz9HswDXDe6ZEag</t>
  </si>
  <si>
    <t>4620 Piedmont Row Dr, Ste 100</t>
  </si>
  <si>
    <t>['Breakfast &amp; Brunch', 'Coffee &amp; Tea', 'Restaurants', 'Desserts', 'Food']</t>
  </si>
  <si>
    <t>6ViOHWeazBB9H2L54Gj36g</t>
  </si>
  <si>
    <t>Cortland Whitehall</t>
  </si>
  <si>
    <t>9214 Christy Joy Dr</t>
  </si>
  <si>
    <t>k-ZcFpVdciF7aDQ4GYXWbA</t>
  </si>
  <si>
    <t>InTown Suites</t>
  </si>
  <si>
    <t>7706 N Tryon St</t>
  </si>
  <si>
    <t>['Event Planning &amp; Services', 'Hotels', 'Hotels &amp; Travel']</t>
  </si>
  <si>
    <t>DeSrbBW5GzvaF5SO8cj6NA</t>
  </si>
  <si>
    <t>Scrubs &amp; More, The Uniform Store</t>
  </si>
  <si>
    <t>311 S Polk St, Ste 100</t>
  </si>
  <si>
    <t>['Fashion', 'Uniforms', 'Shoe Stores', "Women's Clothing", 'Shopping']</t>
  </si>
  <si>
    <t>9g4p3tny291ANSAQKoDk4w</t>
  </si>
  <si>
    <t>Villa-Roma Restaurant</t>
  </si>
  <si>
    <t>5000 Union Rd</t>
  </si>
  <si>
    <t>['Italian', 'Restaurants']</t>
  </si>
  <si>
    <t>PnV3k7LUqNLfA-ZZcimBUg</t>
  </si>
  <si>
    <t>Chicken Foot Estate Sales</t>
  </si>
  <si>
    <t>['Home Services', 'Real Estate', 'Estate Liquidation']</t>
  </si>
  <si>
    <t>oggLYiujKpe1xeTTIBRKcg</t>
  </si>
  <si>
    <t>9112 S Tryon St</t>
  </si>
  <si>
    <t>xDFk4SbJiRXlUuuL1Ic6GA</t>
  </si>
  <si>
    <t>YUME Bistro</t>
  </si>
  <si>
    <t>['Izakaya', 'Japanese', 'Restaurants', 'Tapas/Small Plates', 'Ramen']</t>
  </si>
  <si>
    <t>AAekuF59Qr84gAh18o9njg</t>
  </si>
  <si>
    <t>Savor Cafe &amp; Catering</t>
  </si>
  <si>
    <t>1404 W Morehead St</t>
  </si>
  <si>
    <t>['Southern', 'Restaurants', 'Soul Food', 'American (New)', 'American (Traditional)', 'Comfort Food', 'Burgers']</t>
  </si>
  <si>
    <t>IUoj0ORP1VAV9xx4dmHP9g</t>
  </si>
  <si>
    <t>Palm Beach Tan</t>
  </si>
  <si>
    <t>6640 Old Monroe Rd</t>
  </si>
  <si>
    <t>['Tanning Beds', 'Beauty &amp; Spas', 'Tanning', 'Spray Tanning', 'Skin Care']</t>
  </si>
  <si>
    <t>y3nhGBZagfj3tZe48v0pLA</t>
  </si>
  <si>
    <t>14825 Ballantyne Village Way</t>
  </si>
  <si>
    <t>['Restaurants', 'Tex-Mex', 'Mexican']</t>
  </si>
  <si>
    <t>AIJWS-q_yz4dTY_k9AdlCg</t>
  </si>
  <si>
    <t>Abra Auto Body Repair of America</t>
  </si>
  <si>
    <t>1429 S Mint St</t>
  </si>
  <si>
    <t>['Auto Glass Services', 'Automotive', 'Body Shops', 'Windshield Installation &amp; Repair']</t>
  </si>
  <si>
    <t>NS6sflNa3aqP74iDzIDB9g</t>
  </si>
  <si>
    <t>The Art Of Baking</t>
  </si>
  <si>
    <t>['Bakeries', 'Food', 'Desserts']</t>
  </si>
  <si>
    <t>DApVYNd3erILTycJr5WwVA</t>
  </si>
  <si>
    <t>Pal-A-Roo's Child Development Center</t>
  </si>
  <si>
    <t>9215 Mallard Creek Rd</t>
  </si>
  <si>
    <t>['Preschools', 'Elementary Schools', 'Education', 'Local Services', 'Child Care &amp; Day Care']</t>
  </si>
  <si>
    <t>NhwwW_5JxYHQE4Zlfhu_5w</t>
  </si>
  <si>
    <t>Flamin Kitchen</t>
  </si>
  <si>
    <t>2130 E Arbors Dr, Ste 125</t>
  </si>
  <si>
    <t>['Restaurants', 'Vietnamese', 'Cajun/Creole', 'Seafood']</t>
  </si>
  <si>
    <t>z3nPWeGlfIH6fJo3OQzWJQ</t>
  </si>
  <si>
    <t>It's Just Lunch</t>
  </si>
  <si>
    <t>10507 Lederer Ave</t>
  </si>
  <si>
    <t>['Professional Services', 'Matchmakers']</t>
  </si>
  <si>
    <t>MZsQHdfyXcV94pFvZjxlMQ</t>
  </si>
  <si>
    <t>J&amp;Y Computers</t>
  </si>
  <si>
    <t>4724 Old Pineville Rd, Ste F</t>
  </si>
  <si>
    <t>['Computers', 'Shopping', 'IT Services &amp; Computer Repair', 'Mobile Phone Repair', 'Electronics Repair', 'Data Recovery', 'Local Services']</t>
  </si>
  <si>
    <t>eMcWloVlIaizch1d3yqfXQ</t>
  </si>
  <si>
    <t>Life Storage</t>
  </si>
  <si>
    <t>7209 Wallace Ln</t>
  </si>
  <si>
    <t>['Self Storage', 'Local Services', 'Shopping', 'Automotive', 'Truck Rental', 'Packing Supplies']</t>
  </si>
  <si>
    <t>MJVOAxBhAGT_0jvOwPotNQ</t>
  </si>
  <si>
    <t>Eat From A Truck Carolinas' Largest Food Truck Festival</t>
  </si>
  <si>
    <t>1000 North Carolina Music Factory Blvd</t>
  </si>
  <si>
    <t>['Arts &amp; Entertainment', 'Festivals']</t>
  </si>
  <si>
    <t>i0f3n_C770OI2VJHxIrvMA</t>
  </si>
  <si>
    <t>Mecklenburg Bridal Gallery</t>
  </si>
  <si>
    <t>8418 Park Rd, Ste C</t>
  </si>
  <si>
    <t>['Shopping', 'Bridal']</t>
  </si>
  <si>
    <t>Polished Nail Bar</t>
  </si>
  <si>
    <t>605 Providence Rd</t>
  </si>
  <si>
    <t>4_oBvzWuJe3_Y8PRUaPmug</t>
  </si>
  <si>
    <t>Plaza Cleaners</t>
  </si>
  <si>
    <t>5342 Prosperity Church Rd</t>
  </si>
  <si>
    <t>iDdDQDyvjYJ-YxeUjBMFsg</t>
  </si>
  <si>
    <t>1514 East Blvd</t>
  </si>
  <si>
    <t>['Restaurants']</t>
  </si>
  <si>
    <t>MzvD8Z8qcFZ00TafbbD53w</t>
  </si>
  <si>
    <t>14835 Ballantyne Village Way, Ste 105</t>
  </si>
  <si>
    <t>['Local Services', 'Shipping Centers', 'Notaries', 'Printing Services', 'Professional Services', 'Signmaking']</t>
  </si>
  <si>
    <t>tBhRPMirJ1c3G_rFG0uJxg</t>
  </si>
  <si>
    <t>10515 Mallard Creek Rd</t>
  </si>
  <si>
    <t>['Shopping', 'Pharmacy', 'Health &amp; Medical', 'Drugstores']</t>
  </si>
  <si>
    <t>V0YEA7HBWRhL0CMaUBqrYw</t>
  </si>
  <si>
    <t>The Weave Shop</t>
  </si>
  <si>
    <t>3046 Eastway Dr</t>
  </si>
  <si>
    <t>['Beauty &amp; Spas', 'Hair Salons', 'Hair Extensions', 'Hair Stylists']</t>
  </si>
  <si>
    <t>d_pv7Fi7oMQlZCsf2jBpLQ</t>
  </si>
  <si>
    <t>Miss Brow</t>
  </si>
  <si>
    <t>Rain Salon Spa, 1910 S Blvd  Ste 110</t>
  </si>
  <si>
    <t>['Beauty &amp; Spas', 'Hair Removal', 'Eyelash Service', 'Waxing', 'Threading Services', 'Skin Care']</t>
  </si>
  <si>
    <t>4GrFgFdt3fYdZsYbnyRlZg</t>
  </si>
  <si>
    <t>AT&amp;T Store</t>
  </si>
  <si>
    <t>7856 Rea Rd, Ste B</t>
  </si>
  <si>
    <t>['Mobile Phones', 'Mobile Phone Accessories', 'Shopping', 'IT Services &amp; Computer Repair', 'Telecommunications', 'Local Services']</t>
  </si>
  <si>
    <t>9_1Fn1OSLXUoo20_8OUK3w</t>
  </si>
  <si>
    <t>Cowbridge Furniture</t>
  </si>
  <si>
    <t>211 Foster Ave</t>
  </si>
  <si>
    <t>['Interior Design', 'Shopping', 'Furniture Reupholstery', 'Local Services', 'Furniture Stores', 'Home Decor', 'Home &amp; Garden', 'Home Services']</t>
  </si>
  <si>
    <t>Y1YfmqsJWhuJBFGKzHpqjg</t>
  </si>
  <si>
    <t>Caswell Station</t>
  </si>
  <si>
    <t>['Breakfast &amp; Brunch', 'Restaurants', 'Nightlife', 'American (Traditional)', 'Bars', 'American (New)']</t>
  </si>
  <si>
    <t>7_LXJ_VFRMGT0NvuY0sgRQ</t>
  </si>
  <si>
    <t>Park N Go</t>
  </si>
  <si>
    <t>4101 Scott Futrell Dr</t>
  </si>
  <si>
    <t>['Professional Services', 'Parking', 'Automotive']</t>
  </si>
  <si>
    <t>Qzp0PWFF51Yj_cXE5fepmA</t>
  </si>
  <si>
    <t>Keffer Volkswagen</t>
  </si>
  <si>
    <t>13651 Statesville Rd</t>
  </si>
  <si>
    <t>['Automotive', 'Auto Repair', 'Car Dealers', 'Oil Change Stations', 'Auto Parts &amp; Supplies']</t>
  </si>
  <si>
    <t>EftltwALHrLyWm-JBPChNw</t>
  </si>
  <si>
    <t>Cabarrus Eye Center</t>
  </si>
  <si>
    <t>201 Le Phillip Ct</t>
  </si>
  <si>
    <t>['Doctors', 'Ophthalmologists', 'Shopping', 'Acupuncture', 'Eyewear &amp; Opticians', 'Cosmetic Surgeons', 'Optometrists', 'Health &amp; Medical']</t>
  </si>
  <si>
    <t>nst76jjTEy_WH2S9rGsyEg</t>
  </si>
  <si>
    <t>Jade Forest  Spa</t>
  </si>
  <si>
    <t>5404 New Fashion Way, Ste 240</t>
  </si>
  <si>
    <t>['Reflexology', 'Health &amp; Medical', 'Skin Care', 'Waxing', 'Beauty &amp; Spas', 'Hair Removal']</t>
  </si>
  <si>
    <t>hZGSoybCO_XXKDSU4R1XJw</t>
  </si>
  <si>
    <t>Jetton Park</t>
  </si>
  <si>
    <t>19000 Jetton Rd</t>
  </si>
  <si>
    <t>JnBMTs9K7Ez9NB9WCJ71rQ</t>
  </si>
  <si>
    <t>Maria's Grill</t>
  </si>
  <si>
    <t>2801 W Sugar Creek Rd</t>
  </si>
  <si>
    <t>['Diners', 'Restaurants', 'American (New)', 'Mediterranean', 'Burgers', 'American (Traditional)']</t>
  </si>
  <si>
    <t>YYnarx2u7g8Zx97G4975Kw</t>
  </si>
  <si>
    <t>CafeMia</t>
  </si>
  <si>
    <t>16916 Birkdale Commons Pkwy</t>
  </si>
  <si>
    <t>['Ice Cream &amp; Frozen Yogurt', 'Sandwiches', 'Coffee &amp; Tea', 'Restaurants', 'Food']</t>
  </si>
  <si>
    <t>gC_w4Drc1QuPryI5Cz89XA</t>
  </si>
  <si>
    <t>Sonoma Bistro</t>
  </si>
  <si>
    <t>129 W Trade St, Ste 100</t>
  </si>
  <si>
    <t>['American (New)', 'Restaurants']</t>
  </si>
  <si>
    <t>Y3vtXQz3zPc5AVyUAsAj5Q</t>
  </si>
  <si>
    <t>Pho Real Vietnamese Restaurant and Bar</t>
  </si>
  <si>
    <t>440 E McCullough Dr, Ste 206</t>
  </si>
  <si>
    <t>['Nightlife', 'Cocktail Bars', 'Bars', 'Vietnamese', 'Restaurants', 'Food', 'Bubble Tea']</t>
  </si>
  <si>
    <t>_nvj_48dexnRwE0jkPSMCg</t>
  </si>
  <si>
    <t>Center for Personal Growth</t>
  </si>
  <si>
    <t>709 Peninsula Dr</t>
  </si>
  <si>
    <t>['Health &amp; Medical', 'Counseling &amp; Mental Health']</t>
  </si>
  <si>
    <t>0Nqf91Uw8BhLpseVGHwtXg</t>
  </si>
  <si>
    <t>Best Western Plus Pineville-Charlotte South</t>
  </si>
  <si>
    <t>9825 Leitner Dr</t>
  </si>
  <si>
    <t>DhtsLNQfpxxxwHejfjBKfg</t>
  </si>
  <si>
    <t>Rosati's Pizza</t>
  </si>
  <si>
    <t>9925 Rea Rd</t>
  </si>
  <si>
    <t>SCEDSOEt1jhHGYbLSMluYw</t>
  </si>
  <si>
    <t>AC Lounge</t>
  </si>
  <si>
    <t>220 E Trade St, Ste 500</t>
  </si>
  <si>
    <t>['Restaurants', 'American (Traditional)', 'Mediterranean']</t>
  </si>
  <si>
    <t>PgOdMAyiYTkBgDgdu6DQEQ</t>
  </si>
  <si>
    <t>ED Nails</t>
  </si>
  <si>
    <t>4740 South Blvd</t>
  </si>
  <si>
    <t>ONC6M3lNXfMbEjuSLc1slA</t>
  </si>
  <si>
    <t>Marshalls</t>
  </si>
  <si>
    <t>118 S Sharon Amity Rd</t>
  </si>
  <si>
    <t>0cvwCUYqN3WdnAOgWqhNIA</t>
  </si>
  <si>
    <t>Eddie - Tax Plus</t>
  </si>
  <si>
    <t>8410 Pit Stop Ct</t>
  </si>
  <si>
    <t>['Financial Services', 'Marketing', 'Tax Services', 'Professional Services', 'Web Design', 'Financial Advising', 'Debt Relief Services']</t>
  </si>
  <si>
    <t>NQPSkKJf8XCW7vNvYfdUig</t>
  </si>
  <si>
    <t>Doral Apartments</t>
  </si>
  <si>
    <t>524 Bramlet Rd, Ste A</t>
  </si>
  <si>
    <t>5b0LHBHhlBLwnWlQEQq3Dw</t>
  </si>
  <si>
    <t>Consign By Design</t>
  </si>
  <si>
    <t>739 Providence Rd</t>
  </si>
  <si>
    <t>pXqyJQISv5N_9Of5Nnfs6g</t>
  </si>
  <si>
    <t>Oriental Cuisine</t>
  </si>
  <si>
    <t>7705 S Tryon St</t>
  </si>
  <si>
    <t>Vi-no2QLutpR3bYd5yMjCA</t>
  </si>
  <si>
    <t>Fabulash</t>
  </si>
  <si>
    <t>5033 South Blvd</t>
  </si>
  <si>
    <t>['Skin Care', 'Makeup Artists', 'Eyelash Service', 'Beauty &amp; Spas']</t>
  </si>
  <si>
    <t>S4Gb3V7p5piEqRaP8dk1oA</t>
  </si>
  <si>
    <t>Charlotte Comedy Theater</t>
  </si>
  <si>
    <t>900 Nc Music Factory Blvd</t>
  </si>
  <si>
    <t>['Restaurants', 'Comedy Clubs', 'Arts &amp; Entertainment', 'Nightlife', 'Specialty Schools', 'American (New)', 'Performing Arts', 'Art Schools', 'Education', 'Adult Education']</t>
  </si>
  <si>
    <t>MGdQAbfnUBLIlVCPQ57inA</t>
  </si>
  <si>
    <t>ModLash</t>
  </si>
  <si>
    <t>9215 Monroe Rd, Ste 31</t>
  </si>
  <si>
    <t>['Eyelash Service', 'Beauty &amp; Spas', 'Skin Care', 'Eyebrow Services', 'Hair Removal', 'Waxing']</t>
  </si>
  <si>
    <t>B-TSE6634L4aTilMlhHstA</t>
  </si>
  <si>
    <t>NoDa Yoga</t>
  </si>
  <si>
    <t>3201 N Davidson St, Ste B</t>
  </si>
  <si>
    <t>['Local Flavor', 'Active Life', 'Yoga', 'Fitness &amp; Instruction']</t>
  </si>
  <si>
    <t>LAKs5UatFvOhlaF4sZ1obA</t>
  </si>
  <si>
    <t>Pho Ginseng</t>
  </si>
  <si>
    <t>12905 Rosedale Hill Ave, Ste A</t>
  </si>
  <si>
    <t>['Restaurants', 'Vietnamese']</t>
  </si>
  <si>
    <t>HYQOIDYfO-nR-o6qY88jww</t>
  </si>
  <si>
    <t>601 N Polk St</t>
  </si>
  <si>
    <t>xmQa2h8nVqW4aJfWVQqOhw</t>
  </si>
  <si>
    <t>Beit Shofarot Messianic Synagogue</t>
  </si>
  <si>
    <t>1503 S Main St</t>
  </si>
  <si>
    <t>['Religious Organizations', 'Education', 'Churches', 'Educational Services', 'Synagogues']</t>
  </si>
  <si>
    <t>fQ_-qe7LBjx4zB8JCD-9ZA</t>
  </si>
  <si>
    <t>Elevation Church</t>
  </si>
  <si>
    <t>8835 Blakeney Professional Dr</t>
  </si>
  <si>
    <t>6u8k8oucpuRjUUvr7vzQEg</t>
  </si>
  <si>
    <t>Handpicked</t>
  </si>
  <si>
    <t>8040 Providence Rd</t>
  </si>
  <si>
    <t>['Shopping', 'Jewelry']</t>
  </si>
  <si>
    <t>WS0WI4-MV_Kcg-vcWuZGQQ</t>
  </si>
  <si>
    <t>5818-C4 Highland Shoppes Drive</t>
  </si>
  <si>
    <t>['Restaurants', 'Salad', 'Sandwiches', 'Fast Food']</t>
  </si>
  <si>
    <t>cyIfWWWVPy3k_MtBmNa_dQ</t>
  </si>
  <si>
    <t>Floyd's Restaurant II</t>
  </si>
  <si>
    <t>1820 Milton Rd</t>
  </si>
  <si>
    <t>['Restaurants', 'African', 'Southern']</t>
  </si>
  <si>
    <t>rrfe1RPh6t3QG7BRghzjYA</t>
  </si>
  <si>
    <t>Aix en Provence</t>
  </si>
  <si>
    <t>545-B Providence Rd</t>
  </si>
  <si>
    <t>['French', 'Italian', 'Restaurants', 'Spanish', 'Mediterranean']</t>
  </si>
  <si>
    <t>GC2fM_6sEiexE2ehK9A-Xg</t>
  </si>
  <si>
    <t>Salara Dessert Lounge &amp; Bistro</t>
  </si>
  <si>
    <t>14825 John J Delaney Dr</t>
  </si>
  <si>
    <t>['Desserts', 'Food']</t>
  </si>
  <si>
    <t>15UQ8FBri4HLdtgjHKhiPA</t>
  </si>
  <si>
    <t>Sundries Epicentre</t>
  </si>
  <si>
    <t>210 E Trade St</t>
  </si>
  <si>
    <t>['Food', 'Gift Shops', 'Convenience Stores', 'Shopping', 'Flowers &amp; Gifts']</t>
  </si>
  <si>
    <t>uwbBdJsghW42OCY71GOBoA</t>
  </si>
  <si>
    <t>Subsecreto</t>
  </si>
  <si>
    <t>325E 9th St</t>
  </si>
  <si>
    <t>['Food', 'Coffee &amp; Tea', 'Coffee Roasteries']</t>
  </si>
  <si>
    <t>jGC-7KSSr4a6kceTehcSpA</t>
  </si>
  <si>
    <t>SouthEast Crab Feast</t>
  </si>
  <si>
    <t>6220 Park Rd</t>
  </si>
  <si>
    <t>['Food']</t>
  </si>
  <si>
    <t>6R3YPIg3xTHqHAK5qk_KnQ</t>
  </si>
  <si>
    <t>Sandwich Sam</t>
  </si>
  <si>
    <t>1601 South Blvd</t>
  </si>
  <si>
    <t>['Sandwiches', 'Restaurants']</t>
  </si>
  <si>
    <t>kCWWnRUAWPth0hif-lcP1Q</t>
  </si>
  <si>
    <t>Park Road Shoe Service</t>
  </si>
  <si>
    <t>530 Brandywine Rd</t>
  </si>
  <si>
    <t>['Local Services', 'Shoe Repair']</t>
  </si>
  <si>
    <t>AY19WQ4S096AVPV6YeB9sQ</t>
  </si>
  <si>
    <t>4335 Park Road</t>
  </si>
  <si>
    <t>['Burgers', 'Fast Food', 'Sandwiches', 'Restaurants']</t>
  </si>
  <si>
    <t>ytgB7KOE_eQAYd9zPoTH8w</t>
  </si>
  <si>
    <t>2937 Monroe Way</t>
  </si>
  <si>
    <t>_xHWdTRXduK1iVmjuwme8Q</t>
  </si>
  <si>
    <t>Gary's Barber Shop</t>
  </si>
  <si>
    <t>105 G Statesville Rd</t>
  </si>
  <si>
    <t>aKom63SWb5rEDqqka2RUkw</t>
  </si>
  <si>
    <t>Dents Charlotte</t>
  </si>
  <si>
    <t>8702 Statesville Rd</t>
  </si>
  <si>
    <t>['Auto Repair', 'Body Shops', 'Automotive']</t>
  </si>
  <si>
    <t>_KqeO6A7X3wNSGWw2eo7Gw</t>
  </si>
  <si>
    <t>Regal Nails</t>
  </si>
  <si>
    <t>11145 Bryton Town Center Dr</t>
  </si>
  <si>
    <t>mikaCujT2MtuoGdUTkp-Ow</t>
  </si>
  <si>
    <t>Vintage Wine Lounge</t>
  </si>
  <si>
    <t>317 S Church St</t>
  </si>
  <si>
    <t>['Tapas/Small Plates', 'Bars', 'Nightlife', 'Wine Bars', 'Restaurants']</t>
  </si>
  <si>
    <t>ANyylpCrJ3-s7S4Oz22cCg</t>
  </si>
  <si>
    <t>Howard Johnson Inn Concord</t>
  </si>
  <si>
    <t>1601 Concord Pkwy N</t>
  </si>
  <si>
    <t>V19SJT2zo8ydJWhMB_31SA</t>
  </si>
  <si>
    <t>Taziki's Mediterranean Cafe</t>
  </si>
  <si>
    <t>205 S Kings Dr, Ste 100</t>
  </si>
  <si>
    <t>['Mediterranean', 'Restaurants']</t>
  </si>
  <si>
    <t>eIzp7ZiMJJz98p-a1Qni8w</t>
  </si>
  <si>
    <t>Cuban Pete's Cafe</t>
  </si>
  <si>
    <t>1308-E The Plaza</t>
  </si>
  <si>
    <t>['Cuban', 'Restaurants']</t>
  </si>
  <si>
    <t>XA5tClEzeqqF4ef_lwTsyw</t>
  </si>
  <si>
    <t>Xcite's Sweet Connections</t>
  </si>
  <si>
    <t>1206 S York St</t>
  </si>
  <si>
    <t>['Specialty Food', 'Shaved Snow', 'Food', 'Desserts', 'Ice Cream &amp; Frozen Yogurt']</t>
  </si>
  <si>
    <t>56go0Iox7D7SUzSwsuJsHw</t>
  </si>
  <si>
    <t>Spectrum Eye Care</t>
  </si>
  <si>
    <t>7615 Colony Rd, Ste 105</t>
  </si>
  <si>
    <t>['Optometrists', 'Health &amp; Medical']</t>
  </si>
  <si>
    <t>Rehi5HmhlkI9vzcZMkpNIA</t>
  </si>
  <si>
    <t>Randolph Internal Medicine Associates</t>
  </si>
  <si>
    <t>330 Billingsley Rd, Ste 100, Carolinas HealthCare System</t>
  </si>
  <si>
    <t>['Internal Medicine', 'Doctors', 'Health &amp; Medical']</t>
  </si>
  <si>
    <t>F1GgYIZ51rhqZyaQ4zNJfQ</t>
  </si>
  <si>
    <t>Sally Beauty</t>
  </si>
  <si>
    <t>12840 Walker Branch Rd, Ste 900</t>
  </si>
  <si>
    <t>['Beauty &amp; Spas', 'Cosmetics &amp; Beauty Supply', 'Shopping']</t>
  </si>
  <si>
    <t>Q2gNDnvI2aDurFT2iMfJwQ</t>
  </si>
  <si>
    <t>Big Lots</t>
  </si>
  <si>
    <t>6025 S Blvd</t>
  </si>
  <si>
    <t>['Fashion', 'Shopping', 'Department Stores']</t>
  </si>
  <si>
    <t>K-R-xtvjyMxF437_Cj_ysA</t>
  </si>
  <si>
    <t>J&amp;J Auto Upholstery</t>
  </si>
  <si>
    <t>3739 S New Hope Rd</t>
  </si>
  <si>
    <t>['Auto Customization', 'Auto Parts &amp; Supplies', 'Home &amp; Garden', 'Shopping', 'Furniture Reupholstery', 'Local Services', 'Automotive', 'Furniture Stores']</t>
  </si>
  <si>
    <t>zzTM2KyJkKomLDkl6rM4dQ</t>
  </si>
  <si>
    <t>Mike The Plumber</t>
  </si>
  <si>
    <t>6126 Deveron Dr</t>
  </si>
  <si>
    <t>['Home Services', 'Plumbing', 'Water Heater Installation/Repair']</t>
  </si>
  <si>
    <t>HWSxLLzFKk8QiGxB-klMTw</t>
  </si>
  <si>
    <t>Advantage Rent A Car</t>
  </si>
  <si>
    <t>D3681Ic4pY7eaAZn7j56Wg</t>
  </si>
  <si>
    <t>1555 Rankin Lake Rd</t>
  </si>
  <si>
    <t>['Shipping Centers', 'Couriers &amp; Delivery Services', 'Professional Services', 'Local Services', 'Signmaking', 'Printing Services', 'Shopping', 'Packing Supplies']</t>
  </si>
  <si>
    <t>Zqlu2e95hO7GO6uLDuYLpA</t>
  </si>
  <si>
    <t>Carolina Fireplace Repair</t>
  </si>
  <si>
    <t>['Fireplace Services', 'Home Services']</t>
  </si>
  <si>
    <t>mxEhi9qWsThJP97ENY6s3A</t>
  </si>
  <si>
    <t>Luminosity Skin Boutique</t>
  </si>
  <si>
    <t>11121 Carmel Commons Blvd, Ste 20, Salons By Jc</t>
  </si>
  <si>
    <t>['Beauty &amp; Spas', 'Skin Care', 'Hair Removal']</t>
  </si>
  <si>
    <t>3TGxq2LGP0Ma5NDLDFVlVQ</t>
  </si>
  <si>
    <t>Orange Leaf Frozen Yogurt</t>
  </si>
  <si>
    <t>11025 Carolina Pl Pkwy</t>
  </si>
  <si>
    <t>['Ice Cream &amp; Frozen Yogurt', 'Desserts', 'Restaurants', 'Food']</t>
  </si>
  <si>
    <t>AVF87C3Z2kkS-Ct7Mely9Q</t>
  </si>
  <si>
    <t>Dollar Tree</t>
  </si>
  <si>
    <t>8330 Pineville-Matthews Rd</t>
  </si>
  <si>
    <t>['Shopping', 'Discount Store']</t>
  </si>
  <si>
    <t>fqN7F9syYpM85fr4w3Pjdg</t>
  </si>
  <si>
    <t>Kickin Kitchen</t>
  </si>
  <si>
    <t>['Chicken Wings', 'Food Trucks', 'Food', 'Southern', 'Restaurants', 'Burgers']</t>
  </si>
  <si>
    <t>WXDBNw3H66MRhSAuUZtUlg</t>
  </si>
  <si>
    <t>10310 Wilmington Rd</t>
  </si>
  <si>
    <t>Xz3Qj0zZfSxA95ELBwoXjg</t>
  </si>
  <si>
    <t>At Home</t>
  </si>
  <si>
    <t>11415 Carolina Place Pkwy</t>
  </si>
  <si>
    <t>['Home &amp; Garden', 'Hobby Shops', 'Nurseries &amp; Gardening', 'Kitchen &amp; Bath', 'Luggage', 'Furniture Stores', 'Home Decor', 'Art Supplies', 'Arts &amp; Crafts', 'Shopping']</t>
  </si>
  <si>
    <t>374rD_Ddi10jJ5popQIPMw</t>
  </si>
  <si>
    <t>121 Mecklynn Rd</t>
  </si>
  <si>
    <t>['Donuts', 'Cafes', 'Coffee &amp; Tea', 'Restaurants', 'Food']</t>
  </si>
  <si>
    <t>iYJ-rIMTf_UVYTUTm2iuew</t>
  </si>
  <si>
    <t>Fairgreen Lawn Care</t>
  </si>
  <si>
    <t>2606 Fairgreen Dr</t>
  </si>
  <si>
    <t>['Home Services', 'Landscaping']</t>
  </si>
  <si>
    <t>-3N9tPWHfr0FHGSU3n8f8Q</t>
  </si>
  <si>
    <t>U-Haul Trailer Hitch Super Center at South Blvd</t>
  </si>
  <si>
    <t>5108 South Blvd</t>
  </si>
  <si>
    <t>['Automotive', 'Local Services', 'Towing', 'Trailer Dealers', 'Self Storage', 'Propane']</t>
  </si>
  <si>
    <t>VH3WA7a-OVzFj2K_SP4BIw</t>
  </si>
  <si>
    <t>The King's Kitchen</t>
  </si>
  <si>
    <t>129 W Trade St</t>
  </si>
  <si>
    <t>['Food', 'American (Traditional)', 'Restaurants', 'Bakeries', 'Southern', 'Soul Food']</t>
  </si>
  <si>
    <t>T2tEMLpTeSMxLKpxwFdS3g</t>
  </si>
  <si>
    <t>Cabo Fish Taco</t>
  </si>
  <si>
    <t>3201 N Davidson St</t>
  </si>
  <si>
    <t>['Restaurants', 'Seafood', 'Mexican', 'Latin American', 'Tex-Mex']</t>
  </si>
  <si>
    <t>9YnK_lZ7lInd81BURIk3Ew</t>
  </si>
  <si>
    <t>9941 Rea Rd</t>
  </si>
  <si>
    <t>['Tex-Mex', 'Mexican', 'Restaurants', 'Caterers', 'Event Planning &amp; Services', 'Salad']</t>
  </si>
  <si>
    <t>af1NWCYL56dhq8JgWSyNQA</t>
  </si>
  <si>
    <t>Royal Limousine</t>
  </si>
  <si>
    <t>['Transportation', 'Hotels &amp; Travel', 'Limos']</t>
  </si>
  <si>
    <t>f_IQ80PAHE9qpjsWMABO2A</t>
  </si>
  <si>
    <t>House of Athens</t>
  </si>
  <si>
    <t>8652 Pineville-Matthews Rd, Ste1000</t>
  </si>
  <si>
    <t>['Soul Food', 'Restaurants', 'Mediterranean', 'Greek']</t>
  </si>
  <si>
    <t>jrPd6PSzDWloFTXDkmw_Tw</t>
  </si>
  <si>
    <t>Lumber Liquidators</t>
  </si>
  <si>
    <t>11101 E Independence Blvd</t>
  </si>
  <si>
    <t>['Home Services', 'Flooring', 'Building Supplies']</t>
  </si>
  <si>
    <t>qRKFLtzOG7WtqzulUMFSIw</t>
  </si>
  <si>
    <t>Covenant Day School</t>
  </si>
  <si>
    <t>800 Fullwood Rd</t>
  </si>
  <si>
    <t>['Middle Schools &amp; High Schools', 'Elementary Schools', 'Education']</t>
  </si>
  <si>
    <t>q-Zd-owwbHUElNlcErZf4A</t>
  </si>
  <si>
    <t>Lake Norman Paint &amp; Body</t>
  </si>
  <si>
    <t>18425 Statesville Rd</t>
  </si>
  <si>
    <t>InnQkf4j02mnQUXJOtqqJw</t>
  </si>
  <si>
    <t>Malak Jewelers</t>
  </si>
  <si>
    <t>8042 Providence Rd, Ste 1000</t>
  </si>
  <si>
    <t>['Shopping', 'Bridal', 'Diamond Buyers', 'Local Services', 'Gold Buyers', 'Watches', 'Watch Repair', 'Jewelry']</t>
  </si>
  <si>
    <t>IX3cke00ZfoafTuiufbz5g</t>
  </si>
  <si>
    <t>Piccolo Antique Mall</t>
  </si>
  <si>
    <t>134 N Main St</t>
  </si>
  <si>
    <t>['Fabric Stores', 'Antiques', 'Food', 'Thrift Stores', 'Arts &amp; Crafts', 'Shopping', 'Beer', 'Wine &amp; Spirits']</t>
  </si>
  <si>
    <t>fGZBoghjoOKHuhLZApeVGw</t>
  </si>
  <si>
    <t>Ryan's Salon</t>
  </si>
  <si>
    <t>310 East Blvd, Ste 5</t>
  </si>
  <si>
    <t>['Waxing', 'Hair Removal', 'Hair Salons', 'Beauty &amp; Spas']</t>
  </si>
  <si>
    <t>7OBEwn7tmABymdSlH-x8KQ</t>
  </si>
  <si>
    <t>Carolina Cleaners</t>
  </si>
  <si>
    <t>5542 South Blvd</t>
  </si>
  <si>
    <t>['Local Services', 'Dry Cleaning &amp; Laundry', 'Laundry Services', 'Sewing &amp; Alterations']</t>
  </si>
  <si>
    <t>feagypDw9NbOsBZgaxmy7Q</t>
  </si>
  <si>
    <t>My Bella Spa</t>
  </si>
  <si>
    <t>9724 Rea Rd</t>
  </si>
  <si>
    <t>['Beauty &amp; Spas', 'Day Spas']</t>
  </si>
  <si>
    <t>daoj69GcvRJeHR_1t0mpgg</t>
  </si>
  <si>
    <t>Alterna Studio</t>
  </si>
  <si>
    <t>9651 Brookdale Dr, Ste 300</t>
  </si>
  <si>
    <t>['Beauty &amp; Spas', 'Hair Salons', 'Nail Salons']</t>
  </si>
  <si>
    <t>K9B69U3QkBAVLf8RzayAyg</t>
  </si>
  <si>
    <t>Ashford Place</t>
  </si>
  <si>
    <t>905 Pineville Point Ave</t>
  </si>
  <si>
    <t>syVINnl6PqKQolJmwkA-rg</t>
  </si>
  <si>
    <t>Unionville Service &amp; Grocery</t>
  </si>
  <si>
    <t>4710 Unionville Rd</t>
  </si>
  <si>
    <t>['Grocery', 'Restaurants', 'Pizza', 'Specialty Food', 'Meat Shops', 'Food']</t>
  </si>
  <si>
    <t>ninT9WRHolM0mRYI8og1Ow</t>
  </si>
  <si>
    <t>The Doctor Fence</t>
  </si>
  <si>
    <t>10503 Knox Ave</t>
  </si>
  <si>
    <t>['Fences &amp; Gates', 'Home Services', 'Contractors', 'Masonry/Concrete']</t>
  </si>
  <si>
    <t>jlo0QU1EzxjSpvlq-Az-1A</t>
  </si>
  <si>
    <t>Suburban Extended Stay Hotel Charlotte-Ballantyne</t>
  </si>
  <si>
    <t>10225 Feldfarm Lane</t>
  </si>
  <si>
    <t>Bg9i2vyAi60CbMdgJLfRcQ</t>
  </si>
  <si>
    <t>Yorkmont Bp</t>
  </si>
  <si>
    <t>2904 Yorkmont Rd</t>
  </si>
  <si>
    <t>['Automotive', 'Gas Stations']</t>
  </si>
  <si>
    <t>3Pr7cF5wdndA6xVFgkPtWA</t>
  </si>
  <si>
    <t>Aalltech Mobile Auto</t>
  </si>
  <si>
    <t>8116 S Tryon St, Ste 230</t>
  </si>
  <si>
    <t>cwGP7PlBzI1WtQgiNobStw</t>
  </si>
  <si>
    <t>Romanello's Pasta-Pizza-Subs</t>
  </si>
  <si>
    <t>105 N Statesville Rd</t>
  </si>
  <si>
    <t>['Sandwiches', 'Italian', 'Food Delivery Services', 'Restaurants', 'Food', 'Pizza']</t>
  </si>
  <si>
    <t>WpI8HWOVoHtCOOinszWDYQ</t>
  </si>
  <si>
    <t>Captain Steve's</t>
  </si>
  <si>
    <t>5645 Hwy 49 S</t>
  </si>
  <si>
    <t>['Seafood', 'Food', 'Restaurants']</t>
  </si>
  <si>
    <t>OGG-C5USmZGLsehkZH9Vsg</t>
  </si>
  <si>
    <t>Lucky Oriental Grocery</t>
  </si>
  <si>
    <t>3201 N Sharon Amity Rd</t>
  </si>
  <si>
    <t>['Specialty Food', 'Ethnic Food', 'Imported Food', 'Food']</t>
  </si>
  <si>
    <t>x4gX8h_oZ2xVDA_gpQyV-A</t>
  </si>
  <si>
    <t>Inner Peace Acupuncture &amp; Wellness</t>
  </si>
  <si>
    <t>741 Kenilworth Ave, Ste 204</t>
  </si>
  <si>
    <t>['Acupuncture', 'Health &amp; Medical']</t>
  </si>
  <si>
    <t>OshRlnBMt5r5UNThEdxMRA</t>
  </si>
  <si>
    <t>Resident Culture Brewing Company</t>
  </si>
  <si>
    <t>2101 Central Ave</t>
  </si>
  <si>
    <t>['Bars', 'Food', 'Breweries', 'Nightlife', 'Beer Gardens', 'Beer Bar']</t>
  </si>
  <si>
    <t>GBA-5AWLJRwJ4fqe9NwJWw</t>
  </si>
  <si>
    <t>Marvelous Mouse Travels</t>
  </si>
  <si>
    <t>2153 Grist Mill Dr</t>
  </si>
  <si>
    <t>['Travel Agents', 'Travel Services', 'Hotels &amp; Travel']</t>
  </si>
  <si>
    <t>rrqGMzYmIjax88tQ6EIaZQ</t>
  </si>
  <si>
    <t>Charlotte Eye Ear Nose &amp; Throat Associates, PA</t>
  </si>
  <si>
    <t>2325 W Arbors Dr, Ste 201</t>
  </si>
  <si>
    <t>['Allergists', 'Doctors', 'Optometrists', 'Ear Nose &amp; Throat', 'Health &amp; Medical']</t>
  </si>
  <si>
    <t>Y3dsH1C7COn3mNB_3ocjVQ</t>
  </si>
  <si>
    <t>14039 Hwy 74 E</t>
  </si>
  <si>
    <t>['Restaurants', 'Fast Food', 'Sandwiches', 'Delis']</t>
  </si>
  <si>
    <t>VHaSjiRqAjrcIFpgG9VUww</t>
  </si>
  <si>
    <t>7724 Pineville Matthews Rd, Unit B</t>
  </si>
  <si>
    <t>['Restaurants', 'Mexican', 'Fast Food']</t>
  </si>
  <si>
    <t>oJDuiXVY2gQsHjYIV4XLYw</t>
  </si>
  <si>
    <t>Jean's Flowers</t>
  </si>
  <si>
    <t>123 Park St.</t>
  </si>
  <si>
    <t>['Wedding Planning', 'Shopping', 'Gift Shops', 'Flowers &amp; Gifts', 'Floral Designers', 'Florists', 'Event Planning &amp; Services']</t>
  </si>
  <si>
    <t>uoW8NFhCNgVvrl0p9qxzOQ</t>
  </si>
  <si>
    <t>Advent Coworking</t>
  </si>
  <si>
    <t>933 Louise Ave</t>
  </si>
  <si>
    <t>['Shopping', 'Event Planning &amp; Services', 'Arts &amp; Entertainment', 'Art Galleries', 'Professional Services', 'Venues &amp; Event Spaces', 'Shared Office Spaces', 'Home Services', 'Real Estate']</t>
  </si>
  <si>
    <t>5MiDqqVh-csKUeLzU0vbow</t>
  </si>
  <si>
    <t>ER Electronic Repair</t>
  </si>
  <si>
    <t>['Mobile Phones', 'Electronics Repair', 'Local Services', 'Shopping', 'Mobile Phone Repair', 'IT Services &amp; Computer Repair']</t>
  </si>
  <si>
    <t>32CXwkE1lrzI_Ahvdsfinw</t>
  </si>
  <si>
    <t>Precise Alterations</t>
  </si>
  <si>
    <t>20823 N Main St</t>
  </si>
  <si>
    <t>l0Z_H0B6xilt2mtJ76yOZQ</t>
  </si>
  <si>
    <t>2332A Matthews Twp Pkwy</t>
  </si>
  <si>
    <t>tqipQ_LHDvUacLyaw66cuw</t>
  </si>
  <si>
    <t>My Townhome Realty</t>
  </si>
  <si>
    <t>1500 South Blvd, Ste 101-B</t>
  </si>
  <si>
    <t>['Real Estate', 'Real Estate Services', 'Real Estate Agents', 'Home Services']</t>
  </si>
  <si>
    <t>Zq9-Dpc5HioxTyX23S2-rg</t>
  </si>
  <si>
    <t>Cvs Pharmacy</t>
  </si>
  <si>
    <t>1307 N Broome St</t>
  </si>
  <si>
    <t>['Shopping', 'Drugstores', 'Photography Stores &amp; Services']</t>
  </si>
  <si>
    <t>MueNYyY1oXOFucJFszbKLA</t>
  </si>
  <si>
    <t>The Forum</t>
  </si>
  <si>
    <t>300 N College St</t>
  </si>
  <si>
    <t>['Bars', 'Nightlife', 'Dance Clubs']</t>
  </si>
  <si>
    <t>zfvb05805qWbZRHhLuDmIQ</t>
  </si>
  <si>
    <t>MacTech Computer Services</t>
  </si>
  <si>
    <t>1001 E W T Harris Blvd, Ste N</t>
  </si>
  <si>
    <t>['Data Recovery', 'Professional Services', 'IT Services &amp; Computer Repair', 'Shopping', 'Local Services', 'Computers']</t>
  </si>
  <si>
    <t>dhoUlgki8qOSrxOVfYH0Ug</t>
  </si>
  <si>
    <t>Dentistry of the Carolinas - University</t>
  </si>
  <si>
    <t>8401 Medical Plaza Dr, Ste 100</t>
  </si>
  <si>
    <t>['Periodontists', 'General Dentistry', 'Dentists', 'Health &amp; Medical', 'Cosmetic Dentists', 'Pediatric Dentists']</t>
  </si>
  <si>
    <t>TUm35e-C3cSZvS95QcxqcQ</t>
  </si>
  <si>
    <t>3333 Pineville-Matthews Rd</t>
  </si>
  <si>
    <t>['Food', 'Flowers &amp; Gifts', 'Shopping', 'Drugstores', 'Grocery']</t>
  </si>
  <si>
    <t>aAoPO0xJsNv0hoLpjX31zg</t>
  </si>
  <si>
    <t>9075 Lawyers Rd</t>
  </si>
  <si>
    <t>['Restaurants', 'Fast Food']</t>
  </si>
  <si>
    <t>IInTm7MKgvwl3b0G8uloCg</t>
  </si>
  <si>
    <t>Tuesday Morning</t>
  </si>
  <si>
    <t>11416 E Independence Blvd, Ste B</t>
  </si>
  <si>
    <t>['Department Stores', 'Shopping', 'Fashion']</t>
  </si>
  <si>
    <t>94an9iaf5fEekrOWDzQnWA</t>
  </si>
  <si>
    <t>Turtle Car Wash &amp; Wax</t>
  </si>
  <si>
    <t>8750 Pineville Matthws Rd</t>
  </si>
  <si>
    <t>['Auto Detailing', 'Car Wash', 'Automotive']</t>
  </si>
  <si>
    <t>jW9WTm2W5hOX8qXl5m5oQg</t>
  </si>
  <si>
    <t>White Raven Mobile Mechanic</t>
  </si>
  <si>
    <t>1501 N Davidson St</t>
  </si>
  <si>
    <t>ei1Boxugp8T-_-0WmINnCA</t>
  </si>
  <si>
    <t>Indochino</t>
  </si>
  <si>
    <t>SouthPark Mall, 4400 Sharon Rd</t>
  </si>
  <si>
    <t>['Shopping', "Men's Clothing", 'Fashion', 'Accessories', 'Formal Wear']</t>
  </si>
  <si>
    <t>RiQ8C9CLcRrSb9tResExGw</t>
  </si>
  <si>
    <t>Trade and Lore</t>
  </si>
  <si>
    <t>933 Louise Ave, Ste 301</t>
  </si>
  <si>
    <t>Ax3hA83zZcKLIJaMKFsuRA</t>
  </si>
  <si>
    <t>Emser Tile</t>
  </si>
  <si>
    <t>11325 Nations Ford Rd, Ste j</t>
  </si>
  <si>
    <t>['Home Services', 'Flooring', 'Interior Design', 'Tiling', 'Building Supplies']</t>
  </si>
  <si>
    <t>7KPBkxAOEtb3QeIL9PEErg</t>
  </si>
  <si>
    <t>4937 Sunset Rd</t>
  </si>
  <si>
    <t>['Gas Stations', 'Automotive', 'Food', 'Convenience Stores']</t>
  </si>
  <si>
    <t>fjhFwdv3XdcUvYD7VS4M9g</t>
  </si>
  <si>
    <t>Medi-Weightloss</t>
  </si>
  <si>
    <t>309 S Sharon Amity Rd, Ste 101</t>
  </si>
  <si>
    <t>['Weight Loss Centers', 'Health &amp; Medical', 'Nutritionists']</t>
  </si>
  <si>
    <t>56i3gl5ZVrwfjUArcaVp-g</t>
  </si>
  <si>
    <t>Levi's Store</t>
  </si>
  <si>
    <t>5422 New Fashion Way</t>
  </si>
  <si>
    <t>["Men's Clothing", "Women's Clothing", 'Fashion', 'Shopping', 'Accessories']</t>
  </si>
  <si>
    <t>uYHoN5QqajumeMU9x8D1Zw</t>
  </si>
  <si>
    <t>All Uniform Wear</t>
  </si>
  <si>
    <t>8821 Jw Clay Blvd, Ste 4</t>
  </si>
  <si>
    <t>['Shopping', 'Uniforms']</t>
  </si>
  <si>
    <t>0oH49Jmm8Tg6apngRGglbQ</t>
  </si>
  <si>
    <t>Stars and Sage Body Therapy</t>
  </si>
  <si>
    <t>1146 Sam Newell Rd, Ste B</t>
  </si>
  <si>
    <t>['Reiki', 'Beauty &amp; Spas', 'Vitamins &amp; Supplements', 'Massage Therapy', 'Massage', 'Health &amp; Medical', 'Shopping']</t>
  </si>
  <si>
    <t>Hw79j7KRRfj9NfvYoyrtBw</t>
  </si>
  <si>
    <t>Hancock Fabrics</t>
  </si>
  <si>
    <t>706 Gilead Rd</t>
  </si>
  <si>
    <t>['Home Services', 'Fabric Stores', 'Interior Design', 'Arts &amp; Crafts', 'Shopping']</t>
  </si>
  <si>
    <t>GvYbPBsPYuay8dc1zZ41oQ</t>
  </si>
  <si>
    <t>VIP Dominican Beauty Salon</t>
  </si>
  <si>
    <t>4250 Main St, Ste 113</t>
  </si>
  <si>
    <t>['Hair Extensions', 'Blow Dry/Out Services', 'Massage', 'Nail Salons', 'Hair Stylists', 'Beauty &amp; Spas', 'Hair Salons']</t>
  </si>
  <si>
    <t>c55-5rvv-dzse_sBwB5ZCg</t>
  </si>
  <si>
    <t>8845 Christenbury Parkway</t>
  </si>
  <si>
    <t>['Food', 'Coffee &amp; Tea', 'Donuts']</t>
  </si>
  <si>
    <t>KG5qiVPRb01YLIyi-jyAgg</t>
  </si>
  <si>
    <t>Masterpiece Escapes</t>
  </si>
  <si>
    <t>14015 E Independence Blvd</t>
  </si>
  <si>
    <t>['Active Life', 'Escape Games']</t>
  </si>
  <si>
    <t>oLeNHOEqeuFFgDTprUNXqg</t>
  </si>
  <si>
    <t>Apple Store</t>
  </si>
  <si>
    <t>6801 Northlake Mall Dr</t>
  </si>
  <si>
    <t>['Local Services', 'Mobile Phones', 'IT Services &amp; Computer Repair', 'Computers', 'Electronics', 'Shopping', 'Professional Services']</t>
  </si>
  <si>
    <t>lI42k9orPyIqgooSrSSwLQ</t>
  </si>
  <si>
    <t>Kelso Land Surveyor</t>
  </si>
  <si>
    <t>621 Hillcrest Ave</t>
  </si>
  <si>
    <t>['Real Estate Services', 'Real Estate', 'Home Services', 'Land Surveying']</t>
  </si>
  <si>
    <t>4l_EtTbBtoxiu-nrYXE34g</t>
  </si>
  <si>
    <t>J Wood Flooring</t>
  </si>
  <si>
    <t>9620 B Pineville Matthews Rd, Ste B</t>
  </si>
  <si>
    <t>['Home Services', 'Contractors', 'Tiling', 'Flooring', 'Building Supplies', 'Kitchen &amp; Bath', 'Home &amp; Garden', 'Refinishing Services', 'Shopping', 'Interior Design']</t>
  </si>
  <si>
    <t>ME6D5nLlfG0xZCtICOYDuw</t>
  </si>
  <si>
    <t>Georges Brasserie</t>
  </si>
  <si>
    <t>4620 Piedmont Row Dr</t>
  </si>
  <si>
    <t>['Restaurants', 'Food', 'American (New)', 'French', 'Brasseries', 'Beer', 'Wine &amp; Spirits']</t>
  </si>
  <si>
    <t>LPhFORzrfa5_c6o2YXLBUA</t>
  </si>
  <si>
    <t>Brazwell's Premium Pub</t>
  </si>
  <si>
    <t>11318 North Community House Rd</t>
  </si>
  <si>
    <t>p6C2uvLSQtUN7_KhUFDNfw</t>
  </si>
  <si>
    <t>Pack Leader K9 Academy</t>
  </si>
  <si>
    <t>['Pet Training', 'Pet Services', 'Pets', 'Pet Sitting']</t>
  </si>
  <si>
    <t>K5sUVFSGFEZosixSXgx5sw</t>
  </si>
  <si>
    <t>Shake Shack</t>
  </si>
  <si>
    <t>1605 E Woodlawn Rd</t>
  </si>
  <si>
    <t>['American (Traditional)', 'Restaurants', 'Burgers', 'Fast Food']</t>
  </si>
  <si>
    <t>ooD-vBZyzUUWUpPESyd2YA</t>
  </si>
  <si>
    <t>European Wax Center</t>
  </si>
  <si>
    <t>9882 Rea Rd</t>
  </si>
  <si>
    <t>['Beauty &amp; Spas', 'Hair Removal', 'Waxing', 'Skin Care']</t>
  </si>
  <si>
    <t>Gepo-V2cjV-BA3oNde2tDw</t>
  </si>
  <si>
    <t>Q's Diner</t>
  </si>
  <si>
    <t>1816 Galleria Blvd, Ste D</t>
  </si>
  <si>
    <t>['Southern', 'American (Traditional)', 'Restaurants']</t>
  </si>
  <si>
    <t>UREoqxfFXqbj8YOvZHdHBw</t>
  </si>
  <si>
    <t>Brian D Williams, DDS</t>
  </si>
  <si>
    <t>2711 Randolph Rd, Ste 501</t>
  </si>
  <si>
    <t>['Oral Surgeons', 'Pediatric Dentists', 'Cosmetic Dentists', 'Dentists', 'Health &amp; Medical', 'Teeth Whitening', 'Orthodontists', 'Beauty &amp; Spas', 'General Dentistry', 'Endodontists']</t>
  </si>
  <si>
    <t>8A6MITaFAjo3H8MJo7DWWw</t>
  </si>
  <si>
    <t>Roast Beef and Rye Delicatessen</t>
  </si>
  <si>
    <t>1520 South Blvd, Ste 130</t>
  </si>
  <si>
    <t>['Delis', 'Caterers', 'Sandwiches', 'Restaurants', 'Event Planning &amp; Services']</t>
  </si>
  <si>
    <t>1nntUMCGRPvqr2le42HUIw</t>
  </si>
  <si>
    <t>Cottman Transmission and Total Auto Care</t>
  </si>
  <si>
    <t>18927 Statesville Rd</t>
  </si>
  <si>
    <t>['Transmission Repair', 'Tires', 'Auto Repair', 'Automotive', 'Oil Change Stations']</t>
  </si>
  <si>
    <t>igim6lbbiLQ3-gOFfbJQkQ</t>
  </si>
  <si>
    <t>Carolyn Ann Ryan Photography</t>
  </si>
  <si>
    <t>5802 Five Knolls Dr</t>
  </si>
  <si>
    <t>['Photographers', 'Pets', 'Session Photography', 'Pet Services', 'Event Planning &amp; Services', 'Pet Photography']</t>
  </si>
  <si>
    <t>Q8tL1YGwLgk30jV-wR6ltA</t>
  </si>
  <si>
    <t>The Maids of Charlotte</t>
  </si>
  <si>
    <t>8633-A Monroe Road</t>
  </si>
  <si>
    <t>['Home Services', 'Carpet Cleaning', 'Home Cleaning', 'Local Services']</t>
  </si>
  <si>
    <t>BCOieBNGCSDHj01kPNr-rw</t>
  </si>
  <si>
    <t>Lighthouse Neuromuscular Massage therapy</t>
  </si>
  <si>
    <t>10716 Carmel Commons Blvd, Ste 120</t>
  </si>
  <si>
    <t>['Massage Therapy', 'Beauty &amp; Spas', 'Health &amp; Medical', 'Massage', 'Specialty Schools', 'Education', 'Massage Schools', 'Medical Spas']</t>
  </si>
  <si>
    <t>oB2VqZjVXsj2d6VS2K9kzA</t>
  </si>
  <si>
    <t>Nails By Laila</t>
  </si>
  <si>
    <t>5028 South Blvd, Ste 22</t>
  </si>
  <si>
    <t>GdImSBWhHn37TjwFs4lqmw</t>
  </si>
  <si>
    <t>Hole in the Wall Crab Shack</t>
  </si>
  <si>
    <t>10210 Couloak Dr</t>
  </si>
  <si>
    <t>ak49h5YZvArdXOptDT9PwA</t>
  </si>
  <si>
    <t>Hall Family Farm</t>
  </si>
  <si>
    <t>10713 Providence Rd W</t>
  </si>
  <si>
    <t>['Fruits &amp; Veggies', 'Local Flavor', 'Specialty Food', 'Food']</t>
  </si>
  <si>
    <t>ACbTW1kwOt40nmoQp2lwmA</t>
  </si>
  <si>
    <t>Chiropractic Health of Matthews</t>
  </si>
  <si>
    <t>434 N Trade St, Ste 103</t>
  </si>
  <si>
    <t>['Acupuncture', 'Chiropractors', 'Pain Management', 'Doctors', 'Health &amp; Medical']</t>
  </si>
  <si>
    <t>Z4nrf4cJYkcOK1UMB-PKRw</t>
  </si>
  <si>
    <t>Mecklenburg Neurological</t>
  </si>
  <si>
    <t>1300 Baxter St, Ste 114</t>
  </si>
  <si>
    <t>['Doctors', 'Health &amp; Medical', 'Neurologist']</t>
  </si>
  <si>
    <t>xf29ZP4UPzPwX6M-0GMIWg</t>
  </si>
  <si>
    <t>Erie Insurance Group</t>
  </si>
  <si>
    <t>10715 David Taylor Dr, Ste 500</t>
  </si>
  <si>
    <t>['Financial Services', 'Auto Insurance', 'Home &amp; Rental Insurance', 'Insurance', 'Life Insurance']</t>
  </si>
  <si>
    <t>7MoyUGWiRd7XUpGz3jomHw</t>
  </si>
  <si>
    <t>Rosewood Candle Bar &amp; Apothecary</t>
  </si>
  <si>
    <t>9630 Sherrill Estates Rd, Ste A</t>
  </si>
  <si>
    <t>['Home &amp; Garden', 'Shopping', 'Candle Stores']</t>
  </si>
  <si>
    <t>3CmOJ_-nGR81PmDwwHz68A</t>
  </si>
  <si>
    <t>Hay Clinic Of Chiropractic</t>
  </si>
  <si>
    <t>927 Cox Rd</t>
  </si>
  <si>
    <t>bZ0HY9fLYrk096mRDBLZyg</t>
  </si>
  <si>
    <t>Nails Up</t>
  </si>
  <si>
    <t>14230 Reese Blvd</t>
  </si>
  <si>
    <t>rIb7o-Ia2LKNcsfy3CYLJA</t>
  </si>
  <si>
    <t>Mirror Bomb Studio</t>
  </si>
  <si>
    <t>516 E 15th St</t>
  </si>
  <si>
    <t>['Hair Salons', 'Hair Stylists', 'Beauty &amp; Spas', 'Session Photography', 'Event Planning &amp; Services', 'Photographers', 'Event Photography']</t>
  </si>
  <si>
    <t>mzaHOgx6VdJ2IUpBSyIxnQ</t>
  </si>
  <si>
    <t>Kleen-Rite Car Wash</t>
  </si>
  <si>
    <t>3010 Old Charlotte Hwy</t>
  </si>
  <si>
    <t>k-drEjxKmfqllwfY90STfA</t>
  </si>
  <si>
    <t>Cantina 1511</t>
  </si>
  <si>
    <t>4271 Park Rd, Ste B</t>
  </si>
  <si>
    <t>['Nightlife', 'Bars', 'Latin American', 'Breakfast &amp; Brunch', 'Gluten-Free', 'Tex-Mex', 'Restaurants', 'Mexican']</t>
  </si>
  <si>
    <t>G3-X_9olVTCNRu8XsWiA8A</t>
  </si>
  <si>
    <t>JJ's Ice Cream and Fruit Bars</t>
  </si>
  <si>
    <t>1096 N Concord Pkwy</t>
  </si>
  <si>
    <t>['Desserts', 'Juice Bars &amp; Smoothies', 'Ice Cream &amp; Frozen Yogurt', 'Food', 'Shaved Ice']</t>
  </si>
  <si>
    <t>nBAcMBarRHIoczgc9kLm_g</t>
  </si>
  <si>
    <t>HairColorXperts</t>
  </si>
  <si>
    <t>7709 Pineville Matthews Rd</t>
  </si>
  <si>
    <t>QC1qMPPNWfihUzcVzd5ttw</t>
  </si>
  <si>
    <t>Image by Bignon's</t>
  </si>
  <si>
    <t>7524 S Tryon St</t>
  </si>
  <si>
    <t>['Hair Loss Centers', 'Beauty &amp; Spas', 'Blow Dry/Out Services', 'Hair Salons', 'Hair Extensions']</t>
  </si>
  <si>
    <t>Z15a7_8FQ82_baSJiqMoIw</t>
  </si>
  <si>
    <t>Wild Wing Cafe</t>
  </si>
  <si>
    <t>9539 Pinnacle Dr, Ste 200</t>
  </si>
  <si>
    <t>['Sports Bars', 'American (Traditional)', 'Nightlife', 'Burgers', 'Bars', 'Restaurants', 'Sandwiches', 'Chicken Wings', 'Wigs', 'Shopping']</t>
  </si>
  <si>
    <t>CwR3TZCHVdFXj0BRaonPVw</t>
  </si>
  <si>
    <t>Nothing Bundt Cakes</t>
  </si>
  <si>
    <t>['Desserts', 'Event Planning &amp; Services', 'Cupcakes', 'Party Supplies', 'Food', 'Bakeries']</t>
  </si>
  <si>
    <t>7uvm5x-88KlC0Lv3TBP_5Q</t>
  </si>
  <si>
    <t>Life Celebration Pet Crematory</t>
  </si>
  <si>
    <t>19109 West Catawba Ave, Ste 200</t>
  </si>
  <si>
    <t>['Pet Cremation Services', 'Local Services', 'Pets', 'Pet Services', 'Cremation Services', 'Funeral Services &amp; Cemeteries']</t>
  </si>
  <si>
    <t>akgG4_A7eEPoDVTmIyYnaw</t>
  </si>
  <si>
    <t>Crab Fever</t>
  </si>
  <si>
    <t>6081 Bayfield Pkwy</t>
  </si>
  <si>
    <t>['Restaurants', 'Seafood']</t>
  </si>
  <si>
    <t>Mvov860xJuJyiOk_Olp8Sg</t>
  </si>
  <si>
    <t>The Shake Shack</t>
  </si>
  <si>
    <t>7800 Wilkinson Blvd</t>
  </si>
  <si>
    <t>['Ice Cream &amp; Frozen Yogurt', 'Desserts', 'Food']</t>
  </si>
  <si>
    <t>GjBsbgZG2pILKNYOfs86nA</t>
  </si>
  <si>
    <t>Anderson Catering</t>
  </si>
  <si>
    <t>1617 Elizabeth Ave</t>
  </si>
  <si>
    <t>['Caterers', 'Event Planning &amp; Services', 'Restaurants']</t>
  </si>
  <si>
    <t>F-oLyB78hrbVHaHIJJ71mA</t>
  </si>
  <si>
    <t>Urban Renewal Development Company</t>
  </si>
  <si>
    <t>2400 Crownpoint Executive Dr</t>
  </si>
  <si>
    <t>['Contractors', 'Real Estate', 'Mortgage Brokers', 'Home Services']</t>
  </si>
  <si>
    <t>p2grLqNYz9RtArp3MGtS3g</t>
  </si>
  <si>
    <t>Automotive Anything</t>
  </si>
  <si>
    <t>3350 Hwy 49 S</t>
  </si>
  <si>
    <t>['RV Repair', 'Automotive', 'Commercial Truck Repair', 'Towing', 'Auto Repair']</t>
  </si>
  <si>
    <t>MUIP2T5ZUUm4gvzTF0SVeQ</t>
  </si>
  <si>
    <t>Andrew Blair's</t>
  </si>
  <si>
    <t>1600 Montford Dr</t>
  </si>
  <si>
    <t>['Bars', 'Wine Bars', 'Nightlife', 'Sandwiches', 'American (New)', 'Restaurants', 'Southern']</t>
  </si>
  <si>
    <t>umr7U10TxUoo51QcBwo6ng</t>
  </si>
  <si>
    <t>Lynx Parkwood Station</t>
  </si>
  <si>
    <t>327 Parkwood Ave</t>
  </si>
  <si>
    <t>['Hotels &amp; Travel', 'Public Transportation', 'Transportation']</t>
  </si>
  <si>
    <t>cNNOcuykCG0yNDzevqBKIg</t>
  </si>
  <si>
    <t>Red Lobster</t>
  </si>
  <si>
    <t>8012 Concord Mills Blvd</t>
  </si>
  <si>
    <t>['American (Traditional)', 'Restaurants', 'Seafood']</t>
  </si>
  <si>
    <t>XZGzFM0iUQ8eYf_ohaQE-g</t>
  </si>
  <si>
    <t>Abbey Rose Floral Artistry</t>
  </si>
  <si>
    <t>['Flowers &amp; Gifts', 'Event Planning &amp; Services', 'Floral Designers', 'Florists', 'Shopping']</t>
  </si>
  <si>
    <t>6CKcMOJJDRl79XMyWCsqvQ</t>
  </si>
  <si>
    <t>Positive Movement Logistics</t>
  </si>
  <si>
    <t>['Packing Services', 'Home Services', 'Movers']</t>
  </si>
  <si>
    <t>EBa4oaZqf0Lv9c1nR8rPSA</t>
  </si>
  <si>
    <t>Oxifresh</t>
  </si>
  <si>
    <t>['Carpet Cleaning', 'Carpeting', 'Home Services', 'Local Services']</t>
  </si>
  <si>
    <t>2N6geaTHR3g7RW-V23FNOQ</t>
  </si>
  <si>
    <t>Decor Nails &amp; Spa</t>
  </si>
  <si>
    <t>5110 Park Rd, Ste 2L</t>
  </si>
  <si>
    <t>['Beauty &amp; Spas', 'Day Spas', 'Nail Salons']</t>
  </si>
  <si>
    <t>lNqgqVnR7fgxoMRyhBwr5Q</t>
  </si>
  <si>
    <t>Cameo</t>
  </si>
  <si>
    <t>3049 Scott Futrell Dr</t>
  </si>
  <si>
    <t>['Nightlife', 'Dance Clubs', 'Adult Entertainment']</t>
  </si>
  <si>
    <t>The Right Gear</t>
  </si>
  <si>
    <t>808 N Church St</t>
  </si>
  <si>
    <t>['Bikes', 'Sporting Goods', 'Shopping']</t>
  </si>
  <si>
    <t>Rio8dEF69aK2v7othLbABA</t>
  </si>
  <si>
    <t>Smitty's Residential Painting</t>
  </si>
  <si>
    <t>11190 Providence Rd</t>
  </si>
  <si>
    <t>['Painters', 'Pressure Washers', 'Home Services']</t>
  </si>
  <si>
    <t>xfJI2zI_mAX4bz2yd1fYkg</t>
  </si>
  <si>
    <t>Lady M Cake Boutique</t>
  </si>
  <si>
    <t>1320 South Church St</t>
  </si>
  <si>
    <t>['Nightlife', 'Desserts', 'Custom Cakes', 'Coffee &amp; Tea', 'Wine Bars', 'Bars', 'Bakeries', 'Food']</t>
  </si>
  <si>
    <t>KUWcQjCSHg_LitCKgE2Q5w</t>
  </si>
  <si>
    <t>Triveni Supermarket</t>
  </si>
  <si>
    <t>300 S Polk St</t>
  </si>
  <si>
    <t>['Meat Shops', 'Restaurants', 'Grocery', 'Halal', 'Specialty Food', 'Food', 'Bakeries']</t>
  </si>
  <si>
    <t>W3zoauC9tPxknsGveegbVQ</t>
  </si>
  <si>
    <t>LuLu Salon</t>
  </si>
  <si>
    <t>318 E South Main St</t>
  </si>
  <si>
    <t>['Beauty &amp; Spas', 'Threading Services', 'Hair Removal', 'Hair Stylists', 'Hair Salons']</t>
  </si>
  <si>
    <t>VZi3j94rMS5qmVxtn8xhog</t>
  </si>
  <si>
    <t>Elite Launderers and Dry Cleaners</t>
  </si>
  <si>
    <t>4100 Carmel Rd</t>
  </si>
  <si>
    <t>['Local Services', 'Laundry Services', 'Dry Cleaning &amp; Laundry']</t>
  </si>
  <si>
    <t>T6bJfUATnSnvMaS4rR-1Cw</t>
  </si>
  <si>
    <t>Jake Fulkerson - State Farm Insurance Agent</t>
  </si>
  <si>
    <t>520 W 5th St, Ste 103</t>
  </si>
  <si>
    <t>['Insurance', 'Financial Services', 'Auto Insurance', 'Home &amp; Rental Insurance']</t>
  </si>
  <si>
    <t>0mzi5dmNvdeufSzXRzrvQw</t>
  </si>
  <si>
    <t>Honey Baked Ham Company</t>
  </si>
  <si>
    <t>5700 University Pointe Blvd, Suite 115</t>
  </si>
  <si>
    <t>['Food', 'Specialty Food', 'Cafes', 'Sandwiches', 'Delis', 'Meat Shops', 'Restaurants', 'Caterers', 'Event Planning &amp; Services']</t>
  </si>
  <si>
    <t>rynCNB1CIH3G3KtORXMifg</t>
  </si>
  <si>
    <t>Ford's Seeds &amp; Plants</t>
  </si>
  <si>
    <t>231 E Main St</t>
  </si>
  <si>
    <t>['Nurseries &amp; Gardening', 'Home &amp; Garden', 'Shopping']</t>
  </si>
  <si>
    <t>yAZtU-ualCIJOATh-eHqFg</t>
  </si>
  <si>
    <t>Fresh Egg Restaurant</t>
  </si>
  <si>
    <t>20609 Torrence Chapel Rd</t>
  </si>
  <si>
    <t>['Breakfast &amp; Brunch', 'Restaurants']</t>
  </si>
  <si>
    <t>S4MRcfcWrXXH_UwCaKEhww</t>
  </si>
  <si>
    <t>Hight Veterinary Hospital</t>
  </si>
  <si>
    <t>9528 N Tryon St</t>
  </si>
  <si>
    <t>['Pets', 'Pet Sitting', 'Veterinarians', 'Pet Boarding', 'Pet Services', 'Pet Groomers']</t>
  </si>
  <si>
    <t>mbfu9ag4VQYIi6dvhCX2dQ</t>
  </si>
  <si>
    <t>Taqueria La Unica</t>
  </si>
  <si>
    <t>2801 Central Ave</t>
  </si>
  <si>
    <t>1diVLRV3piECLnF3nTbx9g</t>
  </si>
  <si>
    <t>Walmart Pharmacy</t>
  </si>
  <si>
    <t>['Health &amp; Medical', 'Pharmacy']</t>
  </si>
  <si>
    <t>gDmcQrxfHdmU4UUOXnhWbQ</t>
  </si>
  <si>
    <t>Soda Dispenser Depot</t>
  </si>
  <si>
    <t>725 Cason St</t>
  </si>
  <si>
    <t>DOnyclBrKkJeV4-FSMw4Qw</t>
  </si>
  <si>
    <t>Muffler Masters Tire Brakes &amp; Service</t>
  </si>
  <si>
    <t>2205 S Cannon Blvd</t>
  </si>
  <si>
    <t>['Automotive', 'Oil Change Stations', 'Tires', 'Auto Repair']</t>
  </si>
  <si>
    <t>1B_JC3BwpcBj3bmES43WqA</t>
  </si>
  <si>
    <t>Morrison Family YMCA at Ballantyne</t>
  </si>
  <si>
    <t>9405 Bryant Farms Rd</t>
  </si>
  <si>
    <t>['Fitness &amp; Instruction', 'Gyms', 'Active Life', 'Trainers', 'Child Care &amp; Day Care', 'Local Services']</t>
  </si>
  <si>
    <t>6nRhCAADsy2uyPZeF8WrLQ</t>
  </si>
  <si>
    <t>Hobby Lobby</t>
  </si>
  <si>
    <t>8147 University City Blvd</t>
  </si>
  <si>
    <t>['Art Supplies', 'Shopping', 'Arts &amp; Crafts', 'Fabric Stores']</t>
  </si>
  <si>
    <t>X812uPHvtBUvtF-K10b_rA</t>
  </si>
  <si>
    <t>ABC Spirits</t>
  </si>
  <si>
    <t>1426-B South Tryon St</t>
  </si>
  <si>
    <t>['Food', 'Beer', 'Wine &amp; Spirits']</t>
  </si>
  <si>
    <t>jMcV8bkjYdH7s9KMaSfhSQ</t>
  </si>
  <si>
    <t>DL Automotive</t>
  </si>
  <si>
    <t>4200 Rozzelles Ferry Rd</t>
  </si>
  <si>
    <t>['Smog Check Stations', 'Oil Change Stations', 'Auto Repair', 'Automotive', 'Tires', 'Wheel &amp; Rim Repair']</t>
  </si>
  <si>
    <t>zcfmbmOEX83YL04f9_Y0BA</t>
  </si>
  <si>
    <t>Juliana Pizza Family Restaurant</t>
  </si>
  <si>
    <t>9858 Monroe Rd</t>
  </si>
  <si>
    <t>['Italian', 'Salad', 'Restaurants', 'Pizza']</t>
  </si>
  <si>
    <t>Yc5_nA9NqqxOp8WCugF-Ng</t>
  </si>
  <si>
    <t>500 Degrees Pizzeria</t>
  </si>
  <si>
    <t>6037 South Blvd</t>
  </si>
  <si>
    <t>['Restaurants', 'Pizza', 'Italian']</t>
  </si>
  <si>
    <t>RrYpmhDXXLvRCX40N3EWBQ</t>
  </si>
  <si>
    <t>Piedmont Gyn OB</t>
  </si>
  <si>
    <t>15110 John J Delaney Dr, Ste 100</t>
  </si>
  <si>
    <t>OAwpyOX2rISg7MEuHLd_6A</t>
  </si>
  <si>
    <t>Captain's Galley Seafood</t>
  </si>
  <si>
    <t>11032 E Independence Blvd</t>
  </si>
  <si>
    <t>YAHIbYtD58FjblqMWRem0g</t>
  </si>
  <si>
    <t>Auto America</t>
  </si>
  <si>
    <t>5110 Hwy 74 W</t>
  </si>
  <si>
    <t>WRsx6oYB8vtEM24auz275A</t>
  </si>
  <si>
    <t>Fonda Las Cazuelas</t>
  </si>
  <si>
    <t>5130 N Tryon St</t>
  </si>
  <si>
    <t>_7zo5GCOo_5vY9J8fZ_8lA</t>
  </si>
  <si>
    <t>1116 E Hudson Blvd</t>
  </si>
  <si>
    <t>pmjlrfLuabJ2dG-Lb2s6ug</t>
  </si>
  <si>
    <t>Zap It Wash</t>
  </si>
  <si>
    <t>11524 Providence Rd</t>
  </si>
  <si>
    <t>['Pressure Washers', 'Home Cleaning', 'Home Services', 'Professional Services', 'Office Cleaning']</t>
  </si>
  <si>
    <t>F-gyQbbY7H95nYjwIa1wMw</t>
  </si>
  <si>
    <t>Lakeview Auto Parts</t>
  </si>
  <si>
    <t>5500 Wilkinson Blvd</t>
  </si>
  <si>
    <t>['Auto Parts &amp; Supplies', 'Automotive', 'Auto Repair']</t>
  </si>
  <si>
    <t>06graki4XxJJJp5b8H9aGg</t>
  </si>
  <si>
    <t>Skillets</t>
  </si>
  <si>
    <t>11306 N Community House Rd</t>
  </si>
  <si>
    <t>KQVcdjipFcjGWA1YnOQv-w</t>
  </si>
  <si>
    <t>Allergy Asthma Immunology Relief</t>
  </si>
  <si>
    <t>1523 Elizabeth Ave, Ste 200</t>
  </si>
  <si>
    <t>['Naturopathic/Holistic', 'Immunodermatologists', 'Doctors', 'Health &amp; Medical', 'Allergists']</t>
  </si>
  <si>
    <t>21Fn_aMpcWyuD5Y0hrol_Q</t>
  </si>
  <si>
    <t>America 1st Heating &amp; Cooling</t>
  </si>
  <si>
    <t>['Heating &amp; Air Conditioning/HVAC', 'Home Services', 'Contractors']</t>
  </si>
  <si>
    <t>GwRy6U_vkA_2-refL8h-Mw</t>
  </si>
  <si>
    <t>Sola Salon Studios</t>
  </si>
  <si>
    <t>20619 Torrence Chapel Rd</t>
  </si>
  <si>
    <t>SzlzAjBwFcdbOwRPjNxaxw</t>
  </si>
  <si>
    <t>Miro Spanish Grille</t>
  </si>
  <si>
    <t>12239 N Community House Rd, Ste 102</t>
  </si>
  <si>
    <t>['Spanish', 'Restaurants', 'Steakhouses', 'Mediterranean']</t>
  </si>
  <si>
    <t>yRYKXn_SuSPihF-DQjmFdQ</t>
  </si>
  <si>
    <t>Wags In The City Pet Services</t>
  </si>
  <si>
    <t>6546 Quail Hollow Rd, Apt 2D</t>
  </si>
  <si>
    <t>['Pets', 'Pet Services', 'Dog Walkers', 'Pet Sitting']</t>
  </si>
  <si>
    <t>KbmJvuUrY3Y5r2k_yEJS1A</t>
  </si>
  <si>
    <t>Superior Play Systems</t>
  </si>
  <si>
    <t>11415 Granite St, Ste C</t>
  </si>
  <si>
    <t>['Playsets', 'Home &amp; Garden', 'Shopping']</t>
  </si>
  <si>
    <t>hDdKduC3TmdxaBi-lf6Ixw</t>
  </si>
  <si>
    <t>Comedy Arts Theater of Charlotte</t>
  </si>
  <si>
    <t>4200 South Blvd, Ste B</t>
  </si>
  <si>
    <t>['Comedy Clubs', 'Arts &amp; Entertainment', 'Nightlife', 'Performing Arts']</t>
  </si>
  <si>
    <t>irEutN0EuLMgO2X1Q2kkew</t>
  </si>
  <si>
    <t>2100 West Roosevelt Blvd</t>
  </si>
  <si>
    <t>['Fast Food', 'Burgers', 'Restaurants']</t>
  </si>
  <si>
    <t>1epnf9_h9FzURMd7SuIGvg</t>
  </si>
  <si>
    <t>Jesse Brown's Outdoors</t>
  </si>
  <si>
    <t>4732 Sharon Rd, Ste 2M</t>
  </si>
  <si>
    <t>['Active Life', 'Fishing', 'Sports Wear', 'Outdoor Gear', 'Sporting Goods', 'Shoe Stores', 'Fashion', 'Shopping']</t>
  </si>
  <si>
    <t>XDkZw5G-CbbDz79b_jUZkQ</t>
  </si>
  <si>
    <t>Hands On Charlotte</t>
  </si>
  <si>
    <t>301 S Brevard St</t>
  </si>
  <si>
    <t>['Local Services', 'Community Service/Non-Profit']</t>
  </si>
  <si>
    <t>8NHaYLwnZDtqi6pGWyfdwA</t>
  </si>
  <si>
    <t>Anthony's Custom Jewelry</t>
  </si>
  <si>
    <t>5941 Weddington-Monroe Rd, Ste 104</t>
  </si>
  <si>
    <t>WESLEY CHAPEL</t>
  </si>
  <si>
    <t>['Local Services', 'Jewelry Repair', 'Jewelry', 'Watches', 'Shopping']</t>
  </si>
  <si>
    <t>H-zvurl5D4SFyVKUgJ9bYA</t>
  </si>
  <si>
    <t>Little Otter Swim School</t>
  </si>
  <si>
    <t>8200 Tower Point Dr</t>
  </si>
  <si>
    <t>['Swimming Pools', 'Active Life', 'Education', 'Kids Activities', 'Specialty Schools', 'Swimming Lessons/Schools', 'Fitness &amp; Instruction']</t>
  </si>
  <si>
    <t>2e3v6CzSm1H2Z6d5l4w3Vg</t>
  </si>
  <si>
    <t>Jaylas Gluten Free Cafe</t>
  </si>
  <si>
    <t>1515 Mockingbird Ln, Ste 113</t>
  </si>
  <si>
    <t>['Gluten-Free', 'Restaurants']</t>
  </si>
  <si>
    <t>SgmcmNsJQ8IQ6balS_kotw</t>
  </si>
  <si>
    <t>Viva Chicken</t>
  </si>
  <si>
    <t>4500 Park Rd, Ste 100</t>
  </si>
  <si>
    <t>['Peruvian', 'Restaurants']</t>
  </si>
  <si>
    <t>ciGPL2rvvoEFkGopzbcFBA</t>
  </si>
  <si>
    <t>Piedmont Animal Emergency and Referral Center</t>
  </si>
  <si>
    <t>2440 Plantation Center Dr</t>
  </si>
  <si>
    <t>RbMo9QIPDWP7nAAolS7IFA</t>
  </si>
  <si>
    <t>Kennedy's Premium Bar and Grill</t>
  </si>
  <si>
    <t>366 N Caswell St</t>
  </si>
  <si>
    <t>['Irish', 'Bars', 'Nightlife', 'American (Traditional)', 'Food', 'Sports Bars', 'Restaurants', 'Beer', 'Wine &amp; Spirits']</t>
  </si>
  <si>
    <t>C-gxHV3PCZPl7FkRJKUZ8g</t>
  </si>
  <si>
    <t>Samoha African Cuisine</t>
  </si>
  <si>
    <t>602 W Sugar Creek Rd, Ste 4</t>
  </si>
  <si>
    <t>['Chicken Wings', 'Event Planning &amp; Services', 'Vegetarian', 'Caterers', 'African', 'Restaurants']</t>
  </si>
  <si>
    <t>yNWhwISAvNYY0ZHX425w9A</t>
  </si>
  <si>
    <t>Groundwork Common</t>
  </si>
  <si>
    <t>410 Church St N</t>
  </si>
  <si>
    <t>QFqtVX-lyZQgVHQrG-dhlg</t>
  </si>
  <si>
    <t>Diamond Restaurant</t>
  </si>
  <si>
    <t>1901 Commonwealth Ave</t>
  </si>
  <si>
    <t>['Restaurants', 'Diners', 'American (New)', 'Southern']</t>
  </si>
  <si>
    <t>PyT8D6pfs1yzU3Ca_us_3Q</t>
  </si>
  <si>
    <t>7751 Gateway Lane</t>
  </si>
  <si>
    <t>92M5HKx3q7A8EBdgbeBJ_A</t>
  </si>
  <si>
    <t>Five Star Auto Collision</t>
  </si>
  <si>
    <t>4044 South Blvd</t>
  </si>
  <si>
    <t>['Body Shops', 'Automotive', 'Auto Repair', 'Windshield Installation &amp; Repair']</t>
  </si>
  <si>
    <t>eUsZvLovnQbyXmwtPpb3Mw</t>
  </si>
  <si>
    <t>Metrolina Tire and Auto</t>
  </si>
  <si>
    <t>7425A Old Statesville Rd</t>
  </si>
  <si>
    <t>['Tires', 'Auto Repair', 'Automotive', 'Oil Change Stations']</t>
  </si>
  <si>
    <t>S-HW5zoQ_Zc-paoFCGwAiw</t>
  </si>
  <si>
    <t>Avalon Salon</t>
  </si>
  <si>
    <t>246 N New Hope Rd</t>
  </si>
  <si>
    <t>cAR4oIb5YkepV8dDgkCOqQ</t>
  </si>
  <si>
    <t>5810 Highland Shoppes Dr</t>
  </si>
  <si>
    <t>['Grocery', 'Shopping', 'Drugstores', 'Food']</t>
  </si>
  <si>
    <t>NAkuhaIe02ucJ34_BNvXYw</t>
  </si>
  <si>
    <t>Taxco Mexican Grill</t>
  </si>
  <si>
    <t>9719 Sam Furr Rd, Ste E</t>
  </si>
  <si>
    <t>['Mexican', 'Bars', 'Restaurants', 'Nightlife']</t>
  </si>
  <si>
    <t>ZI4KFrtnN6ZGZpzxEojAEg</t>
  </si>
  <si>
    <t>Wachovia Customer Service</t>
  </si>
  <si>
    <t>['Financial Services', 'Banks &amp; Credit Unions']</t>
  </si>
  <si>
    <t>3bYHVaEMAS35PAinUdnDdw</t>
  </si>
  <si>
    <t>Sbarro</t>
  </si>
  <si>
    <t>['Salad', 'Pizza', 'Italian', 'Restaurants']</t>
  </si>
  <si>
    <t>JbvIL0cshfHbiwOEIZsnwg</t>
  </si>
  <si>
    <t>6225 W Sugar Creek Rd</t>
  </si>
  <si>
    <t>['Restaurants', 'Fast Food', 'Coffee &amp; Tea', 'Food', 'Burgers']</t>
  </si>
  <si>
    <t>QSerbCSs6cs3rhF_caPz0Q</t>
  </si>
  <si>
    <t>Mintview Obstetrics &amp; Gynecology Associates PA</t>
  </si>
  <si>
    <t>1918 Randolph Rd, Ste 300</t>
  </si>
  <si>
    <t>JiSrf-oM57mhDlPu_tgzEw</t>
  </si>
  <si>
    <t>B Salon</t>
  </si>
  <si>
    <t>8510 Steele Creek Rd</t>
  </si>
  <si>
    <t>['Barbers', 'Hair Salons', 'Beauty &amp; Spas', 'Nail Salons']</t>
  </si>
  <si>
    <t>D89kTAUXNy89iZ0WgTsawA</t>
  </si>
  <si>
    <t>11135 Golf Links Dr.</t>
  </si>
  <si>
    <t>daG_EvbCVd-jImIRugATPA</t>
  </si>
  <si>
    <t>Carolinas Weight Management &amp; Wellness Center</t>
  </si>
  <si>
    <t>2630 E 7th St</t>
  </si>
  <si>
    <t>['Doctors', 'Hospitals', 'Health &amp; Medical', 'Weight Loss Centers']</t>
  </si>
  <si>
    <t>MSTOwBudS6bQNBz5zP1aeA</t>
  </si>
  <si>
    <t>Mango's Caribbean Restaurant</t>
  </si>
  <si>
    <t>3112 N Davidson St</t>
  </si>
  <si>
    <t>['Caribbean', 'Restaurants']</t>
  </si>
  <si>
    <t>k4qjWG2PdH_gUGcDEbhZFg</t>
  </si>
  <si>
    <t>6028 Bayfield Pkwy</t>
  </si>
  <si>
    <t>cpIR38EDGN4q_eREyH_aqg</t>
  </si>
  <si>
    <t>Cessie's Brooklyn Pizza &amp; Pasta</t>
  </si>
  <si>
    <t>7925 Natalie Commons Dr</t>
  </si>
  <si>
    <t>['Pizza', 'Restaurants', 'Italian']</t>
  </si>
  <si>
    <t>YYFwHvm7UOSHlWJ7jDFBaA</t>
  </si>
  <si>
    <t>Greater Matthews Habitat For Humanity Restore</t>
  </si>
  <si>
    <t>2447 E John St</t>
  </si>
  <si>
    <t>['Furniture Stores', 'Shopping', 'Community Service/Non-Profit', 'Thrift Stores', 'Home &amp; Garden', 'Local Services']</t>
  </si>
  <si>
    <t>ZiPBlHXY9DOKNEEV4-tixw</t>
  </si>
  <si>
    <t>Pineville Place</t>
  </si>
  <si>
    <t>12821 Meadow Creek Ln</t>
  </si>
  <si>
    <t>JnyhtzUCRVE1qpK6pXNKKA</t>
  </si>
  <si>
    <t>Furry Pals</t>
  </si>
  <si>
    <t>3518 Rhett Butler Pl</t>
  </si>
  <si>
    <t>14tE9e62U1lIu9OqORxxIg</t>
  </si>
  <si>
    <t>1112 S Cannon Blvd</t>
  </si>
  <si>
    <t>['Restaurants', 'Fast Food', 'Tacos', 'Tex-Mex', 'Mexican']</t>
  </si>
  <si>
    <t>OvR4X_qSjkgpHdNn9w7GrQ</t>
  </si>
  <si>
    <t>Church's Chicken</t>
  </si>
  <si>
    <t>3217 Eastway Dr</t>
  </si>
  <si>
    <t>['Fast Food', 'Restaurants', 'Chicken Shop', 'Breakfast &amp; Brunch', 'Chicken Wings']</t>
  </si>
  <si>
    <t>HphnDKYfcsj33_rzWuWYWA</t>
  </si>
  <si>
    <t>One Price Dry Cleaning</t>
  </si>
  <si>
    <t>14142 Rivergate Pkwy</t>
  </si>
  <si>
    <t>['Dry Cleaning &amp; Laundry', 'Local Services', 'Laundry Services', 'Dry Cleaning']</t>
  </si>
  <si>
    <t>GTDVi7y50cU8WlkNmZa-zQ</t>
  </si>
  <si>
    <t>Al's Auto Repair</t>
  </si>
  <si>
    <t>18610 Statesville Rd</t>
  </si>
  <si>
    <t>['Tires', 'Auto Repair', 'Oil Change Stations', 'Automotive']</t>
  </si>
  <si>
    <t>3ym7hMGyQwGnMUlunFuLFQ</t>
  </si>
  <si>
    <t>Cafe Moka</t>
  </si>
  <si>
    <t>7416 Waverly Walk Ave, Ste H3</t>
  </si>
  <si>
    <t>['Coffee &amp; Tea', 'Juice Bars &amp; Smoothies', 'Food']</t>
  </si>
  <si>
    <t>APjfN5hkcv0CZsGAxHIS3g</t>
  </si>
  <si>
    <t>301 S College St</t>
  </si>
  <si>
    <t>['Juice Bars &amp; Smoothies', 'Health Markets', 'Specialty Food', 'Food']</t>
  </si>
  <si>
    <t>PatoofrZlUmOZRXqsN333A</t>
  </si>
  <si>
    <t>Waxhaw Library</t>
  </si>
  <si>
    <t>509 S Providence St</t>
  </si>
  <si>
    <t>['Libraries', 'Public Services &amp; Government']</t>
  </si>
  <si>
    <t>C_6G2h8tO4hA97EmP2A0mg</t>
  </si>
  <si>
    <t>5430 N Tryon St</t>
  </si>
  <si>
    <t>k4rCUTxZrDkRy2a9Bvpcww</t>
  </si>
  <si>
    <t>Shiraz Grill</t>
  </si>
  <si>
    <t>1212 Charlottetowne Ave</t>
  </si>
  <si>
    <t>['Restaurants', 'Greek']</t>
  </si>
  <si>
    <t>T5R6aILLDBnHQvfejY7dgA</t>
  </si>
  <si>
    <t>Matthews Children's Clinic</t>
  </si>
  <si>
    <t>1401 Matthews Township Pkwy, Ste 100</t>
  </si>
  <si>
    <t>['Health &amp; Medical', 'Doctors', 'Pediatricians']</t>
  </si>
  <si>
    <t>2Z6a1XrWOt6XUPB8An7C7w</t>
  </si>
  <si>
    <t>James River Equipment</t>
  </si>
  <si>
    <t>2725 Old Monroe Rd</t>
  </si>
  <si>
    <t>['Nurseries &amp; Gardening', 'Home &amp; Garden', 'Local Services', 'Shopping']</t>
  </si>
  <si>
    <t>HbFiY9Zk3h2LM8ln0E-4ww</t>
  </si>
  <si>
    <t>Sub Station II</t>
  </si>
  <si>
    <t>802 E Franklin Blvd</t>
  </si>
  <si>
    <t>7mHZ48JFT1Ef-qFpjAY6yQ</t>
  </si>
  <si>
    <t>Rivergate Express</t>
  </si>
  <si>
    <t>12922 Walker Branch Rd</t>
  </si>
  <si>
    <t>['Gas Stations', 'Automotive']</t>
  </si>
  <si>
    <t>udY_aLOwTk2bipoZOGIKng</t>
  </si>
  <si>
    <t>Martha Rivers Park</t>
  </si>
  <si>
    <t>1515 Neal Hawkins Rd</t>
  </si>
  <si>
    <t>Qr9rof7s2llPR92t9gvy1w</t>
  </si>
  <si>
    <t>Harmony Hall - Carowinds Dining</t>
  </si>
  <si>
    <t>14523 Carowinds Blvd</t>
  </si>
  <si>
    <t>hbr2gZrItFkhLb48ValgKg</t>
  </si>
  <si>
    <t>L&amp;E Research</t>
  </si>
  <si>
    <t>4824 Parkway Plaza Blvd, Ste 110</t>
  </si>
  <si>
    <t>['Marketing', 'Professional Services', 'Employment Agencies']</t>
  </si>
  <si>
    <t>nucTjE-aQc_XtOpgQHxLLA</t>
  </si>
  <si>
    <t>The Percantile and Creamery</t>
  </si>
  <si>
    <t>8635 Concord Mills Dr</t>
  </si>
  <si>
    <t>['Ice Cream &amp; Frozen Yogurt', 'Food', 'Coffee &amp; Tea', 'Event Planning &amp; Services', 'Internet Cafes', 'Venues &amp; Event Spaces']</t>
  </si>
  <si>
    <t>YEwTxyicgtFNE1AXxFCT9g</t>
  </si>
  <si>
    <t>Charlotte Plumbing</t>
  </si>
  <si>
    <t>230 E Peterson Dr</t>
  </si>
  <si>
    <t>['Water Heater Installation/Repair', 'Home Services', 'Plumbing']</t>
  </si>
  <si>
    <t>Venice Nails - Charlotte</t>
  </si>
  <si>
    <t>6925 University City Blvd, Ste 435</t>
  </si>
  <si>
    <t>JB9F51jfh89kCpUtEqOpsg</t>
  </si>
  <si>
    <t>Minute Suites</t>
  </si>
  <si>
    <t>NRPwZsS_R1Hj5MNOedFuwg</t>
  </si>
  <si>
    <t>CarMax</t>
  </si>
  <si>
    <t>10510 Cadillac St</t>
  </si>
  <si>
    <t>['Car Buyers', 'Automotive', 'Car Dealers', 'Used Car Dealers']</t>
  </si>
  <si>
    <t>102Ic382akYZcjiiIWFbvQ</t>
  </si>
  <si>
    <t>Infinity Hair</t>
  </si>
  <si>
    <t>8300 Pineville-Matthews Rd, Ste 501</t>
  </si>
  <si>
    <t>['Hair Salons', 'Hair Extensions', 'Beauty &amp; Spas', 'Hair Stylists', 'Hair Loss Centers', 'Cosmetics &amp; Beauty Supply', 'Wigs', 'Shopping']</t>
  </si>
  <si>
    <t>PZ6VeZa4wljo8S41IWX_3A</t>
  </si>
  <si>
    <t>Peace Preschool</t>
  </si>
  <si>
    <t>4418 Rea Rd</t>
  </si>
  <si>
    <t>['Preschools', 'Specialty Schools', 'Education']</t>
  </si>
  <si>
    <t>Pgay5a3ZPZB_5ijSHAGoyA</t>
  </si>
  <si>
    <t>Golden Gate Express</t>
  </si>
  <si>
    <t>5708 N Sharon Amity Rd</t>
  </si>
  <si>
    <t>GYCBM8HU7mPnaHQmnVqYvg</t>
  </si>
  <si>
    <t>Tazzy &amp; Boo Pet Foods &amp; Grooming</t>
  </si>
  <si>
    <t>19921 Zion Ave</t>
  </si>
  <si>
    <t>['Pet Stores', 'Pet Services', 'Pet Sitting', 'Pets', 'Pet Groomers']</t>
  </si>
  <si>
    <t>XlMBk4nCE0ojoZ32xO-F6w</t>
  </si>
  <si>
    <t>8138 Mount Holly Huntersville Rd</t>
  </si>
  <si>
    <t>2UEWosAUnZSKFG3aXxaM8Q</t>
  </si>
  <si>
    <t>Patel Brothers</t>
  </si>
  <si>
    <t>10701 Centrum Pkwy</t>
  </si>
  <si>
    <t>['Food', 'Grocery', 'Convenience Stores']</t>
  </si>
  <si>
    <t>yOBDY3fpaTpX4Q5JpmExMg</t>
  </si>
  <si>
    <t>Taqueria Mexico</t>
  </si>
  <si>
    <t>7001 South Blvd</t>
  </si>
  <si>
    <t>4337 Park Rd</t>
  </si>
  <si>
    <t>['Arts &amp; Crafts', 'Shopping', 'Art Supplies', 'Knitting Supplies', 'Hobby Shops']</t>
  </si>
  <si>
    <t>lb1wOjGRDGYTnfsQMKFY9Q</t>
  </si>
  <si>
    <t>Quality Suites Pineville - Charlotte</t>
  </si>
  <si>
    <t>9840 Pineville-Matthews Rd</t>
  </si>
  <si>
    <t>XDQPwgfLjQrR-t6xf3QCtA</t>
  </si>
  <si>
    <t>The Art Of Vape</t>
  </si>
  <si>
    <t>1426 Winnifred St</t>
  </si>
  <si>
    <t>['Vape Shops', 'Shopping', 'Beauty &amp; Spas', 'Tattoo']</t>
  </si>
  <si>
    <t>0YbU69SeHwBs4rxux-Ikfw</t>
  </si>
  <si>
    <t>South Charlotte Services</t>
  </si>
  <si>
    <t>9722 Cotton Stand Rd</t>
  </si>
  <si>
    <t>['Security Systems', 'Shopping', 'Home Services', 'Contractors', 'Local Services', 'Electronics', 'TV Mounting', 'Painters', 'Electricians', 'Handyman', 'Drywall Installation &amp; Repair', 'Home Theatre Installation']</t>
  </si>
  <si>
    <t>QnKWr3RTM849rqRq1xLQJA</t>
  </si>
  <si>
    <t>11137 E Independence Blvd</t>
  </si>
  <si>
    <t>0q2uoZ_0llPARjUGOStLSQ</t>
  </si>
  <si>
    <t>Strudelteig Food Truck Bakery</t>
  </si>
  <si>
    <t>['Food Trucks', 'Modern European', 'Restaurants', 'Food', 'Bakeries']</t>
  </si>
  <si>
    <t>1bXC3NewRsBL1gecvGXA-g</t>
  </si>
  <si>
    <t>Jackalope Jacks</t>
  </si>
  <si>
    <t>1936 E 7th St</t>
  </si>
  <si>
    <t>['Restaurants', 'Bars', 'Sports Bars', 'Burgers', 'Nightlife', 'American (Traditional)', 'Breakfast &amp; Brunch']</t>
  </si>
  <si>
    <t>fnXC8u-uVbekWQcugFvt-g</t>
  </si>
  <si>
    <t>Gerard W. McNaught, LLC</t>
  </si>
  <si>
    <t>3430 Toringdon Way, Ste 101A</t>
  </si>
  <si>
    <t>['Professional Services', 'Lawyers', 'Home Services', 'Real Estate', 'Real Estate Law']</t>
  </si>
  <si>
    <t>yau0HbUmuSkmRoHORKum0w</t>
  </si>
  <si>
    <t>Le M√©ridien Charlotte</t>
  </si>
  <si>
    <t>555 South McDowell Street, North Tower</t>
  </si>
  <si>
    <t>['Hotels', 'Hotels &amp; Travel', 'Event Planning &amp; Services', 'Venues &amp; Event Spaces']</t>
  </si>
  <si>
    <t>LFr8kZk3lmvtnsArxPAISg</t>
  </si>
  <si>
    <t>Save a Mutt Kennel</t>
  </si>
  <si>
    <t>['Pet Adoption', 'Pets']</t>
  </si>
  <si>
    <t>EEo2K-iYl2ZkUlRKyJ_LuA</t>
  </si>
  <si>
    <t>Bedside Manor</t>
  </si>
  <si>
    <t>6401 Morrison Blvd, Ste 19</t>
  </si>
  <si>
    <t>['Kitchen &amp; Bath', 'Home Decor', 'Furniture Stores', 'Shopping', 'Mattresses', 'Home &amp; Garden']</t>
  </si>
  <si>
    <t>50fHUnMGah1KugMafpheyA</t>
  </si>
  <si>
    <t>Brian A McMurtry, DDS PA</t>
  </si>
  <si>
    <t>10816 Black Dog Ln, Ste 100</t>
  </si>
  <si>
    <t>['Dentists', 'Periodontists', 'General Dentistry', 'Cosmetic Dentists', 'Health &amp; Medical']</t>
  </si>
  <si>
    <t>LLOUgsmPCHr7Ht0U3Lixug</t>
  </si>
  <si>
    <t>Only Inspections</t>
  </si>
  <si>
    <t>306 N Polk St</t>
  </si>
  <si>
    <t>['Automotive', 'Auto Repair', 'Smog Check Stations']</t>
  </si>
  <si>
    <t>3P37jROxsfYz-en2dtCp-w</t>
  </si>
  <si>
    <t>Carolina Express Clinic</t>
  </si>
  <si>
    <t>5110 Park Rd</t>
  </si>
  <si>
    <t>['Laboratory Testing', 'Health &amp; Medical', 'Urgent Care', 'Diagnostic Services', 'Medical Centers']</t>
  </si>
  <si>
    <t>OY2csCxGOYnZAGlvoRxOuw</t>
  </si>
  <si>
    <t>Primrose School of Huntersville</t>
  </si>
  <si>
    <t>9552 Kincey Ave</t>
  </si>
  <si>
    <t>['Preschools', 'Child Care &amp; Day Care', 'Education', 'Local Services']</t>
  </si>
  <si>
    <t>6KCexytMUQkxiNIVtdUBQQ</t>
  </si>
  <si>
    <t>Miramae</t>
  </si>
  <si>
    <t>2727 Selwyn Ave</t>
  </si>
  <si>
    <t>['Hair Removal', 'Day Spas', 'Tanning', 'Waxing', 'Beauty &amp; Spas']</t>
  </si>
  <si>
    <t>GHBLPfbssjupzlhBfCoF3A</t>
  </si>
  <si>
    <t>37 SOL Southwest Kitchen and Tequila Bar</t>
  </si>
  <si>
    <t>8724 Outlets Blvd</t>
  </si>
  <si>
    <t>['Bars', 'Nightlife', 'Mexican', 'Restaurants']</t>
  </si>
  <si>
    <t>hmciAAToJqEnTd1bRL9skw</t>
  </si>
  <si>
    <t>East Coast Weapons</t>
  </si>
  <si>
    <t>410 Westinghouse Blvd, Ste C</t>
  </si>
  <si>
    <t>['Shopping', 'Guns &amp; Ammo']</t>
  </si>
  <si>
    <t>UGPFDKb5KZVQ67IKtZNTMg</t>
  </si>
  <si>
    <t>Firestone Complete Auto Care</t>
  </si>
  <si>
    <t>5340 E Independence Blvd</t>
  </si>
  <si>
    <t>['Auto Parts &amp; Supplies', 'Tires', 'Oil Change Stations', 'Auto Repair', 'Automotive']</t>
  </si>
  <si>
    <t>HniuRFC_85UZmDMJlZQsOw</t>
  </si>
  <si>
    <t>Ichi Japanese Express</t>
  </si>
  <si>
    <t>4553 Hwy 49 S</t>
  </si>
  <si>
    <t>['Restaurants', 'Asian Fusion', 'Japanese']</t>
  </si>
  <si>
    <t>EntcRSrNpgx4M6sr-CbgcQ</t>
  </si>
  <si>
    <t>Musler &amp; Associates</t>
  </si>
  <si>
    <t>v85oQmC-zt-S1KBpdAm_Pw</t>
  </si>
  <si>
    <t>Outtakes</t>
  </si>
  <si>
    <t>13510 Ballantyne Corporate Pl</t>
  </si>
  <si>
    <t>['Convenience Stores', 'Food', 'Sandwiches', 'Restaurants']</t>
  </si>
  <si>
    <t>Rcpjue3LKPyrLRgzw4kVPQ</t>
  </si>
  <si>
    <t>Talley Properties</t>
  </si>
  <si>
    <t>2716 Westport Rd</t>
  </si>
  <si>
    <t>['Home Services', 'Real Estate', 'Real Estate Services', 'Property Management']</t>
  </si>
  <si>
    <t>DifqubP9B1ZIeMHhO5joXg</t>
  </si>
  <si>
    <t>Hello Beautiful Salon</t>
  </si>
  <si>
    <t>['Hair Salons', 'Blow Dry/Out Services', 'Beauty &amp; Spas', 'Hair Extensions', 'Hair Stylists']</t>
  </si>
  <si>
    <t>6hA86RqMP1sVMpZ0xJc4xA</t>
  </si>
  <si>
    <t>Carter's Babies &amp; Kids</t>
  </si>
  <si>
    <t>Cotswold Village, 326 South Sharon Amity Rd</t>
  </si>
  <si>
    <t>['Shopping', "Children's Clothing", 'Accessories', 'Shoe Stores', 'Fashion']</t>
  </si>
  <si>
    <t>8QgN6jTcwpaV8LY-Fzq8eQ</t>
  </si>
  <si>
    <t>Steele Creek South Apartments</t>
  </si>
  <si>
    <t>13212 Winter Hazel Rd</t>
  </si>
  <si>
    <t>n26p1__9drLcZee2ReXZVA</t>
  </si>
  <si>
    <t>Nicole's Body Works</t>
  </si>
  <si>
    <t>9618 Monroe Rd</t>
  </si>
  <si>
    <t>['Beauty &amp; Spas', 'Massage Therapy', 'Reflexology', 'Massage', 'Health &amp; Medical']</t>
  </si>
  <si>
    <t>UzsXZoePcmt6RWo00qNNAw</t>
  </si>
  <si>
    <t>Carolina Ale House</t>
  </si>
  <si>
    <t>201 S College St, Ste 100</t>
  </si>
  <si>
    <t>['Restaurants', 'Nightlife', 'American (Traditional)', 'Sports Bars', 'Bars']</t>
  </si>
  <si>
    <t>bdxdcvC63LimiFGnh1-JUw</t>
  </si>
  <si>
    <t>Soho Cafe Chinese Cuisine &amp; Bar</t>
  </si>
  <si>
    <t>4350 Main St, Ste 105</t>
  </si>
  <si>
    <t>E4yljrnAsnFa6PeKQTIYCg</t>
  </si>
  <si>
    <t xml:space="preserve">Olive Garden Italian Restaurant </t>
  </si>
  <si>
    <t>4336 E Independence Blvd</t>
  </si>
  <si>
    <t>knACiSFqW9gTpQ5llB6ReQ</t>
  </si>
  <si>
    <t>Dyme Boxing &amp; Fitness</t>
  </si>
  <si>
    <t>4560 Old Pineville Rd</t>
  </si>
  <si>
    <t>['Boxing', 'Fitness &amp; Instruction', 'Gyms', 'Active Life', 'Martial Arts']</t>
  </si>
  <si>
    <t>E7XEDEvKGaq4e-Imnpj_9w</t>
  </si>
  <si>
    <t>Adidas</t>
  </si>
  <si>
    <t>5404 New Fashion Way, Ste 1040</t>
  </si>
  <si>
    <t>['Sporting Goods', 'Shopping', 'Shoe Stores', 'Fashion']</t>
  </si>
  <si>
    <t>qw0ihDkqSHEW8TqbyWFYAQ</t>
  </si>
  <si>
    <t>All Around Gutters</t>
  </si>
  <si>
    <t>502 Gribble Rd</t>
  </si>
  <si>
    <t>['Home Services', 'Gutter Services']</t>
  </si>
  <si>
    <t>gRoL0Pe42PcQzUb5uTCfiA</t>
  </si>
  <si>
    <t>3009 Plaza Rd</t>
  </si>
  <si>
    <t>['Sandwiches', 'Delis', 'Food', 'Restaurants', 'Grocery']</t>
  </si>
  <si>
    <t>4Ksc1jv0zaufsoQqWbQ2cQ</t>
  </si>
  <si>
    <t>Salon Spa 7</t>
  </si>
  <si>
    <t>12210 Copper Way, Ste 218</t>
  </si>
  <si>
    <t>['Skin Care', 'Beauty &amp; Spas', 'Day Spas', 'Nail Salons', 'Hair Stylists', 'Hair Salons']</t>
  </si>
  <si>
    <t>oyjkEn5fAqcGNsBbqc8LTw</t>
  </si>
  <si>
    <t>Buffalo Wild Wings</t>
  </si>
  <si>
    <t>14157 Steele Creek Rd</t>
  </si>
  <si>
    <t>['Burgers', 'Chicken Wings', 'Bars', 'Restaurants', 'Nightlife', 'Sports Bars', 'American (Traditional)']</t>
  </si>
  <si>
    <t>Bc2It-Koxv7wHl71KMb8qA</t>
  </si>
  <si>
    <t>Pride Beauty Studio</t>
  </si>
  <si>
    <t>9 Union St N, Ste 150</t>
  </si>
  <si>
    <t>['Makeup Artists', 'Day Spas', 'Hair Stylists', 'Beauty &amp; Spas', 'Eyelash Service', 'Hair Salons']</t>
  </si>
  <si>
    <t>0PVu9kNE_mhKww_eHAQF7g</t>
  </si>
  <si>
    <t>Miro Spanish Grill</t>
  </si>
  <si>
    <t>7804 Rea Rd, Ste A</t>
  </si>
  <si>
    <t>['Spanish', 'Basque', 'Restaurants', 'Mediterranean']</t>
  </si>
  <si>
    <t>OCusT983CS9195nTh8FPCQ</t>
  </si>
  <si>
    <t>Menas Grill</t>
  </si>
  <si>
    <t>1544 Matthews Mint Hill Rd</t>
  </si>
  <si>
    <t>['Mexican', 'Latin American', 'Mediterranean', 'Restaurants']</t>
  </si>
  <si>
    <t>rYziPPEILDXJ_F5uKR--YQ</t>
  </si>
  <si>
    <t>Bollywood Bites</t>
  </si>
  <si>
    <t>551 N Polk St</t>
  </si>
  <si>
    <t>['Indian', 'Restaurants', 'Vegan', 'Vegetarian']</t>
  </si>
  <si>
    <t>lJlIuk3MS6YzuLjwnzshVg</t>
  </si>
  <si>
    <t>Hole in The Wall Crab Shack</t>
  </si>
  <si>
    <t>['Food', 'Food Trucks', 'Restaurants', 'Seafood']</t>
  </si>
  <si>
    <t>wpzRZASvqKcRIyCBU87ijQ</t>
  </si>
  <si>
    <t>Ride-A-Bike</t>
  </si>
  <si>
    <t>140 E Main Ave</t>
  </si>
  <si>
    <t>['Shopping', 'Bikes', 'Sporting Goods']</t>
  </si>
  <si>
    <t>JDHNDu2azI4MNnI0-KuCyw</t>
  </si>
  <si>
    <t>Arcade Men's Room</t>
  </si>
  <si>
    <t>320 S Tryon St, Ste 106</t>
  </si>
  <si>
    <t>Jco-_Dr5QoL375gYx8Uuzw</t>
  </si>
  <si>
    <t>Night Owl Contractors</t>
  </si>
  <si>
    <t>['Gutter Services', 'Electricians', 'Masonry/Concrete', 'Contractors', 'Home Services']</t>
  </si>
  <si>
    <t>unZejbqN7f5K2zFDhoW66g</t>
  </si>
  <si>
    <t>Bin 110</t>
  </si>
  <si>
    <t>19712 One Norman Dr, Ste 110</t>
  </si>
  <si>
    <t>['Cocktail Bars', 'Nightlife', 'Beer Bar', 'Music Venues', 'Wine Bars', 'Whiskey Bars', 'Bars', 'Arts &amp; Entertainment']</t>
  </si>
  <si>
    <t>ueX73iD0m31AowGoV6o5Ig</t>
  </si>
  <si>
    <t>2760 Concord Pkwy S</t>
  </si>
  <si>
    <t>['Auto Glass Services', 'Towing', 'Windshield Installation &amp; Repair', 'Body Shops', 'Automotive']</t>
  </si>
  <si>
    <t>uqRQ9CGtpmm3HlAtWjJoyw</t>
  </si>
  <si>
    <t>8020 Providence Rd</t>
  </si>
  <si>
    <t>['Fast Food', 'American (New)', 'Burgers', 'Restaurants']</t>
  </si>
  <si>
    <t>0P4xGPPcnJ6xi7lRqlP8Eg</t>
  </si>
  <si>
    <t>Atrium Health's Carolinas Medical Center - Mercy</t>
  </si>
  <si>
    <t>2001 Vail Ave</t>
  </si>
  <si>
    <t>IFbkyi7Wsus-N_Fp-ux89Q</t>
  </si>
  <si>
    <t>Pho at Noda</t>
  </si>
  <si>
    <t>2100 N Davidson St, Ste A</t>
  </si>
  <si>
    <t>['Noodles', 'Restaurants', 'Vietnamese']</t>
  </si>
  <si>
    <t>sw4v8zpTwgSChl1g_NR5Uw</t>
  </si>
  <si>
    <t>Marshall Park</t>
  </si>
  <si>
    <t>800 E Third St</t>
  </si>
  <si>
    <t>RRZ47wKtXNMm231xmJYN_w</t>
  </si>
  <si>
    <t>Sanctuary Salon and Spa</t>
  </si>
  <si>
    <t>21106 Catawba Ave</t>
  </si>
  <si>
    <t>['Beauty &amp; Spas', 'Hair Salons', 'Hair Extensions', 'Day Spas', 'Permanent Makeup', 'Eyebrow Services', 'Waxing', 'Hair Removal']</t>
  </si>
  <si>
    <t>h5ihGbkb8127_lk9iNnV4Q</t>
  </si>
  <si>
    <t>311 S Kings Dr</t>
  </si>
  <si>
    <t>['Sandwiches', 'Fast Food', 'Burgers', 'Restaurants']</t>
  </si>
  <si>
    <t>Y5Gnw7G_U8iK10eFHJSAoQ</t>
  </si>
  <si>
    <t>The Learning Experience - Stallings</t>
  </si>
  <si>
    <t>15055 Idlewild Rd</t>
  </si>
  <si>
    <t>['Local Services', 'Preschools', 'Education', 'Child Care &amp; Day Care']</t>
  </si>
  <si>
    <t>z_rVJjsUZ8yKvSvPLrGkzA</t>
  </si>
  <si>
    <t>1802 South New Hope Rd</t>
  </si>
  <si>
    <t>['Restaurants', 'Pizza', 'Sandwiches', 'Fast Food', 'Chicken Wings']</t>
  </si>
  <si>
    <t>81loWEXEVVPq01Vwff-6uw</t>
  </si>
  <si>
    <t>Tamarind</t>
  </si>
  <si>
    <t>6420 Carmel Rd</t>
  </si>
  <si>
    <t>['Restaurants', 'Pakistani', 'Indian']</t>
  </si>
  <si>
    <t>Zsz_dLOEwihJHvMTK9a8Vg</t>
  </si>
  <si>
    <t>Red Sea Restaurant &amp; Bar</t>
  </si>
  <si>
    <t>4301 Monroe Rd</t>
  </si>
  <si>
    <t>['Bars', 'Seafood', 'Nightlife', 'Restaurants', 'Ethiopian']</t>
  </si>
  <si>
    <t>fvN1RWn5T56khUVRBXVdAQ</t>
  </si>
  <si>
    <t>The Oaks Events</t>
  </si>
  <si>
    <t>628 Lovers Ln</t>
  </si>
  <si>
    <t>['Venues &amp; Event Spaces', 'Event Planning &amp; Services', 'Party &amp; Event Planning', 'Wedding Planning']</t>
  </si>
  <si>
    <t>Hbc-lEpUQD99_26tP71SWg</t>
  </si>
  <si>
    <t>Creative Layers Hair Salon</t>
  </si>
  <si>
    <t>2133 Southend Dr, Ste 104</t>
  </si>
  <si>
    <t>['Barbers', 'Waxing', 'Beauty &amp; Spas', 'Hair Salons', 'Blow Dry/Out Services', "Men's Hair Salons", 'Hair Stylists', 'Hair Removal']</t>
  </si>
  <si>
    <t>dJsUjChHpP0ma7zWBE109w</t>
  </si>
  <si>
    <t>Value Village Thrift Store</t>
  </si>
  <si>
    <t>2917 Freedom Dr</t>
  </si>
  <si>
    <t>5pCXGjP3JtPhU9D1EQutoA</t>
  </si>
  <si>
    <t>Backing Up Classics</t>
  </si>
  <si>
    <t>4545 Concord Pkwy S</t>
  </si>
  <si>
    <t>['Museums', 'Arts &amp; Entertainment']</t>
  </si>
  <si>
    <t>P4y1YvDp_Y1gCEnedEVxLg</t>
  </si>
  <si>
    <t>McCartan Law</t>
  </si>
  <si>
    <t>8 Church St</t>
  </si>
  <si>
    <t>['Lawyers', 'Criminal Defense Law', 'Professional Services', 'DUI Law', 'Personal Injury Law']</t>
  </si>
  <si>
    <t>0zAHEcRA0DXmHYZmSFQE-Q</t>
  </si>
  <si>
    <t>Cotswold Farmers Market</t>
  </si>
  <si>
    <t>309 S Sharon Amity Rd</t>
  </si>
  <si>
    <t>iyFS4twFjCKfaKl7kUl3sg</t>
  </si>
  <si>
    <t>Harry's Grille &amp; Tavern</t>
  </si>
  <si>
    <t>2127 Ayrsley Town Blvd, Ste 103</t>
  </si>
  <si>
    <t>['Steakhouses', 'Tapas/Small Plates', 'American (Traditional)', 'Nightlife', 'Breakfast &amp; Brunch', 'Bars', 'American (New)', 'Pubs', 'Cocktail Bars', 'Tapas Bars', 'Burgers', 'Gastropubs', 'Restaurants']</t>
  </si>
  <si>
    <t>npdIyae9BLMyhbBVNpmRCQ</t>
  </si>
  <si>
    <t>Elite Training Academy</t>
  </si>
  <si>
    <t>2811 Chamber Dr</t>
  </si>
  <si>
    <t>['Gun/Rifle Ranges', 'Active Life']</t>
  </si>
  <si>
    <t>lJXTPcmoEsorEffdlRsS6A</t>
  </si>
  <si>
    <t>Vintage Home Charlotte</t>
  </si>
  <si>
    <t>11812 Carolina Pl Pkwy, Ste A</t>
  </si>
  <si>
    <t>['Interior Design', 'Fashion', 'Shopping', 'Home Decor', 'Used', 'Vintage &amp; Consignment', 'Home Services', 'Furniture Stores', 'Home &amp; Garden']</t>
  </si>
  <si>
    <t>bgVxJI9Jgr7p7bKIVLkUoA</t>
  </si>
  <si>
    <t>8551 N Tryon St</t>
  </si>
  <si>
    <t>['Financial Services', 'Banks &amp; Credit Unions', 'Real Estate', 'Mortgage Brokers', 'Home Services']</t>
  </si>
  <si>
    <t>_MNNGWXqkXCPiKQxCHsiuQ</t>
  </si>
  <si>
    <t>Art's Barbecue &amp; Deli</t>
  </si>
  <si>
    <t>900 E Morehead St</t>
  </si>
  <si>
    <t>['Barbeque', 'Restaurants', 'Delis']</t>
  </si>
  <si>
    <t>GSplpfgI99c28ERoNDA4vA</t>
  </si>
  <si>
    <t>Elizabeth Billiards</t>
  </si>
  <si>
    <t>1400 Central Ave</t>
  </si>
  <si>
    <t>Newx68_YGcRLXa_9Lgj2SA</t>
  </si>
  <si>
    <t>Carolina Veterinary Specialists</t>
  </si>
  <si>
    <t>4099 Campus Ridge Rd</t>
  </si>
  <si>
    <t>gImqiJF5ZleRIM17uFU8uw</t>
  </si>
  <si>
    <t>7900-D Stevens Mill Rd</t>
  </si>
  <si>
    <t>['Local Services', 'Notaries', 'Mailbox Centers', 'Shipping Centers', 'Printing Services']</t>
  </si>
  <si>
    <t>6Zf5pd0g36VeMbI4gYAynw</t>
  </si>
  <si>
    <t>Eager Beaver Plunbing Services</t>
  </si>
  <si>
    <t>['Handyman', 'Home Services', 'Electricians', 'Plumbing']</t>
  </si>
  <si>
    <t>7xvbhxambsLPJ5ZqaSNxtw</t>
  </si>
  <si>
    <t>Presbyterian Orthopaedic Hospital</t>
  </si>
  <si>
    <t>1901 Randolph Rd</t>
  </si>
  <si>
    <t>['Internal Medicine', 'Health &amp; Medical', 'Doctors']</t>
  </si>
  <si>
    <t>y1RkZ9ejajEuGMWt2vBlMg</t>
  </si>
  <si>
    <t>Microblading By Gina</t>
  </si>
  <si>
    <t>4620 Piedmont Row Dr, Ste 160</t>
  </si>
  <si>
    <t>['Permanent Makeup', 'Nail Salons', 'Eyebrow Services', 'Beauty &amp; Spas']</t>
  </si>
  <si>
    <t>b-RTSpuHvZUtOPjiLshS7A</t>
  </si>
  <si>
    <t>Brevard Court Sundries</t>
  </si>
  <si>
    <t>145 Brevard Ct</t>
  </si>
  <si>
    <t>4fHbrgmGNSE8PYWilatNrQ</t>
  </si>
  <si>
    <t>Big Earl's Used Tires</t>
  </si>
  <si>
    <t>6810 Albemarle Rd</t>
  </si>
  <si>
    <t>['Tires', 'Automotive']</t>
  </si>
  <si>
    <t>88L1u8JwtwJIDwjxMOKJzw</t>
  </si>
  <si>
    <t>Colonial Grand at Mallard Creek</t>
  </si>
  <si>
    <t>3025 Mallard Hill Dr</t>
  </si>
  <si>
    <t>GQamSAdIVDiStkibYDjY7g</t>
  </si>
  <si>
    <t>6420 Rea Rd, Ste A1</t>
  </si>
  <si>
    <t>['Notaries', 'Mailbox Centers', 'Shipping Centers', 'Local Services', 'Printing Services']</t>
  </si>
  <si>
    <t>DOPSAiYCo_HiwDUA3UScGQ</t>
  </si>
  <si>
    <t>Folicle Salon &amp; Spa</t>
  </si>
  <si>
    <t>228 East Blvd</t>
  </si>
  <si>
    <t>['Hair Removal', 'Hair Extensions', 'Waxing', 'Nail Salons', 'Skin Care', 'Beauty &amp; Spas', 'Hair Salons', 'Massage']</t>
  </si>
  <si>
    <t>rHJyx27xcvFO4gmL7E48Rw</t>
  </si>
  <si>
    <t>Mayfair Seafood</t>
  </si>
  <si>
    <t>2568 W Roosevelt Blvd</t>
  </si>
  <si>
    <t>G3IKDGyNgFSXRowZcuUPVA</t>
  </si>
  <si>
    <t>Octapharma Plasma</t>
  </si>
  <si>
    <t>5943 South Blvd</t>
  </si>
  <si>
    <t>['Health &amp; Medical', 'Blood &amp; Plasma Donation Centers']</t>
  </si>
  <si>
    <t>YDoZenbbGA72clBZzyD5eg</t>
  </si>
  <si>
    <t>Just Fresh</t>
  </si>
  <si>
    <t>5900 Quail Hollow Rd</t>
  </si>
  <si>
    <t>['Breakfast &amp; Brunch', 'American (Traditional)', 'Restaurants', 'Salad']</t>
  </si>
  <si>
    <t>Kjss-sCoGRnplBq0p4IQ0Q</t>
  </si>
  <si>
    <t>Clemmer's Laundry</t>
  </si>
  <si>
    <t>121 E Hudson Blvd</t>
  </si>
  <si>
    <t>['Laundry Services', 'Dry Cleaning &amp; Laundry', 'Local Services']</t>
  </si>
  <si>
    <t>wy_rpkZFS1GoymS0FZYdRA</t>
  </si>
  <si>
    <t>4147 Park Rd</t>
  </si>
  <si>
    <t>fUnYPNxRZNaP-hbURP_zSQ</t>
  </si>
  <si>
    <t>Affordable Lake Norman Shuttle</t>
  </si>
  <si>
    <t>125 Bechtler Loop</t>
  </si>
  <si>
    <t>['Taxis', 'Transportation', 'Airport Shuttles', 'Limos', 'Hotels &amp; Travel', 'Public Transportation']</t>
  </si>
  <si>
    <t>3pl5RKmAlRpxOe4mrg9ntw</t>
  </si>
  <si>
    <t>16045 Johnston Rd</t>
  </si>
  <si>
    <t>['Grocery', 'Food', 'Flowers &amp; Gifts', 'Shopping', 'Drugstores']</t>
  </si>
  <si>
    <t>TjGSDPtOtKJLnBajJ1gwCg</t>
  </si>
  <si>
    <t>PetSmart</t>
  </si>
  <si>
    <t>14137 Rivergate Pkwy</t>
  </si>
  <si>
    <t>['Pet Services', 'Pet Training', 'Pets', 'Veterinarians', 'Pet Stores', 'Pet Groomers']</t>
  </si>
  <si>
    <t>fMpw7mIAvtrqzjCs5oWCZA</t>
  </si>
  <si>
    <t>Carmel Day Spa &amp; Salon</t>
  </si>
  <si>
    <t>6219 Carmel Rd</t>
  </si>
  <si>
    <t>['Beauty &amp; Spas', 'Hair Salons', 'Day Spas']</t>
  </si>
  <si>
    <t>ysTHNI1VxxHVIQuJ2Ry1CQ</t>
  </si>
  <si>
    <t>Carolina Pack &amp; Load</t>
  </si>
  <si>
    <t>['Home Services', 'Local Services', 'Movers', 'Self Storage', 'Junk Removal &amp; Hauling']</t>
  </si>
  <si>
    <t>qn9b8n1RqVakeliNctBa3Q</t>
  </si>
  <si>
    <t>Treatment Salon</t>
  </si>
  <si>
    <t>14815 Ballantyne Village Way, Ste 16</t>
  </si>
  <si>
    <t>['Hair Extensions', 'Hair Stylists', 'Hair Salons', 'Beauty &amp; Spas']</t>
  </si>
  <si>
    <t>iZyfmGeCF0KRdwq4YH5KrA</t>
  </si>
  <si>
    <t>La Cabana Mexican Grill &amp; Bar</t>
  </si>
  <si>
    <t>2501 Crownpoint Executive Dr</t>
  </si>
  <si>
    <t>['Mexican', 'Latin American', 'Restaurants']</t>
  </si>
  <si>
    <t>lnB5UArEobKia0zPJMNk6w</t>
  </si>
  <si>
    <t>Carolinas Dish</t>
  </si>
  <si>
    <t>9624 Monroe Rd</t>
  </si>
  <si>
    <t>['Cafes', 'Restaurants', 'Soul Food', 'American (Traditional)']</t>
  </si>
  <si>
    <t>J25LXu2Y9YdxIXio2_GZaw</t>
  </si>
  <si>
    <t>Budget Inn</t>
  </si>
  <si>
    <t>2224 E Independence Blvd</t>
  </si>
  <si>
    <t>zpGCFAt_MydbQN4EsXee6w</t>
  </si>
  <si>
    <t>Banh Mi Brothers</t>
  </si>
  <si>
    <t>230 Wt Harris Blvd, Ste A-7</t>
  </si>
  <si>
    <t>['Food', 'Bubble Tea', 'Juice Bars &amp; Smoothies', 'Restaurants', 'Vietnamese', 'Sandwiches']</t>
  </si>
  <si>
    <t>42gnKgy6ryfQ4QBtmyVgqA</t>
  </si>
  <si>
    <t>Happy‚Äôs Grill</t>
  </si>
  <si>
    <t>9229 Lawyers Rd, Ste E</t>
  </si>
  <si>
    <t>['Restaurants', 'American (Traditional)', 'Ice Cream &amp; Frozen Yogurt', 'Food']</t>
  </si>
  <si>
    <t>xWWToZfLRFPjZWYIpc3wAw</t>
  </si>
  <si>
    <t>Tower Hair Styling</t>
  </si>
  <si>
    <t>301 S Tryon St</t>
  </si>
  <si>
    <t>['Barbers', 'Hair Stylists', 'Hair Salons', 'Beauty &amp; Spas']</t>
  </si>
  <si>
    <t>y45cZzBpKJ1IuwY4tRJ1Gw</t>
  </si>
  <si>
    <t>Batteries Plus Bulbs</t>
  </si>
  <si>
    <t>1416 E Franklin Blvd</t>
  </si>
  <si>
    <t>['Battery Stores', 'Shopping', 'Lighting Fixtures &amp; Equipment', 'Home Services', 'Local Services', 'IT Services &amp; Computer Repair', 'Mobile Phone Repair', 'Electronics Repair', 'Electronics']</t>
  </si>
  <si>
    <t>Y_WNd6vSY55dti7mJoqvBA</t>
  </si>
  <si>
    <t>Locker Room Sports Bar &amp; Grill</t>
  </si>
  <si>
    <t>['American (Traditional)', 'Sports Bars', 'Restaurants', 'Bars', 'Nightlife']</t>
  </si>
  <si>
    <t>The Penrose - Matrix Residential</t>
  </si>
  <si>
    <t>327 W Tremont Ave</t>
  </si>
  <si>
    <t>f9IVh7NpSKi4Q-vF9xdh2Q</t>
  </si>
  <si>
    <t>Kevin Powell MotorSports Charlotte</t>
  </si>
  <si>
    <t>502 N Polk St</t>
  </si>
  <si>
    <t>['Car Dealers', 'Auto Repair', 'Automotive', 'Shopping', 'Motorcycle Gear', 'Auto Parts &amp; Supplies', 'Motorcycle Dealers', 'Auto Loan Providers']</t>
  </si>
  <si>
    <t>Okm4L-vcrZkWJ7GB-auhFQ</t>
  </si>
  <si>
    <t>Marconi Salon &amp; Barber Shop</t>
  </si>
  <si>
    <t>6107 South Blvd</t>
  </si>
  <si>
    <t>['Hair Salons', 'Barbers', 'Beauty &amp; Spas']</t>
  </si>
  <si>
    <t>z1_dT95FCa7AzLkKimgazw</t>
  </si>
  <si>
    <t>2901 Wesley Chapel Stouts Rd</t>
  </si>
  <si>
    <t>['Shopping', 'Drugstores']</t>
  </si>
  <si>
    <t>WIGQTNR8Iz0ks2ye6nrOIg</t>
  </si>
  <si>
    <t>Amazing Lash Studio</t>
  </si>
  <si>
    <t>9208 Ardrey Kell Rd, Ste 100</t>
  </si>
  <si>
    <t>['Beauty &amp; Spas', 'Eyelash Service']</t>
  </si>
  <si>
    <t>_bxbt97LCA5zuU0goEhAdw</t>
  </si>
  <si>
    <t>Days Nail and Skin Care</t>
  </si>
  <si>
    <t>2609 S New Hope Rd</t>
  </si>
  <si>
    <t>['Nail Salons', 'Beauty &amp; Spas', 'Skin Care']</t>
  </si>
  <si>
    <t>cr3euPafkiqzgzzrD8gy5g</t>
  </si>
  <si>
    <t>AAMCO Transmissions &amp; Total Car Care</t>
  </si>
  <si>
    <t>284 Cabarrus Ave W</t>
  </si>
  <si>
    <t>['Auto Repair', 'Automotive', 'Oil Change Stations', 'Transmission Repair']</t>
  </si>
  <si>
    <t>xHZmM-kGXqOfmQNTm0T05g</t>
  </si>
  <si>
    <t>Circles Grill and Market</t>
  </si>
  <si>
    <t>['Burgers', 'Italian', 'Peruvian', 'Beauty &amp; Spas', 'Salad', 'Barbers', 'Bars', 'Restaurants', 'Wine Bars', 'Specialty Food', 'Diners', 'Nightlife', 'American (Traditional)', 'American (New)', 'Cafes', 'Food', 'Gastropubs']</t>
  </si>
  <si>
    <t>IjTF-PlmXv_TtCR0k3EuMg</t>
  </si>
  <si>
    <t>6828 Matthews Mint Hill Rd</t>
  </si>
  <si>
    <t>phsHuoggs0hS-Zc70ni5Bg</t>
  </si>
  <si>
    <t>Malibu Nails</t>
  </si>
  <si>
    <t>1111 Central Ave</t>
  </si>
  <si>
    <t>['Beauty &amp; Spas', 'Nail Salons', 'Hair Salons']</t>
  </si>
  <si>
    <t>AvI4b-F7Mro1mXxTzMC_BA</t>
  </si>
  <si>
    <t>Tank's Tap</t>
  </si>
  <si>
    <t>7TH St Public Market</t>
  </si>
  <si>
    <t>['Pubs', 'Nightlife', 'Restaurants', 'Beer', 'Wine &amp; Spirits', 'Food', 'Bars', 'American (New)', 'Local Flavor']</t>
  </si>
  <si>
    <t>EU_AkRZa27aR_b2r1WfCfQ</t>
  </si>
  <si>
    <t>William Douglas Property Management</t>
  </si>
  <si>
    <t>4523 Park Rd, Ste 201A</t>
  </si>
  <si>
    <t>['Home Services', 'Real Estate', 'Property Management']</t>
  </si>
  <si>
    <t>70yEnwzivR7QVDWoPk1ehw</t>
  </si>
  <si>
    <t>Hooper's Used Auto Parts</t>
  </si>
  <si>
    <t>154 Hooper Hill Rd</t>
  </si>
  <si>
    <t>V7skTuBhSs4v56V54s8ilg</t>
  </si>
  <si>
    <t>900 Poplar Tent Rd, Suite 105</t>
  </si>
  <si>
    <t>['Pizza', 'Italian', 'Restaurants', 'Sandwiches', 'Fast Food', 'Chicken Wings']</t>
  </si>
  <si>
    <t>TnqGeJDCX5ejh0YUWQvvmA</t>
  </si>
  <si>
    <t>Pinot's Palette - Charlotte</t>
  </si>
  <si>
    <t>2000 S Blvd, Ste 250</t>
  </si>
  <si>
    <t>['Shopping', 'Nightlife', 'Wine Bars', 'Art Galleries', 'Bars', 'Event Planning &amp; Services', 'Art Classes', 'Education', 'Paint &amp; Sip', 'Arts &amp; Entertainment', 'Party &amp; Event Planning', 'Professional Services']</t>
  </si>
  <si>
    <t>ehPG5g_x3ZLQfaL_MdDVNA</t>
  </si>
  <si>
    <t>Gabes</t>
  </si>
  <si>
    <t>['Accessories', 'Discount Store', 'Department Stores', 'Fashion', 'Shopping']</t>
  </si>
  <si>
    <t>hnon8_cWOPmOgz68ePjDDw</t>
  </si>
  <si>
    <t>Circle K</t>
  </si>
  <si>
    <t>1246 East Blvd</t>
  </si>
  <si>
    <t>['Food', 'Convenience Stores', 'Gas Stations', 'Automotive']</t>
  </si>
  <si>
    <t>FCWXEK7NWQIW1xncicVL6w</t>
  </si>
  <si>
    <t>HouseMaster Inspections of Charlotte Metro</t>
  </si>
  <si>
    <t>['Home Inspectors', 'Home Services']</t>
  </si>
  <si>
    <t>HM-HIyUZoPmRa2JVdUr8CQ</t>
  </si>
  <si>
    <t>NoDa Bark and Board</t>
  </si>
  <si>
    <t>2001 N Davidson St</t>
  </si>
  <si>
    <t>uD5gb6YAJnt8gw1nQ7WPhQ</t>
  </si>
  <si>
    <t>Midwood Smokeshack</t>
  </si>
  <si>
    <t>3335 Siskey Pkwy</t>
  </si>
  <si>
    <t>['Barbeque', 'Sandwiches', 'Beer Bar', 'Nightlife', 'Restaurants', 'Bars']</t>
  </si>
  <si>
    <t>L8ILfdokGZYI72ah9Vfz8w</t>
  </si>
  <si>
    <t>The Rumor Mill Market</t>
  </si>
  <si>
    <t>217 A Depot St</t>
  </si>
  <si>
    <t>['Home Decor', 'Shopping', 'Home &amp; Garden', 'Furniture Stores', 'Arts &amp; Crafts', 'Coffee &amp; Tea', 'Food']</t>
  </si>
  <si>
    <t>c9sUbc-SoW7xCOK8lS2ZpQ</t>
  </si>
  <si>
    <t>Hibachi Express &amp; Grill</t>
  </si>
  <si>
    <t>2908 Oak Lake Blvd</t>
  </si>
  <si>
    <t>['Japanese', 'Restaurants', 'Food', 'Seafood']</t>
  </si>
  <si>
    <t>rS39YnrhoXmPqHLzCBjeqw</t>
  </si>
  <si>
    <t>All American Pub</t>
  </si>
  <si>
    <t>200 E Bland St</t>
  </si>
  <si>
    <t>['Bars', 'Sports Bars', 'Nightlife', 'Pubs', 'American (New)', 'Restaurants']</t>
  </si>
  <si>
    <t>AK7tH_aJeHNcTbkyGPGFiw</t>
  </si>
  <si>
    <t>SAS Comfort Shoes</t>
  </si>
  <si>
    <t>9433-A Pineville-Matthews Rd</t>
  </si>
  <si>
    <t>['Shoe Stores', 'Shopping', 'Fashion']</t>
  </si>
  <si>
    <t>PdHno17X3rOPJECPIjmiOA</t>
  </si>
  <si>
    <t>MyEyeDr</t>
  </si>
  <si>
    <t>1525 W Wt Harris Blvd, Bldg I</t>
  </si>
  <si>
    <t>['Optometrists', 'Health &amp; Medical', 'Shopping', 'Eyewear &amp; Opticians']</t>
  </si>
  <si>
    <t>Zelaya Jr Painting</t>
  </si>
  <si>
    <t>2325 Valley View Dr</t>
  </si>
  <si>
    <t>['Drywall Installation &amp; Repair', 'Painters', 'Pressure Washers', 'Home Services']</t>
  </si>
  <si>
    <t>3ox9g3-BfQiwPAMOERX5bw</t>
  </si>
  <si>
    <t>Tropical Smoothie Cafe</t>
  </si>
  <si>
    <t>2309 Matthews Township</t>
  </si>
  <si>
    <t>['Sandwiches', 'Cafes', 'Food', 'Wraps', 'Restaurants', 'Juice Bars &amp; Smoothies']</t>
  </si>
  <si>
    <t>ZitdJvGbbojRFtApqsHFMg</t>
  </si>
  <si>
    <t>CPR Cell Phone Repair Charlotte University City</t>
  </si>
  <si>
    <t>230 E Wt Harris Blvd, Ste B-6</t>
  </si>
  <si>
    <t>['Shopping', 'Local Services', 'Mobile Phones', 'Electronics Repair', 'IT Services &amp; Computer Repair', 'Mobile Phone Repair', 'Telecommunications']</t>
  </si>
  <si>
    <t>Gw3vwuTS9mRNhUWD4k-m1w</t>
  </si>
  <si>
    <t>Huntersville Pediatrics &amp; Internal Medicine</t>
  </si>
  <si>
    <t>17220 Northcross Dr, Ste 110</t>
  </si>
  <si>
    <t>['Doctors', 'Internal Medicine', 'Health &amp; Medical']</t>
  </si>
  <si>
    <t>eOZTfiDGHS3xKR4Ml0jjfw</t>
  </si>
  <si>
    <t>Dennis R Lockney, DDS</t>
  </si>
  <si>
    <t>219 Branchview Dr NE</t>
  </si>
  <si>
    <t>['Medical Centers', 'Health &amp; Medical', 'Financial Services', 'Insurance', 'Teeth Whitening', 'Beauty &amp; Spas', 'Dentists', 'Cosmetic Dentists', 'General Dentistry']</t>
  </si>
  <si>
    <t>L0D_FaOq6teD6nmUX_GeEA</t>
  </si>
  <si>
    <t>Brookdale Dental Care</t>
  </si>
  <si>
    <t>9621 Brookdale Dr, Ste 200</t>
  </si>
  <si>
    <t>['Dentists', 'Health &amp; Medical', 'Cosmetic Dentists', 'General Dentistry', 'Endodontists']</t>
  </si>
  <si>
    <t>2XRf0CAR_FnK1-VTeUAdrA</t>
  </si>
  <si>
    <t>Red Line Club</t>
  </si>
  <si>
    <t>2700 E Independence Blvd</t>
  </si>
  <si>
    <t>['Sports Bars', 'Nightlife', 'Bars', 'Restaurants', 'American (New)']</t>
  </si>
  <si>
    <t>r7QEW42Bqo0KvY2Xb6YDXQ</t>
  </si>
  <si>
    <t>Billy Graham Library</t>
  </si>
  <si>
    <t>4330 Westmont Dr</t>
  </si>
  <si>
    <t>['Shopping', 'Cafes', 'Religious Organizations', 'Restaurants', 'Museums', 'Hotels &amp; Travel', 'Public Services &amp; Government', 'Arts &amp; Entertainment', 'Tours', 'Historical Tours', 'Libraries', 'Churches', 'Books', 'Mags', 'Music &amp; Video']</t>
  </si>
  <si>
    <t>iSjFKxNpMg750rOY-6wJbw</t>
  </si>
  <si>
    <t>Taste of Charlotte</t>
  </si>
  <si>
    <t>['Festivals', 'Local Flavor', 'Arts &amp; Entertainment']</t>
  </si>
  <si>
    <t>XBwSThR1JlUNbiYERleRKw</t>
  </si>
  <si>
    <t>Sam's Shoe Repair</t>
  </si>
  <si>
    <t>['Shoe Repair', 'Local Services']</t>
  </si>
  <si>
    <t>ziM3ca2siArujaLWRDtexg</t>
  </si>
  <si>
    <t>The Dog Knowledge</t>
  </si>
  <si>
    <t>1110 Pro Am Dr</t>
  </si>
  <si>
    <t>['Pet Services', 'Pets', 'Pet Training', 'Pet Boarding', 'Pet Sitting']</t>
  </si>
  <si>
    <t>1101 W Sugar Creek Rd</t>
  </si>
  <si>
    <t>['Restaurants', 'Chicken Wings', 'Chicken Shop', 'Breakfast &amp; Brunch', 'Fast Food']</t>
  </si>
  <si>
    <t>Dzt75c-UXiZh3RrcyZEpQg</t>
  </si>
  <si>
    <t>Sew Much Fun!</t>
  </si>
  <si>
    <t>831 S Church St</t>
  </si>
  <si>
    <t>LOWELL</t>
  </si>
  <si>
    <t>['Arts &amp; Crafts', 'Embroidery &amp; Crochet', 'Shopping', 'Fabric Stores']</t>
  </si>
  <si>
    <t>nEjMnj9gPxrcLvT9j0ALVA</t>
  </si>
  <si>
    <t>3321 Siskey Pkwy, Ste 300</t>
  </si>
  <si>
    <t>['Day Spas', 'Beauty &amp; Spas']</t>
  </si>
  <si>
    <t>FwmfaGVvXP8EwXo2zyyhwA</t>
  </si>
  <si>
    <t>Miki's Restaurant</t>
  </si>
  <si>
    <t>1819 Matthews Township Pkwy, Ste 600</t>
  </si>
  <si>
    <t>['American (New)', 'Restaurants', 'Coffee &amp; Tea', 'Breakfast &amp; Brunch', 'Steakhouses', 'American (Traditional)', 'Food']</t>
  </si>
  <si>
    <t>sHTXbmvqUE9FudTuJMPXMw</t>
  </si>
  <si>
    <t>Tropicana Sports Bar</t>
  </si>
  <si>
    <t>19732 W Catawba Ave</t>
  </si>
  <si>
    <t>['Sports Bars', 'Nightlife', 'Bars']</t>
  </si>
  <si>
    <t>lVMC5jJ32UByiiJ3cfOpzA</t>
  </si>
  <si>
    <t>Swimmer Insurance Agency</t>
  </si>
  <si>
    <t>725 Providence Rd</t>
  </si>
  <si>
    <t>['Insurance', 'Financial Services']</t>
  </si>
  <si>
    <t>N_sYl9Uzshx1PG6_I0H9WQ</t>
  </si>
  <si>
    <t>Gray's College Bookstore</t>
  </si>
  <si>
    <t>9430 University City Blvd</t>
  </si>
  <si>
    <t>oWQaP9yP77B3Au0LAEevdQ</t>
  </si>
  <si>
    <t>8120 South Tryon St</t>
  </si>
  <si>
    <t>['Grocery', 'Food', 'Shopping', 'Shopping Centers']</t>
  </si>
  <si>
    <t>NOI7IsSVLz2nlLkUwZ4tEQ</t>
  </si>
  <si>
    <t>Chicken Box Cafe</t>
  </si>
  <si>
    <t>3726 N Tryon St</t>
  </si>
  <si>
    <t>['Soul Food', 'Southern', 'Restaurants']</t>
  </si>
  <si>
    <t>GeOfTwDO6jMmh0c-70A7YA</t>
  </si>
  <si>
    <t>Pigtails &amp; Crewcuts</t>
  </si>
  <si>
    <t>9935 Rea Road, Ste C</t>
  </si>
  <si>
    <t>['Accessories', 'Kids Hair Salons', 'Hair Salons', 'Beauty &amp; Spas', 'Shopping', 'Kids Activities', 'Active Life', 'Fashion', 'Event Planning &amp; Services', 'Party &amp; Event Planning']</t>
  </si>
  <si>
    <t>bHWUajFY-fHtNXTRnXh1TA</t>
  </si>
  <si>
    <t>6805 W Wilkinson Blvd</t>
  </si>
  <si>
    <t>['Tex-Mex', 'Fast Food', 'Restaurants', 'Tacos', 'Mexican']</t>
  </si>
  <si>
    <t>78EajV1gUEC9tx_83eO51Q</t>
  </si>
  <si>
    <t>Foodie Call</t>
  </si>
  <si>
    <t>['Food Delivery Services', 'Food']</t>
  </si>
  <si>
    <t>rdwHwvD2xhQQLytNkOZwZA</t>
  </si>
  <si>
    <t>7900 Stevens Mill Road</t>
  </si>
  <si>
    <t>tgxJuRm9EZRfUipsb5rjqg</t>
  </si>
  <si>
    <t>Alpha Omega Grill &amp; Pizzeria</t>
  </si>
  <si>
    <t>11524 N Tryon St, Ste 9</t>
  </si>
  <si>
    <t>['Restaurants', 'Pizza', 'Italian', 'Mediterranean', 'Greek']</t>
  </si>
  <si>
    <t>Zi31LCFJVl7euKozId5psg</t>
  </si>
  <si>
    <t>Petco</t>
  </si>
  <si>
    <t>2280 East Franklin Blvd</t>
  </si>
  <si>
    <t>['Pets', 'Pet Stores', 'Pet Groomers', 'Pet Training', 'Pet Services']</t>
  </si>
  <si>
    <t>Wttultg9Udt9MuxaGqLCDA</t>
  </si>
  <si>
    <t>Charlie's Philly steaks</t>
  </si>
  <si>
    <t>['Restaurants', 'Cheesesteaks']</t>
  </si>
  <si>
    <t>j7TQLB-rQK6lu9AyPqlDeg</t>
  </si>
  <si>
    <t>3915 Concord Pkwy S</t>
  </si>
  <si>
    <t>['Fast Food', 'Restaurants', 'American (Traditional)', 'Chicken Wings', 'Salad']</t>
  </si>
  <si>
    <t>jAtcaIZynJ_0cOlwNTO86Q</t>
  </si>
  <si>
    <t>L &amp; M Monogramming</t>
  </si>
  <si>
    <t>310 East Blvd, Ste 1</t>
  </si>
  <si>
    <t>c7HllzFeeEEE8YjXAqxvYQ</t>
  </si>
  <si>
    <t>Feline Fabulous</t>
  </si>
  <si>
    <t>1045 Central Ave, Ste B</t>
  </si>
  <si>
    <t>['Pet Sitting', 'Pet Services', 'Pets', 'Pet Groomers']</t>
  </si>
  <si>
    <t>w7KNe3L9oq6yp1b1yOs9UQ</t>
  </si>
  <si>
    <t>Vanish-Ink Laser Tattoo Removal</t>
  </si>
  <si>
    <t>1315 East Blvd, Ste 190</t>
  </si>
  <si>
    <t>['Tattoo', 'Beauty &amp; Spas', 'Hair Removal', 'Health &amp; Medical', 'Tattoo Removal', 'Doctors']</t>
  </si>
  <si>
    <t>1pkPaUtCoVP8Wzf9EXE7og</t>
  </si>
  <si>
    <t>US Post Office</t>
  </si>
  <si>
    <t>6241 South Blvd</t>
  </si>
  <si>
    <t>b-clV-wkp_taMlX3uZ51Eg</t>
  </si>
  <si>
    <t>CMC-Randolph Behavioral Health Center</t>
  </si>
  <si>
    <t>501 Billingsley Rd</t>
  </si>
  <si>
    <t>['Health &amp; Medical', 'Counseling &amp; Mental Health', 'Doctors']</t>
  </si>
  <si>
    <t>fSznh4dR6TQXX9-TOEraJg</t>
  </si>
  <si>
    <t>The Gallery</t>
  </si>
  <si>
    <t>1320 S Church St</t>
  </si>
  <si>
    <t>['Arts &amp; Entertainment', 'Restaurants', 'Wine Bars', 'Nightlife', 'Shopping', 'Art Galleries', 'Bakeries', 'Beer', 'Wine &amp; Spirits', 'Bars', 'Food']</t>
  </si>
  <si>
    <t>Lt1STYseWU35VcR9x3q0pw</t>
  </si>
  <si>
    <t>Drip Edge Roofing</t>
  </si>
  <si>
    <t>11709 Fruehauf Dr, Ste 139</t>
  </si>
  <si>
    <t>['Home Services', 'Roofing', 'Siding', 'Gutter Services', 'Painters']</t>
  </si>
  <si>
    <t>yD0HFLc78gUIoUyeLDOZmw</t>
  </si>
  <si>
    <t>OrthoCare Orthodontics</t>
  </si>
  <si>
    <t>9320 Center Lake Dr, Ste 100</t>
  </si>
  <si>
    <t>['Health &amp; Medical', 'Orthodontists', 'Dentists']</t>
  </si>
  <si>
    <t>6_JXDo9GRvAstUx8vueslg</t>
  </si>
  <si>
    <t>Dr Phone Fix &amp; Repair Charlotte</t>
  </si>
  <si>
    <t>8624 Camfield St</t>
  </si>
  <si>
    <t>['IT Services &amp; Computer Repair', 'Local Services', 'Mobile Phone Repair', 'Appliances &amp; Repair']</t>
  </si>
  <si>
    <t>L6_xjE5EkBcZoII-2svmBQ</t>
  </si>
  <si>
    <t>Silver Collection at The Park</t>
  </si>
  <si>
    <t>12421 Little Penny Dr</t>
  </si>
  <si>
    <t>WZ6UTc-mp9pxQPuCn5lV3Q</t>
  </si>
  <si>
    <t>900 Metropolitan Ave, Ste 1A</t>
  </si>
  <si>
    <t>['Pet Stores', 'Pets', 'Pet Groomers', 'Pet Services', 'Pet Adoption']</t>
  </si>
  <si>
    <t>9z_vlZB7kVrIy5izxwrLIw</t>
  </si>
  <si>
    <t>Music N More</t>
  </si>
  <si>
    <t>706 Church St N</t>
  </si>
  <si>
    <t>['Shopping', 'Musical Instruments &amp; Teachers']</t>
  </si>
  <si>
    <t>vcVgncax_tbfhMckX1m36w</t>
  </si>
  <si>
    <t>King Fish Poke</t>
  </si>
  <si>
    <t>350 E McCullough Dr, Ste 110</t>
  </si>
  <si>
    <t>['Sushi Bars', 'Restaurants', 'Japanese', 'Food', 'Poke']</t>
  </si>
  <si>
    <t>UByM7N0mF-ylIGUuIWHCtA</t>
  </si>
  <si>
    <t>Sullivan's Steakhouse</t>
  </si>
  <si>
    <t>1928 South Blvd, Ste 200</t>
  </si>
  <si>
    <t>['Steakhouses', 'Bars', 'Restaurants', 'Cocktail Bars', 'Seafood', 'Nightlife']</t>
  </si>
  <si>
    <t>Z6N5jmZddU4DGUfrjiIxDw</t>
  </si>
  <si>
    <t>Bacon Inc. Bar and Grill</t>
  </si>
  <si>
    <t>3908 East Franklin Blvd, Ste 130</t>
  </si>
  <si>
    <t>['Burgers', 'Restaurants', 'Bars', 'Nightlife']</t>
  </si>
  <si>
    <t>S30mQ1hgSqP6hkj1fYFJFA</t>
  </si>
  <si>
    <t>Audi Northlake</t>
  </si>
  <si>
    <t>10831 Northlake Auto Plaza Blvd</t>
  </si>
  <si>
    <t>VHF_gWDDWUYhWbT7B9RalQ</t>
  </si>
  <si>
    <t>Johnny Dollars</t>
  </si>
  <si>
    <t>3920 S Tryon St</t>
  </si>
  <si>
    <t>['Pool Halls', 'Nightlife']</t>
  </si>
  <si>
    <t>nED-iNVoL1KoBi002zNOvQ</t>
  </si>
  <si>
    <t>Edwards Moving Labor</t>
  </si>
  <si>
    <t>Greensboro, High Point Ct</t>
  </si>
  <si>
    <t>['Home Services', 'Movers']</t>
  </si>
  <si>
    <t>cT02EXvgKQ_y-cyv7UN_4w</t>
  </si>
  <si>
    <t>Cats Cradle</t>
  </si>
  <si>
    <t>10031 Idlewild Rd</t>
  </si>
  <si>
    <t>['Pet Services', 'Pet Sitting', 'Pets']</t>
  </si>
  <si>
    <t>uKP1_uDGYSsMI2_5XU8fKg</t>
  </si>
  <si>
    <t>Tease Salon</t>
  </si>
  <si>
    <t>1318 Central Ave, Ste E5</t>
  </si>
  <si>
    <t>55RO-CgxxV7VP1-bXYgJBg</t>
  </si>
  <si>
    <t>Posh Nails &amp; Spa</t>
  </si>
  <si>
    <t>14021 Conlan Cir</t>
  </si>
  <si>
    <t>['Eyelash Service', 'Beauty &amp; Spas', 'Hair Removal', 'Day Spas', 'Waxing', 'Nail Salons']</t>
  </si>
  <si>
    <t>c3I6_UVuzDYssaGGy_Qenw</t>
  </si>
  <si>
    <t>Red Mango</t>
  </si>
  <si>
    <t>9918 Knockando Ln, Ste 120</t>
  </si>
  <si>
    <t>['Ice Cream &amp; Frozen Yogurt', 'Food', 'Juice Bars &amp; Smoothies', 'Gluten-Free', 'Restaurants']</t>
  </si>
  <si>
    <t>VBtBt1bTxn_ZSDyheWZtHg</t>
  </si>
  <si>
    <t>Cactus Rose Cafe</t>
  </si>
  <si>
    <t>LWj3XECuIkqm-93_fVX_qA</t>
  </si>
  <si>
    <t>Brace Family YMCA</t>
  </si>
  <si>
    <t>3127 Weddington Rd</t>
  </si>
  <si>
    <t>['Active Life', 'Gyms', 'Local Services', 'Fitness &amp; Instruction', 'Child Care &amp; Day Care']</t>
  </si>
  <si>
    <t>t5zgfRyj-7M05DmY7OMfiA</t>
  </si>
  <si>
    <t>New View Realty Group</t>
  </si>
  <si>
    <t>2432 N Sharon Amity Rd, Ste 200</t>
  </si>
  <si>
    <t>['Property Management', 'Real Estate Agents', 'Real Estate', 'Home Services']</t>
  </si>
  <si>
    <t>_WvlAmzDVONDVL9nnRNLQQ</t>
  </si>
  <si>
    <t>Burrow &amp; Case Orthodontics</t>
  </si>
  <si>
    <t>2711 Randolph Rd, Ste 600</t>
  </si>
  <si>
    <t>['General Dentistry', 'Oral Surgeons', 'Health &amp; Medical', 'Orthodontists', 'Dentists', 'Pediatric Dentists']</t>
  </si>
  <si>
    <t>oX6y1Jm1jYLoWifmIrtaSQ</t>
  </si>
  <si>
    <t>Chatpatay</t>
  </si>
  <si>
    <t>9211 North Tryon St, Ste 13</t>
  </si>
  <si>
    <t>['Himalayan/Nepalese', 'Pakistani', 'Indian', 'Restaurants']</t>
  </si>
  <si>
    <t>JLdfdaUhTMs-7g8l2sdNlQ</t>
  </si>
  <si>
    <t>Time N' Place</t>
  </si>
  <si>
    <t>303 E Woodlawn Rd</t>
  </si>
  <si>
    <t>['Local Services', 'Watch Repair']</t>
  </si>
  <si>
    <t>M17GQKaOrrqYXveG7_yYqw</t>
  </si>
  <si>
    <t>Chick-fil-A</t>
  </si>
  <si>
    <t>9201 University City Blvd</t>
  </si>
  <si>
    <t>['Caterers', 'Event Planning &amp; Services', 'Fast Food', 'Restaurants']</t>
  </si>
  <si>
    <t>MmoqyXc_t_xC2OcpzzGqPQ</t>
  </si>
  <si>
    <t>Victor Ahdieh - Savvy + Co Real Estate</t>
  </si>
  <si>
    <t>14825 Ballantyne Village Way, Ste 165</t>
  </si>
  <si>
    <t>['Home Services', 'Real Estate', 'Real Estate Agents']</t>
  </si>
  <si>
    <t>6KaNwyNWHFhZlBEV8s6HSw</t>
  </si>
  <si>
    <t>Shear Excellence</t>
  </si>
  <si>
    <t>14815 Ballantyne Village Way, Ste 120</t>
  </si>
  <si>
    <t>['Hair Salons', 'Beauty &amp; Spas', 'Hair Stylists', 'Waxing', "Men's Hair Salons", 'Skin Care', 'Hair Removal', 'Barbers']</t>
  </si>
  <si>
    <t>6xGlz2tG5fjSNOsN2kU5Bw</t>
  </si>
  <si>
    <t>China Express Chinese Restaurant</t>
  </si>
  <si>
    <t>315 S Polk St, Ste 4A</t>
  </si>
  <si>
    <t>VZAFfIgobA9bdvOiZp6I_w</t>
  </si>
  <si>
    <t>Poor Richards Book Shoppe</t>
  </si>
  <si>
    <t>135B Brevard Ct</t>
  </si>
  <si>
    <t>['Books', 'Mags', 'Music &amp; Video', 'Shopping', 'Bookstores']</t>
  </si>
  <si>
    <t>bA21m-qbgN_GNR6g-AlfYw</t>
  </si>
  <si>
    <t>Dynasty Buffett</t>
  </si>
  <si>
    <t>2932 E Franklin Blvd</t>
  </si>
  <si>
    <t>AFgCl2u7ivklnzOntczEOw</t>
  </si>
  <si>
    <t>Jared's The Galleria</t>
  </si>
  <si>
    <t>4400 Sharon Rd, Unit G34</t>
  </si>
  <si>
    <t>vuR9n7FeVxK0F_UAskWvMQ</t>
  </si>
  <si>
    <t>Brow Art 23</t>
  </si>
  <si>
    <t>['Hair Removal', 'Beauty &amp; Spas']</t>
  </si>
  <si>
    <t>M252j3tHf6dbTnYKcjLvTQ</t>
  </si>
  <si>
    <t>14311 Reese Blvd, Ste. A3</t>
  </si>
  <si>
    <t>['Sandwiches', 'Restaurants', 'Food Delivery Services', 'Delis', 'Fast Food', 'Food']</t>
  </si>
  <si>
    <t>OqJtHcr5AsyuIjd2ePqLzw</t>
  </si>
  <si>
    <t>Pika Japanese Express</t>
  </si>
  <si>
    <t>9107 S Tryon St, Ste J</t>
  </si>
  <si>
    <t>['Food', 'Restaurants', 'Japanese']</t>
  </si>
  <si>
    <t>PViIRP_H_xMstN4p-FwaTA</t>
  </si>
  <si>
    <t>Monroe Hardware</t>
  </si>
  <si>
    <t>6912 Matthews-Mint Hill Rd</t>
  </si>
  <si>
    <t>['Hardware Stores', 'Home &amp; Garden', 'Shopping']</t>
  </si>
  <si>
    <t>4bdSE3QyRb06sMthiYhhnQ</t>
  </si>
  <si>
    <t>Assorted Table Wine Shoppe</t>
  </si>
  <si>
    <t>224 E 7th St</t>
  </si>
  <si>
    <t>['Arts &amp; Entertainment', 'Food', 'Wineries', 'Beer', 'Wine &amp; Spirits', 'Grocery', 'Wine Tasting Classes', 'Education', 'Tasting Classes']</t>
  </si>
  <si>
    <t>MUesr0zF-Rl--V-NKvJ6uQ</t>
  </si>
  <si>
    <t>Sport Clips Haircuts of Blakeney</t>
  </si>
  <si>
    <t>9831 Rea Rd, Ste #B</t>
  </si>
  <si>
    <t>['Hair Salons', 'Beauty &amp; Spas', "Men's Hair Salons", 'Barbers']</t>
  </si>
  <si>
    <t>m598Kh2lX3Cauj1-56dQKg</t>
  </si>
  <si>
    <t>A Class Act Hair Design</t>
  </si>
  <si>
    <t>8400 Bellhaven Blvd, Ste C</t>
  </si>
  <si>
    <t>A7_M0yYFqfyiy8XJwCWnkg</t>
  </si>
  <si>
    <t>God Bless the USA</t>
  </si>
  <si>
    <t>eBj7zTaKvx_f80hdPE1sOg</t>
  </si>
  <si>
    <t>Queen City Closets</t>
  </si>
  <si>
    <t>4548 Old Pineville Rd, Ste H</t>
  </si>
  <si>
    <t>['Home Organization', 'Home Services', 'Cabinetry', 'Interior Design']</t>
  </si>
  <si>
    <t>h9GcGMvfCavAABO0GULDNw</t>
  </si>
  <si>
    <t>District Flats at Summit and Church Apartments</t>
  </si>
  <si>
    <t>1449 S Church St</t>
  </si>
  <si>
    <t>_Zb6BV5VGR9Ka_MYkYb0LA</t>
  </si>
  <si>
    <t>Sleep Inn Matthews-Charlotte</t>
  </si>
  <si>
    <t>9900 Matthews Park Drive</t>
  </si>
  <si>
    <t>xY1G5olqwuWTwODYE8A1oA</t>
  </si>
  <si>
    <t>428 N Trade St, Ste 102</t>
  </si>
  <si>
    <t>['Fitness &amp; Instruction', 'Gyms', 'Active Life', 'Weight Loss Centers', 'Health &amp; Medical', 'Trainers']</t>
  </si>
  <si>
    <t>hRPfERezqBjiXECo78cuDw</t>
  </si>
  <si>
    <t>Stash Charlotte</t>
  </si>
  <si>
    <t>1318 Central Ave, Ste E3</t>
  </si>
  <si>
    <t>['Shopping', 'Knitting Supplies', 'Fabric Stores', 'Arts &amp; Crafts', 'Embroidery &amp; Crochet']</t>
  </si>
  <si>
    <t>IuW6aZ8XYtxkdvHJoVHlfw</t>
  </si>
  <si>
    <t>Aloha Nails Blakeney</t>
  </si>
  <si>
    <t>9935 Rea Rd, Ste B</t>
  </si>
  <si>
    <t>['Beauty &amp; Spas', 'Threading Services', 'Nail Salons', 'Permanent Makeup', 'Waxing', 'Hair Removal']</t>
  </si>
  <si>
    <t>Gq2sgU45B6Mw3aHy9HVeoA</t>
  </si>
  <si>
    <t>9641 Brookdale Dr</t>
  </si>
  <si>
    <t>e517wQa4tdkNMzkVjgvkGg</t>
  </si>
  <si>
    <t>1830 Galleria Blvd</t>
  </si>
  <si>
    <t>['Nail Salons', 'Beauty &amp; Spas', 'Eyelash Service']</t>
  </si>
  <si>
    <t>TO6T5N92PaZf3L1xnUhAyQ</t>
  </si>
  <si>
    <t>Glow Beauty Charlotte</t>
  </si>
  <si>
    <t>8318 Pineville Matthews Rd, Ste 272</t>
  </si>
  <si>
    <t>['Hair Salons', 'Hair Stylists', 'Eyelash Service', 'Beauty &amp; Spas', 'Permanent Makeup', 'Makeup Artists']</t>
  </si>
  <si>
    <t>bdBY3iIrxs8hHJycLLj-Og</t>
  </si>
  <si>
    <t>Kathryn D. Jendrasik-Savitsky, DMD</t>
  </si>
  <si>
    <t>15825 Ballantyne Medical Pl, Ste 150</t>
  </si>
  <si>
    <t>['Health &amp; Medical', 'Dentists', 'Cosmetic Dentists', 'General Dentistry']</t>
  </si>
  <si>
    <t>4a72yQCJUPz0NQ4QIYAYCw</t>
  </si>
  <si>
    <t>Rex Cleaners &amp; Laundry</t>
  </si>
  <si>
    <t>3922 Park Rd</t>
  </si>
  <si>
    <t>JGJKGPH5H4k8K02WvvwfEg</t>
  </si>
  <si>
    <t>Studio Ruby Woo</t>
  </si>
  <si>
    <t>4435 Monroe Rd</t>
  </si>
  <si>
    <t>['Hair Salons', 'Makeup Artists', 'Beauty &amp; Spas', 'Hair Stylists']</t>
  </si>
  <si>
    <t>_BB0FFO4eJ8iZ0kua7q-fg</t>
  </si>
  <si>
    <t>Jewelry &amp; Watch Doctor</t>
  </si>
  <si>
    <t>11025 Carolina Place Pkwy, Ste 85</t>
  </si>
  <si>
    <t>['Jewelry', 'Shopping', 'Jewelry Repair', 'Local Services', 'Watch Repair']</t>
  </si>
  <si>
    <t>27IQt2TWrlpSe3xCgw-DyA</t>
  </si>
  <si>
    <t>Cotswold Family Medicine</t>
  </si>
  <si>
    <t>309 S Sharon Amity Rd, Ste 100</t>
  </si>
  <si>
    <t>r9cOu919yotoRS7qa7LWcw</t>
  </si>
  <si>
    <t>Charlotte Pediatric Clinic</t>
  </si>
  <si>
    <t>332 N Trade St, Ste 1500</t>
  </si>
  <si>
    <t>YSlOaBx9U9S2RF0kf_CHsQ</t>
  </si>
  <si>
    <t>Morehead Tavern</t>
  </si>
  <si>
    <t>300 E Morehead St</t>
  </si>
  <si>
    <t>['Lounges', 'Arts &amp; Entertainment', 'Restaurants', 'Music Venues', 'Bars', 'American (Traditional)', 'Nightlife']</t>
  </si>
  <si>
    <t>NcyEhCGBmPxyNROy0mLsFQ</t>
  </si>
  <si>
    <t>City Smoke</t>
  </si>
  <si>
    <t>100 N Tryon St</t>
  </si>
  <si>
    <t>['Restaurants', 'Barbeque', 'American (Traditional)']</t>
  </si>
  <si>
    <t>9mucZAU9mH_HpY2osOiPoA</t>
  </si>
  <si>
    <t>Matthews Car Wash</t>
  </si>
  <si>
    <t>1215 Matthews Mint Hill Rd</t>
  </si>
  <si>
    <t>HJkMhbtCOmATrND6ehS89g</t>
  </si>
  <si>
    <t>The Wax Museum</t>
  </si>
  <si>
    <t>5419 Monroe Rd</t>
  </si>
  <si>
    <t>['Music &amp; DVDs', 'Shopping', 'Books', 'Mags', 'Music &amp; Video']</t>
  </si>
  <si>
    <t>OhcNR81DiJI9ajhk2oBtnA</t>
  </si>
  <si>
    <t>Yama</t>
  </si>
  <si>
    <t>11641 Waverly Center Dr, Ste K-2</t>
  </si>
  <si>
    <t>['Restaurants', 'Asian Fusion', 'Sushi Bars', 'Japanese', 'Bars', 'Nightlife']</t>
  </si>
  <si>
    <t>oGEXSuYC6BZQhs0COToZbg</t>
  </si>
  <si>
    <t>Kirkland's</t>
  </si>
  <si>
    <t>10822 Providence Rd</t>
  </si>
  <si>
    <t>['Home &amp; Garden', 'Shopping', 'Home Decor']</t>
  </si>
  <si>
    <t>yoC9pp8xQfW4uSiiycggKg</t>
  </si>
  <si>
    <t>8040 Providence Rd, Ste 100</t>
  </si>
  <si>
    <t>['Shopping', 'Skin Care', 'Beauty &amp; Spas', 'Waxing', 'Hair Removal', 'Cosmetics &amp; Beauty Supply']</t>
  </si>
  <si>
    <t>0zKK8R1IDazNdMLM3yHrCw</t>
  </si>
  <si>
    <t>Dixie Security &amp; Towing</t>
  </si>
  <si>
    <t>1830 S Tryon St</t>
  </si>
  <si>
    <t>SWXd8ncyslR-42T8_cTGkQ</t>
  </si>
  <si>
    <t>4435 The Plz</t>
  </si>
  <si>
    <t>['Restaurants', 'Chicken Shop', 'Fast Food', 'Breakfast &amp; Brunch']</t>
  </si>
  <si>
    <t>CaVVaXn6zHDQVeHKen0eQg</t>
  </si>
  <si>
    <t>Savvy Seconds Marketplace</t>
  </si>
  <si>
    <t>4312 Monroe Rd</t>
  </si>
  <si>
    <t>["Women's Clothing", 'Shopping', 'Accessories', 'Fashion', 'Used', 'Vintage &amp; Consignment']</t>
  </si>
  <si>
    <t>o9GrvE8Py7jLxYU71ImboA</t>
  </si>
  <si>
    <t>Full Service Plumbing Co</t>
  </si>
  <si>
    <t>3937 Smith Farm Rd</t>
  </si>
  <si>
    <t>wmZUubpFZvgi_jtlDD-yRg</t>
  </si>
  <si>
    <t>Chicken Box</t>
  </si>
  <si>
    <t>['Soul Food', 'Restaurants', 'American (Traditional)']</t>
  </si>
  <si>
    <t>U9iNEzBVCsPLrzoJOwa32Q</t>
  </si>
  <si>
    <t>QDOBA Mexican Eats</t>
  </si>
  <si>
    <t>8152 S Tryon St, Unit G, Space G</t>
  </si>
  <si>
    <t>['Fast Food', 'Mexican', 'Restaurants', 'Tex-Mex', 'Caterers', 'Event Planning &amp; Services']</t>
  </si>
  <si>
    <t>lnG7zq5Vi8awdToyY-TDBQ</t>
  </si>
  <si>
    <t>Jet's Pizza</t>
  </si>
  <si>
    <t>8700 Pineville Matthews Rd, Ste 620</t>
  </si>
  <si>
    <t>6Q25HkEhsDdyjSMDzvO1yA</t>
  </si>
  <si>
    <t>Destination Maternity</t>
  </si>
  <si>
    <t>4716 Sharon Rd</t>
  </si>
  <si>
    <t>['Maternity Wear', 'Fashion', 'Shopping']</t>
  </si>
  <si>
    <t>NDKNQjB-Mid0QG7NTU9TFQ</t>
  </si>
  <si>
    <t>University City Tires</t>
  </si>
  <si>
    <t>10110 University City Blvd</t>
  </si>
  <si>
    <t>['Automotive', 'Oil Change Stations', 'Auto Repair', 'Car Inspectors', 'Tires']</t>
  </si>
  <si>
    <t>93901ehUUVQ9kMlUJiFsqw</t>
  </si>
  <si>
    <t>Three Dog Bakery Lake Norman</t>
  </si>
  <si>
    <t>19825 N Cove Rd</t>
  </si>
  <si>
    <t>['Pets', 'Pet Stores']</t>
  </si>
  <si>
    <t>qBRrNFokazHuL0uZDxehwA</t>
  </si>
  <si>
    <t>Pavel's Custom Jewelry</t>
  </si>
  <si>
    <t>1630 E Woodlawn Rd, Ste 287</t>
  </si>
  <si>
    <t>['Appraisal Services', 'Local Services', 'Professional Services', 'Watch Repair', 'Shopping', 'Jewelry Repair', 'Jewelry']</t>
  </si>
  <si>
    <t>eSUddfUno6dx5_Pz5YZg1w</t>
  </si>
  <si>
    <t>Microsoft Cafeteria</t>
  </si>
  <si>
    <t>8055 Microsoft Way</t>
  </si>
  <si>
    <t>['Restaurants', 'American (New)', 'Food', 'Cafeteria']</t>
  </si>
  <si>
    <t>Il6PvYFjolMt-6wahwarkA</t>
  </si>
  <si>
    <t>Mexquite Mexican Eatery</t>
  </si>
  <si>
    <t>16646 Hawfield Way Dr</t>
  </si>
  <si>
    <t>4ed5Zn5wpq9D0d_EoKeQqQ</t>
  </si>
  <si>
    <t>Salon Transitions</t>
  </si>
  <si>
    <t>516 N Graham St</t>
  </si>
  <si>
    <t>fPFsST-ZUQuAwu9Dcs9-Gg</t>
  </si>
  <si>
    <t>All Climate Heating &amp; Cooling</t>
  </si>
  <si>
    <t>['Heating &amp; Air Conditioning/HVAC', 'Home Services', 'Appliances &amp; Repair', 'Local Services', 'Contractors']</t>
  </si>
  <si>
    <t>LukSczNrW4h7zldygLJjog</t>
  </si>
  <si>
    <t>Steele Creek Urgent Care</t>
  </si>
  <si>
    <t>9332 S Tryon St</t>
  </si>
  <si>
    <t>['Health &amp; Medical', 'Urgent Care', 'Doctors']</t>
  </si>
  <si>
    <t>Bm_t6Ka9niKJ-6_QTjkg1g</t>
  </si>
  <si>
    <t>5501 Birmingham Pkwy</t>
  </si>
  <si>
    <t>0JoteSDMdGJSgYzk60vSdQ</t>
  </si>
  <si>
    <t>Sprouts Cafe</t>
  </si>
  <si>
    <t>['Health Markets', 'Food', 'Salad', 'Juice Bars &amp; Smoothies', 'American (Traditional)', 'Restaurants', 'Specialty Food']</t>
  </si>
  <si>
    <t>xhBhzWKfI3CnKwlMSeKB4g</t>
  </si>
  <si>
    <t>Christies On Main Antique Mall</t>
  </si>
  <si>
    <t>318 Main St</t>
  </si>
  <si>
    <t>['Antiques', 'Shopping']</t>
  </si>
  <si>
    <t>8S3-IqHA8iXKJKwHiGfUQw</t>
  </si>
  <si>
    <t>South Charlotte Animal Hospital</t>
  </si>
  <si>
    <t>304 S. Polk St</t>
  </si>
  <si>
    <t>['Pet Training', 'Pet Groomers', 'Veterinarians', 'Pet Sitting', 'Pets', 'Pet Services']</t>
  </si>
  <si>
    <t>wMIHcDnQXGTIVwBnIDRwGw</t>
  </si>
  <si>
    <t>Sun Valley 14</t>
  </si>
  <si>
    <t>6449 Old Monroe Rd</t>
  </si>
  <si>
    <t>['Arts &amp; Entertainment', 'Cinema']</t>
  </si>
  <si>
    <t>1wUEOaelX1Lg9gDJlTGeDA</t>
  </si>
  <si>
    <t>Wells Fargo Bank</t>
  </si>
  <si>
    <t>801 Kenilworth Ave</t>
  </si>
  <si>
    <t>BnJyQDP9TAroiHMYXSfrJw</t>
  </si>
  <si>
    <t>Courtyard by Marriott Charlotte Gastonia</t>
  </si>
  <si>
    <t>1856 Remount Road</t>
  </si>
  <si>
    <t>JWmWqa5qkrxKM3M29kPNHw</t>
  </si>
  <si>
    <t>Austin's Caribbean Cuisine</t>
  </si>
  <si>
    <t>345 S Kings Dr</t>
  </si>
  <si>
    <t>['Restaurants', 'Caribbean']</t>
  </si>
  <si>
    <t>IjxKGiOpGFgOmZywjfUw7g</t>
  </si>
  <si>
    <t>2834 Boyer Street</t>
  </si>
  <si>
    <t>['Fast Food', 'Restaurants', 'Mexican', 'Tex-Mex', 'Tacos']</t>
  </si>
  <si>
    <t>jmGYmRHT76WZFLllFGQn_g</t>
  </si>
  <si>
    <t>Sweet Dreams Mattress &amp; Furniture</t>
  </si>
  <si>
    <t>7260 Nc 73 Hwy 103</t>
  </si>
  <si>
    <t>['Furniture Stores', 'Home &amp; Garden', 'Home Services', 'Shopping', 'Home Decor', 'Furniture Assembly', 'Mattresses']</t>
  </si>
  <si>
    <t>68hlZcIM59OYcf03sSFvkA</t>
  </si>
  <si>
    <t>Vision Source Studio 20/20</t>
  </si>
  <si>
    <t>12105 Copper Way, Ste 100</t>
  </si>
  <si>
    <t>['Eyewear &amp; Opticians', 'Health &amp; Medical', 'Optometrists', 'Shopping']</t>
  </si>
  <si>
    <t>Emh9sowKh1W4R0_if9m4yw</t>
  </si>
  <si>
    <t>UrgentVet</t>
  </si>
  <si>
    <t>600 Park St, Unit A</t>
  </si>
  <si>
    <t>['Pets', 'Pet Services', 'Veterinarians', 'Emergency Pet Hospital']</t>
  </si>
  <si>
    <t>wXVhS-dleE2j33-u3OjWOw</t>
  </si>
  <si>
    <t>Zoes Kitchen</t>
  </si>
  <si>
    <t>2309 Matthews Township Pkwy</t>
  </si>
  <si>
    <t>['Greek', 'Mediterranean', 'Restaurants', 'Kebab', 'Sandwiches']</t>
  </si>
  <si>
    <t>1lKM2BLT-u9f8KeJo0uY5Q</t>
  </si>
  <si>
    <t>Eastwood Homes</t>
  </si>
  <si>
    <t>2857 Westport Rd</t>
  </si>
  <si>
    <t>['Home Services', 'Real Estate Services', 'Home Developers', 'Contractors', 'Real Estate']</t>
  </si>
  <si>
    <t>aybwecuzAa-OuIt1i3_IDQ</t>
  </si>
  <si>
    <t>Foster's Grille</t>
  </si>
  <si>
    <t>8520 Pit Stop Rd, Ste 10</t>
  </si>
  <si>
    <t>['Fast Food', 'Restaurants', 'American (Traditional)', 'Burgers']</t>
  </si>
  <si>
    <t>a4MBM5uRAVPjpDs-AiBH8Q</t>
  </si>
  <si>
    <t>Lebo's</t>
  </si>
  <si>
    <t>7300 E Independence Blvd</t>
  </si>
  <si>
    <t>['Outdoor Gear', "Women's Clothing", 'Fashion', 'Shopping', 'Shoe Stores', 'Sporting Goods', 'Sports Wear', 'Dance Wear', "Men's Clothing"]</t>
  </si>
  <si>
    <t>MMAqe5lQb1DZ0bpuvdkogg</t>
  </si>
  <si>
    <t>2405 South Blvd</t>
  </si>
  <si>
    <t>OMnAW5ZHKhfS93gtuCM8Sw</t>
  </si>
  <si>
    <t>2515 Plantation Ctr Dr</t>
  </si>
  <si>
    <t>REf3O_jVAGnovBUk3Hdx6g</t>
  </si>
  <si>
    <t>Lee's Nails</t>
  </si>
  <si>
    <t>5700 University Pointe Blvd</t>
  </si>
  <si>
    <t>['Beauty &amp; Spas', 'Nail Salons', 'Hair Removal', 'Waxing']</t>
  </si>
  <si>
    <t>cDhsN_381RDh1wZrfsJ75Q</t>
  </si>
  <si>
    <t>AA Tex Lawn</t>
  </si>
  <si>
    <t>3990 Matthews Indian Trl</t>
  </si>
  <si>
    <t>pxge_aKULKEb31Vv1q8ocQ</t>
  </si>
  <si>
    <t>Captain's Galley</t>
  </si>
  <si>
    <t>105 Statesville Rd, Ste J</t>
  </si>
  <si>
    <t>wDiyCxd2Au58jOX0F0oHIA</t>
  </si>
  <si>
    <t>Labcorp</t>
  </si>
  <si>
    <t>5933 Blakeney Park Dr</t>
  </si>
  <si>
    <t>['Laboratory Testing', 'Health &amp; Medical', 'Diagnostic Services']</t>
  </si>
  <si>
    <t>3oMcNguqRNMxsb_j0Vdqsw</t>
  </si>
  <si>
    <t>5501 Josh Birmingham Parkway</t>
  </si>
  <si>
    <t>mo6BlOmldUUBhWPDoytl3A</t>
  </si>
  <si>
    <t>Nails of America</t>
  </si>
  <si>
    <t>16639 Birkdale Cmns Pkwy, Ste 100</t>
  </si>
  <si>
    <t>RwxeG-bg6tDAJk9TMe6qGg</t>
  </si>
  <si>
    <t>BWH Services</t>
  </si>
  <si>
    <t>['Heating &amp; Air Conditioning/HVAC', 'Flooring', 'Handyman', 'Home Services', 'Painters', 'Pressure Washers', 'Roofing']</t>
  </si>
  <si>
    <t>jQ7uVW2g5vZkuIg_hRs2SQ</t>
  </si>
  <si>
    <t>Charlotte Douglas Airport Food Court</t>
  </si>
  <si>
    <t>['Food Court', 'Restaurants', 'Fast Food']</t>
  </si>
  <si>
    <t>_fR9DtLF3rbRsPk9kWbz3A</t>
  </si>
  <si>
    <t>Park Central Cafe</t>
  </si>
  <si>
    <t>2101 Rexford Rd, Ste 187W</t>
  </si>
  <si>
    <t>['Restaurants', 'Cafes', 'Breakfast &amp; Brunch', 'Sandwiches', 'Wraps']</t>
  </si>
  <si>
    <t>pOoTOFxOh3UH03par0xEBg</t>
  </si>
  <si>
    <t>SoCal Taco Stand</t>
  </si>
  <si>
    <t>312 S Tryon St</t>
  </si>
  <si>
    <t>['Food', 'Mexican', 'Food Trucks', 'Restaurants']</t>
  </si>
  <si>
    <t>aeUXtMZKpofeD2MmT1QjLg</t>
  </si>
  <si>
    <t>15235 John J Delaney Dr, Ste K</t>
  </si>
  <si>
    <t>MsqlOr_NCSdrDSLpouiwlg</t>
  </si>
  <si>
    <t>AMP Automotive</t>
  </si>
  <si>
    <t>40 Odell School Rd, Ste 7</t>
  </si>
  <si>
    <t>ZUsDkaAbjktwwLmXg9jlrw</t>
  </si>
  <si>
    <t>A Woman's Choice of Charlotte</t>
  </si>
  <si>
    <t>421 N Wendover Rd</t>
  </si>
  <si>
    <t>['Health &amp; Medical', 'Counseling &amp; Mental Health', 'Doctors', 'Reproductive Health Services', 'Obstetricians &amp; Gynecologists']</t>
  </si>
  <si>
    <t>UdUiVp5GQCGw1IptsMo4yQ</t>
  </si>
  <si>
    <t>Corey Snow, DMD - Snow Dentistry</t>
  </si>
  <si>
    <t>6100 Fairview Rd</t>
  </si>
  <si>
    <t>['Endodontists', 'Oral Surgeons', 'Pediatric Dentists', 'Teeth Whitening', 'Periodontists', 'Health &amp; Medical', 'Beauty &amp; Spas', 'General Dentistry', 'Cosmetic Dentists', 'Dentists']</t>
  </si>
  <si>
    <t>E70yLVt_sHxsifdHDevKBA</t>
  </si>
  <si>
    <t>Summit Family Dentistry</t>
  </si>
  <si>
    <t>275 N Highway 16, Ste 101</t>
  </si>
  <si>
    <t>['Dentists', 'Health &amp; Medical', 'General Dentistry', 'Cosmetic Dentists', 'Pediatric Dentists']</t>
  </si>
  <si>
    <t>gFBNZot6rDvxjtDc1GWuqA</t>
  </si>
  <si>
    <t>Build-A-Bear Workshop</t>
  </si>
  <si>
    <t>['Toy Stores', 'Shopping']</t>
  </si>
  <si>
    <t>OqZzq_kzxFYfR-8aILtZ3w</t>
  </si>
  <si>
    <t>Harbor Freight Tools</t>
  </si>
  <si>
    <t>601 N Polk St, Ste J</t>
  </si>
  <si>
    <t>['Home &amp; Garden', 'Discount Store', 'Shopping', 'Hardware Stores']</t>
  </si>
  <si>
    <t>VL2C7v0Kq8ZlMQd_Wh3X3Q</t>
  </si>
  <si>
    <t>Sonic Drive-In</t>
  </si>
  <si>
    <t>265 Mt Holly-huntersville Rd</t>
  </si>
  <si>
    <t>['Fast Food', 'Restaurants', 'Food', 'Ice Cream &amp; Frozen Yogurt', 'Burgers']</t>
  </si>
  <si>
    <t>LRuxg6jXAo9mSlvP8fQ7WQ</t>
  </si>
  <si>
    <t>The Law Office of Kevin L. Barnett</t>
  </si>
  <si>
    <t>130 N Mcdowell St, Ste C</t>
  </si>
  <si>
    <t>['Criminal Defense Law', 'Traffic Ticketing Law', 'Professional Services', 'Legal Services', 'Lawyers', 'DUI Law']</t>
  </si>
  <si>
    <t>hLJMEO0tedRf-M4txUBGxQ</t>
  </si>
  <si>
    <t>Li's Chinese Cafe</t>
  </si>
  <si>
    <t>3808 Meeting St</t>
  </si>
  <si>
    <t>XffAKWjVf7yEPx00TA7XVg</t>
  </si>
  <si>
    <t>TIAA Financial Services</t>
  </si>
  <si>
    <t>8500 Andrew Carnegie Blvd</t>
  </si>
  <si>
    <t>['Financial Advising', 'Financial Services', 'Investing', 'Banks &amp; Credit Unions']</t>
  </si>
  <si>
    <t>t93CxfNartMXZGWvX7dl3w</t>
  </si>
  <si>
    <t>Falcon One Properties</t>
  </si>
  <si>
    <t>6303 Carmel Rd, Ste 103</t>
  </si>
  <si>
    <t>['Property Management', 'Real Estate Agents', 'Home Services', 'Real Estate', 'Real Estate Services']</t>
  </si>
  <si>
    <t>1Rxt2T9yhrTa7Axl_OpF9Q</t>
  </si>
  <si>
    <t>10111 Park Rd</t>
  </si>
  <si>
    <t>lUyFNMFliw5DFd4eYiGLhw</t>
  </si>
  <si>
    <t>Chon Ching Chinese Restaurant</t>
  </si>
  <si>
    <t>11118 Renaissance Dr</t>
  </si>
  <si>
    <t>JmR31zZjh1yeNLAGjhW2fg</t>
  </si>
  <si>
    <t>Pedi Spa - Nail Bar</t>
  </si>
  <si>
    <t>17039 Kenton Dr, Ste 103</t>
  </si>
  <si>
    <t>['Nail Salons', 'Eyelash Service', 'Skin Care', 'Beauty &amp; Spas', 'Hair Removal', 'Waxing']</t>
  </si>
  <si>
    <t>AVqiBKyLjypAz-JVjsPBcA</t>
  </si>
  <si>
    <t>Lady Janes Haircuts for Men</t>
  </si>
  <si>
    <t>13855 Conlan Cir, Ste D</t>
  </si>
  <si>
    <t>u6c30mfYtxip-I-aUNKs9w</t>
  </si>
  <si>
    <t>Scarlett Plus Boutique</t>
  </si>
  <si>
    <t>4732 Sharon Rd</t>
  </si>
  <si>
    <t>['Fashion', 'Shopping', "Women's Clothing", 'Accessories']</t>
  </si>
  <si>
    <t>qPr3Jwxyx-FivlYKN19zog</t>
  </si>
  <si>
    <t>Li's noodles</t>
  </si>
  <si>
    <t>10915 Monroe Rd, Ste F</t>
  </si>
  <si>
    <t>['Pan Asian', 'Noodles', 'Restaurants']</t>
  </si>
  <si>
    <t>aWztUOLMIcit6a1GWKJVRg</t>
  </si>
  <si>
    <t>Yeo's Cleaner Corporation</t>
  </si>
  <si>
    <t>3078 E Franklin Blvd</t>
  </si>
  <si>
    <t>wCECrqHgdkU6R7FHk8Is5w</t>
  </si>
  <si>
    <t>Raj's Kitchen</t>
  </si>
  <si>
    <t>9609 N Tryon St, Unit-I</t>
  </si>
  <si>
    <t>['Restaurants', 'Indian']</t>
  </si>
  <si>
    <t>Rk82QHtWp268GM93qWj3dQ</t>
  </si>
  <si>
    <t>Spice 9 Indian Cuisine</t>
  </si>
  <si>
    <t>8455 Pit Stop Ct, Ste 150</t>
  </si>
  <si>
    <t>2w0g0M37BKNTIkj4n7nPbA</t>
  </si>
  <si>
    <t>Grease Monkey #958</t>
  </si>
  <si>
    <t>14935 Brown Mill Rd</t>
  </si>
  <si>
    <t>['Automotive', 'Auto Repair', 'Oil Change Stations', 'Gas Stations']</t>
  </si>
  <si>
    <t>QAHqplESgDUGgih45W9J-g</t>
  </si>
  <si>
    <t>Dressler's - Charlotte</t>
  </si>
  <si>
    <t>1100-E Metropolitan Ave, Ste 125-E</t>
  </si>
  <si>
    <t>['American (New)', 'Seafood', 'Nightlife', 'Restaurants', 'Steakhouses', 'Wine Bars', 'Bars']</t>
  </si>
  <si>
    <t>JEEYFXLbKy-KpbTT-BHb6A</t>
  </si>
  <si>
    <t>Regal Manor Twin</t>
  </si>
  <si>
    <t>609 Providence Rd</t>
  </si>
  <si>
    <t>WztAabXF_zjnTS56ylRn5A</t>
  </si>
  <si>
    <t>Bar 10</t>
  </si>
  <si>
    <t>601 S College St</t>
  </si>
  <si>
    <t>['Nightlife', 'Lounges', 'Bars']</t>
  </si>
  <si>
    <t>nbrsBJg8-PctRiFer2-k3w</t>
  </si>
  <si>
    <t>Daniel D Skotzko DDS</t>
  </si>
  <si>
    <t>20816 N Main St, Ste 202</t>
  </si>
  <si>
    <t>['Oral Surgeons', 'Dentists', 'Health &amp; Medical', 'Cosmetic Dentists', 'General Dentistry', 'Endodontists']</t>
  </si>
  <si>
    <t>YvVEZIfkxRktT07IBpXilw</t>
  </si>
  <si>
    <t>Hilton Garden Inn Charlotte/Concord</t>
  </si>
  <si>
    <t>7831 Gateway Ln</t>
  </si>
  <si>
    <t>uMPbROQ5unFFC9ns44OY4g</t>
  </si>
  <si>
    <t>Best Rate Mortgage</t>
  </si>
  <si>
    <t>814 Tyvola Rd</t>
  </si>
  <si>
    <t>['Mortgage Brokers', 'Home Services', 'Real Estate']</t>
  </si>
  <si>
    <t>mRTpSiQ1Qbz_8rWaXIQmgA</t>
  </si>
  <si>
    <t>Pho Plus</t>
  </si>
  <si>
    <t>4520 N Tryon St, Ste 1</t>
  </si>
  <si>
    <t>['Vietnamese', 'Restaurants']</t>
  </si>
  <si>
    <t>x0Ec6gz07SBnWrBOQLisiA</t>
  </si>
  <si>
    <t>Chopt Creative Salad Co.</t>
  </si>
  <si>
    <t>4125 Park Rd</t>
  </si>
  <si>
    <t>['Food', 'Do-It-Yourself Food', 'Restaurants', 'American (New)', 'Sandwiches', 'Vegetarian', 'Salad', 'Specialty Food']</t>
  </si>
  <si>
    <t>ESWBD7Atc9cejaUiqbPpZg</t>
  </si>
  <si>
    <t>Tamaleria Laurita</t>
  </si>
  <si>
    <t>809 E Arrowood Rd, Ste 2100</t>
  </si>
  <si>
    <t>['Chicken Wings', 'Mexican', 'Restaurants', 'Burgers']</t>
  </si>
  <si>
    <t>v73TnB08TylX8dICVHTbFg</t>
  </si>
  <si>
    <t>Charlotte Health Center</t>
  </si>
  <si>
    <t>4012 Park Rd, Ste 103</t>
  </si>
  <si>
    <t>['Medical Centers', 'Health &amp; Medical', 'Weight Loss Centers', 'Chiropractors', 'Nutritionists']</t>
  </si>
  <si>
    <t>pyNtk4kLZh70EVxHs7gL3Q</t>
  </si>
  <si>
    <t>Empire Beauty School</t>
  </si>
  <si>
    <t>4901-B N Tryon St</t>
  </si>
  <si>
    <t>['Hair Salons', 'Cosmetology Schools', 'Specialty Schools', 'Education', 'Professional Services', 'Beauty &amp; Spas', 'Barbers']</t>
  </si>
  <si>
    <t>S9YurL0myEzZqWBgKo3avA</t>
  </si>
  <si>
    <t>Pelican‚Äôs Snoballs Of Uptown Clt</t>
  </si>
  <si>
    <t>1200 N Davidson St</t>
  </si>
  <si>
    <t>['Food', 'Shaved Ice', 'Desserts']</t>
  </si>
  <si>
    <t>9WRQTC9mBs0ExqWZHrCwWQ</t>
  </si>
  <si>
    <t>TJ Max</t>
  </si>
  <si>
    <t>12740 South Tryon St</t>
  </si>
  <si>
    <t>G-COvYLeDgVLNtWVm-l8mA</t>
  </si>
  <si>
    <t>Kelly's Dominican Hair Studio</t>
  </si>
  <si>
    <t>11025 Monroe Rd</t>
  </si>
  <si>
    <t>mikYIzrhe5N9rdxfUoOE0g</t>
  </si>
  <si>
    <t>Campbell's Larry Towing &amp; Recovery</t>
  </si>
  <si>
    <t>4724 Statesville Rd</t>
  </si>
  <si>
    <t>3OJsCwzeGaaO_hhGVva2dA</t>
  </si>
  <si>
    <t>Cycle Gear</t>
  </si>
  <si>
    <t>3916 E Franklin Blvd</t>
  </si>
  <si>
    <t>['Motorcycle Gear', 'Motorcycle Dealers', 'Tires', 'Sporting Goods', 'Automotive', 'Auto Parts &amp; Supplies', 'Shopping', 'Motorcycle Repair']</t>
  </si>
  <si>
    <t>R8U89M5NjaL9wf-6k4H1xQ</t>
  </si>
  <si>
    <t>Chef Kwo</t>
  </si>
  <si>
    <t>15105 John J Delaney Dr, Ste G</t>
  </si>
  <si>
    <t>['Dry Cleaning &amp; Laundry', 'Restaurants', 'Local Services', 'Seafood', 'Chinese']</t>
  </si>
  <si>
    <t>3mWjJx9hYj2MGaUZmw4X2w</t>
  </si>
  <si>
    <t>Avis Rent A Car</t>
  </si>
  <si>
    <t>3716 W Wt Harris Blvd, Ste C</t>
  </si>
  <si>
    <t>Leo's Kitchen</t>
  </si>
  <si>
    <t>3901-B Providence Rd S, Ste B</t>
  </si>
  <si>
    <t>['Restaurants', 'Soul Food', 'American (New)']</t>
  </si>
  <si>
    <t>eU5Pe5xTC2BFnRDVhrfaog</t>
  </si>
  <si>
    <t>McAlister's Deli</t>
  </si>
  <si>
    <t>19930 West Catawba Ave, Ste 150</t>
  </si>
  <si>
    <t>['Delis', 'Salad', 'Restaurants', 'Sandwiches']</t>
  </si>
  <si>
    <t>WyC9ELMNH9p2KYOc9PmJLQ</t>
  </si>
  <si>
    <t>Xtend Barre Charlotte</t>
  </si>
  <si>
    <t>1100 Metropolitan Ave, Ste 190</t>
  </si>
  <si>
    <t>['Barre Classes', 'Pilates', 'Fitness &amp; Instruction', 'Active Life']</t>
  </si>
  <si>
    <t>gikE-cNxKdzyZvY3kjFgbg</t>
  </si>
  <si>
    <t>Scott Clark Nissan</t>
  </si>
  <si>
    <t>9215 South Blvd</t>
  </si>
  <si>
    <t>['Automotive', 'Oil Change Stations', 'Auto Repair', 'Car Dealers', 'Auto Parts &amp; Supplies']</t>
  </si>
  <si>
    <t>7BrdZeAM89MGq9J4uINcHA</t>
  </si>
  <si>
    <t>Lighthouse Seafood and More</t>
  </si>
  <si>
    <t>105 Statesville Rd</t>
  </si>
  <si>
    <t>ijdwJDAjX-MP2jrc9uYYcg</t>
  </si>
  <si>
    <t>HopeWay</t>
  </si>
  <si>
    <t>1717 Sharon Rd W</t>
  </si>
  <si>
    <t>['Health &amp; Medical', 'Rehabilitation Center', 'Local Services', 'Community Service/Non-Profit', 'Doctors', 'Psychiatrists', 'Counseling &amp; Mental Health']</t>
  </si>
  <si>
    <t>fjyaBnzX4xORg14AOfS5YQ</t>
  </si>
  <si>
    <t>Cheesecake Etc</t>
  </si>
  <si>
    <t>1635 Galloway Rd</t>
  </si>
  <si>
    <t>['Bakeries', 'Food']</t>
  </si>
  <si>
    <t>Mr_xP9R3zYwJNoRfYYRXcQ</t>
  </si>
  <si>
    <t>Floppy Paws Pet Supplies</t>
  </si>
  <si>
    <t>16815 Cranlyn Rd, Ste C</t>
  </si>
  <si>
    <t>H9m4MMVyRQ2ZotwfwQGlxg</t>
  </si>
  <si>
    <t>316 S Tryon St</t>
  </si>
  <si>
    <t>['Shopping', 'Food', 'Convenience Stores', 'Drugstores']</t>
  </si>
  <si>
    <t>XLUvka3oGczRKfAEVVHUsg</t>
  </si>
  <si>
    <t>Chad Love Services</t>
  </si>
  <si>
    <t>4013 Dearborn Pl NW</t>
  </si>
  <si>
    <t>['Air Duct Cleaning', 'Home Services', 'Local Services', 'Contractors', 'Water Heater Installation/Repair', 'Heating &amp; Air Conditioning/HVAC']</t>
  </si>
  <si>
    <t>J4M47hruQnS8kYSQv8nnag</t>
  </si>
  <si>
    <t>Monro Muffler Brake &amp; Service</t>
  </si>
  <si>
    <t>11715 Carolina Place Parkway</t>
  </si>
  <si>
    <t>['Tires', 'Oil Change Stations', 'Auto Repair', 'Automotive']</t>
  </si>
  <si>
    <t>KjAzsJQEokm5MmP5FxTiiw</t>
  </si>
  <si>
    <t>Monroe Family Shoe Center</t>
  </si>
  <si>
    <t>1800 Dickerson Blvd</t>
  </si>
  <si>
    <t>['Shoe Stores', 'Shopping', 'Fashion', 'Sporting Goods']</t>
  </si>
  <si>
    <t>XvGewAn_Ro8JY-dD1DkTlw</t>
  </si>
  <si>
    <t>House Movers and Boxes</t>
  </si>
  <si>
    <t>7828 N Tryon St</t>
  </si>
  <si>
    <t>['Home Organization', 'Home Services', 'Movers', 'Furniture Assembly']</t>
  </si>
  <si>
    <t>6GJYE204fS1DlqRv-tAGcQ</t>
  </si>
  <si>
    <t>9000 Nails Thousand Nails</t>
  </si>
  <si>
    <t>hiYHhS77GOwPEpMKS6uevw</t>
  </si>
  <si>
    <t>Spencer's</t>
  </si>
  <si>
    <t>['Shopping', 'Gift Shops', 'Flowers &amp; Gifts', 'Adult', 'Accessories', 'Fashion']</t>
  </si>
  <si>
    <t>6Du78g14y2MyDSEWxcwOmw</t>
  </si>
  <si>
    <t>Asian Market</t>
  </si>
  <si>
    <t>2105 Acme Rd</t>
  </si>
  <si>
    <t>9kiQrX4IDadbj1m9iXNBNA</t>
  </si>
  <si>
    <t>Varmint Gone - Matthews</t>
  </si>
  <si>
    <t>3122 Fincher Farm Rd</t>
  </si>
  <si>
    <t>['Wildlife Control', 'Pest Control', 'Local Services', 'Damage Restoration', 'Home Services']</t>
  </si>
  <si>
    <t>UXp6lkkMTMob7TsGcSZ6HQ</t>
  </si>
  <si>
    <t>Marc's Tree Service</t>
  </si>
  <si>
    <t>4612 McKee Rd</t>
  </si>
  <si>
    <t>ZUoLAWJRHriAzACz2LdBMw</t>
  </si>
  <si>
    <t>Central Avenue Dental</t>
  </si>
  <si>
    <t>3410 Central Ave</t>
  </si>
  <si>
    <t>['General Dentistry', 'Health &amp; Medical', 'Dentists', 'Cosmetic Dentists', 'Endodontists', 'Prosthodontists']</t>
  </si>
  <si>
    <t>xDI5-BIP4V-yuzKNdd0FSQ</t>
  </si>
  <si>
    <t>Mickey's Nail Bar</t>
  </si>
  <si>
    <t>9208 Ardrey Kell Rd, Ste 200</t>
  </si>
  <si>
    <t>['Waxing', 'Nail Salons', 'Beauty &amp; Spas', 'Threading Services', 'Hair Removal', 'Eyebrow Services']</t>
  </si>
  <si>
    <t>yvDyMFtqLh_hV1x44mibJQ</t>
  </si>
  <si>
    <t>No Forks Given</t>
  </si>
  <si>
    <t>['Restaurants', 'Sandwiches', 'Food Trucks', 'Cuban', 'Food']</t>
  </si>
  <si>
    <t>O7SX0KTtlZSXSX1_oZ8HxQ</t>
  </si>
  <si>
    <t>The Lash Lounge Charlotte - Waverly</t>
  </si>
  <si>
    <t>7107 Waverly Walk Ave, Ste A-4</t>
  </si>
  <si>
    <t>['Beauty &amp; Spas', 'Eyelash Service', 'Permanent Makeup', 'Hair Removal', 'Eyebrow Services', 'Threading Services']</t>
  </si>
  <si>
    <t>vE0jtHthS7rkEJz9nlHdhQ</t>
  </si>
  <si>
    <t>Vein Specialists of the Carolinas</t>
  </si>
  <si>
    <t>15825 Ballantyne Medical Pl, Ste 240</t>
  </si>
  <si>
    <t>['Health &amp; Medical', 'Vascular Medicine', 'Doctors', 'Medical Centers']</t>
  </si>
  <si>
    <t>lCJzPWC5ckhbAgRZHi8r0w</t>
  </si>
  <si>
    <t>Aten &amp; Garofalo Dentistry</t>
  </si>
  <si>
    <t>3420 Toringdon Way, Ste 310</t>
  </si>
  <si>
    <t>['Orthodontists', 'Endodontists', 'Cosmetic Dentists', 'Dentists', 'Health &amp; Medical', 'General Dentistry']</t>
  </si>
  <si>
    <t>uZLt76BL4_4A-T6501ugnQ</t>
  </si>
  <si>
    <t>Ayrsley Nail Bar</t>
  </si>
  <si>
    <t>2215 Ayrsley Town Bllvd, Ste C</t>
  </si>
  <si>
    <t>['Waxing', 'Eyelash Service', 'Hair Removal', 'Nail Salons', 'Beauty &amp; Spas']</t>
  </si>
  <si>
    <t>uBJdqqyfCWLhOcSZ3U6oaQ</t>
  </si>
  <si>
    <t>Brazas Brazilian Grill</t>
  </si>
  <si>
    <t>hK05Wzi9MYvZeH_dLCrAEA</t>
  </si>
  <si>
    <t>Heirloom Salon</t>
  </si>
  <si>
    <t>315 Main St, Ste 2</t>
  </si>
  <si>
    <t>Gl1Tf1IOz5VWfZDSltLVcQ</t>
  </si>
  <si>
    <t>Law Roofing</t>
  </si>
  <si>
    <t>['Contractors', 'Home Services', 'Windows Installation', 'Gutter Services', 'Roofing']</t>
  </si>
  <si>
    <t>vpXVDlIN4FZFY2iVFkrMCQ</t>
  </si>
  <si>
    <t>Hampton Inn &amp; Suites Charlotte/Ballantyne</t>
  </si>
  <si>
    <t>11935 N Community House Rd</t>
  </si>
  <si>
    <t>smkAe4RHsaofY9ZnQg2mmw</t>
  </si>
  <si>
    <t>Spa &amp; Nail</t>
  </si>
  <si>
    <t>2001 E 7th St</t>
  </si>
  <si>
    <t>F7EuGx19ChOlv__ov2G9bw</t>
  </si>
  <si>
    <t>Kami Chinese and Sushi</t>
  </si>
  <si>
    <t>5922 Weddington Monroe Rd</t>
  </si>
  <si>
    <t>['Sushi Bars', 'Japanese', 'Thai', 'Chinese', 'Restaurants']</t>
  </si>
  <si>
    <t>tH3tbCdwQq72oPrHmZUmKQ</t>
  </si>
  <si>
    <t>E Martini</t>
  </si>
  <si>
    <t>532 Governor Morrison St</t>
  </si>
  <si>
    <t>['Accessories', 'Sports Wear', 'Fashion', 'Lingerie', 'Sporting Goods', 'Shopping', "Women's Clothing"]</t>
  </si>
  <si>
    <t>xbd61YI1RLdKt8hUAaw-rA</t>
  </si>
  <si>
    <t>Carolina Asthma &amp; Allergy Center PA</t>
  </si>
  <si>
    <t>2600 E 7th St, Unit A</t>
  </si>
  <si>
    <t>['Health &amp; Medical', 'Allergists', 'Pulmonologist', 'Doctors']</t>
  </si>
  <si>
    <t>AUkqpRZH5BX_WsxTUjtRYQ</t>
  </si>
  <si>
    <t>MinuteClinic</t>
  </si>
  <si>
    <t>6750 Wilkinson Blvd</t>
  </si>
  <si>
    <t>['Health &amp; Medical', 'Medical Centers', 'Walk-in Clinics', 'Urgent Care']</t>
  </si>
  <si>
    <t>sD7h23088QLlUDsqmBL34g</t>
  </si>
  <si>
    <t>Carolina Dental</t>
  </si>
  <si>
    <t>15830 Ballantyne Medical Pl, Ste 120</t>
  </si>
  <si>
    <t>['Beauty &amp; Spas', 'Cosmetic Dentists', 'Teeth Whitening', 'Dentists', 'General Dentistry', 'Medical Centers', 'Health &amp; Medical']</t>
  </si>
  <si>
    <t>3BFNu93y2aegJPbVD2tTMg</t>
  </si>
  <si>
    <t>Bodrick's Bar-B-Q Rib Tips</t>
  </si>
  <si>
    <t>3701 Statesville Ave</t>
  </si>
  <si>
    <t>['Barbeque', 'Restaurants']</t>
  </si>
  <si>
    <t>wWnu3lim7zzPSWyIein9YA</t>
  </si>
  <si>
    <t>Excel Pro Services</t>
  </si>
  <si>
    <t>13407 Damson Dr</t>
  </si>
  <si>
    <t>['Painters', 'Home Services', 'Roofing', 'Contractors', 'Gutter Services', 'Pressure Washers']</t>
  </si>
  <si>
    <t>7XFC46fFw882R7OS9vjqPg</t>
  </si>
  <si>
    <t>Solis Waverly by Bozzuto</t>
  </si>
  <si>
    <t>6101 Ardrey Kell Rd</t>
  </si>
  <si>
    <t>ZGaW5a7wxXxUgGTtbFqNxg</t>
  </si>
  <si>
    <t>The Mad Greek of Charlotte</t>
  </si>
  <si>
    <t>5011 South Blvd</t>
  </si>
  <si>
    <t>['Diners', 'Greek', 'Cafes', 'Mediterranean', 'Breakfast &amp; Brunch', 'American (Traditional)', 'Restaurants']</t>
  </si>
  <si>
    <t>w8r2LLCK9CP9Uu__ud1rDw</t>
  </si>
  <si>
    <t>Sean Freeman MD</t>
  </si>
  <si>
    <t>11220 Elm Ln, Ste 101</t>
  </si>
  <si>
    <t>['Cosmetic Surgeons', 'Health &amp; Medical', 'Doctors']</t>
  </si>
  <si>
    <t>VBB4TANFlBC9rTOoqP1GQA</t>
  </si>
  <si>
    <t>Emergency Restoration Xperts</t>
  </si>
  <si>
    <t>7929 Statesville Rd</t>
  </si>
  <si>
    <t>['Home Services', 'Damage Restoration', 'Home Inspectors', 'Contractors']</t>
  </si>
  <si>
    <t>3kqd2C8oQ88r8HA2fcP-GQ</t>
  </si>
  <si>
    <t>A1 Janitorial Supply &amp; Vacuum Shop</t>
  </si>
  <si>
    <t>800 Clanton Road, Ste A</t>
  </si>
  <si>
    <t>['Home Cleaning', 'Home Services', 'Local Services', 'Shopping', 'Appliances &amp; Repair', 'Home &amp; Garden', 'Professional Services', 'Office Cleaning']</t>
  </si>
  <si>
    <t>OI9cO5hqwLETzHnNqkJHqQ</t>
  </si>
  <si>
    <t>Neat Freakz</t>
  </si>
  <si>
    <t>1011 Baxter Caldwell Dr</t>
  </si>
  <si>
    <t>XVlJ2DtU3OOlJGwGS-OEKg</t>
  </si>
  <si>
    <t>3405 US Highway 601 S</t>
  </si>
  <si>
    <t>['Fast Food', 'Burgers', 'Food', 'Coffee &amp; Tea', 'Restaurants']</t>
  </si>
  <si>
    <t>_O99A2e4VFOCStWgHxx12Q</t>
  </si>
  <si>
    <t>Regal Franklin Square</t>
  </si>
  <si>
    <t>3778 East Franklin Blvd</t>
  </si>
  <si>
    <t>rmNI_2C1gchMQoqIpqLkGw</t>
  </si>
  <si>
    <t>3209 Pineville Matthews Rd</t>
  </si>
  <si>
    <t>['Shopping', 'Mobile Phones', 'Fashion', 'Discount Store', 'Department Stores', 'Food', 'Drugstores', 'Electronics', 'Grocery']</t>
  </si>
  <si>
    <t>5r0H3Xx0fqPM_4G0LpiC5g</t>
  </si>
  <si>
    <t>Reach</t>
  </si>
  <si>
    <t>1524 E Morehead St</t>
  </si>
  <si>
    <t>['Health &amp; Medical', 'Medical Centers']</t>
  </si>
  <si>
    <t>rsddyFJfoCNgSCn72Ky9Bw</t>
  </si>
  <si>
    <t>Taco Mama - Dilworth</t>
  </si>
  <si>
    <t>2452 Park Rd, Ste C</t>
  </si>
  <si>
    <t>XCZQdoMRFnjmmB6xPvx1qw</t>
  </si>
  <si>
    <t>Senor Tequila Cantina Grill</t>
  </si>
  <si>
    <t>6414 Rea Rd</t>
  </si>
  <si>
    <t>cZ86R4KIvSuTZiC5U4mhFg</t>
  </si>
  <si>
    <t>Goody Woody's</t>
  </si>
  <si>
    <t>3016 Attaberry Dr</t>
  </si>
  <si>
    <t>['Food Stands', 'Restaurants', 'Food', 'Street Vendors']</t>
  </si>
  <si>
    <t>6Y1kCliCdErgvYFl2F5lRA</t>
  </si>
  <si>
    <t>North Tryon Laundromat</t>
  </si>
  <si>
    <t>6301 North Tryon St, Ste 108</t>
  </si>
  <si>
    <t>['Local Services', 'Notaries', 'Laundry Services', 'Laundromat']</t>
  </si>
  <si>
    <t>HrcV-xue3p4Hv7UB_DAbdA</t>
  </si>
  <si>
    <t>Elom's Braiding</t>
  </si>
  <si>
    <t>1520 West Blvd, Ste B</t>
  </si>
  <si>
    <t>['Beauty &amp; Spas', 'Shopping', 'Cosmetics &amp; Beauty Supply', 'Hair Extensions', 'Hair Salons', 'Hair Stylists']</t>
  </si>
  <si>
    <t>QDPUizovkVt0f4Jf3MAG9Q</t>
  </si>
  <si>
    <t>Matthews Community Farmers' Market</t>
  </si>
  <si>
    <t>188 N Trade St</t>
  </si>
  <si>
    <t>6P34bHUA1YNbgty6kFVZhA</t>
  </si>
  <si>
    <t>Second Look Books</t>
  </si>
  <si>
    <t>4519 School House Commons, Ste 230</t>
  </si>
  <si>
    <t>['Used Bookstore', 'Shopping', 'Bookstores', 'Books', 'Mags', 'Music &amp; Video']</t>
  </si>
  <si>
    <t>QTIGCJTStFTfHhQhlIZH6w</t>
  </si>
  <si>
    <t>Gymboree Play &amp; Music, Charlotte</t>
  </si>
  <si>
    <t>3419 Toringdon Wy, Ste 112</t>
  </si>
  <si>
    <t>['Event Planning &amp; Services', 'Art Classes', 'Active Life', 'Education', 'Kids Activities', 'Preschools', 'Playgrounds', 'Musical Instruments &amp; Teachers', 'Party &amp; Event Planning', 'Shopping', 'Educational Services']</t>
  </si>
  <si>
    <t>1rgJ-WYCEWM-RIyQN6AteA</t>
  </si>
  <si>
    <t>North Carolina Blumenthal Center-Spirit Square</t>
  </si>
  <si>
    <t>345 N College St</t>
  </si>
  <si>
    <t>LRMhtf3OX9U31jxVhIRLPg</t>
  </si>
  <si>
    <t>Cascade Refining</t>
  </si>
  <si>
    <t>4436 Park Rd</t>
  </si>
  <si>
    <t>['Gold Buyers', 'Local Services', 'Jewelry', 'Jewelry Repair', 'Pawn Shops', 'Shopping', 'Recycling Center']</t>
  </si>
  <si>
    <t>GV_pNbdYsoLZdKcay-KdVA</t>
  </si>
  <si>
    <t>Laz Parking</t>
  </si>
  <si>
    <t>120 N Church Street</t>
  </si>
  <si>
    <t>['Parking', 'Automotive']</t>
  </si>
  <si>
    <t>E3wdfyZo3pyUH1LxhANmnQ</t>
  </si>
  <si>
    <t>China II Denver</t>
  </si>
  <si>
    <t>116 Hwy 16 S</t>
  </si>
  <si>
    <t>BfkIHXAQFiVlS9tADUtJYw</t>
  </si>
  <si>
    <t>Dilly Place Cleaners &amp; Alteration</t>
  </si>
  <si>
    <t>224 East Blvd</t>
  </si>
  <si>
    <t>['Laundry Services', 'Local Services', 'Dry Cleaning', 'Sewing &amp; Alterations', 'Home Services', 'Interior Design']</t>
  </si>
  <si>
    <t>A1os6TY3yxRNMbihRuoRJQ</t>
  </si>
  <si>
    <t>Beverly Nails</t>
  </si>
  <si>
    <t>1941 Hoffman Rd</t>
  </si>
  <si>
    <t>buacGSEw8yLGJo8g-i02wg</t>
  </si>
  <si>
    <t>Pisces Sushi Bar &amp; Lounge</t>
  </si>
  <si>
    <t>1100 Metropolitan Ave, Ste 120</t>
  </si>
  <si>
    <t>['Sushi Bars', 'Japanese', 'Seafood', 'Restaurants']</t>
  </si>
  <si>
    <t>X-m1XiUCC8-z6oy5okxDNQ</t>
  </si>
  <si>
    <t>HoneyDon't Handyman and Tasking</t>
  </si>
  <si>
    <t>['Furniture Assembly', 'Handyman', 'Home Services', 'Painters', 'Mobile Home Repair', 'Local Services', 'TV Mounting']</t>
  </si>
  <si>
    <t>Zlk6mJdkzgrwBRTqC2xSeQ</t>
  </si>
  <si>
    <t>Dilworth Dog Grooming</t>
  </si>
  <si>
    <t>2620 South Tryon St, Unit B</t>
  </si>
  <si>
    <t>['Pets', 'Pet Groomers', 'Pet Services']</t>
  </si>
  <si>
    <t>j9WBk9MgW4z_E6tCapiG3A</t>
  </si>
  <si>
    <t>6141 East Independence Blvd</t>
  </si>
  <si>
    <t>['Car Rental', 'Hotels &amp; Travel']</t>
  </si>
  <si>
    <t>8hg6TTB6UdhMh-_yBcIFZQ</t>
  </si>
  <si>
    <t>PR76mJ-p-K0I-PAi3nVC_A</t>
  </si>
  <si>
    <t>Burlington Coat Factory</t>
  </si>
  <si>
    <t>4726 S Blvd</t>
  </si>
  <si>
    <t>['Department Stores', 'Shopping', "Men's Clothing", "Women's Clothing", 'Fashion']</t>
  </si>
  <si>
    <t>iLZvhaeLHLd-v33qbvfM0w</t>
  </si>
  <si>
    <t>The Dog Dasher</t>
  </si>
  <si>
    <t>7th St</t>
  </si>
  <si>
    <t>['Pets', 'Pet Services', 'Pet Sitting', 'Dog Walkers', 'Home Services', 'House Sitters']</t>
  </si>
  <si>
    <t>6zYRNnF7amWbVq5D92LhKA</t>
  </si>
  <si>
    <t>West Marine</t>
  </si>
  <si>
    <t>20420 W Catawba Ave</t>
  </si>
  <si>
    <t>['Boating', 'Fashion', 'Sporting Goods', 'Active Life', 'Shopping', 'Fishing']</t>
  </si>
  <si>
    <t>mcihQ4K6zMykrY0PUF5g_g</t>
  </si>
  <si>
    <t>10121 N Tryon St</t>
  </si>
  <si>
    <t>['Fast Food', 'Restaurants', 'Breakfast &amp; Brunch', 'Burgers', 'Mexican', 'Tacos']</t>
  </si>
  <si>
    <t>RVyB6fnc8na9njyELs2WEA</t>
  </si>
  <si>
    <t>Workhorse Marine</t>
  </si>
  <si>
    <t>18605 Northline Dr</t>
  </si>
  <si>
    <t>['Boat Repair', 'Professional Services']</t>
  </si>
  <si>
    <t>Nwg2zxqjpdDj_ZiQ44ufWw</t>
  </si>
  <si>
    <t>PostNet</t>
  </si>
  <si>
    <t>5922 Weddington Monroe Rd, Ste A5</t>
  </si>
  <si>
    <t>['Printing Services', 'Notaries', 'Shipping Centers', 'Shopping', 'Flowers &amp; Gifts', 'Local Services', 'Gift Shops', 'Mailbox Centers', 'Graphic Design', 'Professional Services']</t>
  </si>
  <si>
    <t>Fbodyr3N_oJIT90qXdAqGQ</t>
  </si>
  <si>
    <t>Donatos Pizzeria</t>
  </si>
  <si>
    <t>10109 Northcross Center Ct</t>
  </si>
  <si>
    <t>biy9tjz_ZwRGBITRDIEZtg</t>
  </si>
  <si>
    <t>Charlotte Convention Center</t>
  </si>
  <si>
    <t>gQJCfZ1TYANwckKxI_EbtA</t>
  </si>
  <si>
    <t>Kit's Trackside Crafts</t>
  </si>
  <si>
    <t>330 Main St</t>
  </si>
  <si>
    <t>['Nightlife', 'Bars', 'Beer Bar', 'Wine Bars']</t>
  </si>
  <si>
    <t>iLWw1o32JwBMbTdISVtL6A</t>
  </si>
  <si>
    <t>Kelilabee Flower Company</t>
  </si>
  <si>
    <t>11914 Elm Ln, Ste 140</t>
  </si>
  <si>
    <t>['Florists', 'Flowers &amp; Gifts', 'Shopping']</t>
  </si>
  <si>
    <t>Ogc348sbkq155EuXf5tigA</t>
  </si>
  <si>
    <t>Suite Nectar Salons</t>
  </si>
  <si>
    <t>7928 Council Pl</t>
  </si>
  <si>
    <t>['Beauty &amp; Spas', 'Hair Salons', 'Skin Care', 'Nail Salons']</t>
  </si>
  <si>
    <t>gcKrrhTYSP1MGq37SPKK3A</t>
  </si>
  <si>
    <t>Poplar Cleaners</t>
  </si>
  <si>
    <t>359 George W Liles Pkwy NW</t>
  </si>
  <si>
    <t>FKw3wRfqtT0kOCBuP4vo2A</t>
  </si>
  <si>
    <t>POPPY Southend Salon</t>
  </si>
  <si>
    <t>2000 South Blvd, Ste 113</t>
  </si>
  <si>
    <t>['Blow Dry/Out Services', 'Hair Salons', "Men's Hair Salons", 'Hair Stylists', 'Beauty &amp; Spas']</t>
  </si>
  <si>
    <t>Mickey &amp; Mooch</t>
  </si>
  <si>
    <t>['American (New)', 'Seafood', 'Steakhouses', 'Restaurants']</t>
  </si>
  <si>
    <t>wjZm5SWK7M_CVg065FBmFw</t>
  </si>
  <si>
    <t>Spectrum</t>
  </si>
  <si>
    <t>1730 S Cannon Blvd</t>
  </si>
  <si>
    <t>['Home Services', 'Professional Services', 'Television Service Providers', 'Security Systems', 'Home Automation', 'Internet Service Providers']</t>
  </si>
  <si>
    <t>9g_snHjV7-4v2WRYwWlzgw</t>
  </si>
  <si>
    <t>Crane Coffee Company</t>
  </si>
  <si>
    <t>fjSWdP6iNoUMc_AzeurI-w</t>
  </si>
  <si>
    <t>kate spade new york</t>
  </si>
  <si>
    <t>4400 Sharon Rd, SteM13A</t>
  </si>
  <si>
    <t>['Accessories', 'Shopping', 'Fashion']</t>
  </si>
  <si>
    <t>qH0_wZFHLZa7wP8jdinvrg</t>
  </si>
  <si>
    <t>Hendricks Museum &amp; Gift Shop</t>
  </si>
  <si>
    <t>4400 Papa Joe Hendrick Blvd</t>
  </si>
  <si>
    <t>['Flowers &amp; Gifts', 'Museums', 'Gift Shops', 'Automotive', 'Shopping', 'Arts &amp; Entertainment']</t>
  </si>
  <si>
    <t>m5OCtRUwgXckJmeNhUz9cQ</t>
  </si>
  <si>
    <t>Amici's Pizza Sports Bar and Grill</t>
  </si>
  <si>
    <t>929 Concord Pkwy S</t>
  </si>
  <si>
    <t>['Pizza', 'Restaurants']</t>
  </si>
  <si>
    <t>n1Ork7_DzV5eKBIDzJKmvA</t>
  </si>
  <si>
    <t>Snips Salon</t>
  </si>
  <si>
    <t>148 Brevard Ct, 2nd Fl</t>
  </si>
  <si>
    <t>['Makeup Artists', 'Blow Dry/Out Services', 'Hair Stylists', 'Hair Salons', 'Beauty &amp; Spas']</t>
  </si>
  <si>
    <t>GANO9AOtj_Ut8PzbDvV5ag</t>
  </si>
  <si>
    <t>Vitality Medical Wellness Institute</t>
  </si>
  <si>
    <t>9350 Benfield Rd, Ste 110</t>
  </si>
  <si>
    <t>['Hair Removal', 'Laser Hair Removal', 'Medical Spas', 'Weight Loss Centers', 'Health &amp; Medical', 'Beauty &amp; Spas']</t>
  </si>
  <si>
    <t>Wine Down Wine Bar</t>
  </si>
  <si>
    <t>['Beer', 'Wine &amp; Spirits', 'Food', 'Nightlife', 'Bars', 'Wine Bars']</t>
  </si>
  <si>
    <t>FHvxhWnH5MI-yrFEiznxHg</t>
  </si>
  <si>
    <t>The Beer Growler</t>
  </si>
  <si>
    <t>1427 South Blvd</t>
  </si>
  <si>
    <t>['Beer', 'Wine &amp; Spirits', 'Food', 'Nightlife', 'Bars', 'Local Flavor', 'Yelp Events', 'Beer Gardens']</t>
  </si>
  <si>
    <t>Z4BLvKJuJOpiaWGW8X62sg</t>
  </si>
  <si>
    <t>Eggs Up Grill</t>
  </si>
  <si>
    <t>IQJ769ftxu00hi_NkXQfcw</t>
  </si>
  <si>
    <t>Tommy's Drive-In</t>
  </si>
  <si>
    <t>2708 Gastonia Dallas Hwy</t>
  </si>
  <si>
    <t>v-X_ZPl5YtB475rRdZ-9AQ</t>
  </si>
  <si>
    <t>Massage Life and Wellness</t>
  </si>
  <si>
    <t>18505 Statesville Rd, Ste A2</t>
  </si>
  <si>
    <t>['Massage', 'Beauty &amp; Spas', 'Day Spas']</t>
  </si>
  <si>
    <t>J8DxZ7enKZ0aAuF40e3rew</t>
  </si>
  <si>
    <t>Charlotte Dentist: Joseph LoParo, DMD</t>
  </si>
  <si>
    <t>400 S Tryon St, Ste M-4</t>
  </si>
  <si>
    <t>['Health &amp; Medical', 'Cosmetic Dentists', 'General Dentistry', 'Dentists']</t>
  </si>
  <si>
    <t>0Fsxk65QXjgJu1VDLwMzJQ</t>
  </si>
  <si>
    <t>Novel NoDa</t>
  </si>
  <si>
    <t>424 E 36th St</t>
  </si>
  <si>
    <t>1lY8VK0nnu5SA__2ZjyD2g</t>
  </si>
  <si>
    <t>Lowe's</t>
  </si>
  <si>
    <t>16830 Statesville Rd</t>
  </si>
  <si>
    <t>['Electronics', 'Shopping', 'Building Supplies', 'Home &amp; Garden', 'Home Services', 'Hardware Stores']</t>
  </si>
  <si>
    <t>nr5YtAjuqYN18mbISH3QKg</t>
  </si>
  <si>
    <t>Dual Image Dentistry and Orthodontics</t>
  </si>
  <si>
    <t>1315 Matheson Ave</t>
  </si>
  <si>
    <t>['Orthodontists', 'General Dentistry', 'Cosmetic Dentists', 'Health &amp; Medical', 'Dentists']</t>
  </si>
  <si>
    <t>BVMH2vmNMjE3Al4gOnrAVQ</t>
  </si>
  <si>
    <t>Allstate Insurance: J C Alvarado</t>
  </si>
  <si>
    <t>112 N Tryon St, Ste 300</t>
  </si>
  <si>
    <t>['Financial Services', 'Auto Insurance', 'Life Insurance', 'Home &amp; Rental Insurance', 'Insurance']</t>
  </si>
  <si>
    <t>nJknMiNZNQlHhRDHDgeYdQ</t>
  </si>
  <si>
    <t>Arnold &amp; Smith, PLLC</t>
  </si>
  <si>
    <t>200 N McDowell St</t>
  </si>
  <si>
    <t>['Professional Services', 'Employment Law', 'Lawyers', 'Criminal Defense Law', 'Personal Injury Law', 'Divorce &amp; Family Law']</t>
  </si>
  <si>
    <t>vbUABNAQI2iwN7v0xSqG9g</t>
  </si>
  <si>
    <t>Popeye's Chicken</t>
  </si>
  <si>
    <t>1489 US 29</t>
  </si>
  <si>
    <t>zAI2AfdglI7GnXZpihBLaQ</t>
  </si>
  <si>
    <t>ABRA Auto Body Repair of America</t>
  </si>
  <si>
    <t>4750 Albemarle Rd</t>
  </si>
  <si>
    <t>['Auto Glass Services', 'Automotive', 'Auto Repair', 'Body Shops', 'Wheel &amp; Rim Repair', 'Windshield Installation &amp; Repair']</t>
  </si>
  <si>
    <t>YUnGCJvoQrKYn3W9A1aOsw</t>
  </si>
  <si>
    <t>Sweet Life Bakeshoppe</t>
  </si>
  <si>
    <t>1816 Galleria Blvd</t>
  </si>
  <si>
    <t>['Food', 'Bakeries']</t>
  </si>
  <si>
    <t>o4RqT9ddT8vO1aSGYpc3Jg</t>
  </si>
  <si>
    <t>Bruegger's Bagels</t>
  </si>
  <si>
    <t>1531 East Blvd</t>
  </si>
  <si>
    <t>['Sandwiches', 'Restaurants', 'Breakfast &amp; Brunch', 'Food', 'Coffee &amp; Tea', 'Event Planning &amp; Services', 'Caterers', 'Bagels']</t>
  </si>
  <si>
    <t>tk2-kjl_IVOTOLq6yO--9g</t>
  </si>
  <si>
    <t>A &amp; R Towing</t>
  </si>
  <si>
    <t>21fssGjxUX1uPCmBOvwo-A</t>
  </si>
  <si>
    <t>Hendrick Honda</t>
  </si>
  <si>
    <t>8901 South Blvd</t>
  </si>
  <si>
    <t>['Car Dealers', 'Automotive', 'Auto Repair', 'Auto Parts &amp; Supplies']</t>
  </si>
  <si>
    <t>YM3LNvNq4P5EIacTB0N6hA</t>
  </si>
  <si>
    <t>Sleep Inn University Place</t>
  </si>
  <si>
    <t>8525 N Tryon St</t>
  </si>
  <si>
    <t>Nbd8FIVHM1UqgMbOJgbljw</t>
  </si>
  <si>
    <t>Catch On Seafood Market</t>
  </si>
  <si>
    <t>826 Hawthorne Ln</t>
  </si>
  <si>
    <t>['Food', 'Seafood Markets', 'Grocery', 'Specialty Food']</t>
  </si>
  <si>
    <t>nHdsHdq35JflGzliWVqG-Q</t>
  </si>
  <si>
    <t>Johnny Burrito</t>
  </si>
  <si>
    <t>301 S Tryon St, Ste 55</t>
  </si>
  <si>
    <t>['Mexican', 'Tex-Mex', 'Restaurants']</t>
  </si>
  <si>
    <t>Ohm7MmbCtN6sgxmPiDE9jA</t>
  </si>
  <si>
    <t>Joe Mama's Pizza and Grill</t>
  </si>
  <si>
    <t>9124 S Tryon, Ste A</t>
  </si>
  <si>
    <t>['Burgers', 'Restaurants', 'Sandwiches', 'Pizza', 'Salad']</t>
  </si>
  <si>
    <t>4r7EBgPnp1Cl0_05ZAc7rA</t>
  </si>
  <si>
    <t>Dan's Eyeglass Repair</t>
  </si>
  <si>
    <t>2656 Shenandoah Ave, Unit A</t>
  </si>
  <si>
    <t>['Eyewear &amp; Opticians', 'Shopping']</t>
  </si>
  <si>
    <t>CtAcl1n3-9e4CV5cVEFXZA</t>
  </si>
  <si>
    <t>Charlotte Eye Ear Nose &amp; Throat Associates PA</t>
  </si>
  <si>
    <t>16455 Statesville Rd, Ste 280</t>
  </si>
  <si>
    <t>['Ear Nose &amp; Throat', 'Cosmetic Surgeons', 'Ophthalmologists', 'Doctors', 'Health &amp; Medical', 'Optometrists']</t>
  </si>
  <si>
    <t>MnW30cvtxLbWcw2T1f0WXQ</t>
  </si>
  <si>
    <t>Pilates of Charlotte</t>
  </si>
  <si>
    <t>10701 Mcmullen Creek Pkwy, Ste C</t>
  </si>
  <si>
    <t>['Fitness &amp; Instruction', 'Pilates', 'Barre Classes', 'Active Life', 'Yoga']</t>
  </si>
  <si>
    <t>oS48JnUrH0x5WW6GST3KXw</t>
  </si>
  <si>
    <t>Hair Original Salon Studio</t>
  </si>
  <si>
    <t>8820 University East Dr, Ste C</t>
  </si>
  <si>
    <t>['Day Spas', 'Beauty &amp; Spas', 'Hair Salons', 'Nail Salons', 'Hair Extensions', 'Eyelash Service', 'Makeup Artists']</t>
  </si>
  <si>
    <t>0Cdww5Q7-B9SCgInDbbxdg</t>
  </si>
  <si>
    <t>4226 South Blvd, Ste A</t>
  </si>
  <si>
    <t>aHJONInrjeY7qmV3aHOy1Q</t>
  </si>
  <si>
    <t>Penzeys Spices</t>
  </si>
  <si>
    <t>8128 Providence Rd, Ste 300</t>
  </si>
  <si>
    <t>['Specialty Food', 'Herbs &amp; Spices', 'Food']</t>
  </si>
  <si>
    <t>-2uUrtgM5fiOaCpQEnPv0g</t>
  </si>
  <si>
    <t>9330 Center Lake Dr, Ste 130</t>
  </si>
  <si>
    <t>['Mobile Phones', 'Shopping', 'Mobile Phone Accessories', 'IT Services &amp; Computer Repair', 'Telecommunications', 'Local Services']</t>
  </si>
  <si>
    <t>56PUzO4Y0-1aWws4zH15bg</t>
  </si>
  <si>
    <t>Home2 Suites by Hilton Charlotte I-77 South, NC</t>
  </si>
  <si>
    <t>6025 Tyvola Glen Cir</t>
  </si>
  <si>
    <t>CdJYmPyBI2crWcJqREwufg</t>
  </si>
  <si>
    <t>2 women with a Solution</t>
  </si>
  <si>
    <t>['Home Services', 'Office Cleaning', 'Home Cleaning', 'Professional Services']</t>
  </si>
  <si>
    <t>oZhHoYia9qce10WipaFvtg</t>
  </si>
  <si>
    <t>Lotte Oriental Food &amp; Gift Market</t>
  </si>
  <si>
    <t>4211 S Blvd</t>
  </si>
  <si>
    <t>WfHpiBNS5vUVfXW_8UomOw</t>
  </si>
  <si>
    <t>Clean Cut Landscaping</t>
  </si>
  <si>
    <t>QvIPMB6R5BDhCKRwtwRO3Q</t>
  </si>
  <si>
    <t>Snap Fitness - Waxhaw</t>
  </si>
  <si>
    <t>3913 Providence Rd S</t>
  </si>
  <si>
    <t>['Fitness &amp; Instruction', 'Gyms', 'Trainers', 'Active Life']</t>
  </si>
  <si>
    <t>ysLUZvK5kf3YmisKfT-yTA</t>
  </si>
  <si>
    <t>Smile Savvy Cosmetic Dentistry</t>
  </si>
  <si>
    <t>5818 Highland Shoppes Dr, Ste C-1</t>
  </si>
  <si>
    <t>['Health &amp; Medical', 'Dentists', 'Cosmetic Dentists', 'General Dentistry', 'Endodontists']</t>
  </si>
  <si>
    <t>V657faOzChQ9a1Z5v8HN_w</t>
  </si>
  <si>
    <t>Christensen Chiropractic</t>
  </si>
  <si>
    <t>501 E Morehead St</t>
  </si>
  <si>
    <t>['Nutritionists', 'Chiropractors', 'Health &amp; Medical', 'Massage Therapy']</t>
  </si>
  <si>
    <t>VeFqptSzekFAc3FZOpi81Q</t>
  </si>
  <si>
    <t>Alexander Michael's</t>
  </si>
  <si>
    <t>401 W 9th St</t>
  </si>
  <si>
    <t>['Nightlife', 'Bars', 'Sports Bars', 'Pubs', 'Cajun/Creole', 'Restaurants', 'Comfort Food', 'American (Traditional)', 'Local Flavor']</t>
  </si>
  <si>
    <t>AyL1RNMeGvzVayAoS3QKUw</t>
  </si>
  <si>
    <t>10416 Centrum Pkwy.</t>
  </si>
  <si>
    <t>['Fashion', 'Accessories', "Children's Clothing", "Women's Clothing", 'Department Stores', 'Shoe Stores', 'Home Decor', "Men's Clothing", 'Shopping', 'Home &amp; Garden']</t>
  </si>
  <si>
    <t>q97ndk28BS0mc70KO78OWw</t>
  </si>
  <si>
    <t>Premier Fence &amp; Decks</t>
  </si>
  <si>
    <t>1102 Technology Dr</t>
  </si>
  <si>
    <t>2sLQoiGL9_EJuEbGwL9a_g</t>
  </si>
  <si>
    <t>Indian Trail Pediatrics</t>
  </si>
  <si>
    <t>6030 West Hwy 74, Ste F</t>
  </si>
  <si>
    <t>['Pediatricians', 'Health &amp; Medical', 'Doctors']</t>
  </si>
  <si>
    <t>gfGRakoCR05hNTO2x31BfQ</t>
  </si>
  <si>
    <t>Crown Town Athletics</t>
  </si>
  <si>
    <t>1610 E 4th St</t>
  </si>
  <si>
    <t>['Gyms', 'Fitness &amp; Instruction', 'Interval Training Gyms', 'Boot Camps', 'Active Life', 'Sports Clubs']</t>
  </si>
  <si>
    <t>OO2-SWrNXyZGoytcaNIH0g</t>
  </si>
  <si>
    <t>1600 E Woodlawn Rd, Ste 110</t>
  </si>
  <si>
    <t>['Food', 'Desserts', 'Ice Cream &amp; Frozen Yogurt']</t>
  </si>
  <si>
    <t>RJ6R5-MvZF4mgeYwMW4DJA</t>
  </si>
  <si>
    <t>Highland Park at Northlake</t>
  </si>
  <si>
    <t>7116 Finn Hall Ave</t>
  </si>
  <si>
    <t>teL3ZmqRtz4tIaiO-ZsR_g</t>
  </si>
  <si>
    <t>Marco's Pizza</t>
  </si>
  <si>
    <t>1933 Hoffman Rd, Ste 1</t>
  </si>
  <si>
    <t>['Salad', 'Restaurants', 'Pizza', 'Food', 'Italian', 'Food Delivery Services']</t>
  </si>
  <si>
    <t>LW2pLkYYnqgq374MzlOcaw</t>
  </si>
  <si>
    <t>Legion Brewing SouthPark</t>
  </si>
  <si>
    <t>5610 Carnegie Blvd</t>
  </si>
  <si>
    <t>_JPdgTwqh_JoPA_GprRo1g</t>
  </si>
  <si>
    <t>Dukes Bread</t>
  </si>
  <si>
    <t>Atherton Market, 2104 South Blvd</t>
  </si>
  <si>
    <t>S2GDMWkoxvc8BchG2xbxZQ</t>
  </si>
  <si>
    <t>CareyTechSolutions</t>
  </si>
  <si>
    <t>['IT Services &amp; Computer Repair', 'Internet Service Providers', 'Local Services', 'Web Design', 'Professional Services', 'Home Services', 'Home Network Installation', 'Shopping', 'Computers']</t>
  </si>
  <si>
    <t>k8aAFGEroHQpc_KMlntgAQ</t>
  </si>
  <si>
    <t>CC &amp; Company Salon and Spa</t>
  </si>
  <si>
    <t>160 Manor Ave SW</t>
  </si>
  <si>
    <t>['Day Spas', 'Hair Salons', 'Beauty &amp; Spas', 'Makeup Artists']</t>
  </si>
  <si>
    <t>3TkC0RMx8sAH29tSqYkbeg</t>
  </si>
  <si>
    <t>Clean Juice - Uptown</t>
  </si>
  <si>
    <t>201 S Tryon on 4th St, Ste 120-B</t>
  </si>
  <si>
    <t>['Food', 'Juice Bars &amp; Smoothies']</t>
  </si>
  <si>
    <t>YWa6NsOw9SSsFsJI4gldMQ</t>
  </si>
  <si>
    <t>M&amp;M Hardwood Flooring</t>
  </si>
  <si>
    <t>136-B E Charles St</t>
  </si>
  <si>
    <t>['Flooring', 'Tiling', 'Carpeting', 'Home Services']</t>
  </si>
  <si>
    <t>UQGFKqELX9_RMRxqw6MFDw</t>
  </si>
  <si>
    <t>The Divide Golf Course</t>
  </si>
  <si>
    <t>6803 Stevens Mills Rd</t>
  </si>
  <si>
    <t>8FPeT8aBofbHqnFsOHXXGg</t>
  </si>
  <si>
    <t>Sport Clips Haircuts of Cornelius</t>
  </si>
  <si>
    <t>20619 Torrence Chapel Rd, Ste 124</t>
  </si>
  <si>
    <t>['Hair Salons', 'Beauty &amp; Spas', 'Barbers', "Men's Hair Salons", 'Hair Stylists']</t>
  </si>
  <si>
    <t>FuSnrnNotWiQ09TpsxBEFw</t>
  </si>
  <si>
    <t>Nisstech Imports</t>
  </si>
  <si>
    <t>320 Plyler Rd</t>
  </si>
  <si>
    <t>v5ZlJkNASJFWPTtfdeW-1g</t>
  </si>
  <si>
    <t>Olea Massage + Bodywork</t>
  </si>
  <si>
    <t>1100 S Mint St, Ste 109</t>
  </si>
  <si>
    <t>['Health &amp; Medical', 'Beauty &amp; Spas', 'Massage Therapy', 'Active Life', 'Massage', 'Reflexology']</t>
  </si>
  <si>
    <t>nPxRGi5T3xQEDbpCGzVg9A</t>
  </si>
  <si>
    <t>The Container Store</t>
  </si>
  <si>
    <t>4345 Barclay Downs Dr</t>
  </si>
  <si>
    <t>['Shopping', 'Home &amp; Garden', 'Local Services', 'Self Storage']</t>
  </si>
  <si>
    <t>7lllB_EXXwFx2_dNA5eK_Q</t>
  </si>
  <si>
    <t>Performance Auto Inspections</t>
  </si>
  <si>
    <t>8118 Statesville Rd, Ste F</t>
  </si>
  <si>
    <t>['Smog Check Stations', 'Automotive', 'Car Inspectors', 'Auto Repair']</t>
  </si>
  <si>
    <t>ECq_l9qahT70fMLQaLkRiA</t>
  </si>
  <si>
    <t>Alpine Cleaners</t>
  </si>
  <si>
    <t>16631 Lancaster Hwy</t>
  </si>
  <si>
    <t>xalXOYtcv1j63R8aIudeGw</t>
  </si>
  <si>
    <t>PNC Bank</t>
  </si>
  <si>
    <t>230 E W T Harris Blvd</t>
  </si>
  <si>
    <t>['Home Services', 'Real Estate', 'Financial Services', 'Banks &amp; Credit Unions', 'Mortgage Brokers', 'Investing']</t>
  </si>
  <si>
    <t>dj8oiUcZgkOaB3S0Pc0pXA</t>
  </si>
  <si>
    <t>9433 Pineville Matthews Rd, Ste D</t>
  </si>
  <si>
    <t>['Shopping', 'Mobile Phones', 'Mobile Phone Accessories', 'Internet Service Providers', 'Professional Services', 'IT Services &amp; Computer Repair', 'Home Services', 'Telecommunications', 'Local Services']</t>
  </si>
  <si>
    <t>dHLkczYVVrBCWqv1xUj9kg</t>
  </si>
  <si>
    <t>The Rabbit Hole</t>
  </si>
  <si>
    <t>1801 Commonwealth Ave</t>
  </si>
  <si>
    <t>['Lounges', 'Nightlife', 'Bars', 'Music Venues', 'Arts &amp; Entertainment']</t>
  </si>
  <si>
    <t>QzXxXyfCRAWYNJX8KuJUXw</t>
  </si>
  <si>
    <t>Tizzerts</t>
  </si>
  <si>
    <t>4245 Park Rd</t>
  </si>
  <si>
    <t>['Bakeries', 'Restaurants', 'Food', 'Desserts']</t>
  </si>
  <si>
    <t>XTsH-s6xtwWE8wlofQtOag</t>
  </si>
  <si>
    <t>2833 W Hwy 74</t>
  </si>
  <si>
    <t>['Restaurants', 'Food', 'Burgers', 'American (New)', 'Fast Food']</t>
  </si>
  <si>
    <t>VH0l2tQMhkSkjvY0se8A6Q</t>
  </si>
  <si>
    <t>Bark Busters Home Dog Training Charlotte</t>
  </si>
  <si>
    <t>['Pet Training', 'Pets', 'Pet Services']</t>
  </si>
  <si>
    <t>E-zGlrjpqF6zsa0AuD48EQ</t>
  </si>
  <si>
    <t>Orchid Nails</t>
  </si>
  <si>
    <t>119 The Landings Dr, Ste 107</t>
  </si>
  <si>
    <t>['Day Spas', 'Nail Salons', 'Beauty &amp; Spas']</t>
  </si>
  <si>
    <t>_sp7zlXjFKxS1rWyIL7-Sw</t>
  </si>
  <si>
    <t>Roland's Wig Salon</t>
  </si>
  <si>
    <t>1730 Matthews Township Pkwy, Ste B</t>
  </si>
  <si>
    <t>['Cosmetics &amp; Beauty Supply', 'Shopping', 'Wigs', 'Beauty &amp; Spas']</t>
  </si>
  <si>
    <t>vcvvAycC0tBFf89wgKxF4A</t>
  </si>
  <si>
    <t>My Bella Nail Bar</t>
  </si>
  <si>
    <t>8109 University City Blvd, Ste B</t>
  </si>
  <si>
    <t>D1yZz9B7t2kEYb5F22hdyw</t>
  </si>
  <si>
    <t>A Loving Leash</t>
  </si>
  <si>
    <t>20515 Harbor View Dr</t>
  </si>
  <si>
    <t>['Pet Sitting', 'Pets', 'Dog Walkers', 'Pet Services']</t>
  </si>
  <si>
    <t>Rd3JdHarvSeZvzcZiUaCTw</t>
  </si>
  <si>
    <t>901 S Cannon Blvd</t>
  </si>
  <si>
    <t>['Restaurants', 'Burgers', 'Fast Food', 'Food', 'Ice Cream &amp; Frozen Yogurt', 'Hot Dogs']</t>
  </si>
  <si>
    <t>GBXBe7MsVnMrg5Xci8mh5A</t>
  </si>
  <si>
    <t>511 S Hwy 27</t>
  </si>
  <si>
    <t>xiRSfyTokUa3mGZwJ3o8DA</t>
  </si>
  <si>
    <t>Taekwondo America</t>
  </si>
  <si>
    <t>1609 C Sardis Rd N</t>
  </si>
  <si>
    <t>['Taekwondo', 'Active Life', 'Martial Arts', 'Fitness &amp; Instruction']</t>
  </si>
  <si>
    <t>gEVgSjYY8ofJqA0raE8kTA</t>
  </si>
  <si>
    <t>Golf Galaxy</t>
  </si>
  <si>
    <t>10844 Providence Rd</t>
  </si>
  <si>
    <t>['Golf', 'Golf Equipment', 'Golf Lessons', 'Outdoor Gear', 'Fitness &amp; Instruction', 'Shopping', 'Sporting Goods', 'Active Life', 'Sports Wear', 'Fashion']</t>
  </si>
  <si>
    <t>UwwvpNXkVEPFkakEQ-3E1w</t>
  </si>
  <si>
    <t>Performance Rehab Associates MidTown</t>
  </si>
  <si>
    <t>601 S Kings Dr, Ste CC</t>
  </si>
  <si>
    <t>['Health &amp; Medical', 'Chiropractors', 'Physical Therapy', 'Acupuncture', 'Rehabilitation Center']</t>
  </si>
  <si>
    <t>YbPhpu2G92O1fHfSBFfE_Q</t>
  </si>
  <si>
    <t>FOX Charlotte WCCB-TV</t>
  </si>
  <si>
    <t>['Mass Media', 'Television Stations']</t>
  </si>
  <si>
    <t>0ftUzsx9vyN3QtXdLNlAJw</t>
  </si>
  <si>
    <t>Groucho's Deli</t>
  </si>
  <si>
    <t>5110 Park Rd 1G, Ste 1G</t>
  </si>
  <si>
    <t>GnbdhFyfTZBRda6_LS_hww</t>
  </si>
  <si>
    <t>Lowe's Home Improvement</t>
  </si>
  <si>
    <t>200 Caldwell Farm Rd</t>
  </si>
  <si>
    <t>['Shopping', 'Home &amp; Garden']</t>
  </si>
  <si>
    <t>eICEfvM9Vfw3uwNU1wLP2g</t>
  </si>
  <si>
    <t>Sense and Color Lighting</t>
  </si>
  <si>
    <t>3736 McKee Rd</t>
  </si>
  <si>
    <t>['Party &amp; Event Planning', 'Photographers', 'Wedding Planning', 'Event Planning &amp; Services']</t>
  </si>
  <si>
    <t>BANGdN25gZ9vvs8cEOgdYQ</t>
  </si>
  <si>
    <t>Tremont Music Hall</t>
  </si>
  <si>
    <t>400 W Tremont Ave</t>
  </si>
  <si>
    <t>['Nightlife', 'Music Venues', 'Arts &amp; Entertainment']</t>
  </si>
  <si>
    <t>xa1x9RxP8ESdvmj6mMYwww</t>
  </si>
  <si>
    <t>Fitness Connection - SouthPark</t>
  </si>
  <si>
    <t>5601 South Blvd</t>
  </si>
  <si>
    <t>['Active Life', 'Sports Clubs', 'Fitness &amp; Instruction', 'Gyms']</t>
  </si>
  <si>
    <t>u5X8s12hNye5f1j3tn1Hvw</t>
  </si>
  <si>
    <t>Capital One Services</t>
  </si>
  <si>
    <t>['Professional Services', 'Public Relations']</t>
  </si>
  <si>
    <t>AziSeIVxXbdLD8UD74BUig</t>
  </si>
  <si>
    <t>Kidz Rock Preparatory Academy</t>
  </si>
  <si>
    <t>13925 Erwin Rd</t>
  </si>
  <si>
    <t>['Education', 'Child Care &amp; Day Care', 'Local Services', 'Preschools']</t>
  </si>
  <si>
    <t>fLjupM-vFgLA4QjUUvCqbg</t>
  </si>
  <si>
    <t>Modish Nail Spa</t>
  </si>
  <si>
    <t>7014 Tutor St, Ste E</t>
  </si>
  <si>
    <t>9JNqGnvTjP_tb9KnswHpGg</t>
  </si>
  <si>
    <t>How Do You Roll</t>
  </si>
  <si>
    <t>200 S College St, Ste 312</t>
  </si>
  <si>
    <t>['Sushi Bars', 'Vegan', 'Restaurants', 'Food']</t>
  </si>
  <si>
    <t>0tbraYDM6LCmdLAqcOqY6g</t>
  </si>
  <si>
    <t>Providence Ob/Gyn</t>
  </si>
  <si>
    <t>1718 E 4th St, Ste 907</t>
  </si>
  <si>
    <t>D8PegUiJu36ccPwg6Xp9kw</t>
  </si>
  <si>
    <t>Duck Donuts</t>
  </si>
  <si>
    <t>9931 Rose Commons Dr</t>
  </si>
  <si>
    <t>['Restaurants', 'Donuts', 'Breakfast &amp; Brunch', 'Coffee &amp; Tea', 'Food']</t>
  </si>
  <si>
    <t>jR_p2I8h6w5lpf6GWk9Dzg</t>
  </si>
  <si>
    <t>La Unica Mexican Restaurant</t>
  </si>
  <si>
    <t>16203 Northcross Dr</t>
  </si>
  <si>
    <t>x6ZQApfAp5rZiz0bqHs3lQ</t>
  </si>
  <si>
    <t>Cabarrus Pediatric Clinic</t>
  </si>
  <si>
    <t>66 Lake Concord Rd NE</t>
  </si>
  <si>
    <t>['Pediatricians', 'Doctors', 'Health &amp; Medical']</t>
  </si>
  <si>
    <t>Xnu8mSeiq15HVomOmhNZ6A</t>
  </si>
  <si>
    <t>Blast Fitness</t>
  </si>
  <si>
    <t>5404 Central Avenue</t>
  </si>
  <si>
    <t>['Sports Clubs', 'Fitness &amp; Instruction', 'Gyms', 'Yoga', 'Active Life', 'Trainers']</t>
  </si>
  <si>
    <t>OImusoPlOpwIB_AL2HlvuQ</t>
  </si>
  <si>
    <t>Tropical Delights</t>
  </si>
  <si>
    <t>9211 N Tryon St, Ste 1</t>
  </si>
  <si>
    <t>['Haitian', 'Dominican', 'Caribbean', 'Puerto Rican', 'Restaurants']</t>
  </si>
  <si>
    <t>jJ4hx6d9A0gZQ6dfzlWawg</t>
  </si>
  <si>
    <t>Portrait Innovations</t>
  </si>
  <si>
    <t>401 Cox Road, Suite 178, Gaston Mall</t>
  </si>
  <si>
    <t>['Photography Stores &amp; Services', 'Event Planning &amp; Services', 'Photographers', 'Shopping', 'Session Photography', 'Arts &amp; Crafts']</t>
  </si>
  <si>
    <t>nyVEGPd8TGuqwTJJybRVpQ</t>
  </si>
  <si>
    <t>Queen City Tours and Travel</t>
  </si>
  <si>
    <t>201 N McDowell St</t>
  </si>
  <si>
    <t>['Travel Services', 'Architectural Tours', 'Hotels &amp; Travel', 'Tours']</t>
  </si>
  <si>
    <t>oWaUfGdmUDrjc6QrImQNLw</t>
  </si>
  <si>
    <t>Target</t>
  </si>
  <si>
    <t>9531 South Blvd</t>
  </si>
  <si>
    <t>['Department Stores', 'Shopping', 'Fashion', 'Home &amp; Garden', 'Electronics', 'Furniture Stores']</t>
  </si>
  <si>
    <t>rbbcyLXhGzIr0j4XNLdayw</t>
  </si>
  <si>
    <t>3015 South Blvd</t>
  </si>
  <si>
    <t>['Chicken Wings', 'Fast Food', 'Caterers', 'Event Planning &amp; Services', 'Restaurants']</t>
  </si>
  <si>
    <t>LLpqbZNVuAb425xxu2_Pyg</t>
  </si>
  <si>
    <t>7770 Lyles Ln</t>
  </si>
  <si>
    <t>['Restaurants', 'Burgers', 'Breakfast &amp; Brunch', 'Tacos', 'Fast Food', 'Mexican']</t>
  </si>
  <si>
    <t>cp31fBP5JYAn-TanQlAEuQ</t>
  </si>
  <si>
    <t>Arc Electric Company</t>
  </si>
  <si>
    <t>5615 Cannon Dr</t>
  </si>
  <si>
    <t>['Electricians', 'Local Services', 'Home Services']</t>
  </si>
  <si>
    <t>_gv5FEvhomZtYN9SGFC6BQ</t>
  </si>
  <si>
    <t>Crown Custom Tattoo Studio</t>
  </si>
  <si>
    <t>5104 South Blvd, Ste A</t>
  </si>
  <si>
    <t>['Piercing', 'Tattoo', 'Beauty &amp; Spas']</t>
  </si>
  <si>
    <t>Ul93EfDgIlL3Vm7pBt9Y7A</t>
  </si>
  <si>
    <t>Buffalo's Southwest Cafe</t>
  </si>
  <si>
    <t>14015 Conlan Cir.</t>
  </si>
  <si>
    <t>['Restaurants', 'American (Traditional)', 'Chicken Wings']</t>
  </si>
  <si>
    <t>wZh0eEYw_aL4HyjlHAcNPg</t>
  </si>
  <si>
    <t>Moulin Bouge</t>
  </si>
  <si>
    <t>3468 N Davidson St</t>
  </si>
  <si>
    <t>['Hair Removal', 'Waxing', 'Eyebrow Services', 'Makeup Artists', 'Beauty &amp; Spas', 'Skin Care', 'Nail Salons', 'Eyelash Service']</t>
  </si>
  <si>
    <t>OfLa2uAjpd6j1rM7CGEitw</t>
  </si>
  <si>
    <t>Birkdale Village Cleaners</t>
  </si>
  <si>
    <t>8630 Lindholm Dr</t>
  </si>
  <si>
    <t>M8q0o34e4t-IMaltHX-PBw</t>
  </si>
  <si>
    <t>Matthews Ale House</t>
  </si>
  <si>
    <t>107 N Trade St</t>
  </si>
  <si>
    <t>['Bars', 'Pubs', 'Nightlife', 'Pool Halls', 'Sports Bars', 'Restaurants']</t>
  </si>
  <si>
    <t>Gi38x_3R-OtcTPtyyCagLQ</t>
  </si>
  <si>
    <t>1463 Concord Pkwy N</t>
  </si>
  <si>
    <t>['Fast Food', 'Mexican', 'Restaurants']</t>
  </si>
  <si>
    <t>VwvIq1dyWje3j1i7lp-8sA</t>
  </si>
  <si>
    <t>Firebirds Wood Fired Grill</t>
  </si>
  <si>
    <t>3920 Sharon Rd</t>
  </si>
  <si>
    <t>['Seafood', 'Steakhouses', 'Wine Bars', 'Nightlife', 'American (Traditional)', 'Restaurants', 'Bars']</t>
  </si>
  <si>
    <t>XbxR8oE3puNHbUnUJpoQLw</t>
  </si>
  <si>
    <t>BW Sweets Bakery</t>
  </si>
  <si>
    <t>21311 Catawba Ave</t>
  </si>
  <si>
    <t>ohNoIrgqitDEgmkjqLtbWQ</t>
  </si>
  <si>
    <t>Studio Cellar</t>
  </si>
  <si>
    <t>1800 Camden Rd</t>
  </si>
  <si>
    <t>['Paint &amp; Sip', 'Bars', 'Event Planning &amp; Services', 'Arts &amp; Entertainment', 'Venues &amp; Event Spaces', 'Wine Bars', 'Nightlife']</t>
  </si>
  <si>
    <t>ftmiM7BHYgcCnDU8nh7CJg</t>
  </si>
  <si>
    <t>CPR Cell Phone Repair Charlotte - Uptown</t>
  </si>
  <si>
    <t>320 S Tryon St, Ste 104</t>
  </si>
  <si>
    <t>['Local Services', 'Mobile Phone Repair', 'Telecommunications', 'Mobile Phones', 'IT Services &amp; Computer Repair', 'Electronics Repair', 'Shopping']</t>
  </si>
  <si>
    <t>gdhUlRcc-5EOkVVJjcRDnw</t>
  </si>
  <si>
    <t>Geeks N Things</t>
  </si>
  <si>
    <t>9211 N Tryon St, Ste 4</t>
  </si>
  <si>
    <t>['IT Services &amp; Computer Repair', 'Local Services', 'Data Recovery', 'Mobile Phone Repair', 'Shopping', 'Computers']</t>
  </si>
  <si>
    <t>GzAs1oSFEjgnVS5HwrYKTw</t>
  </si>
  <si>
    <t>NoDa Brewing</t>
  </si>
  <si>
    <t>2921 N Tryon St</t>
  </si>
  <si>
    <t>as3TgTaCefJ-VL6Rn3GU6A</t>
  </si>
  <si>
    <t>Prohibition Bar</t>
  </si>
  <si>
    <t>200 N Tryon St</t>
  </si>
  <si>
    <t>['Bars', 'Nightlife']</t>
  </si>
  <si>
    <t>_0Lph5kyjO4V-TOUUa4F6Q</t>
  </si>
  <si>
    <t>GameStop</t>
  </si>
  <si>
    <t>9749 Northlake Centre Pkwy</t>
  </si>
  <si>
    <t>['Videos &amp; Video Game Rental', 'Electronics', 'Books', 'Mags', 'Music &amp; Video', 'Shopping']</t>
  </si>
  <si>
    <t>nUerwdq4cj98wwt-5pP-ow</t>
  </si>
  <si>
    <t>Las Palmas Columbian &amp; Cuban Cuisine</t>
  </si>
  <si>
    <t>5033 South Blvd, Ste G</t>
  </si>
  <si>
    <t>['Colombian', 'Latin American', 'Arabian', 'Restaurants', 'Cuban']</t>
  </si>
  <si>
    <t>08-b4GbZxOzzo9XSJsR-tw</t>
  </si>
  <si>
    <t>Another Broken Egg Cafe</t>
  </si>
  <si>
    <t>11324 N Community House Rd</t>
  </si>
  <si>
    <t>['American (Traditional)', 'Breakfast &amp; Brunch', 'Cafes', 'Restaurants']</t>
  </si>
  <si>
    <t>npWIa3dIPEV1MTaZNq6AUA</t>
  </si>
  <si>
    <t>7716 Rea Rd</t>
  </si>
  <si>
    <t>['Nightlife', 'American (Traditional)', 'Restaurants', 'Steakhouses', 'Bars', 'Wine Bars', 'Seafood', 'American (New)']</t>
  </si>
  <si>
    <t>s5MqOngjk5ylR-D2Vmbrmw</t>
  </si>
  <si>
    <t>Honey Butter Bakery</t>
  </si>
  <si>
    <t>['Event Planning &amp; Services', 'Desserts', 'Food', 'Caterers', 'Bakeries']</t>
  </si>
  <si>
    <t>zPfSGU3hzNPNV8twXBiayA</t>
  </si>
  <si>
    <t>Best Impressions Caterers</t>
  </si>
  <si>
    <t>2600 Youngblood St</t>
  </si>
  <si>
    <t>['Caterers', 'Restaurants', 'Event Planning &amp; Services']</t>
  </si>
  <si>
    <t>cnRM1_pVFIO6kzgUIZ7C7Q</t>
  </si>
  <si>
    <t>14151 Steele Creek Rd</t>
  </si>
  <si>
    <t>ZpfGOqNXMKff1qGINmcv9A</t>
  </si>
  <si>
    <t>Fish Wing</t>
  </si>
  <si>
    <t>1501 West Blvd</t>
  </si>
  <si>
    <t>['Specialty Food', 'Food', 'Seafood Markets']</t>
  </si>
  <si>
    <t>wc0tCEgg6LlLPlBErWExdQ</t>
  </si>
  <si>
    <t>Zinicola</t>
  </si>
  <si>
    <t>14835 Ballantyne Village Way, Ste 140</t>
  </si>
  <si>
    <t>O9uaQcFYNtdaEzwLIztwFA</t>
  </si>
  <si>
    <t>Sunset Club</t>
  </si>
  <si>
    <t>1820 South Blvd</t>
  </si>
  <si>
    <t>['Bars', 'Lounges', 'Social Clubs', 'Arts &amp; Entertainment', 'Nightlife']</t>
  </si>
  <si>
    <t>G1f3M9iyxR35iYoK-0Uo1g</t>
  </si>
  <si>
    <t>Piedmont Maids</t>
  </si>
  <si>
    <t>3100 Viola Ln</t>
  </si>
  <si>
    <t>['Home Services', 'Home Organization', 'Home Cleaning', 'Office Cleaning', 'Professional Services']</t>
  </si>
  <si>
    <t>sVoeqb0-JCf82n4z9cUJLA</t>
  </si>
  <si>
    <t>1412F East Blvd</t>
  </si>
  <si>
    <t>['Salad', 'Pizza', 'Sandwiches', 'Restaurants', 'American (New)']</t>
  </si>
  <si>
    <t>0j1n9TUrB85fsMsjW2SvKw</t>
  </si>
  <si>
    <t>1519 Mecklenburg Hwy</t>
  </si>
  <si>
    <t>OcOTNx-Klg7ke_X91i7rXA</t>
  </si>
  <si>
    <t>Dj Nail Salon</t>
  </si>
  <si>
    <t>9044 Lawyers Rd, Ste D</t>
  </si>
  <si>
    <t>U9tVOCkuhs-1rR8Ol5nO0g</t>
  </si>
  <si>
    <t>Esposito's Pizzeria</t>
  </si>
  <si>
    <t>901 E 4th St, Ste. D</t>
  </si>
  <si>
    <t>rvaq6umghH9sfNaizkYUCg</t>
  </si>
  <si>
    <t>Tom Harman - State Farm Insurance Agent</t>
  </si>
  <si>
    <t>7825 Ballantyne Commons, Ste 220</t>
  </si>
  <si>
    <t>['Banks &amp; Credit Unions', 'Financial Services', 'Home &amp; Rental Insurance', 'Life Insurance', 'Auto Insurance', 'Insurance']</t>
  </si>
  <si>
    <t>onJxftYcPeCmBMSJ0LAz9Q</t>
  </si>
  <si>
    <t>Colonial Grand at Huntersville</t>
  </si>
  <si>
    <t>9721 Rose Commons Dr</t>
  </si>
  <si>
    <t>h6gJOPaD_sqG3LSYFRpFwQ</t>
  </si>
  <si>
    <t>626 Eagleton Downs Dr</t>
  </si>
  <si>
    <t>['Local Services', 'Couriers &amp; Delivery Services', 'Shipping Centers', 'Printing Services', 'Professional Services', 'Signmaking']</t>
  </si>
  <si>
    <t>7AutxejD3IdPks2vSu-eaA</t>
  </si>
  <si>
    <t>Salts of the Earth</t>
  </si>
  <si>
    <t>['Local Flavor', 'Food', 'Farmers Market', 'Herbs &amp; Spices', 'Specialty Food']</t>
  </si>
  <si>
    <t>VDq3gYG0GQhZYrqJdNfGKA</t>
  </si>
  <si>
    <t>10050 Edison Square Dr</t>
  </si>
  <si>
    <t>CUdVAHZm5yoMmL-XTCIypg</t>
  </si>
  <si>
    <t>Suburban Sanitation</t>
  </si>
  <si>
    <t>['Junk Removal &amp; Hauling', 'Recycling Center', 'Local Services']</t>
  </si>
  <si>
    <t>SyXQdbGIMtNx4ux4VfKyaw</t>
  </si>
  <si>
    <t>All Hours Plumbing</t>
  </si>
  <si>
    <t>15105-D John J Delaney Dr, Ste 156</t>
  </si>
  <si>
    <t>['Plumbing', 'Home Services']</t>
  </si>
  <si>
    <t>DrfQcrx-1Y1YBHUS06y9pw</t>
  </si>
  <si>
    <t>Goodyear Hook Tire &amp; Service</t>
  </si>
  <si>
    <t>1424 Archdale Dr</t>
  </si>
  <si>
    <t>['Auto Repair', 'Automotive', 'Tires']</t>
  </si>
  <si>
    <t>y8m6MJKDGh1hCxPl4n8YMg</t>
  </si>
  <si>
    <t>Balloon and Party Service</t>
  </si>
  <si>
    <t>9506 Monroe Rd, Suite C</t>
  </si>
  <si>
    <t>['Balloon Services', 'Party &amp; Event Planning', 'Party Supplies', 'Event Planning &amp; Services']</t>
  </si>
  <si>
    <t>jaCTlRskdGsTDd1XKrb5PA</t>
  </si>
  <si>
    <t>Pizano Custom Auto Body</t>
  </si>
  <si>
    <t>2816 Sparta Ave</t>
  </si>
  <si>
    <t>['Towing', 'Automotive', 'Body Shops', 'Auto Glass Services', 'Auto Repair']</t>
  </si>
  <si>
    <t>9p80iZvVnZdw9U5wtDyp4Q</t>
  </si>
  <si>
    <t>['Cafes', 'Restaurants', 'Sandwiches', 'Food', 'Specialty Food', 'Event Planning &amp; Services', 'Caterers', 'Delis', 'Meat Shops']</t>
  </si>
  <si>
    <t>kSBsGa6sUd9sBf1WPFHn-A</t>
  </si>
  <si>
    <t>The Cooking Pot</t>
  </si>
  <si>
    <t>5622 E Independence Blvd, Ste 129</t>
  </si>
  <si>
    <t>['Restaurants', 'African']</t>
  </si>
  <si>
    <t>1UAGqdN83P8nQLr1a-dOBg</t>
  </si>
  <si>
    <t>Shake Shake Seafood</t>
  </si>
  <si>
    <t>2841 W Hwy 74</t>
  </si>
  <si>
    <t>aMHeFr8xdPKlkqagovJzDg</t>
  </si>
  <si>
    <t>The Lexington Dilworth</t>
  </si>
  <si>
    <t>1106 Euclid Ave</t>
  </si>
  <si>
    <t>1O_eyR1bXcUEadUIrpGX9A</t>
  </si>
  <si>
    <t>Everbrook Academy of Charlotte</t>
  </si>
  <si>
    <t>16825 Marvin Rd</t>
  </si>
  <si>
    <t>['Child Care &amp; Day Care', 'Education', 'Local Services', 'Preschools']</t>
  </si>
  <si>
    <t>r2wDUQlorilOVm2C2ddFwg</t>
  </si>
  <si>
    <t>Carolina Doughnuts</t>
  </si>
  <si>
    <t>1801 Yorkmont Rd</t>
  </si>
  <si>
    <t>['Desserts', 'Donuts', 'Food', 'Bakeries']</t>
  </si>
  <si>
    <t>LkG3JFu_ltsB4waBVe__vw</t>
  </si>
  <si>
    <t>Barley Market</t>
  </si>
  <si>
    <t>20052 Zion Ave</t>
  </si>
  <si>
    <t>['Nightlife', 'Beer', 'Wine &amp; Spirits', 'Food', 'Bars', 'Beer Bar']</t>
  </si>
  <si>
    <t>navWJn1qZvGVsWj-UJWohQ</t>
  </si>
  <si>
    <t>Charlotte Fiberglass Pools &amp; Spas</t>
  </si>
  <si>
    <t>1815 Windsor Square Dr</t>
  </si>
  <si>
    <t>['Pool &amp; Hot Tub Service', 'Pool Cleaners', 'Active Life', 'Swimming Pools', 'Home Services']</t>
  </si>
  <si>
    <t>BErxML41VPlOLJ-G3G5idA</t>
  </si>
  <si>
    <t>Blooming Nails</t>
  </si>
  <si>
    <t>8313 Pineville Mathews Rd, Ste 709</t>
  </si>
  <si>
    <t>['Nail Salons', 'Beauty &amp; Spas', 'Hair Removal', 'Nail Technicians', 'Waxing', 'Eyebrow Services']</t>
  </si>
  <si>
    <t>The TV Shop</t>
  </si>
  <si>
    <t>3501-D S Tryon St</t>
  </si>
  <si>
    <t>['Television Service Providers', 'Home Theatre Installation', 'Home Services']</t>
  </si>
  <si>
    <t>FptselL688T4C4wLa9TOMQ</t>
  </si>
  <si>
    <t>Aldi</t>
  </si>
  <si>
    <t>555 W John St</t>
  </si>
  <si>
    <t>['Beer', 'Wine &amp; Spirits', 'Food', 'Grocery']</t>
  </si>
  <si>
    <t>RS1UzsLPt1pB_fwWxwWazw</t>
  </si>
  <si>
    <t>Crunch Bistro</t>
  </si>
  <si>
    <t>401 N Tryon St</t>
  </si>
  <si>
    <t>['Wraps', 'Sandwiches', 'Restaurants', 'Salad', 'Food', 'Acai Bowls']</t>
  </si>
  <si>
    <t>MZ4L5AUuMbPRBVJDUwfTdg</t>
  </si>
  <si>
    <t>Beauty Blessings Dominican Hair Salon</t>
  </si>
  <si>
    <t>1102 Union Rd</t>
  </si>
  <si>
    <t>9SYxsgWLd3plVr_kQsamZQ</t>
  </si>
  <si>
    <t>Vault</t>
  </si>
  <si>
    <t>['Dance Clubs', 'Nightlife']</t>
  </si>
  <si>
    <t>ZIj2tG-8OGZu8kCsqZTXcg</t>
  </si>
  <si>
    <t>Queen City Auto Sales</t>
  </si>
  <si>
    <t>3824 N Tryon St</t>
  </si>
  <si>
    <t>['Automotive', 'Auto Detailing', 'Car Dealers']</t>
  </si>
  <si>
    <t>atdP-khoQHqDGH2NHYtUnQ</t>
  </si>
  <si>
    <t>KK Bloom Boutique</t>
  </si>
  <si>
    <t>2823 Selwyn Ave, Ste E</t>
  </si>
  <si>
    <t>['Fashion', 'Accessories', "Women's Clothing", 'Shopping']</t>
  </si>
  <si>
    <t>kDtE9yyn-3lKqLOZrTl7Bg</t>
  </si>
  <si>
    <t>Honesty Electric</t>
  </si>
  <si>
    <t>['Electricians', 'Home Services', 'Lighting Fixtures &amp; Equipment']</t>
  </si>
  <si>
    <t>DEHVonOPkFXXya0C6ExHFA</t>
  </si>
  <si>
    <t>2017 Stallings Rd</t>
  </si>
  <si>
    <t>TNOodmbmv-XoE9ZAS5yS7Q</t>
  </si>
  <si>
    <t>Exact Temp Heating &amp; Cooling</t>
  </si>
  <si>
    <t>RRTAFcRPmlLaYIDGDS7gPA</t>
  </si>
  <si>
    <t>1801 N. Sardis Road</t>
  </si>
  <si>
    <t>Ec-fzX_Nn51GbYBbM9yNqA</t>
  </si>
  <si>
    <t>Catering to Cats and Dogs</t>
  </si>
  <si>
    <t>['Pets', 'Pet Adoption']</t>
  </si>
  <si>
    <t>Jf6C_6IkLBCpSZTjQiC-Mg</t>
  </si>
  <si>
    <t>5940 Fairview Rd, Ste 100</t>
  </si>
  <si>
    <t>['Mobile Phones', 'Shopping', 'Mobile Phone Accessories', 'IT Services &amp; Computer Repair', 'Professional Services', 'Internet Service Providers', 'Telecommunications', 'Home Services', 'Local Services']</t>
  </si>
  <si>
    <t>h_zBztjM2KoDGYIPKH91qw</t>
  </si>
  <si>
    <t>Eyecare Center</t>
  </si>
  <si>
    <t>1419 Matthews-Mint Hill Rd</t>
  </si>
  <si>
    <t>['Shopping', 'Eyewear &amp; Opticians', 'Health &amp; Medical', 'Optometrists']</t>
  </si>
  <si>
    <t>4DmtPJW2VYUPl25bFDqLjA</t>
  </si>
  <si>
    <t>Post Ballantyne</t>
  </si>
  <si>
    <t>14205 Ballantyne Lake Rd</t>
  </si>
  <si>
    <t>Tl3z5hwhPHde9F0J3vC6Kg</t>
  </si>
  <si>
    <t>MEZZO1</t>
  </si>
  <si>
    <t>130 Sharon Township Ln</t>
  </si>
  <si>
    <t>zXsB61ZYYsTCaKYOTYr1Tg</t>
  </si>
  <si>
    <t>1110 W Sugar Creek Road</t>
  </si>
  <si>
    <t>['Burgers', 'Restaurants', 'Hot Dogs', 'Fast Food']</t>
  </si>
  <si>
    <t>DbictOT1dgxlXpuzMuE3mg</t>
  </si>
  <si>
    <t>Carolina TotalCare</t>
  </si>
  <si>
    <t>331 Coddle Market Dr NW, Ste 110</t>
  </si>
  <si>
    <t>['Family Practice', 'Physical Therapy', 'Massage Therapy', 'Doctors', 'Health &amp; Medical', 'Chiropractors']</t>
  </si>
  <si>
    <t>5hYLxV7F8HJPk3ZUkbXH8A</t>
  </si>
  <si>
    <t>TGI Fridays</t>
  </si>
  <si>
    <t>6840 Northlake Mall Dr</t>
  </si>
  <si>
    <t>['American (New)', 'Restaurants', 'American (Traditional)', 'Bars', 'Pubs', 'Nightlife']</t>
  </si>
  <si>
    <t>FtgrZeS7RruYd5Xrx530wQ</t>
  </si>
  <si>
    <t>Andy's Frozen Custard</t>
  </si>
  <si>
    <t>8835 Christenbury Pkwy</t>
  </si>
  <si>
    <t>aEHpHPxXIINo_fnl_eqJeQ</t>
  </si>
  <si>
    <t>Pressly Animal Hospital</t>
  </si>
  <si>
    <t>301 Chestnut Ln</t>
  </si>
  <si>
    <t>Wga9CnC_E4rkG5I3LAko6g</t>
  </si>
  <si>
    <t>Camino Thrift Store</t>
  </si>
  <si>
    <t>133 Stetson Dr</t>
  </si>
  <si>
    <t>TFpBNejWNo9ihu5JWyhCag</t>
  </si>
  <si>
    <t>8500 Pit Stop Ct NW</t>
  </si>
  <si>
    <t>I8k_kE21ePAls4XasulaxA</t>
  </si>
  <si>
    <t>Workout Anytime - Charlotte West</t>
  </si>
  <si>
    <t>249 Mt Holly-Huntersville Rd, Ste 240</t>
  </si>
  <si>
    <t>['Trainers', 'Tanning Beds', 'Gyms', 'Tanning', 'Beauty &amp; Spas', 'Active Life', 'Fitness &amp; Instruction']</t>
  </si>
  <si>
    <t>3709 N Tryon Street</t>
  </si>
  <si>
    <t>['Burgers', 'Fast Food', 'Restaurants']</t>
  </si>
  <si>
    <t>Bh-G9_WLTreZh2bv-3_ZMQ</t>
  </si>
  <si>
    <t>Terminix</t>
  </si>
  <si>
    <t>6116 Indian Trail-fairview Rd</t>
  </si>
  <si>
    <t>aOoxi1xA-dHxmP6QJvdkYg</t>
  </si>
  <si>
    <t>Wolf Camera</t>
  </si>
  <si>
    <t>8830 Lindholm Dr, Ste 120</t>
  </si>
  <si>
    <t>['Shopping', 'Photography Stores &amp; Services']</t>
  </si>
  <si>
    <t>3tXumYAqiuoFzby56PBLmA</t>
  </si>
  <si>
    <t>Dilworth Billiards</t>
  </si>
  <si>
    <t>300 E Tremont Ave</t>
  </si>
  <si>
    <t>['Pool Halls', 'Shopping', 'Antiques', 'Nightlife', 'Bars', 'Pubs']</t>
  </si>
  <si>
    <t>3MntE_HWbNNoyiLGxywjYA</t>
  </si>
  <si>
    <t>Toppers Pizza</t>
  </si>
  <si>
    <t>5033 South Blvd, Ste F</t>
  </si>
  <si>
    <t>9tn0zETs3sHA0oR0H2zukQ</t>
  </si>
  <si>
    <t>Harper's ToGoGo</t>
  </si>
  <si>
    <t>6530 Fairview Rd</t>
  </si>
  <si>
    <t>xDYjssGMMwb3SDguwq6zLA</t>
  </si>
  <si>
    <t>Automatic Slims</t>
  </si>
  <si>
    <t>820 Hamilton St, Ste A2</t>
  </si>
  <si>
    <t>['Bars', 'Nightlife', 'Arts &amp; Entertainment', 'Music Venues']</t>
  </si>
  <si>
    <t>NvOdaJ7uIrBuofR8_Q7g2Q</t>
  </si>
  <si>
    <t>Newk's Express Cafe</t>
  </si>
  <si>
    <t>['Restaurants', 'Sandwiches', 'Pizza']</t>
  </si>
  <si>
    <t>JogUSDKa1xyG3lLEmD4Xjg</t>
  </si>
  <si>
    <t>Fiamma</t>
  </si>
  <si>
    <t>2418 Park Rd</t>
  </si>
  <si>
    <t>['Restaurants', 'Italian', 'Food']</t>
  </si>
  <si>
    <t>unDjfFpk6KkSCvIulKpNiQ</t>
  </si>
  <si>
    <t>Berkeley Place Apartments</t>
  </si>
  <si>
    <t>500 Solano Dr</t>
  </si>
  <si>
    <t>Axf_3mlM19ox-VjmN3KZYw</t>
  </si>
  <si>
    <t>Sophia's Lounge</t>
  </si>
  <si>
    <t>127 N Tryon St, Ste D</t>
  </si>
  <si>
    <t>['Bars', 'Restaurants', 'Nightlife', 'Lounges']</t>
  </si>
  <si>
    <t>U7MkEMoGJYkhb4oJqfs2FQ</t>
  </si>
  <si>
    <t>VIP Nails</t>
  </si>
  <si>
    <t>8206 Providence Rd, Ste 1450</t>
  </si>
  <si>
    <t>AgJaQtv4imKoJ4POztuTHA</t>
  </si>
  <si>
    <t>MONA Boutique - Making Old New Again</t>
  </si>
  <si>
    <t>108 E South Main St</t>
  </si>
  <si>
    <t>['Shopping', 'Furniture Stores', 'Local Services', 'Home &amp; Garden', 'Home Decor', 'Art Restoration']</t>
  </si>
  <si>
    <t>gUrYm7z0g5a5_jdSXzi-HA</t>
  </si>
  <si>
    <t>CAVA</t>
  </si>
  <si>
    <t>8936 Jm Keynes Blvd</t>
  </si>
  <si>
    <t>['Restaurants', 'Mediterranean', 'Salad']</t>
  </si>
  <si>
    <t>uS_64bCtcXkIDkvRhVGV4w</t>
  </si>
  <si>
    <t>Charlotte Christmas Village</t>
  </si>
  <si>
    <t>406 N Tryon St</t>
  </si>
  <si>
    <t>['Food', 'Festivals', 'Christmas Trees', 'Home &amp; Garden', 'Arts &amp; Entertainment', 'Shopping', 'Pretzels']</t>
  </si>
  <si>
    <t>zC9iVStLh94RBd7eZ7HGzw</t>
  </si>
  <si>
    <t>13866 Independence Blvd</t>
  </si>
  <si>
    <t>Carolina Urology Partners</t>
  </si>
  <si>
    <t>12610 N Community House Rd, Ste 100</t>
  </si>
  <si>
    <t>MDJqm5KN1hFWm4R2VtNIlw</t>
  </si>
  <si>
    <t>Waffle House</t>
  </si>
  <si>
    <t>8220 Pineville Matthews Rd</t>
  </si>
  <si>
    <t>['Waffles', 'Breakfast &amp; Brunch', 'American (Traditional)', 'Diners', 'American (New)', 'Restaurants', 'Fast Food', 'Burgers']</t>
  </si>
  <si>
    <t>s-ruOuoTEzPotwqTpuWyFw</t>
  </si>
  <si>
    <t>TJ Maxx</t>
  </si>
  <si>
    <t>12740 S Tryon St</t>
  </si>
  <si>
    <t>["Women's Clothing", 'Fashion', 'Shopping', 'Shoe Stores']</t>
  </si>
  <si>
    <t>yiU2E7KxNCKTlhB35-Bfig</t>
  </si>
  <si>
    <t>The Fitness Factory</t>
  </si>
  <si>
    <t>2226 North Davidson St</t>
  </si>
  <si>
    <t>['Active Life', 'Gyms', 'Fitness &amp; Instruction']</t>
  </si>
  <si>
    <t>AYDpUX01dB-ZIjjysISKQg</t>
  </si>
  <si>
    <t>Aloha Hawaiian Bbq and Grill</t>
  </si>
  <si>
    <t>8170 S Tryon St</t>
  </si>
  <si>
    <t>['Restaurants', 'Hawaiian']</t>
  </si>
  <si>
    <t>6uFOri445hPEofUTs1mdxQ</t>
  </si>
  <si>
    <t>Viva Chicken - Gastonia</t>
  </si>
  <si>
    <t>2205 E Franklin Blvd, Ste 100</t>
  </si>
  <si>
    <t>['Restaurants', 'Peruvian']</t>
  </si>
  <si>
    <t>yUY30Pc1TTeqIAa0wJkpiA</t>
  </si>
  <si>
    <t>ABC Store of Mecklenburg County</t>
  </si>
  <si>
    <t>16019 Lancaster Hwy</t>
  </si>
  <si>
    <t>nrCQLxa3_uz1GxxnXfBAWA</t>
  </si>
  <si>
    <t>Shining Hope Farms</t>
  </si>
  <si>
    <t>328 Whippoorwill Ln</t>
  </si>
  <si>
    <t>['Horseback Riding', 'Active Life', 'Community Service/Non-Profit', 'Physical Therapy', 'Local Services', 'Health &amp; Medical']</t>
  </si>
  <si>
    <t>em3TpGN9BAA85u2lXewDiQ</t>
  </si>
  <si>
    <t>MingFu Chinese &amp; Sushi</t>
  </si>
  <si>
    <t>115 W John St</t>
  </si>
  <si>
    <t>['Chinese', 'Sushi Bars', 'Restaurants']</t>
  </si>
  <si>
    <t>Hral8ExsiEFl4ZaH01-2RA</t>
  </si>
  <si>
    <t>Hiren Patel, DMD PA</t>
  </si>
  <si>
    <t>6708 Regal Oaks Dr</t>
  </si>
  <si>
    <t>['Dentists', 'Health &amp; Medical', 'General Dentistry', 'Periodontists']</t>
  </si>
  <si>
    <t>jV5m3azDlev20jU8iS7oAg</t>
  </si>
  <si>
    <t>Mar Y Tierra</t>
  </si>
  <si>
    <t>3000 Yorkmont Rd</t>
  </si>
  <si>
    <t>NIv7kj5fQHMaLxRj-gtKlA</t>
  </si>
  <si>
    <t>Kangaroo Express</t>
  </si>
  <si>
    <t>7405 W Hwy 73</t>
  </si>
  <si>
    <t>VIq149sa0WYSqcnmDPzNRg</t>
  </si>
  <si>
    <t>T &amp; Q Nails</t>
  </si>
  <si>
    <t>7211 E Independence Blvd, Ste 12</t>
  </si>
  <si>
    <t>z3DjfzLQUQr4JzdFk63_jQ</t>
  </si>
  <si>
    <t>8141 Concord Mills Blvd</t>
  </si>
  <si>
    <t>['Shopping', 'Fashion', 'Department Stores']</t>
  </si>
  <si>
    <t>26BksJ3Fd3eCuKOoAEygbA</t>
  </si>
  <si>
    <t>Bladez Barber Shop</t>
  </si>
  <si>
    <t>7701 Sharon Lakes Rd, Ste G</t>
  </si>
  <si>
    <t>CXU6ECGWbf96pJs575Lihg</t>
  </si>
  <si>
    <t>Homewood Suites by Hilton Charlotte Ballantyne, NC</t>
  </si>
  <si>
    <t>12030 Copper Way</t>
  </si>
  <si>
    <t>bXbCGFk3ZjLcTdQQB-xPyQ</t>
  </si>
  <si>
    <t>Luciano's Ristorante Italiano</t>
  </si>
  <si>
    <t>1910 South Blvd</t>
  </si>
  <si>
    <t>BQnkKdrU-XeFJgfWCN8LTQ</t>
  </si>
  <si>
    <t>Providence Preparatory School</t>
  </si>
  <si>
    <t>3031 Providence Rd</t>
  </si>
  <si>
    <t>['Education', 'Preschools']</t>
  </si>
  <si>
    <t>TYa0pnWfN6pPr-eWVueMjA</t>
  </si>
  <si>
    <t>ExperiGreen Lawn Care</t>
  </si>
  <si>
    <t>3421 Axar Rd</t>
  </si>
  <si>
    <t>['Home &amp; Garden', 'Home Services', 'Shopping', 'Pest Control', 'Local Services', 'Landscaping', 'Lawn Services']</t>
  </si>
  <si>
    <t>ubnV_i4xoENIJfM0OW_d4Q</t>
  </si>
  <si>
    <t>The Blake Hotel</t>
  </si>
  <si>
    <t>555 S Mcdowell St</t>
  </si>
  <si>
    <t>EUbeL8QCbTLAjiZ7SZ3zng</t>
  </si>
  <si>
    <t>Best Buy Soccer</t>
  </si>
  <si>
    <t>11812 Carolina Place Pkwy</t>
  </si>
  <si>
    <t>['Shopping', 'Active Life', 'Sporting Goods', 'Soccer']</t>
  </si>
  <si>
    <t>ynvp3qvt3xc321dLKFxpgA</t>
  </si>
  <si>
    <t>Hilton Charlotte Center City</t>
  </si>
  <si>
    <t>222 E 3rd St</t>
  </si>
  <si>
    <t>['Event Planning &amp; Services', 'Hotels', 'Venues &amp; Event Spaces', 'Hotels &amp; Travel']</t>
  </si>
  <si>
    <t>j8QO85TeU_g2QgZYsIn0kw</t>
  </si>
  <si>
    <t>First Wind Fitness</t>
  </si>
  <si>
    <t>['Fitness &amp; Instruction', 'Active Life', 'Gyms', 'Trainers', 'Cycling Classes', 'Cardio Classes', 'Barre Classes', 'Boot Camps']</t>
  </si>
  <si>
    <t>MrrE1Ut6Mzi9Vyo0ULH9ZA</t>
  </si>
  <si>
    <t>Circuit Works</t>
  </si>
  <si>
    <t>['Electricians', 'Home Services']</t>
  </si>
  <si>
    <t>4g_DBOk8h0A5DrdGlcv02A</t>
  </si>
  <si>
    <t>Arepas Grill</t>
  </si>
  <si>
    <t>4740 Old Pineville Rd, Ste A</t>
  </si>
  <si>
    <t>['Latin American', 'Restaurants', 'Bakeries', 'Vegetarian', 'Food', 'Venezuelan', 'Spanish', 'Basque']</t>
  </si>
  <si>
    <t>yKjegG4eHgQ-2DX7AvIqzA</t>
  </si>
  <si>
    <t>The Swedish Connection</t>
  </si>
  <si>
    <t>4801 Chastain Ave, Ste 150</t>
  </si>
  <si>
    <t>['Auto Repair', 'Transmission Repair', 'Oil Change Stations', 'Tires', 'Automotive']</t>
  </si>
  <si>
    <t>DyTloTdkLppnVTSqX6tniQ</t>
  </si>
  <si>
    <t>On the Line Painting</t>
  </si>
  <si>
    <t>701 E 18th St</t>
  </si>
  <si>
    <t>['Home Services', 'Painters']</t>
  </si>
  <si>
    <t>_iQyMLAx-k6uGOYZR3v9sw</t>
  </si>
  <si>
    <t>Extra Space Storage</t>
  </si>
  <si>
    <t>10140 S Tryon St</t>
  </si>
  <si>
    <t>['Local Services', 'Self Storage']</t>
  </si>
  <si>
    <t>NOyFFDbSs1PqkpESLFZ1cw</t>
  </si>
  <si>
    <t>Mobile Bubbles</t>
  </si>
  <si>
    <t>['Auto Customization', 'Automotive', 'Auto Detailing', 'Car Wash']</t>
  </si>
  <si>
    <t>wC-wLFVCIjXArsrMuUJdYQ</t>
  </si>
  <si>
    <t>Hunan Park</t>
  </si>
  <si>
    <t>5818 Prosperity Church Rd</t>
  </si>
  <si>
    <t>qL7CJ_9G9hi3ZESEHGlvNQ</t>
  </si>
  <si>
    <t>Pane e Vino</t>
  </si>
  <si>
    <t>13016 Eastfield Rd.</t>
  </si>
  <si>
    <t>bC982OcU3QT3HwVCKaBD_A</t>
  </si>
  <si>
    <t>Shell Gas &amp; Convenience Store</t>
  </si>
  <si>
    <t>2926 Selwyn Ave</t>
  </si>
  <si>
    <t>u8p3jrbaE0h8ho6lTo2y0Q</t>
  </si>
  <si>
    <t>All City Cars &amp; Limo</t>
  </si>
  <si>
    <t>3910 Providence Rd</t>
  </si>
  <si>
    <t>['Airport Shuttles', 'Transportation', 'Limos', 'Taxis', 'Hotels &amp; Travel']</t>
  </si>
  <si>
    <t>6yK-BSwa14qG9YdLR88sfQ</t>
  </si>
  <si>
    <t>Recreational Art Studio</t>
  </si>
  <si>
    <t>4959 Highway 49 South</t>
  </si>
  <si>
    <t>['Specialty Schools', 'Education', 'Art Schools', 'Arts &amp; Entertainment', 'Nightlife', 'Art Galleries', 'Shopping']</t>
  </si>
  <si>
    <t>CqZQmJcYac1FWNDnkBBNGw</t>
  </si>
  <si>
    <t>10310 Wilmington St, Ste B</t>
  </si>
  <si>
    <t>['Food', 'Coffee &amp; Tea', 'Restaurants', 'Breakfast &amp; Brunch', 'Donuts']</t>
  </si>
  <si>
    <t>VfrWGDvLQNc_alNNqM3eSw</t>
  </si>
  <si>
    <t>Junk Masters</t>
  </si>
  <si>
    <t>1919 Kenwood Ave</t>
  </si>
  <si>
    <t>['Junk Removal &amp; Hauling', 'Local Services']</t>
  </si>
  <si>
    <t>PuwHnSYN8Gza6N-rgIONuw</t>
  </si>
  <si>
    <t>325 Huntersville Gateway Blvd</t>
  </si>
  <si>
    <t>['Cajun/Creole', 'Fast Food', 'Restaurants', 'Comfort Food', 'Breakfast &amp; Brunch', 'Chicken Shop']</t>
  </si>
  <si>
    <t>XOzo2FbPxP02aBWNe6MUnw</t>
  </si>
  <si>
    <t>1-800-PACK-RAT</t>
  </si>
  <si>
    <t>12810 Virkler Dr, Ste 160</t>
  </si>
  <si>
    <t>['Self Storage', 'Local Services', 'Movers', 'Home Services']</t>
  </si>
  <si>
    <t>FOOsZxpWsm7y7_n0O6MugA</t>
  </si>
  <si>
    <t>A Plus Alterations</t>
  </si>
  <si>
    <t>4735 Sharon Rd, Ste 101</t>
  </si>
  <si>
    <t>['Dry Cleaning &amp; Laundry', 'Sewing &amp; Alterations', 'Local Services']</t>
  </si>
  <si>
    <t>JExlaHCiJ54STFLyNLqZ9w</t>
  </si>
  <si>
    <t>OooWee BBQ</t>
  </si>
  <si>
    <t>['Food', 'Food Trucks', 'Food Delivery Services', 'Caterers', 'Event Planning &amp; Services']</t>
  </si>
  <si>
    <t>1pS99vBWj-ubdRLW7ON5sA</t>
  </si>
  <si>
    <t>Better Blinds NC</t>
  </si>
  <si>
    <t>12208 Mapleton Rd</t>
  </si>
  <si>
    <t>['Home Services', 'Shades &amp; Blinds', 'Home &amp; Garden', 'Home Cleaning', 'Home Decor', 'Shopping']</t>
  </si>
  <si>
    <t>AuPYaH4qlRsW0OaOeF8Wbg</t>
  </si>
  <si>
    <t>The Loyalist Market</t>
  </si>
  <si>
    <t>435 N Trade St, Ste 102</t>
  </si>
  <si>
    <t>['Food', 'Beer', 'Wine &amp; Spirits', 'Restaurants', 'Sandwiches', 'Meat Shops', 'Specialty Food', 'Cheese Shops']</t>
  </si>
  <si>
    <t>4LP1fINwJGhLXF2dWxz5nw</t>
  </si>
  <si>
    <t>7800 Rea Rd, Ste F6</t>
  </si>
  <si>
    <t>4vOkPlZjciHJPh90tSiFKg</t>
  </si>
  <si>
    <t>Birkdale Dental</t>
  </si>
  <si>
    <t>8712 Lindholm Dr, Ste 200</t>
  </si>
  <si>
    <t>['Dentists', 'Health &amp; Medical', 'Cosmetic Dentists', 'General Dentistry']</t>
  </si>
  <si>
    <t>6Y3UPpK8fZnTBuyrfcc4eA</t>
  </si>
  <si>
    <t>Borealis Salon</t>
  </si>
  <si>
    <t>1317 Berkeley Ave</t>
  </si>
  <si>
    <t>JgRo-eHmPQxvlMfT1RM_Hg</t>
  </si>
  <si>
    <t>Nick &amp; Mike Bar and Grill</t>
  </si>
  <si>
    <t>11524 N Tryon St, Ste 7</t>
  </si>
  <si>
    <t>['Restaurants', 'Nightlife', 'Sports Bars', 'Salad', 'Bars', 'Chicken Wings']</t>
  </si>
  <si>
    <t>7hkHJ2LyA0F1wC8as4euEg</t>
  </si>
  <si>
    <t>14415 Reese Blvd</t>
  </si>
  <si>
    <t>['Fitness &amp; Instruction', 'Specialty Schools', 'Active Life', 'Education', 'Swimming Pools', 'Swimming Lessons/Schools', 'Kids Activities']</t>
  </si>
  <si>
    <t>cB7SoSdCvPk6hHM2LhzMUw</t>
  </si>
  <si>
    <t>7747 University City Blvd</t>
  </si>
  <si>
    <t>ZGOm1cjop63Fk0R41Z-PCw</t>
  </si>
  <si>
    <t>Food Lion Inc-Store #2569</t>
  </si>
  <si>
    <t>10120 Johnston Rd</t>
  </si>
  <si>
    <t>dvmyZygdWES0tJUuuJkBTg</t>
  </si>
  <si>
    <t>Alternative Fitness Pilates</t>
  </si>
  <si>
    <t>200 N Sharon Amity Rd, Ste B</t>
  </si>
  <si>
    <t>['Active Life', 'Fitness &amp; Instruction', 'Pilates', 'Trainers']</t>
  </si>
  <si>
    <t>RGK23CEkDfYHWtUbRhA-bQ</t>
  </si>
  <si>
    <t>The Turnhouse Grille</t>
  </si>
  <si>
    <t>1600 E Woodlawn Rd, Ste 100</t>
  </si>
  <si>
    <t>['Restaurants', 'Bars', 'American (Traditional)', 'Burgers', 'Nightlife', 'American (New)']</t>
  </si>
  <si>
    <t>1acwsRJ7tcR2KROVNeUsPQ</t>
  </si>
  <si>
    <t>Maddi's Southern Bistro</t>
  </si>
  <si>
    <t>16925 Birkdale Commons Pkwy</t>
  </si>
  <si>
    <t>['American (New)', 'Breakfast &amp; Brunch', 'Restaurants', 'Southern']</t>
  </si>
  <si>
    <t>MWAgmpNfvrxozUcX02xHrw</t>
  </si>
  <si>
    <t>Dr. Jazz Detailing &amp; Car Wash</t>
  </si>
  <si>
    <t>18835 Statesville Rd</t>
  </si>
  <si>
    <t>leNKizFvmY59_EW_FX1EEg</t>
  </si>
  <si>
    <t>The Cosmetic Company Store</t>
  </si>
  <si>
    <t>5404 New Fashion Way</t>
  </si>
  <si>
    <t>['Shopping', 'Beauty &amp; Spas', 'Cosmetics &amp; Beauty Supply', 'Outlet Stores']</t>
  </si>
  <si>
    <t>GoYN0XMH_ETxzMlD6NPczQ</t>
  </si>
  <si>
    <t>Einstein Bros Bagels</t>
  </si>
  <si>
    <t>['Coffee &amp; Tea', 'Bagels', 'Food']</t>
  </si>
  <si>
    <t>irkzopkxBO4hQiS59B-vSA</t>
  </si>
  <si>
    <t>1600 E Woodlawn, Ste220</t>
  </si>
  <si>
    <t>['Food', 'Juice Bars &amp; Smoothies', 'Health Markets', 'Specialty Food']</t>
  </si>
  <si>
    <t>_9qe8_SevwTasIrhHcj0fw</t>
  </si>
  <si>
    <t>American Family Spine &amp; Health llc Concord, NC Chiropractor</t>
  </si>
  <si>
    <t>3630 Poplar Tent Rd</t>
  </si>
  <si>
    <t>vS_smYJauSPV6FjEo7n5yg</t>
  </si>
  <si>
    <t>7735 N Tryon St</t>
  </si>
  <si>
    <t>['Discount Store', 'Drugstores', 'Shopping', 'Mobile Phones', 'Fashion', 'Grocery', 'Electronics', 'Department Stores', 'Food']</t>
  </si>
  <si>
    <t>rujSHrg6ElmtaOXSTazT-w</t>
  </si>
  <si>
    <t>Layton Dentistry</t>
  </si>
  <si>
    <t>225 N Torrence St</t>
  </si>
  <si>
    <t>['Cosmetic Dentists', 'Health &amp; Medical', 'Dentists', 'Periodontists', 'General Dentistry', 'Orthodontists']</t>
  </si>
  <si>
    <t>tXog-Gbk9zddgRZLhSXX3w</t>
  </si>
  <si>
    <t>PUREfect Reflection</t>
  </si>
  <si>
    <t>['Permanent Makeup', 'Eyebrow Services', 'Eyelash Service', 'Beauty &amp; Spas', 'Makeup Artists', 'Skin Care']</t>
  </si>
  <si>
    <t>w0ucHqKjiLcUKOicN9Mp8A</t>
  </si>
  <si>
    <t>Eddie V's Prime Seafood</t>
  </si>
  <si>
    <t>['Seafood', 'Nightlife', 'Restaurants', 'Lounges', 'Steakhouses', 'Bars']</t>
  </si>
  <si>
    <t>6JCuxMQyoci8TvrfMLlJyA</t>
  </si>
  <si>
    <t>Kaizoku</t>
  </si>
  <si>
    <t>6461 Old Monroe Rd</t>
  </si>
  <si>
    <t>['Japanese', 'Poke', 'Restaurants', 'Food']</t>
  </si>
  <si>
    <t>xTz1o3t50D535TOvIVPnBw</t>
  </si>
  <si>
    <t>Crown Cleaners &amp; Coin Laundry</t>
  </si>
  <si>
    <t>2408 Central Ave, Ste A</t>
  </si>
  <si>
    <t>G4R_qBZbBel3T-f5V7XYKw</t>
  </si>
  <si>
    <t>Monkee's of Morrocroft</t>
  </si>
  <si>
    <t>3900 Colony Rd Ste E</t>
  </si>
  <si>
    <t>['Shoe Stores', "Women's Clothing", 'Fashion', 'Accessories', 'Shopping']</t>
  </si>
  <si>
    <t>cmadSSshpiaQoXuBvD-zBw</t>
  </si>
  <si>
    <t>Reginella Italian Pizza</t>
  </si>
  <si>
    <t>1808 S York Rd</t>
  </si>
  <si>
    <t>['Pizza', 'Chicken Wings', 'Restaurants', 'Cheesesteaks']</t>
  </si>
  <si>
    <t>RPbUpXBeOBXjFBO2rn_RZg</t>
  </si>
  <si>
    <t>8334 Pineville Matthews Rd</t>
  </si>
  <si>
    <t>cz6BqzzzcgO7FoWGzbQgcg</t>
  </si>
  <si>
    <t>Bar Argon</t>
  </si>
  <si>
    <t>4544 South Blvd, Ste H</t>
  </si>
  <si>
    <t>['Gay Bars', 'Lounges', 'Nightlife', 'Bars', 'Dance Clubs']</t>
  </si>
  <si>
    <t>J6pP1p8kWMcehW-t0rjYqg</t>
  </si>
  <si>
    <t>Everything Billiards &amp; Spas</t>
  </si>
  <si>
    <t>['Hobby Shops', 'Shopping', 'Pool &amp; Billiards', 'Sporting Goods', 'Hot Tub &amp; Pool', 'Home &amp; Garden', 'Saunas', 'Health &amp; Medical']</t>
  </si>
  <si>
    <t>0ZSKtN2rR-UkxV5AgenRng</t>
  </si>
  <si>
    <t>Muddy River Distillery</t>
  </si>
  <si>
    <t>1500 River Dr, Ste 100</t>
  </si>
  <si>
    <t>['Breweries', 'Beer', 'Wine &amp; Spirits', 'Distilleries', 'Food']</t>
  </si>
  <si>
    <t>4RLptMwwh4619HRIHU_GBw</t>
  </si>
  <si>
    <t>Jillians Bridal Loft</t>
  </si>
  <si>
    <t>1 Buffalo Ave NW, Ste 202</t>
  </si>
  <si>
    <t>['Event Planning &amp; Services', 'Shopping', 'Bridal', 'Videographers', 'Photographers', 'Event Photography']</t>
  </si>
  <si>
    <t>7ig1QGYCgJV-L_5iMtVdgw</t>
  </si>
  <si>
    <t>Gleibermans Kosher Mart and Deli</t>
  </si>
  <si>
    <t>5668 International Dr</t>
  </si>
  <si>
    <t>['Food', 'Kosher', 'Grocery', 'Restaurants', 'Delis', 'Imported Food', 'Specialty Food', 'International Grocery']</t>
  </si>
  <si>
    <t>7pzMoJsbUxY-rbyhKWGIBA</t>
  </si>
  <si>
    <t>Ski Country Outdoors</t>
  </si>
  <si>
    <t>3609 S Blvd, Ste A</t>
  </si>
  <si>
    <t>['Sporting Goods', 'Ski &amp; Snowboard Shops', 'Outdoor Gear', 'Active Life', 'Shopping', 'Fashion', 'Sports Wear', 'Tennis', 'Swimwear', 'Accessories']</t>
  </si>
  <si>
    <t>xG4kwb9v8U3cwCSVcjP8mg</t>
  </si>
  <si>
    <t>William Buchanan - Nationwide Insurance</t>
  </si>
  <si>
    <t>12820-100 S Tryon St</t>
  </si>
  <si>
    <t>9qLRknVad-oODcCePdOWYg</t>
  </si>
  <si>
    <t>10020 Pineville Matthews Rd</t>
  </si>
  <si>
    <t>['Convenience Stores', 'Drugstores', 'Shopping', 'Food']</t>
  </si>
  <si>
    <t>62LEC-fwUHdRbNpiFpF4lA</t>
  </si>
  <si>
    <t>Hair In the City</t>
  </si>
  <si>
    <t>6324 Fairview Rd, Ste 114, Sola Salon Studios</t>
  </si>
  <si>
    <t>ZoA-OwwUHM0P5Rm86u2txQ</t>
  </si>
  <si>
    <t>Mr. Pita</t>
  </si>
  <si>
    <t>7520 S Tryon St</t>
  </si>
  <si>
    <t>['Mediterranean', 'Sandwiches', 'American (New)', 'Restaurants']</t>
  </si>
  <si>
    <t>ZYS0WZFcjWYVJphWgGb5vw</t>
  </si>
  <si>
    <t>Amigo Taqueria</t>
  </si>
  <si>
    <t>1602 S Cannon Blvd</t>
  </si>
  <si>
    <t>SMYBuqTawTlGdx7USe60Cw</t>
  </si>
  <si>
    <t>K-La</t>
  </si>
  <si>
    <t>6815 Phillips Place Ct</t>
  </si>
  <si>
    <t>['Fashion', "Women's Clothing", 'Shopping']</t>
  </si>
  <si>
    <t>LR950RCdjXZSBTL0uqx0fA</t>
  </si>
  <si>
    <t>Matthews Alterations &amp; Cleaners</t>
  </si>
  <si>
    <t>2217 Matthews Township Pkwy</t>
  </si>
  <si>
    <t>['Dry Cleaning &amp; Laundry', 'Local Services', 'Sewing &amp; Alterations', 'Shopping', 'Fashion', 'Formal Wear', 'Laundry Services']</t>
  </si>
  <si>
    <t>DyMaw_ghtPClZ-7Yr_AAxQ</t>
  </si>
  <si>
    <t>Uptown 550 on Stonewall</t>
  </si>
  <si>
    <t>550 E Stonewall St</t>
  </si>
  <si>
    <t>4R-tCDl-s4m89M1KJmiKOw</t>
  </si>
  <si>
    <t>EpiCentre Theaters</t>
  </si>
  <si>
    <t>['Performing Arts', 'Arts &amp; Entertainment', 'Cinema']</t>
  </si>
  <si>
    <t>xTZ8VM0pdbPEZBusRSYwaQ</t>
  </si>
  <si>
    <t>Aloha Nails &amp; Hair Styling</t>
  </si>
  <si>
    <t>1607 Montford Dr, Ste D</t>
  </si>
  <si>
    <t>['Nail Salons', 'Beauty &amp; Spas', 'Barbers']</t>
  </si>
  <si>
    <t>fBfi9TH1f91MRIyvPoL-hA</t>
  </si>
  <si>
    <t>7800 Stevens Mill Rd</t>
  </si>
  <si>
    <t>['Grocery', 'Food', 'Drugstores', 'Flowers &amp; Gifts', 'Shopping']</t>
  </si>
  <si>
    <t>TLnIVG23ikYeJpd24REWiQ</t>
  </si>
  <si>
    <t>Party City</t>
  </si>
  <si>
    <t>9320 Center Lake Dr, Ste 200</t>
  </si>
  <si>
    <t>['Party &amp; Event Planning', 'Event Planning &amp; Services']</t>
  </si>
  <si>
    <t>IDAZAPtkcrwR9gJjpDIBRg</t>
  </si>
  <si>
    <t>2975 Union Rd</t>
  </si>
  <si>
    <t>['Shopping', 'Drugstores', 'Cosmetics &amp; Beauty Supply', 'Convenience Stores', 'Food', 'Beauty &amp; Spas']</t>
  </si>
  <si>
    <t>LQBGdSnrhS6DPKqr2t6KQg</t>
  </si>
  <si>
    <t>Matthews Animal Clinic</t>
  </si>
  <si>
    <t>10600 Monroe Rd</t>
  </si>
  <si>
    <t>['Pet Sitting', 'Pet Services', 'Pet Groomers', 'Veterinarians', 'Pets']</t>
  </si>
  <si>
    <t>4sOWCIBSE8awjOuhL_HySQ</t>
  </si>
  <si>
    <t>EC Food</t>
  </si>
  <si>
    <t>1235 Concord Pkwy N</t>
  </si>
  <si>
    <t>XPvIQ1Vs7lymeeZ7SzYgJQ</t>
  </si>
  <si>
    <t>Tattoo Factory Of Gastonia</t>
  </si>
  <si>
    <t>927 E Franklin Blvd</t>
  </si>
  <si>
    <t>zXYHtTO3Dfa29HtpilmE1Q</t>
  </si>
  <si>
    <t>Bottled &amp; Tapped</t>
  </si>
  <si>
    <t>20124 W Catawba Ave, Unit C</t>
  </si>
  <si>
    <t>['Nightlife', 'Food', 'Beer', 'Wine &amp; Spirits', 'Bars']</t>
  </si>
  <si>
    <t>2iUGRHPUApKKJM8CBGqmNw</t>
  </si>
  <si>
    <t>Iron Butterfly Pilates</t>
  </si>
  <si>
    <t>2108 South Blvd, Atherton Lofts, Ste 202</t>
  </si>
  <si>
    <t>['Active Life', 'Gyms', 'Fitness &amp; Instruction', 'Pilates']</t>
  </si>
  <si>
    <t>8nz1wFNJir-bZAhkbsjacg</t>
  </si>
  <si>
    <t>Dan The Man Concrete</t>
  </si>
  <si>
    <t>1201 Amble Dr</t>
  </si>
  <si>
    <t>['Home Services', 'Masonry/Concrete', 'Decks &amp; Railing', 'Patio Coverings']</t>
  </si>
  <si>
    <t>Y3n-cl0Bxm7J3GE2GKscAA</t>
  </si>
  <si>
    <t>Espada Bicycles</t>
  </si>
  <si>
    <t>3206 R N Davidson St</t>
  </si>
  <si>
    <t>['Sporting Goods', 'Bikes', 'Shopping']</t>
  </si>
  <si>
    <t>pjCqsgJnbJM431L3aNnpxw</t>
  </si>
  <si>
    <t>Professional Cab Of Charlotte</t>
  </si>
  <si>
    <t>['Transportation', 'Airport Shuttles', 'Hotels &amp; Travel', 'Taxis']</t>
  </si>
  <si>
    <t>UVVrKAkwLePuZ1tuuTE7bQ</t>
  </si>
  <si>
    <t>Cinnabon</t>
  </si>
  <si>
    <t>8111 Concord Mills Blvd</t>
  </si>
  <si>
    <t>['Food', 'Restaurants', 'Bakeries']</t>
  </si>
  <si>
    <t>p1xI5AKsIwSP7ImT2YG_7g</t>
  </si>
  <si>
    <t>Susan Chambers  - Coldwell Banker United Realtors</t>
  </si>
  <si>
    <t>7907 Providence Rd, Ste 150</t>
  </si>
  <si>
    <t>['Real Estate Services', 'Real Estate Agents', 'Real Estate', 'Home Services']</t>
  </si>
  <si>
    <t>KHXurEsX7zv3nIJ9kY2XnA</t>
  </si>
  <si>
    <t>349 W Charlotte Ave</t>
  </si>
  <si>
    <t>['Food', 'Fast Food', 'Japanese', 'Restaurants']</t>
  </si>
  <si>
    <t>fDgPqRj5oQE-lDRCc4afDg</t>
  </si>
  <si>
    <t>IHOP</t>
  </si>
  <si>
    <t>8146 S Tryon St</t>
  </si>
  <si>
    <t>['American (Traditional)', 'Restaurants', 'Burgers', 'Breakfast &amp; Brunch', 'American (New)']</t>
  </si>
  <si>
    <t>LEWvBTygjHVXkiaCeMT3Yw</t>
  </si>
  <si>
    <t>Woodie's Auto Service &amp; Repair Center</t>
  </si>
  <si>
    <t>520 N Tryon St</t>
  </si>
  <si>
    <t>['Tires', 'Body Shops', 'Oil Change Stations', 'Auto Repair', 'Automotive']</t>
  </si>
  <si>
    <t>zwxBTPOR020qUXjzPTWBFw</t>
  </si>
  <si>
    <t>943 Concord Pkwy S</t>
  </si>
  <si>
    <t>['Beauty &amp; Spas', 'Hair Extensions', 'Restaurants', 'Shopping', 'Cosmetics &amp; Beauty Supply', 'Burgers', 'Fast Food', 'Hair Salons', 'Mexican', 'Breakfast &amp; Brunch', 'Tacos']</t>
  </si>
  <si>
    <t>zHRJRpR1VEdbt4K8jV8tKA</t>
  </si>
  <si>
    <t>NTB - National Tire &amp; Battery</t>
  </si>
  <si>
    <t>16628 W Catawba Ave</t>
  </si>
  <si>
    <t>3vHNLiTR574RRiNtHsC5Pw</t>
  </si>
  <si>
    <t>Smile Cleaners</t>
  </si>
  <si>
    <t>8145 Kensington Dr</t>
  </si>
  <si>
    <t>['Local Services', 'Dry Cleaning', 'Laundry Services', 'Sewing &amp; Alterations']</t>
  </si>
  <si>
    <t>zIrEAH9P-WCwlfE4fBRJ6w</t>
  </si>
  <si>
    <t>Barnes &amp; Noble Booksellers</t>
  </si>
  <si>
    <t>4020 Sharon Rd</t>
  </si>
  <si>
    <t>KPpAr8-dKocqr_gIGBKC8Q</t>
  </si>
  <si>
    <t>Consign On A Dime</t>
  </si>
  <si>
    <t>19207 W Catawba Ave</t>
  </si>
  <si>
    <t>['Home Decor', 'Fashion', 'Shopping', 'Home &amp; Garden', 'Home Services', 'Furniture Stores', 'Used', 'Vintage &amp; Consignment', 'Thrift Stores', 'Interior Design', 'Antiques']</t>
  </si>
  <si>
    <t>LwopypBTOR0dNrbvmN76Bw</t>
  </si>
  <si>
    <t>Jazzercise Charlotte Blakeney Fitness Center @ The Fountains</t>
  </si>
  <si>
    <t>8133 Ardrey Kell Rd, Ste 104</t>
  </si>
  <si>
    <t>Charlotte Ophthalmology Clinic, PA</t>
  </si>
  <si>
    <t>4335 Colwick Rd</t>
  </si>
  <si>
    <t>['Cosmetic Surgeons', 'Doctors', 'Optometrists', 'Health &amp; Medical', 'Skin Care', 'Beauty &amp; Spas', 'Eyewear &amp; Opticians', 'Ophthalmologists', 'Shopping', 'Medical Supplies']</t>
  </si>
  <si>
    <t>ymRnobAaxsRJYSyRchbDOQ</t>
  </si>
  <si>
    <t>Take 5 Oil Change</t>
  </si>
  <si>
    <t>5221 South Blvd</t>
  </si>
  <si>
    <t>['Oil Change Stations', 'Automotive']</t>
  </si>
  <si>
    <t>l-HychX9Up6YNIDNxzdgFw</t>
  </si>
  <si>
    <t>16049-K Johnston Rd</t>
  </si>
  <si>
    <t>PiZXJxzSbUEA1ocsAg9poA</t>
  </si>
  <si>
    <t>Value City Furniture</t>
  </si>
  <si>
    <t>2320 Sardis Rd</t>
  </si>
  <si>
    <t>['Furniture Stores', 'Shopping', 'Home &amp; Garden', 'Mattresses', 'Home Decor']</t>
  </si>
  <si>
    <t>Uftnd7njdHNFxhz_6rpUrA</t>
  </si>
  <si>
    <t>Sea Level NC</t>
  </si>
  <si>
    <t>129 E 5th St</t>
  </si>
  <si>
    <t>['Seafood', 'Live/Raw Food', 'American (New)', 'Restaurants', 'Cocktail Bars', 'Nightlife', 'Bars', 'Breakfast &amp; Brunch']</t>
  </si>
  <si>
    <t>I-sH_vgv5gJ5yLIhVnthPg</t>
  </si>
  <si>
    <t>Unique Beauty NC</t>
  </si>
  <si>
    <t>315 Main St</t>
  </si>
  <si>
    <t>['Hair Removal', 'Eyelash Service', 'Beauty &amp; Spas']</t>
  </si>
  <si>
    <t>WXpVC1VbdUaZYgbC4LWV7Q</t>
  </si>
  <si>
    <t>Allstate Insurance: Ken Costanza</t>
  </si>
  <si>
    <t>8133 Ardrey Kell Rd, Ste 202</t>
  </si>
  <si>
    <t>['Insurance', 'Financial Services', 'Life Insurance', 'Auto Insurance', 'Home &amp; Rental Insurance']</t>
  </si>
  <si>
    <t>0ZplgTLfGZvIKkG63ohfog</t>
  </si>
  <si>
    <t>Carpet Discount Warehouse</t>
  </si>
  <si>
    <t>6100 E Independence Blvd</t>
  </si>
  <si>
    <t>['Siding', 'Home Services', 'Carpeting', 'Carpet Installation', 'Flooring']</t>
  </si>
  <si>
    <t>QDtK6vrE0DTDrkFb_3D7tA</t>
  </si>
  <si>
    <t>10025 Albermarle Rd</t>
  </si>
  <si>
    <t>ICY-c9OkXB5hD0SemXmjAA</t>
  </si>
  <si>
    <t>James Brown Air Conditioning &amp; Heating</t>
  </si>
  <si>
    <t>4084 Matthews Indian Trl Rd</t>
  </si>
  <si>
    <t>7ddFeCXBP_DrfyKyyYNg_A</t>
  </si>
  <si>
    <t>Best Way Dryer Vent Cleaning</t>
  </si>
  <si>
    <t>['Home Cleaning', 'Home Services', 'Local Services', 'Appliances &amp; Repair', 'Heating &amp; Air Conditioning/HVAC', 'Home &amp; Garden', 'Appliances', 'Air Duct Cleaning', 'Shopping', 'Contractors']</t>
  </si>
  <si>
    <t>sUbYsspZba5g4zzzjB09_Q</t>
  </si>
  <si>
    <t>Designer Vastra - Indian Clothing Boutique</t>
  </si>
  <si>
    <t>2634 Double Oaks Rd</t>
  </si>
  <si>
    <t>['Bridal', 'Accessories', 'Fashion', "Women's Clothing", 'Shopping']</t>
  </si>
  <si>
    <t>rsNqmB1UzZzCRDy6ZMJ3Kg</t>
  </si>
  <si>
    <t>VegFest</t>
  </si>
  <si>
    <t>Commonwealth Ave Plaza Midwood</t>
  </si>
  <si>
    <t>5S18Y7HHUgMtWUH59Qsp_w</t>
  </si>
  <si>
    <t>The VUE Charlotte</t>
  </si>
  <si>
    <t>215 N Pine St</t>
  </si>
  <si>
    <t>['Apartments', 'Real Estate', 'Home Services', 'Property Management']</t>
  </si>
  <si>
    <t>kayTYa0TbQ08VCB0ljCRng</t>
  </si>
  <si>
    <t>Springfresh Cleaners</t>
  </si>
  <si>
    <t>9800 Monroe Rd</t>
  </si>
  <si>
    <t>gY95Q7BVB636-tAcDqC9Ww</t>
  </si>
  <si>
    <t>Azteca Mexican Restaurant</t>
  </si>
  <si>
    <t>9709 E Independence Blvd</t>
  </si>
  <si>
    <t>yFOdsdpBbbkC0OJz2lPPEQ</t>
  </si>
  <si>
    <t>Peterson's Auto Trim Shop</t>
  </si>
  <si>
    <t>3732 Pleasant Plains Rd</t>
  </si>
  <si>
    <t>7htadHUhD1kKC26TaP9nBw</t>
  </si>
  <si>
    <t>Art Space Studio</t>
  </si>
  <si>
    <t>14126 Rivergate Pkwy</t>
  </si>
  <si>
    <t>['Arts &amp; Entertainment', 'Paint &amp; Sip', 'Arts &amp; Crafts', 'Venues &amp; Event Spaces', 'Paint-Your-Own Pottery', 'Shopping', 'Team Building Activities', 'Event Planning &amp; Services']</t>
  </si>
  <si>
    <t>2YcK8gUaY2VAvHUGE3NakQ</t>
  </si>
  <si>
    <t>Gibson Auto &amp; Tire Center</t>
  </si>
  <si>
    <t>5124 Old Pineville Rd</t>
  </si>
  <si>
    <t>1pXRirp1-LWvQ2-z9iic4g</t>
  </si>
  <si>
    <t>The U-nique Boutique</t>
  </si>
  <si>
    <t>6437 Old Monroe Rd, Ste D</t>
  </si>
  <si>
    <t>['Furniture Stores', 'Home Decor', 'Fashion', 'Holiday Decorations', 'Shopping', 'Gift Shops', 'Flowers &amp; Gifts', 'Home &amp; Garden']</t>
  </si>
  <si>
    <t>f5aMEeDcRd-JqHiOhYGjMw</t>
  </si>
  <si>
    <t>Sweet Frog Premium Frozen Yogurt</t>
  </si>
  <si>
    <t>6443 Old Monroe Rd, Ste C</t>
  </si>
  <si>
    <t>qTK0wFe91qKtqlR02Y18Gg</t>
  </si>
  <si>
    <t>Golden Green Hotel</t>
  </si>
  <si>
    <t>3024 E Independence Blvd</t>
  </si>
  <si>
    <t>['Hotels &amp; Travel', 'Hotels', 'Event Planning &amp; Services', 'Venues &amp; Event Spaces']</t>
  </si>
  <si>
    <t>6gLOJe9tOB4hdIUjjal1Ng</t>
  </si>
  <si>
    <t>Revolve</t>
  </si>
  <si>
    <t>1222 East Blvd</t>
  </si>
  <si>
    <t>['Shopping', "Men's Clothing", 'Used', 'Vintage &amp; Consignment', 'Fashion']</t>
  </si>
  <si>
    <t>gKX7Oz9hy9TPT37V4ZJg8w</t>
  </si>
  <si>
    <t>Peachwave Frozen Yogurt</t>
  </si>
  <si>
    <t>6640 Carmel Rd</t>
  </si>
  <si>
    <t>FQXcVrdgY9pHoH1WOANgnA</t>
  </si>
  <si>
    <t>Trinity Auto Repair</t>
  </si>
  <si>
    <t>100 College St</t>
  </si>
  <si>
    <t>IH4sBpEUxvB88hmPTI3qFg</t>
  </si>
  <si>
    <t>Royal Nails &amp; Spa</t>
  </si>
  <si>
    <t>2912 Crosby Rd</t>
  </si>
  <si>
    <t>['Hair Removal', 'Beauty &amp; Spas', 'Massage', 'Waxing', 'Nail Salons']</t>
  </si>
  <si>
    <t>Anv4b83inZ-Sp7xdRAF1dw</t>
  </si>
  <si>
    <t>La Frontera</t>
  </si>
  <si>
    <t>1361 Chestnut Ln</t>
  </si>
  <si>
    <t>['Gluten-Free', 'Vegetarian', 'Restaurants', 'Mexican']</t>
  </si>
  <si>
    <t>JYiYv9Qg43eUNm09W_1U0A</t>
  </si>
  <si>
    <t>Hampton Inn Charlotte-Belmont @ Montcross</t>
  </si>
  <si>
    <t>820 Cecilia Alexander Dr</t>
  </si>
  <si>
    <t>PjBO76K50RegKWoH-8A-eg</t>
  </si>
  <si>
    <t>Engel Dental Center</t>
  </si>
  <si>
    <t>9330 Center Lake Dr, Ste 210</t>
  </si>
  <si>
    <t>['Health &amp; Medical', 'General Dentistry', 'Dentists', 'Endodontists', 'Cosmetic Dentists', 'Periodontists']</t>
  </si>
  <si>
    <t>tgB4e09PdFwkMQpP29hZDA</t>
  </si>
  <si>
    <t>Viva Nails &amp; Spa</t>
  </si>
  <si>
    <t>6183 Bayfield Pkwy</t>
  </si>
  <si>
    <t>o02KlhotihUxQOdiIyW19A</t>
  </si>
  <si>
    <t>Carolinas Medical Center- Women's Institute</t>
  </si>
  <si>
    <t>1025 Morehead Medical Dr</t>
  </si>
  <si>
    <t>Ndd8IYE_9rTrwHygA5AMwQ</t>
  </si>
  <si>
    <t>Sonny's BBQ</t>
  </si>
  <si>
    <t>7820 Lyles Ln</t>
  </si>
  <si>
    <t>['Barbeque', 'Caterers', 'Event Planning &amp; Services', 'American (New)', 'Restaurants']</t>
  </si>
  <si>
    <t>0D-t2OCfXry7QWI10r_7PA</t>
  </si>
  <si>
    <t>Brightway Insurance - Apostle Agency</t>
  </si>
  <si>
    <t>102-B Waxhaw Professional Park Dr</t>
  </si>
  <si>
    <t>['Financial Services', 'Insurance']</t>
  </si>
  <si>
    <t>P08136q2cGjXEgy-8d8GKA</t>
  </si>
  <si>
    <t>Kohl's Concord Mills</t>
  </si>
  <si>
    <t>8875 Christenbury Pkwy</t>
  </si>
  <si>
    <t>['Fashion', 'Department Stores', 'Shopping', "Women's Clothing", "Men's Clothing"]</t>
  </si>
  <si>
    <t>LFmH7oUMwxZV2KzcoRE2pQ</t>
  </si>
  <si>
    <t>DentalWorks Carmel Village</t>
  </si>
  <si>
    <t>7510 Pineville Matthews Rd</t>
  </si>
  <si>
    <t>['Cosmetic Dentists', 'Health &amp; Medical', 'Dentists', 'General Dentistry', 'Orthodontists']</t>
  </si>
  <si>
    <t>2IG3Exu5sCRPeopeqn8hEQ</t>
  </si>
  <si>
    <t>CORK &amp; ALE</t>
  </si>
  <si>
    <t>113 E N Main St</t>
  </si>
  <si>
    <t>['Nightlife', 'Bars', 'Beer Gardens', 'American (New)', 'Beverage Store', 'Wine Bars', 'Gastropubs', 'Beer Bar', 'Food', 'Sandwiches', 'Restaurants']</t>
  </si>
  <si>
    <t>Myers Park Baptist Church</t>
  </si>
  <si>
    <t>2001 Selwyn Ave</t>
  </si>
  <si>
    <t>n36dy1jE_w6ymMbzSqkMRw</t>
  </si>
  <si>
    <t>Little Caesars</t>
  </si>
  <si>
    <t>117 N Pilot Knob Rd</t>
  </si>
  <si>
    <t>evPp4Ffw4PgxMrMw_alsaA</t>
  </si>
  <si>
    <t>Harley-Davidson of Charlotte</t>
  </si>
  <si>
    <t>9205 E Independence Blvd</t>
  </si>
  <si>
    <t>['Motorcycle Repair', 'Motorcycle Dealers', 'Automotive', 'Motorcycle Gear', 'Shopping']</t>
  </si>
  <si>
    <t>FqOcBoNkTjpqqbNE8ddq7w</t>
  </si>
  <si>
    <t>13545 Steelecroft Pkwy, Ste 100</t>
  </si>
  <si>
    <t>['Mobile Phones', 'Shopping', 'Local Services', 'Telecommunications', 'Mobile Phone Accessories', 'IT Services &amp; Computer Repair']</t>
  </si>
  <si>
    <t>Ik9q0MuTxVtVOB8HjrDWKQ</t>
  </si>
  <si>
    <t>Pool by Design</t>
  </si>
  <si>
    <t>217 Fairwood Ave</t>
  </si>
  <si>
    <t>['Shopping', 'Home &amp; Garden', 'Home Services', 'Pool &amp; Hot Tub Service', 'Contractors', 'Hot Tub &amp; Pool', 'Fireplace Services']</t>
  </si>
  <si>
    <t>5gvYFDFOLDS7ho24kjNdoQ</t>
  </si>
  <si>
    <t>Leo's Auto Care</t>
  </si>
  <si>
    <t>8911 Nations Ford Rd</t>
  </si>
  <si>
    <t>['Automotive', 'Auto Repair', 'Transmission Repair', 'Tires']</t>
  </si>
  <si>
    <t>R07INx4j5GakCqwp9_QujQ</t>
  </si>
  <si>
    <t>STATS Restaurant &amp; Bar</t>
  </si>
  <si>
    <t>3425 David Cox Rd</t>
  </si>
  <si>
    <t>['Nightlife', 'American (Traditional)', 'Sports Bars', 'Restaurants', 'Bars']</t>
  </si>
  <si>
    <t>CZbr0_fMctWlOXL3iRbhEA</t>
  </si>
  <si>
    <t>Bubble</t>
  </si>
  <si>
    <t>['Salad', 'Restaurants', 'Tapas/Small Plates', 'Lounges', 'Nightlife', 'Bars']</t>
  </si>
  <si>
    <t>dztcNrIVDg6D-6sFOOofDA</t>
  </si>
  <si>
    <t>Sunflour Baking Company</t>
  </si>
  <si>
    <t>220 East Blvd</t>
  </si>
  <si>
    <t>['Breakfast &amp; Brunch', 'Cafes', 'Restaurants', 'Food', 'Bakeries', 'Sandwiches']</t>
  </si>
  <si>
    <t>ZlCcvnc3fzT7J8JbO220lg</t>
  </si>
  <si>
    <t>Arboretum Pediatrics</t>
  </si>
  <si>
    <t>7800 Providence Rd, Ste 203</t>
  </si>
  <si>
    <t>XBfvbNHOji_fRyhzO-KuEw</t>
  </si>
  <si>
    <t>Skyview Dentistry</t>
  </si>
  <si>
    <t>210 E Trade St, Ste E-484</t>
  </si>
  <si>
    <t>['Pediatric Dentists', 'Health &amp; Medical', 'Dentists', 'General Dentistry', 'Cosmetic Dentists', 'Endodontists']</t>
  </si>
  <si>
    <t>Kke_67Mim8nAGZr6QH9uKg</t>
  </si>
  <si>
    <t>Quail Hollow Veterinary Hospital</t>
  </si>
  <si>
    <t>8408 Park Rd</t>
  </si>
  <si>
    <t>['Pet Groomers', 'Pet Services', 'Pets', 'Veterinarians']</t>
  </si>
  <si>
    <t>J8xRTPH86ICMzsSuYdQvVQ</t>
  </si>
  <si>
    <t>Phil's Deli New York Deli &amp; Tavern</t>
  </si>
  <si>
    <t>105 E 5th St</t>
  </si>
  <si>
    <t>['Sports Bars', 'Nightlife', 'Beer', 'Wine &amp; Spirits', 'Bars', 'Food', 'Restaurants', 'Delis']</t>
  </si>
  <si>
    <t>FCzezfDt-WtSix--9pLjhg</t>
  </si>
  <si>
    <t>Barefooters Neighborhood Grille</t>
  </si>
  <si>
    <t>8470 Bellhaven Blvd</t>
  </si>
  <si>
    <t>j8qvYyHcKP1lqsMRYd7IGw</t>
  </si>
  <si>
    <t>Honest-1 Auto Care</t>
  </si>
  <si>
    <t>9200 Monroe Rd</t>
  </si>
  <si>
    <t>['Tires', 'Smog Check Stations', 'Automotive', 'Oil Change Stations', 'Auto Repair']</t>
  </si>
  <si>
    <t>u4F3da-S0koMSQ72W6pCgg</t>
  </si>
  <si>
    <t>Sugar Donuts</t>
  </si>
  <si>
    <t>11914 Elm Ln</t>
  </si>
  <si>
    <t>['Donuts', 'Desserts', 'Food', 'Coffee &amp; Tea', 'Gelato']</t>
  </si>
  <si>
    <t>MpXS-LrfVGPTq3BE6qcJrg</t>
  </si>
  <si>
    <t>Mona's Lounge</t>
  </si>
  <si>
    <t>138 Village View Dr, Ste 103</t>
  </si>
  <si>
    <t>['Sushi Bars', 'Music Venues', 'Cocktail Bars', 'Restaurants', 'Arts &amp; Entertainment', 'Tapas Bars', 'Bars', 'Nightlife']</t>
  </si>
  <si>
    <t>YusEQe7E7UakN21E1EKFzQ</t>
  </si>
  <si>
    <t>['Beer Bar', 'Wine Bars', 'Nightlife', 'Bars', 'Food', 'Coffee &amp; Tea']</t>
  </si>
  <si>
    <t>lN7hgva2EXiYPoGYC4KVBA</t>
  </si>
  <si>
    <t>Blockbuster Video</t>
  </si>
  <si>
    <t>336 S Sharon Amity Rd</t>
  </si>
  <si>
    <t>['Books', 'Mags', 'Music &amp; Video', 'Shopping', 'Videos &amp; Video Game Rental']</t>
  </si>
  <si>
    <t>W38lF1J3Zci4cIxndzGdfQ</t>
  </si>
  <si>
    <t>Swarovski</t>
  </si>
  <si>
    <t>4400 Sharon Road, Suite #144</t>
  </si>
  <si>
    <t>['Shopping', 'Jewelry', 'Accessories', 'Fashion', 'Watches']</t>
  </si>
  <si>
    <t>IbBSip50HRMvoeYC7xzNhA</t>
  </si>
  <si>
    <t>Macy's</t>
  </si>
  <si>
    <t>4400 Sharon Rd, Ste 502</t>
  </si>
  <si>
    <t>['Shopping', 'Fashion', 'Shoe Stores', 'Department Stores', "Men's Clothing", "Women's Clothing"]</t>
  </si>
  <si>
    <t>NvDxk92K23A1uXmCeBT9ew</t>
  </si>
  <si>
    <t>National Pawn and Jewelry</t>
  </si>
  <si>
    <t>5418 South Blvd</t>
  </si>
  <si>
    <t>['Pawn Shops', 'Guns &amp; Ammo', 'Shopping', 'Gold Buyers', 'Jewelry']</t>
  </si>
  <si>
    <t>ILbRIjKhYqcJD0nYAqTQSw</t>
  </si>
  <si>
    <t>Horne Heating and Air Conditioning</t>
  </si>
  <si>
    <t>6805 Craig St</t>
  </si>
  <si>
    <t>['Home Services', 'Heating &amp; Air Conditioning/HVAC', 'Electricians']</t>
  </si>
  <si>
    <t>9MwbBMDsYfmlT64KhnlmZg</t>
  </si>
  <si>
    <t>Dog Gone Beautiful</t>
  </si>
  <si>
    <t>8318 Pineville Matthews Rd</t>
  </si>
  <si>
    <t>['Pet Services', 'Pet Groomers', 'Pets']</t>
  </si>
  <si>
    <t>gkK55X6OPpmba75DrL1KjA</t>
  </si>
  <si>
    <t>Jgp Building Company</t>
  </si>
  <si>
    <t>21407 Catawba Ave</t>
  </si>
  <si>
    <t>To9YQOlxpIiGzGCkAGYJJQ</t>
  </si>
  <si>
    <t>Alta Grove Apartments</t>
  </si>
  <si>
    <t>10017 Season Grove Ln</t>
  </si>
  <si>
    <t>iqx8VckOhO7nict32SPjKg</t>
  </si>
  <si>
    <t>8145 Kensington Dr, Ste B</t>
  </si>
  <si>
    <t>c-dEBTFVxT-B7zDBMQyoWA</t>
  </si>
  <si>
    <t>Star Cleaners &amp; Laundry</t>
  </si>
  <si>
    <t>2729 S Blvd</t>
  </si>
  <si>
    <t>['Dry Cleaning &amp; Laundry', 'Local Services', 'Laundry Services', 'Sewing &amp; Alterations']</t>
  </si>
  <si>
    <t>E4cD_348k-IiF15vqYRRJg</t>
  </si>
  <si>
    <t>Sally Beauty Supply</t>
  </si>
  <si>
    <t>7868 Rea Rd, Ste E</t>
  </si>
  <si>
    <t>['Shopping', 'Beauty &amp; Spas', 'Cosmetics &amp; Beauty Supply']</t>
  </si>
  <si>
    <t>o8IJlURAd4a8rWa3bAZ4Kg</t>
  </si>
  <si>
    <t>iLoveKickboxing - Charlotte, NC</t>
  </si>
  <si>
    <t>129 W Trade St, Ste 150</t>
  </si>
  <si>
    <t>['Active Life', 'Fitness &amp; Instruction', 'Kickboxing', 'Boxing', 'Muay Thai', 'Cardio Classes', 'Gyms', 'Martial Arts']</t>
  </si>
  <si>
    <t>efFnl1-5begkKc-UebO6IQ</t>
  </si>
  <si>
    <t>Queen City Wings</t>
  </si>
  <si>
    <t>607 Baldwin Ave</t>
  </si>
  <si>
    <t>['Chicken Wings', 'Seafood', 'Restaurants', 'Hot Dogs']</t>
  </si>
  <si>
    <t>CM5NrWZW7ebH9junWn9rwg</t>
  </si>
  <si>
    <t>Saddle Up Saloon &amp; Dancehall</t>
  </si>
  <si>
    <t>820 Hamilton St, Ste B11</t>
  </si>
  <si>
    <t>['Nightlife', 'Country Dance Halls', 'Bars']</t>
  </si>
  <si>
    <t>h5uaZhIn8C5oboKfa6Zjxg</t>
  </si>
  <si>
    <t>Tory Burch</t>
  </si>
  <si>
    <t>SouthPark Mall 4400 Sharon Rd</t>
  </si>
  <si>
    <t>["Women's Clothing", 'Fashion', 'Shopping']</t>
  </si>
  <si>
    <t>3C1EB2r70UnPyfF7FBTtUw</t>
  </si>
  <si>
    <t>Sellers Orthodontics</t>
  </si>
  <si>
    <t>6331 Carmel Rd, Ste 100</t>
  </si>
  <si>
    <t>['Oral Surgeons', 'Dentists', 'Health &amp; Medical', 'Orthodontists']</t>
  </si>
  <si>
    <t>61GpnJGtPC7X1gSCkBbnHw</t>
  </si>
  <si>
    <t>16632 Statesville Rd</t>
  </si>
  <si>
    <t>['Bars', 'Nightlife', 'American (Traditional)', 'Tex-Mex', 'Restaurants']</t>
  </si>
  <si>
    <t>sJpl9ufYT87UWhtW-5UkmQ</t>
  </si>
  <si>
    <t>Fitzgerald's</t>
  </si>
  <si>
    <t>['Irish', 'Irish Pub', 'Restaurants', 'Beer', 'Wine &amp; Spirits', 'Bars', 'Sports Bars', 'Nightlife', 'Food', 'Pubs']</t>
  </si>
  <si>
    <t>mBkklKokjPWlrx-EB4JDmw</t>
  </si>
  <si>
    <t>Discovery Harbor Learning Center</t>
  </si>
  <si>
    <t>8425 Discovery Ln</t>
  </si>
  <si>
    <t>['Child Care &amp; Day Care', 'Local Services']</t>
  </si>
  <si>
    <t>38OrCpBBQG-dzhxfXrFQWQ</t>
  </si>
  <si>
    <t>Zack's Hamburgers</t>
  </si>
  <si>
    <t>4009 South Blvd</t>
  </si>
  <si>
    <t>M4mNS2LZPjpzQyiJgL8znw</t>
  </si>
  <si>
    <t>Aroojis Wine Room</t>
  </si>
  <si>
    <t>5349 Ballantyne Commons Pkwy, Ste 200</t>
  </si>
  <si>
    <t>['Wine Bars', 'Bars', 'Cocktail Bars', 'Italian', 'Nightlife', 'Restaurants']</t>
  </si>
  <si>
    <t>ILhjPp8qly2K-3fgxwJY6w</t>
  </si>
  <si>
    <t>Barefoot Archery</t>
  </si>
  <si>
    <t>4410 Old Pineville Rd</t>
  </si>
  <si>
    <t>['Archery', 'Outdoor Gear', 'Active Life', 'Shopping', 'Sporting Goods']</t>
  </si>
  <si>
    <t>vAbiTMJcViDqghMvEPGzvg</t>
  </si>
  <si>
    <t>4501 Cameron Valley Pkwy, Ste 100</t>
  </si>
  <si>
    <t>SWM_eQ7xWsYZe__Bw0SEBA</t>
  </si>
  <si>
    <t>112 S NC-16 Business</t>
  </si>
  <si>
    <t>['Restaurants', 'Tex-Mex']</t>
  </si>
  <si>
    <t>3Y8QoPO2QBjI_3NCL3004w</t>
  </si>
  <si>
    <t>Perfection Painting Pros</t>
  </si>
  <si>
    <t>12107 Bobhouse Dr</t>
  </si>
  <si>
    <t>['Painters', 'Home Services', 'Pressure Washers']</t>
  </si>
  <si>
    <t>twGzzO3eek_cXtwdbOzAoQ</t>
  </si>
  <si>
    <t>2929 Freedom Dr</t>
  </si>
  <si>
    <t>['Chicken Wings', 'Restaurants', 'Fast Food']</t>
  </si>
  <si>
    <t>a6yWAE1KCgIOCU40iu8yEQ</t>
  </si>
  <si>
    <t>Anjolique Bridal</t>
  </si>
  <si>
    <t>21500 Catawba Ave</t>
  </si>
  <si>
    <t>['Bridal', 'Shopping']</t>
  </si>
  <si>
    <t>1530 Overland Park Ln, Ste 1-100</t>
  </si>
  <si>
    <t>['Event Planning &amp; Services', 'Caterers', 'Fast Food', 'Mexican', 'Tex-Mex', 'Restaurants']</t>
  </si>
  <si>
    <t>gMYbry72EOH-6A8FQFIm5w</t>
  </si>
  <si>
    <t>Kung Fu Tea</t>
  </si>
  <si>
    <t>8200 Providence Rd, Ste 1000,</t>
  </si>
  <si>
    <t>['Coffee &amp; Tea', 'Bubble Tea', 'Juice Bars &amp; Smoothies', 'Food']</t>
  </si>
  <si>
    <t>bKpD8tP6rwmYNmBhwEVvLg</t>
  </si>
  <si>
    <t>First Flight Barber &amp; Styling</t>
  </si>
  <si>
    <t>768 Tyvola Rd</t>
  </si>
  <si>
    <t>['Beauty &amp; Spas', 'Barbers', 'Hair Salons', "Men's Hair Salons", 'Hair Stylists']</t>
  </si>
  <si>
    <t>CYG3uWwBDmMOPgQ6Wz_Pkg</t>
  </si>
  <si>
    <t>Mr C's</t>
  </si>
  <si>
    <t>1260 Concord Pkwy N</t>
  </si>
  <si>
    <t>['Restaurants', 'Seafood', 'Chicken Wings', 'Sandwiches', 'Chicken Shop', 'Burgers']</t>
  </si>
  <si>
    <t>3GHyCzABbvBaZM23ySt3aQ</t>
  </si>
  <si>
    <t>Summerbird</t>
  </si>
  <si>
    <t>2424 N Davidson, Ste 105 A/b</t>
  </si>
  <si>
    <t>['Jewelry', 'Fashion', 'Accessories', "Women's Clothing", 'Used', 'Vintage &amp; Consignment', 'Shopping']</t>
  </si>
  <si>
    <t>nCVH-axdMaVa_j3b9vSBig</t>
  </si>
  <si>
    <t>Off Broadway Shoes</t>
  </si>
  <si>
    <t>9876 Rea Rd, Ste A</t>
  </si>
  <si>
    <t>['Shopping', 'Shoe Stores', 'Accessories', 'Fashion']</t>
  </si>
  <si>
    <t>BAVVKtwr80gmJt-NkbooFg</t>
  </si>
  <si>
    <t>Yappy Hour Bakery</t>
  </si>
  <si>
    <t>16836 Birkdale Commons Pkwy</t>
  </si>
  <si>
    <t>bgvm73MMjC2f5qo_RgXOXg</t>
  </si>
  <si>
    <t>Halcyon</t>
  </si>
  <si>
    <t>500 S Tryon St</t>
  </si>
  <si>
    <t>['Burgers', 'Cocktail Bars', 'American (New)', 'Nightlife', 'Modern European', 'Restaurants', 'Tapas/Small Plates', 'Diners', 'Bars']</t>
  </si>
  <si>
    <t>uczm-MckSZcpBC8wafgZKg</t>
  </si>
  <si>
    <t>Aqua-Tots Swim Schools Ballantyne</t>
  </si>
  <si>
    <t>11926 Providence Rd W, Ste E-4</t>
  </si>
  <si>
    <t>['Specialty Schools', 'Active Life', 'Swimming Lessons/Schools', 'Education', 'Fitness &amp; Instruction']</t>
  </si>
  <si>
    <t>RuIXj7381MbD-KH-ASvLew</t>
  </si>
  <si>
    <t>Friendly Dental Group of Matthews-Siskey</t>
  </si>
  <si>
    <t>3326 Siskey Pkwy, Ste 310</t>
  </si>
  <si>
    <t>['Orthodontists', 'Health &amp; Medical', 'General Dentistry', 'Endodontists', 'Dentists']</t>
  </si>
  <si>
    <t>in4lyAIchVxmz2UWkkOMRA</t>
  </si>
  <si>
    <t>Cashion Quik Stop, Inc</t>
  </si>
  <si>
    <t>19925 S Main St</t>
  </si>
  <si>
    <t>['Convenience Stores', 'Automotive', 'Food', 'Gas Stations']</t>
  </si>
  <si>
    <t>uEQ1-Y1D0N7fXo3VD-MGmQ</t>
  </si>
  <si>
    <t>Pet Wants - The Urban Feed Store</t>
  </si>
  <si>
    <t>2324 B Distribution St, Ste B</t>
  </si>
  <si>
    <t>['Pet Stores', 'Pet Services', 'Pets', 'Holistic Animal Care']</t>
  </si>
  <si>
    <t>CHDJ6HatEYFp1oGzUMIJEg</t>
  </si>
  <si>
    <t>Hearth and Patio</t>
  </si>
  <si>
    <t>4332 Monroe Rd</t>
  </si>
  <si>
    <t>['Furniture Stores', 'Home &amp; Garden', 'Shopping']</t>
  </si>
  <si>
    <t>BLo7ixiCAzzU8xAHSnj_tg</t>
  </si>
  <si>
    <t>Suntrust</t>
  </si>
  <si>
    <t>118 N Main St</t>
  </si>
  <si>
    <t>hWIQ6rl1uub-WVGTySvOsw</t>
  </si>
  <si>
    <t>13317 York Center Dr</t>
  </si>
  <si>
    <t>['Burgers', 'Fast Food', 'Restaurants', 'Hot Dogs', 'Barbeque']</t>
  </si>
  <si>
    <t>MJimzC5pkqD-LFGY8o9JZA</t>
  </si>
  <si>
    <t>Royal Gardens</t>
  </si>
  <si>
    <t>['Home Services', 'Home &amp; Garden', 'Nurseries &amp; Gardening', 'Landscaping', 'Shopping']</t>
  </si>
  <si>
    <t>1qmsZxZZWvRsy5Z31MKerQ</t>
  </si>
  <si>
    <t>Queen's Feast: Charlotte Restaurant Week</t>
  </si>
  <si>
    <t>['Arts &amp; Entertainment', 'Food', 'American (New)', 'Festivals', 'Restaurants']</t>
  </si>
  <si>
    <t>r5pBbEFHWxlBBHs3N8QiPA</t>
  </si>
  <si>
    <t>Wing Zone</t>
  </si>
  <si>
    <t>9605 N Tryon St</t>
  </si>
  <si>
    <t>['Sandwiches', 'Chicken Wings', 'Fast Food', 'Restaurants']</t>
  </si>
  <si>
    <t>AhCL6qgm4-6vu3tH7ywYwQ</t>
  </si>
  <si>
    <t>Phat Daddy's Cafe</t>
  </si>
  <si>
    <t>2741 Old Monroe Rd</t>
  </si>
  <si>
    <t>['Restaurants', 'Cafes', 'Diners']</t>
  </si>
  <si>
    <t>T0ZjLkqqt88k-JkbsKn1FA</t>
  </si>
  <si>
    <t>Tony's Rugs Cleaning &amp; Repair Service</t>
  </si>
  <si>
    <t>11186 Downs Rd, Ste 500</t>
  </si>
  <si>
    <t>['Local Services', 'Carpet Cleaning', 'Carpeting', 'Rugs', 'Home &amp; Garden', 'Home Services', 'Shopping']</t>
  </si>
  <si>
    <t>OxWV9rldWgU0iyJGoG2ZoA</t>
  </si>
  <si>
    <t>Quality Inn</t>
  </si>
  <si>
    <t>16825 Caldwell Creek Drive</t>
  </si>
  <si>
    <t>MGCwVAFyZBzbrX8meNZ4cA</t>
  </si>
  <si>
    <t>2041-F South Blvd</t>
  </si>
  <si>
    <t>RVmBI-xCtnQI5IPLn-g55Q</t>
  </si>
  <si>
    <t>Air Repair</t>
  </si>
  <si>
    <t>316 Highland Ave SW</t>
  </si>
  <si>
    <t>96YiSnyZO3n6vDq3LwOcMw</t>
  </si>
  <si>
    <t>Aldan Beauty Supply</t>
  </si>
  <si>
    <t>5342 Docia Crossing Rd, Ste B</t>
  </si>
  <si>
    <t>['Cosmetics &amp; Beauty Supply', 'Shopping', 'Beauty &amp; Spas']</t>
  </si>
  <si>
    <t>MmcldYnYQrA-zu-PGsrakg</t>
  </si>
  <si>
    <t>12162 University City Blvd</t>
  </si>
  <si>
    <t>c5idXePxrgreD1NU67H_TA</t>
  </si>
  <si>
    <t>United Airlines</t>
  </si>
  <si>
    <t>['Airlines', 'Hotels &amp; Travel', 'Transportation']</t>
  </si>
  <si>
    <t>irx72bUk68BCHmKN9ZYHCA</t>
  </si>
  <si>
    <t>Dolce Vita Wine Bar</t>
  </si>
  <si>
    <t>3205 N Davidson St</t>
  </si>
  <si>
    <t>['Cocktail Bars', 'Beer', 'Wine &amp; Spirits', 'Wine Bars', 'Bars', 'Restaurants', 'Food', 'Pizza', 'Nightlife']</t>
  </si>
  <si>
    <t>oaarvLgnrbnT_EY0Dhzn2g</t>
  </si>
  <si>
    <t>Brink's Home Security</t>
  </si>
  <si>
    <t>g-ftCJsLjDZgYzrjUf7gng</t>
  </si>
  <si>
    <t>Hunan Express Chinese Restaurant</t>
  </si>
  <si>
    <t>901 N Wendover Rd, Ste C</t>
  </si>
  <si>
    <t>tX_iCdTBVx9zbhBACgl4MA</t>
  </si>
  <si>
    <t>383 George Liles Pkwy</t>
  </si>
  <si>
    <t>['Gas Stations', 'Grocery', 'Food', 'Automotive', 'Convenience Stores', 'Local Services']</t>
  </si>
  <si>
    <t>zZWyVhnLw-i8ngelBuknmA</t>
  </si>
  <si>
    <t>Cotswold Medical Clinic</t>
  </si>
  <si>
    <t>200 Greenwich Rd</t>
  </si>
  <si>
    <t>['Health &amp; Medical', 'Internal Medicine', 'Doctors']</t>
  </si>
  <si>
    <t>y1eeVRfJa22CCpUCeNfrSw</t>
  </si>
  <si>
    <t>Basil Thai Cuisine</t>
  </si>
  <si>
    <t>210 N Church St</t>
  </si>
  <si>
    <t>['Seafood', 'Taiwanese', 'Thai', 'Restaurants', 'Vegetarian']</t>
  </si>
  <si>
    <t>7hfQqJry4fIpulgNJ1GXDA</t>
  </si>
  <si>
    <t>Keep It Stored</t>
  </si>
  <si>
    <t>75 Pitts School Rd NW</t>
  </si>
  <si>
    <t>['Local Services', 'Automotive', 'Parking', 'Self Storage']</t>
  </si>
  <si>
    <t>cko-gvEIli42wcEd84woPg</t>
  </si>
  <si>
    <t>Dollar Tree Stores 2280</t>
  </si>
  <si>
    <t>3611 Matthews Mint Hill Rd</t>
  </si>
  <si>
    <t>MG07yEyXeZ1LNxXx_dNrXg</t>
  </si>
  <si>
    <t>Supercuts</t>
  </si>
  <si>
    <t>4704 South Blvd, South Blvd</t>
  </si>
  <si>
    <t>['Hair Salons', 'Shopping', 'Barbers', "Men's Hair Salons", 'Beauty &amp; Spas', 'Cosmetics &amp; Beauty Supply', 'Hair Stylists']</t>
  </si>
  <si>
    <t>j27Z_QgAakT6aM06MUXpYg</t>
  </si>
  <si>
    <t>Umami Sushi &amp; Grill</t>
  </si>
  <si>
    <t>200 E Matthews St</t>
  </si>
  <si>
    <t>['Japanese', 'Restaurants', 'Sushi Bars', 'Soup']</t>
  </si>
  <si>
    <t>s-6Wl5AmE-vtZca2zk2hxg</t>
  </si>
  <si>
    <t>Char Bar No 7</t>
  </si>
  <si>
    <t>6300 Carmel Rd</t>
  </si>
  <si>
    <t>['Nightlife', 'American (New)', 'Burgers', 'Sports Bars', 'Bars', 'Restaurants']</t>
  </si>
  <si>
    <t>7V6udFB44qe3lg_a8jdVyg</t>
  </si>
  <si>
    <t>Doughlicious Yummy's</t>
  </si>
  <si>
    <t>114 E Central Ave</t>
  </si>
  <si>
    <t>['Ice Cream &amp; Frozen Yogurt', 'Food', 'Specialty Food', 'Gelato', 'Desserts']</t>
  </si>
  <si>
    <t>XQWj2NItKu3bizCpkVaaOw</t>
  </si>
  <si>
    <t>Core Revolution</t>
  </si>
  <si>
    <t>16721 Orchard Stone Run, Ste 140</t>
  </si>
  <si>
    <t>['Barre Classes', 'Fitness &amp; Instruction', 'Active Life', 'Cycling Classes']</t>
  </si>
  <si>
    <t>J7mwCJyKKb7goJ159mOMwg</t>
  </si>
  <si>
    <t>Swirl</t>
  </si>
  <si>
    <t>1640 Oakhurst Commons Dr, Ste 103</t>
  </si>
  <si>
    <t>['Cupcakes', 'Food', 'Desserts', 'Custom Cakes']</t>
  </si>
  <si>
    <t>1NmGVWYlF4iMngM6arKJTQ</t>
  </si>
  <si>
    <t>Pho Huong Que</t>
  </si>
  <si>
    <t>7211 E Independence Blvd</t>
  </si>
  <si>
    <t>0SUS5pOs5mUIkA7Wf_xrEQ</t>
  </si>
  <si>
    <t>A Hill Notary</t>
  </si>
  <si>
    <t>2521 Rachel St</t>
  </si>
  <si>
    <t>['Notaries', 'Shipping Centers', 'Local Services', 'Printing Services']</t>
  </si>
  <si>
    <t>Z54efU4JNaiYGtNzJwzx1A</t>
  </si>
  <si>
    <t>Freshco</t>
  </si>
  <si>
    <t>2934 Shamrock Dr</t>
  </si>
  <si>
    <t>['American (New)', 'Sandwiches', 'Restaurants', 'Seafood', 'Chicken Wings']</t>
  </si>
  <si>
    <t>GiGi's Boutique Fine Consignment</t>
  </si>
  <si>
    <t>24 N Main St</t>
  </si>
  <si>
    <t>['Used', 'Vintage &amp; Consignment', "Children's Clothing", 'Fashion', 'Accessories', 'Shopping', "Women's Clothing"]</t>
  </si>
  <si>
    <t>OeH8hRR7PuI_BP-7ODFF-g</t>
  </si>
  <si>
    <t>Ashleigh P Hair Studio</t>
  </si>
  <si>
    <t>3120 N Davidson St, Ste 210</t>
  </si>
  <si>
    <t>ztXQPy-Yo1BIN9wb1PCo0g</t>
  </si>
  <si>
    <t>Ten Thousand Villages</t>
  </si>
  <si>
    <t>300 S Sharon Amity Rd</t>
  </si>
  <si>
    <t>['Gift Shops', 'Flowers &amp; Gifts', 'Shopping']</t>
  </si>
  <si>
    <t>U72EDs9vOVYx7L_s0mkriw</t>
  </si>
  <si>
    <t>7860 Rea Rd</t>
  </si>
  <si>
    <t>['Automotive', 'Auto Parts &amp; Supplies', 'Eyewear &amp; Opticians', 'Health &amp; Medical', 'Optometrists', 'Shopping']</t>
  </si>
  <si>
    <t>JCNRhzOXWtrY6AEzxdNpYA</t>
  </si>
  <si>
    <t>Nit Nabbers</t>
  </si>
  <si>
    <t>13850 Ballantyne Corp Pl</t>
  </si>
  <si>
    <t>['Local Services', 'Home Health Care', 'Pest Control', 'Health &amp; Medical']</t>
  </si>
  <si>
    <t>RGtL6hbZequmMXR9R65yEA</t>
  </si>
  <si>
    <t>Carolinas Critter Sitters</t>
  </si>
  <si>
    <t>4717 Sweden Rd</t>
  </si>
  <si>
    <t>['Pet Stores', 'Pet Training', 'Pet Groomers', 'Dog Walkers', 'Pets', 'Pet Services', 'Pet Sitting']</t>
  </si>
  <si>
    <t>0Bwuk3390Kvhbup08nNbcQ</t>
  </si>
  <si>
    <t>11640 Providence Rd</t>
  </si>
  <si>
    <t>['Food', 'Restaurants', 'Fast Food', 'Burgers']</t>
  </si>
  <si>
    <t>xPi4AvEVk5Urp-qOUMWffw</t>
  </si>
  <si>
    <t>Elite Nails</t>
  </si>
  <si>
    <t>202 Market St, Ste F</t>
  </si>
  <si>
    <t>lfFlpuUdCcSLGLmJP4Y8Ug</t>
  </si>
  <si>
    <t>Compton's Automotive</t>
  </si>
  <si>
    <t>4800 Sirus Ln, Ste A</t>
  </si>
  <si>
    <t>yzD75SmVHCXJg-YLv1No3w</t>
  </si>
  <si>
    <t>Hampton Inn Charlotte/Monroe</t>
  </si>
  <si>
    <t>2368 Roland Dr</t>
  </si>
  <si>
    <t>yuEZW7YLUvV9q-gChdVZCQ</t>
  </si>
  <si>
    <t>8111 Concord Mills Blvd, 342, Concord Mills Mall</t>
  </si>
  <si>
    <t>aPw8k6Ipqbpi9qWn0kH6JQ</t>
  </si>
  <si>
    <t>Maid Savvy Cleaning Services</t>
  </si>
  <si>
    <t>2720 South Blvd, Ste 113</t>
  </si>
  <si>
    <t>['Carpet Cleaning', 'Home Services', 'Local Services', 'Home Organization', 'Home Cleaning', 'Professional Services', 'Contractors']</t>
  </si>
  <si>
    <t>uM8bJAZ2BHadN4NPNzkaDA</t>
  </si>
  <si>
    <t>Ratcliffe On The Green</t>
  </si>
  <si>
    <t>435 S Tryon St, Ste 100</t>
  </si>
  <si>
    <t>['Southern', 'French', 'American (New)', 'Restaurants']</t>
  </si>
  <si>
    <t>RI1rKMh5RiJ1hISIVcSsWQ</t>
  </si>
  <si>
    <t>Great American Cookies</t>
  </si>
  <si>
    <t>5512 New Fashion Way</t>
  </si>
  <si>
    <t>['Desserts', 'Food', 'Bakeries']</t>
  </si>
  <si>
    <t>qVE9kzcvFkoVnEFULdnYnA</t>
  </si>
  <si>
    <t>6801 Northlake Mall Dr, Space 192</t>
  </si>
  <si>
    <t>Vk-UILguPnVpZec6jCBVTw</t>
  </si>
  <si>
    <t>Crafty Crab</t>
  </si>
  <si>
    <t>8933 J M Keynes Dr</t>
  </si>
  <si>
    <t>['Cajun/Creole', 'Restaurants', 'Seafood', 'Comfort Food']</t>
  </si>
  <si>
    <t>uy7ZPsPthhgEHCBQo1FbpA</t>
  </si>
  <si>
    <t>Massage Plus Bodywork</t>
  </si>
  <si>
    <t>3325 Washburn Ave, Ste 106</t>
  </si>
  <si>
    <t>['Traditional Chinese Medicine', 'Doctors', 'Massage', 'Beauty &amp; Spas', 'Sports Medicine', 'Health &amp; Medical', 'Massage Therapy', 'Reflexology']</t>
  </si>
  <si>
    <t>ZhdbnIScQfeYh9upMbK0lQ</t>
  </si>
  <si>
    <t>Wok Bo Chinese Restaurant</t>
  </si>
  <si>
    <t>527 Little Rock Rd, # B</t>
  </si>
  <si>
    <t>0w3YwIisAABRcItYe0c7aQ</t>
  </si>
  <si>
    <t>Kim School of Tae Kwon Do</t>
  </si>
  <si>
    <t>2250 E Independence Blvd</t>
  </si>
  <si>
    <t>['Trainers', 'Taekwondo', 'Fitness &amp; Instruction', 'Martial Arts', 'Active Life']</t>
  </si>
  <si>
    <t>SfpRILyEZDVh9typyEEQfw</t>
  </si>
  <si>
    <t>2726 W Sugar Creek Rd</t>
  </si>
  <si>
    <t>wQ8foqcTf4endA-TKvCeuA</t>
  </si>
  <si>
    <t>American Burger Co.</t>
  </si>
  <si>
    <t>6455 Old Monroe Trail</t>
  </si>
  <si>
    <t>['Restaurants', 'Burgers', 'American (Traditional)']</t>
  </si>
  <si>
    <t>E8m4QMVVxhMb2UTGVYg1rw</t>
  </si>
  <si>
    <t>Summit Coffee Outpost</t>
  </si>
  <si>
    <t>120 Patterson Ct Cir</t>
  </si>
  <si>
    <t>['Beer Bar', 'Food', 'Restaurants', 'Nightlife', 'Coffee &amp; Tea', 'Bars']</t>
  </si>
  <si>
    <t>jk8Aa-CE-nvIamuvLHtDvw</t>
  </si>
  <si>
    <t>Manchester Auto and Tire of Mint Hill</t>
  </si>
  <si>
    <t>8329 B Fairview Rd</t>
  </si>
  <si>
    <t>['Auto Repair', 'Tires', 'Automotive']</t>
  </si>
  <si>
    <t>vUQcxLMvMvtm_CU4xWx-LA</t>
  </si>
  <si>
    <t>Faulk Brothers Turf Supplies</t>
  </si>
  <si>
    <t>6001 Orr Rd</t>
  </si>
  <si>
    <t>Gs3FRApdf_Kw6fVKhu58Xw</t>
  </si>
  <si>
    <t>Smallcakes</t>
  </si>
  <si>
    <t>6925 University City Blvd, Ste 415</t>
  </si>
  <si>
    <t>['Food', 'Bakeries', 'Cupcakes', 'Ice Cream &amp; Frozen Yogurt']</t>
  </si>
  <si>
    <t>l3YipCALJbApBoQagpBNLQ</t>
  </si>
  <si>
    <t>Little Hardware</t>
  </si>
  <si>
    <t>1400 S Mint St</t>
  </si>
  <si>
    <t>['Hardware Stores', 'Automotive', 'Shopping', 'Auto Parts &amp; Supplies', 'Home &amp; Garden']</t>
  </si>
  <si>
    <t>ULEHMzCrzGE2ivE8KFwqYw</t>
  </si>
  <si>
    <t>6845 Northlake Mall Dr</t>
  </si>
  <si>
    <t>['Shoe Stores', "Men's Clothing", "Women's Clothing", 'Fashion', 'Department Stores', 'Shopping']</t>
  </si>
  <si>
    <t>htvmV7I7LRbEAZOTz2g_cg</t>
  </si>
  <si>
    <t>Midtown Park</t>
  </si>
  <si>
    <t>S Kings Dr And Pearl Park Way</t>
  </si>
  <si>
    <t>Oel0D_r_CsXN5BT1jGEE7A</t>
  </si>
  <si>
    <t>Cafe Ganache</t>
  </si>
  <si>
    <t>['Food Trucks', 'Food', 'Desserts']</t>
  </si>
  <si>
    <t>1YWrPdH039jhvo5H13gRFA</t>
  </si>
  <si>
    <t>Floyd &amp; Blackie's</t>
  </si>
  <si>
    <t>137 8th Ave</t>
  </si>
  <si>
    <t>['Bagels', 'Desserts', 'Food', 'Coffee &amp; Tea', 'Ice Cream &amp; Frozen Yogurt']</t>
  </si>
  <si>
    <t>StgTungpaIukBxW4Tw_rTw</t>
  </si>
  <si>
    <t>Osborne Realty</t>
  </si>
  <si>
    <t>['Home Services', 'Real Estate Agents', 'Real Estate']</t>
  </si>
  <si>
    <t>5ryWg6PszNkp0Q5-NoyPNw</t>
  </si>
  <si>
    <t>602 Park St</t>
  </si>
  <si>
    <t>['Active Life', 'Gyms', 'Trainers', 'Fitness &amp; Instruction']</t>
  </si>
  <si>
    <t>Pm0V1heWJdnJAJfk2cTT0w</t>
  </si>
  <si>
    <t>Accent Glass</t>
  </si>
  <si>
    <t>4031 S Blvd</t>
  </si>
  <si>
    <t>['Windows Installation', 'Auto Parts &amp; Supplies', 'Home Services', 'Furniture Stores', 'Home &amp; Garden', 'Auto Glass Services', 'Home Decor', 'Glass &amp; Mirrors', 'Shopping', 'Automotive']</t>
  </si>
  <si>
    <t>iMeGJeXzONWBYGsI32CuwQ</t>
  </si>
  <si>
    <t>8120 Providence Rd</t>
  </si>
  <si>
    <t>['Hobby Shops', 'Arts &amp; Crafts', 'Knitting Supplies', 'Art Supplies', 'Shopping']</t>
  </si>
  <si>
    <t>RAh9WCQAuocM7hYM5_6tnw</t>
  </si>
  <si>
    <t>The Cowfish Sushi Burger Bar</t>
  </si>
  <si>
    <t>4310 Sharon Rd, Ste X05</t>
  </si>
  <si>
    <t>['Restaurants', 'Burgers', 'Sushi Bars', 'Asian Fusion']</t>
  </si>
  <si>
    <t>0OG_idRKMzYgohPQPBZlMg</t>
  </si>
  <si>
    <t>MTB Moving Company</t>
  </si>
  <si>
    <t>usiCJQyPgMGzz2YdvrkFYg</t>
  </si>
  <si>
    <t>349 Copperfield Blvd, Ste L</t>
  </si>
  <si>
    <t>['Local Services', 'Mailbox Centers', 'Notaries', 'Shipping Centers', 'Printing Services']</t>
  </si>
  <si>
    <t>6dCNT5c-m5Z9ZlRBknu1iQ</t>
  </si>
  <si>
    <t>Tattooing U</t>
  </si>
  <si>
    <t>9609G N Tryon St, Ste G</t>
  </si>
  <si>
    <t>CfeI-Qy1KzQV4vAdvLNY7g</t>
  </si>
  <si>
    <t>Lucky Dog Bark &amp; Brew Charlotte</t>
  </si>
  <si>
    <t>2220 Thrift Rd</t>
  </si>
  <si>
    <t>['Parks', 'Dog Parks', 'Active Life', 'Pet Groomers', 'Sports Bars', 'Pet Boarding', 'Pets', 'Nightlife', 'Pet Sitting', 'Bars', 'Pet Services']</t>
  </si>
  <si>
    <t>BQEZSBttIsD_4qgQQFrQOA</t>
  </si>
  <si>
    <t>La Michoacana Paleteria</t>
  </si>
  <si>
    <t>6301 N Tryon St</t>
  </si>
  <si>
    <t>['Restaurants', 'Mexican', 'Food', 'Ice Cream &amp; Frozen Yogurt']</t>
  </si>
  <si>
    <t>exhpOIM90xLc4Gx8D0InRg</t>
  </si>
  <si>
    <t>1490 Us Highway 29</t>
  </si>
  <si>
    <t>ZPWEawq1b37IcMFH9zA-_w</t>
  </si>
  <si>
    <t>Port City Java</t>
  </si>
  <si>
    <t>214 N Tryon St, Ste Level 1</t>
  </si>
  <si>
    <t>['Coffee &amp; Tea', 'Wraps', 'Food', 'Bagels', 'Restaurants', 'Sandwiches', 'Coffee Roasteries']</t>
  </si>
  <si>
    <t>J1Il8WZUf_UoApkfbLTLEg</t>
  </si>
  <si>
    <t>Scooperdude Pet Waste Removal</t>
  </si>
  <si>
    <t>['Pets', 'Pet Services', 'Pet Waste Removal']</t>
  </si>
  <si>
    <t>p29Vlq1wN7dkAJ2x7UBDJA</t>
  </si>
  <si>
    <t>Affordable Towncar Service</t>
  </si>
  <si>
    <t>1433 Emerywood Dr</t>
  </si>
  <si>
    <t>['Hotels &amp; Travel', 'Transportation', 'Taxis']</t>
  </si>
  <si>
    <t>3LiLIZvamMchKo-QdsmyRw</t>
  </si>
  <si>
    <t>Wraps Around The World</t>
  </si>
  <si>
    <t>13215 Tuttlebee Ct</t>
  </si>
  <si>
    <t>['Restaurants', 'Wraps', 'Food Trucks', 'Food']</t>
  </si>
  <si>
    <t>qyXmmnHzA2AaKt2qt80W7Q</t>
  </si>
  <si>
    <t>Honda of Concord</t>
  </si>
  <si>
    <t>7650 Bruton Smith Blvd</t>
  </si>
  <si>
    <t>['Car Dealers', 'Auto Repair', 'Automotive', 'Body Shops']</t>
  </si>
  <si>
    <t>xxJxjVqFC__0AS4rAKCqEw</t>
  </si>
  <si>
    <t>Bassett</t>
  </si>
  <si>
    <t>11700 Carolina Place Pkwy</t>
  </si>
  <si>
    <t>['Furniture Stores', 'Shopping', 'Home &amp; Garden']</t>
  </si>
  <si>
    <t>G9BGBmRAN6A2s0dc68ocJw</t>
  </si>
  <si>
    <t>6315 S Blvd</t>
  </si>
  <si>
    <t>['Automotive', 'Body Shops', 'Auto Detailing', 'Auto Repair']</t>
  </si>
  <si>
    <t>LgYC6Y9WPlmLROJuFPaqmA</t>
  </si>
  <si>
    <t>Sage Garden BBQ &amp; Catering</t>
  </si>
  <si>
    <t>4113 Monroe Rd, Ste A</t>
  </si>
  <si>
    <t>['Food Delivery Services', 'Caterers', 'Food', 'American (New)', 'Event Planning &amp; Services', 'Barbeque', 'Restaurants']</t>
  </si>
  <si>
    <t>yquZns3fydnxOVLk9yIQ8A</t>
  </si>
  <si>
    <t>Showmars South Park Mall</t>
  </si>
  <si>
    <t>4400 Sharon Rd, Ste G-29</t>
  </si>
  <si>
    <t>['Greek', 'Restaurants', 'Southern', 'Fast Food']</t>
  </si>
  <si>
    <t>Yr7fqCtpiZ-__ITnrJ1KAQ</t>
  </si>
  <si>
    <t>856-B Union St S</t>
  </si>
  <si>
    <t>IbG7Nk35FPQGZ9INWDuz0g</t>
  </si>
  <si>
    <t>Dermatology Specialists of Charlotte</t>
  </si>
  <si>
    <t>8936 Blakeney Professional Dr</t>
  </si>
  <si>
    <t>['Doctors', 'Dermatologists', 'Health &amp; Medical']</t>
  </si>
  <si>
    <t>q_wOcOcxMs3jdhH9omOF6g</t>
  </si>
  <si>
    <t>Paintball Paradyes</t>
  </si>
  <si>
    <t>12504 Maxam Ct</t>
  </si>
  <si>
    <t>['Party &amp; Event Planning', 'Active Life', 'Event Planning &amp; Services', 'Paintball']</t>
  </si>
  <si>
    <t>0xA-dfP14a5Xzqo0yUf-Hg</t>
  </si>
  <si>
    <t>Charlotte Appliance Restore &amp; Repair</t>
  </si>
  <si>
    <t>4709 N Tryon St</t>
  </si>
  <si>
    <t>['Home &amp; Garden', 'Appliances', 'Appliances &amp; Repair', 'Shopping', 'Local Services']</t>
  </si>
  <si>
    <t>pZtZKKJrc_Vdymmm9Swp8Q</t>
  </si>
  <si>
    <t>Waverly Dental</t>
  </si>
  <si>
    <t>11840 Southmore Dr, Ste 150</t>
  </si>
  <si>
    <t>['General Dentistry', 'Dentists', 'Cosmetic Dentists', 'Endodontists', 'Health &amp; Medical']</t>
  </si>
  <si>
    <t>hK-KTQ8j2VSN-jwa1rp73g</t>
  </si>
  <si>
    <t>Halal International</t>
  </si>
  <si>
    <t>3120 N Sharon Amity Rd</t>
  </si>
  <si>
    <t>['Specialty Food', 'Food', 'Meat Shops']</t>
  </si>
  <si>
    <t>hvCszfT4LavAffdwa-EDpw</t>
  </si>
  <si>
    <t>Professional Driving School</t>
  </si>
  <si>
    <t>7200 Albemarle Rd, Ste H</t>
  </si>
  <si>
    <t>['Education', 'Driving Schools', 'Specialty Schools']</t>
  </si>
  <si>
    <t>bcTwvbD5wfMSgSO-YczLYw</t>
  </si>
  <si>
    <t>The Workman's Friend</t>
  </si>
  <si>
    <t>1531 Central Ave</t>
  </si>
  <si>
    <t>['Bars', 'Irish Pub', 'Breakfast &amp; Brunch', 'Nightlife', 'Restaurants']</t>
  </si>
  <si>
    <t>BQoppnfmKwnoNbcE15EyGw</t>
  </si>
  <si>
    <t>9800 Weddington Rd</t>
  </si>
  <si>
    <t>['Restaurants', 'Diners', 'American (Traditional)', 'Food', 'Breakfast &amp; Brunch', 'American (New)']</t>
  </si>
  <si>
    <t>CRrTT1eDEkU5gtios93U8Q</t>
  </si>
  <si>
    <t>Air 72</t>
  </si>
  <si>
    <t>10204 Casa Nuestra Dr</t>
  </si>
  <si>
    <t>4hCCJp9CuiVr8JICRWBEqQ</t>
  </si>
  <si>
    <t>Stumptown Park</t>
  </si>
  <si>
    <t>120 S Trade St</t>
  </si>
  <si>
    <t>M1PRy7Hh0M948_9CX2z6Bg</t>
  </si>
  <si>
    <t>McBonie's Bar &amp; Grill</t>
  </si>
  <si>
    <t>4800 Monroe Rd</t>
  </si>
  <si>
    <t>['Nightlife', 'Pubs', 'Southern', 'Bars', 'Restaurants']</t>
  </si>
  <si>
    <t>DKikAjGf6s4l7kDP28RHeQ</t>
  </si>
  <si>
    <t>University of North Carolina - Charlotte</t>
  </si>
  <si>
    <t>['Education', 'Colleges &amp; Universities']</t>
  </si>
  <si>
    <t>C1gVgIbtRiFlpibpwi5yWg</t>
  </si>
  <si>
    <t>Payless Plumber Charlotte</t>
  </si>
  <si>
    <t>['Heating &amp; Air Conditioning/HVAC', 'Plumbing', 'Home Services']</t>
  </si>
  <si>
    <t>dQOnVrU5O0tSY5ZS8t3ScA</t>
  </si>
  <si>
    <t>Optimist Hall</t>
  </si>
  <si>
    <t>1115 N Brevard St</t>
  </si>
  <si>
    <t>['Restaurants', 'Shopping', 'Shopping Centers', 'Food Court']</t>
  </si>
  <si>
    <t>ZGcqIW6ZYej8JXXbokvw0g</t>
  </si>
  <si>
    <t>Rivermere Apartments</t>
  </si>
  <si>
    <t>3404 Dunn Commons Pkwy</t>
  </si>
  <si>
    <t>dd4PG9yjGOiv4EQG7D5BTg</t>
  </si>
  <si>
    <t>Once Upon A Child</t>
  </si>
  <si>
    <t>8700 Pineville-Matthews Rd</t>
  </si>
  <si>
    <t>['Fashion', "Children's Clothing", 'Shopping']</t>
  </si>
  <si>
    <t>XokFheZVsMVer_VJITQAHw</t>
  </si>
  <si>
    <t>El Vaquero</t>
  </si>
  <si>
    <t>11654 Red Bridge Blvd</t>
  </si>
  <si>
    <t>LOCUST</t>
  </si>
  <si>
    <t>MAqMoaDYcVXyMDZLRTcbhQ</t>
  </si>
  <si>
    <t>Rosensteel Fleishman</t>
  </si>
  <si>
    <t>132 N McDowell St</t>
  </si>
  <si>
    <t>['General Litigation', 'Lawyers', 'Professional Services', 'Personal Injury Law']</t>
  </si>
  <si>
    <t>48YiUc49bWRpNQJw45y10Q</t>
  </si>
  <si>
    <t>260 State Hwy 29 S</t>
  </si>
  <si>
    <t>ulxfrix5lKv3KsksUcc6vg</t>
  </si>
  <si>
    <t>Blumenthal Cancer Center</t>
  </si>
  <si>
    <t>1025 Morehead Medical Dr, Ste 600</t>
  </si>
  <si>
    <t>['Doctors', 'Health &amp; Medical', 'Hospitals']</t>
  </si>
  <si>
    <t>5xRn-4ci9VHbAdTZsMuMYQ</t>
  </si>
  <si>
    <t>Novant Health-GoHealth Urgent Care - Matthews</t>
  </si>
  <si>
    <t>9600 E Independence Blvd, Ste B</t>
  </si>
  <si>
    <t>['Urgent Care', 'Health &amp; Medical']</t>
  </si>
  <si>
    <t>ij6DsvLpIbnZVqW0JoG3lQ</t>
  </si>
  <si>
    <t>Salon Red 11</t>
  </si>
  <si>
    <t>303 E Woodlawn Rd, Ste 7</t>
  </si>
  <si>
    <t>1SrcOUPLA9d4za9Rw8yvgQ</t>
  </si>
  <si>
    <t>Tide Cleaners</t>
  </si>
  <si>
    <t>2229 West Arbors Dr</t>
  </si>
  <si>
    <t>['Local Services', 'Laundry Services', 'Dry Cleaning', 'Sewing &amp; Alterations', 'Dry Cleaning &amp; Laundry']</t>
  </si>
  <si>
    <t>hC4d4JHnGbL9ZdrOQVXikw</t>
  </si>
  <si>
    <t>Fuzzy's Taco Shop</t>
  </si>
  <si>
    <t>4824 Berewick Town Center Dr</t>
  </si>
  <si>
    <t>['Bars', 'Sports Bars', 'Restaurants', 'Tex-Mex', 'Mexican', 'Nightlife']</t>
  </si>
  <si>
    <t>APzkYwnfM32kVwd8BYPMKQ</t>
  </si>
  <si>
    <t>Appliance Medic CLT</t>
  </si>
  <si>
    <t>2013 Cambridge Beltway Dr</t>
  </si>
  <si>
    <t>['Home Services', 'Heating &amp; Air Conditioning/HVAC', 'Appliances', 'Home &amp; Garden', 'Local Services', 'Shopping', 'Appliances &amp; Repair']</t>
  </si>
  <si>
    <t>lK7DIInJIOBq5TO30G6Z-w</t>
  </si>
  <si>
    <t>Salon Utopia</t>
  </si>
  <si>
    <t>9606 Bailey Rd, Ste A</t>
  </si>
  <si>
    <t>['Hair Salons', 'Beauty &amp; Spas', 'Nail Salons', 'Skin Care']</t>
  </si>
  <si>
    <t>3Gm5JtVJNs3potNBcgy_gw</t>
  </si>
  <si>
    <t>Sweet Flour Pots</t>
  </si>
  <si>
    <t>['Specialty Food', 'Food']</t>
  </si>
  <si>
    <t>WhYgyJ1hTJCUhfzsF7URnw</t>
  </si>
  <si>
    <t>QC Tea Bar</t>
  </si>
  <si>
    <t>3615 Whitehall Park Dr, Ste I</t>
  </si>
  <si>
    <t>['Desserts', 'Juice Bars &amp; Smoothies', 'Food', 'Bubble Tea', 'Coffee &amp; Tea']</t>
  </si>
  <si>
    <t>Pd1UWezECNbtA5bLXMDSsw</t>
  </si>
  <si>
    <t>Barbee Farms</t>
  </si>
  <si>
    <t>1000 Shelton Rd NW</t>
  </si>
  <si>
    <t>['Farmers Market', 'Fruits &amp; Veggies', 'CSA', 'Specialty Food', 'Food']</t>
  </si>
  <si>
    <t>yU5mfSJOmaJkegn2ad48Iw</t>
  </si>
  <si>
    <t>Fujimi Japanese Steakhouse</t>
  </si>
  <si>
    <t>10412 E Independance Blvd</t>
  </si>
  <si>
    <t>['Soup', 'Sushi Bars', 'Restaurants', 'Japanese']</t>
  </si>
  <si>
    <t>AhglM4b2IQ9Ohn7biSvglA</t>
  </si>
  <si>
    <t>JoJo's BBQ</t>
  </si>
  <si>
    <t>203 North Broome St</t>
  </si>
  <si>
    <t>['Restaurants', 'Desserts', 'Barbeque', 'Comfort Food', 'Sandwiches', 'Food', 'American (Traditional)']</t>
  </si>
  <si>
    <t>DUhU9wi7Ja4r1Hl4bQrYbw</t>
  </si>
  <si>
    <t>Pu7GTgTzdjbxAhr8A73zGA</t>
  </si>
  <si>
    <t>Ming's Bistro</t>
  </si>
  <si>
    <t>624 Jetton St, Ste 160</t>
  </si>
  <si>
    <t>['Chinese', 'Restaurants', 'Sushi Bars']</t>
  </si>
  <si>
    <t>Ac86_f7S3Cf9mXXtnE19nQ</t>
  </si>
  <si>
    <t>7836 Rea Rd</t>
  </si>
  <si>
    <t>['Hobby Shops', 'Shopping', 'Knitting Supplies', 'Arts &amp; Crafts']</t>
  </si>
  <si>
    <t>a29LXaQHLGM61-RVjmoAhg</t>
  </si>
  <si>
    <t>Leo's 49</t>
  </si>
  <si>
    <t>7801 University City Blvd</t>
  </si>
  <si>
    <t>['Nightlife', 'Bars', 'Sports Bars', 'American (Traditional)', 'Restaurants', 'Delis']</t>
  </si>
  <si>
    <t>n3ry8GxT_Atov6GAIzRGKQ</t>
  </si>
  <si>
    <t>7047 South Blvd</t>
  </si>
  <si>
    <t>['Chicken Wings', 'Restaurants', 'Fast Food', 'Chicken Shop', 'Breakfast &amp; Brunch']</t>
  </si>
  <si>
    <t>G1Btee9vTHMRuka3lcRRfw</t>
  </si>
  <si>
    <t>Fancy Care Cleaners</t>
  </si>
  <si>
    <t>9630 University City Blvd</t>
  </si>
  <si>
    <t>hUu5im-iTpOvRHtqiuu_dg</t>
  </si>
  <si>
    <t>Brookwood Farms Carolina Pit BBQ</t>
  </si>
  <si>
    <t>['Barbeque', 'Restaurants', 'Southern']</t>
  </si>
  <si>
    <t>plcFO9EB1V000oNtv3sxJw</t>
  </si>
  <si>
    <t>Popeye's</t>
  </si>
  <si>
    <t>FfxK1PCJX-WpPag65pHYFQ</t>
  </si>
  <si>
    <t>Andy‚Äôs Custard</t>
  </si>
  <si>
    <t>9921 Rea Rd</t>
  </si>
  <si>
    <t>PZKk2nlJBFcPPE8W88BOWg</t>
  </si>
  <si>
    <t>Gem Theatre</t>
  </si>
  <si>
    <t>111 W 1st St</t>
  </si>
  <si>
    <t>SJlB_z0PimgjZ2mrnj3Zgw</t>
  </si>
  <si>
    <t>Make Ready Matt's Cleaning Service</t>
  </si>
  <si>
    <t>6760 Poppy Hills Ln, Ste 621</t>
  </si>
  <si>
    <t>FrEVQuO1Qr6LlIEY7ycJQw</t>
  </si>
  <si>
    <t>Hot Wok</t>
  </si>
  <si>
    <t>5943 Weddington Monroe Rd</t>
  </si>
  <si>
    <t>E-7tCmTCU_s0586veihbCA</t>
  </si>
  <si>
    <t>Alfa Medical Clinic PA</t>
  </si>
  <si>
    <t>2540 W Arrowood Rd, Ste 110</t>
  </si>
  <si>
    <t>['Health &amp; Medical', 'Family Practice', 'Doctors', 'Internal Medicine']</t>
  </si>
  <si>
    <t>n4-NQvphnNoxgTjubDub8A</t>
  </si>
  <si>
    <t>Dick's Sporting Goods</t>
  </si>
  <si>
    <t>The Village at University Place, 8809 Jw Clay Blvd</t>
  </si>
  <si>
    <t>UNIVERSITY</t>
  </si>
  <si>
    <t>['Outdoor Gear', 'Fashion', 'Sports Wear', 'Shopping', 'Sporting Goods']</t>
  </si>
  <si>
    <t>IXxwnc5Nwgfj2gJ7Xf91Jw</t>
  </si>
  <si>
    <t>Gilbert's Transportation</t>
  </si>
  <si>
    <t>14028 Merganzer Ct</t>
  </si>
  <si>
    <t>['Transportation', 'Hotels &amp; Travel', 'Airport Shuttles', 'Town Car Service', 'Limos', 'Taxis']</t>
  </si>
  <si>
    <t>tCSlpwJQ4CZsUEMZeH2SFg</t>
  </si>
  <si>
    <t>Cafe Monte</t>
  </si>
  <si>
    <t>6700 Fairview Rd</t>
  </si>
  <si>
    <t>['Restaurants', 'Breakfast &amp; Brunch', 'French', 'Food', 'Bakeries']</t>
  </si>
  <si>
    <t>cPvIV2HHJvkFxWeac2aocA</t>
  </si>
  <si>
    <t>OMG Donuts &amp; Bakery</t>
  </si>
  <si>
    <t>10005 Weddington Rd</t>
  </si>
  <si>
    <t>['Donuts', 'Breakfast &amp; Brunch', 'Bakeries', 'Food', 'Restaurants', 'Coffee &amp; Tea']</t>
  </si>
  <si>
    <t>tS6duyMHvqhW0J5_3RLgPg</t>
  </si>
  <si>
    <t>Rhino Market &amp; Deli</t>
  </si>
  <si>
    <t>400 S Tryon St, Ste R3</t>
  </si>
  <si>
    <t>['Food', 'Salad', 'Grocery', 'Restaurants', 'Specialty Food', 'Delis', 'Breakfast &amp; Brunch']</t>
  </si>
  <si>
    <t>iACdu3TfiB5ilKFJ_xpycw</t>
  </si>
  <si>
    <t>Terry's Alignment Shop</t>
  </si>
  <si>
    <t>484 Church St N</t>
  </si>
  <si>
    <t>cJ_pTcd93ABb7vVCwJplKA</t>
  </si>
  <si>
    <t>Taste of Havana</t>
  </si>
  <si>
    <t>5534 Ablemarle Rd</t>
  </si>
  <si>
    <t>['Restaurants', 'Cuban']</t>
  </si>
  <si>
    <t>fTXfuB5xl9DOhtui97DX3Q</t>
  </si>
  <si>
    <t>Keith Clinic Estramonte Chiropractic</t>
  </si>
  <si>
    <t>4016 Triangle Dr</t>
  </si>
  <si>
    <t>['Chiropractors', 'Health &amp; Medical', 'Massage Therapy', 'Acupuncture', 'Physical Therapy']</t>
  </si>
  <si>
    <t>ZythfzMPvwHGCezPlw-4-Q</t>
  </si>
  <si>
    <t>204 S Polk St</t>
  </si>
  <si>
    <t>hPFXtSQvzQbK1bPYYdJSLA</t>
  </si>
  <si>
    <t>LA East</t>
  </si>
  <si>
    <t>9852 Rea Rd</t>
  </si>
  <si>
    <t>['Shopping', "Women's Clothing", 'Fashion', "Men's Clothing"]</t>
  </si>
  <si>
    <t>XgRlXuR2G0khXUiGeTkYrA</t>
  </si>
  <si>
    <t>Star Dog</t>
  </si>
  <si>
    <t>700 Nc Music Factory Blvd</t>
  </si>
  <si>
    <t>['Pet Sitting', 'Pet Training', 'Pets', 'Pet Services']</t>
  </si>
  <si>
    <t>iqby2_YriBw7l3KxLQl_rg</t>
  </si>
  <si>
    <t>321 W Palmer St</t>
  </si>
  <si>
    <t>QtbSgYGlfb-kWPTlOJ5FGQ</t>
  </si>
  <si>
    <t>Tyson Services Air Conditioning &amp; Heating</t>
  </si>
  <si>
    <t>124 Unionville Indian Trail Rd, Ste B1</t>
  </si>
  <si>
    <t>M5GE6XkrFO2n9uplCVNTNg</t>
  </si>
  <si>
    <t>4565 South Blvd.</t>
  </si>
  <si>
    <t>['Auto Repair', 'Tires', 'Oil Change Stations', 'Automotive']</t>
  </si>
  <si>
    <t>NT2XI-nP2ij95bR0tMBjAg</t>
  </si>
  <si>
    <t>FTF Fitness and Self Defense</t>
  </si>
  <si>
    <t>9129-135 Monroe Rd</t>
  </si>
  <si>
    <t>['Martial Arts', 'Fitness &amp; Instruction', 'Self-defense Classes', 'Trainers', 'Active Life']</t>
  </si>
  <si>
    <t>q3AL5oq8taSlZ07NrQtBMQ</t>
  </si>
  <si>
    <t>Cappitoff Entertainment</t>
  </si>
  <si>
    <t>424 Beaumont Ave, Apt 4</t>
  </si>
  <si>
    <t>['Event Planning &amp; Services', 'Party &amp; Event Planning', 'DJs']</t>
  </si>
  <si>
    <t>uNfHuOK55pnxosO9Qf98Lw</t>
  </si>
  <si>
    <t>Selden Orthodontics</t>
  </si>
  <si>
    <t>2325 West Arbors Dr, Ste 106</t>
  </si>
  <si>
    <t>['Dentists', 'Orthodontists', 'Health &amp; Medical', 'Doctors', 'Orthotics']</t>
  </si>
  <si>
    <t>1wG8M9PEoI2H0pu2d18iKw</t>
  </si>
  <si>
    <t>Appalachia Cookie Co.</t>
  </si>
  <si>
    <t>850 Chancellor Park Dr</t>
  </si>
  <si>
    <t>['Event Planning &amp; Services', 'Desserts', 'Food', 'Bakeries', 'Caterers']</t>
  </si>
  <si>
    <t>aLvIH49w9HVoTRg4SwKnZQ</t>
  </si>
  <si>
    <t>Queen City Sliders</t>
  </si>
  <si>
    <t>['Food', 'Burgers', 'Restaurants', 'Food Trucks', 'Event Planning &amp; Services', 'Caterers']</t>
  </si>
  <si>
    <t>mB7b7pXXxLHQah97JFIWmw</t>
  </si>
  <si>
    <t>FM Auto Service</t>
  </si>
  <si>
    <t>5739 Farm Pond Ln</t>
  </si>
  <si>
    <t>oUuxEuWDbyXmnr9jpL9v2Q</t>
  </si>
  <si>
    <t>Pier 16 Fish &amp; Chicken</t>
  </si>
  <si>
    <t>3800 Brookshire Blvd</t>
  </si>
  <si>
    <t>['Seafood', 'Restaurants', 'Chicken Shop']</t>
  </si>
  <si>
    <t>87x6OF_8XKqt2yKyIxSj9g</t>
  </si>
  <si>
    <t>Carpet &amp; Rug Superstore</t>
  </si>
  <si>
    <t>8215 University City Blvd, Ste C</t>
  </si>
  <si>
    <t>['Carpeting', 'Flooring', 'Rugs', 'Shopping', 'Home Services', 'Home &amp; Garden', 'Home Decor']</t>
  </si>
  <si>
    <t>R5Fy8EzMz9pVwoedInWWfA</t>
  </si>
  <si>
    <t>Metro Stone &amp; Granite Inc</t>
  </si>
  <si>
    <t>1720 Tower Industrial Dr</t>
  </si>
  <si>
    <t>['Shopping', 'Kitchen &amp; Bath', 'Home &amp; Garden', 'Home Services', 'Building Supplies']</t>
  </si>
  <si>
    <t>e2ktrWPehrhOdLVeD_3hSQ</t>
  </si>
  <si>
    <t>7th Street Station Parking Garage</t>
  </si>
  <si>
    <t>3u3B4z6MdkrzbdwfmL9n0w</t>
  </si>
  <si>
    <t>Portal Interactive Gathering Rooms</t>
  </si>
  <si>
    <t>114 S Tryon St</t>
  </si>
  <si>
    <t>['Museums', 'Art Museums', 'Arts &amp; Entertainment']</t>
  </si>
  <si>
    <t>4h09LXxv8x87j_40GFRvQA</t>
  </si>
  <si>
    <t>Carolina Craft Butchery</t>
  </si>
  <si>
    <t>605 B Jetton St</t>
  </si>
  <si>
    <t>['Food', 'Butcher', 'Specialty Food', 'Grocery', 'Meat Shops']</t>
  </si>
  <si>
    <t>L8bMxnd2d-joJFYHsFAU5w</t>
  </si>
  <si>
    <t>Antique Alley</t>
  </si>
  <si>
    <t>1325 Matthews Mint Hill Rd</t>
  </si>
  <si>
    <t>['Home &amp; Garden', 'Furniture Stores', 'Antiques', 'Shopping']</t>
  </si>
  <si>
    <t>6x3tsS_imswVcBZrMZ_noQ</t>
  </si>
  <si>
    <t>Fiv5 Star Cleaning</t>
  </si>
  <si>
    <t>45 Odell School Rd, Ste E</t>
  </si>
  <si>
    <t>['Professional Services', 'Office Cleaning', 'Home Cleaning', 'Home Services']</t>
  </si>
  <si>
    <t>5zjYrtSK1NdVoWNmo96rYA</t>
  </si>
  <si>
    <t>Bravo! Cucina Italiana</t>
  </si>
  <si>
    <t>9824 Rea Rd</t>
  </si>
  <si>
    <t>['Food', 'Nightlife', 'Desserts', 'Bars', 'Wine Bars', 'Restaurants', 'Italian']</t>
  </si>
  <si>
    <t>_OgiLzwewW-0Y9_7SIirMQ</t>
  </si>
  <si>
    <t>iPLx8AG_9qWDd07CfjYbuQ</t>
  </si>
  <si>
    <t>Mikes Growers Outlet</t>
  </si>
  <si>
    <t>1485 S Highway 16</t>
  </si>
  <si>
    <t>XQRqEueK3br2lXRtBQPN6g</t>
  </si>
  <si>
    <t>11619 Waverly Center Dr</t>
  </si>
  <si>
    <t>sOp6feWKRJ_77yP2z0S3NQ</t>
  </si>
  <si>
    <t>Integra Springs at Kellswater Apartments</t>
  </si>
  <si>
    <t>4800 Integra Springs Blvd</t>
  </si>
  <si>
    <t>['Real Estate Services', 'Apartments', 'Real Estate', 'Home Services']</t>
  </si>
  <si>
    <t>9M3nfP6R4hDU_bvQDbGCOw</t>
  </si>
  <si>
    <t>The Woodshed Bar</t>
  </si>
  <si>
    <t>3935 Queen City Dr</t>
  </si>
  <si>
    <t>['Bars', 'Nightlife', 'Gay Bars']</t>
  </si>
  <si>
    <t>f6P_CEa5q3cqVLWLaYv4xQ</t>
  </si>
  <si>
    <t>Undercurrent Coffee</t>
  </si>
  <si>
    <t>1115 North Brevard St, Stall  7</t>
  </si>
  <si>
    <t>['Salad', 'Food', 'Breakfast &amp; Brunch', 'Food Court', 'Restaurants', 'Coffee &amp; Tea']</t>
  </si>
  <si>
    <t>ylrNa-kZPnw_1mgm6CTRfQ</t>
  </si>
  <si>
    <t>SwiftKey Locksmith</t>
  </si>
  <si>
    <t>10924 Granite St, Ste 600</t>
  </si>
  <si>
    <t>['Keys &amp; Locksmiths', 'Home Services']</t>
  </si>
  <si>
    <t>eZDXz_RylvdD0tHEA8I0NA</t>
  </si>
  <si>
    <t>New Zealand Cafe</t>
  </si>
  <si>
    <t>1717 N Sardis Rd, Ste 6A</t>
  </si>
  <si>
    <t>['Seafood', 'Sushi Bars', 'Asian Fusion', 'Restaurants']</t>
  </si>
  <si>
    <t>oMZxCtEcgT5RWg8g5bilxA</t>
  </si>
  <si>
    <t>8431 North Tryon Street</t>
  </si>
  <si>
    <t>h2wmLnXaKctAA8eTjxndGA</t>
  </si>
  <si>
    <t>Always Running</t>
  </si>
  <si>
    <t>WCm95Wt2AQicjH3ip-az6A</t>
  </si>
  <si>
    <t>13000 South Tryon Rd, Ste H</t>
  </si>
  <si>
    <t>['Sandwiches', 'Restaurants', 'Fast Food']</t>
  </si>
  <si>
    <t>1oAfhhjyuw2uPniTLX9juw</t>
  </si>
  <si>
    <t>Town &amp; Country Ford</t>
  </si>
  <si>
    <t>5401 East Independence Blvd</t>
  </si>
  <si>
    <t>['Auto Repair', 'Body Shops', 'Automotive', 'Car Dealers', 'Car Rental', 'Hotels &amp; Travel', 'Auto Parts &amp; Supplies']</t>
  </si>
  <si>
    <t>BvfHkT9nwjM7-vHthgnTow</t>
  </si>
  <si>
    <t>1602 Providence Rd S</t>
  </si>
  <si>
    <t>['Drugstores', 'Health &amp; Medical', 'Shopping', 'Pharmacy']</t>
  </si>
  <si>
    <t>tjXMambMl-MeGZGs6s_tiA</t>
  </si>
  <si>
    <t>Lola's</t>
  </si>
  <si>
    <t>300 S Brevard St</t>
  </si>
  <si>
    <t>['Southern', 'Restaurants']</t>
  </si>
  <si>
    <t>Ixp4JlKM1cuXloJ3xxYQDg</t>
  </si>
  <si>
    <t>Great Grapes Wine &amp; Food Festival</t>
  </si>
  <si>
    <t>['Food', 'Festivals', 'Arts &amp; Entertainment', 'General Festivals', 'Wineries']</t>
  </si>
  <si>
    <t>KcCtQ2v_hZV3bUQNpxxtsw</t>
  </si>
  <si>
    <t>UCM Upholstery Cleaning</t>
  </si>
  <si>
    <t>800 W Trade St</t>
  </si>
  <si>
    <t>['Carpeting', 'Furniture Reupholstery', 'Home Services', 'Local Services', 'Carpet Cleaning', 'Office Cleaning', 'Professional Services']</t>
  </si>
  <si>
    <t>ATs9ECiHsGOKFkeffmWiZQ</t>
  </si>
  <si>
    <t>Make-Up Enhancements By Marcia</t>
  </si>
  <si>
    <t>611 Central Ave N</t>
  </si>
  <si>
    <t>['Medical Spas', 'Makeup Artists', 'Cosmetics &amp; Beauty Supply', 'Shopping', 'Health &amp; Medical', 'Tattoo', 'Doctors', 'Tattoo Removal', 'Permanent Makeup', 'Beauty &amp; Spas']</t>
  </si>
  <si>
    <t>9fIw1wQ8u-tvG5KZU5FbIQ</t>
  </si>
  <si>
    <t>8943 S Tryon St, Ste B</t>
  </si>
  <si>
    <t>['Television Service Providers', 'Home Services', 'Telecommunications', 'Mobile Phone Accessories', 'Mobile Phones', 'IT Services &amp; Computer Repair', 'Shopping', 'Local Services']</t>
  </si>
  <si>
    <t>Nncl2WeogRr4ZxuCOEtpiw</t>
  </si>
  <si>
    <t>Riverside Paddle and Row</t>
  </si>
  <si>
    <t>1500 River Dr</t>
  </si>
  <si>
    <t>['Shopping', 'Active Life', 'Fitness &amp; Instruction', 'Paddleboarding', 'Surf Shop', 'Rafting/Kayaking', 'Fashion', 'Venues &amp; Event Spaces', 'Event Planning &amp; Services']</t>
  </si>
  <si>
    <t>FzTrfokE8BbV_y9ZdqXnAA</t>
  </si>
  <si>
    <t>Heritage Amusement Rides</t>
  </si>
  <si>
    <t>['Active Life', 'Carousels', 'Local Flavor']</t>
  </si>
  <si>
    <t>a_ZTzmEgdKiSgujroKe9cg</t>
  </si>
  <si>
    <t>Which Wich</t>
  </si>
  <si>
    <t>9831-G Rea Rd</t>
  </si>
  <si>
    <t>VCjrZPeRDBNQHq_qFQgclw</t>
  </si>
  <si>
    <t>Andele Mexican Restaurant</t>
  </si>
  <si>
    <t>1096 Concord Pkwy N</t>
  </si>
  <si>
    <t>['Desserts', 'Food', 'Restaurants', 'Mexican']</t>
  </si>
  <si>
    <t>RV657EzugeDNfHaRFZYa_A</t>
  </si>
  <si>
    <t>Ben Thanh Restaurant</t>
  </si>
  <si>
    <t>1806 Windsor Sq Dr</t>
  </si>
  <si>
    <t>x9NBDLv7hvpQ1mD43BfRMQ</t>
  </si>
  <si>
    <t>5811 Prosperity Church Rd</t>
  </si>
  <si>
    <t>['Shopping', 'Drugstores', 'Food', 'Convenience Stores']</t>
  </si>
  <si>
    <t>91yu8lVSaJlXsGa8cNPzPg</t>
  </si>
  <si>
    <t>2504 Little Rock Road</t>
  </si>
  <si>
    <t>ACl0lqb3Pe5Z6EldqyRWbw</t>
  </si>
  <si>
    <t>Family Memories Scrapbook Store</t>
  </si>
  <si>
    <t>3615 Whitehall Park Dr, Ste G</t>
  </si>
  <si>
    <t>['Shopping', 'Hobby Shops']</t>
  </si>
  <si>
    <t>fHN2vxGJYpxELmdzADhksA</t>
  </si>
  <si>
    <t>Carolina Meat &amp; Fish</t>
  </si>
  <si>
    <t>16709 Orchard Stone Run, Ste 310</t>
  </si>
  <si>
    <t>['Meat Shops', 'Do-It-Yourself Food', 'Wine Bars', 'Butcher', 'Nightlife', 'Grocery', 'Specialty Food', 'Bars', 'Cheese Shops', 'Beer', 'Wine &amp; Spirits', 'Food', 'Seafood Markets']</t>
  </si>
  <si>
    <t>ydK2EOcdXOZIyJJ_MhP5SA</t>
  </si>
  <si>
    <t>Ultraskin Wax Center - South Park</t>
  </si>
  <si>
    <t>1730-J East Woodlawn Rd</t>
  </si>
  <si>
    <t>['Waxing', 'Hair Removal', 'Beauty &amp; Spas']</t>
  </si>
  <si>
    <t>Pre8gJoG16rRtCRb2UvVTQ</t>
  </si>
  <si>
    <t>M2 Medical Spa and Wellness</t>
  </si>
  <si>
    <t>8430 Rea Rd, Ste E</t>
  </si>
  <si>
    <t>['Beauty &amp; Spas', 'Medical Spas', 'Hair Removal', 'Health &amp; Medical', 'Massage Therapy', 'Rolfing', 'Waxing', 'Spray Tanning', 'Tanning']</t>
  </si>
  <si>
    <t>lUFpW-eDyIG2DXFrMY9gVw</t>
  </si>
  <si>
    <t>CK Alterations</t>
  </si>
  <si>
    <t>1480 Concord Pkwy</t>
  </si>
  <si>
    <t>['Sewing &amp; Alterations', 'Local Services']</t>
  </si>
  <si>
    <t>zzG3hK2_qaZ9fP0c2IvYGg</t>
  </si>
  <si>
    <t>Sky Nail Bar &amp; Spa</t>
  </si>
  <si>
    <t>['Nail Salons', 'Waxing', 'Beauty &amp; Spas', 'Hair Removal', 'Massage', 'Health &amp; Medical', 'Skin Care', 'Eyelash Service', 'Reflexology']</t>
  </si>
  <si>
    <t>03oEaHPyBejuIvJSn2OaYg</t>
  </si>
  <si>
    <t>Morris-Jenkins</t>
  </si>
  <si>
    <t>13725 South Ridge Dr</t>
  </si>
  <si>
    <t>['Home Services', 'Heating &amp; Air Conditioning/HVAC', 'Local Services', 'Water Purification Services', 'Appliances &amp; Repair', 'Plumbing', 'Water Heater Installation/Repair']</t>
  </si>
  <si>
    <t>LGOnnrjU50YtT066RP_J3g</t>
  </si>
  <si>
    <t>Bonefish Grill</t>
  </si>
  <si>
    <t>10056 E Independence Blvd</t>
  </si>
  <si>
    <t>['Restaurants', 'Seafood', 'American (New)', 'Bars', 'Cocktail Bars', 'Nightlife']</t>
  </si>
  <si>
    <t>Fh1MSmdUzwAW_WxTy8MnAw</t>
  </si>
  <si>
    <t>Truliant Federal Credit Union</t>
  </si>
  <si>
    <t>400 S Tryon St, Ste M8</t>
  </si>
  <si>
    <t>YK4_gGOvx_SDt4OkvNlxnA</t>
  </si>
  <si>
    <t>Meineke Car Care Center</t>
  </si>
  <si>
    <t>5021 Beatties Ford Rd</t>
  </si>
  <si>
    <t>['Oil Change Stations', 'Auto Repair', 'Tires', 'Automotive']</t>
  </si>
  <si>
    <t>1woxFwEf82X_YjHNOc-UzQ</t>
  </si>
  <si>
    <t>Sun Valley Animal Hospital</t>
  </si>
  <si>
    <t>4706 Old Charlotte Hwy</t>
  </si>
  <si>
    <t>['Pet Boarding', 'Pet Sitting', 'Pets', 'Pet Groomers', 'Pet Services', 'Veterinarians']</t>
  </si>
  <si>
    <t>qPz8TJDO8eS2bDXYlFUE4Q</t>
  </si>
  <si>
    <t>Family Urgent Care</t>
  </si>
  <si>
    <t>3007 Wesley Chapel Stouts Rd, Ste B</t>
  </si>
  <si>
    <t>['Urgent Care', 'Doctors', 'Medical Centers', 'Health &amp; Medical']</t>
  </si>
  <si>
    <t>F62TuJNNr_a4rj3Ay40Ovw</t>
  </si>
  <si>
    <t>11114 Renaissance Dr</t>
  </si>
  <si>
    <t>svlYYiaZxN4WI7Gk3x37kA</t>
  </si>
  <si>
    <t>Family Dollar</t>
  </si>
  <si>
    <t>9AT9VKbHucmbJIGAd8GjCg</t>
  </si>
  <si>
    <t>751 Providence Rd</t>
  </si>
  <si>
    <t>trAd97ig2agtkZl2cimOMQ</t>
  </si>
  <si>
    <t>Something Classic Cafe</t>
  </si>
  <si>
    <t>220 N Tryon St</t>
  </si>
  <si>
    <t>['Specialty Food', 'Event Planning &amp; Services', 'Food', 'Restaurants', 'Bakeries', 'Sandwiches', 'Caterers', 'Cafes', 'American (New)']</t>
  </si>
  <si>
    <t>BXU6bE7HMa1La5jiBrpq4g</t>
  </si>
  <si>
    <t>Gamer EMT</t>
  </si>
  <si>
    <t>111 E Main Ave</t>
  </si>
  <si>
    <t>['Mobile Phones', 'Electronics Repair', 'Electronics', 'Mobile Phone Accessories', 'Local Services', 'Mobile Phone Repair', 'Computers', 'Shopping', 'IT Services &amp; Computer Repair']</t>
  </si>
  <si>
    <t>Bf2pd8heYGYVJOQWclwv5Q</t>
  </si>
  <si>
    <t>The Garden Grille &amp; Bar</t>
  </si>
  <si>
    <t>508 E Martin Luther King Jr Blvd</t>
  </si>
  <si>
    <t>y8Kfj7OsR1whsgbrmcRUjw</t>
  </si>
  <si>
    <t>8215 University City Blvd, Suite A</t>
  </si>
  <si>
    <t>['Costumes', 'Arts &amp; Crafts', 'Event Planning &amp; Services', 'Party Supplies', 'Shopping']</t>
  </si>
  <si>
    <t>8VmrHzfkG4yHXI-aypcF4A</t>
  </si>
  <si>
    <t>Charlotte Running Co.</t>
  </si>
  <si>
    <t>1412 E Blvd, Ste G</t>
  </si>
  <si>
    <t>['Shopping', 'Sporting Goods', 'Fashion', 'Shoe Stores']</t>
  </si>
  <si>
    <t>2R_z-xwaSFjuRAEWKX0oDw</t>
  </si>
  <si>
    <t>Gorgeous Glo</t>
  </si>
  <si>
    <t>1518 E 3rd St, Ste 100</t>
  </si>
  <si>
    <t>pOuAbsBqBO26O-1dSMd8Gw</t>
  </si>
  <si>
    <t>First Care Medical Clinic</t>
  </si>
  <si>
    <t>2938 The Plz</t>
  </si>
  <si>
    <t>['Family Practice', 'Doctors', 'Urgent Care', 'Health &amp; Medical', 'Medical Centers', 'Pediatricians', 'Walk-in Clinics']</t>
  </si>
  <si>
    <t>OIzj9gWbdUzWZo8Dssg5gQ</t>
  </si>
  <si>
    <t>Copperhead Island</t>
  </si>
  <si>
    <t>15200 Soldier Rd</t>
  </si>
  <si>
    <t>3g1ByGNO5WGSiJO58uTHfw</t>
  </si>
  <si>
    <t>Around The World Market</t>
  </si>
  <si>
    <t>6514 N Tryon St</t>
  </si>
  <si>
    <t>SRJp3o-ps-Jt2fO1sSCL8g</t>
  </si>
  <si>
    <t>8820 Christenbury Pkwy</t>
  </si>
  <si>
    <t>['Convenience Stores', 'Automotive', 'Gas Stations', 'Food']</t>
  </si>
  <si>
    <t>-7VzJ1aG5yuWB9LT42yhlw</t>
  </si>
  <si>
    <t>Nana's Uptown Restaurant &amp; Bar</t>
  </si>
  <si>
    <t>710 W Trade St</t>
  </si>
  <si>
    <t>['Soul Food', 'Restaurants']</t>
  </si>
  <si>
    <t>Z2KRi4lvZ5FG7FbYXxMFEA</t>
  </si>
  <si>
    <t>Petit Philippe</t>
  </si>
  <si>
    <t>2820 Selwyn Ave, Ste 160</t>
  </si>
  <si>
    <t>['Food', 'Beer', 'Wine &amp; Spirits', 'Chocolatiers &amp; Shops', 'Specialty Food']</t>
  </si>
  <si>
    <t>qCw1l8uEkjaaBeBwi1CAbQ</t>
  </si>
  <si>
    <t>Walker's Ridge Apartments</t>
  </si>
  <si>
    <t>1100 Robinwood Rd</t>
  </si>
  <si>
    <t>KWKNJ7IqD1P56n8jnKDhHw</t>
  </si>
  <si>
    <t>Miller Duane S Atty</t>
  </si>
  <si>
    <t>2 Church St NE</t>
  </si>
  <si>
    <t>['Personal Injury Law', 'Lawyers', 'Professional Services']</t>
  </si>
  <si>
    <t>o_h1sAp38UQ7Gw3c2OLDgQ</t>
  </si>
  <si>
    <t>Friendly's of Stanley</t>
  </si>
  <si>
    <t>['Diners', 'Restaurants']</t>
  </si>
  <si>
    <t>DmlsNnPOd_NZqaG1tr1c1w</t>
  </si>
  <si>
    <t>8830 Albemarle Rd</t>
  </si>
  <si>
    <t>['Fashion', 'Shopping', 'Home &amp; Garden', 'Department Stores', "Men's Clothing", 'Electronics', "Women's Clothing", 'Furniture Stores']</t>
  </si>
  <si>
    <t>NVwMvylMzQo8louJCeNVKg</t>
  </si>
  <si>
    <t>Ditesheim Cosmetic Surgery</t>
  </si>
  <si>
    <t>9336 Blakeney Ctr Dr, Ste 130</t>
  </si>
  <si>
    <t>['Doctors', 'Cosmetic Surgeons', 'Health &amp; Medical', 'Medical Spas', 'Plastic Surgeons', 'Skin Care', 'Beauty &amp; Spas']</t>
  </si>
  <si>
    <t>hUqT_dm2JOiZNg7FZp24PQ</t>
  </si>
  <si>
    <t>Organic Hair Boutique</t>
  </si>
  <si>
    <t>4735 Sharon Rd, Ste 127</t>
  </si>
  <si>
    <t>Mecklenburg County Courthouse</t>
  </si>
  <si>
    <t>832 E 4th St</t>
  </si>
  <si>
    <t>['Courthouses', 'Public Services &amp; Government']</t>
  </si>
  <si>
    <t>eQo4kIwIWJbAnfXYl3k5BA</t>
  </si>
  <si>
    <t>Portofino's Italian Restaurant &amp; Pizzeria</t>
  </si>
  <si>
    <t>3124 Eastway Dr, Ste 510</t>
  </si>
  <si>
    <t>fzRxHv7XnnDqTmX25tVbJg</t>
  </si>
  <si>
    <t>Taco Mac</t>
  </si>
  <si>
    <t>4626 Piedmont Row Dr, Bldg E Ste 115</t>
  </si>
  <si>
    <t>['Chicken Wings', 'American (New)', 'Nightlife', 'Sports Bars', 'Bars', 'American (Traditional)', 'Restaurants']</t>
  </si>
  <si>
    <t>6rQCViBfoRBcSNolW1kP9w</t>
  </si>
  <si>
    <t>948 Concord Pkwy N</t>
  </si>
  <si>
    <t>AgHiM1XP3gLyM6-rZ2zxjA</t>
  </si>
  <si>
    <t>Firenza Pizza</t>
  </si>
  <si>
    <t>9821 Northlake Centre Pkwy, Ste L</t>
  </si>
  <si>
    <t>['Chicken Wings', 'Pizza', 'Restaurants', 'Salad']</t>
  </si>
  <si>
    <t>x8ICwWAZFhiT5UIrk3BGzg</t>
  </si>
  <si>
    <t>Block &amp; Grinder - Langtree</t>
  </si>
  <si>
    <t>130 Landings Dr, Ste 103</t>
  </si>
  <si>
    <t>['Butcher', 'Desserts', 'Food', 'Breakfast &amp; Brunch', 'Restaurants', 'American (Traditional)', 'Seafood']</t>
  </si>
  <si>
    <t>V4lqHS9JvdRjKI7-Y1LJvQ</t>
  </si>
  <si>
    <t>Liberty National Life Insurance</t>
  </si>
  <si>
    <t>10610 Metromont Pkwy, Ste 300</t>
  </si>
  <si>
    <t>['Insurance', 'Financial Services', 'Life Insurance']</t>
  </si>
  <si>
    <t>yXXZZGtOop9En69M6YPIcA</t>
  </si>
  <si>
    <t>Carolinas Vision Group</t>
  </si>
  <si>
    <t>15640 Don Lochman Ln, Ste C</t>
  </si>
  <si>
    <t>['Eyewear &amp; Opticians', 'Optometrists', 'Health &amp; Medical', 'Shopping', 'Laser Eye Surgery/Lasik']</t>
  </si>
  <si>
    <t>we_vZ05EiUxGJV22UDTSUw</t>
  </si>
  <si>
    <t>Wild Birds Unlimited</t>
  </si>
  <si>
    <t>9719-B Sam Furr Rd</t>
  </si>
  <si>
    <t>['Pets', 'Animal Shelters', 'Pet Stores', 'Bird Shops']</t>
  </si>
  <si>
    <t>Tea7uRq7Uis3MGj6w1rhOg</t>
  </si>
  <si>
    <t>1824 East Arbors Dr, Ste 350</t>
  </si>
  <si>
    <t>['Pet Training', 'Pet Stores', 'Pets', 'Pet Services', 'Pet Groomers', 'Pet Adoption']</t>
  </si>
  <si>
    <t>tkL23xTQwHgbd6IHVaM-Mw</t>
  </si>
  <si>
    <t>210 E Trade St, Ste 120</t>
  </si>
  <si>
    <t>foD6m1lhxAAfNEHdUbBpOA</t>
  </si>
  <si>
    <t>Freedom Park</t>
  </si>
  <si>
    <t>2435 Cumberland Ave</t>
  </si>
  <si>
    <t>kxWXPgJY4BiVr8g9acgXrg</t>
  </si>
  <si>
    <t>Dale's Small Engine</t>
  </si>
  <si>
    <t>242 E Franklin Blvd</t>
  </si>
  <si>
    <t>L1UbHyyoYhgg49ihqEjOKA</t>
  </si>
  <si>
    <t>My Little Scholars</t>
  </si>
  <si>
    <t>4216 Old Monroe Rd</t>
  </si>
  <si>
    <t>['Education', 'Preschools', 'Home Services', 'Contractors']</t>
  </si>
  <si>
    <t>qitFv3H9WJVh5LxDL805dw</t>
  </si>
  <si>
    <t>Charlotte City Tennis</t>
  </si>
  <si>
    <t>1200 W Tyvola Rd</t>
  </si>
  <si>
    <t>['Tennis', 'Active Life']</t>
  </si>
  <si>
    <t>cIPGRCdJfP1TYFcagoDMkw</t>
  </si>
  <si>
    <t>Iron Dish Korean BBQ</t>
  </si>
  <si>
    <t>9605 N Tryon St, Ste H</t>
  </si>
  <si>
    <t>['Bars', 'Korean', 'Restaurants', 'Barbeque', 'Nightlife']</t>
  </si>
  <si>
    <t>ZAqiYMwagvm3deLkzV353A</t>
  </si>
  <si>
    <t>McK Initial Impressions</t>
  </si>
  <si>
    <t>4400 Sharon Rd, Ste 238</t>
  </si>
  <si>
    <t>['Arts &amp; Crafts', 'Shopping', 'Fabric Stores']</t>
  </si>
  <si>
    <t>RU4LgcA5YeI-kVyVDxro8w</t>
  </si>
  <si>
    <t>City Barbers At Highland Creek</t>
  </si>
  <si>
    <t>8742 Arbor Creek Dr</t>
  </si>
  <si>
    <t>i3XBhDlnpN6wWSjWqqhPEQ</t>
  </si>
  <si>
    <t>Charles T Myers Golf Course</t>
  </si>
  <si>
    <t>7817 Harrisburg Rd</t>
  </si>
  <si>
    <t>['Golf', 'Shopping', 'Golf Lessons', 'Golf Equipment', 'Golf Equipment Shops', 'Fitness &amp; Instruction', 'Sporting Goods', 'Active Life']</t>
  </si>
  <si>
    <t>WjEtP48eCTevfYYJLVCypQ</t>
  </si>
  <si>
    <t>Quality Inn &amp; Suites Airport</t>
  </si>
  <si>
    <t>3100 Queen City Drive</t>
  </si>
  <si>
    <t>VGMSXomG3dibOS7xjplX5A</t>
  </si>
  <si>
    <t>Dilworth Animal Hospital</t>
  </si>
  <si>
    <t>814 East Blvd</t>
  </si>
  <si>
    <t>KhtB4BOVqL52syMxzMxh4Q</t>
  </si>
  <si>
    <t>Olive This!</t>
  </si>
  <si>
    <t>6414 Rea Rd, Ste C4</t>
  </si>
  <si>
    <t>['Food', 'Herbs &amp; Spices', 'Specialty Food']</t>
  </si>
  <si>
    <t>EyCV5_TlNId56OSq_HFIaw</t>
  </si>
  <si>
    <t>Steven Stell CPA</t>
  </si>
  <si>
    <t>1927 S Tryon St, Ste 106</t>
  </si>
  <si>
    <t>['Financial Services', 'Accountants', 'Professional Services']</t>
  </si>
  <si>
    <t>_I5aUQVOXNhNcX0OtOvKeg</t>
  </si>
  <si>
    <t>Mecklenburg Dermatology Associates</t>
  </si>
  <si>
    <t>1928 Randolph Rd, Ste 300</t>
  </si>
  <si>
    <t>['Health &amp; Medical', 'Doctors', 'Dermatologists']</t>
  </si>
  <si>
    <t>ayanwKKskKek9SaAmLORAA</t>
  </si>
  <si>
    <t>Atrium Health Steele Creek</t>
  </si>
  <si>
    <t>13640 Steelecroft Pky</t>
  </si>
  <si>
    <t>['Health &amp; Medical', 'Hospitals', 'Obstetricians &amp; Gynecologists', 'Emergency Rooms', 'Emergency Medicine', 'Doctors', 'Medical Centers']</t>
  </si>
  <si>
    <t>Hylq9BHeZFn60sJFAPpfuQ</t>
  </si>
  <si>
    <t>My Nail Spa</t>
  </si>
  <si>
    <t>16815 Cranlyn Rd</t>
  </si>
  <si>
    <t>a76SwwCXPZ7sIy3FkX-rxw</t>
  </si>
  <si>
    <t>Ruby Tuesday</t>
  </si>
  <si>
    <t>12330 Johnston Rd</t>
  </si>
  <si>
    <t>['American (Traditional)', 'Burgers', 'Restaurants', 'American (New)']</t>
  </si>
  <si>
    <t>ZyFEOn4L5juxEsX1Kms-IQ</t>
  </si>
  <si>
    <t>Charlotte Pro Roofing</t>
  </si>
  <si>
    <t>10612 Providence Rd</t>
  </si>
  <si>
    <t>['Roofing', 'Home Services', 'Contractors', 'Building Supplies', 'Roof Inspectors', 'Insulation Installation', 'Gutter Services']</t>
  </si>
  <si>
    <t>c1Hn42hWBx_UUa9vjjYWog</t>
  </si>
  <si>
    <t>Stack's Kitchen</t>
  </si>
  <si>
    <t>1315 N Broome St</t>
  </si>
  <si>
    <t>['Restaurants', 'Diners']</t>
  </si>
  <si>
    <t>EA7GQEDa3-XgyTt0a491eg</t>
  </si>
  <si>
    <t>Reafield Village Apartments by Fairfield Residential</t>
  </si>
  <si>
    <t>6609 Reafield Dr</t>
  </si>
  <si>
    <t>PUD8BjNnQRgjx0dl28SVzQ</t>
  </si>
  <si>
    <t>Que Onda Tacos University</t>
  </si>
  <si>
    <t>9601 N Tryon St, Ste K</t>
  </si>
  <si>
    <t>['Tacos', 'Restaurants', 'Bars', 'Mexican', 'Nightlife']</t>
  </si>
  <si>
    <t>DZTe8LazxrbpNWMYdtbZwg</t>
  </si>
  <si>
    <t>Holt Family Dentistry</t>
  </si>
  <si>
    <t>12105 Copper Way, Ste 200</t>
  </si>
  <si>
    <t>['Health &amp; Medical', 'Dentists', 'General Dentistry', 'Cosmetic Dentists', 'Pediatric Dentists']</t>
  </si>
  <si>
    <t>4nHG3hXp2_7RalzwBGvlPw</t>
  </si>
  <si>
    <t>R Nails &amp; Spa</t>
  </si>
  <si>
    <t>411 Cox Rd, Ste 130</t>
  </si>
  <si>
    <t>1ZOlOfkp1NR9NyTuf01_Ag</t>
  </si>
  <si>
    <t>Timed¬†Out</t>
  </si>
  <si>
    <t>12239 Community House Rd</t>
  </si>
  <si>
    <t>['Event Planning &amp; Services', 'Team Building Activities', 'Escape Games', 'Arcades', 'Active Life', 'Arts &amp; Entertainment']</t>
  </si>
  <si>
    <t>mY6Ir3_5pX79PXHW2v-uzw</t>
  </si>
  <si>
    <t>Central Church of God</t>
  </si>
  <si>
    <t>5301 Sardis Rd</t>
  </si>
  <si>
    <t>goXLz5Fz16AgyaIDjXpS7Q</t>
  </si>
  <si>
    <t>Shear Performance</t>
  </si>
  <si>
    <t>1355 Shearers Rd, Ste B</t>
  </si>
  <si>
    <t>['Beauty &amp; Spas', 'Hair Salons', 'Hair Stylists', "Men's Hair Salons", 'Blow Dry/Out Services']</t>
  </si>
  <si>
    <t>t-D4PH3daTg1h7erbWPxMw</t>
  </si>
  <si>
    <t>TLC Wings &amp; Grill</t>
  </si>
  <si>
    <t>9101 Pineville Matthews Rd, Ste H</t>
  </si>
  <si>
    <t>['Food Delivery Services', 'Restaurants', 'Chicken Wings', 'Food', 'American (Traditional)', 'Pizza']</t>
  </si>
  <si>
    <t>IoNpMFc_Ox_BkKGuBC-IJg</t>
  </si>
  <si>
    <t>Common Things</t>
  </si>
  <si>
    <t>321 Indian Trail Rd N</t>
  </si>
  <si>
    <t>['Fashion', 'Antiques', 'Used', 'Vintage &amp; Consignment', 'Thrift Stores', 'Local Services', 'Shopping', 'Community Service/Non-Profit']</t>
  </si>
  <si>
    <t>BUfo6_kSC1354cmIGkt7Pw</t>
  </si>
  <si>
    <t>The Learning Experience - Charlotte</t>
  </si>
  <si>
    <t>3937 West Arrowood Road</t>
  </si>
  <si>
    <t>['Preschools', 'Local Services', 'Private Tutors', 'Education', 'Child Care &amp; Day Care']</t>
  </si>
  <si>
    <t>FXVlOog7GLeagaBggnKvOw</t>
  </si>
  <si>
    <t>5706 Wyalong Dr</t>
  </si>
  <si>
    <t>Y2DEuPMILo7wWNykBrSb8A</t>
  </si>
  <si>
    <t>Subway</t>
  </si>
  <si>
    <t>['Sandwiches', 'Fast Food', 'Restaurants']</t>
  </si>
  <si>
    <t>6eIRMtX4KXtrTIKW5LLZwA</t>
  </si>
  <si>
    <t>Cabinets To Go</t>
  </si>
  <si>
    <t>4830 Reagan Dr</t>
  </si>
  <si>
    <t>['Shopping', 'Interior Design', 'Home &amp; Garden', 'Kitchen &amp; Bath', 'Flooring', 'Home Services', 'Building Supplies', 'Cabinetry']</t>
  </si>
  <si>
    <t>eDd1tzu0-0sjHp52Uq2zOw</t>
  </si>
  <si>
    <t>Alive After 5</t>
  </si>
  <si>
    <t>210 E Trade St, Ste B-320</t>
  </si>
  <si>
    <t>['Event Planning &amp; Services', 'Party &amp; Event Planning']</t>
  </si>
  <si>
    <t>1_jvFRQjcRVfd9LdOLvI8A</t>
  </si>
  <si>
    <t>R√≠ R√°</t>
  </si>
  <si>
    <t>208 N Tryon St</t>
  </si>
  <si>
    <t>['Irish Pub', 'Pubs', 'Nightlife', 'Bars', 'Breakfast &amp; Brunch', 'Irish', 'Fish &amp; Chips', 'Arts &amp; Entertainment', 'Sandwiches', 'Restaurants', 'Music Venues']</t>
  </si>
  <si>
    <t>SlxynyKUOjHMt5qgdxCzmQ</t>
  </si>
  <si>
    <t>3501 US Highway 601 S</t>
  </si>
  <si>
    <t>BUHMTyICgrR8LVcp82yQpQ</t>
  </si>
  <si>
    <t>Import Connection</t>
  </si>
  <si>
    <t>5320 Monroe Rd</t>
  </si>
  <si>
    <t>TMIEl7ixYgeh3RmP-2PlGg</t>
  </si>
  <si>
    <t>Music 49</t>
  </si>
  <si>
    <t>5700 Concord Pkwy S</t>
  </si>
  <si>
    <t>['Shopping', 'Local Services', 'Musical Instrument Services', 'Musical Instruments &amp; Teachers', 'Guitar Stores']</t>
  </si>
  <si>
    <t>1J2IZKtgdhLEX3ccrjbU-Q</t>
  </si>
  <si>
    <t>Carolina Digestive Health Associates</t>
  </si>
  <si>
    <t>10620 Park Rd, Ste 102</t>
  </si>
  <si>
    <t>['Gastroenterologist', 'Doctors', 'Health &amp; Medical']</t>
  </si>
  <si>
    <t>1XjmwIo8RPfmDZTjAMKRaA</t>
  </si>
  <si>
    <t>Bellagio Nails Blowout Bar</t>
  </si>
  <si>
    <t>8321 Magnolia Estates Dr, Ste B</t>
  </si>
  <si>
    <t>['Nail Salons', 'Hair Removal', 'Blow Dry/Out Services', 'Waxing', 'Hair Salons', 'Beauty &amp; Spas']</t>
  </si>
  <si>
    <t>ph-_aBVVSRZQcK1nEe5cDA</t>
  </si>
  <si>
    <t>Beauty Asylum Hair &amp; Makeup</t>
  </si>
  <si>
    <t>525 Grandin Rd</t>
  </si>
  <si>
    <t>['Hair Stylists', 'Beauty &amp; Spas', 'Hair Salons', 'Makeup Artists']</t>
  </si>
  <si>
    <t>OsJ_cB3OIH4h4RR2M-pvtA</t>
  </si>
  <si>
    <t>African Quick Hair Braiding Salon</t>
  </si>
  <si>
    <t>3925 Monroe Rd</t>
  </si>
  <si>
    <t>['Hair Stylists', 'Hair Salons', 'Beauty &amp; Spas']</t>
  </si>
  <si>
    <t>07ZKtNhB1q9VM0zkVlPD8w</t>
  </si>
  <si>
    <t>Hands4hire Professional Handymen</t>
  </si>
  <si>
    <t>20823 N Main St, Ste 101</t>
  </si>
  <si>
    <t>['Roofing', 'Contractors', 'Home Services', 'Handyman']</t>
  </si>
  <si>
    <t>IG_DCGSL1vB6b8GaoAFvpA</t>
  </si>
  <si>
    <t>Shining Stars Academy</t>
  </si>
  <si>
    <t>14115 Lancaster Hwy</t>
  </si>
  <si>
    <t>['Active Life', 'Preschools', 'Education', 'Summer Camps', 'Child Care &amp; Day Care', 'Specialty Schools', 'Local Services']</t>
  </si>
  <si>
    <t>JZDWc1K2bG23Cv8X_JlA7Q</t>
  </si>
  <si>
    <t>Sephora</t>
  </si>
  <si>
    <t>['Beauty &amp; Spas', 'Shopping', 'Cosmetics &amp; Beauty Supply', 'Makeup Artists']</t>
  </si>
  <si>
    <t>o3FK92uByBosvy3T6UV14g</t>
  </si>
  <si>
    <t>Yelp's Moonrise Brunch @ Tupelo Honey Cafe</t>
  </si>
  <si>
    <t>1820 S Blvd</t>
  </si>
  <si>
    <t>['Yelp Events', 'Local Flavor']</t>
  </si>
  <si>
    <t>FyVKu4Gd5FuwXgUDjahFTA</t>
  </si>
  <si>
    <t>Aqua Wave Express Wash</t>
  </si>
  <si>
    <t>2920 Derita Rd</t>
  </si>
  <si>
    <t>cRd0iKeCXmr3jH-xTu8GVA</t>
  </si>
  <si>
    <t>9519 B South Blvd</t>
  </si>
  <si>
    <t>Q9PNRAxvh5YDOxnajHDZUg</t>
  </si>
  <si>
    <t>6849 Matthews-Mint Hill Rd.</t>
  </si>
  <si>
    <t>cCyzja4gLJmJG24YctlqUA</t>
  </si>
  <si>
    <t>Bella Nail Spa</t>
  </si>
  <si>
    <t>9763 Sam Furr Rd</t>
  </si>
  <si>
    <t>['Waxing', 'Nail Salons', 'Beauty &amp; Spas', 'Hair Removal']</t>
  </si>
  <si>
    <t>nOynHXbjkFO28KmufrmyaQ</t>
  </si>
  <si>
    <t>Richard Petty Driving Experience</t>
  </si>
  <si>
    <t>['Racing Experience', 'Specialty Schools', 'Education', 'Active Life', 'Driving Schools', 'Amusement Parks']</t>
  </si>
  <si>
    <t>BWJEU3H4rP0RHNO6Ywv0Pw</t>
  </si>
  <si>
    <t>Kre8 Xperiences</t>
  </si>
  <si>
    <t>1440 S Tryon St</t>
  </si>
  <si>
    <t>['Restaurants', 'Gastropubs', 'American (New)']</t>
  </si>
  <si>
    <t>BZisqYqHD7aUEzRXvG-Xzw</t>
  </si>
  <si>
    <t>Flowers Flooring</t>
  </si>
  <si>
    <t>18724 Statesville Rd, Ste A</t>
  </si>
  <si>
    <t>['Home Services', 'Carpet Installation', 'Roofing', 'Tiling', 'Flooring']</t>
  </si>
  <si>
    <t>376XtnGYpqtJLkpw5yZd4Q</t>
  </si>
  <si>
    <t>Anson at the Lakes by Cortland</t>
  </si>
  <si>
    <t>8000 Waterford Lakes Dr</t>
  </si>
  <si>
    <t>LOgkgjAUiDKotG6ZuVWN2Q</t>
  </si>
  <si>
    <t>MasterCuts</t>
  </si>
  <si>
    <t>8111 Concord Mills Blvd # 149, Concord Mills</t>
  </si>
  <si>
    <t>9txQt2N_Pb6MhUplnh9iMQ</t>
  </si>
  <si>
    <t>Whole Foods Market</t>
  </si>
  <si>
    <t>7221 Waverly Walk Ave</t>
  </si>
  <si>
    <t>['Organic Stores', 'Cheese Shops', 'Seafood Markets', 'Health Markets', 'Specialty Food', 'Grocery', 'Food']</t>
  </si>
  <si>
    <t>39iFkYtXjyjDBVmIIEJOcQ</t>
  </si>
  <si>
    <t>Sherman Power Washing</t>
  </si>
  <si>
    <t>['Pressure Washers', 'Home Services']</t>
  </si>
  <si>
    <t>00PHLvVMgvcwQX31i3u_YQ</t>
  </si>
  <si>
    <t>American Locksmith Company</t>
  </si>
  <si>
    <t>341 N Main St</t>
  </si>
  <si>
    <t>PiGLUAH89fZLuc1S-Gxwwg</t>
  </si>
  <si>
    <t>Barvecue</t>
  </si>
  <si>
    <t>10308 Bailey Rd, Unit 427</t>
  </si>
  <si>
    <t>['Food', 'Sandwiches', 'Vegan', 'Restaurants', 'Barbeque']</t>
  </si>
  <si>
    <t>yesClkCZlpLGTYZROkx4SA</t>
  </si>
  <si>
    <t>Krazy Fish</t>
  </si>
  <si>
    <t>2501 Central Ave</t>
  </si>
  <si>
    <t>['Restaurants', 'Seafood', 'Asian Fusion', 'Vegetarian', 'Breakfast &amp; Brunch']</t>
  </si>
  <si>
    <t>rZo4u0okxVetqjLcpS-YFw</t>
  </si>
  <si>
    <t>Ja'Makin Me Dance</t>
  </si>
  <si>
    <t>1101B Technology Dr</t>
  </si>
  <si>
    <t>['Dance Studios', 'Fitness &amp; Instruction', 'Active Life']</t>
  </si>
  <si>
    <t>epYiC4Bp4ed49cKbF2TD9g</t>
  </si>
  <si>
    <t>Feast Food Tours &amp; Culinary Events</t>
  </si>
  <si>
    <t>['Walking Tours', 'Food', 'Local Flavor', 'Hotels &amp; Travel', 'Party &amp; Event Planning', 'Event Planning &amp; Services', 'Tours', 'Food Tours']</t>
  </si>
  <si>
    <t>bg9S-r_X6A4aWWy8NBEqTQ</t>
  </si>
  <si>
    <t>Suki Nails Spa</t>
  </si>
  <si>
    <t>16709 Orchard Stone Run, Ste 300</t>
  </si>
  <si>
    <t>['Beauty &amp; Spas', 'Nail Technicians', 'Nail Salons']</t>
  </si>
  <si>
    <t>3oTml4zlPaI7l3-TDKxwkg</t>
  </si>
  <si>
    <t>Grits N Greens</t>
  </si>
  <si>
    <t>125 N Main St</t>
  </si>
  <si>
    <t>['Cafes', 'Restaurants', 'Southern', 'Food', 'Breakfast &amp; Brunch', 'Coffee &amp; Tea']</t>
  </si>
  <si>
    <t>Yqvz2IOSY88RTHaRS3tLtQ</t>
  </si>
  <si>
    <t>Manifest Discs</t>
  </si>
  <si>
    <t>6239 South Blvd</t>
  </si>
  <si>
    <t>['Shopping', 'Music &amp; DVDs', 'Books', 'Mags', 'Music &amp; Video']</t>
  </si>
  <si>
    <t>82faitARmQiC32T8uhSYvw</t>
  </si>
  <si>
    <t>Boss Archery</t>
  </si>
  <si>
    <t>4501 Raceway Dr SW, Bldg 1</t>
  </si>
  <si>
    <t>['Active Life', 'Archery']</t>
  </si>
  <si>
    <t>qNUKie73tucgjLyUBm6pGg</t>
  </si>
  <si>
    <t>4401 Park Rd</t>
  </si>
  <si>
    <t>['Convenience Stores', 'Food', 'Automotive', 'Gas Stations']</t>
  </si>
  <si>
    <t>F_G6cO-LvUuRRLtRGDfFjA</t>
  </si>
  <si>
    <t>Nue' Brows to Brazilians + Beaute Bar</t>
  </si>
  <si>
    <t>1315 E Blvd, Ste 160</t>
  </si>
  <si>
    <t>['Hair Removal', 'Permanent Makeup', 'Day Spas', 'Nail Salons', 'Waxing', 'Eyelash Service', 'Beauty &amp; Spas']</t>
  </si>
  <si>
    <t>rE7v_faHw6HLEgGL3YlAxw</t>
  </si>
  <si>
    <t>Executive Shoe Shine</t>
  </si>
  <si>
    <t>Charlotte Airport</t>
  </si>
  <si>
    <t>['Shopping', 'Shoe Stores', 'Local Services', 'Fashion', 'Shoe Repair', 'Shoe Shine']</t>
  </si>
  <si>
    <t>Tailored Living of Greater Charlotte</t>
  </si>
  <si>
    <t>['Home Organization', 'Cabinetry', 'Home &amp; Garden', 'Home Decor', 'Shopping', 'Flooring', 'Home Services', 'Interior Design']</t>
  </si>
  <si>
    <t>H4VK82Esc1FnfozpuOnW0g</t>
  </si>
  <si>
    <t>Metrolina Eye Associates - Uptown</t>
  </si>
  <si>
    <t>2015 Randolph Rd, Ste 108</t>
  </si>
  <si>
    <t>['Health &amp; Medical', 'Optometrists', 'Doctors', 'Ophthalmologists']</t>
  </si>
  <si>
    <t>Zdu9iSJhbWUh69aJRlf4Kw</t>
  </si>
  <si>
    <t>Lake Norman Dentistry</t>
  </si>
  <si>
    <t>9615 Northcross Center Ct, Ste A</t>
  </si>
  <si>
    <t>['Cosmetic Dentists', 'Health &amp; Medical', 'Dentists', 'General Dentistry', 'Pediatric Dentists']</t>
  </si>
  <si>
    <t>UW9TxzfXLbWJNoxEKEoR9A</t>
  </si>
  <si>
    <t>Juan Taco</t>
  </si>
  <si>
    <t>Trade And Tryon</t>
  </si>
  <si>
    <t>['Food', 'Restaurants', 'Food Trucks', 'Tex-Mex']</t>
  </si>
  <si>
    <t>A9NCnsENkLOXPGg8GGTcjQ</t>
  </si>
  <si>
    <t>4438 South Blvd</t>
  </si>
  <si>
    <t>a1Yj6Nr-rQfLm0Ju311oTw</t>
  </si>
  <si>
    <t>9112 Monroe Rd</t>
  </si>
  <si>
    <t>E63zRrTSBYU4nO3Mdphm8w</t>
  </si>
  <si>
    <t>Welcome Inn</t>
  </si>
  <si>
    <t>2625 Little Rock Rd</t>
  </si>
  <si>
    <t>['Travel Services', 'Hotels', 'Hotels &amp; Travel', 'Event Planning &amp; Services', 'Vacation Rentals']</t>
  </si>
  <si>
    <t>RQDY2f8Bn4RL2TOUzPYYMg</t>
  </si>
  <si>
    <t>Compare Foods Supermarket</t>
  </si>
  <si>
    <t>818 E Arrowood Rd</t>
  </si>
  <si>
    <t>['Delis', 'Restaurants', 'Sandwiches', 'Grocery', 'Food', 'Health Markets', 'Butcher', 'International Grocery', 'Beverage Store', 'Beer', 'Wine &amp; Spirits', 'Specialty Food']</t>
  </si>
  <si>
    <t>iXH73faCXa6UdLAKMe-vGQ</t>
  </si>
  <si>
    <t>2005 E Arbors Dr</t>
  </si>
  <si>
    <t>['American (Traditional)', 'Restaurants', 'Sports Bars', 'Nightlife', 'Burgers', 'Chicken Wings', 'Seafood', 'Bars']</t>
  </si>
  <si>
    <t>NC Guitar Works</t>
  </si>
  <si>
    <t>1941 Bancroft St, Ste D</t>
  </si>
  <si>
    <t>['Local Services', 'Shopping', 'Arts &amp; Entertainment', 'Guitar Stores', 'Musical Instruments &amp; Teachers', 'Musical Instrument Services']</t>
  </si>
  <si>
    <t>XdhisHedvykhoCnm6eS9-A</t>
  </si>
  <si>
    <t>6609 Monroe Rd Ste 110</t>
  </si>
  <si>
    <t>Goodyear Auto Service Center</t>
  </si>
  <si>
    <t>8590 Concord Mills Blvd</t>
  </si>
  <si>
    <t>['Automotive', 'Tires', 'Auto Repair', 'Oil Change Stations']</t>
  </si>
  <si>
    <t>wWBgmNvh-x_LSLdfoaeb2w</t>
  </si>
  <si>
    <t>Nails by Helly</t>
  </si>
  <si>
    <t>123 N Main St</t>
  </si>
  <si>
    <t>WD1kR81BAoSFkONE6bV2VA</t>
  </si>
  <si>
    <t>Crossroads Coffee House</t>
  </si>
  <si>
    <t>112 N Broome St</t>
  </si>
  <si>
    <t>['Food', 'Restaurants', 'Coffee &amp; Tea']</t>
  </si>
  <si>
    <t>9YRJ2k5oaX8wZEizI0jciw</t>
  </si>
  <si>
    <t>2801 Boyer Street</t>
  </si>
  <si>
    <t>2UOLKEDrN6i5FABWpIrdgw</t>
  </si>
  <si>
    <t>Vivian B Boutique</t>
  </si>
  <si>
    <t>3100 N Davidson St</t>
  </si>
  <si>
    <t>uLTbgfX8m8CmBJvVBwNlhA</t>
  </si>
  <si>
    <t>Accident Recovery Center</t>
  </si>
  <si>
    <t>3120 Wilkinson Blvd, Ste D3</t>
  </si>
  <si>
    <t>['Weight Loss Centers', 'Chiropractors', 'Health &amp; Medical', 'Physical Therapy']</t>
  </si>
  <si>
    <t>El5JZDDP6dI8nbls2g-B4Q</t>
  </si>
  <si>
    <t>Phat Burrito</t>
  </si>
  <si>
    <t>415 Hawthorne Ln</t>
  </si>
  <si>
    <t>['Restaurants', 'American (New)', 'Tex-Mex']</t>
  </si>
  <si>
    <t>j5NV3T2-1PxCAj919Qf30A</t>
  </si>
  <si>
    <t>Varji &amp; Varji Salon</t>
  </si>
  <si>
    <t>720 Governor Morrison St, Ste E-70</t>
  </si>
  <si>
    <t>['Nail Salons', 'Beauty &amp; Spas', 'Hair Salons', 'Day Spas', 'Massage']</t>
  </si>
  <si>
    <t>2tv6CUNSTiFgEX3US2eCAw</t>
  </si>
  <si>
    <t>Little Gem Hair Studio</t>
  </si>
  <si>
    <t>20619 Torrence Chapel Rd, Studio 120, Sola Salons</t>
  </si>
  <si>
    <t>['Day Spas', 'Waxing', 'Hair Removal', 'Hair Salons', 'Hair Stylists', 'Beauty &amp; Spas']</t>
  </si>
  <si>
    <t>YwWRLyH64KF27scV_AE-QA</t>
  </si>
  <si>
    <t>Ballantyne Tax and Consulting</t>
  </si>
  <si>
    <t>16615 Riverstone Way, Ste 100</t>
  </si>
  <si>
    <t>['Accountants', 'Professional Services']</t>
  </si>
  <si>
    <t>lS6JZVy5QE9hZ-1lexEX4A</t>
  </si>
  <si>
    <t>Universal cab</t>
  </si>
  <si>
    <t>2917 Rozzelles Ferry Rd</t>
  </si>
  <si>
    <t>['Taxis', 'Hotels &amp; Travel', 'Transportation']</t>
  </si>
  <si>
    <t>gkjs1qpyERMW5VyIsp-dUw</t>
  </si>
  <si>
    <t>3117 Freedom Drive</t>
  </si>
  <si>
    <t>['Restaurants', 'Fast Food', 'Mexican', 'Tex-Mex', 'Tacos']</t>
  </si>
  <si>
    <t>0rrSv3p1SngSYmyNEvWZVw</t>
  </si>
  <si>
    <t>TapHaus49</t>
  </si>
  <si>
    <t>13230 Carowinds Blvd</t>
  </si>
  <si>
    <t>['Gastropubs', 'Chicken Wings', 'Cocktail Bars', 'American (Traditional)', 'Restaurants', 'American (New)', 'Bars', 'Nightlife']</t>
  </si>
  <si>
    <t>jjPyoP1_gLYo_Ml-dWMk2A</t>
  </si>
  <si>
    <t>Ecoshine Mobile Car Care</t>
  </si>
  <si>
    <t>CZWes042lOivLUW36IbTYg</t>
  </si>
  <si>
    <t>Zerorez Charlotte</t>
  </si>
  <si>
    <t>8100 Arrowhead Blvd, Ste F</t>
  </si>
  <si>
    <t>['Local Services', 'Carpet Cleaning']</t>
  </si>
  <si>
    <t>sKzlxfSsKasS6mfeEmAViA</t>
  </si>
  <si>
    <t>Reliance First Capital</t>
  </si>
  <si>
    <t>11605 N Community House Rd, Ste 200</t>
  </si>
  <si>
    <t>ByVeSIl4y7q2_HIOHRcafg</t>
  </si>
  <si>
    <t>3698 E Franklin Blvd</t>
  </si>
  <si>
    <t>['Pet Sitting', 'Pet Stores', 'Pet Services', 'Pet Training', 'Pets', 'Pet Groomers']</t>
  </si>
  <si>
    <t>Y3RWin2ub4TwGaKAonFy3A</t>
  </si>
  <si>
    <t>Rainbow Vacuum</t>
  </si>
  <si>
    <t>1595 E Garrison Blvd</t>
  </si>
  <si>
    <t>9Ioq8wnP0H2PhajGW1jXzw</t>
  </si>
  <si>
    <t>Salsa's Mexican Restaurant</t>
  </si>
  <si>
    <t>6676 Carmel Rd</t>
  </si>
  <si>
    <t>mLkMPTwptX4ZqPWbiYulRg</t>
  </si>
  <si>
    <t>Williams Chiropractic and Wellness</t>
  </si>
  <si>
    <t>5107 Monroe Rd, Ste A</t>
  </si>
  <si>
    <t>['Nutritionists', 'Health &amp; Medical', 'Chiropractors', 'Counseling &amp; Mental Health', 'Massage Therapy']</t>
  </si>
  <si>
    <t>wbTAIu8hL92hVIyLZ-X7Dw</t>
  </si>
  <si>
    <t>H√§agen-Dazs</t>
  </si>
  <si>
    <t>4400 Sharon Rd, Ste G40, South Park Mall Charlotte NC</t>
  </si>
  <si>
    <t>['Ice Cream &amp; Frozen Yogurt', 'Juice Bars &amp; Smoothies', 'Food']</t>
  </si>
  <si>
    <t>sItrxCe3SgimCQP2hBmthQ</t>
  </si>
  <si>
    <t>Amelie's French Bakery</t>
  </si>
  <si>
    <t>201 E Martin Luther King Jr Blvd</t>
  </si>
  <si>
    <t>['Bakeries', 'Desserts', 'Food', 'Coffee &amp; Tea']</t>
  </si>
  <si>
    <t>QUlJfRHk4ul6w92f1d8U2Q</t>
  </si>
  <si>
    <t>Panera Bread</t>
  </si>
  <si>
    <t>4400 Sharon Rd, Space VC-01</t>
  </si>
  <si>
    <t>['Salad', 'Soup', 'Restaurants', 'Sandwiches']</t>
  </si>
  <si>
    <t>dZ8K41bp9l2K-IhnYCqt3A</t>
  </si>
  <si>
    <t>Laser Quest</t>
  </si>
  <si>
    <t>10403 Park Rd, Unit J</t>
  </si>
  <si>
    <t>['Arts &amp; Entertainment', 'Laser Tag', 'Amusement Parks', 'Arcades', 'Education', 'Day Camps', 'Event Planning &amp; Services', 'Party &amp; Event Planning', 'Active Life']</t>
  </si>
  <si>
    <t>AbtEJdg7j09_rmaBdAwI4g</t>
  </si>
  <si>
    <t>Mini-Xtreme of Harrisburg</t>
  </si>
  <si>
    <t>12166 University City Blvd</t>
  </si>
  <si>
    <t>['Oil Change Stations', 'Automotive', 'Auto Repair']</t>
  </si>
  <si>
    <t>qP4J_lpCF5nmMyZQtFreow</t>
  </si>
  <si>
    <t>3020 Derita Rd</t>
  </si>
  <si>
    <t>['Burgers', 'Fast Food', 'American (Traditional)', 'Restaurants', 'Food', 'Coffee &amp; Tea']</t>
  </si>
  <si>
    <t>TCnUcScYppGbl3WgJwYKRA</t>
  </si>
  <si>
    <t>Bojangles</t>
  </si>
  <si>
    <t>860 Concord Pkwy S</t>
  </si>
  <si>
    <t>VHVQXoXPk81mCVuzV-OpjQ</t>
  </si>
  <si>
    <t>Hance &amp; Hance</t>
  </si>
  <si>
    <t>317 S South St</t>
  </si>
  <si>
    <t>['Real Estate', 'Lawyers', 'Legal Services', 'Real Estate Services', 'Home Services', 'Professional Services', 'Real Estate Law']</t>
  </si>
  <si>
    <t>XuKkLgZbcdNOJ0EDlydnNQ</t>
  </si>
  <si>
    <t>201 N Tryon St, Suite 1020</t>
  </si>
  <si>
    <t>FJ6UWsmGBmEpOFWdf7UsFA</t>
  </si>
  <si>
    <t>Smiling Moon Guitars</t>
  </si>
  <si>
    <t>3717 Latrobe Dr, Ste 720</t>
  </si>
  <si>
    <t>['Professional Services', 'Guitar Stores', 'Musical Instrument Services', 'Shopping', 'Musical Instruments &amp; Teachers', 'Local Services']</t>
  </si>
  <si>
    <t>6dKPaLXSpK97mn4K2dM0HQ</t>
  </si>
  <si>
    <t>Quick Spin Laundry</t>
  </si>
  <si>
    <t>523 N Polk St</t>
  </si>
  <si>
    <t>_Mba1YZAJQAAQJkyXSJunA</t>
  </si>
  <si>
    <t>Verdict Ridge Golf &amp; Country Club</t>
  </si>
  <si>
    <t>7332 Kidville Rd</t>
  </si>
  <si>
    <t>['Golf', 'Active Life', 'Fitness &amp; Instruction', 'Arts &amp; Entertainment', 'Golf Lessons', 'Country Clubs']</t>
  </si>
  <si>
    <t>u_7wYkRjw2OXEWjLmVbE2g</t>
  </si>
  <si>
    <t>The Fudgery</t>
  </si>
  <si>
    <t>['Food', 'Desserts']</t>
  </si>
  <si>
    <t>bxKY3t9pMWAxiZK3kex9XQ</t>
  </si>
  <si>
    <t>B-Wright's Mobile Detailing, LLC</t>
  </si>
  <si>
    <t>4300 Sharon Rd</t>
  </si>
  <si>
    <t>aUSNoFFBQ3WHF_oU5jJs7w</t>
  </si>
  <si>
    <t>705 Griffith St, Ste 205</t>
  </si>
  <si>
    <t>['Gastroenterologist', 'Health &amp; Medical', 'Doctors']</t>
  </si>
  <si>
    <t>6pmvvXjAHrdwEL6vRpvPYw</t>
  </si>
  <si>
    <t>Norman Sound &amp; Productions</t>
  </si>
  <si>
    <t>912 Central Ave</t>
  </si>
  <si>
    <t>['Shopping', 'Home Services', 'Electronics', 'Lighting Fixtures &amp; Equipment']</t>
  </si>
  <si>
    <t>Hsy7cPae2su8o0sLRnFyFw</t>
  </si>
  <si>
    <t>308 S Sharon Amity Rd</t>
  </si>
  <si>
    <t>['Shopping', 'Cosmetics &amp; Beauty Supply', 'Beauty &amp; Spas']</t>
  </si>
  <si>
    <t>GjneoTi3VYpOEoLj2DltKw</t>
  </si>
  <si>
    <t>Doctor Detail of Matthews</t>
  </si>
  <si>
    <t>8909-B E Independence Blvd</t>
  </si>
  <si>
    <t>['Car Wash', 'Automotive', 'Auto Detailing', 'Body Shops']</t>
  </si>
  <si>
    <t>ZcYmE4Wpztdthf280IbDUQ</t>
  </si>
  <si>
    <t>Pike Nurseries</t>
  </si>
  <si>
    <t>1016 Devore Ln</t>
  </si>
  <si>
    <t>['Gardeners', 'Flowers &amp; Gifts', 'Shopping', 'Home &amp; Garden', 'Landscaping', 'Nurseries &amp; Gardening', 'Home Services']</t>
  </si>
  <si>
    <t>3fblSVANhY1YGnwGstRL8w</t>
  </si>
  <si>
    <t>Caribou Coffee</t>
  </si>
  <si>
    <t>4327 Park Rd</t>
  </si>
  <si>
    <t>['Juice Bars &amp; Smoothies', 'Breakfast &amp; Brunch', 'Food', 'Restaurants', 'Coffee &amp; Tea']</t>
  </si>
  <si>
    <t>wkl0q422VqSCaQYthTGLPQ</t>
  </si>
  <si>
    <t>iColor Nail Bar Charlotte</t>
  </si>
  <si>
    <t>333 S Kings Dr</t>
  </si>
  <si>
    <t>['Beauty &amp; Spas', 'Nail Salons', 'Waxing', 'Hair Removal']</t>
  </si>
  <si>
    <t>GiN0YC3iDz-pownt0B_RQA</t>
  </si>
  <si>
    <t>Food Truck Friday Charlotte</t>
  </si>
  <si>
    <t>['Local Flavor', 'Food', 'Food Trucks']</t>
  </si>
  <si>
    <t>dlAr-2LJc7_6DBt-3qMAVQ</t>
  </si>
  <si>
    <t>Moda Salon</t>
  </si>
  <si>
    <t>9010 Glenwater Dr, Ste 101</t>
  </si>
  <si>
    <t>_M5Ke8xZUG1vQDMtgXFRMw</t>
  </si>
  <si>
    <t>11523-D Carolina Place Pkwy</t>
  </si>
  <si>
    <t>U5sBiEbdqGxNm4LYfQZufA</t>
  </si>
  <si>
    <t>Harper's Restaurant</t>
  </si>
  <si>
    <t>11059 Carolina Place Pkwy</t>
  </si>
  <si>
    <t>['Restaurants', 'Sandwiches', 'Breakfast &amp; Brunch', 'American (Traditional)', 'Burgers']</t>
  </si>
  <si>
    <t>85cJeBc1n9F_KFinmmpgUg</t>
  </si>
  <si>
    <t>Pre-School Connection</t>
  </si>
  <si>
    <t>301 Beaty Rd</t>
  </si>
  <si>
    <t>['Elementary Schools', 'Preschools', 'Education', 'Local Services', 'Child Care &amp; Day Care']</t>
  </si>
  <si>
    <t>MRPaCcROjLIa4--XGkrfwg</t>
  </si>
  <si>
    <t>Barry's Charlotte</t>
  </si>
  <si>
    <t>2140 S Blvd, Ste 2</t>
  </si>
  <si>
    <t>['Cardio Classes', 'Trainers', 'Active Life', 'Gyms', 'Fitness &amp; Instruction']</t>
  </si>
  <si>
    <t>PDI5elNRkvNozxPGQIigPA</t>
  </si>
  <si>
    <t>7211 Waverly Walk Ave, Ste JR-1</t>
  </si>
  <si>
    <t>['Beauty &amp; Spas', 'Cosmetics &amp; Beauty Supply', 'Shopping', 'Skin Care', 'Hair Salons']</t>
  </si>
  <si>
    <t>Ks9eQKwG0InyQM9lm7TiiQ</t>
  </si>
  <si>
    <t>Station at Poplar Tent Apartments by Greystar</t>
  </si>
  <si>
    <t>50 Poplar Station Cir NW</t>
  </si>
  <si>
    <t>wI6nRc30uK9CUZp3fGy12w</t>
  </si>
  <si>
    <t>9900 Poplar Tent Rd</t>
  </si>
  <si>
    <t>['Hair Salons', 'Beauty &amp; Spas', 'Hair Stylists']</t>
  </si>
  <si>
    <t>A0xwCkY1nhhmLynFPVQMxA</t>
  </si>
  <si>
    <t>Stool Pigeons Restaurant</t>
  </si>
  <si>
    <t>1-Sopa7l5bzhuuy1PVuIrw</t>
  </si>
  <si>
    <t>USPS</t>
  </si>
  <si>
    <t>400 Gilead Rd</t>
  </si>
  <si>
    <t>uArZSLlKIs9hQk9zuNK9kQ</t>
  </si>
  <si>
    <t>Consignments On South</t>
  </si>
  <si>
    <t>4450 S Blvd</t>
  </si>
  <si>
    <t>['Home &amp; Garden', 'Shopping', 'Fashion', 'Used', 'Vintage &amp; Consignment']</t>
  </si>
  <si>
    <t>TvsiR8zFWFImcNza_LpNrA</t>
  </si>
  <si>
    <t>The Golf Club Inc</t>
  </si>
  <si>
    <t>2600 Armentrout Dr</t>
  </si>
  <si>
    <t>6vx7gzfBmKhe-5FIyy1mvw</t>
  </si>
  <si>
    <t>Bentala Salon</t>
  </si>
  <si>
    <t>ZUogt78BTh-agfL-3ioYEw</t>
  </si>
  <si>
    <t>11025 Carolina Place Pkwy, Ste B1</t>
  </si>
  <si>
    <t>['Lingerie', 'Fashion', 'Shopping']</t>
  </si>
  <si>
    <t>7THF9if6Jgm7vcMgFCxX6w</t>
  </si>
  <si>
    <t>Regal Starlight - Charlotte</t>
  </si>
  <si>
    <t>11240 US Hwy 29, 11240 N. Tryon</t>
  </si>
  <si>
    <t>Z_mJYg3vi8cPZHa1J4BALw</t>
  </si>
  <si>
    <t>Kindred Restaurant</t>
  </si>
  <si>
    <t>131 N Main St</t>
  </si>
  <si>
    <t>['American (New)', 'Restaurants', 'Nightlife', 'Bars', 'Diners', 'Cocktail Bars']</t>
  </si>
  <si>
    <t>gvCW53iarF1eG030zSKuRA</t>
  </si>
  <si>
    <t>Popeyes Louisiana Kitchen</t>
  </si>
  <si>
    <t>4050 N Tryon St</t>
  </si>
  <si>
    <t>['Fast Food', 'Sandwiches', 'Chicken Wings', 'American (Traditional)', 'Restaurants']</t>
  </si>
  <si>
    <t>apgf_1gBlPhFK_Rh26NTPA</t>
  </si>
  <si>
    <t>Morehead Street Tavern</t>
  </si>
  <si>
    <t>400 E Morehead St</t>
  </si>
  <si>
    <t>['Bars', 'Nightlife', 'Pubs']</t>
  </si>
  <si>
    <t>JXGyLKoAmNfC0IDe0NYZbA</t>
  </si>
  <si>
    <t>Souper Salad</t>
  </si>
  <si>
    <t>5117 S Blvd</t>
  </si>
  <si>
    <t>['Buffets', 'Restaurants', 'American (Traditional)']</t>
  </si>
  <si>
    <t>IdkznFRxfiJVpPPalPAwig</t>
  </si>
  <si>
    <t>The Grid Powered by Goodwill</t>
  </si>
  <si>
    <t>['Computers', 'Fashion', 'Local Services', 'Used', 'Vintage &amp; Consignment', 'Shopping', 'Community Service/Non-Profit', 'Thrift Stores', 'Electronics']</t>
  </si>
  <si>
    <t>gHnXspGRFhTpkunK_ObxHA</t>
  </si>
  <si>
    <t>Imperial Stone</t>
  </si>
  <si>
    <t>4001 Waterton Ct</t>
  </si>
  <si>
    <t>['Home Services', 'Countertop Installation', 'Home &amp; Garden', 'Kitchen &amp; Bath', 'Shopping', 'Building Supplies']</t>
  </si>
  <si>
    <t>E0vZWNBWe-LwdECQFIjnug</t>
  </si>
  <si>
    <t>Boardwalk Billy's Raw Bar And Ribs</t>
  </si>
  <si>
    <t>9005 J M Keynes Dr, Ste 2</t>
  </si>
  <si>
    <t>['Nightlife', 'Bars', 'American (Traditional)', 'Diners', 'Sports Bars', 'Sandwiches', 'Restaurants', 'Barbeque']</t>
  </si>
  <si>
    <t>iRGuvssAVJ-P2zdbYvtBRw</t>
  </si>
  <si>
    <t>RimTyme - Charlotte</t>
  </si>
  <si>
    <t>5633 N Sharon Amity Rd</t>
  </si>
  <si>
    <t>['Tires', 'Auto Parts &amp; Supplies', 'Automotive', 'Wheel &amp; Rim Repair']</t>
  </si>
  <si>
    <t>eNfSygNzzmwR33QXpfC-Qg</t>
  </si>
  <si>
    <t>Garofola's Italiano</t>
  </si>
  <si>
    <t>3655 Concord Pkwy S</t>
  </si>
  <si>
    <t>xMRqhKEG_vovjZzIVK5qoQ</t>
  </si>
  <si>
    <t>Monarch</t>
  </si>
  <si>
    <t>5700 Executive Center Dr, Ste 110</t>
  </si>
  <si>
    <t>['Health &amp; Medical', 'Counseling &amp; Mental Health', 'Local Services', 'Doctors', 'Community Service/Non-Profit', 'Psychologists', 'Psychiatrists']</t>
  </si>
  <si>
    <t>sLQCxRssbEXdFdjL2faLqg</t>
  </si>
  <si>
    <t>Little Dreamer Productions</t>
  </si>
  <si>
    <t>10806 Reames Rd, Ste B</t>
  </si>
  <si>
    <t>['DJs', 'Event Planning &amp; Services', 'Wedding Planning', 'Party &amp; Event Planning', 'Party Equipment Rentals']</t>
  </si>
  <si>
    <t>61Gcb01LdGskyOidVSAmWg</t>
  </si>
  <si>
    <t>LaVecchia's Seafood Grille</t>
  </si>
  <si>
    <t>214 N Tryon St</t>
  </si>
  <si>
    <t>uO1F-NyzGuzOqtj9Oa6fOw</t>
  </si>
  <si>
    <t>171 Nc Hwy 16</t>
  </si>
  <si>
    <t>['Burgers', 'Restaurants', 'Coffee &amp; Tea', 'Fast Food', 'Food']</t>
  </si>
  <si>
    <t>OzkSglHb1FMxqeohPqHDHg</t>
  </si>
  <si>
    <t>The Invigory</t>
  </si>
  <si>
    <t>7314 Waverly Walk Ave, Ste E-1B</t>
  </si>
  <si>
    <t>['Doctors', 'Skin Care', 'Cryotherapy', 'Saunas', 'Beauty &amp; Spas', 'Health &amp; Medical', 'Halotherapy', 'Naturopathic/Holistic']</t>
  </si>
  <si>
    <t>55enmYLPNkAXPEKN_eNdyQ</t>
  </si>
  <si>
    <t>3090 E Franklin Blvd</t>
  </si>
  <si>
    <t>['Home Services', 'Electronics', 'Professional Services', 'Internet Service Providers', 'Mobile Phones', 'Shopping']</t>
  </si>
  <si>
    <t>snC1-DtxoURuPw-keom2GA</t>
  </si>
  <si>
    <t>Junk-King</t>
  </si>
  <si>
    <t>8425 Old Statesville Rd</t>
  </si>
  <si>
    <t>['Junk Removal &amp; Hauling', 'Movers', 'Professional Services', 'Home Services', 'Office Cleaning', 'Local Services']</t>
  </si>
  <si>
    <t>xUzKv4_FLFScS1nXVnkmbg</t>
  </si>
  <si>
    <t>Restorative Massage &amp; Skincare</t>
  </si>
  <si>
    <t>9904 Sandy Rock Pl, Ste 10, Salon Lofts</t>
  </si>
  <si>
    <t>['Beauty &amp; Spas', 'Massage', 'Massage Therapy', 'Skin Care', 'Health &amp; Medical', 'Reflexology']</t>
  </si>
  <si>
    <t>wMg55W7gShgZbeAyhem0xw</t>
  </si>
  <si>
    <t>306 E Woodlawn Rd</t>
  </si>
  <si>
    <t>['Shopping', 'Pharmacy', 'Drugstores', 'Health &amp; Medical']</t>
  </si>
  <si>
    <t>r3D7R6ex-OaJQ29q1cOJzg</t>
  </si>
  <si>
    <t>State Employees Credit Union</t>
  </si>
  <si>
    <t>5130 Poplar Tent Rd</t>
  </si>
  <si>
    <t>NwktF1sJ92KOQ434geNRoQ</t>
  </si>
  <si>
    <t>Charlotte Marriott City Center</t>
  </si>
  <si>
    <t>100 W Trade St</t>
  </si>
  <si>
    <t>['Hotels &amp; Travel', 'Venues &amp; Event Spaces', 'Hotels', 'Event Planning &amp; Services']</t>
  </si>
  <si>
    <t>Demetrios Restaurant</t>
  </si>
  <si>
    <t>6928 W Wilkinson Blvd</t>
  </si>
  <si>
    <t>kau4nB7Bx73FxCAwrSrpng</t>
  </si>
  <si>
    <t>Bliss Plumbing</t>
  </si>
  <si>
    <t>8421 Old Statesville Rd, Unit  12</t>
  </si>
  <si>
    <t>['Home Services', 'Water Heater Installation/Repair', 'Plumbing']</t>
  </si>
  <si>
    <t>5S4jk2DM-fsdoMPyrrApFQ</t>
  </si>
  <si>
    <t>Xpress Towing &amp; Recovery</t>
  </si>
  <si>
    <t>4024 Pine Grove Cir</t>
  </si>
  <si>
    <t>mEbW1NJ5wAy8x1gz3ImjnA</t>
  </si>
  <si>
    <t>Carolina Actors Studio Theatre - CAST</t>
  </si>
  <si>
    <t>2424 N Davidson St, Ste 113</t>
  </si>
  <si>
    <t>['Arts &amp; Entertainment', 'Performing Arts']</t>
  </si>
  <si>
    <t>M4Bi2eyelIP9YQuwD7a3JA</t>
  </si>
  <si>
    <t>Zia Pia imports + Italian kitchen</t>
  </si>
  <si>
    <t>['Pasta Shops', 'Restaurants', 'Specialty Food', 'Tuscan', 'Italian', 'Food', 'Grocery']</t>
  </si>
  <si>
    <t>cSfzWo-5uELcsgaVC7b6Yg</t>
  </si>
  <si>
    <t>Paige Sophia MD</t>
  </si>
  <si>
    <t>3125 Springbank Ln, Ste B</t>
  </si>
  <si>
    <t>k7LKCfTQw4u8Jz7xH_2pRA</t>
  </si>
  <si>
    <t>King's College</t>
  </si>
  <si>
    <t>322 Lamar Ave</t>
  </si>
  <si>
    <t>['Colleges &amp; Universities', 'Education']</t>
  </si>
  <si>
    <t>DoFncC-PMPmv1Lf6tTb9QQ</t>
  </si>
  <si>
    <t>7312 Town View Dr</t>
  </si>
  <si>
    <t>['Bars', 'Nightlife', 'Restaurants', 'American (Traditional)', 'Lounges', 'Steakhouses', 'Burgers']</t>
  </si>
  <si>
    <t>tMlVZWa4SsI01qYMRQerKg</t>
  </si>
  <si>
    <t>7th Street Public Market</t>
  </si>
  <si>
    <t>['Wine Bars', 'Restaurants', 'Grocery', 'Farmers Market', 'Food', 'Bars', 'Shopping', 'Local Flavor', 'Nightlife', 'Beer Bar', 'Public Markets', 'Specialty Food']</t>
  </si>
  <si>
    <t>yDCgb0EQbQ8lHnGS6HjYOw</t>
  </si>
  <si>
    <t>Circle De Salon</t>
  </si>
  <si>
    <t>2015 East Arbors Dr</t>
  </si>
  <si>
    <t>['Hair Stylists', 'Blow Dry/Out Services', 'Hair Salons', 'Beauty &amp; Spas']</t>
  </si>
  <si>
    <t>zaIhHwN5TFlIzrzour228w</t>
  </si>
  <si>
    <t>High Performance Real Estate</t>
  </si>
  <si>
    <t>3430 Toringdon Way, Ste 200</t>
  </si>
  <si>
    <t>tyjquHslrAuF5EUejbPfrw</t>
  </si>
  <si>
    <t>Sabor Latin Street Grill - Davidson</t>
  </si>
  <si>
    <t>['Restaurants', 'Mexican', 'Venezuelan', 'Latin American']</t>
  </si>
  <si>
    <t>FS5c1CyQZw3PK3mSiguvZw</t>
  </si>
  <si>
    <t>3114 Fincher Farm Rd, Ste 100</t>
  </si>
  <si>
    <t>aHe7p7UxWujdNSW7euA3Dw</t>
  </si>
  <si>
    <t>Fireplace &amp; Granite Distributors</t>
  </si>
  <si>
    <t>1146 Biscayne Dr</t>
  </si>
  <si>
    <t>['Fireplace Services', 'Home Services', 'Shopping', 'Kitchen &amp; Bath', 'Cabinetry', 'Home &amp; Garden']</t>
  </si>
  <si>
    <t>Cgjbb3KnMgPrBUAOyck15w</t>
  </si>
  <si>
    <t>North Carolina Brewers Celebration</t>
  </si>
  <si>
    <t>324 S Mint</t>
  </si>
  <si>
    <t>['Festivals', 'Arts &amp; Entertainment', 'Beer', 'Wine &amp; Spirits', 'Food']</t>
  </si>
  <si>
    <t>Matthews Family Chiropractic</t>
  </si>
  <si>
    <t>9808 Northeast Pkwy</t>
  </si>
  <si>
    <t>ZqHGgrx22bOR9kOPWcMteQ</t>
  </si>
  <si>
    <t>105 Cigar</t>
  </si>
  <si>
    <t>217 N Trade St</t>
  </si>
  <si>
    <t>J4WxIqKaKSGNjtxTBPhLBQ</t>
  </si>
  <si>
    <t>7520 Pineville Matthews Rd</t>
  </si>
  <si>
    <t>['Seafood', 'Nightlife', 'Restaurants', 'Cocktail Bars', 'American (New)', 'Bars']</t>
  </si>
  <si>
    <t>yriGyFV1r1K4ZnWW2DJn5Q</t>
  </si>
  <si>
    <t>Cash America Pawn</t>
  </si>
  <si>
    <t>1304 E Franklin Ave</t>
  </si>
  <si>
    <t>['Shopping', 'Pawn Shops', 'Electronics', 'Jewelry']</t>
  </si>
  <si>
    <t>9FPEg18SyYsKgbWZ0XDysQ</t>
  </si>
  <si>
    <t>Carolina Cones</t>
  </si>
  <si>
    <t>20801 N Main St</t>
  </si>
  <si>
    <t>4mrNkQaK0GT1Y2RL68H6rA</t>
  </si>
  <si>
    <t>The Yoga Center At 8th Street Studio</t>
  </si>
  <si>
    <t>1940 E 8th St</t>
  </si>
  <si>
    <t>['Hotels &amp; Travel', 'Health Retreats', 'Fitness &amp; Instruction', 'Pilates', 'Yoga', 'Trainers', 'Active Life']</t>
  </si>
  <si>
    <t>I0LPtP5d4-9tzbKWmY2qkw</t>
  </si>
  <si>
    <t>Ballantyne Reading Academy for the Very Young</t>
  </si>
  <si>
    <t>9815 Suzanne Ct, Ste A</t>
  </si>
  <si>
    <t>['Tutoring Centers', 'Education', 'Active Life', 'Summer Camps']</t>
  </si>
  <si>
    <t>hrA8586Sa-zBN56_FDtyMQ</t>
  </si>
  <si>
    <t>Urban Sip</t>
  </si>
  <si>
    <t>The Ritz-Carlton Hotel, 201 E Trade St</t>
  </si>
  <si>
    <t>['Wine Bars', 'Nightlife', 'Bars']</t>
  </si>
  <si>
    <t>VZ0sYhyBRkQVNPtZEQWsGw</t>
  </si>
  <si>
    <t>Charlotte Ballet</t>
  </si>
  <si>
    <t>701 N Tryon St</t>
  </si>
  <si>
    <t>['Specialty Schools', 'Arts &amp; Entertainment', 'Opera &amp; Ballet', 'Dance Schools', 'Performing Arts', 'Education']</t>
  </si>
  <si>
    <t>qHeRBS0SqWOByNB2cPhIog</t>
  </si>
  <si>
    <t>Party Reflections</t>
  </si>
  <si>
    <t>3412 Monroe Rd</t>
  </si>
  <si>
    <t>['Shopping', 'Sporting Goods', 'Party &amp; Event Planning', 'Party Supplies', 'Event Planning &amp; Services', 'Party Equipment Rentals', 'Home &amp; Garden']</t>
  </si>
  <si>
    <t>YwCes8FAChLpisVhF7FKLw</t>
  </si>
  <si>
    <t>1848 Galleria Blvd</t>
  </si>
  <si>
    <t>['Cosmetics &amp; Beauty Supply', 'Beauty &amp; Spas', 'Shopping']</t>
  </si>
  <si>
    <t>x0nPQOsfh_fy43-M-iCbRA</t>
  </si>
  <si>
    <t>Chin Chin</t>
  </si>
  <si>
    <t>9856 Monroe Rd</t>
  </si>
  <si>
    <t>mDjdTAfU-b8IZGMQWISVHw</t>
  </si>
  <si>
    <t>Pepper's Louisiana Kitchen</t>
  </si>
  <si>
    <t>8432 Old Statesville Rd, Ste 300</t>
  </si>
  <si>
    <t>['Cajun/Creole', 'Restaurants']</t>
  </si>
  <si>
    <t>Ki32bHsftCFaJkFiELQrMg</t>
  </si>
  <si>
    <t>Eastway Wrecker</t>
  </si>
  <si>
    <t>2801 Wilkinson Blvd</t>
  </si>
  <si>
    <t>fJqY-E3adwx7LLozV1TfFA</t>
  </si>
  <si>
    <t>eeZ Fusion &amp; Sushi</t>
  </si>
  <si>
    <t>16925 Birkdale Commons Pkwy, Ste F</t>
  </si>
  <si>
    <t>['Asian Fusion', 'Restaurants', 'Sushi Bars', 'Thai', 'Seafood']</t>
  </si>
  <si>
    <t>Bh8JIkxfh3NA3LmFK72voQ</t>
  </si>
  <si>
    <t>2109 E Franklin Blvd</t>
  </si>
  <si>
    <t>['Mobile Phones', 'Mobile Phone Accessories', 'Telecommunications', 'Shopping', 'IT Services &amp; Computer Repair', 'Electronics', 'Local Services']</t>
  </si>
  <si>
    <t>HSFVbyVeZl7RSjMcgfNLBA</t>
  </si>
  <si>
    <t>10910 Ardrey Kell Rd</t>
  </si>
  <si>
    <t>zYDAMT8UjETKRSYGXsbL3A</t>
  </si>
  <si>
    <t>Lam's Kitchen</t>
  </si>
  <si>
    <t>9RzyGWqkealt7B6qpxKHbA</t>
  </si>
  <si>
    <t>Collision Specialties Inc</t>
  </si>
  <si>
    <t>13607 Independence Blvd</t>
  </si>
  <si>
    <t>6BnxVOwU-lPMOAS4d-b8_Q</t>
  </si>
  <si>
    <t>Bull &amp; Barrister Draft House and Grille</t>
  </si>
  <si>
    <t>3615 Mount Holly-Huntersville Rd</t>
  </si>
  <si>
    <t>['Gastropubs', 'American (Traditional)', 'Restaurants', 'Local Flavor', 'Steakhouses', 'Food', 'Beer', 'Wine &amp; Spirits']</t>
  </si>
  <si>
    <t>HkQaXDTzfovryPGfhBoGng</t>
  </si>
  <si>
    <t>NC Moving Labor, Inc</t>
  </si>
  <si>
    <t>['Movers', 'Home Services']</t>
  </si>
  <si>
    <t>XStfi4op4_W5f1QifgGAzg</t>
  </si>
  <si>
    <t>Two Men and a Truck Charlotte</t>
  </si>
  <si>
    <t>3653 Trailer Dr</t>
  </si>
  <si>
    <t>['Movers', 'Packing Services', 'Local Services', 'Home Services', 'Packing Supplies', 'Self Storage', 'Shopping']</t>
  </si>
  <si>
    <t>vPyfk0je7cncjN378BruOw</t>
  </si>
  <si>
    <t>Clark Tire &amp; Auto</t>
  </si>
  <si>
    <t>13808 E Independence Blvd</t>
  </si>
  <si>
    <t>QSSD9WJEJUKYt8AuU1Rzsw</t>
  </si>
  <si>
    <t>CubeSmart Self Storage</t>
  </si>
  <si>
    <t>14124 Boren St</t>
  </si>
  <si>
    <t>vD2ZQzqrg9m9W-eyruyHXg</t>
  </si>
  <si>
    <t>9015 Pineville-Matthews Road</t>
  </si>
  <si>
    <t>qkoDky591Z6K4IYhlbt-Nw</t>
  </si>
  <si>
    <t>Salon 1226</t>
  </si>
  <si>
    <t>1226 Central Ave, Ste B</t>
  </si>
  <si>
    <t>['Eyelash Service', 'Beauty &amp; Spas', 'Hair Stylists', 'Eyebrow Services', 'Hair Salons']</t>
  </si>
  <si>
    <t>Lx3AlAQOYez45rNvUw2RQA</t>
  </si>
  <si>
    <t>Sears Optical</t>
  </si>
  <si>
    <t>1480 Concord Pkwy N</t>
  </si>
  <si>
    <t>['Health &amp; Medical', 'Eyewear &amp; Opticians', 'Optometrists', 'Shopping']</t>
  </si>
  <si>
    <t>Ambiance Hair Salon</t>
  </si>
  <si>
    <t>4219 Providence Rd, Ste 1A</t>
  </si>
  <si>
    <t>['Eyelash Service', 'Hair Salons', 'Beauty &amp; Spas']</t>
  </si>
  <si>
    <t>wjhL4ed8uJk6n3hQmLiNCA</t>
  </si>
  <si>
    <t>Novant Health-GoHealth Urgent Care - Midtown</t>
  </si>
  <si>
    <t>445 S Kings Dr</t>
  </si>
  <si>
    <t>['Urgent Care', 'Health &amp; Medical', 'Doctors', 'Pediatricians']</t>
  </si>
  <si>
    <t>y6Fmhz2CceimbgvxNVgE-w</t>
  </si>
  <si>
    <t>Los Arcos</t>
  </si>
  <si>
    <t>8619 Jw Clay Blvd</t>
  </si>
  <si>
    <t>lO-IY5X36bLI8vnQR4O18A</t>
  </si>
  <si>
    <t>Curry n Cake</t>
  </si>
  <si>
    <t>2015 E Arbors Dr, Ste 270</t>
  </si>
  <si>
    <t>['Indian', 'Restaurants', 'Food', 'Bakeries']</t>
  </si>
  <si>
    <t>KJqCJUxjoQECJN8ffFvx4w</t>
  </si>
  <si>
    <t>Budget Truck Rental</t>
  </si>
  <si>
    <t>9331 E Independence Blvd</t>
  </si>
  <si>
    <t>WNB3q9rhC0e7vxWp5G_Tkw</t>
  </si>
  <si>
    <t>Jamie Scott Fitness</t>
  </si>
  <si>
    <t>200 W Tremont Ave, Ste 103</t>
  </si>
  <si>
    <t>['Fitness &amp; Instruction', 'Cardio Classes', 'Health &amp; Medical', 'Trainers', 'Nutritionists', 'Gyms', 'Active Life']</t>
  </si>
  <si>
    <t>xo1IV81Wq7r-DVlXmTnp3w</t>
  </si>
  <si>
    <t>200 Corporate Blvd</t>
  </si>
  <si>
    <t>['Tires', 'Automotive', 'Transmission Repair', 'Auto Repair', 'Oil Change Stations']</t>
  </si>
  <si>
    <t>dYMUgI8lJbBzfuzQWH85bg</t>
  </si>
  <si>
    <t>Not Just Coffee - South End</t>
  </si>
  <si>
    <t>2000 South Blvd, Ste 130</t>
  </si>
  <si>
    <t>wEi_zBsVGmKglj9id87OjQ</t>
  </si>
  <si>
    <t>Touchdown Pizza</t>
  </si>
  <si>
    <t>1316 S Main St</t>
  </si>
  <si>
    <t>k8K3Fk7YedH60gXyPn5ATw</t>
  </si>
  <si>
    <t>8824 Pineville Matthews Rd</t>
  </si>
  <si>
    <t>['Coffee &amp; Tea', 'Food', 'Fast Food', 'Restaurants', 'Burgers']</t>
  </si>
  <si>
    <t>k7xem9czEEji_M0qsE_zSw</t>
  </si>
  <si>
    <t>Briggs Collision</t>
  </si>
  <si>
    <t>3900 Concord Pkwy S</t>
  </si>
  <si>
    <t>Y7u9P500KSe4n31E1CNXSg</t>
  </si>
  <si>
    <t>Salon Metaxa</t>
  </si>
  <si>
    <t>19900 W Catawba Ave</t>
  </si>
  <si>
    <t>['Hair Salons', 'Makeup Artists', 'Beauty &amp; Spas', 'Day Spas']</t>
  </si>
  <si>
    <t>aaVi3267B1dUe7XZQCjwkw</t>
  </si>
  <si>
    <t>Walmart</t>
  </si>
  <si>
    <t>['Shopping', 'Fashion', 'Food', 'Grocery', 'Department Stores', 'Mobile Phones']</t>
  </si>
  <si>
    <t>v_6HzkKuraBkTa1roLUL8Q</t>
  </si>
  <si>
    <t>Honeycuts Haircare For Men</t>
  </si>
  <si>
    <t>16631 Lancaster Hwy 109, Ste 109</t>
  </si>
  <si>
    <t>['Hair Salons', 'Beauty &amp; Spas', "Men's Hair Salons"]</t>
  </si>
  <si>
    <t>z8ELN66GLF1M7vhfx3BdhA</t>
  </si>
  <si>
    <t>Queen City Health Center</t>
  </si>
  <si>
    <t>4421 Sharon Rd, Ste 100</t>
  </si>
  <si>
    <t>['Doctors', 'Chiropractors', 'Health &amp; Medical', 'Pediatricians', 'Weight Loss Centers']</t>
  </si>
  <si>
    <t>hlPrY--heruutTMug5PsFg</t>
  </si>
  <si>
    <t>White Rabbit Books and Things</t>
  </si>
  <si>
    <t>1401 Central Ave</t>
  </si>
  <si>
    <t>['Books', 'Mags', 'Music &amp; Video', 'Music &amp; DVDs', 'Shopping', 'Bookstores']</t>
  </si>
  <si>
    <t>5c1uGx6boIQ8YFpGwkvvAw</t>
  </si>
  <si>
    <t>X-S Hair</t>
  </si>
  <si>
    <t>11508 Providence Rd</t>
  </si>
  <si>
    <t>4X9tVVQHIewliXqaancfQA</t>
  </si>
  <si>
    <t>Rum Bar &amp; Grill</t>
  </si>
  <si>
    <t>['Caribbean', 'Cuban', 'Nightlife', 'Restaurants', 'Puerto Rican', 'Bars', 'American (Traditional)', 'Sports Bars']</t>
  </si>
  <si>
    <t>8xTuXU5uZ85WF-ZGqDNv_w</t>
  </si>
  <si>
    <t>Leroy Fox - South End</t>
  </si>
  <si>
    <t>1616 Camden Rd, Ste 150</t>
  </si>
  <si>
    <t>['Southern', 'Restaurants', 'American (New)', 'Bars', 'Nightlife']</t>
  </si>
  <si>
    <t>1NttdSqmLqDp-6ljmXqZBA</t>
  </si>
  <si>
    <t>Painting with a Twist</t>
  </si>
  <si>
    <t>['Paint &amp; Sip', 'Arts &amp; Entertainment']</t>
  </si>
  <si>
    <t>AC6CRT62_sie9UpmqeGyvw</t>
  </si>
  <si>
    <t>Joe Hoopers Neighborhood Pub</t>
  </si>
  <si>
    <t>1300 Central Ave</t>
  </si>
  <si>
    <t>['Beer', 'Wine &amp; Spirits', 'Restaurants', 'American (New)', 'Nightlife', 'Bars', 'Food']</t>
  </si>
  <si>
    <t>72GC_dnBW0ivpyIoyLbpOg</t>
  </si>
  <si>
    <t>Auto Specialties of Lake Norman</t>
  </si>
  <si>
    <t>100 Center Ln</t>
  </si>
  <si>
    <t>hbi6UOtpCCAuILWUMfxG1g</t>
  </si>
  <si>
    <t>Jeni's Splendid Ice Creams</t>
  </si>
  <si>
    <t>4203 Park Rd</t>
  </si>
  <si>
    <t>YOukAltH2d1AamcyFQ2F5Q</t>
  </si>
  <si>
    <t>C2 Education of Charlotte</t>
  </si>
  <si>
    <t>8036 Providence Rd, Ste 1100</t>
  </si>
  <si>
    <t>['Private Tutors', 'Test Preparation', 'Tutoring Centers', 'Education']</t>
  </si>
  <si>
    <t>YVjJtgHSiovqeQRYqRvYQQ</t>
  </si>
  <si>
    <t>Original Chicken &amp; Ribs</t>
  </si>
  <si>
    <t>1100 Beatties Ford Rd</t>
  </si>
  <si>
    <t>['Barbeque', 'Restaurants', 'Event Planning &amp; Services', 'Caterers']</t>
  </si>
  <si>
    <t>VEOO20NNfbieiqfpxc47JA</t>
  </si>
  <si>
    <t>Touch Massage Studio</t>
  </si>
  <si>
    <t>1515 Mockingbird Ln, Ste 540, Montford Park building</t>
  </si>
  <si>
    <t>['Massage Therapy', 'Medical Spas', 'Health &amp; Medical', 'Day Spas', 'Beauty &amp; Spas', 'Traditional Chinese Medicine', 'Reflexology', 'Massage']</t>
  </si>
  <si>
    <t>QbbpMJiSU4M5g3x-q-lLuQ</t>
  </si>
  <si>
    <t>Blumenthal Performing Arts</t>
  </si>
  <si>
    <t>130 N Tryon St</t>
  </si>
  <si>
    <t>aoD4WdDTiGzRIu8vV98kiA</t>
  </si>
  <si>
    <t>On The Roxx</t>
  </si>
  <si>
    <t>19712 1 Norman Blvd, Ste 100</t>
  </si>
  <si>
    <t>N2yMKOSV4XsKJhjqMRq38g</t>
  </si>
  <si>
    <t>Roblin Painting</t>
  </si>
  <si>
    <t>6520 Matlea Ct</t>
  </si>
  <si>
    <t>BQu4jG0tBq1rW_LyxoOPvg</t>
  </si>
  <si>
    <t>Bodies Illustrated</t>
  </si>
  <si>
    <t>10039 University City Blvd, Ste H</t>
  </si>
  <si>
    <t>ARV5siBwOGimYqK-5vGT4A</t>
  </si>
  <si>
    <t>9300 South Blvd.</t>
  </si>
  <si>
    <t>['Fast Food', 'Restaurants', 'Burgers']</t>
  </si>
  <si>
    <t>zzFdaf0TGHOxiZv6vRAuLg</t>
  </si>
  <si>
    <t>Wang's Acupuncture &amp; Herbal Clinic</t>
  </si>
  <si>
    <t>12610 N Community House Rd, Ste 204</t>
  </si>
  <si>
    <t>['Health &amp; Medical', 'Acupuncture']</t>
  </si>
  <si>
    <t>fHkiH52AATeRa8Fi2yStpQ</t>
  </si>
  <si>
    <t>Golden Taipei</t>
  </si>
  <si>
    <t>8511 Davis Lake Pkwy</t>
  </si>
  <si>
    <t>['Sushi Bars', 'Chinese', 'Restaurants', 'Japanese', 'Asian Fusion']</t>
  </si>
  <si>
    <t>mAZLbq-BKmFurJRPZg6Cmg</t>
  </si>
  <si>
    <t>Shogun</t>
  </si>
  <si>
    <t>['Sushi Bars', 'Steakhouses', 'Restaurants', 'Japanese']</t>
  </si>
  <si>
    <t>HHj26nP_9Xs0_YSVCtWZEA</t>
  </si>
  <si>
    <t>Selwyn Cleaners &amp; Laundry</t>
  </si>
  <si>
    <t>2927 Selwyn Ave</t>
  </si>
  <si>
    <t>s6lTNO57vXsfzyYrPfXOvA</t>
  </si>
  <si>
    <t>Vietnam Grille</t>
  </si>
  <si>
    <t>5615 South Blvd</t>
  </si>
  <si>
    <t>_kereKyVKFrV2cPzSDKaGA</t>
  </si>
  <si>
    <t>Brickhouse Grill</t>
  </si>
  <si>
    <t>455 Corban Ave</t>
  </si>
  <si>
    <t>['Southern', 'Restaurants', 'American (Traditional)']</t>
  </si>
  <si>
    <t>ZS9G_gRFLaRejLtE4LfMwQ</t>
  </si>
  <si>
    <t>American Army Navy</t>
  </si>
  <si>
    <t>5326 E Independence Blvd</t>
  </si>
  <si>
    <t>['Outdoor Gear', 'Sporting Goods', 'Shopping']</t>
  </si>
  <si>
    <t>Oq76C1wZosdT0ZrA3dJPxQ</t>
  </si>
  <si>
    <t>Chuan Wang Fu</t>
  </si>
  <si>
    <t>8418 Park Rd</t>
  </si>
  <si>
    <t>['Asian Fusion', 'Restaurants', 'Chinese', 'Sushi Bars', 'Szechuan']</t>
  </si>
  <si>
    <t>7Kalh9QVFTlrcGaufs2eag</t>
  </si>
  <si>
    <t>8433 Davis Lake Pkwy</t>
  </si>
  <si>
    <t>['Fast Food', 'Chicken Wings', 'Event Planning &amp; Services', 'Restaurants', 'Caterers']</t>
  </si>
  <si>
    <t>PR82wjqOPSmhEwRI1Kw3GA</t>
  </si>
  <si>
    <t>336 South Sharon Amity Rd</t>
  </si>
  <si>
    <t>['American (Traditional)', 'Breakfast &amp; Brunch', 'Restaurants', 'Food', 'Burgers', 'American (New)']</t>
  </si>
  <si>
    <t>zW2SAaWtoDNM_JTkIW8Jtg</t>
  </si>
  <si>
    <t>4805 Sharon Road</t>
  </si>
  <si>
    <t>['Coffee Roasteries', 'Coffee &amp; Tea', 'Food']</t>
  </si>
  <si>
    <t>a2h9nrVMpNvfwMBo1e8ffg</t>
  </si>
  <si>
    <t>The Fillmore Charlotte</t>
  </si>
  <si>
    <t>820 Hamilton St</t>
  </si>
  <si>
    <t>['Arts &amp; Entertainment', 'Event Planning &amp; Services', 'Venues &amp; Event Spaces', 'Music Venues', 'Dance Clubs', 'Nightlife']</t>
  </si>
  <si>
    <t>sqUsqgzKZPRvc4qdgKNJiQ</t>
  </si>
  <si>
    <t>7-Eleven</t>
  </si>
  <si>
    <t>9502 Mt Holly Huntersvill</t>
  </si>
  <si>
    <t>['Gas Stations', 'Convenience Stores', 'Food', 'Gas Stations', 'Automotive', 'Coffee &amp; Tea', 'Service Stations']</t>
  </si>
  <si>
    <t>XzDLp63oGY9pT9wy2_bK5w</t>
  </si>
  <si>
    <t>5806 Prosperity Church Rd</t>
  </si>
  <si>
    <t>['Barbers', 'Beauty &amp; Spas', 'Hair Salons']</t>
  </si>
  <si>
    <t>lYpvrJqT4Zoty5q70F3YdA</t>
  </si>
  <si>
    <t>Shape Up Fitness &amp; Wellness Consulting</t>
  </si>
  <si>
    <t>4832 Park Rd, Ste H</t>
  </si>
  <si>
    <t>['Trainers', 'Active Life', 'Fitness &amp; Instruction']</t>
  </si>
  <si>
    <t>qPpwbfaaKCs6J4nKsAXLfw</t>
  </si>
  <si>
    <t>440 Griffith Road</t>
  </si>
  <si>
    <t>HKrYkuApZaHgcqqSL5ZwwA</t>
  </si>
  <si>
    <t>Southwood Realty Co</t>
  </si>
  <si>
    <t>165 S York St</t>
  </si>
  <si>
    <t>['Property Management', 'Home Services', 'Real Estate', 'Apartments']</t>
  </si>
  <si>
    <t>0WJZpDb2AgloKVZaQP7hPA</t>
  </si>
  <si>
    <t>Adkins Piano Service</t>
  </si>
  <si>
    <t>['Musical Instrument Services', 'Piano Services', 'Piano Stores', 'Shopping', 'Local Services', 'Local Flavor', 'Home Services', 'Musical Instruments &amp; Teachers']</t>
  </si>
  <si>
    <t>TLm25ZuEZQl16C9IKBHazw</t>
  </si>
  <si>
    <t>Jos. A. Bank</t>
  </si>
  <si>
    <t>3904 Colony Rd, Ste A</t>
  </si>
  <si>
    <t>["Men's Clothing", 'Fashion', 'Shopping', 'Plus Size Fashion', 'Formal Wear']</t>
  </si>
  <si>
    <t>MgiYBJVcPxWGndMUHqvluQ</t>
  </si>
  <si>
    <t>Bignon's African Hair &amp; Studio</t>
  </si>
  <si>
    <t>6932 N Tryon St, Ste 5</t>
  </si>
  <si>
    <t>['Beauty &amp; Spas', 'Hair Stylists', 'Hair Extensions', 'Hair Salons']</t>
  </si>
  <si>
    <t>pzy9xWQqsDxVU6j9MktRJg</t>
  </si>
  <si>
    <t>116 E Woodlawn Rd</t>
  </si>
  <si>
    <t>HEY19bAO55ecnzI5Jeev8g</t>
  </si>
  <si>
    <t>The Barker Lounge</t>
  </si>
  <si>
    <t>4336 Monroe Rd</t>
  </si>
  <si>
    <t>['Pet Boarding', 'Pets', 'Pet Groomers', 'Pet Sitting', 'Pet Services']</t>
  </si>
  <si>
    <t>vsfVrAUBdTXfLwuPBq8eJw</t>
  </si>
  <si>
    <t>Your CBD Source</t>
  </si>
  <si>
    <t>10416 E Independence Blvd, Ste 610</t>
  </si>
  <si>
    <t>['Shopping', 'Cannabis Dispensaries', 'Health &amp; Medical', 'Alternative Medicine', 'Vitamins &amp; Supplements']</t>
  </si>
  <si>
    <t>f1XN-HEoRdNWByFxolwYig</t>
  </si>
  <si>
    <t>Hilbish Ford</t>
  </si>
  <si>
    <t>2600 S Cannon Blvd</t>
  </si>
  <si>
    <t>['Car Dealers', 'Car Rental', 'Automotive', 'Hotels &amp; Travel', 'Auto Repair', 'Body Shops', 'Auto Parts &amp; Supplies']</t>
  </si>
  <si>
    <t>Jk_9H-N-EwZguRWUCt8ZbA</t>
  </si>
  <si>
    <t>Hunan To Go</t>
  </si>
  <si>
    <t>509 S Nc Hwy 27</t>
  </si>
  <si>
    <t>vHfhCwUCuBq95vw3ZlaUcQ</t>
  </si>
  <si>
    <t>Office Depot</t>
  </si>
  <si>
    <t>9610 Pineville-Matthews Rd</t>
  </si>
  <si>
    <t>['Computers', 'Shopping', 'Office Equipment']</t>
  </si>
  <si>
    <t>VXFycyyI3uEx6IOHkPLvSQ</t>
  </si>
  <si>
    <t>Addley's Bagel</t>
  </si>
  <si>
    <t>6 N Main St</t>
  </si>
  <si>
    <t>['Bagels', 'Food']</t>
  </si>
  <si>
    <t>OBsPhvGvWMnBm8UrN5-meA</t>
  </si>
  <si>
    <t>Ardmore King's Grant</t>
  </si>
  <si>
    <t>9015 King's Grant Dr</t>
  </si>
  <si>
    <t>HIwoSB4OSG9ErAfH3gSOzA</t>
  </si>
  <si>
    <t>2000 S Blvd</t>
  </si>
  <si>
    <t>['Beauty &amp; Spas', 'Hair Salons', 'Blow Dry/Out Services', 'Hair Stylists']</t>
  </si>
  <si>
    <t>q5thDspap5iM7zwefSQh9Q</t>
  </si>
  <si>
    <t>Sunset Auto Inspection</t>
  </si>
  <si>
    <t>5221 Sunset Rd</t>
  </si>
  <si>
    <t>['Smog Check Stations', 'Automotive', 'Car Inspectors']</t>
  </si>
  <si>
    <t>eCeFBHucdjbZkJlry8EALw</t>
  </si>
  <si>
    <t>Papi Queso</t>
  </si>
  <si>
    <t>['Food Trucks', 'American (New)', 'Sandwiches', 'Food', 'Street Vendors', 'Restaurants']</t>
  </si>
  <si>
    <t>QIcXq4Z3_2lvg9rmmoGF-A</t>
  </si>
  <si>
    <t>8905 Red Oak Blvd</t>
  </si>
  <si>
    <t>['American (Traditional)', 'Restaurants', 'Burgers', 'American (New)', 'Bars', 'Nightlife']</t>
  </si>
  <si>
    <t>9-tklfOZwLN1TR-tfu2_yw</t>
  </si>
  <si>
    <t>3129 Monroe Rd</t>
  </si>
  <si>
    <t>['Breakfast &amp; Brunch', 'Restaurants', 'Fast Food', 'Chicken Shop', 'Chicken Wings']</t>
  </si>
  <si>
    <t>ycmlMco3w3A5D3Qeqk9jyw</t>
  </si>
  <si>
    <t>River's Edge Bar and Grill</t>
  </si>
  <si>
    <t>5000 Whitewater Center Pkwy</t>
  </si>
  <si>
    <t>['Restaurants', 'American (New)', 'Active Life']</t>
  </si>
  <si>
    <t>6EvETd9FVPJfhT_6AW9iEw</t>
  </si>
  <si>
    <t>Fossil Store</t>
  </si>
  <si>
    <t>6801 North Lake Mall Dr, Ste 173, Northlake Mall</t>
  </si>
  <si>
    <t>['Leather Goods', 'Fashion', 'Watches', 'Shopping', 'Accessories']</t>
  </si>
  <si>
    <t>tzKUXgkHH_6NCYqKb33PpA</t>
  </si>
  <si>
    <t>Revolution Ego</t>
  </si>
  <si>
    <t>312 S Myers St, Ste 115</t>
  </si>
  <si>
    <t>QeW_8LjzcXk3D_zIMUyMsw</t>
  </si>
  <si>
    <t>Dickens Mitchener &amp; Associates</t>
  </si>
  <si>
    <t>2330 Randolph Rd</t>
  </si>
  <si>
    <t>['Home Services', 'Real Estate', 'Real Estate Services', 'Real Estate Agents']</t>
  </si>
  <si>
    <t>Wba2Ev9kpjCl2CZIsAmxZQ</t>
  </si>
  <si>
    <t>IDesireBeauty</t>
  </si>
  <si>
    <t>624 Jetton St, Loft 4, Salon Lofts</t>
  </si>
  <si>
    <t>['Skin Care', 'Waxing', 'Hair Removal', 'Estheticians', 'Eyelash Service', 'Beauty &amp; Spas']</t>
  </si>
  <si>
    <t>3KYNGSNgl_mPGf6xgORblQ</t>
  </si>
  <si>
    <t>Denver Defense</t>
  </si>
  <si>
    <t>1417 Hwy 16 N</t>
  </si>
  <si>
    <t>['Education', 'Specialty Schools', 'Guns &amp; Ammo', 'Shopping', 'Firearm Training', 'Gun/Rifle Ranges', 'Active Life']</t>
  </si>
  <si>
    <t>FqVTaF56MSgqCCX3N6hgLQ</t>
  </si>
  <si>
    <t>The Social Vineyard</t>
  </si>
  <si>
    <t>174 W Main Ave</t>
  </si>
  <si>
    <t>['Bars', 'Tapas Bars', 'Restaurants', 'Wine Bars', 'Nightlife']</t>
  </si>
  <si>
    <t>9F9ZNJW8AYhLBZ4eGhBfAA</t>
  </si>
  <si>
    <t>The Brass Monkey</t>
  </si>
  <si>
    <t>3826 S New Hope Rd</t>
  </si>
  <si>
    <t>['Italian', 'Restaurants', 'Seafood']</t>
  </si>
  <si>
    <t>nqFYUADBUqP2uh3QnyXGmQ</t>
  </si>
  <si>
    <t>Frontgate</t>
  </si>
  <si>
    <t>['Home Decor', 'Rugs', 'Kitchen &amp; Bath', 'Home &amp; Garden', 'Shopping']</t>
  </si>
  <si>
    <t>QGIwETiSrLcxsaieei72lw</t>
  </si>
  <si>
    <t>Kuester Management</t>
  </si>
  <si>
    <t>6600 Central Pacific Ave</t>
  </si>
  <si>
    <t>H52wNKchruVCTk6ZPwv_Aw</t>
  </si>
  <si>
    <t>Tails R Waggin' Day Spa &amp; Resort</t>
  </si>
  <si>
    <t>3435 S New Hope Rd</t>
  </si>
  <si>
    <t>['Pet Services', 'Pets', 'Pet Sitting', 'Pet Groomers']</t>
  </si>
  <si>
    <t>XY8toAsZhldSASUQtBVziw</t>
  </si>
  <si>
    <t>Pino Gelato</t>
  </si>
  <si>
    <t>Charlotte Douglas International Airport Clt</t>
  </si>
  <si>
    <t>['Gelato', 'Desserts', 'Food', 'Ice Cream &amp; Frozen Yogurt']</t>
  </si>
  <si>
    <t>6zN0Wa_5_M-8Ymht3F9DPA</t>
  </si>
  <si>
    <t>Christenbury Eye Center</t>
  </si>
  <si>
    <t>3621 Randolph Rd</t>
  </si>
  <si>
    <t>['Health &amp; Medical', 'Laser Eye Surgery/Lasik', 'Ophthalmologists', 'Doctors']</t>
  </si>
  <si>
    <t>2yPA4LfSizfZj9mcPiowWg</t>
  </si>
  <si>
    <t>Liquid</t>
  </si>
  <si>
    <t>17036 Kenton Dr, Ste 104</t>
  </si>
  <si>
    <t>['Nightlife', 'Bars', 'Lounges', 'Cocktail Bars', 'Hookah Bars']</t>
  </si>
  <si>
    <t>HUN9iPlcvk87TxGJyySc8g</t>
  </si>
  <si>
    <t>7107 Waverly Walk Ave, Ste A3</t>
  </si>
  <si>
    <t>['Skin Care', 'Beauty &amp; Spas', 'Nail Salons', 'Waxing', 'Hair Removal']</t>
  </si>
  <si>
    <t>QpqUZBL-jEo7IFDLm0TLBA</t>
  </si>
  <si>
    <t>Mel Jackson Income Tax Service</t>
  </si>
  <si>
    <t>10837 Mount Holly Rd, Ste 1</t>
  </si>
  <si>
    <t>['Professional Services', 'Accountants', 'Financial Services', 'Tax Services']</t>
  </si>
  <si>
    <t>C0vKeUYBOmK0f-WaOhlj8g</t>
  </si>
  <si>
    <t>Frankly Gourmet</t>
  </si>
  <si>
    <t>['Restaurants', 'Hot Dogs', 'Fast Food']</t>
  </si>
  <si>
    <t>zN7u2ksZtYWOznQxdPi8gw</t>
  </si>
  <si>
    <t>Lee Spa and Nails</t>
  </si>
  <si>
    <t>4456 The Plz, Ste A</t>
  </si>
  <si>
    <t>mdgHvDM7snVtb5qGdw7pcg</t>
  </si>
  <si>
    <t>Sumpter's Fine Jewelry &amp; Watches</t>
  </si>
  <si>
    <t>3501 Wilkinson Blvd</t>
  </si>
  <si>
    <t>['Jewelry', 'Watches', 'Shopping']</t>
  </si>
  <si>
    <t>YUqejVW1bj_gjJbMvOEusQ</t>
  </si>
  <si>
    <t>The Peppers</t>
  </si>
  <si>
    <t>8524 Pit Stop Ct NW, Ste 8219</t>
  </si>
  <si>
    <t>['Bars', 'Indian', 'Asian Fusion', 'Nightlife', 'Restaurants', 'Pan Asian', 'Himalayan/Nepalese']</t>
  </si>
  <si>
    <t>0IS9L4T1ogzVmKsQXDxigQ</t>
  </si>
  <si>
    <t>Run For Your Life - University</t>
  </si>
  <si>
    <t>1816 E Arbors Dr, Ste 420</t>
  </si>
  <si>
    <t>['Shopping', 'Shoe Stores', 'Sporting Goods', 'Fashion']</t>
  </si>
  <si>
    <t>_MEcyJ3Lscsd4F9ZKbmYNA</t>
  </si>
  <si>
    <t>Times Turn Around</t>
  </si>
  <si>
    <t>6751 E Wilkinson Blvd</t>
  </si>
  <si>
    <t>['Automotive', 'Food', 'Convenience Stores', 'Gas Stations']</t>
  </si>
  <si>
    <t>KK1gz__tnBj7XY9csheROw</t>
  </si>
  <si>
    <t>Sweet Boutique Bakery</t>
  </si>
  <si>
    <t>9814 Zackery Ave</t>
  </si>
  <si>
    <t>['Cupcakes', 'Bakeries', 'Food', 'Custom Cakes']</t>
  </si>
  <si>
    <t>SgUxcrMlgz7IQxqzqFEfIw</t>
  </si>
  <si>
    <t>Explict Bistro and Lounge</t>
  </si>
  <si>
    <t>['Nightlife', 'Bars', 'Lounges']</t>
  </si>
  <si>
    <t>bd6yBgiUdTzZwUyXvSUXiQ</t>
  </si>
  <si>
    <t>Darrell's Garage</t>
  </si>
  <si>
    <t>317 N Pine St</t>
  </si>
  <si>
    <t>['Heating &amp; Air Conditioning/HVAC', 'Automotive', 'Oil Change Stations', 'Auto Repair', 'Transmission Repair', 'Auto Parts &amp; Supplies', 'Home Services']</t>
  </si>
  <si>
    <t>rH3T4ZITiUpwwKqCyYCWKg</t>
  </si>
  <si>
    <t>Graham Street Grill</t>
  </si>
  <si>
    <t>2519 N Graham St</t>
  </si>
  <si>
    <t>['Street Vendors', 'Restaurants', 'Food', 'Sandwiches', 'Greek', 'Breakfast &amp; Brunch']</t>
  </si>
  <si>
    <t>mC39IrCp36QIVFRZIw9PTQ</t>
  </si>
  <si>
    <t>Seoul Food Meat Company</t>
  </si>
  <si>
    <t>1400 S Church St, Ste A</t>
  </si>
  <si>
    <t>['Barbeque', 'Restaurants', 'Bars', 'Asian Fusion', 'Korean', 'Beer Bar', 'Nightlife', 'Chicken Wings']</t>
  </si>
  <si>
    <t>hhfSeb5mi73LHf5vavAwNA</t>
  </si>
  <si>
    <t>Kraving Catering</t>
  </si>
  <si>
    <t>5600 Grapevine Dr, Ste 348</t>
  </si>
  <si>
    <t>['Cooking Classes', 'Caterers', 'Arts &amp; Crafts', 'Custom Cakes', 'Event Planning &amp; Services', 'Shopping', 'Personal Chefs', 'Food', 'Party &amp; Event Planning']</t>
  </si>
  <si>
    <t>nW8STgbs1wzUWyUsYOi1QA</t>
  </si>
  <si>
    <t>Academy Of Nail Technology &amp; Esthetics</t>
  </si>
  <si>
    <t>415 Minuet Ln</t>
  </si>
  <si>
    <t>['Beauty &amp; Spas', 'Nail Salons', 'Vocational &amp; Technical School', 'Shopping', 'Cosmetics &amp; Beauty Supply', 'Specialty Schools', 'Skin Care', 'Education', 'Cosmetology Schools']</t>
  </si>
  <si>
    <t>E4R5vHiOrjzXe97cPEF97A</t>
  </si>
  <si>
    <t>Sospeso Coffee Roasters</t>
  </si>
  <si>
    <t>['Coffee Roasteries', 'Food']</t>
  </si>
  <si>
    <t>ILBbzc6d7zQPPeeZgjFXVw</t>
  </si>
  <si>
    <t>Fashion Nails Bar</t>
  </si>
  <si>
    <t>20920 Torrence Chapel Rd, Ste B2</t>
  </si>
  <si>
    <t>['Nail Salons', 'Hair Removal', 'Beauty &amp; Spas', 'Waxing']</t>
  </si>
  <si>
    <t>16-sNGTmeSvANzSWI-3sZA</t>
  </si>
  <si>
    <t>Gimme A Cupcake</t>
  </si>
  <si>
    <t>1736-E Dickerson Blvd</t>
  </si>
  <si>
    <t>Tg-ct0EHM3FlURzhldkW-A</t>
  </si>
  <si>
    <t>Wish Upon A Star - Children's Parties</t>
  </si>
  <si>
    <t>['Party Supplies', 'Event Planning &amp; Services', 'Party &amp; Event Planning', 'Arts &amp; Entertainment']</t>
  </si>
  <si>
    <t>jBddvTMEzcpOgdKNBltLfA</t>
  </si>
  <si>
    <t>A Deck Above</t>
  </si>
  <si>
    <t>1201 H Technology Dr</t>
  </si>
  <si>
    <t>['Home Services', 'Decks &amp; Railing', 'Contractors']</t>
  </si>
  <si>
    <t>lzHr7Ki2e12JmaQsOrdxiw</t>
  </si>
  <si>
    <t>Clean Free Carpet Cleaning</t>
  </si>
  <si>
    <t>13402 Reunion St</t>
  </si>
  <si>
    <t>['Home Services', 'Carpet Cleaning', 'Local Services']</t>
  </si>
  <si>
    <t>9lMTsKG1eaIup0CLE-4lcw</t>
  </si>
  <si>
    <t>Escape Nails &amp; Tan Lic</t>
  </si>
  <si>
    <t>5332 Prosperity Church Rd</t>
  </si>
  <si>
    <t>NwhUqdeoroadWim7qusfUg</t>
  </si>
  <si>
    <t>AT&amp;T Internet</t>
  </si>
  <si>
    <t>3lPlfIBjAvNkdaGWGXmnqQ</t>
  </si>
  <si>
    <t>California Closets - Charlotte</t>
  </si>
  <si>
    <t>['Furniture Stores', 'Home &amp; Garden', 'Home Services', 'Shopping', 'Interior Design', 'Home Organization', 'Home Decor']</t>
  </si>
  <si>
    <t>dHwBzjgOsHLYA9PuBbE21Q</t>
  </si>
  <si>
    <t>9101 Sam Furr Rd</t>
  </si>
  <si>
    <t>['Food', 'Convenience Stores', 'Automotive', 'Gas Stations']</t>
  </si>
  <si>
    <t>uJ6somNcp8bHjZ_obRyi_Q</t>
  </si>
  <si>
    <t>Steelecroft Jewelers</t>
  </si>
  <si>
    <t>13000 S Tryon St, Ste F</t>
  </si>
  <si>
    <t>ECcRfVohxTFw1AWgDRx_QQ</t>
  </si>
  <si>
    <t>Bike Exchange</t>
  </si>
  <si>
    <t>4491 Posterity Ct, Ste 3</t>
  </si>
  <si>
    <t>nqxd7hDwD1UuS1NBDveCQw</t>
  </si>
  <si>
    <t>Carolina Appliance Service</t>
  </si>
  <si>
    <t>2500 Tensing Ct</t>
  </si>
  <si>
    <t>['Appliances &amp; Repair', 'Local Services', 'Kitchen &amp; Bath', 'Shopping', 'Appliances', 'Home &amp; Garden']</t>
  </si>
  <si>
    <t>imzF-HGZjYZ8RivljMZWEw</t>
  </si>
  <si>
    <t>NoCA Uptown</t>
  </si>
  <si>
    <t>['Southern', 'Bars', 'French', 'Restaurants', 'Sports Bars', 'Lounges', 'Nightlife', 'Wine Bars', 'American (New)']</t>
  </si>
  <si>
    <t>q8rklp9FHJaCFVJw-pdU4g</t>
  </si>
  <si>
    <t>Advanced Appliance Service</t>
  </si>
  <si>
    <t>4122 S New Hope Rd</t>
  </si>
  <si>
    <t>b8fEuQPrf383f6pzdm8-1w</t>
  </si>
  <si>
    <t>Vida Mexican Kitchen y Cantina</t>
  </si>
  <si>
    <t>210 E Trade St, Ste 104A</t>
  </si>
  <si>
    <t>['Restaurants', 'Mexican', 'Nightlife', 'Bars']</t>
  </si>
  <si>
    <t>H3seUzUzMvIPB92OP8yT_w</t>
  </si>
  <si>
    <t>Golden Corral Buffet &amp; Grill</t>
  </si>
  <si>
    <t>2300 E. Franklin Blvd.</t>
  </si>
  <si>
    <t>['Buffets', 'American (Traditional)', 'Comfort Food', 'Restaurants', 'Breakfast &amp; Brunch']</t>
  </si>
  <si>
    <t>ewkpNZnweaJNw1pJW2cU1w</t>
  </si>
  <si>
    <t>13000 York Rd, Ste 1</t>
  </si>
  <si>
    <t>s8OLoPfOpB0FbK5frI3CkQ</t>
  </si>
  <si>
    <t>The Peculiar Rabbit</t>
  </si>
  <si>
    <t>1212 Pecan Ave</t>
  </si>
  <si>
    <t>['Asian Fusion', 'Gastropubs', 'British', 'American (New)', 'Restaurants']</t>
  </si>
  <si>
    <t>7YDleCtN_pXsqjo7yQZ4OQ</t>
  </si>
  <si>
    <t>Latta Park</t>
  </si>
  <si>
    <t>510 E Park Ave</t>
  </si>
  <si>
    <t>AxY-6_GT0Nans3EUm6Ya1A</t>
  </si>
  <si>
    <t>Perfect Balance Training Center</t>
  </si>
  <si>
    <t>8850 Monroe Rd</t>
  </si>
  <si>
    <t>['Fitness &amp; Instruction', 'Active Life', 'Summer Camps', 'Gymnastics']</t>
  </si>
  <si>
    <t>o77IP7RX_z8mi0wtVprSOg</t>
  </si>
  <si>
    <t>Mecklenburg Foot &amp; Ankle Associates</t>
  </si>
  <si>
    <t>2115 E 7th St, Ste 102</t>
  </si>
  <si>
    <t>['Podiatrists', 'Doctors', 'Health &amp; Medical']</t>
  </si>
  <si>
    <t>RKQ0qEIEP-VdS8X4YMa2IA</t>
  </si>
  <si>
    <t>Jyoti's World Cuisine</t>
  </si>
  <si>
    <t>7128 Albemarle Rd</t>
  </si>
  <si>
    <t>['Vegan', 'Vegetarian', 'Indian', 'Restaurants']</t>
  </si>
  <si>
    <t>HzFYDiqI4E2wa4VeYpi4QQ</t>
  </si>
  <si>
    <t>Lake Norman Miniature Golf</t>
  </si>
  <si>
    <t>18639 Statesville Rd</t>
  </si>
  <si>
    <t>['Venues &amp; Event Spaces', 'Laser Tag', 'Active Life', 'Mini Golf', 'Event Planning &amp; Services', 'Golf']</t>
  </si>
  <si>
    <t>mryzCUoL9kyytCOcbpymkA</t>
  </si>
  <si>
    <t>4391 Central Ave</t>
  </si>
  <si>
    <t>['Pharmacy', 'Shopping', 'Drugstores', 'Health &amp; Medical']</t>
  </si>
  <si>
    <t>xSs1Z1OrWC_KmhY0SPKJ1Q</t>
  </si>
  <si>
    <t>Shiki Japanese Restaurant</t>
  </si>
  <si>
    <t>1848 Galleria Blvd, Ste K</t>
  </si>
  <si>
    <t>['Noodles', 'Desserts', 'Japanese', 'Chicken Wings', 'Restaurants', 'Food', 'Sushi Bars']</t>
  </si>
  <si>
    <t>bpv3YSr_yWaa8-vjbMq2Ow</t>
  </si>
  <si>
    <t>Dentistry of the Carolinas - Dilworth</t>
  </si>
  <si>
    <t>2230 Park Rd, Ste 202</t>
  </si>
  <si>
    <t>['Oral Surgeons', 'Health &amp; Medical', 'Dentists', 'Cosmetic Dentists', 'Pediatric Dentists', 'Endodontists', 'Orthodontists', 'General Dentistry']</t>
  </si>
  <si>
    <t>u4tzhYZ2yGs6RRDhF8nM8g</t>
  </si>
  <si>
    <t>10421 S Tryon St</t>
  </si>
  <si>
    <t>QTrbFMaPgd3BscIo7frc0Q</t>
  </si>
  <si>
    <t>Wine &amp; Design</t>
  </si>
  <si>
    <t>1419 East Blvd, Ste J</t>
  </si>
  <si>
    <t>['Art Classes', 'Active Life', 'Kids Activities', 'Arts &amp; Entertainment', 'Nightlife', 'Education', 'Paint &amp; Sip', 'Event Planning &amp; Services', 'Specialty Schools', 'Art Schools', 'Party &amp; Event Planning']</t>
  </si>
  <si>
    <t>JWOYA3FC2RlHl7v2bLzD5A</t>
  </si>
  <si>
    <t>Holy Joes Meats &amp; More</t>
  </si>
  <si>
    <t>10210 Berkeley Place Dr, Unit 120</t>
  </si>
  <si>
    <t>['Halal', 'Ethnic Food', 'Food', 'Grocery', 'Meat Shops', 'Restaurants', 'Butcher', 'Specialty Food']</t>
  </si>
  <si>
    <t>oZuoM7yKE6xKGpjLkUiw6w</t>
  </si>
  <si>
    <t>Noble Smoke</t>
  </si>
  <si>
    <t>2216 Freedom Dr</t>
  </si>
  <si>
    <t>4AhZeNFNYJ1XFoXSQcsf3w</t>
  </si>
  <si>
    <t>Vaping Xtreme</t>
  </si>
  <si>
    <t>13803 Independence Blvd</t>
  </si>
  <si>
    <t>['Vape Shops', 'Shopping', 'Tobacco Shops', 'Wholesale Stores']</t>
  </si>
  <si>
    <t>cPF-u6Ga7cgaXMOxetQbWg</t>
  </si>
  <si>
    <t>Sleep Inn &amp; Suites Lake Norman</t>
  </si>
  <si>
    <t>16508 Northcross Dr</t>
  </si>
  <si>
    <t>5UAkNhH7vh3Ym7ixz5VT5Q</t>
  </si>
  <si>
    <t>Sassy Nail Bar</t>
  </si>
  <si>
    <t>1315 E Blvd, Ste 150</t>
  </si>
  <si>
    <t>['Nail Salons', 'Beauty &amp; Spas', 'Waxing', 'Hair Removal']</t>
  </si>
  <si>
    <t>q5I1eO_K6AHC-3B8DB9Caw</t>
  </si>
  <si>
    <t>Choplin's Restaurant</t>
  </si>
  <si>
    <t>19700 One Norman Blvd, Ste C</t>
  </si>
  <si>
    <t>['Beer', 'Wine &amp; Spirits', 'Steakhouses', 'Southern', 'Comfort Food', 'Restaurants', 'Seafood', 'American (New)', 'Food', 'American (Traditional)']</t>
  </si>
  <si>
    <t>zN6WBP_qr3NZp0CbBb128g</t>
  </si>
  <si>
    <t>Poke Bar</t>
  </si>
  <si>
    <t>601 South Kings Dr, Ste K</t>
  </si>
  <si>
    <t>['Restaurants', 'Hawaiian', 'Food', 'Asian Fusion', 'Sushi Bars', 'Poke']</t>
  </si>
  <si>
    <t>FTabxXREW1WetFJ3AQRo4g</t>
  </si>
  <si>
    <t>Hwy 55 Burgers Shakes &amp; Fries</t>
  </si>
  <si>
    <t>7800 Steven Mills Rd</t>
  </si>
  <si>
    <t>['Food', 'Cheesesteaks', 'Ice Cream &amp; Frozen Yogurt', 'Burgers', 'Restaurants', 'Desserts', 'Diners', 'American (Traditional)']</t>
  </si>
  <si>
    <t>c50HBldFU8BXUIW6WFXTAw</t>
  </si>
  <si>
    <t>7747 North Tryon Street</t>
  </si>
  <si>
    <t>['Sandwiches', 'American (Traditional)', 'Food', 'Restaurants', 'Fast Food']</t>
  </si>
  <si>
    <t>uBazj2AvkLCMQrh4O1zeJg</t>
  </si>
  <si>
    <t>Premier Cleaners</t>
  </si>
  <si>
    <t>16639 Birkdale Cmns Pkwy, Ste 110</t>
  </si>
  <si>
    <t>hkoEUM-isVJMvliuaprLHQ</t>
  </si>
  <si>
    <t>Sweet Union Flea Market</t>
  </si>
  <si>
    <t>4420 W Highway 74</t>
  </si>
  <si>
    <t>['Flea Markets', 'Shopping']</t>
  </si>
  <si>
    <t>y8KKRLLRrpBTt1NwTECDtg</t>
  </si>
  <si>
    <t>Mueller's Neighborhood Grill</t>
  </si>
  <si>
    <t>119 Huntley Pl</t>
  </si>
  <si>
    <t>3vfwZkmxVsipUe4jdrkBkg</t>
  </si>
  <si>
    <t>Krazy Kats Tattoo &amp; Body Piercing</t>
  </si>
  <si>
    <t>5014 Monroe Rd</t>
  </si>
  <si>
    <t>['Beauty &amp; Spas', 'Shopping', 'Jewelry', 'Tattoo', 'Piercing']</t>
  </si>
  <si>
    <t>foiwq0TZ5EpkWHIkbKjAJQ</t>
  </si>
  <si>
    <t>Hampton Inn Charlotte-University Place</t>
  </si>
  <si>
    <t>8419 N Tryon St</t>
  </si>
  <si>
    <t>rZpESBojl8dTTWp6EwlEBQ</t>
  </si>
  <si>
    <t>The Waterman Fish Bar</t>
  </si>
  <si>
    <t>2729 South Blvd, Ste D</t>
  </si>
  <si>
    <t>['Restaurants', 'Nightlife', 'Cocktail Bars', 'Bars', 'American (Traditional)', 'Seafood']</t>
  </si>
  <si>
    <t>rTxe7oQc2g0jjWP3_ikHQw</t>
  </si>
  <si>
    <t>Pet Pause</t>
  </si>
  <si>
    <t>3605 Mt Holly-Huntersville Rd</t>
  </si>
  <si>
    <t>['Pet Services', 'Pet Groomers', 'Pet Stores', 'Pets']</t>
  </si>
  <si>
    <t>9-GNhPL4PBL2FOJc28KPMA</t>
  </si>
  <si>
    <t>Tamales La Pasadita</t>
  </si>
  <si>
    <t>3112 The Plz</t>
  </si>
  <si>
    <t>['Tacos', 'Mexican', 'Restaurants', 'Latin American']</t>
  </si>
  <si>
    <t>vbSPrupo4IirM1guvo8R1g</t>
  </si>
  <si>
    <t>Elevation Church - Uptown</t>
  </si>
  <si>
    <t>on21PoDvi9P6THIRbPuzIg</t>
  </si>
  <si>
    <t>AAA Cleaner Tailor</t>
  </si>
  <si>
    <t>JsF7NKg0psbFp6Ecsb_uLA</t>
  </si>
  <si>
    <t>Advanced Family Eye Care</t>
  </si>
  <si>
    <t>7547 Waterside Loop Rd, Ste A</t>
  </si>
  <si>
    <t>['Optometrists', 'Eyewear &amp; Opticians', 'Medical Centers', 'Professional Services', 'Health &amp; Medical', 'Outdoor Gear', 'Sporting Goods', 'Shopping', 'Medical Supplies']</t>
  </si>
  <si>
    <t>dvkAlZ-TDdLH4DX1Xd41pA</t>
  </si>
  <si>
    <t>Mosquito Joe of South Charlotte</t>
  </si>
  <si>
    <t>po_KNe9tubrYVKKKSviC9Q</t>
  </si>
  <si>
    <t>Intrinity Landscaping</t>
  </si>
  <si>
    <t>9331 Barkridge Rd</t>
  </si>
  <si>
    <t>['Gardeners', 'Landscape Architects', 'Landscaping', 'Home Services', 'Electricians']</t>
  </si>
  <si>
    <t>iW2aJMm0fYxPLqLepfoXFA</t>
  </si>
  <si>
    <t>Lee Nails</t>
  </si>
  <si>
    <t>1480 Concord Pkwy N, Ste 230</t>
  </si>
  <si>
    <t>Ow4ShghToM6jmjd_1vXbGA</t>
  </si>
  <si>
    <t>Sardis Oaks</t>
  </si>
  <si>
    <t>5151 Sardis Rd</t>
  </si>
  <si>
    <t>['Health &amp; Medical']</t>
  </si>
  <si>
    <t>kVjckAAMSjws-77asAtQTA</t>
  </si>
  <si>
    <t>Nail Trix</t>
  </si>
  <si>
    <t>3056 Eastway Dr</t>
  </si>
  <si>
    <t>e-A8razpiLZ0Tro9p-Qoew</t>
  </si>
  <si>
    <t>Coach</t>
  </si>
  <si>
    <t>5404-850 New Fashion Way</t>
  </si>
  <si>
    <t>['Fashion', "Men's Clothing", 'Shopping', 'Accessories', "Women's Clothing"]</t>
  </si>
  <si>
    <t>nhLUu-BYlMoRoVpZLIlhYg</t>
  </si>
  <si>
    <t>Kay Jewelers</t>
  </si>
  <si>
    <t>4400 Sharon Rd, Ste 130</t>
  </si>
  <si>
    <t>Qmp7t7eDP_T8qTR2TDDQNA</t>
  </si>
  <si>
    <t>Southend Painting</t>
  </si>
  <si>
    <t>['Home Services', 'Contractors', 'Painters']</t>
  </si>
  <si>
    <t>wP4j2kVwL_zTsbvYTB3X4A</t>
  </si>
  <si>
    <t>Steps N Motion Dance Studio</t>
  </si>
  <si>
    <t>8183 Ardrey Kell Rd</t>
  </si>
  <si>
    <t>['Performing Arts', 'Arts &amp; Entertainment', 'Fitness &amp; Instruction', 'Active Life', 'Dance Studios']</t>
  </si>
  <si>
    <t>yVJHHNzddcdstcJBgADxsQ</t>
  </si>
  <si>
    <t>8150 Ikea Blvd, Ste 25</t>
  </si>
  <si>
    <t>JJJS1xYYsctFYf2fcEbIdA</t>
  </si>
  <si>
    <t>Cvs 2772</t>
  </si>
  <si>
    <t>10730 Providence Rd</t>
  </si>
  <si>
    <t>['Drugstores', 'Shopping']</t>
  </si>
  <si>
    <t>qac2HimbgZNZ9ZTqkzyqsg</t>
  </si>
  <si>
    <t>Parrillada Che Gaucho</t>
  </si>
  <si>
    <t>4724 Old Pineville Rd</t>
  </si>
  <si>
    <t>['Argentine', 'Restaurants']</t>
  </si>
  <si>
    <t>Ke7BJ7U7F7Dyr5vs_01cTA</t>
  </si>
  <si>
    <t>Kid To Kid - Charlotte</t>
  </si>
  <si>
    <t>3407 Pineville Matthews Rd, Ste 600</t>
  </si>
  <si>
    <t>['Shopping', 'Department Stores', 'Fashion', "Children's Clothing", 'Maternity Wear']</t>
  </si>
  <si>
    <t>psjEAT7P-rSAYlNFdJdu6g</t>
  </si>
  <si>
    <t>401 Hawthorne Lane, Ste 110</t>
  </si>
  <si>
    <t>['Mailbox Centers', 'Shipping Centers', 'Notaries', 'Local Services', 'Printing Services']</t>
  </si>
  <si>
    <t>cIrI_aXYtdptE9mIFh555w</t>
  </si>
  <si>
    <t>Knit One Stitch Too</t>
  </si>
  <si>
    <t>9709 Sam Furr Rd</t>
  </si>
  <si>
    <t>['Arts &amp; Crafts', 'Shopping']</t>
  </si>
  <si>
    <t>8ovSK8Hv37izs8kHgnO8gw</t>
  </si>
  <si>
    <t>Country Days Corn Maze</t>
  </si>
  <si>
    <t>416 Clontz Rd</t>
  </si>
  <si>
    <t>['Farms', 'Arts &amp; Entertainment', 'Local Flavor', 'Attraction Farms']</t>
  </si>
  <si>
    <t>Monroe Crossing Mall</t>
  </si>
  <si>
    <t>2115 W Roosevelt Blvd</t>
  </si>
  <si>
    <t>['Shopping Centers', 'Shopping']</t>
  </si>
  <si>
    <t>yG0FsHDCAk4T6SCi5rUDXQ</t>
  </si>
  <si>
    <t>The Basement Arcade Bar</t>
  </si>
  <si>
    <t>14 Union St S</t>
  </si>
  <si>
    <t>['Bars', 'Arts &amp; Entertainment', 'Nightlife', 'Arcades']</t>
  </si>
  <si>
    <t>W9dagkAa8dBtkD7Zj2KLFA</t>
  </si>
  <si>
    <t>Festival Latino Americano</t>
  </si>
  <si>
    <t>['Community Service/Non-Profit', 'Local Services']</t>
  </si>
  <si>
    <t>doRfusCpK9k43vCGIQgkZQ</t>
  </si>
  <si>
    <t>Time Warner Cable BBQ &amp; Blues</t>
  </si>
  <si>
    <t>1000 Nc Music Factory Blvd</t>
  </si>
  <si>
    <t>rjwbxWUEuWahp5N12w2F-Q</t>
  </si>
  <si>
    <t>Sun Stoppers - Monroe</t>
  </si>
  <si>
    <t>1969 Old Charlotte Hwy, Ste A</t>
  </si>
  <si>
    <t>['Automotive', 'Auto Glass Services']</t>
  </si>
  <si>
    <t>wNAhWqABvz1FQ7PR42OYqA</t>
  </si>
  <si>
    <t>Classic Attic</t>
  </si>
  <si>
    <t>4301 Park Rd, Ste C, Park Rd Shopping Ctr</t>
  </si>
  <si>
    <t>['Home Services', 'Furniture Stores', 'Fashion', 'Used', 'Vintage &amp; Consignment', 'Interior Design', 'Thrift Stores', 'Home Decor', 'Home &amp; Garden', 'Shopping', 'Arts &amp; Entertainment', 'Antiques', 'Art Galleries']</t>
  </si>
  <si>
    <t>SvHsyi0raKxQio16sYjbPg</t>
  </si>
  <si>
    <t>Kure CBD and Vape - Arboretum</t>
  </si>
  <si>
    <t>8042 Providence Rd, Ste 1300</t>
  </si>
  <si>
    <t>['Vape Shops', 'Shopping', 'Bars', 'Lounges', 'Nightlife']</t>
  </si>
  <si>
    <t>dHaI3mS8kPW-KVmeLdzzmw</t>
  </si>
  <si>
    <t>Harkey Tile &amp; Stone</t>
  </si>
  <si>
    <t>1822 Sunnyside Ave</t>
  </si>
  <si>
    <t>['Shopping', 'Home &amp; Garden', 'Kitchen &amp; Bath', 'Building Supplies', 'Home Services', 'Masonry/Concrete', 'Countertop Installation']</t>
  </si>
  <si>
    <t>7mc7YzCT66KJkIyQMLPNJw</t>
  </si>
  <si>
    <t>The Colony</t>
  </si>
  <si>
    <t>3701 Roxborough Pkwy</t>
  </si>
  <si>
    <t>CK5F4i4J3tIFH15VDbJmXQ</t>
  </si>
  <si>
    <t>Delight Cleaners</t>
  </si>
  <si>
    <t>4475 Highway 49 S, Ste 240</t>
  </si>
  <si>
    <t>gk-LCVaXPRNLkY6Y1BM1PQ</t>
  </si>
  <si>
    <t>CJ's Wing Shack</t>
  </si>
  <si>
    <t>1610 Ashley Rd</t>
  </si>
  <si>
    <t>F2ftia2girOT3qCa2NbDDg</t>
  </si>
  <si>
    <t>Washburn Kurt MD</t>
  </si>
  <si>
    <t>1900 Randolph Rd</t>
  </si>
  <si>
    <t>0WOyGLDrh8wwiHCLVTw0zg</t>
  </si>
  <si>
    <t>6428 Fairview Rd</t>
  </si>
  <si>
    <t>['Burgers', 'Fast Food', 'Coffee &amp; Tea', 'Food', 'Sandwiches', 'Restaurants']</t>
  </si>
  <si>
    <t>1mU7L7y4G9smiawBU4Tivw</t>
  </si>
  <si>
    <t>South Charlotte Salon &amp; Spa</t>
  </si>
  <si>
    <t>10600 S Commerce Blvd</t>
  </si>
  <si>
    <t>['Day Spas', 'Hair Salons', 'Massage', 'Beauty &amp; Spas']</t>
  </si>
  <si>
    <t>ow9dm9ZHq05FCgWmCbMedw</t>
  </si>
  <si>
    <t>You Call We Install Flooring</t>
  </si>
  <si>
    <t>4739 Holbrook Dr</t>
  </si>
  <si>
    <t>['Flooring', 'Local Services', 'Home Services']</t>
  </si>
  <si>
    <t>cKkQbkvwpDHf4isx4wlZXA</t>
  </si>
  <si>
    <t>Mark Beam Massage Therapy</t>
  </si>
  <si>
    <t>6596 Roberta Rd, Ste B</t>
  </si>
  <si>
    <t>IO-TqtFvn2gkcSxVrw59aA</t>
  </si>
  <si>
    <t>Levant Mediterranean Cuisine</t>
  </si>
  <si>
    <t>501 S Church St, Ste 120</t>
  </si>
  <si>
    <t>['Restaurants', 'Mediterranean']</t>
  </si>
  <si>
    <t>4D3eOUFNWayFmeu8kXXvoQ</t>
  </si>
  <si>
    <t>Birkenstock Feet First</t>
  </si>
  <si>
    <t>msu5_BQoJyHvVFl6sM_EpA</t>
  </si>
  <si>
    <t>WyattWorks Plumbing</t>
  </si>
  <si>
    <t>10810 Southern Loop Blvd</t>
  </si>
  <si>
    <t>['Plumbing', 'Home Services', 'Hydro-jetting', 'Local Services', 'Water Heater Installation/Repair']</t>
  </si>
  <si>
    <t>k_nni5JIkv-7lBE0D0roeQ</t>
  </si>
  <si>
    <t>Carriage Fine Dry Cleaning</t>
  </si>
  <si>
    <t>7845 Colony Rd, Ste C1</t>
  </si>
  <si>
    <t>['Dry Cleaning &amp; Laundry', 'Local Services', 'Dry Cleaning', 'Sewing &amp; Alterations', 'Laundry Services']</t>
  </si>
  <si>
    <t>LVJR-VSJS8RIhb15n3qCTA</t>
  </si>
  <si>
    <t>Uptown Cleaners</t>
  </si>
  <si>
    <t>101 W Morehead St</t>
  </si>
  <si>
    <t>PY1mXEIUeDhU3PNeHDkOgA</t>
  </si>
  <si>
    <t>Wiki Wiki Car Wash</t>
  </si>
  <si>
    <t>3401 Wilkinson Blvd</t>
  </si>
  <si>
    <t>['Automotive', 'Car Wash', 'Auto Detailing']</t>
  </si>
  <si>
    <t>PxIs04p6iHHzNMFl41Jj5A</t>
  </si>
  <si>
    <t>Dellinger Wrecker Service</t>
  </si>
  <si>
    <t>10256 Industrial Dr</t>
  </si>
  <si>
    <t>IZCKIPq7UTHoDJLo7NwUJQ</t>
  </si>
  <si>
    <t>Nails By Ken</t>
  </si>
  <si>
    <t>7227 Pineville-Matthews Rd, Ste 300</t>
  </si>
  <si>
    <t>aGpOrN_OkR7HakF-s_Rvqw</t>
  </si>
  <si>
    <t>Villaggio Natural Nails &amp; Spa</t>
  </si>
  <si>
    <t>18505 Statesville Rd, Bldg A6</t>
  </si>
  <si>
    <t>['Eyelash Service', 'Beauty &amp; Spas', 'Nail Salons', 'Hair Removal']</t>
  </si>
  <si>
    <t>3hyZNMirEkiQHDI8goO2MQ</t>
  </si>
  <si>
    <t>Berewick Recreation Center</t>
  </si>
  <si>
    <t>5910 Dixie River Rd</t>
  </si>
  <si>
    <t>['Recreation Centers', 'Active Life']</t>
  </si>
  <si>
    <t>FSMvypkP1E0dxgv5o0w66w</t>
  </si>
  <si>
    <t>Adam &amp; Eve - Charlotte</t>
  </si>
  <si>
    <t>1437 A S Blvd</t>
  </si>
  <si>
    <t>['Shopping', 'Adult', 'Fashion', 'Lingerie']</t>
  </si>
  <si>
    <t>_YcWCINjZlb5aWQ5iAmk-w</t>
  </si>
  <si>
    <t>Cashwell Appliance Parts</t>
  </si>
  <si>
    <t>2900 N Graham St</t>
  </si>
  <si>
    <t>['Home Services', 'Appliances', 'Local Services', 'Heating &amp; Air Conditioning/HVAC', 'Home &amp; Garden', 'Shopping', 'Appliances &amp; Repair']</t>
  </si>
  <si>
    <t>G7PKVkfwQ9SgTkNkVHn0sQ</t>
  </si>
  <si>
    <t>2592 W Roosevelt Blvd</t>
  </si>
  <si>
    <t>['Fast Food', 'Event Planning &amp; Services', 'Caterers', 'Restaurants', 'Chicken Wings']</t>
  </si>
  <si>
    <t>23yAedX4XtlbE9OagWZHZg</t>
  </si>
  <si>
    <t>Bohemian Style House</t>
  </si>
  <si>
    <t>1318 Central Ave, Ste A1</t>
  </si>
  <si>
    <t>RNO7SRmfVi0CyXjtPhXELg</t>
  </si>
  <si>
    <t>Mellow Mushroom</t>
  </si>
  <si>
    <t>2820 Selwyn Ave, Ste 100</t>
  </si>
  <si>
    <t>['Sports Bars', 'Nightlife', 'Bars', 'Sandwiches', 'Gluten-Free', 'Pizza', 'Restaurants']</t>
  </si>
  <si>
    <t>IDZeWX9-5yMVMViuOY-PmA</t>
  </si>
  <si>
    <t>The Home Depot</t>
  </si>
  <si>
    <t>8135 University Cty Blvd</t>
  </si>
  <si>
    <t>['Shopping', 'Appliances', 'Home &amp; Garden', 'Hardware Stores', 'Nurseries &amp; Gardening']</t>
  </si>
  <si>
    <t>bGPS4v1RH_on6zrdLVJWbg</t>
  </si>
  <si>
    <t>The Wentford Spa Dilworth</t>
  </si>
  <si>
    <t>304 E Worthington Ave</t>
  </si>
  <si>
    <t>P8xe33ok2pwHZBkTxUTcEw</t>
  </si>
  <si>
    <t>Ted A Greve &amp; Associates PA</t>
  </si>
  <si>
    <t>1201 N Tryon St</t>
  </si>
  <si>
    <t>['Criminal Defense Law', 'Employment Law', 'Workers Compensation Law', 'Personal Injury Law', 'General Litigation', 'Lawyers', 'Professional Services']</t>
  </si>
  <si>
    <t>kZ8GDBCGZ90T_c_XiSd38Q</t>
  </si>
  <si>
    <t>All A-Round Movers</t>
  </si>
  <si>
    <t>9911 Rose Commons Dr, Ste E-154</t>
  </si>
  <si>
    <t>q7uz33UP9A_GDpe1y_NjDw</t>
  </si>
  <si>
    <t>One White Whisker Mobile Cat Grooming</t>
  </si>
  <si>
    <t>['Pets', 'Pet Services', 'Pet Groomers']</t>
  </si>
  <si>
    <t>ZlnLwDAc9cqPPhCrOSsSIg</t>
  </si>
  <si>
    <t>CherryBerry Yogurt Bar</t>
  </si>
  <si>
    <t>1100 Metropolitan Ave, Ste 160</t>
  </si>
  <si>
    <t>['Ice Cream &amp; Frozen Yogurt', 'Food', 'Desserts']</t>
  </si>
  <si>
    <t>vKq375Xz3XY1z8wEvpZV7g</t>
  </si>
  <si>
    <t>7001 Matthews Mint Hill Rd</t>
  </si>
  <si>
    <t>['Donuts', 'Coffee &amp; Tea', 'Food']</t>
  </si>
  <si>
    <t>DFtVgI6KrS6dcWQXXglCgg</t>
  </si>
  <si>
    <t>Friendly's Family Restaurant</t>
  </si>
  <si>
    <t>14220 Oak Hill Park Ln</t>
  </si>
  <si>
    <t>9UYssGjLiDjg57bLnBRdZA</t>
  </si>
  <si>
    <t>Window Gang</t>
  </si>
  <si>
    <t>7168 Weddington Rd NW, Ste 104</t>
  </si>
  <si>
    <t>['Window Washing', 'Pressure Washers', 'Gutter Services', 'Home Services']</t>
  </si>
  <si>
    <t>RmoAWAz1xKBoCfxfjHBKbw</t>
  </si>
  <si>
    <t>Presto Bar &amp; Grill</t>
  </si>
  <si>
    <t>445 W Trade St</t>
  </si>
  <si>
    <t>['Southern', 'American (New)', 'Restaurants']</t>
  </si>
  <si>
    <t>E1Aq3E7BbGmxTasyHLxJaA</t>
  </si>
  <si>
    <t>Sunrise Fence</t>
  </si>
  <si>
    <t>3304 Wesley Chapel Stouts Rd</t>
  </si>
  <si>
    <t>['Fences &amp; Gates', 'Home Services']</t>
  </si>
  <si>
    <t>_DsbJjMgbexfPm0XhF6n7g</t>
  </si>
  <si>
    <t>Renovatus Church</t>
  </si>
  <si>
    <t>1209 Little Rock Rd</t>
  </si>
  <si>
    <t>TTmGJBXn4sGrnqFeu4mO9g</t>
  </si>
  <si>
    <t>Dickey's Barbecue Pit</t>
  </si>
  <si>
    <t>15201 B John J Delaney</t>
  </si>
  <si>
    <t>nEQFnHydeX2A3bRRDAKqQg</t>
  </si>
  <si>
    <t>Chuy's</t>
  </si>
  <si>
    <t>4310 Sharon Rd</t>
  </si>
  <si>
    <t>['Tex-Mex', 'Mexican', 'Restaurants']</t>
  </si>
  <si>
    <t>lOAzmLdEC8fyM4KeZAnfDQ</t>
  </si>
  <si>
    <t>Hampton Inn &amp; Suites Charlotte/South Park at Phillips Place</t>
  </si>
  <si>
    <t>6700 Phillips Place Ct</t>
  </si>
  <si>
    <t>Uv-XHIuzJUDZrN8liI4ZEQ</t>
  </si>
  <si>
    <t>['Beauty &amp; Spas', 'Barbers', 'Hair Salons']</t>
  </si>
  <si>
    <t>43lT4BZX8lfFiJnfhJs2BQ</t>
  </si>
  <si>
    <t>The Maids of Concord, NC</t>
  </si>
  <si>
    <t>308 Church St N</t>
  </si>
  <si>
    <t>__pUz-JhT6p_XurpYlhlww</t>
  </si>
  <si>
    <t>Oasis Outdoor</t>
  </si>
  <si>
    <t>11729 Carolina Place Pkwy</t>
  </si>
  <si>
    <t>['Hot Tub &amp; Pool', 'Building Supplies', 'Home &amp; Garden', 'Active Life', 'Home Services', 'Furniture Stores', 'Swimming Pools', 'Grilling Equipment', 'Shopping', 'Outdoor Furniture Stores']</t>
  </si>
  <si>
    <t>F32zn7v4lpJSlZVh9M3rmg</t>
  </si>
  <si>
    <t>Midtown Imports</t>
  </si>
  <si>
    <t>1020 W Tremont Ave</t>
  </si>
  <si>
    <t>ZEJSl57ylcxciwJDKcWqEg</t>
  </si>
  <si>
    <t>9520 E Independence Blvd</t>
  </si>
  <si>
    <t>['Oil Change Stations', 'Auto Repair', 'Battery Stores', 'Automotive', 'Shopping', 'Tires']</t>
  </si>
  <si>
    <t>ukneDDFb9sN4xnA3NsxXKA</t>
  </si>
  <si>
    <t>Ultra Nail Boutique</t>
  </si>
  <si>
    <t>10618 Providence Rd, Ste A</t>
  </si>
  <si>
    <t>kM7HltgIyMov66HCwnSh-Q</t>
  </si>
  <si>
    <t>1909 Sardis Rd N</t>
  </si>
  <si>
    <t>ZrOx8EgCvy_GDdq6nSxq-w</t>
  </si>
  <si>
    <t>WamBam Fence</t>
  </si>
  <si>
    <t>10616 Baily Rd, Ste H</t>
  </si>
  <si>
    <t>['Home Services']</t>
  </si>
  <si>
    <t>XeDtnkWNTd3oo75Vij96bQ</t>
  </si>
  <si>
    <t>Haymaker</t>
  </si>
  <si>
    <t>225 S Poplar St</t>
  </si>
  <si>
    <t>['Restaurants', 'Local Flavor', 'American (New)', 'Breakfast &amp; Brunch', 'Southern']</t>
  </si>
  <si>
    <t>IHdkiGxKFEGCAaQ6fxmUaQ</t>
  </si>
  <si>
    <t>Spa 4 Paws</t>
  </si>
  <si>
    <t>3512 Providence Rd S</t>
  </si>
  <si>
    <t>['Pets', 'Pet Breeders', 'Pet Groomers', 'Pet Services']</t>
  </si>
  <si>
    <t>g92QApwbpRQXXpDeXZLrwA</t>
  </si>
  <si>
    <t>Doolittle's</t>
  </si>
  <si>
    <t>7930 Rea Rd</t>
  </si>
  <si>
    <t>1ck8LxgkUhWmQr5cDiZvrQ</t>
  </si>
  <si>
    <t>Lowesville Cafe</t>
  </si>
  <si>
    <t>1610 S Bus Hwy 16</t>
  </si>
  <si>
    <t>LOWESVILLE</t>
  </si>
  <si>
    <t>['Breakfast &amp; Brunch', 'Cafes', 'Restaurants']</t>
  </si>
  <si>
    <t>h2nEUriLUQ8oPX6ElFxSwg</t>
  </si>
  <si>
    <t>Mocco Bistro</t>
  </si>
  <si>
    <t>['Food', 'Desserts', 'Bakeries', 'Coffee &amp; Tea']</t>
  </si>
  <si>
    <t>Jh5NKnKzpDlA1rpJbXcktg</t>
  </si>
  <si>
    <t>Cuzzo's Cuisine</t>
  </si>
  <si>
    <t>3418 Tuckaseegee Rd</t>
  </si>
  <si>
    <t>['Food', 'Food Trucks', 'Southern', 'Restaurants']</t>
  </si>
  <si>
    <t>XsTRhqEOQlzgmPIQh9p6uQ</t>
  </si>
  <si>
    <t>A Fancy Pup</t>
  </si>
  <si>
    <t>4178 Roberta Rd</t>
  </si>
  <si>
    <t>sF45u9M6x087QW9HeVll5A</t>
  </si>
  <si>
    <t>Lavender Spa and Nail Salon</t>
  </si>
  <si>
    <t>8133 Ardrey Kell Rd, Ste 101</t>
  </si>
  <si>
    <t>['Massage', 'Nail Salons', 'Day Spas', 'Beauty &amp; Spas']</t>
  </si>
  <si>
    <t>v0qZQJ2CJr4dYqIWfHztvw</t>
  </si>
  <si>
    <t>Yelp Elite Event: First Look at Northside Topgolf Swing Suite</t>
  </si>
  <si>
    <t>314 N College St</t>
  </si>
  <si>
    <t>cUF-HW3_IPVelUjqPwbHUA</t>
  </si>
  <si>
    <t>10223 University City Blvd</t>
  </si>
  <si>
    <t>nLz62gXgiJL1-UCltZFFfA</t>
  </si>
  <si>
    <t>Avenue Market</t>
  </si>
  <si>
    <t>210 N Church</t>
  </si>
  <si>
    <t>['Convenience Stores', 'Food', 'Sandwiches', 'Beer', 'Wine &amp; Spirits', 'Korean', 'Restaurants']</t>
  </si>
  <si>
    <t>1zhAMw6QSAkkDRlnmQE7uA</t>
  </si>
  <si>
    <t>The Wash House</t>
  </si>
  <si>
    <t>2208 Park Rd</t>
  </si>
  <si>
    <t>['Dry Cleaning &amp; Laundry', 'Local Services', 'Laundromat', 'Sewing &amp; Alterations', 'Laundry Services', 'Dry Cleaning']</t>
  </si>
  <si>
    <t>_X9jK8ebziNayjYfCSKn2A</t>
  </si>
  <si>
    <t>Reese's Pro Movers</t>
  </si>
  <si>
    <t>mIa-BRXL3JUFgRk8qr0NOQ</t>
  </si>
  <si>
    <t>NOAH'S Event Venue</t>
  </si>
  <si>
    <t>2421 Yorkmont Rd</t>
  </si>
  <si>
    <t>['Event Planning &amp; Services', 'Wedding Chapels', 'Venues &amp; Event Spaces']</t>
  </si>
  <si>
    <t>xoQwIZRWeZfR-W5d_ADlzw</t>
  </si>
  <si>
    <t>Citi Cleaners</t>
  </si>
  <si>
    <t>718 W Trade St</t>
  </si>
  <si>
    <t>WLNIyjVeDI2z6_LMiAITKA</t>
  </si>
  <si>
    <t>Inklanation Custom Tattoos &amp; Piercings</t>
  </si>
  <si>
    <t>703 S Main St</t>
  </si>
  <si>
    <t>['Tattoo', 'Piercing', 'Beauty &amp; Spas']</t>
  </si>
  <si>
    <t>msQsI64MWSlf2BSg_pJQOw</t>
  </si>
  <si>
    <t>Paul Simon</t>
  </si>
  <si>
    <t>4300 Sharon Rd, Ste 25, Village at South Park</t>
  </si>
  <si>
    <t>['Formal Wear', "Men's Clothing", "Women's Clothing", 'Shopping', 'Fashion', 'Shoe Stores']</t>
  </si>
  <si>
    <t>mqUgobkWrQgfYo3ri1foVA</t>
  </si>
  <si>
    <t>Kabab Je Rotisserie and Grille</t>
  </si>
  <si>
    <t>7828 Rea Rd</t>
  </si>
  <si>
    <t>['Desserts', 'Vegetarian', 'Food', 'Restaurants', 'Salad', 'Mediterranean', 'Sandwiches', 'Middle Eastern']</t>
  </si>
  <si>
    <t>IEkgdeCJc-mi2qiE-0krfw</t>
  </si>
  <si>
    <t>LifeWay Christian Store</t>
  </si>
  <si>
    <t>9717 Northlake Centre Pkwy, Ste B2</t>
  </si>
  <si>
    <t>['Cards &amp; Stationery', 'Arts &amp; Crafts', 'Gift Shops', 'Event Planning &amp; Services', 'Flowers &amp; Gifts', 'Shopping', 'Religious Items']</t>
  </si>
  <si>
    <t>7VsIM_8UyGuFIekzIstwxA</t>
  </si>
  <si>
    <t>Indian Trail Hardware</t>
  </si>
  <si>
    <t>205 Indian Trail Rd N</t>
  </si>
  <si>
    <t>['Hardware Stores', 'Home &amp; Garden', 'Shopping', 'Local Services', 'Knife Sharpening', 'Propane']</t>
  </si>
  <si>
    <t>S9kfL9bFU1ACksS9kRrjpA</t>
  </si>
  <si>
    <t>Waterford Hills Apartments</t>
  </si>
  <si>
    <t>6219 Waterford Hills Dr</t>
  </si>
  <si>
    <t>9yZPy1Vlr6W7J9tpLFubXA</t>
  </si>
  <si>
    <t>Free Range Brewing</t>
  </si>
  <si>
    <t>2320 N Davidson St, Ste D</t>
  </si>
  <si>
    <t>['Bars', 'Leisure Centers', 'Recreation Centers', 'Beer Bar', 'Active Life', 'Food', 'Pop-up Shops', 'Breweries', 'Shopping', 'Nightlife', 'Music Venues', 'Arts &amp; Entertainment']</t>
  </si>
  <si>
    <t>17QG3LVhGDpuAKtnyZF1bQ</t>
  </si>
  <si>
    <t>6425 Albemarle Rd</t>
  </si>
  <si>
    <t>umAwCyitZBCt-pCOwkp5pA</t>
  </si>
  <si>
    <t>5801 South Blvd</t>
  </si>
  <si>
    <t>['Real Estate', 'Financial Services', 'Home Services', 'Mortgage Brokers', 'Banks &amp; Credit Unions']</t>
  </si>
  <si>
    <t>tjAeaGdxf7I4xN9M7wGJNQ</t>
  </si>
  <si>
    <t>Pure Pizza</t>
  </si>
  <si>
    <t>['Vegetarian', 'Food', 'Restaurants', 'Farmers Market', 'Gluten-Free', 'Pizza']</t>
  </si>
  <si>
    <t>RoyywlTNAmM8dJcibAr1rg</t>
  </si>
  <si>
    <t>11025 E. Independence Blvd.</t>
  </si>
  <si>
    <t>t7rrfXTMqkr7xmTu2vlozg</t>
  </si>
  <si>
    <t>Mattress Firm Tyvola Mall</t>
  </si>
  <si>
    <t>5411 South Blvd</t>
  </si>
  <si>
    <t>['Home &amp; Garden', 'Shades &amp; Blinds', 'Shopping', 'Mattresses', 'Home Decor', 'Home Services', 'Furniture Stores']</t>
  </si>
  <si>
    <t>bVqx58OBEqqgMJvaQMyZJQ</t>
  </si>
  <si>
    <t>SunTrust Bank</t>
  </si>
  <si>
    <t>1935 Galleria Blvd</t>
  </si>
  <si>
    <t>q_kfNrBb0LRuYctkVPDo-A</t>
  </si>
  <si>
    <t>Handy Manny NC</t>
  </si>
  <si>
    <t>1001 E Wt Harris Blvd, Ste P150</t>
  </si>
  <si>
    <t>['Shades &amp; Blinds', 'Handyman', 'Home Services']</t>
  </si>
  <si>
    <t>x2ICPrIKgRcLFMsxsZUVFQ</t>
  </si>
  <si>
    <t>Styling Iconz Beauty Lounge</t>
  </si>
  <si>
    <t>7309 E Independence Blvd</t>
  </si>
  <si>
    <t>['Beauty &amp; Spas', 'Makeup Artists', 'Hair Salons', 'Hair Extensions']</t>
  </si>
  <si>
    <t>C5uLeHqDiJvuABzFVWpIqQ</t>
  </si>
  <si>
    <t>Anns Nails</t>
  </si>
  <si>
    <t>2930 E Franklin Blvd</t>
  </si>
  <si>
    <t>UeRYLA4XT0pFkJednCx-mg</t>
  </si>
  <si>
    <t>9876 Rea Rd, Ste B</t>
  </si>
  <si>
    <t>['Department Stores', 'Shopping', 'Discount Store', 'Fashion']</t>
  </si>
  <si>
    <t>wo6lAqlb_dktdgf9L4cD1Q</t>
  </si>
  <si>
    <t>Tonys Pizza And Wings</t>
  </si>
  <si>
    <t>4200 South Blvd</t>
  </si>
  <si>
    <t>['Restaurants', 'Pizza', 'Specialty Food', 'Pasta Shops', 'Chicken Wings', 'Food']</t>
  </si>
  <si>
    <t>tId2GTL8XygmlmvfgNEDaA</t>
  </si>
  <si>
    <t>6801 Northlake Mall Dr, Ste 253</t>
  </si>
  <si>
    <t>['Eyewear &amp; Opticians', 'Shopping', 'Doctors', 'Optometrists', 'Health &amp; Medical', 'Ophthalmologists']</t>
  </si>
  <si>
    <t>IZLoWYKdEmxWioBmD-_NNw</t>
  </si>
  <si>
    <t>Hilton Garden Inn Charlotte/SouthPark</t>
  </si>
  <si>
    <t>v1j0P7ZrLh-0Eowq__GURQ</t>
  </si>
  <si>
    <t>6070 Bayfield Pkwy</t>
  </si>
  <si>
    <t>['Pet Services', 'Pets', 'Pet Stores', 'Pet Groomers', 'Pet Training']</t>
  </si>
  <si>
    <t>bFcQg0uz5LUnohkaGaIx9w</t>
  </si>
  <si>
    <t>Clean Clothes Dry Cleaners and Alterations</t>
  </si>
  <si>
    <t>2911 Eastway Dr</t>
  </si>
  <si>
    <t>['Local Services', 'Laundry Services', 'Dry Cleaning &amp; Laundry', 'Sewing &amp; Alterations', 'Dry Cleaning', 'Bridal', 'Shopping']</t>
  </si>
  <si>
    <t>f5MGZLGWjoFYwqcsciO_iQ</t>
  </si>
  <si>
    <t>Maxim Tickets</t>
  </si>
  <si>
    <t>1710 Abbey Pl, Ste 100A</t>
  </si>
  <si>
    <t>['Tickets', 'Shopping']</t>
  </si>
  <si>
    <t>BzXhD2JpiDNAzPGYocP4hw</t>
  </si>
  <si>
    <t>Quiznos</t>
  </si>
  <si>
    <t>9020 Albemarle Rd, Unit A1</t>
  </si>
  <si>
    <t>3wqlEWVyLzdhh_XeiScW2w</t>
  </si>
  <si>
    <t>Geek Squad</t>
  </si>
  <si>
    <t>2109 Matthews Township Pkwy</t>
  </si>
  <si>
    <t>['IT Services &amp; Computer Repair', 'Local Services']</t>
  </si>
  <si>
    <t>3AtzUXZuCljfNUVRtle2Mw</t>
  </si>
  <si>
    <t>Gardenia Restaurant</t>
  </si>
  <si>
    <t>1019 Alleghany St</t>
  </si>
  <si>
    <t>GKZnWQ_spfnQxM3RFKypAg</t>
  </si>
  <si>
    <t>Ramada Plaza &amp; Conf Center by Wyndham Charlotte Airport</t>
  </si>
  <si>
    <t>212 Woodlawn Road</t>
  </si>
  <si>
    <t>0Res8Rmc8YDq7qlGVRyDmQ</t>
  </si>
  <si>
    <t>5009 Beatties Ford Rd, Ste 107</t>
  </si>
  <si>
    <t>['Notaries', 'Mailbox Centers', 'Shipping Centers', 'Printing Services', 'Local Services']</t>
  </si>
  <si>
    <t>dRhhM_kK3BwUJ8YndD61_g</t>
  </si>
  <si>
    <t>Smoke Modern Barbeque</t>
  </si>
  <si>
    <t>16710 Birkdale Commons Pkwy, Ste 103</t>
  </si>
  <si>
    <t>I-IZPzyG0eYOFJpKdGOyJA</t>
  </si>
  <si>
    <t>Glamour Nails</t>
  </si>
  <si>
    <t>607 Highland St</t>
  </si>
  <si>
    <t>ZtzEEY9T3l6mwr27mwm__w</t>
  </si>
  <si>
    <t>Allstate Insurance: Curtis P Ireland</t>
  </si>
  <si>
    <t>300 E John St, Ste 122</t>
  </si>
  <si>
    <t>['Home &amp; Rental Insurance', 'Auto Insurance', 'Financial Services', 'Life Insurance', 'Insurance']</t>
  </si>
  <si>
    <t>108H_8aEgOH5uz_C9hBgUQ</t>
  </si>
  <si>
    <t>337 Westinghouse Blvd</t>
  </si>
  <si>
    <t>['Fast Food', 'Restaurants', 'Burgers', 'Tacos', 'Mexican', 'Breakfast &amp; Brunch']</t>
  </si>
  <si>
    <t>HxxAFO_XrJZm4D2Ckommnw</t>
  </si>
  <si>
    <t>LaKova Gymnastics</t>
  </si>
  <si>
    <t>19826 N Cove Rd Jetton Villiage</t>
  </si>
  <si>
    <t>['Education', 'Specialty Schools', 'Dance Schools', 'Active Life', 'Gymnastics']</t>
  </si>
  <si>
    <t>13651 Providence Rd</t>
  </si>
  <si>
    <t>WEDDINGTON</t>
  </si>
  <si>
    <t>['Sandwiches', 'Delis', 'Fast Food', 'Restaurants']</t>
  </si>
  <si>
    <t>jc7QxDPYsZLKqnvIwV7inQ</t>
  </si>
  <si>
    <t>2225-E Matthews Township Pkwy</t>
  </si>
  <si>
    <t>['Beauty &amp; Spas', 'Skin Care', 'Spray Tanning', 'Tanning Beds', 'Tanning']</t>
  </si>
  <si>
    <t>JgLNNlMNUtY0SIua7glKUA</t>
  </si>
  <si>
    <t>A &amp; B Automotive</t>
  </si>
  <si>
    <t>475 Stallings Rd</t>
  </si>
  <si>
    <t>wvy0B1ckwehIUxC5FnnyBA</t>
  </si>
  <si>
    <t>9Round Charlotte - Ballantyne</t>
  </si>
  <si>
    <t>16721 Orchard Stone Run, Ste 120</t>
  </si>
  <si>
    <t>['Trainers', 'Gyms', 'Fitness &amp; Instruction', 'Active Life', 'Health &amp; Medical', 'Martial Arts']</t>
  </si>
  <si>
    <t>07AHPsXJ0EYybDQpykmvxg</t>
  </si>
  <si>
    <t>Famous Hair</t>
  </si>
  <si>
    <t>6426 W Sugar Creek Rd Ste A, Cheshire Commons</t>
  </si>
  <si>
    <t>OD4z-c-BTwrJ_mVRuiSk_w</t>
  </si>
  <si>
    <t>Checkered Flag Plumbing</t>
  </si>
  <si>
    <t>['Home Services', 'Plumbing', 'Professional Services']</t>
  </si>
  <si>
    <t>KvrKyFTuIH-jkG3hG2fUhg</t>
  </si>
  <si>
    <t>HighLife Gastonia</t>
  </si>
  <si>
    <t>1423 E Franklin Blvd</t>
  </si>
  <si>
    <t>['Shopping', 'Counseling &amp; Mental Health', 'Head Shops', 'Vape Shops', 'Tobacco Shops', 'Health &amp; Medical']</t>
  </si>
  <si>
    <t>ARrDCny53cO3uiJ9Wpnmhw</t>
  </si>
  <si>
    <t>Blush Beauty Boutique</t>
  </si>
  <si>
    <t>19732 One Norman Blvd, Ste 360</t>
  </si>
  <si>
    <t>['Shopping', 'Beauty &amp; Spas', 'Skin Care', 'Cosmetics &amp; Beauty Supply']</t>
  </si>
  <si>
    <t>EcW_eaE8Vz5ePTbfjlkjOQ</t>
  </si>
  <si>
    <t>2 Topia Cycles</t>
  </si>
  <si>
    <t>1512 Southwood Ave</t>
  </si>
  <si>
    <t>['Automotive', 'Bikes', 'Sporting Goods', 'Motorcycle Repair', 'Shopping', 'Motorcycle Dealers']</t>
  </si>
  <si>
    <t>r_W5vN-Q6-90Tk9CLO1Iew</t>
  </si>
  <si>
    <t>Mattress Firm Market Square</t>
  </si>
  <si>
    <t>9826 Gilead Rd, Ste C105</t>
  </si>
  <si>
    <t>['Shades &amp; Blinds', 'Shopping', 'Home &amp; Garden', 'Mattresses', 'Home Decor', 'Home Services', 'Furniture Stores']</t>
  </si>
  <si>
    <t>Qmdt_r2e9z5HtmPEolLvWg</t>
  </si>
  <si>
    <t>Maid In Heaven</t>
  </si>
  <si>
    <t>4917 Albemarle Rd</t>
  </si>
  <si>
    <t>['Home Services', 'Professional Services', 'Home Organization', 'Home Cleaning', 'Office Cleaning', 'Active Life', 'Window Washing', 'Carpeting']</t>
  </si>
  <si>
    <t>j7qVXPRJRTJ-hXyRzrjP6g</t>
  </si>
  <si>
    <t>Kess' Sleeping Beauty</t>
  </si>
  <si>
    <t>8854 Arbor Creek Dr</t>
  </si>
  <si>
    <t>['Permanent Makeup', 'Hair Removal', 'Beauty &amp; Spas', 'Eyelash Service', 'Waxing']</t>
  </si>
  <si>
    <t>sBoBWOjMr7mS_HzBfkdc3w</t>
  </si>
  <si>
    <t>Home2 Suites by Hilton Charlotte University Research Park</t>
  </si>
  <si>
    <t>625 Mccullough Dr</t>
  </si>
  <si>
    <t>['Event Planning &amp; Services', 'Hotels', 'Hotels &amp; Travel', 'Bed &amp; Breakfast']</t>
  </si>
  <si>
    <t>NB_9-5zJT-IoUN4hS934lA</t>
  </si>
  <si>
    <t>1040 Dale Earnhardt Blvd</t>
  </si>
  <si>
    <t>QSo-xRSO9zPpAsBTUH_a8A</t>
  </si>
  <si>
    <t>MasterCraft Creations</t>
  </si>
  <si>
    <t>2517 Distribution St</t>
  </si>
  <si>
    <t>['Cabinetry', 'Shopping', 'Antiques', 'Home Services']</t>
  </si>
  <si>
    <t>qJ-PEK6TYBdjD8eqsH4Cyw</t>
  </si>
  <si>
    <t>Colonial Village at South Tryon</t>
  </si>
  <si>
    <t>7601 Holliswood Court</t>
  </si>
  <si>
    <t>fGxmCGdwODWUkAbMhKiscg</t>
  </si>
  <si>
    <t>421 Tyvola Rd</t>
  </si>
  <si>
    <t>Ii9Xyl1K62Wc9Lp7c_PJHA</t>
  </si>
  <si>
    <t>Lindy's Homemade Italian Ice</t>
  </si>
  <si>
    <t>920 Black Satchel Rd</t>
  </si>
  <si>
    <t>VZcjLx_lV12nkIP0UKK0UQ</t>
  </si>
  <si>
    <t>Not Just Franks</t>
  </si>
  <si>
    <t>72 Union St S</t>
  </si>
  <si>
    <t>['Restaurants', 'Hot Dogs']</t>
  </si>
  <si>
    <t>epJBPuPpe4vKFqqasB1ANQ</t>
  </si>
  <si>
    <t>Japan Restaurant</t>
  </si>
  <si>
    <t>270 Hawthorn Dr</t>
  </si>
  <si>
    <t>['Restaurants', 'Japanese']</t>
  </si>
  <si>
    <t>MV9fUwgI2AQa4uZArynRlA</t>
  </si>
  <si>
    <t>Monterrey</t>
  </si>
  <si>
    <t>10707 Park Rd, Ste A</t>
  </si>
  <si>
    <t>Uk4JwxmREGgC7ofIW2fhuA</t>
  </si>
  <si>
    <t>1816 Galleria Blvd, Ste B</t>
  </si>
  <si>
    <t>GE0a99KOc8e6NthNaIWnKQ</t>
  </si>
  <si>
    <t>Cielo Apartments</t>
  </si>
  <si>
    <t>4943 Park Rd</t>
  </si>
  <si>
    <t>wNSgYF6DYC4xfJmFLtfc0g</t>
  </si>
  <si>
    <t>Kim's Alterations</t>
  </si>
  <si>
    <t>11300 Lawyers Rd</t>
  </si>
  <si>
    <t>b18ykC-gQf2o81qsX-NVgQ</t>
  </si>
  <si>
    <t>Aamavi Africa Hair Salon</t>
  </si>
  <si>
    <t>2620 S Tryon St</t>
  </si>
  <si>
    <t>u-urH3ZDub-EkXe4frPkaQ</t>
  </si>
  <si>
    <t>Tung's Chinese Restaurant</t>
  </si>
  <si>
    <t>4005 Sunset Rd</t>
  </si>
  <si>
    <t>yXyom92rtWMZioDY424IzA</t>
  </si>
  <si>
    <t>Evey's Nails &amp; Spa</t>
  </si>
  <si>
    <t>10001 E Independence Blvd</t>
  </si>
  <si>
    <t>['Beauty &amp; Spas', 'Nail Salons', 'Hair Removal', 'Nail Technicians']</t>
  </si>
  <si>
    <t>mGc07RkTxfiubQV-8iBMuA</t>
  </si>
  <si>
    <t>SKECHERS Factory Outlet</t>
  </si>
  <si>
    <t>5518 New Fashion Way, Ste 540</t>
  </si>
  <si>
    <t>["Men's Clothing", "Women's Clothing", 'Shopping', 'Fashion', 'Shoe Stores']</t>
  </si>
  <si>
    <t>KfUURIWqUwrV1kYUULOpFw</t>
  </si>
  <si>
    <t>Copy Express of Charlotte</t>
  </si>
  <si>
    <t>4004 South Blvd, Ste A</t>
  </si>
  <si>
    <t>['Local Services', 'Printing Services']</t>
  </si>
  <si>
    <t>IDIjbLpatjS3gSnliPxtoA</t>
  </si>
  <si>
    <t>Sugar Creek Brewing Company</t>
  </si>
  <si>
    <t>215 Southside Dr</t>
  </si>
  <si>
    <t>['Food', 'Venues &amp; Event Spaces', 'Breweries', 'Event Planning &amp; Services', 'Brewpubs']</t>
  </si>
  <si>
    <t>Ef8VL5GcKXkOs9vuZNMtZA</t>
  </si>
  <si>
    <t>Zoom Room Dog Training</t>
  </si>
  <si>
    <t>12239 N Community House Rd</t>
  </si>
  <si>
    <t>['Pet Training', 'Pet Stores', 'Pet Services', 'Pets']</t>
  </si>
  <si>
    <t>1JOQhzsW6cu4yVHuPhlRwQ</t>
  </si>
  <si>
    <t>305 W John St</t>
  </si>
  <si>
    <t>rbKGGCt_qi7bZ869Dm-ScA</t>
  </si>
  <si>
    <t>Subculture City</t>
  </si>
  <si>
    <t>2601 S Cannon Blvd</t>
  </si>
  <si>
    <t>['Beauty &amp; Spas', 'Tattoo', 'Piercing']</t>
  </si>
  <si>
    <t>fYqT_0TWOeatzeMdN9b1HA</t>
  </si>
  <si>
    <t>905 S Point Rd</t>
  </si>
  <si>
    <t>['Flowers &amp; Gifts', 'Grocery', 'Shopping', 'Food', 'Drugstores']</t>
  </si>
  <si>
    <t>zB7xNyEuGRR0i2cMuxf6CA</t>
  </si>
  <si>
    <t>Little Dooey Barbeque &amp; Blues</t>
  </si>
  <si>
    <t>8524 Pit Stop Ct</t>
  </si>
  <si>
    <t>['Nightlife', 'Jazz &amp; Blues', 'Chicken Wings', 'Barbeque', 'Arts &amp; Entertainment', 'Southern', 'Restaurants']</t>
  </si>
  <si>
    <t>_-fxz0baoPgQWMg-B2kMpQ</t>
  </si>
  <si>
    <t>Shea Rose Farm</t>
  </si>
  <si>
    <t>2411 Waxhaw Marvin Rd</t>
  </si>
  <si>
    <t>MARVIN</t>
  </si>
  <si>
    <t>['Summer Camps', 'Horseback Riding', 'Active Life']</t>
  </si>
  <si>
    <t>DB7IH44YyZviWx3v_YGeGQ</t>
  </si>
  <si>
    <t>['Gas Stations', 'Convenience Stores', 'Food', 'Service Stations', 'Coffee &amp; Tea', 'Automotive', 'Gas Stations']</t>
  </si>
  <si>
    <t>iLHzm7N_GMPl6sr2RqeqhQ</t>
  </si>
  <si>
    <t>['Wraps', 'Salad', 'Burgers', 'Event Planning &amp; Services', 'Restaurants', 'Caterers', 'Fast Food']</t>
  </si>
  <si>
    <t>zMnev6ayIxndjTKTazMcpw</t>
  </si>
  <si>
    <t>16015-A Lancaster Hwy</t>
  </si>
  <si>
    <t>['American (Traditional)', 'American (New)', 'Breakfast &amp; Brunch', 'Restaurants', 'Burgers']</t>
  </si>
  <si>
    <t>r9o2IKipbLI65k_6xq8gwA</t>
  </si>
  <si>
    <t>Integrative Chiropractic and Natural Medicine</t>
  </si>
  <si>
    <t>6580 Old Monroe Rd, Ste A</t>
  </si>
  <si>
    <t>['Chiropractors', 'Beauty &amp; Spas', 'Acupuncture', 'Health &amp; Medical', 'Massage']</t>
  </si>
  <si>
    <t>hI0GvdmfC9sJK3xOS1WxZg</t>
  </si>
  <si>
    <t>19825 North Cove Rd</t>
  </si>
  <si>
    <t>['Local Services', 'Printing Services', 'Graphic Design', 'Professional Services', 'Shipping Centers']</t>
  </si>
  <si>
    <t>OEiJk0gKo0CdI6lkbpX71A</t>
  </si>
  <si>
    <t>7270 Nc Highway 73</t>
  </si>
  <si>
    <t>['Automotive', 'Auto Repair', 'Tires', 'Oil Change Stations']</t>
  </si>
  <si>
    <t>kjAUoej1kgAAl_IHcIYTdA</t>
  </si>
  <si>
    <t>Rainbow Grille</t>
  </si>
  <si>
    <t>700 Atando Ave</t>
  </si>
  <si>
    <t>Bsvc_0RuuVTTmYeg5t2P0w</t>
  </si>
  <si>
    <t>The Best Computer Fixers</t>
  </si>
  <si>
    <t>2001 Commonwealth Ave</t>
  </si>
  <si>
    <t>['Local Services', 'Shopping', 'Professional Services', 'IT Services &amp; Computer Repair', 'Home Services', 'Computers']</t>
  </si>
  <si>
    <t>Zg-yHfEik1zwfuTlHImixw</t>
  </si>
  <si>
    <t>Kure CBD and Vape - Sun Valley</t>
  </si>
  <si>
    <t>6701 Old Monroe Rd, #C</t>
  </si>
  <si>
    <t>a6S5WO_05BcA4KWTKh9m0w</t>
  </si>
  <si>
    <t>A Preferred Women's Health Center</t>
  </si>
  <si>
    <t>3220 Latrobe Dr</t>
  </si>
  <si>
    <t>NdIA8cwgkZaX-fZzRqeO7w</t>
  </si>
  <si>
    <t>Mark M Petryna, DDS</t>
  </si>
  <si>
    <t>1348 Matthews Township Pkwy, Ste 101</t>
  </si>
  <si>
    <t>['Health &amp; Medical', 'Dentists', 'General Dentistry', 'Prosthodontists', 'Oral Surgeons']</t>
  </si>
  <si>
    <t>T9A87gaqDM2w66KOMEUO_w</t>
  </si>
  <si>
    <t>The Sandwich Club</t>
  </si>
  <si>
    <t>525 N Tryon St</t>
  </si>
  <si>
    <t>ANMV1zK5l872pivTzDealA</t>
  </si>
  <si>
    <t>Carolinas HealthCare System Children's Urgent Care-Blakeney</t>
  </si>
  <si>
    <t>6025 Blakeney Park Dr, Ste 100</t>
  </si>
  <si>
    <t>['Urgent Care', 'Health &amp; Medical', 'Pediatricians', 'Doctors']</t>
  </si>
  <si>
    <t>EunTJj_O_AWfrvDEyrP-GA</t>
  </si>
  <si>
    <t>La Cabana</t>
  </si>
  <si>
    <t>Crown Point Plaza, 8908 E Independence Blvd</t>
  </si>
  <si>
    <t>FU6KQ01FMtqddIHSaJli4Q</t>
  </si>
  <si>
    <t>Punchy's Diner</t>
  </si>
  <si>
    <t>550 Concord Pkwy N</t>
  </si>
  <si>
    <t>['Diners', 'Restaurants', 'American (Traditional)', 'Burgers']</t>
  </si>
  <si>
    <t>gunNTEJYgt1hczAXk-UzUg</t>
  </si>
  <si>
    <t>AFTERDISASTER-Metrolina</t>
  </si>
  <si>
    <t>3501 Asbury Ave</t>
  </si>
  <si>
    <t>['Home Services', 'Damage Restoration']</t>
  </si>
  <si>
    <t>Dq3lDBtuJqYDdmP0x01XnA</t>
  </si>
  <si>
    <t>3716 W Wt Harris Blvd</t>
  </si>
  <si>
    <t>8zBhtpDGERGiHU48BWQVDQ</t>
  </si>
  <si>
    <t>Fitness Connection - Uptown</t>
  </si>
  <si>
    <t>1001 Morehead Square</t>
  </si>
  <si>
    <t>['Active Life', 'Weight Loss Centers', 'Gyms', 'Fitness &amp; Instruction', 'Sports Clubs', 'Health &amp; Medical']</t>
  </si>
  <si>
    <t>afg11o4ZGcqOnaKEwo5Znw</t>
  </si>
  <si>
    <t>4445 Hwy 49 S, Ste 120</t>
  </si>
  <si>
    <t>xxJMwfmcRFdQXbJJetntlw</t>
  </si>
  <si>
    <t>816 E Arrowood Rd, Ste A</t>
  </si>
  <si>
    <t>J2ySmaVA8Ybwth7tXOQKhg</t>
  </si>
  <si>
    <t>8435 Davis Lake Pkwy</t>
  </si>
  <si>
    <t>['Oil Change Stations', 'Automotive', 'Auto Repair', 'Tires']</t>
  </si>
  <si>
    <t>fQStOhrDVvREMag4EL68Ig</t>
  </si>
  <si>
    <t>SilverFox Limos</t>
  </si>
  <si>
    <t>10722 Carmel Commons Blvd, Ste 420</t>
  </si>
  <si>
    <t>['Hotels &amp; Travel', 'Transportation', 'Limos', 'Airport Shuttles', 'Tours', 'Wine Tours']</t>
  </si>
  <si>
    <t>8ZZfBMZczerq4DPRbSjhng</t>
  </si>
  <si>
    <t>Romo Auto Care and Muffler</t>
  </si>
  <si>
    <t>3201 The Plz</t>
  </si>
  <si>
    <t>['Tires', 'Auto Repair', 'Automotive']</t>
  </si>
  <si>
    <t>luF-UfUa8wQrIU334PyF0w</t>
  </si>
  <si>
    <t>Wilkinson &amp; Associates Real Estate</t>
  </si>
  <si>
    <t>8824 Bellhaven Blvd, Ste B</t>
  </si>
  <si>
    <t>['Real Estate', 'Real Estate Agents', 'Home Services', 'Real Estate Services']</t>
  </si>
  <si>
    <t>8mugg0TW0shfu02VhoG3Wg</t>
  </si>
  <si>
    <t>2211 Matthews Township Pkwy</t>
  </si>
  <si>
    <t>TMT7jcqZ8FjOIb1GTTVY9w</t>
  </si>
  <si>
    <t>Hornet Moving</t>
  </si>
  <si>
    <t>920 W Craighead Rd</t>
  </si>
  <si>
    <t>ptZKX4YYmh_F69Vt2R_tkw</t>
  </si>
  <si>
    <t>Empire Today</t>
  </si>
  <si>
    <t>['Home Services', 'Flooring', 'Home &amp; Garden', 'Carpet Installation', 'Shopping', 'Carpeting', 'Shades &amp; Blinds']</t>
  </si>
  <si>
    <t>60nerxJkyLfo3vCtVbHkgA</t>
  </si>
  <si>
    <t>Massage Envy - South Park</t>
  </si>
  <si>
    <t>1730 E Woodlawn Rd</t>
  </si>
  <si>
    <t>['Health &amp; Medical', 'Day Spas', 'Massage', 'Beauty &amp; Spas', 'Massage Therapy', 'Skin Care']</t>
  </si>
  <si>
    <t>LxzdjQ6UKfj082PglK37SA</t>
  </si>
  <si>
    <t>Gaston Veterinary Hospital</t>
  </si>
  <si>
    <t>2180 E Franklin Blvd</t>
  </si>
  <si>
    <t>['Veterinarians', 'Pets', 'Pet Services', 'Pet Sitting']</t>
  </si>
  <si>
    <t>R7Qf7l2_sFohGi51a5F79A</t>
  </si>
  <si>
    <t>7004 E Wt Harris Blvd</t>
  </si>
  <si>
    <t>['Restaurants', 'Sandwiches', 'Delis']</t>
  </si>
  <si>
    <t>5tR89X0hqEB-khiKn2KZyg</t>
  </si>
  <si>
    <t>Flowers by Lingky</t>
  </si>
  <si>
    <t>16304 Belle Isle Dr</t>
  </si>
  <si>
    <t>['Flowers &amp; Gifts', 'Wedding Planning', 'Local Services', 'Shopping', 'Party &amp; Event Planning', 'Event Planning &amp; Services', 'Florists']</t>
  </si>
  <si>
    <t>48CkgsbdMA4W0mZY4LAqyQ</t>
  </si>
  <si>
    <t>Ballantyne Medical Associates</t>
  </si>
  <si>
    <t>16928 Lancaster Hwy, Ste 105</t>
  </si>
  <si>
    <t>['Medical Centers', 'Walk-in Clinics', 'Health &amp; Medical']</t>
  </si>
  <si>
    <t>mNumh4jWJePi6nfFsQPo6Q</t>
  </si>
  <si>
    <t>Charlotte Grill Company</t>
  </si>
  <si>
    <t>2324-A Distribution St</t>
  </si>
  <si>
    <t>['Shopping', 'Home &amp; Garden', 'Home Services', 'Kitchen &amp; Bath']</t>
  </si>
  <si>
    <t>lBQgokYIzLStj-g0Ab0RmA</t>
  </si>
  <si>
    <t>O'Sew Clean</t>
  </si>
  <si>
    <t>8301 Magnolia Estates Dr</t>
  </si>
  <si>
    <t>lAi7njJ_vqL9bt1CCdF7HQ</t>
  </si>
  <si>
    <t>Taylor Richards &amp; Conger</t>
  </si>
  <si>
    <t>6907 Phillips Place Ct</t>
  </si>
  <si>
    <t>['Department Stores', 'Fashion', "Women's Clothing", "Men's Clothing", 'Shopping']</t>
  </si>
  <si>
    <t>ur91vMQR88Jo__T7zHmIDg</t>
  </si>
  <si>
    <t>Just For Cats Pet Sitting</t>
  </si>
  <si>
    <t>15105-D John J Delaney Dr, Ste 227</t>
  </si>
  <si>
    <t>uR6N2HkQSQbxKHKSC4EZbQ</t>
  </si>
  <si>
    <t>TouchPoint Property Management</t>
  </si>
  <si>
    <t>6135 Park S Dr, Ste 510</t>
  </si>
  <si>
    <t>['Home Services', 'Real Estate', 'Property Management', 'Real Estate Services']</t>
  </si>
  <si>
    <t>qzrLwRY5X8ybfagacRiaHg</t>
  </si>
  <si>
    <t>Cotton Candy Factory</t>
  </si>
  <si>
    <t>21 North Main St</t>
  </si>
  <si>
    <t>['Food', 'Specialty Food', 'Candy Stores']</t>
  </si>
  <si>
    <t>sUx-V6AxKvd7VuTB8zGsSg</t>
  </si>
  <si>
    <t>Strayer University</t>
  </si>
  <si>
    <t>9101 Kings Parade Blvd, Ste 200</t>
  </si>
  <si>
    <t>xbfqJPkko9w7WnQBiulJRA</t>
  </si>
  <si>
    <t>Rae Images</t>
  </si>
  <si>
    <t>['Photographers', 'Session Photography', 'Event Planning &amp; Services']</t>
  </si>
  <si>
    <t>0cIQcXlJ-pbdpk2yRDVg3Q</t>
  </si>
  <si>
    <t>Planet Luxury Automotive</t>
  </si>
  <si>
    <t>110 Northchase Dr, Ste B</t>
  </si>
  <si>
    <t>['Financial Services', 'Auto Loan Providers', 'Auto Parts &amp; Supplies', 'Car Dealers', 'Auto Repair', 'Automotive']</t>
  </si>
  <si>
    <t>NecnTe2rHNLqBvuA-Gx49g</t>
  </si>
  <si>
    <t>Tiger Yakitori</t>
  </si>
  <si>
    <t>['Japanese', 'Food', 'Restaurants', 'Food Trucks']</t>
  </si>
  <si>
    <t>W7gW_o-IOLP4kcbeSOYKRw</t>
  </si>
  <si>
    <t>8601 University City Blvd</t>
  </si>
  <si>
    <t>XfdAKpQ-nbURDWAIxm9A7w</t>
  </si>
  <si>
    <t>Royal Inn And Suites</t>
  </si>
  <si>
    <t>3433 Axar Rd</t>
  </si>
  <si>
    <t>['Hotels &amp; Travel', 'Airports', 'Hotels', 'Bed &amp; Breakfast', 'Event Planning &amp; Services']</t>
  </si>
  <si>
    <t>ayi6dknB8yFAixYyNZd4MQ</t>
  </si>
  <si>
    <t>The Best NY Bagel Deli</t>
  </si>
  <si>
    <t>19826 N Cove Rd</t>
  </si>
  <si>
    <t>['Restaurants', 'Bagels', 'Food']</t>
  </si>
  <si>
    <t>Ks8TN3jJ1wVwqWu4tD45xQ</t>
  </si>
  <si>
    <t>Dermatology Associates</t>
  </si>
  <si>
    <t>101 E Matthews St, Ste 600</t>
  </si>
  <si>
    <t>['Doctors', 'Health &amp; Medical', 'Dermatologists']</t>
  </si>
  <si>
    <t>WxKQSp2_6lQxcng703Hv8g</t>
  </si>
  <si>
    <t>Aveda Arts &amp; Sciences Institute - Charlotte</t>
  </si>
  <si>
    <t>1520 South Blvd, Ste 150</t>
  </si>
  <si>
    <t>['Day Spas', 'Specialty Schools', 'Hair Salons', 'Cosmetology Schools', 'Beauty &amp; Spas', 'Skin Care', 'Education']</t>
  </si>
  <si>
    <t>xDo0ePtFZD_4muPuLSU23g</t>
  </si>
  <si>
    <t>3855 Concord Pkwy S</t>
  </si>
  <si>
    <t>['Restaurants', 'American (Traditional)', 'Diners', 'Breakfast &amp; Brunch']</t>
  </si>
  <si>
    <t>34lgzV2XYAKjl8dt8olYMA</t>
  </si>
  <si>
    <t>Korean Restaurant</t>
  </si>
  <si>
    <t>7323 E Independence Blvd</t>
  </si>
  <si>
    <t>['Seafood', 'Restaurants', 'Korean']</t>
  </si>
  <si>
    <t>wCmGaylb3LwS1ikJbTKHag</t>
  </si>
  <si>
    <t>The Nook Coffee Bar &amp; Eatery</t>
  </si>
  <si>
    <t>9525 Birkdale Crossing Dr</t>
  </si>
  <si>
    <t>['Coffee &amp; Tea', 'Food', 'Restaurants']</t>
  </si>
  <si>
    <t>dFBlmm3KpEbkka-Gj1N3bw</t>
  </si>
  <si>
    <t>Best Auto Repair 2</t>
  </si>
  <si>
    <t>8603 E W T Harris Blvd</t>
  </si>
  <si>
    <t>['Auto Parts &amp; Supplies', 'Oil Change Stations', 'Automotive', 'Auto Repair']</t>
  </si>
  <si>
    <t>G5NIRd3r2AGlqrR5dJwE5A</t>
  </si>
  <si>
    <t>My Brothers Bagel</t>
  </si>
  <si>
    <t>761 N Hwy 16</t>
  </si>
  <si>
    <t>['Food', 'Bagels', 'Sandwiches', 'Restaurants', 'Breakfast &amp; Brunch']</t>
  </si>
  <si>
    <t>2qVpn3K0ev1o0erKRtojLg</t>
  </si>
  <si>
    <t>Oasis Massage</t>
  </si>
  <si>
    <t>11025 Carolina Place Pkwy, Ste B21</t>
  </si>
  <si>
    <t>['Beauty &amp; Spas', 'Massage']</t>
  </si>
  <si>
    <t>Oro3XH-Rl-LeXhSL7y5qIw</t>
  </si>
  <si>
    <t>Northern Tool &amp; Equipment Co</t>
  </si>
  <si>
    <t>12527 E Independence Blvd</t>
  </si>
  <si>
    <t>fsN1HX53XEJqB-eA1HFb0g</t>
  </si>
  <si>
    <t>Parktowne Village</t>
  </si>
  <si>
    <t>1600 East Woodlawn Rd</t>
  </si>
  <si>
    <t>['Shopping', 'Shopping Centers']</t>
  </si>
  <si>
    <t>BWmex2gxmeWWFwb6hjKm5Q</t>
  </si>
  <si>
    <t>16926 Birkdale Commons Pkwy</t>
  </si>
  <si>
    <t>['Fast Food', 'Event Planning &amp; Services', 'Caterers', 'Mexican', 'Restaurants']</t>
  </si>
  <si>
    <t>qkqChBmZ8aycuyu7LAG6wQ</t>
  </si>
  <si>
    <t>Cleaner Carpet Concepts</t>
  </si>
  <si>
    <t>706 Georgetown Dr</t>
  </si>
  <si>
    <t>['Local Services', 'Home Services', 'Home Cleaning', 'Carpet Cleaning']</t>
  </si>
  <si>
    <t>Classy Pet Styling</t>
  </si>
  <si>
    <t>11205 Lawyers Rd, Ste E</t>
  </si>
  <si>
    <t>_-OBx0-ReIMrPOmaReB8-Q</t>
  </si>
  <si>
    <t>The Corner Pub</t>
  </si>
  <si>
    <t>335 N Graham St</t>
  </si>
  <si>
    <t>['American (Traditional)', 'Nightlife', 'Pubs', 'Restaurants', 'Bars']</t>
  </si>
  <si>
    <t>s93yv0by_AMun69Rsx0PCg</t>
  </si>
  <si>
    <t>NV Nail Spa</t>
  </si>
  <si>
    <t>8142 Mount Holly Huntersville Rd</t>
  </si>
  <si>
    <t>OMlvHQ6ywnJJ6h_5gTnqAA</t>
  </si>
  <si>
    <t>Shoney's Restaurants</t>
  </si>
  <si>
    <t>8531 N Tryon St</t>
  </si>
  <si>
    <t>['Breakfast &amp; Brunch', 'Burgers', 'Restaurants', 'American (Traditional)']</t>
  </si>
  <si>
    <t>0TKL1oh3h0YXbVe8FUdo1Q</t>
  </si>
  <si>
    <t>Harris Orthodontics</t>
  </si>
  <si>
    <t>9350 Benfield Rd, Ste 100</t>
  </si>
  <si>
    <t>0L77Y_6oPOLHzZRh3IDPFg</t>
  </si>
  <si>
    <t>Alton Lane</t>
  </si>
  <si>
    <t>2000 South Blvd, Ste 440</t>
  </si>
  <si>
    <t>['Shopping', 'Fashion', "Men's Clothing", 'Bespoke Clothing']</t>
  </si>
  <si>
    <t>2rgQ1TULwVoY7TnUlnH7Yw</t>
  </si>
  <si>
    <t>Taiyo Pacific and Sushi Bar</t>
  </si>
  <si>
    <t>8205 University City Blvd</t>
  </si>
  <si>
    <t>['Taiwanese', 'Chinese', 'Thai', 'Japanese', 'Asian Fusion', 'Restaurants']</t>
  </si>
  <si>
    <t>bLj48B_hrSuCUvK9mo-MOA</t>
  </si>
  <si>
    <t>The Man Cave Barber Shop</t>
  </si>
  <si>
    <t>516 W 10th St</t>
  </si>
  <si>
    <t>1kr4ETK1zNnDQuS2teM_OA</t>
  </si>
  <si>
    <t>Carbonation Craft Beer And Wine Shop</t>
  </si>
  <si>
    <t>20910 Torrence Chapel Rd, Ste D-7</t>
  </si>
  <si>
    <t>2PRCRXhAckhFwEFMchY9TQ</t>
  </si>
  <si>
    <t>Discount Tire</t>
  </si>
  <si>
    <t>9440 South Blvd</t>
  </si>
  <si>
    <t>['Auto Parts &amp; Supplies', 'Wheel &amp; Rim Repair', 'Tires', 'Automotive']</t>
  </si>
  <si>
    <t>y8YozuGKea0XLT5HB0LKxg</t>
  </si>
  <si>
    <t>Custom Comfort Heating &amp; Air Conditioning</t>
  </si>
  <si>
    <t>3477 Gribble Rd</t>
  </si>
  <si>
    <t>kj8jF-iVDnt7R9NXYYLPgg</t>
  </si>
  <si>
    <t>St Mary's Chapel</t>
  </si>
  <si>
    <t>1129 E 3rd St</t>
  </si>
  <si>
    <t>['Event Planning &amp; Services', 'Venues &amp; Event Spaces']</t>
  </si>
  <si>
    <t>7TRjx9FBlL3zVt1yGGfYiw</t>
  </si>
  <si>
    <t>Hardee's</t>
  </si>
  <si>
    <t>2604 Little Rock Rd</t>
  </si>
  <si>
    <t>['Restaurants', 'Burgers', 'Fast Food', 'Hot Dogs']</t>
  </si>
  <si>
    <t>Ujj35uGwNvoqjyp6sC6prA</t>
  </si>
  <si>
    <t>20300 W Catawba Ave</t>
  </si>
  <si>
    <t>kByTQFPz2kGwIwNGZGUb7Q</t>
  </si>
  <si>
    <t>Canvas Tattoo &amp; Art Gallery</t>
  </si>
  <si>
    <t>3012 N Davidson St</t>
  </si>
  <si>
    <t>['Shopping', 'Tattoo', 'Beauty &amp; Spas', 'Arts &amp; Entertainment', 'Art Galleries']</t>
  </si>
  <si>
    <t>TlE7_yfqwWRgtQXj8TKc1w</t>
  </si>
  <si>
    <t>Post South End</t>
  </si>
  <si>
    <t>222 East Bland St</t>
  </si>
  <si>
    <t>Gt78TCDwvmZDhfNF21AyQQ</t>
  </si>
  <si>
    <t>Williams Subaru of Charlotte</t>
  </si>
  <si>
    <t>5701 E Independence Blvd</t>
  </si>
  <si>
    <t>['Car Dealers', 'Auto Repair', 'Auto Parts &amp; Supplies', 'Automotive']</t>
  </si>
  <si>
    <t>uPlSRns9ku2kAsgDCgUcgw</t>
  </si>
  <si>
    <t>8505 Pit Stop Ct</t>
  </si>
  <si>
    <t>JdQQDWyad0K_VKhiFbFhmw</t>
  </si>
  <si>
    <t>5349 Ballantyne Commons Pkwy, Ste 700, Promenade</t>
  </si>
  <si>
    <t>['Shopping', 'Photography Stores &amp; Services', 'Session Photography', 'Event Planning &amp; Services', 'Photographers']</t>
  </si>
  <si>
    <t>zIArRHQl_yhzQ4e8PSR62w</t>
  </si>
  <si>
    <t>Mahalo Salon</t>
  </si>
  <si>
    <t>12806 S Tryon St, Ste 260</t>
  </si>
  <si>
    <t>XIWQqA9IOrrC1URSXI3YJQ</t>
  </si>
  <si>
    <t>Ebenezer African Hair Braiding</t>
  </si>
  <si>
    <t>3116 Milton Rd, Ste L</t>
  </si>
  <si>
    <t>kONNUpwvIsgpooLoYVtfCw</t>
  </si>
  <si>
    <t>At 7th Restaurant</t>
  </si>
  <si>
    <t>321 N Caldwell St</t>
  </si>
  <si>
    <t>['Salad', 'Pizza', 'Diners', 'Food', 'Restaurants', 'American (New)', 'Sandwiches', 'Desserts']</t>
  </si>
  <si>
    <t>g6MP8eo_N80LL3S0k6P2CA</t>
  </si>
  <si>
    <t>AAA Carolinas</t>
  </si>
  <si>
    <t>5130 South Blvd</t>
  </si>
  <si>
    <t>8urzIDhe73N3NQ8slm1Ngg</t>
  </si>
  <si>
    <t>Wine Vault</t>
  </si>
  <si>
    <t>9009 J M Keynes Dr, Ste 1</t>
  </si>
  <si>
    <t>['Wine Bars', 'Nightlife', 'Bars', 'Beer', 'Wine &amp; Spirits', 'Music Venues', 'Arts &amp; Entertainment', 'Food']</t>
  </si>
  <si>
    <t>fkrcTypPo9-Vrbz31WdAbg</t>
  </si>
  <si>
    <t>Petey's Barber Shop</t>
  </si>
  <si>
    <t>12iwyk3iWnW5zqgHLFZ_IQ</t>
  </si>
  <si>
    <t>Jin Jin</t>
  </si>
  <si>
    <t>1333A Shearers Rd</t>
  </si>
  <si>
    <t>y2AZh1mypbKz_uE_OjYjkw</t>
  </si>
  <si>
    <t>Napolitano's</t>
  </si>
  <si>
    <t>gb41qjfdymOAYV2HT1OTeA</t>
  </si>
  <si>
    <t>Chili's Too!</t>
  </si>
  <si>
    <t>Charlotte / Douglas International Airport, 5501 Josh Birmingham Pkwy</t>
  </si>
  <si>
    <t>['American (New)', 'Nightlife', 'Tex-Mex', 'Bars', 'Restaurants']</t>
  </si>
  <si>
    <t>mEOGtJM_Rqfc21ImwkAY5A</t>
  </si>
  <si>
    <t>Pawfection Dog Grooming</t>
  </si>
  <si>
    <t>13800 Huntersville Concord Rd</t>
  </si>
  <si>
    <t>4Tg0FVW0QGko7RFu5obkIA</t>
  </si>
  <si>
    <t>A Worthy Dog</t>
  </si>
  <si>
    <t>['Restaurants', 'Food', 'Hot Dogs', 'Food Trucks', 'Food Stands']</t>
  </si>
  <si>
    <t>xiSYT--tvxUktpsGZzG-gw</t>
  </si>
  <si>
    <t>A.C. Moore Arts and Crafts</t>
  </si>
  <si>
    <t>1834 Matthews Twp Parkway, Suite 100</t>
  </si>
  <si>
    <t>['Shopping', 'Framing', 'Art Supplies', 'Arts &amp; Crafts']</t>
  </si>
  <si>
    <t>CrCiyx1bnYi9n8BXEG3EPA</t>
  </si>
  <si>
    <t>LandMark Dentistry - Matthews</t>
  </si>
  <si>
    <t>434 N Trade St, Ste 100</t>
  </si>
  <si>
    <t>SUXPDFSZHFzwNt2FMAPC1w</t>
  </si>
  <si>
    <t>Felix Sabates Ford Lincoln</t>
  </si>
  <si>
    <t>7601 South Blvd</t>
  </si>
  <si>
    <t>StCUM6isjcg6OngePAAn1w</t>
  </si>
  <si>
    <t>Re Salon and Med Spa</t>
  </si>
  <si>
    <t>1212 South Blvd</t>
  </si>
  <si>
    <t>['Day Spas', 'Hair Salons', 'Beauty &amp; Spas', 'Health &amp; Medical', 'Medical Spas']</t>
  </si>
  <si>
    <t>kTa-7OTBimzgGVAxLSBEiw</t>
  </si>
  <si>
    <t>Days Inn</t>
  </si>
  <si>
    <t>3101 Scott Futrell Dr</t>
  </si>
  <si>
    <t>hvJIt-UqUBEkAZZap0XG3Q</t>
  </si>
  <si>
    <t>Wooden Stone</t>
  </si>
  <si>
    <t>445 S Main St, Ste 200</t>
  </si>
  <si>
    <t>['Gift Shops', 'Flowers &amp; Gifts', 'Cooking Classes', 'Arts &amp; Crafts', 'Shopping', 'Arts &amp; Entertainment', 'Art Galleries']</t>
  </si>
  <si>
    <t>nuDmO1kCwqIaEmi8N0u9JQ</t>
  </si>
  <si>
    <t>Talbots Store 438</t>
  </si>
  <si>
    <t>16740 Birkdale Cmns Pkwy</t>
  </si>
  <si>
    <t>['Accessories', "Women's Clothing", 'Fashion', 'Shopping']</t>
  </si>
  <si>
    <t>cPfFcHhgjCN2W8A9JU2_tQ</t>
  </si>
  <si>
    <t>Hokkaido Japanese Express</t>
  </si>
  <si>
    <t>1096 Concord Pkwy, Ste 15</t>
  </si>
  <si>
    <t>['Japanese', 'Sushi Bars', 'Asian Fusion', 'Restaurants']</t>
  </si>
  <si>
    <t>LxuOTKrXDfZrne_CwZEamg</t>
  </si>
  <si>
    <t>Eddie's Place</t>
  </si>
  <si>
    <t>12239 Toringdon Way</t>
  </si>
  <si>
    <t>ePfZTtpkp_7khzozF2Lh2A</t>
  </si>
  <si>
    <t>T&amp;E Tires And Service</t>
  </si>
  <si>
    <t>2925 Eastway Dr</t>
  </si>
  <si>
    <t>['Oil Change Stations', 'Tires', 'Auto Repair', 'Automotive']</t>
  </si>
  <si>
    <t>bYOqy4G4XoflK9fRlwW7Og</t>
  </si>
  <si>
    <t>Grace O‚ÄôMalley‚Äôs</t>
  </si>
  <si>
    <t>['Irish Pub', 'Irish', 'Bars', 'Burgers', 'Sports Bars', 'Nightlife', 'Restaurants']</t>
  </si>
  <si>
    <t>zNix3ViapwvoJ0KfcnpNbA</t>
  </si>
  <si>
    <t>Charlotte Pet Sitting</t>
  </si>
  <si>
    <t>10403 Buffton Ct</t>
  </si>
  <si>
    <t>['Dog Walkers', 'Pet Services', 'Pet Sitting', 'Pets']</t>
  </si>
  <si>
    <t>LGTdDbdD-rQYKbS61zQ4AA</t>
  </si>
  <si>
    <t>Rocky Mountain Chocolate Factory</t>
  </si>
  <si>
    <t>South Park Mall, 4400 Sharon Rd</t>
  </si>
  <si>
    <t>['Food', 'Chocolatiers &amp; Shops', 'Desserts', 'Specialty Food']</t>
  </si>
  <si>
    <t>y9MqK_dWiFKXVFvRyDW52Q</t>
  </si>
  <si>
    <t>Northeast Dermatology</t>
  </si>
  <si>
    <t>200 Medical Park Dr</t>
  </si>
  <si>
    <t>['Dermatologists', 'Health &amp; Medical', 'Doctors']</t>
  </si>
  <si>
    <t>sZf03Cz8WyHxMcWvLt3c0A</t>
  </si>
  <si>
    <t>8031 Concord Mills Blvd</t>
  </si>
  <si>
    <t>['Mobile Phones', 'Mobile Phone Accessories', 'Local Services', 'IT Services &amp; Computer Repair', 'Telecommunications', 'Home Services', 'Shopping', 'Internet Service Providers', 'Professional Services']</t>
  </si>
  <si>
    <t>lw14xJeyXvZkDGqD9QJzCA</t>
  </si>
  <si>
    <t>Charlotte Irrigation</t>
  </si>
  <si>
    <t>4947 Ctr Ave, Ste 11</t>
  </si>
  <si>
    <t>['Irrigation', 'Home Services']</t>
  </si>
  <si>
    <t>frXPZBz0v0KW56eE17v4oQ</t>
  </si>
  <si>
    <t>10017 Biddick Ln</t>
  </si>
  <si>
    <t>['Pet Stores', 'Pet Groomers', 'Pet Services', 'Pet Training', 'Pets']</t>
  </si>
  <si>
    <t>kmXmgiGTvUbyCnbkFHzKpQ</t>
  </si>
  <si>
    <t>Robert F. Dixon, DDS</t>
  </si>
  <si>
    <t>1720 Abbey Pl</t>
  </si>
  <si>
    <t>['Health &amp; Medical', 'Dentists', 'General Dentistry', 'Oral Surgeons', 'Pediatric Dentists', 'Cosmetic Dentists']</t>
  </si>
  <si>
    <t>VKIAHV6OOq-4w-mEW5B_IQ</t>
  </si>
  <si>
    <t>Hampton Inn &amp; Suites Charlotte-Airport</t>
  </si>
  <si>
    <t>2731 Little Rock Rd</t>
  </si>
  <si>
    <t>['Venues &amp; Event Spaces', 'Hotels', 'Event Planning &amp; Services', 'Hotels &amp; Travel']</t>
  </si>
  <si>
    <t>4kkAIeRcRKpMN32jVksLEw</t>
  </si>
  <si>
    <t>SPLAT! Cakes n' Such</t>
  </si>
  <si>
    <t>116 N Main St</t>
  </si>
  <si>
    <t>['Coffee &amp; Tea', 'Cupcakes', 'Bakeries', 'Food']</t>
  </si>
  <si>
    <t>ap58HeA23IDv9KYk8evFXA</t>
  </si>
  <si>
    <t>8164 S Tryon St</t>
  </si>
  <si>
    <t>['Bars', 'Tex-Mex', 'American (Traditional)', 'American (New)', 'Nightlife', 'Restaurants']</t>
  </si>
  <si>
    <t>h1l5MNEqgpM_KLiOBLCqoA</t>
  </si>
  <si>
    <t>16620 Cranlyn Rd, Ste 140</t>
  </si>
  <si>
    <t>['Food', 'American (New)', 'Sandwiches', 'Restaurants']</t>
  </si>
  <si>
    <t>io9bMYKycOpNIINO_h89jw</t>
  </si>
  <si>
    <t>Mynt Restaurant &amp; Lounge</t>
  </si>
  <si>
    <t>1508 S Mint St</t>
  </si>
  <si>
    <t>['Bars', 'Caribbean', 'Lounges', 'Restaurants', 'Nightlife']</t>
  </si>
  <si>
    <t>NiaKnrXqPv_0l_avLaVaDA</t>
  </si>
  <si>
    <t>L and P Auto Body Shop</t>
  </si>
  <si>
    <t>4850 Old Pineville Rd</t>
  </si>
  <si>
    <t>4fyrAx8Q1iGeWKTVmtJUMw</t>
  </si>
  <si>
    <t>Chicken Salad Chick - Matthews</t>
  </si>
  <si>
    <t>2233 Matthews Township Pkwy, Ste G</t>
  </si>
  <si>
    <t>['Southern', 'Salad', 'Restaurants', 'Chicken Shop', 'Sandwiches']</t>
  </si>
  <si>
    <t>Barefoot Nail Bar</t>
  </si>
  <si>
    <t>2326 Matthews Township Pkwy, Ste B</t>
  </si>
  <si>
    <t>['Nail Salons', 'Beauty &amp; Spas', 'Hair Removal', 'Waxing', 'Eyelash Service']</t>
  </si>
  <si>
    <t>Y24q_yO23zqY_y-QWOX-XA</t>
  </si>
  <si>
    <t>Showmars - Northlake Mall</t>
  </si>
  <si>
    <t>6801 Northlake Mall Dr, Ste 206</t>
  </si>
  <si>
    <t>['American (New)', 'Greek', 'Chinese', 'Food', 'Seafood', 'Diners', 'Restaurants']</t>
  </si>
  <si>
    <t>ZV89e6dYFymcBAUmRzKGwA</t>
  </si>
  <si>
    <t>Tanaka Grill &amp; Sushi</t>
  </si>
  <si>
    <t>['Restaurants', 'Japanese', 'Sushi Bars']</t>
  </si>
  <si>
    <t>G1QTSa0T7uVPMyLtN4a23w</t>
  </si>
  <si>
    <t>Smell, No Taste!</t>
  </si>
  <si>
    <t>1200 E 36th St</t>
  </si>
  <si>
    <t>fXYdHXVMQTT_XrdU36XwDQ</t>
  </si>
  <si>
    <t>Salon Afton</t>
  </si>
  <si>
    <t>5391 Village Dr</t>
  </si>
  <si>
    <t>['Beauty &amp; Spas', 'Hair Salons', 'Blow Dry/Out Services', "Men's Hair Salons"]</t>
  </si>
  <si>
    <t>RFufCVXsOldhbPOvgIRlFw</t>
  </si>
  <si>
    <t>Hao Chee Fresh Cafe</t>
  </si>
  <si>
    <t>3122 Fincher Farms Rd, Ste 600</t>
  </si>
  <si>
    <t>AvbOEkLjGTTEQ1PjJ-_sfA</t>
  </si>
  <si>
    <t>Park South Charlotte Dentistry</t>
  </si>
  <si>
    <t>10440 Park Rd, Ste 100</t>
  </si>
  <si>
    <t>['Cosmetic Dentists', 'General Dentistry', 'Dentists', 'Health &amp; Medical', 'Periodontists']</t>
  </si>
  <si>
    <t>Q_3zAitr49IOsKnLsa3FUg</t>
  </si>
  <si>
    <t>Restock Charlotte</t>
  </si>
  <si>
    <t>1801 N Tryon, Ste 606</t>
  </si>
  <si>
    <t>['Fashion', 'Shoe Stores', 'Shopping']</t>
  </si>
  <si>
    <t>fLRmj_MHq3hnkznvKFml9Q</t>
  </si>
  <si>
    <t>Car Cosmetics Auto Glass</t>
  </si>
  <si>
    <t>1619 N Graham St</t>
  </si>
  <si>
    <t>['Home Services', 'Glass &amp; Mirrors', 'Automotive', 'Auto Glass Services', 'Windshield Installation &amp; Repair']</t>
  </si>
  <si>
    <t>F9TNnusXlw-CwQU1iAIuPA</t>
  </si>
  <si>
    <t>8152 S Tryon St, Unit F</t>
  </si>
  <si>
    <t>3ks-j45bDmTeyqfhAZdFhA</t>
  </si>
  <si>
    <t>Allegiant Air</t>
  </si>
  <si>
    <t>9000 Aviation Blvd NW</t>
  </si>
  <si>
    <t>['Hotels &amp; Travel', 'Transportation', 'Airport Terminals', 'Airports', 'Airlines']</t>
  </si>
  <si>
    <t>FgzKgbSHnWER6tcx78VowQ</t>
  </si>
  <si>
    <t>La Preferida Mexican Restaurant</t>
  </si>
  <si>
    <t>6625 South Blvd</t>
  </si>
  <si>
    <t>SuLWjthg67BPflDYp_WCmQ</t>
  </si>
  <si>
    <t>Bassett Furniture</t>
  </si>
  <si>
    <t>7830 Lyles Ln</t>
  </si>
  <si>
    <t>['Home &amp; Garden', 'Furniture Stores', 'Interior Design', 'Shopping', 'Home Services', 'Baby Gear &amp; Furniture']</t>
  </si>
  <si>
    <t>Building Trust Plumbing</t>
  </si>
  <si>
    <t>['Building Supplies', 'Water Heater Installation/Repair', 'Plumbing', 'Water Purification Services', 'Home Services']</t>
  </si>
  <si>
    <t>cZVe7ZQqRMKTDmypmq8HXg</t>
  </si>
  <si>
    <t>Mr Rekey Locksmith - Charlotte</t>
  </si>
  <si>
    <t>['Keys &amp; Locksmiths', 'Security Systems', 'Home Services', 'Garage Door Services']</t>
  </si>
  <si>
    <t>iIO6CELnXyFmuAAJ3tb-_g</t>
  </si>
  <si>
    <t>Tim Brown</t>
  </si>
  <si>
    <t>KZ7LlZ47Ukc2OGn95Pm8QA</t>
  </si>
  <si>
    <t>U-Haul Moving &amp; Storage of Concord</t>
  </si>
  <si>
    <t>855 Concord Pkwy S</t>
  </si>
  <si>
    <t>['Propane', 'Automotive', 'Truck Rental', 'Local Services', 'Self Storage']</t>
  </si>
  <si>
    <t>quwD16BTBH_8O5Rp233-Aw</t>
  </si>
  <si>
    <t>The Jam: CLT</t>
  </si>
  <si>
    <t>2700 Dorchester Pl</t>
  </si>
  <si>
    <t>['Active Life', 'Dance Studios', 'Fitness &amp; Instruction']</t>
  </si>
  <si>
    <t>3pQ4KSnOX9Y2IEMJvGFxUg</t>
  </si>
  <si>
    <t>5489 Josh Birmingham Pkwy</t>
  </si>
  <si>
    <t>Xrni9GAjKOrg4JNhE4ojIg</t>
  </si>
  <si>
    <t>DSL Dog Training and Boarding</t>
  </si>
  <si>
    <t>1823 Tower Industrial Dr</t>
  </si>
  <si>
    <t>['Pet Training', 'Pet Sitting', 'Pet Services', 'Pets']</t>
  </si>
  <si>
    <t>DYADZUSca43sX-EzAuV2UA</t>
  </si>
  <si>
    <t>Lake Norman Realty</t>
  </si>
  <si>
    <t>20117 W Catawba</t>
  </si>
  <si>
    <t>['Real Estate Services', 'Real Estate', 'Property Management', 'Home Services']</t>
  </si>
  <si>
    <t>N-19gRSZdH0rCQZcTyji3A</t>
  </si>
  <si>
    <t>Best Western Sterling Hotel &amp; Suites</t>
  </si>
  <si>
    <t>242 E Woodlawn Rd</t>
  </si>
  <si>
    <t>h8cJUgjj9KxxJoj62fHWRA</t>
  </si>
  <si>
    <t>Malabar</t>
  </si>
  <si>
    <t>214 N Tryon St, Ste 3</t>
  </si>
  <si>
    <t>['Spanish', 'Restaurants']</t>
  </si>
  <si>
    <t>Ra57a9yE3Uu6noSmQ8-3Og</t>
  </si>
  <si>
    <t>Edo Professional Braiding &amp; Weaving</t>
  </si>
  <si>
    <t>1001 E W T Harris Blvd, Unit U</t>
  </si>
  <si>
    <t>['Shopping', 'Cosmetics &amp; Beauty Supply', 'Hair Salons', 'Beauty &amp; Spas', 'Hair Stylists', 'Hair Extensions']</t>
  </si>
  <si>
    <t>M2XByxPEWVSnW5Kvn73XmQ</t>
  </si>
  <si>
    <t>Musacchio Chiropractic, PC</t>
  </si>
  <si>
    <t>5500 Hwy 49 S, Ste 400</t>
  </si>
  <si>
    <t>['Health &amp; Medical', 'Chiropractors', 'Doctors', 'Naturopathic/Holistic']</t>
  </si>
  <si>
    <t>tC2XPjHOeM_qJI3izazRqQ</t>
  </si>
  <si>
    <t>MaidPro East Charlotte</t>
  </si>
  <si>
    <t>11300 Lawyers Rd, Suite D</t>
  </si>
  <si>
    <t>TAouQe0vUiju0aScp0CzFg</t>
  </si>
  <si>
    <t>Elegant Brows</t>
  </si>
  <si>
    <t>8121 Kensigton Dr, Ste D</t>
  </si>
  <si>
    <t>['Beauty &amp; Spas', 'Threading Services', 'Hair Removal', 'Waxing', 'Eyebrow Services', 'Eyelash Service', 'Day Spas']</t>
  </si>
  <si>
    <t>VcMsRNzGtwpeeUAt4l1Drg</t>
  </si>
  <si>
    <t>Nemo Fish</t>
  </si>
  <si>
    <t>1721 Sardis Rd N, Ste 7C</t>
  </si>
  <si>
    <t>H9NhLNwB9diQtZbi8K4GQw</t>
  </si>
  <si>
    <t>Toyama Express</t>
  </si>
  <si>
    <t>cMP1K3dEXfRPYwX_VfcomQ</t>
  </si>
  <si>
    <t>Spectrum Store</t>
  </si>
  <si>
    <t>2222 S Blvd</t>
  </si>
  <si>
    <t>['Professional Services', 'Television Service Providers', 'Internet Service Providers', 'Home Services']</t>
  </si>
  <si>
    <t>DyVDI2HDqoIkwpBgApizyA</t>
  </si>
  <si>
    <t>Cars And Coffee - Charlotte</t>
  </si>
  <si>
    <t>135 Hive Dr</t>
  </si>
  <si>
    <t>['Parking', 'Unofficial Yelp Events', 'Automotive', 'Local Flavor', 'Social Clubs', 'Arts &amp; Entertainment']</t>
  </si>
  <si>
    <t>s4stJbD99owjOhLbp9zc9w</t>
  </si>
  <si>
    <t>Poblano</t>
  </si>
  <si>
    <t>1229 Concord Pkwy N</t>
  </si>
  <si>
    <t>9wCP-MP2B1Yi7EzsM0H0ew</t>
  </si>
  <si>
    <t>Tacos El Regio</t>
  </si>
  <si>
    <t>8829 E Wt Harris Blvd</t>
  </si>
  <si>
    <t>aW6cw45HIPOPAJ4-f_hYYQ</t>
  </si>
  <si>
    <t>What's Your Beef</t>
  </si>
  <si>
    <t>['Delis', 'Restaurants', 'Meat Shops', 'Sandwiches', 'Butcher', 'Specialty Food', 'Food']</t>
  </si>
  <si>
    <t>YaFM08fEdbp-iSon3Opsbw</t>
  </si>
  <si>
    <t>Monterrey Mexican Restaurant</t>
  </si>
  <si>
    <t>1001 E Wt Harris Blvd, Ste A</t>
  </si>
  <si>
    <t>['Mexican', 'Food', 'Restaurants']</t>
  </si>
  <si>
    <t>vKaPwNGnkODc52XgQtljaQ</t>
  </si>
  <si>
    <t>St John Photography</t>
  </si>
  <si>
    <t>129 Main St</t>
  </si>
  <si>
    <t>['Shopping', 'Photographers', 'Event Planning &amp; Services', 'Photography Stores &amp; Services', 'Event Photography', 'Session Photography']</t>
  </si>
  <si>
    <t>CL9ODdHFXpwAeMoKdOG6QA</t>
  </si>
  <si>
    <t>Built Restoration</t>
  </si>
  <si>
    <t>4913 Chastain Ave, Ste 35</t>
  </si>
  <si>
    <t>['Home Services', 'Contractors', 'Roofing', 'Damage Restoration']</t>
  </si>
  <si>
    <t>JynJX_qCWD3kbTiMar1tug</t>
  </si>
  <si>
    <t>1714 West Main Street</t>
  </si>
  <si>
    <t>['Fast Food', 'Restaurants', 'Tex-Mex', 'Tacos', 'Mexican']</t>
  </si>
  <si>
    <t>QYrLmJTzx6xM3eS7URXEGQ</t>
  </si>
  <si>
    <t>Suavity Design Salon</t>
  </si>
  <si>
    <t>15025 Lancaster Hwy, Ste D6</t>
  </si>
  <si>
    <t>['Beauty &amp; Spas', 'Waxing', 'Hair Removal', 'Hair Salons']</t>
  </si>
  <si>
    <t>lOsWaE8H5ayCaQ4f9SInhQ</t>
  </si>
  <si>
    <t>Glenny's Painting</t>
  </si>
  <si>
    <t>['Home Services', 'Painters', 'Contractors', 'Drywall Installation &amp; Repair', 'Pressure Washers']</t>
  </si>
  <si>
    <t>1dVIGAoFYd3G6boI-9agGg</t>
  </si>
  <si>
    <t>['Department Stores', 'Shopping', 'Fashion', 'Home &amp; Garden', 'Electronics', 'Appliances']</t>
  </si>
  <si>
    <t>XbziHQ9kDoVO3GqpTsAIsQ</t>
  </si>
  <si>
    <t>White House Fountains Statuary &amp; Planters</t>
  </si>
  <si>
    <t>18955 W Catawba Ave</t>
  </si>
  <si>
    <t>['Home &amp; Garden', 'Nurseries &amp; Gardening', 'Shopping']</t>
  </si>
  <si>
    <t>_-NY8_8Jv6rwCGG405Br5g</t>
  </si>
  <si>
    <t>Times Buffet</t>
  </si>
  <si>
    <t>930 Tyvola Rd</t>
  </si>
  <si>
    <t>['Sushi Bars', 'Restaurants', 'Buffets']</t>
  </si>
  <si>
    <t>_MRkNi3I-GluIairIq-_fA</t>
  </si>
  <si>
    <t>U S Postal Service</t>
  </si>
  <si>
    <t>6700 Tyron St</t>
  </si>
  <si>
    <t>gp9nRRCpwsUrJxFFrvObmg</t>
  </si>
  <si>
    <t>CO</t>
  </si>
  <si>
    <t>7416 Waverly Walk Ave</t>
  </si>
  <si>
    <t>['Pan Asian', 'Restaurants', 'Vietnamese', 'Asian Fusion', 'Sushi Bars']</t>
  </si>
  <si>
    <t>SzK2HBcDTbIBKcoV_iivpw</t>
  </si>
  <si>
    <t>Metro Fitness Club</t>
  </si>
  <si>
    <t>2820 Selwyn Ave</t>
  </si>
  <si>
    <t>AkN_K82fKIFRpISWKwvonA</t>
  </si>
  <si>
    <t>5650 W Hwy 74</t>
  </si>
  <si>
    <t>['Automotive', 'Food', 'Convenience Stores', 'Coffee &amp; Tea', 'Gas Stations']</t>
  </si>
  <si>
    <t>yqg_xBqK5zB0iSYVFDw1hw</t>
  </si>
  <si>
    <t>6580 Old Monroe Rd, Ste E</t>
  </si>
  <si>
    <t>T3zPuBXXCRyI2aDCPhXUYQ</t>
  </si>
  <si>
    <t>Pinky Nails</t>
  </si>
  <si>
    <t>9124 S Tryon St, Ste E</t>
  </si>
  <si>
    <t>oRsgJnA8SXubCBw9i1zdWw</t>
  </si>
  <si>
    <t>20545 Torrence Chapel Rd</t>
  </si>
  <si>
    <t>84bVQZRZqOkGKYcSCgQHdQ</t>
  </si>
  <si>
    <t>La Bliss</t>
  </si>
  <si>
    <t>316 East Blvd, Ste 204, Le Wink Salon</t>
  </si>
  <si>
    <t>['Waxing', 'Hair Removal', 'Massage', 'Beauty &amp; Spas', 'Eyelash Service', 'Nail Salons']</t>
  </si>
  <si>
    <t>h7uxML49NQ_Wj-7zk0DSqg</t>
  </si>
  <si>
    <t>8420 University City Blvd</t>
  </si>
  <si>
    <t>['Restaurants', 'Breakfast &amp; Brunch', 'Burgers', 'American (Traditional)', 'Southern']</t>
  </si>
  <si>
    <t>w2liMGD-lZht3DH-gbjEjQ</t>
  </si>
  <si>
    <t>Massage and Go</t>
  </si>
  <si>
    <t>2424 N Davidson St</t>
  </si>
  <si>
    <t>['Massage', 'Massage Therapy', 'Health &amp; Medical', 'Beauty &amp; Spas']</t>
  </si>
  <si>
    <t>ms8tG7Co_ELSSGhbOL6HBg</t>
  </si>
  <si>
    <t>Tokyo One Express</t>
  </si>
  <si>
    <t>8834 Camfield St, Ste B</t>
  </si>
  <si>
    <t>['Vegetarian', 'Seafood', 'Japanese', 'Restaurants']</t>
  </si>
  <si>
    <t>bw6AhxxK7ol4AbNIWV_pDQ</t>
  </si>
  <si>
    <t>The Great Wagon Road Distilling Co</t>
  </si>
  <si>
    <t>227 Southside Dr</t>
  </si>
  <si>
    <t>['Nightlife', 'Bars', 'Venues &amp; Event Spaces', 'Food', 'Cocktail Bars', 'Distilleries', 'Event Planning &amp; Services']</t>
  </si>
  <si>
    <t>2zLQyss_e4N7wNWmBginQg</t>
  </si>
  <si>
    <t>7725 Regency Park Dr</t>
  </si>
  <si>
    <t>GphWJgfK5nrLuBdOljrqKw</t>
  </si>
  <si>
    <t>Fujo</t>
  </si>
  <si>
    <t>301 S College St, Ste 100</t>
  </si>
  <si>
    <t>['Soup', 'Noodles', 'Sushi Bars', 'Chinese', 'Restaurants', 'Asian Fusion']</t>
  </si>
  <si>
    <t>K4ibWLIMnbqwLzVkAlHFzA</t>
  </si>
  <si>
    <t>Max &amp; Lola Bodega</t>
  </si>
  <si>
    <t>1501 S Mint St</t>
  </si>
  <si>
    <t>['Beer', 'Wine &amp; Spirits', 'Mexican', 'Beer Gardens', 'Food Trucks', 'Health &amp; Medical', 'Bars', 'Wine Bars', 'Food', 'Nightlife', 'Herbal Shops', 'Beer Bar', 'Restaurants']</t>
  </si>
  <si>
    <t>zanmkGBu7YnzZkXiW--gkw</t>
  </si>
  <si>
    <t>Homewood Suites by Hilton Charlotte-North/Univ Research Park</t>
  </si>
  <si>
    <t>8340 N Tryon St</t>
  </si>
  <si>
    <t>['Event Planning &amp; Services', 'Hotels', 'Home Services', 'Real Estate', 'Hotels &amp; Travel', 'Apartments']</t>
  </si>
  <si>
    <t>1nKjgog4OhLUWfItSu1kCQ</t>
  </si>
  <si>
    <t>Seven Oaks Cafe</t>
  </si>
  <si>
    <t>175 Armstrong Rd</t>
  </si>
  <si>
    <t>KUivmYvpQYn31QbpoSLlWQ</t>
  </si>
  <si>
    <t>Impact Movers</t>
  </si>
  <si>
    <t>LZduNnNUMYuINJgMbP2C9w</t>
  </si>
  <si>
    <t>My Mommy's Helper</t>
  </si>
  <si>
    <t>lpBt5XHTYlCtPpsXa2LeoA</t>
  </si>
  <si>
    <t>Sky HVAC</t>
  </si>
  <si>
    <t>4400 Stuart Andrew Blvd</t>
  </si>
  <si>
    <t>1QrqqVKKMZf4xeS1up0h0Q</t>
  </si>
  <si>
    <t>Liberty Buick GMC</t>
  </si>
  <si>
    <t>9028 E Independence Blvd</t>
  </si>
  <si>
    <t>['Auto Parts &amp; Supplies', 'Auto Repair', 'Automotive', 'Tires', 'Car Dealers', 'Commercial Truck Dealers', 'Used Car Dealers']</t>
  </si>
  <si>
    <t>IUaBIaVEREP-lK4uUjfm5g</t>
  </si>
  <si>
    <t>Interstate All Battery Center</t>
  </si>
  <si>
    <t>['Automotive', 'Battery Stores', 'Auto Parts &amp; Supplies', 'Shopping', 'IT Services &amp; Computer Repair', 'Local Services', 'Mobile Phone Repair']</t>
  </si>
  <si>
    <t>KtFP2gVnZxD66amfxbm5pA</t>
  </si>
  <si>
    <t>Kyle Loveless, DC</t>
  </si>
  <si>
    <t>1730 Matthews Township Pkwy, Ste C</t>
  </si>
  <si>
    <t>['Chiropractors', 'Health &amp; Medical', 'Massage Therapy', 'Physical Therapy']</t>
  </si>
  <si>
    <t>C8pZ8cz8QO21E8SjefavQw</t>
  </si>
  <si>
    <t>Don Julio's</t>
  </si>
  <si>
    <t>3901 Providence Rd S, Ste B</t>
  </si>
  <si>
    <t>kLHq__KygCvxg2p1IKL-BQ</t>
  </si>
  <si>
    <t>Blu eCigs</t>
  </si>
  <si>
    <t>One Pinebrook Plz 9101 Southern Pine Blvd, Ste 250</t>
  </si>
  <si>
    <t>['Beauty &amp; Spas', 'Shopping', 'Tobacco Shops']</t>
  </si>
  <si>
    <t>UuSg6Y3438tkXblGAfj0pQ</t>
  </si>
  <si>
    <t>The Nappy Chef</t>
  </si>
  <si>
    <t>5933 Albermarle Rd</t>
  </si>
  <si>
    <t>['Burgers', 'Restaurants', 'Southern', 'Mexican', 'Tacos', 'Chicken Wings']</t>
  </si>
  <si>
    <t>EMdlJvCTuT_sylNzcElSLg</t>
  </si>
  <si>
    <t>The Palm Charlotte</t>
  </si>
  <si>
    <t>6705-B Phillips Pl Ct</t>
  </si>
  <si>
    <t>['Steakhouses', 'American (Traditional)', 'Italian', 'Seafood', 'Restaurants']</t>
  </si>
  <si>
    <t>Fxgvku1h-G2UnNMdFBhWbw</t>
  </si>
  <si>
    <t>Skyland Family Restaurant</t>
  </si>
  <si>
    <t>4544 South Blvd</t>
  </si>
  <si>
    <t>['Restaurants', 'American (Traditional)', 'Breakfast &amp; Brunch']</t>
  </si>
  <si>
    <t>Vnus6QLD4YEM6hYecXGcdg</t>
  </si>
  <si>
    <t>Godspeed Motors</t>
  </si>
  <si>
    <t>11881 Vance Davis Dr</t>
  </si>
  <si>
    <t>Qw303oNRTwQicaFC-7khrg</t>
  </si>
  <si>
    <t>HOWARD'Z</t>
  </si>
  <si>
    <t>11 Union St S, Ste 100</t>
  </si>
  <si>
    <t>['Cheesesteaks', 'Restaurants', 'American (New)']</t>
  </si>
  <si>
    <t>j5B94nQ9oGWT7lZgT9FN9w</t>
  </si>
  <si>
    <t>6821 Wilkinson Blvd</t>
  </si>
  <si>
    <t>c6-5RCj8FtV-m1aHz4wnmQ</t>
  </si>
  <si>
    <t>Saigon Palace</t>
  </si>
  <si>
    <t>5215 South Blvd</t>
  </si>
  <si>
    <t>mcMNaDARo6TXEnwm94xBOQ</t>
  </si>
  <si>
    <t>Junior League Wearhouse</t>
  </si>
  <si>
    <t>1117 Pecan Ave</t>
  </si>
  <si>
    <t>['Used', 'Vintage &amp; Consignment', 'Shopping', 'Thrift Stores', 'Fashion']</t>
  </si>
  <si>
    <t>z9VQkDn7a0PRl4c0WJEJOQ</t>
  </si>
  <si>
    <t>Providence Electric</t>
  </si>
  <si>
    <t>315 Arlington Ave</t>
  </si>
  <si>
    <t>fN7_8qF3vT_nR7fqeggYxw</t>
  </si>
  <si>
    <t>LabCorp</t>
  </si>
  <si>
    <t>10512 Park Rd, Ste 107</t>
  </si>
  <si>
    <t>['Health &amp; Medical', 'Diagnostic Services', 'Laboratory Testing']</t>
  </si>
  <si>
    <t>Qaln914BxIGYo_nHAWF0xw</t>
  </si>
  <si>
    <t>Twenty-Six Acres Brewing</t>
  </si>
  <si>
    <t>7285 W Winds Blvd NW</t>
  </si>
  <si>
    <t>['Breweries', 'Food', 'Distilleries']</t>
  </si>
  <si>
    <t>DokbdCS20re-Jo-OqKRilQ</t>
  </si>
  <si>
    <t>Sangam Indian Cuisine</t>
  </si>
  <si>
    <t>20910 Torrence Chapel Rd</t>
  </si>
  <si>
    <t>['Ethnic Food', 'Food', 'Specialty Food', 'Restaurants', 'Indian', 'Seafood', 'Halal', 'Pakistani']</t>
  </si>
  <si>
    <t>W1kl2vv1Vzju_3WeDb1Kcw</t>
  </si>
  <si>
    <t>Hilton Garden Inn Charlotte Waverly</t>
  </si>
  <si>
    <t>7415 Waverly Walk Ave</t>
  </si>
  <si>
    <t>VJ3ndBYrudQFeTIfPUnX-Q</t>
  </si>
  <si>
    <t>Phil's Tavern</t>
  </si>
  <si>
    <t>['Bars', 'Restaurants', 'Delis', 'Dive Bars', 'Nightlife']</t>
  </si>
  <si>
    <t>IFXsOJvq8BaaLjGij639Ow</t>
  </si>
  <si>
    <t>Zink. American Kitchen</t>
  </si>
  <si>
    <t>4310 Sharon Rd, Ste W01</t>
  </si>
  <si>
    <t>OF2LtdHDxAWm6goTmHQnGg</t>
  </si>
  <si>
    <t>3207 W Highway 74</t>
  </si>
  <si>
    <t>['Car Rental', 'Hotels &amp; Travel', 'Auto Loan Providers', 'Automotive']</t>
  </si>
  <si>
    <t>XnJKGhghcJ-sBva91sMrdw</t>
  </si>
  <si>
    <t>Talley's Pier 77 Marine</t>
  </si>
  <si>
    <t>18901 Statesville Rd</t>
  </si>
  <si>
    <t>['Automotive', 'Boat Dealers', 'Active Life', 'Boating']</t>
  </si>
  <si>
    <t>lKZGe_WqrGbjLWjfSm9qWw</t>
  </si>
  <si>
    <t>Park Road Park Tennis Courts</t>
  </si>
  <si>
    <t>5300 Closeburn Rd</t>
  </si>
  <si>
    <t>wQd7pL2NgKiBnVPaPmchIw</t>
  </si>
  <si>
    <t>Joe's Sports Bar</t>
  </si>
  <si>
    <t>360 Exchange St NW, Ste 102</t>
  </si>
  <si>
    <t>['Nightlife', 'Bars', 'Sports Bars', 'American (New)', 'Restaurants']</t>
  </si>
  <si>
    <t>Y0tH_XKn8RAr_EXqOkohoA</t>
  </si>
  <si>
    <t>338 S Sharon Amity Rd</t>
  </si>
  <si>
    <t>['Notaries', 'Local Services', 'Shipping Centers', 'Mailbox Centers', 'Printing Services']</t>
  </si>
  <si>
    <t>g4Tsa294D3LdJUOd59uucw</t>
  </si>
  <si>
    <t>Camden Pinehurst</t>
  </si>
  <si>
    <t>3904 Providence Rd</t>
  </si>
  <si>
    <t>J3-Ey5BhxFapXSudHM7LDg</t>
  </si>
  <si>
    <t>Blush Couture</t>
  </si>
  <si>
    <t>6801 Northlake Mall Dr, Ste 220</t>
  </si>
  <si>
    <t>['Local Services', 'Shopping', 'Fashion', 'Sewing &amp; Alterations']</t>
  </si>
  <si>
    <t>uMUeKm_DzE614LiBor3kww</t>
  </si>
  <si>
    <t>Kidz Play Here</t>
  </si>
  <si>
    <t>8440 Pit Stop Ct NW, Ste 180</t>
  </si>
  <si>
    <t>['Local Services', 'Child Care &amp; Day Care', 'Venues &amp; Event Spaces', 'Summer Camps', 'Active Life', 'Event Planning &amp; Services', 'Education']</t>
  </si>
  <si>
    <t>ko9dETTvmKgqFuxJ2jbLtA</t>
  </si>
  <si>
    <t>3215 Freedon Dr</t>
  </si>
  <si>
    <t>['Chicken Wings', 'Pizza', 'Restaurants', 'Italian']</t>
  </si>
  <si>
    <t>zBHujp3JrExKfOTJp6LyQQ</t>
  </si>
  <si>
    <t>Charlotte Athletic Club</t>
  </si>
  <si>
    <t>550 S Tryon St, Ste 170</t>
  </si>
  <si>
    <t>['Beauty &amp; Spas', 'Yoga', 'Trainers', 'Active Life', 'Fitness &amp; Instruction', 'Gyms', 'Massage']</t>
  </si>
  <si>
    <t>kDwipxJhOo6ChaLZ053XYw</t>
  </si>
  <si>
    <t>Salon of Evidence Uptown</t>
  </si>
  <si>
    <t>212 S Tryon St</t>
  </si>
  <si>
    <t>['Makeup Artists', 'Barbers', 'Beauty &amp; Spas', 'Hair Salons', 'Hair Extensions']</t>
  </si>
  <si>
    <t>_wAbUF8rbCjJ8xMAX_yrAA</t>
  </si>
  <si>
    <t>Lilly Pulitzer</t>
  </si>
  <si>
    <t>['Accessories', 'Shoe Stores', 'Shopping', 'Department Stores', 'Fashion', "Women's Clothing", "Children's Clothing"]</t>
  </si>
  <si>
    <t>lzAD5HX6sOona4Esc_lzKQ</t>
  </si>
  <si>
    <t>8581 Concord Mills Blvd</t>
  </si>
  <si>
    <t>BaaG4feI8yraphIcZ2YPMA</t>
  </si>
  <si>
    <t>The Sundae Shop</t>
  </si>
  <si>
    <t>4400 Highway 24 27 E</t>
  </si>
  <si>
    <t>['Restaurants', 'Burgers', 'Food', 'Ice Cream &amp; Frozen Yogurt']</t>
  </si>
  <si>
    <t>AhdG67rTB8bufF4x-DfKPg</t>
  </si>
  <si>
    <t>Alino Pizzeria</t>
  </si>
  <si>
    <t>8111 Concord Mills Boulevard</t>
  </si>
  <si>
    <t>['Salad', 'Pizza', 'Food', 'Restaurants', 'Desserts']</t>
  </si>
  <si>
    <t>6mDeW7fold8uDtftub4jTg</t>
  </si>
  <si>
    <t>Lan's Tailors</t>
  </si>
  <si>
    <t>11025 Carolina Place Pkwy, Ste D20</t>
  </si>
  <si>
    <t>trodK1jXLGIn5qjJCooIpQ</t>
  </si>
  <si>
    <t>Rooster's at Southpark</t>
  </si>
  <si>
    <t>6601 Morrison Blvd</t>
  </si>
  <si>
    <t>['Food', 'American (New)', 'Tapas Bars', 'Breakfast &amp; Brunch', 'Southern', 'Spanish', 'Restaurants']</t>
  </si>
  <si>
    <t>1jdE-PeiQHvL8165vebWrw</t>
  </si>
  <si>
    <t>4001 Sunset Rd W</t>
  </si>
  <si>
    <t>PAW CREEK</t>
  </si>
  <si>
    <t>['Sandwiches', 'Delis', 'Food', 'Grocery', 'Restaurants']</t>
  </si>
  <si>
    <t>_-he18olM9YWViQ7y4eZTQ</t>
  </si>
  <si>
    <t>Milagro's Latin Cuisine</t>
  </si>
  <si>
    <t>11915 North Tryon St, Ste G</t>
  </si>
  <si>
    <t>['Caterers', 'Food', 'Puerto Rican', 'Restaurants', 'Food Trucks', 'Event Planning &amp; Services', 'Caribbean']</t>
  </si>
  <si>
    <t>TlNOalHa6NUMkWi30iuhNA</t>
  </si>
  <si>
    <t>Hot Head Burritos</t>
  </si>
  <si>
    <t>M7xAYOvx8XQCn6y15rC9vg</t>
  </si>
  <si>
    <t>Hubee D's</t>
  </si>
  <si>
    <t>14126 Rivergate Pkwy, Ste 500</t>
  </si>
  <si>
    <t>krlBwPboTImWFS1xwPr70Q</t>
  </si>
  <si>
    <t>Mai Japanese Express</t>
  </si>
  <si>
    <t>2215 Ayrsley Town Blvd, Ste A</t>
  </si>
  <si>
    <t>i1YW7CyqqmJYEly11UME6w</t>
  </si>
  <si>
    <t>Bank of America Mortgage</t>
  </si>
  <si>
    <t>9611 Holly Point Dr</t>
  </si>
  <si>
    <t>['Home Services', 'Real Estate', 'Mortgage Brokers']</t>
  </si>
  <si>
    <t>GUomtIpG42ojtrxYlbamtg</t>
  </si>
  <si>
    <t>DriveTime Used Cars</t>
  </si>
  <si>
    <t>7301 South Blvd</t>
  </si>
  <si>
    <t>['Car Dealers', 'Automotive', 'Used Car Dealers']</t>
  </si>
  <si>
    <t>PelLXEKbrB0vvlZr0Sxj9w</t>
  </si>
  <si>
    <t>6071 Bayfield Pkwy</t>
  </si>
  <si>
    <t>BDEcH9UJaqigKZntCwiIyA</t>
  </si>
  <si>
    <t>Clarks England Shoe Store</t>
  </si>
  <si>
    <t>6801 Northlake Mall Dr, Ste 237A</t>
  </si>
  <si>
    <t>KrXC6bwcUUQPS3VBYfRc4Q</t>
  </si>
  <si>
    <t>Lantern &amp; Scroll</t>
  </si>
  <si>
    <t>['Lighting Fixtures &amp; Equipment', 'Lighting Stores', 'Interior Design', 'Home Services', 'Home &amp; Garden', 'Shopping']</t>
  </si>
  <si>
    <t>cBkqU2as_-LnANm7UvoP_w</t>
  </si>
  <si>
    <t>Nc Nail</t>
  </si>
  <si>
    <t>xNUKq0vU63UAiHM_-Bf82A</t>
  </si>
  <si>
    <t>Budget Car Rental</t>
  </si>
  <si>
    <t>gh0zYY9hrmJHWsHhyUILsw</t>
  </si>
  <si>
    <t>Fountain Pub &amp; Grill</t>
  </si>
  <si>
    <t>8129 Ardrey Kell Rd, Ste 105</t>
  </si>
  <si>
    <t>['Pubs', 'Salad', 'Nightlife', 'Bars', 'Sandwiches', 'American (New)', 'Restaurants']</t>
  </si>
  <si>
    <t>S1y0PiU9--T1LgbiDtnGag</t>
  </si>
  <si>
    <t>Nona's Sweets</t>
  </si>
  <si>
    <t>9331 JW Clay Blvd</t>
  </si>
  <si>
    <t>['Desserts', 'Chocolatiers &amp; Shops', 'Food', 'Bakeries', 'Specialty Food']</t>
  </si>
  <si>
    <t>T3ZPwPUTT92leZMjCyNthQ</t>
  </si>
  <si>
    <t>["Children's Clothing", "Women's Clothing", 'Fashion', "Men's Clothing", 'Shopping']</t>
  </si>
  <si>
    <t>DBPoAYjKWV0maKEVFJeUXQ</t>
  </si>
  <si>
    <t>Carolina Nail Bar</t>
  </si>
  <si>
    <t>14015 E Independence Blvd, Ste K</t>
  </si>
  <si>
    <t>['Hair Removal', 'Nail Salons', 'Waxing', 'Beauty &amp; Spas', 'Eyelash Service']</t>
  </si>
  <si>
    <t>y2fk4kZPeLGhAfN-n8cGdw</t>
  </si>
  <si>
    <t>Sarah's Gifts &amp; Sports</t>
  </si>
  <si>
    <t>['Flowers &amp; Gifts', 'Gift Shops', 'Shopping']</t>
  </si>
  <si>
    <t>ZeXncIjypDs9Vy9HSTjnnA</t>
  </si>
  <si>
    <t>Breakfastime</t>
  </si>
  <si>
    <t>750 Cabarrus Ave W</t>
  </si>
  <si>
    <t>['Restaurants', 'Sandwiches', 'Salad', 'Breakfast &amp; Brunch']</t>
  </si>
  <si>
    <t>K_F59y0VItzfUH4_EL1BXw</t>
  </si>
  <si>
    <t>Schmidtke Chris DDS PA</t>
  </si>
  <si>
    <t>17036 Kenton Dr, Ste 101</t>
  </si>
  <si>
    <t>zsR57scngUPI5W686GmSGA</t>
  </si>
  <si>
    <t>China II Buffet</t>
  </si>
  <si>
    <t>1309 N Broome St</t>
  </si>
  <si>
    <t>F3ptcZmp0yLv50zOrldaVw</t>
  </si>
  <si>
    <t>Tailrace Marina</t>
  </si>
  <si>
    <t>1000 Marina Village Dr</t>
  </si>
  <si>
    <t>['Rafting/Kayaking', 'Active Life']</t>
  </si>
  <si>
    <t>Ij3d--3VNHm01mwgTdnXIQ</t>
  </si>
  <si>
    <t>A-1 Vacuum Solutions</t>
  </si>
  <si>
    <t>9715 Sam Furr Rd</t>
  </si>
  <si>
    <t>Ts6rsNgeMTL5r9mzSkMSHw</t>
  </si>
  <si>
    <t>Infinity's End</t>
  </si>
  <si>
    <t>5622 E Independence Blvd, Ste 123</t>
  </si>
  <si>
    <t>['Tobacco Shops', 'Shopping']</t>
  </si>
  <si>
    <t>Eni4WFGLe5uChBbZePNzJg</t>
  </si>
  <si>
    <t>Doc Popcorn - Concord Mills</t>
  </si>
  <si>
    <t>kwRPJ1Pz6kc2TFBh696SIg</t>
  </si>
  <si>
    <t>Modern Pet Salon</t>
  </si>
  <si>
    <t>13643 Providence Rd</t>
  </si>
  <si>
    <t>['Pet Groomers', 'Pet Services', 'Pets', 'Pet Stores', 'Pet Sitting', 'Pet Boarding']</t>
  </si>
  <si>
    <t>6F3teRN41NiGDp74A1lKPw</t>
  </si>
  <si>
    <t>Starlight Stadium 14</t>
  </si>
  <si>
    <t>11240 N Tryon St</t>
  </si>
  <si>
    <t>kya-yHU4kijg6iBvtlUnDA</t>
  </si>
  <si>
    <t>McCloud Acosta Clinical Services</t>
  </si>
  <si>
    <t>1126 Sam Newell Rd, Ste C&amp;d</t>
  </si>
  <si>
    <t>['Counseling &amp; Mental Health', 'Professional Services', 'Health &amp; Medical', 'Life Coach']</t>
  </si>
  <si>
    <t>mUN0ZeeAtk6lHaNN_-ji6w</t>
  </si>
  <si>
    <t>All Kids Pediatric Dentistry</t>
  </si>
  <si>
    <t>3007 Wesley Chapel Stouts Rd, Ste A</t>
  </si>
  <si>
    <t>['Dentists', 'Health &amp; Medical', 'Pediatric Dentists']</t>
  </si>
  <si>
    <t>BRDm4ZKPYZh_nfYaiIOR6A</t>
  </si>
  <si>
    <t>La Escondida Mexican Grill &amp; Bar</t>
  </si>
  <si>
    <t>2813 Lowell Rd</t>
  </si>
  <si>
    <t>aLEtuI3MHNqZL3bQ8ewvFw</t>
  </si>
  <si>
    <t>AAA - Prosperity Church Rd</t>
  </si>
  <si>
    <t>3016 Prosperity Church Rd, Ste A</t>
  </si>
  <si>
    <t>['Financial Services', 'Hotels &amp; Travel', 'Travel Services', 'Insurance', 'Auto Repair', 'Tours', 'Automotive', 'Tires']</t>
  </si>
  <si>
    <t>44RjhcfmgwFydasF03o6tw</t>
  </si>
  <si>
    <t>BodyLogicMD of Charlotte</t>
  </si>
  <si>
    <t>2550 W Arrowood Rd, Ste 106</t>
  </si>
  <si>
    <t>['Medical Centers', 'Health &amp; Medical', 'Nutritionists', 'Medical Spas', 'Alternative Medicine', 'Preventive Medicine', 'Naturopathic/Holistic', 'Endocrinologists', 'Beauty &amp; Spas', 'Doctors']</t>
  </si>
  <si>
    <t>6REO-CTURdefcJv3PRyAEg</t>
  </si>
  <si>
    <t>['Home &amp; Garden', "Women's Clothing", 'Shopping', 'Home Decor', 'Fashion']</t>
  </si>
  <si>
    <t>VsgNiSm58YDQbMACmU1u_A</t>
  </si>
  <si>
    <t>LaVie SouthPark</t>
  </si>
  <si>
    <t>5725 Carnegie Blvd</t>
  </si>
  <si>
    <t>5Novl6V4g5TV4ATFPElsYQ</t>
  </si>
  <si>
    <t>2290 E Franklin Blvd, Ste 100</t>
  </si>
  <si>
    <t>['Sandwiches', 'Restaurants', 'Fast Food', 'Burgers', 'Delis']</t>
  </si>
  <si>
    <t>84WN0E5-2nC9Wik08rOpyg</t>
  </si>
  <si>
    <t>John Emily Alterations</t>
  </si>
  <si>
    <t>2201 Park Rd, Ste D</t>
  </si>
  <si>
    <t>['Fashion', 'Sewing &amp; Alterations', 'Local Services', 'Wedding Planning', 'Formal Wear', 'Bridal', 'Shopping', 'Event Planning &amp; Services']</t>
  </si>
  <si>
    <t>ETv_yopEyOjB4NvpMDMrbg</t>
  </si>
  <si>
    <t>New Century Grocery and Food</t>
  </si>
  <si>
    <t>4500 N Tryon St</t>
  </si>
  <si>
    <t>['Imported Food', 'Specialty Food', 'Ethnic Food', 'Food']</t>
  </si>
  <si>
    <t>dlNvGczOrYuaH-LWxaSaTw</t>
  </si>
  <si>
    <t>Anthonys Restaurant of Charlotte</t>
  </si>
  <si>
    <t>2823 W Sugar Creek Rd</t>
  </si>
  <si>
    <t>['Restaurants', 'Chicken Wings', 'American (Traditional)']</t>
  </si>
  <si>
    <t>Elg6rnxEt3C7hrc4v2uTpg</t>
  </si>
  <si>
    <t>Kingdom of Cleaning</t>
  </si>
  <si>
    <t>['Home Services', 'Home Cleaning', 'Hair Salons', 'Beauty &amp; Spas', 'Office Cleaning', 'Professional Services']</t>
  </si>
  <si>
    <t>5Day_lf10DyvKk9tmKqjRA</t>
  </si>
  <si>
    <t>Salud Beer Shop</t>
  </si>
  <si>
    <t>3306-B N Davidson St</t>
  </si>
  <si>
    <t>['Food', 'Beer', 'Wine &amp; Spirits', 'Wine Bars', 'Beer Bar', 'Bars', 'Nightlife', 'Pizza', 'Restaurants']</t>
  </si>
  <si>
    <t>1tIukLn7mjCCwqzCtbQGbg</t>
  </si>
  <si>
    <t>River Vista Dentistry</t>
  </si>
  <si>
    <t>4715 Dixie River Rd, Ste A</t>
  </si>
  <si>
    <t>['Health &amp; Medical', 'Pediatric Dentists', 'Cosmetic Dentists', 'Dentists', 'General Dentistry']</t>
  </si>
  <si>
    <t>ZKTX6nVe0D9P-yYvxMZYpA</t>
  </si>
  <si>
    <t>Henderson Properties- Lake Norman Office</t>
  </si>
  <si>
    <t>452 S Main St, Unit J</t>
  </si>
  <si>
    <t>['Real Estate Services', 'Apartments', 'Home Services', 'Property Management', 'Real Estate Agents', 'Real Estate']</t>
  </si>
  <si>
    <t>4aFGbJ38vOt_DZ9woQ9sJQ</t>
  </si>
  <si>
    <t>697 Church St N, Ste 380</t>
  </si>
  <si>
    <t>['Italian', 'Pizza', 'Restaurants', 'Chicken Wings']</t>
  </si>
  <si>
    <t>HsS0Z0mo00w_2TAVu_nsEg</t>
  </si>
  <si>
    <t>HeroesCon</t>
  </si>
  <si>
    <t>['Books', 'Mags', 'Music &amp; Video', 'Shopping', 'Comic Books', 'Festivals', 'Local Flavor', 'Arts &amp; Entertainment']</t>
  </si>
  <si>
    <t>LbDxyw0KvaZHTYuYMcr1-Q</t>
  </si>
  <si>
    <t>2324 S New Hope Rd</t>
  </si>
  <si>
    <t>['Food', 'Discount Store', 'Drugstores', 'Shopping', 'Fashion', 'Electronics', 'Department Stores', 'Grocery']</t>
  </si>
  <si>
    <t>SJe6lFW8YOPprNS4UctpBg</t>
  </si>
  <si>
    <t>Harlow Dental at Steele Creek</t>
  </si>
  <si>
    <t>10922 S Tryon St, Ste D</t>
  </si>
  <si>
    <t>['Health &amp; Medical', 'Dentists', 'Teeth Whitening', 'General Dentistry', 'Cosmetic Dentists', 'Beauty &amp; Spas', 'Endodontists']</t>
  </si>
  <si>
    <t>U9m-hVcxzfCKs6Q8aJJFyg</t>
  </si>
  <si>
    <t>Cricket Wireless Authorized Retailer</t>
  </si>
  <si>
    <t>4704 S Blvd</t>
  </si>
  <si>
    <t>['Mobile Phones', 'Mobile Phone Accessories', 'Shopping', 'Electronics']</t>
  </si>
  <si>
    <t>bZOvRyJ0wTsZWgEvWoQ_eg</t>
  </si>
  <si>
    <t>Bobs Carry Out Pileem Up</t>
  </si>
  <si>
    <t>3422 Statesville Ave</t>
  </si>
  <si>
    <t>['Burgers', 'Restaurants', 'Fish &amp; Chips']</t>
  </si>
  <si>
    <t>pDoDY-cDLyeKQgDx5RAlnQ</t>
  </si>
  <si>
    <t>Jake's Good Eats</t>
  </si>
  <si>
    <t>12721 Albemarle Rd</t>
  </si>
  <si>
    <t>K9wh_93EArk1srqHWyFFsw</t>
  </si>
  <si>
    <t>Dilworth Coffee - Plantation Market</t>
  </si>
  <si>
    <t>3016 Weddington Rd, Ste 600</t>
  </si>
  <si>
    <t>['Cafes', 'Food', 'Coffee &amp; Tea', 'Restaurants']</t>
  </si>
  <si>
    <t>i2sdz9dGZ5MIKP5rWjOwDA</t>
  </si>
  <si>
    <t>Charlotte Russe</t>
  </si>
  <si>
    <t>6801 Northlake Mall Dr, Ste 168</t>
  </si>
  <si>
    <t>['Shopping', 'Accessories', "Women's Clothing", 'Fashion']</t>
  </si>
  <si>
    <t>ikCkgJWNtfPwTRCBnocmyw</t>
  </si>
  <si>
    <t>2350 W Roosevelt Blvd</t>
  </si>
  <si>
    <t>['Paint Stores', 'Building Supplies', 'Shopping', 'Home &amp; Garden', 'Home Services', 'Hardware Stores']</t>
  </si>
  <si>
    <t>R_epGBO7Cr1M0Ftc0JKV7w</t>
  </si>
  <si>
    <t>Gusto Ballantyne</t>
  </si>
  <si>
    <t>['Venues &amp; Event Spaces', 'Event Planning &amp; Services', 'Restaurants', 'Tapas Bars', 'Tapas/Small Plates', 'Spanish', 'Italian']</t>
  </si>
  <si>
    <t>_t4xSUjaQCxe9sB5dmnqLQ</t>
  </si>
  <si>
    <t>Lake Park Rehabilitation &amp; Nursing Center</t>
  </si>
  <si>
    <t>3315 Faith Church Rd</t>
  </si>
  <si>
    <t>['Skilled Nursing', 'Health &amp; Medical', 'Physical Therapy', 'Occupational Therapy']</t>
  </si>
  <si>
    <t>L4q_ZKVSJxySxm66ro468Q</t>
  </si>
  <si>
    <t>8016 Providence Rd, Ste 800</t>
  </si>
  <si>
    <t>['Shopping', 'Books', 'Mags', 'Music &amp; Video', 'Video Game Stores', 'Videos &amp; Video Game Rental', 'Electronics']</t>
  </si>
  <si>
    <t>LYJ9PWH93lJMqnb87kx_oQ</t>
  </si>
  <si>
    <t>Doll a Boutique</t>
  </si>
  <si>
    <t>2902 Selwyn Ave</t>
  </si>
  <si>
    <t>['Fashion', 'Shopping', "Women's Clothing"]</t>
  </si>
  <si>
    <t>5qZjwJTX3Flms0rw2G3oEA</t>
  </si>
  <si>
    <t>Swoozie's</t>
  </si>
  <si>
    <t>532 Governor Morrison St, Suite C110</t>
  </si>
  <si>
    <t>['Event Planning &amp; Services', 'Cards &amp; Stationery', 'Shopping', 'Wedding Planning', 'Home &amp; Garden', 'Party Supplies', 'Flowers &amp; Gifts', 'Home Decor', 'Baby Gear &amp; Furniture', 'Arts &amp; Crafts']</t>
  </si>
  <si>
    <t>VEEJJdXgvTjI5qAyJw4TsQ</t>
  </si>
  <si>
    <t>Fatman Plumbing Pro</t>
  </si>
  <si>
    <t>3615 Providence Rd S</t>
  </si>
  <si>
    <t>['Plumbing', 'Home Services', 'Handyman', 'Contractors', 'Electricians', 'Water Heater Installation/Repair']</t>
  </si>
  <si>
    <t>ec0d37IbYxdsFnuKxe_Hcg</t>
  </si>
  <si>
    <t>Charlotte B-cycle</t>
  </si>
  <si>
    <t>333 E Trade St, Ste A</t>
  </si>
  <si>
    <t>['Transportation', 'Automotive', 'Bike Rentals', 'Motorcycle Dealers', 'Active Life', 'Hotels &amp; Travel', 'Public Transportation']</t>
  </si>
  <si>
    <t>VyehGin-PbrzF6r5LqQvfQ</t>
  </si>
  <si>
    <t>1000 E Blvd</t>
  </si>
  <si>
    <t>['Financial Services', 'Home Services', 'Real Estate', 'Mortgage Brokers', 'Investing', 'Banks &amp; Credit Unions']</t>
  </si>
  <si>
    <t>slZ-474KAWBFC6EcqL-jJw</t>
  </si>
  <si>
    <t>AutoZone Auto Parts</t>
  </si>
  <si>
    <t>338 George W Liles NW</t>
  </si>
  <si>
    <t>4wxyIpx3LWCyvhWXFuHaHQ</t>
  </si>
  <si>
    <t>Fine Arts Dentistry</t>
  </si>
  <si>
    <t>1230 Mann Dr, Ste 100</t>
  </si>
  <si>
    <t>['Health &amp; Medical', 'General Dentistry', 'Dentists']</t>
  </si>
  <si>
    <t>YxmxGWEeUkasasJ7oOmP2w</t>
  </si>
  <si>
    <t>V H Nails</t>
  </si>
  <si>
    <t>9815 Sam Furr Rd</t>
  </si>
  <si>
    <t>wUHPgIh-rJThxPvxHPlsjQ</t>
  </si>
  <si>
    <t>Wet Willie's</t>
  </si>
  <si>
    <t>900 Seaboard St, Ste B</t>
  </si>
  <si>
    <t>['Nightlife', 'Bars', 'Restaurants', 'American (Traditional)']</t>
  </si>
  <si>
    <t>S5pgJBaw5Ewd8Q_qXVacxQ</t>
  </si>
  <si>
    <t>Autry's Backhoe &amp; Septic Service</t>
  </si>
  <si>
    <t>1309 Culp Rd</t>
  </si>
  <si>
    <t>['Real Estate', 'Building Supplies', 'Home Services', 'Plumbing', 'Septic Services', 'Hydro-jetting', 'Local Services']</t>
  </si>
  <si>
    <t>_Y0SbKocq7yoV8f5_fSyaA</t>
  </si>
  <si>
    <t>Rocky River Grille</t>
  </si>
  <si>
    <t>5400 John Q Hammons Dr NW</t>
  </si>
  <si>
    <t>['American (New)', 'Restaurants', 'Local Flavor']</t>
  </si>
  <si>
    <t>UvWWzU2g-Wq-c3wAcSeDPg</t>
  </si>
  <si>
    <t>Situl Indian Restaurant</t>
  </si>
  <si>
    <t>540 Brandywine Rd, Ste B</t>
  </si>
  <si>
    <t>['Indian', 'Pakistani', 'Restaurants']</t>
  </si>
  <si>
    <t>va7dsculCyT17cfsGU0xkw</t>
  </si>
  <si>
    <t>Wink studio South Park</t>
  </si>
  <si>
    <t>6324 Fairview Rd</t>
  </si>
  <si>
    <t>['Hair Removal', 'Eyelash Service', 'Nail Salons', 'Beauty &amp; Spas']</t>
  </si>
  <si>
    <t>ZmMt4qCEJZKzC0bp5IGnvA</t>
  </si>
  <si>
    <t>Restaurant and Bakery Salvadorena</t>
  </si>
  <si>
    <t>5724 E Wt Harris Blvd</t>
  </si>
  <si>
    <t>['Restaurants', 'Salvadoran', 'Latin American']</t>
  </si>
  <si>
    <t>EUztRNyUC2VqyeoQRrPpAA</t>
  </si>
  <si>
    <t>Hampton Inn Charlotte-Gastonia</t>
  </si>
  <si>
    <t>1859 Remount Rd</t>
  </si>
  <si>
    <t>r2J-vzwCsqJ_Gpq-TSkBMg</t>
  </si>
  <si>
    <t>Queen City Transmission</t>
  </si>
  <si>
    <t>9236 South Blvd</t>
  </si>
  <si>
    <t>['Tires', 'Transmission Repair', 'Auto Repair', 'Automotive']</t>
  </si>
  <si>
    <t>HmAQq1Wbz2oAFX-KqTAM_A</t>
  </si>
  <si>
    <t>American Airlines</t>
  </si>
  <si>
    <t>5501 Josh Birmingham Pkwy, Unit 11</t>
  </si>
  <si>
    <t>['Hotels &amp; Travel', 'Airports', 'Airlines', 'Transportation']</t>
  </si>
  <si>
    <t>RsRI3Xc2878GtjhuXsczew</t>
  </si>
  <si>
    <t>Air Maxx of Charlotte, Inc.</t>
  </si>
  <si>
    <t>3941 Selwyn Ave</t>
  </si>
  <si>
    <t>uIP8LHcINOaGIjQeLHd_dQ</t>
  </si>
  <si>
    <t>Absolute Tattoo</t>
  </si>
  <si>
    <t>9510 University City Blvd</t>
  </si>
  <si>
    <t>['Tattoo', 'Beauty &amp; Spas']</t>
  </si>
  <si>
    <t>zrqeLHgpWke31dQZReit7w</t>
  </si>
  <si>
    <t>Patou French Bistro</t>
  </si>
  <si>
    <t>1315 East Blvd</t>
  </si>
  <si>
    <t>['French', 'Restaurants']</t>
  </si>
  <si>
    <t>VP-JlPF4FnYE0KC8a3tOgw</t>
  </si>
  <si>
    <t>Nice Hair</t>
  </si>
  <si>
    <t>13024 Eastfield Rd, Ste A500</t>
  </si>
  <si>
    <t>9GukPjHTMOrys-xhzgTwSw</t>
  </si>
  <si>
    <t>Cornelius Arts Center</t>
  </si>
  <si>
    <t>19725 Oak St</t>
  </si>
  <si>
    <t>['Specialty Schools', 'Art Schools', 'Shopping', 'Arts &amp; Entertainment', 'Education', 'Art Galleries']</t>
  </si>
  <si>
    <t>W0ht3FMErgRDpqBYxta-cw</t>
  </si>
  <si>
    <t>Mosquito Joe of Charlotte</t>
  </si>
  <si>
    <t>613 Church St N</t>
  </si>
  <si>
    <t>AFCR8dsLHXBxbAg_rXXpgw</t>
  </si>
  <si>
    <t>5800 E Wt Harris Blvd</t>
  </si>
  <si>
    <t>hXdPvNlLUe__qULgihVWhw</t>
  </si>
  <si>
    <t>Four Mile, McMullen, and Lower McAlpine Creeks Greenways</t>
  </si>
  <si>
    <t>Bevington Pl &amp; Rea Rd</t>
  </si>
  <si>
    <t>7AvFJTHAnK5jfI0OCpGxog</t>
  </si>
  <si>
    <t>LKN Auto Repair</t>
  </si>
  <si>
    <t>18616 Statesville Rd</t>
  </si>
  <si>
    <t>['Transmission Repair', 'Automotive', 'Oil Change Stations', 'Auto Repair']</t>
  </si>
  <si>
    <t>w44sxo-CoDJG54AWAcoPBQ</t>
  </si>
  <si>
    <t>American Eagle Outfitters</t>
  </si>
  <si>
    <t>11025 Carolina Place Pkwy, Ste D-15</t>
  </si>
  <si>
    <t>["Men's Clothing", 'Fashion', "Women's Clothing", 'Shopping', 'Swimwear']</t>
  </si>
  <si>
    <t>D4tn-pcvuK8lkv8CidmQig</t>
  </si>
  <si>
    <t>3134 The Plz</t>
  </si>
  <si>
    <t>ekfC2YTFg1D-GDIAknQdkA</t>
  </si>
  <si>
    <t>Bond Street Wines</t>
  </si>
  <si>
    <t>['Beer', 'Wine &amp; Spirits', 'Food', 'Nightlife', 'Champagne Bars', 'Wine Bars', 'Bars']</t>
  </si>
  <si>
    <t>TuUPRisTUL6UgZSjBHHhBA</t>
  </si>
  <si>
    <t>Dhl Express Clt</t>
  </si>
  <si>
    <t>5032 Sirona Dr, Ste 600</t>
  </si>
  <si>
    <t>['Local Services', 'Couriers &amp; Delivery Services']</t>
  </si>
  <si>
    <t>5B1SxlP1JlHHLdlZ-bQ_Sw</t>
  </si>
  <si>
    <t>McMullen Creek Market</t>
  </si>
  <si>
    <t>YtOQn9QcDInkq-7_hGWzNA</t>
  </si>
  <si>
    <t>QuickFix Garage Door Service</t>
  </si>
  <si>
    <t>['Garage Door Services', 'Home Services']</t>
  </si>
  <si>
    <t>qHI80xmwZiwmBO3uq9qJ2Q</t>
  </si>
  <si>
    <t>Matthews Towing &amp; Automotive</t>
  </si>
  <si>
    <t>9512 NE Pkwy</t>
  </si>
  <si>
    <t>['Oil Change Stations', 'Automotive', 'Towing', 'Tires', 'Auto Repair', 'Roadside Assistance']</t>
  </si>
  <si>
    <t>OQmaBnh-iTZ2bnFRMtSaew</t>
  </si>
  <si>
    <t>Center City Green Parking Deck</t>
  </si>
  <si>
    <t>350 E 6th St</t>
  </si>
  <si>
    <t>['Automotive', 'Parking']</t>
  </si>
  <si>
    <t>PxgAzVhVL8hW58Lgl_Vo6w</t>
  </si>
  <si>
    <t>256 Concord Pkwy S</t>
  </si>
  <si>
    <t>dvAh3oPglxC0vaMVpnBxTg</t>
  </si>
  <si>
    <t>UPjIiLldv0TD6y87fDofzg</t>
  </si>
  <si>
    <t>Zen Taco</t>
  </si>
  <si>
    <t>200 S College St</t>
  </si>
  <si>
    <t>['Asian Fusion', 'Latin American', 'Restaurants']</t>
  </si>
  <si>
    <t>ahGptHMIRIBXR9wzqZqZwA</t>
  </si>
  <si>
    <t>Stock Car Cafe</t>
  </si>
  <si>
    <t>Zz2mnwTqMuzXARWG71uAWA</t>
  </si>
  <si>
    <t>T-Mobile</t>
  </si>
  <si>
    <t>9030 Albemarle Rd, Ste A</t>
  </si>
  <si>
    <t>['Shopping', 'Mobile Phones', 'Mobile Phone Accessories', 'Telecommunications', 'Local Services', 'IT Services &amp; Computer Repair']</t>
  </si>
  <si>
    <t>CxsN79g8rZoouLwZvr_FVg</t>
  </si>
  <si>
    <t>Fern</t>
  </si>
  <si>
    <t>1419 East Blvd, Ste A</t>
  </si>
  <si>
    <t>['Restaurants', 'Vegetarian', 'American (Traditional)', 'Vegan', 'Breakfast &amp; Brunch']</t>
  </si>
  <si>
    <t>hTQ8yaXZghFEhiHI5NL-6g</t>
  </si>
  <si>
    <t>Aveda Store</t>
  </si>
  <si>
    <t>5sNEZBrV3sML4C2xerlYsA</t>
  </si>
  <si>
    <t>101 S Tryon St, Ste 22</t>
  </si>
  <si>
    <t>['Drugstores', 'Shopping', 'Beauty &amp; Spas', 'Cosmetics &amp; Beauty Supply']</t>
  </si>
  <si>
    <t>UWJo-GOedYxHwuX3cvTB3w</t>
  </si>
  <si>
    <t>Matthews Appliance</t>
  </si>
  <si>
    <t>['Appliances &amp; Repair', 'Local Services', 'Appliances', 'Shopping', 'Home &amp; Garden']</t>
  </si>
  <si>
    <t>WyNlF7TMW7lNIta0jpWabw</t>
  </si>
  <si>
    <t>The Spoke Easy</t>
  </si>
  <si>
    <t>2923 S Tryon St, Ste 250</t>
  </si>
  <si>
    <t>['Bike Repair/Maintenance', 'Local Services']</t>
  </si>
  <si>
    <t>HhJ9BQIWdDnpuvdwlMRoNQ</t>
  </si>
  <si>
    <t>Flavors of India</t>
  </si>
  <si>
    <t>320 S Tryon St, Ste 116</t>
  </si>
  <si>
    <t>['Pakistani', 'Indian', 'Restaurants']</t>
  </si>
  <si>
    <t>8A4RPphTLzwwrwREE2IBeQ</t>
  </si>
  <si>
    <t>541 Hwy 27 S</t>
  </si>
  <si>
    <t>uJyfFRH7mGp0FNE26Uwo-w</t>
  </si>
  <si>
    <t>University Center by Cortland</t>
  </si>
  <si>
    <t>1421 Baseline Rd</t>
  </si>
  <si>
    <t>i-tJXWvpQkBeJ0X1JRtUqQ</t>
  </si>
  <si>
    <t>Indian Motorcycles Charlotte</t>
  </si>
  <si>
    <t>110 Indian Walk</t>
  </si>
  <si>
    <t>['Automotive', 'Motorcycle Dealers']</t>
  </si>
  <si>
    <t>23qU9y6SsacIbektcA8ecw</t>
  </si>
  <si>
    <t>Halinas Cafe</t>
  </si>
  <si>
    <t>7260 Hwy 73</t>
  </si>
  <si>
    <t>['Salad', 'Soup', 'Breakfast &amp; Brunch', 'Cafes', 'Restaurants']</t>
  </si>
  <si>
    <t>mcgOFoQK0r687ImGmkiGcQ</t>
  </si>
  <si>
    <t>Lone Star Steakhouse &amp; Saloon</t>
  </si>
  <si>
    <t>10610 Centrum Pkwy</t>
  </si>
  <si>
    <t>7dg08oVG4scj7A-zOVJ1MQ</t>
  </si>
  <si>
    <t>10416 E Independence Blvd, Ste 500</t>
  </si>
  <si>
    <t>['Shopping', 'Discount Store', 'Fashion', 'Department Stores', 'Furniture Stores', 'Home Decor', 'Home &amp; Garden']</t>
  </si>
  <si>
    <t>VoFNaHTrbw1OhzEyTeJXIg</t>
  </si>
  <si>
    <t>Americas Choice Inspections</t>
  </si>
  <si>
    <t>7301 Carmel Executive Park Dr, Ste 304</t>
  </si>
  <si>
    <t>['Home Services', 'Home Inspectors']</t>
  </si>
  <si>
    <t>WWGeCgI0PvocbYOy4_TMnw</t>
  </si>
  <si>
    <t>905 South Point Rd, Ste H</t>
  </si>
  <si>
    <t>['Delis', 'Sandwiches', 'Restaurants', 'Fast Food']</t>
  </si>
  <si>
    <t>dhIXqh3xTV4I-N1vZL1xaw</t>
  </si>
  <si>
    <t>Myers Park Country Club</t>
  </si>
  <si>
    <t>2415 Roswell Ave</t>
  </si>
  <si>
    <t>['Golf', 'Arts &amp; Entertainment', 'Country Clubs', 'Active Life']</t>
  </si>
  <si>
    <t>jGuw65a6eD_Ybr0aAKxU0g</t>
  </si>
  <si>
    <t>Vain &amp; Luxe</t>
  </si>
  <si>
    <t>['Shopping', 'Cosmetics &amp; Beauty Supply', 'Beauty &amp; Spas', 'Makeup Artists', 'Hair Extensions', 'Blow Dry/Out Services', 'Hair Salons', 'Hair Stylists']</t>
  </si>
  <si>
    <t>QnCWy07Vlp3F0rTruTTlfg</t>
  </si>
  <si>
    <t>Reid's Fine Food</t>
  </si>
  <si>
    <t>9762 Charlotte Hwy</t>
  </si>
  <si>
    <t>['Local Flavor', 'Restaurants', 'Grocery', 'Southern', 'Butcher', 'Sandwiches', 'Specialty Food', 'Food', 'Cheese Shops']</t>
  </si>
  <si>
    <t>U4Bx_Zehna1Io7QWEhsR8Q</t>
  </si>
  <si>
    <t>KC Starnes Auto Body</t>
  </si>
  <si>
    <t>5700 Old Pineville Rd</t>
  </si>
  <si>
    <t>['Automotive', 'Body Shops', 'Auto Repair']</t>
  </si>
  <si>
    <t>kud5pbSAfIGIyzWg9KgXtw</t>
  </si>
  <si>
    <t>Alex Hair Salon</t>
  </si>
  <si>
    <t>9208 Ardrey Kell Rd, Ste 300-20</t>
  </si>
  <si>
    <t>['Blow Dry/Out Services', 'Beauty &amp; Spas', 'Hair Salons', 'Hair Extensions', 'Hair Stylists', 'Massage']</t>
  </si>
  <si>
    <t>tX4dzUvEw4PAuqa9639p7g</t>
  </si>
  <si>
    <t>8116 University City Blvd.</t>
  </si>
  <si>
    <t>XiHOSHwSRhSU6At9pW6OQg</t>
  </si>
  <si>
    <t>Madvapes - Cornelius</t>
  </si>
  <si>
    <t>18059 W Catawba Ave, Ste A</t>
  </si>
  <si>
    <t>LSraIG2zG3mlG9FqiP197g</t>
  </si>
  <si>
    <t>HOP &amp; VINE</t>
  </si>
  <si>
    <t>10070 Edison Square Dr NW, Ste 102-B</t>
  </si>
  <si>
    <t>Good Shepherd Pet Services</t>
  </si>
  <si>
    <t>2054 Wilshire Ct</t>
  </si>
  <si>
    <t>['Pet Services', 'Pets', 'Local Services', 'Funeral Services &amp; Cemeteries']</t>
  </si>
  <si>
    <t>vYCBkwsQrdpb-RbkjWqG-w</t>
  </si>
  <si>
    <t>Wing Heaven</t>
  </si>
  <si>
    <t>5516 South Blvd</t>
  </si>
  <si>
    <t>['Restaurants', 'Chinese', 'Chicken Wings']</t>
  </si>
  <si>
    <t>czz6zFMuRmQlUQw3CZ6Arw</t>
  </si>
  <si>
    <t>Elle C Luxury</t>
  </si>
  <si>
    <t>3536 N Davidson St</t>
  </si>
  <si>
    <t>['Eyelash Service', 'Hair Salons', 'Hair Removal', 'Blow Dry/Out Services', 'Waxing', 'Cosmetics &amp; Beauty Supply', 'Teeth Whitening', 'Makeup Artists', 'Spray Tanning', 'Shopping', 'Tanning', 'Beauty &amp; Spas']</t>
  </si>
  <si>
    <t>ws9VQ99bTUIUyINQZd-GCw</t>
  </si>
  <si>
    <t>Christopherson David MD</t>
  </si>
  <si>
    <t>845 Church St N, Ste 107</t>
  </si>
  <si>
    <t>wiEQrYSNofc10q7Pm26b0w</t>
  </si>
  <si>
    <t>The Common Market</t>
  </si>
  <si>
    <t>1515 S Tryon St</t>
  </si>
  <si>
    <t>['Food', 'Farmers Market', 'Coffee &amp; Tea', 'Beer', 'Wine &amp; Spirits', 'Restaurants', 'Nightlife', 'Delis', 'Bars', 'Lounges', 'Local Flavor']</t>
  </si>
  <si>
    <t>sT_tzAQQ7h-JIb1XpnmjCQ</t>
  </si>
  <si>
    <t>2518 Beatties Ford Rd</t>
  </si>
  <si>
    <t>Pj3wHw-lec0xs3iJgMasrg</t>
  </si>
  <si>
    <t>The Roof Medic</t>
  </si>
  <si>
    <t>7725 Pinewood Cir</t>
  </si>
  <si>
    <t>['Gutter Services', 'Roofing', 'Roof Inspectors', 'Home Services']</t>
  </si>
  <si>
    <t>XL_-MZsnYvHL-z7lbM5HEQ</t>
  </si>
  <si>
    <t>Terry E Callison, DDS, MS, PA</t>
  </si>
  <si>
    <t>19410 Jetton Rd, Ste 210</t>
  </si>
  <si>
    <t>['Health &amp; Medical', 'Dentists', 'Endodontists']</t>
  </si>
  <si>
    <t>zpVxylLC8jnHY1xK1sWpjA</t>
  </si>
  <si>
    <t>1245 Concord Pkwy N, Ste 1</t>
  </si>
  <si>
    <t>['Grocery', 'Food', 'Shopping', 'Flowers &amp; Gifts', 'Drugstores']</t>
  </si>
  <si>
    <t>cI_-j3oUmoNIdetipqlASQ</t>
  </si>
  <si>
    <t>108-C S. Sharon Amity Road</t>
  </si>
  <si>
    <t>mlIWrR4wMNXydqjU3qUCVQ</t>
  </si>
  <si>
    <t>13812 Independence Blvd</t>
  </si>
  <si>
    <t>['Breakfast &amp; Brunch', 'Chicken Shop', 'Fast Food', 'Restaurants']</t>
  </si>
  <si>
    <t>R1jJQi2yR44D_2ileqr8kA</t>
  </si>
  <si>
    <t>Living Kitchen</t>
  </si>
  <si>
    <t>2000 S Blvd, Ste 300</t>
  </si>
  <si>
    <t>['Vegan', 'Live/Raw Food', 'Restaurants', 'Vegetarian']</t>
  </si>
  <si>
    <t>oDzjt26zEuer1m1i5DEdhw</t>
  </si>
  <si>
    <t>Magic Rugs</t>
  </si>
  <si>
    <t>9315-C Monroe Rd</t>
  </si>
  <si>
    <t>['Rugs', 'Carpeting', 'Home &amp; Garden', 'Shopping', 'Home Services', 'Home Decor', 'Interior Design']</t>
  </si>
  <si>
    <t>Xrr19fzrUUgTTQBLUd2Gzg</t>
  </si>
  <si>
    <t>Rusty's Deli &amp; Grille</t>
  </si>
  <si>
    <t>8512 Park Rd</t>
  </si>
  <si>
    <t>['American (Traditional)', 'Delis', 'Soup', 'Restaurants', 'Sandwiches']</t>
  </si>
  <si>
    <t>eVO8Zakg6iB43yoa4WLq7g</t>
  </si>
  <si>
    <t>Secure Parking</t>
  </si>
  <si>
    <t>256-298 East 7th St</t>
  </si>
  <si>
    <t>PKzgNQxakcX8Pb4gW2sEsQ</t>
  </si>
  <si>
    <t>Alvin Ailey American Dance Theater @ Knight Theater</t>
  </si>
  <si>
    <t>430 S Tryon St</t>
  </si>
  <si>
    <t>baVeDut9bOYwXef7CVgN2w</t>
  </si>
  <si>
    <t>North Harbor Club</t>
  </si>
  <si>
    <t>100 N Harbor Pl, Ste H</t>
  </si>
  <si>
    <t>I_hrI4WLrPLC4fpQT4nWVQ</t>
  </si>
  <si>
    <t>University Village At Charlotte</t>
  </si>
  <si>
    <t>9915 University Village Blvd</t>
  </si>
  <si>
    <t>['Colleges &amp; Universities', 'Real Estate', 'Education', 'Home Services', 'University Housing', 'Apartments']</t>
  </si>
  <si>
    <t>j_ZXx6_IBEVign3bysk35g</t>
  </si>
  <si>
    <t>Sport Clips Haircuts of Denver - Catawba Springs Promenade</t>
  </si>
  <si>
    <t>7260 N Carolina Hwy 73, Ste 17</t>
  </si>
  <si>
    <t>["Men's Hair Salons", 'Hair Salons', 'Beauty &amp; Spas', 'Barbers']</t>
  </si>
  <si>
    <t>vyqsC4O5bN3nlZsWm_ko0w</t>
  </si>
  <si>
    <t>Sam's Car Wash</t>
  </si>
  <si>
    <t>310 Poplar Crossing Dr Nw</t>
  </si>
  <si>
    <t>BoFlLKngHb-9lo-QpDs9aA</t>
  </si>
  <si>
    <t>Colonial Grand at Legacy Park</t>
  </si>
  <si>
    <t>8810 Legacy Park Dr</t>
  </si>
  <si>
    <t>B4sC2mgxKC6XzKPtaGHszQ</t>
  </si>
  <si>
    <t>Oh My Paw, LLC</t>
  </si>
  <si>
    <t>['Pet Sitting', 'Dog Walkers', 'Pets', 'Pet Services']</t>
  </si>
  <si>
    <t>X23bt-XPgRC5yqtrSgp9Jg</t>
  </si>
  <si>
    <t>Winestore</t>
  </si>
  <si>
    <t>720 Governor Morrison St, Ste 150</t>
  </si>
  <si>
    <t>RMiPl1g-ELS5X1VqHwFQ1g</t>
  </si>
  <si>
    <t>Cell Doc Concord Mills Mall 1</t>
  </si>
  <si>
    <t>['Mobile Phone Accessories', 'IT Services &amp; Computer Repair', 'Electronics Repair', 'Local Services', 'Shopping', 'Mobile Phone Repair']</t>
  </si>
  <si>
    <t>_20la9_uTL42uuA9sX0Yyw</t>
  </si>
  <si>
    <t>Toys R Us</t>
  </si>
  <si>
    <t>2830 E Franklin Blvd</t>
  </si>
  <si>
    <t>['Shopping', 'Toy Stores']</t>
  </si>
  <si>
    <t>ZPWSGZwj7yS5JkaO4lGYzA</t>
  </si>
  <si>
    <t>McKenney Chevrolet Buick GMC Cadillac</t>
  </si>
  <si>
    <t>831 South Main St</t>
  </si>
  <si>
    <t>['Car Dealers', 'Automotive', 'Auto Repair']</t>
  </si>
  <si>
    <t>7EyyDRt5xUTBbneYT_h9gg</t>
  </si>
  <si>
    <t>Discovery Place Kids-Huntersville</t>
  </si>
  <si>
    <t>105 Gilead Rd</t>
  </si>
  <si>
    <t>['Party &amp; Event Planning', 'Active Life', 'Arts &amp; Entertainment', 'Event Planning &amp; Services', 'Kids Activities', 'Education', 'Museums', 'Music Venues', "Children's Museums", 'Nightlife']</t>
  </si>
  <si>
    <t>YxG-ZyQsbHMe2nC3JdRgtg</t>
  </si>
  <si>
    <t>Buy Wise Beauty Supply</t>
  </si>
  <si>
    <t>2121 Beatties Ford Rd</t>
  </si>
  <si>
    <t>5XdO04B-5BPcRM3RI5TBfw</t>
  </si>
  <si>
    <t>3200 East Independence Blvd</t>
  </si>
  <si>
    <t>dHNmMkXBGKjWpuncXwZOfg</t>
  </si>
  <si>
    <t>Mister Car Wash</t>
  </si>
  <si>
    <t>201 Towne Ctr Blvd</t>
  </si>
  <si>
    <t>B49ZNWHXCmJ1bekYyB2_cQ</t>
  </si>
  <si>
    <t>Sky Zone Trampoline Park</t>
  </si>
  <si>
    <t>10200 Centrum Pkwy</t>
  </si>
  <si>
    <t>['Active Life', 'Trampoline Parks']</t>
  </si>
  <si>
    <t>Bp75bv1iyCy6yiHz3KKhyA</t>
  </si>
  <si>
    <t>La Michoacana</t>
  </si>
  <si>
    <t>6300 South Blvd, Ste 100</t>
  </si>
  <si>
    <t>J_hPDdk7YJSw0UnOUCHrkg</t>
  </si>
  <si>
    <t>Heist Brewery and Barrel Arts</t>
  </si>
  <si>
    <t>1030 Woodward Ave</t>
  </si>
  <si>
    <t>['Food', 'Breweries']</t>
  </si>
  <si>
    <t>o4dAr_bdHXU4NQfDZ4GHuQ</t>
  </si>
  <si>
    <t>Tina's Dominican Salon</t>
  </si>
  <si>
    <t>11229 E Independence Blvd, Ste D</t>
  </si>
  <si>
    <t>CiCdL0KvKQWci9IBkYppig</t>
  </si>
  <si>
    <t>NOA Nail Salon</t>
  </si>
  <si>
    <t>16629 Cranlyn Rd, Ste 120</t>
  </si>
  <si>
    <t>['Hair Removal', 'Skin Care', 'Hair Salons', 'Waxing', 'Beauty &amp; Spas', 'Nail Salons']</t>
  </si>
  <si>
    <t>FgpSLgBBW-C1A51U_V57aQ</t>
  </si>
  <si>
    <t>AutoZone</t>
  </si>
  <si>
    <t>3714 Monroe Rd</t>
  </si>
  <si>
    <t>hz3f4xf9XZzjeOZH6aIJbQ</t>
  </si>
  <si>
    <t>Air Doctor of The Carolinas</t>
  </si>
  <si>
    <t>115 Unionville Indian Trail Rd</t>
  </si>
  <si>
    <t>ePfQf-P5zccBsDN0mSacnw</t>
  </si>
  <si>
    <t>9205 Baybrook Ln</t>
  </si>
  <si>
    <t>Fifth Third Bank</t>
  </si>
  <si>
    <t>1818 Matthews Township Pkwy</t>
  </si>
  <si>
    <t>mzo_f_RVcw6-zSSC8cBi3Q</t>
  </si>
  <si>
    <t>Lake Norman Pet Grooming</t>
  </si>
  <si>
    <t>18920 Statesville Rd</t>
  </si>
  <si>
    <t>['Pet Groomers', 'Pets', 'Pet Services', 'Pet Boarding', 'Pet Sitting']</t>
  </si>
  <si>
    <t>ulAdVwQeAtKp7AdMTgDn7g</t>
  </si>
  <si>
    <t>3320 Potomac River Pkwy, Ste D</t>
  </si>
  <si>
    <t>Qu4PCsCUZm2ov4U5e7JcVA</t>
  </si>
  <si>
    <t>Providence Auto Repair Inc</t>
  </si>
  <si>
    <t>1315 Pecan Ave</t>
  </si>
  <si>
    <t>Fk9QfjQUN1GUB3dyoVOomg</t>
  </si>
  <si>
    <t>Paul's Automotive Service &amp; Repair</t>
  </si>
  <si>
    <t>263 Branchview Dr NE</t>
  </si>
  <si>
    <t>['Smog Check Stations', 'Auto Repair', 'Automotive', 'Oil Change Stations', 'Auto Parts &amp; Supplies']</t>
  </si>
  <si>
    <t>x8YzT_havw_O8y4uxzBb-w</t>
  </si>
  <si>
    <t>Details Home Boutique</t>
  </si>
  <si>
    <t>4301 Park Rd, Ste D, Park Road Shopping Center</t>
  </si>
  <si>
    <t>['Home Decor', 'Furniture Stores', 'Home &amp; Garden', 'Shopping', 'Interior Design', 'Home Services']</t>
  </si>
  <si>
    <t>oCULDH0GWWLM4GdLSt0Huw</t>
  </si>
  <si>
    <t>Campania Cafe &amp; Italian Trattoria</t>
  </si>
  <si>
    <t>416 S Main St</t>
  </si>
  <si>
    <t>['Cafes', 'Seafood', 'Restaurants', 'Italian']</t>
  </si>
  <si>
    <t>dl_Fj0GralFeX2bHFwZiLg</t>
  </si>
  <si>
    <t>Hollywood Heroes &amp; Villains</t>
  </si>
  <si>
    <t>['Toy Stores', 'Hobby Shops', 'Shopping']</t>
  </si>
  <si>
    <t>An8QKdQTSdAIcpHA_YV7EQ</t>
  </si>
  <si>
    <t>Crossfit Charlotte</t>
  </si>
  <si>
    <t>9535 Monroe Rd, Ste 100</t>
  </si>
  <si>
    <t>['Active Life', 'Gyms', 'Fitness &amp; Instruction', 'Interval Training Gyms']</t>
  </si>
  <si>
    <t>gtxXmYnYOGzPw2RLbko70Q</t>
  </si>
  <si>
    <t>The Encore SouthPark</t>
  </si>
  <si>
    <t>6205 Morrison Blvd</t>
  </si>
  <si>
    <t>X3r0CTHKc_KychP5_D8lgA</t>
  </si>
  <si>
    <t>Showmars - Hearst Tower</t>
  </si>
  <si>
    <t>['Breakfast &amp; Brunch', 'Restaurants', 'Greek']</t>
  </si>
  <si>
    <t>WwG6FqimkxPHAZf4T8V2EA</t>
  </si>
  <si>
    <t>AR Workshop</t>
  </si>
  <si>
    <t>322 Main St</t>
  </si>
  <si>
    <t>['Education', 'Art Classes']</t>
  </si>
  <si>
    <t>W2-ENDMjVE7DOpE1V8TkCg</t>
  </si>
  <si>
    <t>Good Bottle</t>
  </si>
  <si>
    <t>125 Remount Dr</t>
  </si>
  <si>
    <t>Wj1rkppz4Hg01aIQznmaMA</t>
  </si>
  <si>
    <t>Zone 7 Foods</t>
  </si>
  <si>
    <t>4113 Monroe Rd</t>
  </si>
  <si>
    <t>['Food Stands', 'Restaurants', 'Food', 'Caterers', 'Event Planning &amp; Services', 'Specialty Food']</t>
  </si>
  <si>
    <t>BgYWn8hyPSpLhaS160FELA</t>
  </si>
  <si>
    <t>New England Seafood</t>
  </si>
  <si>
    <t>7825 Nations Ford Rd</t>
  </si>
  <si>
    <t>TWU9-27BEFIJQkDn8Av7Tw</t>
  </si>
  <si>
    <t>Lineberger Dentistry</t>
  </si>
  <si>
    <t>347 N Caswell Rd, Ste 201</t>
  </si>
  <si>
    <t>['Cosmetic Dentists', 'General Dentistry', 'Health &amp; Medical', 'Dentists']</t>
  </si>
  <si>
    <t>wsz2RaM_kB_lzVlVL612Zg</t>
  </si>
  <si>
    <t>12840 Walker Branch Rd, Ste 200</t>
  </si>
  <si>
    <t>c_srv8ZkYcds2r7pc_RpjA</t>
  </si>
  <si>
    <t>Extreme Ice Center</t>
  </si>
  <si>
    <t>4705 Indian Trail Fairview Rd</t>
  </si>
  <si>
    <t>['Skating Rinks', 'Active Life']</t>
  </si>
  <si>
    <t>msrrUwLYzL8YFek1IodXKA</t>
  </si>
  <si>
    <t>20329 W Catawba Ave</t>
  </si>
  <si>
    <t>cLojVvdeza3rKuDywvT7ZQ</t>
  </si>
  <si>
    <t>Courtyard by Marriott Charlotte Concord</t>
  </si>
  <si>
    <t>7201 Scott Padgett Pkwy</t>
  </si>
  <si>
    <t>4cWrtMvfj-tomyEPgP7KFg</t>
  </si>
  <si>
    <t>901 S Kings Dr, Ste 140B</t>
  </si>
  <si>
    <t>['Salad', 'Restaurants', 'French', 'Fondue']</t>
  </si>
  <si>
    <t>MPzcE4ubmaYHv0Qroyapbw</t>
  </si>
  <si>
    <t>C &amp; S Auto</t>
  </si>
  <si>
    <t>12014 University City Blvd</t>
  </si>
  <si>
    <t>['Transmission Repair', 'Towing', 'Automotive', 'Tires', 'Auto Repair']</t>
  </si>
  <si>
    <t>8cIudsQlAKFfCTBWzWZb-g</t>
  </si>
  <si>
    <t>MOD Pizza</t>
  </si>
  <si>
    <t>6610 Old Monroe Rd</t>
  </si>
  <si>
    <t>['Restaurants', 'Fast Food', 'Pizza']</t>
  </si>
  <si>
    <t>PX_GpknQHLbAq4QjxqXQNA</t>
  </si>
  <si>
    <t>Modern Nails</t>
  </si>
  <si>
    <t>1431 E Franklin Blvd</t>
  </si>
  <si>
    <t>o_ba6p-UFwne2CtbpqsIzw</t>
  </si>
  <si>
    <t>President James K Polk State Historic Site</t>
  </si>
  <si>
    <t>12031 Lancaster Hwy</t>
  </si>
  <si>
    <t>['Museums', 'Arts &amp; Entertainment', 'Public Services &amp; Government', 'Landmarks &amp; Historical Buildings']</t>
  </si>
  <si>
    <t>y3LRe-G387Wb8oDKTUD0sQ</t>
  </si>
  <si>
    <t>Brian's Dog House Grill</t>
  </si>
  <si>
    <t>9931 Rose Commons Dr, Ste C</t>
  </si>
  <si>
    <t>['Hot Dogs', 'Restaurants', 'Burgers']</t>
  </si>
  <si>
    <t>lZu_viCDuOzV4OAdx1jrPg</t>
  </si>
  <si>
    <t>Eastway Paint and Decorating</t>
  </si>
  <si>
    <t>3104 Eastway Dr, Unit 600</t>
  </si>
  <si>
    <t>['Home &amp; Garden', 'Shopping', 'Paint Stores']</t>
  </si>
  <si>
    <t>ZxSq7W6wZXYGrWN2r1OPug</t>
  </si>
  <si>
    <t>Stallings Barber Shop</t>
  </si>
  <si>
    <t>4516 Potters Rd</t>
  </si>
  <si>
    <t>Gojm0Y4ycuCmUWhY2NuUpg</t>
  </si>
  <si>
    <t>Video Game World</t>
  </si>
  <si>
    <t>105 S Old Statesville Rd</t>
  </si>
  <si>
    <t>['Video Game Stores', 'Books', 'Mags', 'Music &amp; Video', 'Shopping']</t>
  </si>
  <si>
    <t>Qq0rSY7QhCJiLUEkx0JTrA</t>
  </si>
  <si>
    <t>4400 Sharron Road, C7B</t>
  </si>
  <si>
    <t>kIsriH3KH73rIXMyzr7WHw</t>
  </si>
  <si>
    <t>JV Nails Spa</t>
  </si>
  <si>
    <t>2115 E Arbors Dr, Ste 180</t>
  </si>
  <si>
    <t>hkhIJMs4gos4C9z-BPckVw</t>
  </si>
  <si>
    <t>Cornelius Drafthouse</t>
  </si>
  <si>
    <t>19818-C N Cove Rd</t>
  </si>
  <si>
    <t>['Bars', 'Pubs', 'Beer', 'Wine &amp; Spirits', 'Food', 'Nightlife', 'Beer Gardens']</t>
  </si>
  <si>
    <t>D-p1HfAsWlkjBpuUTUvTPA</t>
  </si>
  <si>
    <t>Green Home Solutions</t>
  </si>
  <si>
    <t>6014 Mcdaniel Ln, Unit C</t>
  </si>
  <si>
    <t>['Pest Control', 'Local Services', 'Contractors', 'Damage Restoration', 'Home Inspectors', 'Home Services']</t>
  </si>
  <si>
    <t>SLaObsnAt2QJotQnhhbCIA</t>
  </si>
  <si>
    <t>AAA City Plumbing</t>
  </si>
  <si>
    <t>5362 Southampton Rd</t>
  </si>
  <si>
    <t>['Local Services', 'Septic Services', 'Home Services', 'Professional Services', 'Water Heater Installation/Repair', 'Plumbing']</t>
  </si>
  <si>
    <t>S3eGtoa9Z9vWI29Tc2in_w</t>
  </si>
  <si>
    <t>8240 Ballantyne Commons Pkwy</t>
  </si>
  <si>
    <t>YZut65QYlleMr7scyV_QSQ</t>
  </si>
  <si>
    <t>1315 S Cannon Blvd</t>
  </si>
  <si>
    <t>Q25y9db-QHG32-RODJfs7w</t>
  </si>
  <si>
    <t>13540 Hoover Creek Blvd, Ste 700</t>
  </si>
  <si>
    <t>['Home Decor', 'Shopping', 'Kitchen &amp; Bath', 'Furniture Stores', 'Home &amp; Garden']</t>
  </si>
  <si>
    <t>PHnmfmUk9ED0fiH0PiFi5g</t>
  </si>
  <si>
    <t>yiX6bAPXY6f5CTUC8QLGSg</t>
  </si>
  <si>
    <t>Flowers Baking</t>
  </si>
  <si>
    <t>2800 Concord Pkwy S</t>
  </si>
  <si>
    <t>['Food', 'Bakeries', 'Restaurants']</t>
  </si>
  <si>
    <t>V2N-aopwzWjy32YvFCRVZQ</t>
  </si>
  <si>
    <t>La-Z-Boy Furniture Galleries</t>
  </si>
  <si>
    <t>11515 Carolina Place Pkwy</t>
  </si>
  <si>
    <t>['Home Services', 'Home &amp; Garden', 'Home Decor', 'Shopping', 'Furniture Stores', 'Interior Design']</t>
  </si>
  <si>
    <t>82PHWpF-WxK0vT7pP54Gyw</t>
  </si>
  <si>
    <t>Iron Tribe Fitness - Dilworth</t>
  </si>
  <si>
    <t>215 E Worthington Ave</t>
  </si>
  <si>
    <t>['Fitness &amp; Instruction', 'Sports Clubs', 'Active Life', 'Gyms']</t>
  </si>
  <si>
    <t>4X6uteFlmeSYRXCn2yhPUg</t>
  </si>
  <si>
    <t>Theory Salon</t>
  </si>
  <si>
    <t>115 E Park Ave</t>
  </si>
  <si>
    <t>KC-QP9WrAoMQ0XeWINJyzw</t>
  </si>
  <si>
    <t>Bridgman Law Offices - Charlotte</t>
  </si>
  <si>
    <t>6701 Carmel Rd, Ste 307</t>
  </si>
  <si>
    <t>['Personal Injury Law', 'Workers Compensation Law', 'Lawyers', 'Professional Services', 'Social Security Law']</t>
  </si>
  <si>
    <t>_xYM9osYumECb42IzSk-tA</t>
  </si>
  <si>
    <t>Dillard's</t>
  </si>
  <si>
    <t>4400 Sharon Rd, Ste 501</t>
  </si>
  <si>
    <t>['Shopping', "Men's Clothing", 'Fashion', 'Department Stores', "Women's Clothing", "Children's Clothing"]</t>
  </si>
  <si>
    <t>VybpDORV9m61kpuuGAR-mQ</t>
  </si>
  <si>
    <t>Las Brisas Grill Mexican</t>
  </si>
  <si>
    <t>18341 Statesville Rd</t>
  </si>
  <si>
    <t>TWPEjnB6VNDWpZ2p6tfKsg</t>
  </si>
  <si>
    <t>Red Wing Shoes</t>
  </si>
  <si>
    <t>5720 Concord Pkwy S</t>
  </si>
  <si>
    <t>N9oZ9GDPf65x6zv7fsKJvA</t>
  </si>
  <si>
    <t>Trader Joe's</t>
  </si>
  <si>
    <t>6418 Rea Rd</t>
  </si>
  <si>
    <t>['Specialty Food', 'Shopping', 'Shopping Centers', 'Beer', 'Wine &amp; Spirits', 'Food', 'Ethnic Food', 'Florists', 'Grocery', 'Flowers &amp; Gifts', 'Health Markets']</t>
  </si>
  <si>
    <t>dnzFLUS1Cw77C1rMUMmegQ</t>
  </si>
  <si>
    <t>Cake Me Away Bakery</t>
  </si>
  <si>
    <t>1003 Union Rd</t>
  </si>
  <si>
    <t>['Bakeries', 'Food', 'Patisserie/Cake Shop', 'Desserts']</t>
  </si>
  <si>
    <t>qt3gZS5GpXyvBOQAwIq4iw</t>
  </si>
  <si>
    <t>Southern Resources</t>
  </si>
  <si>
    <t>3826 Raleigh St</t>
  </si>
  <si>
    <t>['Local Services', 'Recycling Center']</t>
  </si>
  <si>
    <t>ezwpxD5wEKNn8UsoMeJpVA</t>
  </si>
  <si>
    <t>Matthew D Ficca, DMD, MSD</t>
  </si>
  <si>
    <t>3325 Springbank Ln, Ste 140</t>
  </si>
  <si>
    <t>['Cosmetic Dentists', 'Periodontists', 'Dentists', 'Oral Surgeons', 'Health &amp; Medical']</t>
  </si>
  <si>
    <t>ZinCUtMCiq1Ku2zP_tuAdA</t>
  </si>
  <si>
    <t>Nordstrom Ebar Artisan Coffee</t>
  </si>
  <si>
    <t>['Food', 'Coffee &amp; Tea', 'Internet Cafes', 'Nightlife', 'Coffeeshops']</t>
  </si>
  <si>
    <t>zaxxzoMkIOdKlQC9yeDz-g</t>
  </si>
  <si>
    <t>8 - The Salon</t>
  </si>
  <si>
    <t>4310 Sharon Rd, Ste U15A, The Village at SouthPark</t>
  </si>
  <si>
    <t>ARsHvb8BNsnzaKfjSitkLg</t>
  </si>
  <si>
    <t>Bank Of America</t>
  </si>
  <si>
    <t>8418 New Town Rd</t>
  </si>
  <si>
    <t>OPkJUYmmOE0dfI1O0tbD2w</t>
  </si>
  <si>
    <t>Core Fitness</t>
  </si>
  <si>
    <t>20035 Jetton Rd, Ste B</t>
  </si>
  <si>
    <t>['Active Life', 'Fitness &amp; Instruction', 'Gyms', 'Trainers']</t>
  </si>
  <si>
    <t>L12v45c0AaxxB7FbnjYNkQ</t>
  </si>
  <si>
    <t>Forever 21</t>
  </si>
  <si>
    <t>['Shopping', 'Shoe Stores', 'Used', 'Vintage &amp; Consignment', 'Fashion', "Women's Clothing", "Men's Clothing"]</t>
  </si>
  <si>
    <t>3YdGm2YY56DZ04tMJjKCkw</t>
  </si>
  <si>
    <t>Trailsend Family Restaurant</t>
  </si>
  <si>
    <t>3901 Old Monroe Rd</t>
  </si>
  <si>
    <t>['Breakfast &amp; Brunch', 'American (Traditional)', 'Restaurants']</t>
  </si>
  <si>
    <t>Z7axTMZwcsD6xHtVnguUNw</t>
  </si>
  <si>
    <t>Bow-Wow Barber Shop &amp; Kennel</t>
  </si>
  <si>
    <t>4705 N Rocky River Rd</t>
  </si>
  <si>
    <t>['Pet Groomers', 'Pet Services', 'Pets', 'Pet Sitting']</t>
  </si>
  <si>
    <t>Za-0crqkzyCQGi3R0Q1o9A</t>
  </si>
  <si>
    <t>Metrolina Expo Fine Antiques &amp; Collectables Show</t>
  </si>
  <si>
    <t>7100 Statesville Rd</t>
  </si>
  <si>
    <t>['Home Decor', 'Flea Markets', 'Home &amp; Garden', 'Fashion', 'Used', 'Vintage &amp; Consignment', 'Antiques', 'Shopping']</t>
  </si>
  <si>
    <t>LYaiAZUnP0l7N3JvYV836w</t>
  </si>
  <si>
    <t>Charlotte Transportation Center</t>
  </si>
  <si>
    <t>310 E Trade St</t>
  </si>
  <si>
    <t>cc6JbLxX8NCvPTW-SxnQfQ</t>
  </si>
  <si>
    <t>U-Haul Moving &amp; Storage of Uptown Charlotte</t>
  </si>
  <si>
    <t>1224 N Tryon St</t>
  </si>
  <si>
    <t>['Truck Rental', 'Local Services', 'Self Storage', 'Propane', 'Automotive']</t>
  </si>
  <si>
    <t>ulUNUu1ph5e3S3Bo1N7tqw</t>
  </si>
  <si>
    <t>Accrue Partners</t>
  </si>
  <si>
    <t>1000 W Morehead St, Ste 200</t>
  </si>
  <si>
    <t>ERa8DehqmysNMBPjexRErg</t>
  </si>
  <si>
    <t>4750 South Blvd</t>
  </si>
  <si>
    <t>['Building Supplies', 'Appliances', 'Home &amp; Garden', 'Home Services', 'Nurseries &amp; Gardening', 'Lighting Fixtures &amp; Equipment', 'Flooring', 'Shopping', 'Hardware Stores']</t>
  </si>
  <si>
    <t>HWMRiLFWIDBt1w8fnTUocg</t>
  </si>
  <si>
    <t>730 Cabarrus Ave W</t>
  </si>
  <si>
    <t>['Fast Food', 'Restaurants', 'Burgers', 'Food', 'Coffee &amp; Tea']</t>
  </si>
  <si>
    <t>BekII0EuOp_zYNMS-Upu7w</t>
  </si>
  <si>
    <t>6100 Fairview Rd, Ste 100</t>
  </si>
  <si>
    <t>['Gluten-Free', 'Restaurants', 'Greek', 'Vegan', 'Mediterranean', 'Sandwiches', 'Southern', 'Kebab']</t>
  </si>
  <si>
    <t>TxZg_wP9kcts7DIBZdM9kQ</t>
  </si>
  <si>
    <t>Carsmetics</t>
  </si>
  <si>
    <t>8101 S Blvd</t>
  </si>
  <si>
    <t>['Body Shops', 'Auto Repair', 'Automotive']</t>
  </si>
  <si>
    <t>8nmjvYX4N67cxOsGfbEgjg</t>
  </si>
  <si>
    <t>Studio Movie Grill</t>
  </si>
  <si>
    <t>210 E Trade St, Ste D-290</t>
  </si>
  <si>
    <t>['Cinema', 'Arts &amp; Entertainment', 'American (New)', 'Nightlife', 'Bars', 'Restaurants', 'American (Traditional)']</t>
  </si>
  <si>
    <t>nRrCNJ7d46UCCmdyOIwYWQ</t>
  </si>
  <si>
    <t>Mark B Ranzinger, DDS - Blakeney Dental</t>
  </si>
  <si>
    <t>9335 Blakeney Center Dr, Ste 100</t>
  </si>
  <si>
    <t>['Dentists', 'Health &amp; Medical', 'Cosmetic Dentists', 'General Dentistry', 'Beauty &amp; Spas', 'Endodontists', 'Teeth Whitening']</t>
  </si>
  <si>
    <t>1zlX9isu6SuvzVP86ttKJw</t>
  </si>
  <si>
    <t>440 S Church St</t>
  </si>
  <si>
    <t>jrj_6GWb6qWrykREdTww4w</t>
  </si>
  <si>
    <t>325 E 9th St</t>
  </si>
  <si>
    <t>XfmxCdWn64n_ANjtz7jJCA</t>
  </si>
  <si>
    <t>Metrolina Expo Trade Center</t>
  </si>
  <si>
    <t>['Event Planning &amp; Services', 'Flea Markets', 'Venues &amp; Event Spaces', 'Antiques', 'Arts &amp; Crafts', 'Shopping']</t>
  </si>
  <si>
    <t>2HJhfjU1flynaBmp1HrrKA</t>
  </si>
  <si>
    <t>The Roasting Company</t>
  </si>
  <si>
    <t>1332 Central Ave</t>
  </si>
  <si>
    <t>['Southern', 'Restaurants', 'Sandwiches', 'American (Traditional)']</t>
  </si>
  <si>
    <t>vezAoJYJGn7c4R40ZWv3dQ</t>
  </si>
  <si>
    <t>Relax the Back Store</t>
  </si>
  <si>
    <t>4435 Park Rd</t>
  </si>
  <si>
    <t>['Shopping', 'Home &amp; Garden', 'Office Equipment', 'Mattresses', 'Furniture Stores']</t>
  </si>
  <si>
    <t>D6qqUuA4ZhjUrzncgnfI9w</t>
  </si>
  <si>
    <t>Kabab King</t>
  </si>
  <si>
    <t>7102 Brighton Park Dr, Ste 500</t>
  </si>
  <si>
    <t>['Kebab', 'Lebanese', 'Middle Eastern', 'Restaurants']</t>
  </si>
  <si>
    <t>bZ6mmAjlk_CX53VbUgvQSw</t>
  </si>
  <si>
    <t>Firethorne Country Club</t>
  </si>
  <si>
    <t>1108 Firethorne Club Dr</t>
  </si>
  <si>
    <t>['Active Life', 'Arts &amp; Entertainment', 'Golf', 'Country Clubs', 'Nightlife', 'American (Traditional)', 'Restaurants', 'Venues &amp; Event Spaces', 'Event Planning &amp; Services']</t>
  </si>
  <si>
    <t>Iqa63jYzUBPXNjZcc4IaNA</t>
  </si>
  <si>
    <t>Midwood Flower Shop</t>
  </si>
  <si>
    <t>2415 Central Ave</t>
  </si>
  <si>
    <t>['Flowers &amp; Gifts', 'Event Planning &amp; Services', 'Gift Shops', 'Florists', 'Antiques', 'Wedding Planning', 'Shopping']</t>
  </si>
  <si>
    <t>NJGGYCkvtW8W9njq9WpMmw</t>
  </si>
  <si>
    <t>Thai-SuShi101</t>
  </si>
  <si>
    <t>14220 OakHill Park Ln</t>
  </si>
  <si>
    <t>['Thai', 'Restaurants', 'Asian Fusion', 'Sushi Bars', 'Malaysian']</t>
  </si>
  <si>
    <t>7Q0W1a1jxxTOduu5cncFyg</t>
  </si>
  <si>
    <t>Makeup by Percida</t>
  </si>
  <si>
    <t>['Makeup Artists', 'Beauty &amp; Spas', 'Eyelash Service']</t>
  </si>
  <si>
    <t>Zz1GM9JkZT7qIXJb4gjl-A</t>
  </si>
  <si>
    <t>System Search</t>
  </si>
  <si>
    <t>9140 Arrowpoint Blvd, Ste 160</t>
  </si>
  <si>
    <t>['Employment Agencies', 'Professional Services']</t>
  </si>
  <si>
    <t>PrBHv6zXtkJNjmlU79Y6Fg</t>
  </si>
  <si>
    <t>8111 Concord Mills Blvd, Ste 670</t>
  </si>
  <si>
    <t>['Delis', 'Fast Food', 'Restaurants', 'Sandwiches']</t>
  </si>
  <si>
    <t>_qrhb_azV4GqBW0ZU9bt4Q</t>
  </si>
  <si>
    <t>Bentley Construction Co</t>
  </si>
  <si>
    <t>350 Crestside Dr SE</t>
  </si>
  <si>
    <t>['Contractors', 'Home Services', 'Home Inspectors']</t>
  </si>
  <si>
    <t>gaQHTBvkAm-aY_rjLvejIw</t>
  </si>
  <si>
    <t>La-Tea-Da's Catering</t>
  </si>
  <si>
    <t>3401 Commonwealth Ave</t>
  </si>
  <si>
    <t>['Coffee &amp; Tea', 'Event Planning &amp; Services', 'Party &amp; Event Planning', 'Restaurants', 'Food', 'Caterers', 'Food Delivery Services']</t>
  </si>
  <si>
    <t>iob-hWxzVOsZxC5sh0EdHA</t>
  </si>
  <si>
    <t>On The Border Mexican Grill &amp; Cantina</t>
  </si>
  <si>
    <t>8315 Northlake Commons Blvd</t>
  </si>
  <si>
    <t>['Tex-Mex', 'Restaurants', 'Mexican']</t>
  </si>
  <si>
    <t>88gtlWPyUJ-WeM6NfsKWhg</t>
  </si>
  <si>
    <t>South Charlotte Endodontics</t>
  </si>
  <si>
    <t>xW4dkUdC4bDDrTE8RA6W3Q</t>
  </si>
  <si>
    <t>Social Bar &amp; Kitchen</t>
  </si>
  <si>
    <t>555 South Mcdowell St</t>
  </si>
  <si>
    <t>['Southern', 'Seafood', 'Comfort Food', 'Diners', 'Tapas/Small Plates', 'Breakfast &amp; Brunch', 'American (New)', 'Restaurants']</t>
  </si>
  <si>
    <t>HK_JUlb4FgxkeHuKdESWNw</t>
  </si>
  <si>
    <t>Charlotte Mecklenburg Library - Cornelius</t>
  </si>
  <si>
    <t>21105 Catawba Avenue</t>
  </si>
  <si>
    <t>['Shopping', 'Education', 'Educational Services', 'Bookstores', 'Books', 'Mags', 'Music &amp; Video', 'Public Services &amp; Government', 'Libraries']</t>
  </si>
  <si>
    <t>LC 21 Latin Fusion Bar &amp; Bistro</t>
  </si>
  <si>
    <t>['Restaurants', 'Latin American']</t>
  </si>
  <si>
    <t>324eSphyLmL4bTRxrGOUuQ</t>
  </si>
  <si>
    <t>AD Fences and Decks</t>
  </si>
  <si>
    <t>5419 Haybridge Rd</t>
  </si>
  <si>
    <t>['Fences &amp; Gates', 'Decks &amp; Railing', 'Home Services', 'Contractors']</t>
  </si>
  <si>
    <t>dVYsMYqnGpPHp0dTGHTUWQ</t>
  </si>
  <si>
    <t>Hilton Garden Inn Charlotte Uptown</t>
  </si>
  <si>
    <t>chN3DIbQQXnjZtkKGJ9i0w</t>
  </si>
  <si>
    <t>1025 Morehead Medical Drive</t>
  </si>
  <si>
    <t>Hy836jXixSb0TkE5UngBKQ</t>
  </si>
  <si>
    <t>Guilties Bistro</t>
  </si>
  <si>
    <t>['Party &amp; Event Planning', 'Food', 'Nightlife', 'Active Life', 'American (New)', 'Event Planning &amp; Services', 'Ice Cream &amp; Frozen Yogurt', 'Bars', 'Venues &amp; Event Spaces', 'Fish &amp; Chips', 'Golf', 'Restaurants']</t>
  </si>
  <si>
    <t>3wHX_tykd_p_J8b9EoefMA</t>
  </si>
  <si>
    <t>Uptown Veterinary Hospital</t>
  </si>
  <si>
    <t>626 N Church St</t>
  </si>
  <si>
    <t>['Veterinarians', 'Pets', 'Pet Services']</t>
  </si>
  <si>
    <t>A8C2iIM0MSwz-0DLJBGX8w</t>
  </si>
  <si>
    <t>Chicken King</t>
  </si>
  <si>
    <t>908 W Franklin Blvd</t>
  </si>
  <si>
    <t>['Soul Food', 'Restaurants', 'Chicken Wings']</t>
  </si>
  <si>
    <t>FTbNkCQyXjRqK0zJM70pmA</t>
  </si>
  <si>
    <t>Charley's Philly Steaks</t>
  </si>
  <si>
    <t>5404 New Fashion Way, Ste 618</t>
  </si>
  <si>
    <t>['Restaurants', 'Food', 'Steakhouses']</t>
  </si>
  <si>
    <t>ZNgtvtGm3geLUEiLsWR9NQ</t>
  </si>
  <si>
    <t>920 Park Center Dr</t>
  </si>
  <si>
    <t>['Pizza', 'Food', 'Restaurants']</t>
  </si>
  <si>
    <t>CDBdPmFQczVMI9TTsjxBzg</t>
  </si>
  <si>
    <t>Atherton Mill</t>
  </si>
  <si>
    <t>2140 S Blvd, Ste 620</t>
  </si>
  <si>
    <t>['Museums', 'Farmers Market', 'Food', 'Arts &amp; Entertainment']</t>
  </si>
  <si>
    <t>Zllss_IlgU3gyQWoAj8l3Q</t>
  </si>
  <si>
    <t>St Peter's Catholic Church</t>
  </si>
  <si>
    <t>507 S Tryon St</t>
  </si>
  <si>
    <t>5MfOS0OVNIXJal-fFxnrdg</t>
  </si>
  <si>
    <t>Payless Car Rental</t>
  </si>
  <si>
    <t>3315 Scott Futrell Dr</t>
  </si>
  <si>
    <t>YMNRS8dHlXBr-R827V_nFw</t>
  </si>
  <si>
    <t>Fix A Phone</t>
  </si>
  <si>
    <t>5250 Old Charlotte Hwy</t>
  </si>
  <si>
    <t>['Local Services', 'IT Services &amp; Computer Repair', 'Electronics', 'Mobile Phone Repair', 'Electronics Repair', 'Shopping', 'Mobile Phones']</t>
  </si>
  <si>
    <t>CwRPGB3WzV3IE4IukRFI2g</t>
  </si>
  <si>
    <t>8800 Pineville Matthews Rd</t>
  </si>
  <si>
    <t>['Restaurants', 'Pizza', 'Italian', 'Chicken Wings']</t>
  </si>
  <si>
    <t>wPEomRAqTXANuy0Fygsg8Q</t>
  </si>
  <si>
    <t>Bagel Bin &amp; Deli II</t>
  </si>
  <si>
    <t>16709 Orchard Stone Run</t>
  </si>
  <si>
    <t>['Delis', 'Bagels', 'Food', 'Sandwiches', 'Restaurants']</t>
  </si>
  <si>
    <t>2yGA0OlMKeTG2B22hT9J7A</t>
  </si>
  <si>
    <t>1407 E 3rd St</t>
  </si>
  <si>
    <t>['Southern', 'Breakfast &amp; Brunch', 'Restaurants', 'Sandwiches', 'Fast Food', 'Chicken Shop', 'Chicken Wings']</t>
  </si>
  <si>
    <t>x60xW3eE9ogckgnoGpIW1w</t>
  </si>
  <si>
    <t>601 S Kings Dr, Ste N</t>
  </si>
  <si>
    <t>['Waxing', 'Beauty &amp; Spas', 'Hair Removal', 'Nail Salons', 'Day Spas']</t>
  </si>
  <si>
    <t>8jiBVzIXPi9RrGPhAcnr5w</t>
  </si>
  <si>
    <t>355 Copperfield Blvd NE</t>
  </si>
  <si>
    <t>['Restaurants', 'Fast Food', 'Salad', 'Chicken Wings']</t>
  </si>
  <si>
    <t>lbyBIYez-lzPV2__DGyeTQ</t>
  </si>
  <si>
    <t>Irish Cue</t>
  </si>
  <si>
    <t>19507 W Catawba Ave, Ste E</t>
  </si>
  <si>
    <t>['Nightlife', 'Pool Halls', 'Bars', 'Sports Bars']</t>
  </si>
  <si>
    <t>orx5_D7o_6xRY7JdH926nw</t>
  </si>
  <si>
    <t>Express Employment Professionals</t>
  </si>
  <si>
    <t>6225 Carmel Rd</t>
  </si>
  <si>
    <t>['Employment Agencies', 'Professional Services', 'Career Counseling']</t>
  </si>
  <si>
    <t>Ze4IyIEXcYXdyy6BXf8v-A</t>
  </si>
  <si>
    <t>Body Balance Day Spa</t>
  </si>
  <si>
    <t>2346 E Franklin Blvd</t>
  </si>
  <si>
    <t>['Makeup Artists', 'Massage Therapy', 'Day Spas', 'Skin Care', 'Health &amp; Medical', 'Massage', 'Nail Salons', 'Beauty &amp; Spas', 'Restaurants', 'Hair Salons']</t>
  </si>
  <si>
    <t>b6aNviIaJjWxVHV4KkRR9w</t>
  </si>
  <si>
    <t>Denny's</t>
  </si>
  <si>
    <t>KrdtFgq7lgDXuW0WpPEU0w</t>
  </si>
  <si>
    <t>16933 Kaufinger St, Ste 130</t>
  </si>
  <si>
    <t>['Hair Removal', 'Skin Care', 'Beauty &amp; Spas', 'Waxing']</t>
  </si>
  <si>
    <t>8xlME4uNKp1X_-KXmrJOUg</t>
  </si>
  <si>
    <t>4267 Park Rd</t>
  </si>
  <si>
    <t>ezHUBFhF8d7_y_frCUoUBg</t>
  </si>
  <si>
    <t>Rack Room Shoes</t>
  </si>
  <si>
    <t>8036 Providence Rd, Ste 400</t>
  </si>
  <si>
    <t>['Shopping', 'Shoe Stores', 'Fashion']</t>
  </si>
  <si>
    <t>fwqwoHhI3wnXUpfJ0P2NZQ</t>
  </si>
  <si>
    <t>7qJXAOTg91ny9SrNGToS8g</t>
  </si>
  <si>
    <t>ImaginOn - The Joe and Joan Martin Center</t>
  </si>
  <si>
    <t>300 E 7th St</t>
  </si>
  <si>
    <t>['Public Services &amp; Government', 'Books', 'Mags', 'Music &amp; Video', 'Kids Activities', 'Educational Services', 'Shopping', 'Education', 'Active Life', 'Bookstores', 'Arts &amp; Entertainment', 'Museums', 'Libraries']</t>
  </si>
  <si>
    <t>GIJv7OmFyr6pi630-NQ-Bw</t>
  </si>
  <si>
    <t>Memories Auction's and Pawn</t>
  </si>
  <si>
    <t>1891 MECKLENBURG HWY</t>
  </si>
  <si>
    <t>['Shopping', 'Pawn Shops']</t>
  </si>
  <si>
    <t>9LjUvHgq9jOxP_BzafVnlA</t>
  </si>
  <si>
    <t>Performance Bicycle</t>
  </si>
  <si>
    <t>4436 South Blvd, 1/2 Mile North of E Woodlawn</t>
  </si>
  <si>
    <t>['Mountain Biking', 'Fashion', 'Bike Repair/Maintenance', 'Sports Wear', 'Active Life', 'Local Services', 'Sporting Goods', 'Shopping', 'Bikes']</t>
  </si>
  <si>
    <t>O2opXFPnTG-Pxa_u-3w66A</t>
  </si>
  <si>
    <t>El Taco Veloz</t>
  </si>
  <si>
    <t>6701 N Tryon St</t>
  </si>
  <si>
    <t>9FVGR_NGvg2lCvavtmwj_w</t>
  </si>
  <si>
    <t>Charlotte Dental Arts</t>
  </si>
  <si>
    <t>3135 Springbank Ln, Ste 150</t>
  </si>
  <si>
    <t>['Dentists', 'Cosmetic Dentists', 'Health &amp; Medical', 'General Dentistry']</t>
  </si>
  <si>
    <t>LdhprCGxa0inFo5P812EIg</t>
  </si>
  <si>
    <t>Loft &amp; Cellar</t>
  </si>
  <si>
    <t>305 W 4th St</t>
  </si>
  <si>
    <t>['Bars', 'Wine Bars', 'Lounges', 'Nightlife', 'Arts &amp; Entertainment', 'Restaurants', 'Tapas Bars', 'Music Venues', 'Tapas/Small Plates', 'American (New)', 'Breakfast &amp; Brunch', 'Cocktail Bars']</t>
  </si>
  <si>
    <t>SX38L8vsX9rk7Fuc28vhVQ</t>
  </si>
  <si>
    <t>Parrot University</t>
  </si>
  <si>
    <t>321 S Polk St, Ste 2C</t>
  </si>
  <si>
    <t>['Education', 'Pet Stores', 'Pets', 'Colleges &amp; Universities', 'Animal Shelters']</t>
  </si>
  <si>
    <t>VQxErVoFd7oRCPM5YxH-oQ</t>
  </si>
  <si>
    <t>Citgo</t>
  </si>
  <si>
    <t>7741 S Tryon St</t>
  </si>
  <si>
    <t>n_SEATIwH5ZxSpK1_LihDw</t>
  </si>
  <si>
    <t>3916 E Franklin Blvd, Ste 100</t>
  </si>
  <si>
    <t>['Mobile Phones', 'Shopping', 'Mobile Phone Accessories', 'Telecommunications', 'Local Services', 'IT Services &amp; Computer Repair']</t>
  </si>
  <si>
    <t>4C-qogCJWE5Or9yc-AUegw</t>
  </si>
  <si>
    <t>Sunrise Restaurant</t>
  </si>
  <si>
    <t>['Seafood', 'American (Traditional)', 'Restaurants', 'Breakfast &amp; Brunch']</t>
  </si>
  <si>
    <t>ZTAv9NpMhjt6kbYB_Y29-A</t>
  </si>
  <si>
    <t>Charlotte Progressive Dentistry</t>
  </si>
  <si>
    <t>7615 Colony Rd, Ste 205</t>
  </si>
  <si>
    <t>['Cosmetic Dentists', 'Health &amp; Medical', 'Dentists', 'General Dentistry']</t>
  </si>
  <si>
    <t>xD1Ki9CaK9F2an7o_-Jmpg</t>
  </si>
  <si>
    <t>University Urgent Care</t>
  </si>
  <si>
    <t>10810 Mallard Creek Rd</t>
  </si>
  <si>
    <t>Q7XQDsH5yhsdhJdTyleGRw</t>
  </si>
  <si>
    <t>Boneheads</t>
  </si>
  <si>
    <t>7926-E Rea Rd</t>
  </si>
  <si>
    <t>['Restaurants', 'American (New)', 'Caterers', 'Chicken Wings', 'American (Traditional)', 'Event Planning &amp; Services']</t>
  </si>
  <si>
    <t>1XVWGkcFPvTJV0_q6xX5eA</t>
  </si>
  <si>
    <t>Applebee's Grill + Bar</t>
  </si>
  <si>
    <t>1240 Concord Pkwy N</t>
  </si>
  <si>
    <t>['Bars', 'American (Traditional)', 'Chicken Wings', 'Sports Bars', 'Restaurants', 'Nightlife', 'Steakhouses', 'Burgers']</t>
  </si>
  <si>
    <t>LXXsJ75c9PvvnsrfPZgS7w</t>
  </si>
  <si>
    <t>3912 Wilkinson Blvd</t>
  </si>
  <si>
    <t>T1ql0xceenXnC6BzvSM1VA</t>
  </si>
  <si>
    <t>Denver Animal Emergency</t>
  </si>
  <si>
    <t>1420 North Highway 16</t>
  </si>
  <si>
    <t>['Veterinarians', 'Pets', 'Emergency Pet Hospital', 'Pet Services']</t>
  </si>
  <si>
    <t>NXp83YKDqSEHY4JyDvkQDg</t>
  </si>
  <si>
    <t>Ha V Nail</t>
  </si>
  <si>
    <t>16933 Kaufinger St</t>
  </si>
  <si>
    <t>fDF5JNdud7Ga9BKycgsjTQ</t>
  </si>
  <si>
    <t>Paint Depot</t>
  </si>
  <si>
    <t>8706 Pineville Matthews Rd</t>
  </si>
  <si>
    <t>['Paint Stores', 'Shopping', 'Hardware Stores', 'Painters', 'Home &amp; Garden', 'Home Services']</t>
  </si>
  <si>
    <t>BC6ntdG0sKK6s9ivse0auA</t>
  </si>
  <si>
    <t>Crunch Fitness - Ballantyne</t>
  </si>
  <si>
    <t>['Yoga', 'Trainers', 'Gyms', 'Sports Clubs', 'Active Life', 'Fitness &amp; Instruction']</t>
  </si>
  <si>
    <t>d8U6onGZkgZZDCqidqmcnA</t>
  </si>
  <si>
    <t>Mona Gallery</t>
  </si>
  <si>
    <t>1900 N Brevard St</t>
  </si>
  <si>
    <t>['Shopping', 'Framing', 'Arts &amp; Entertainment', 'Art Galleries', 'Arts &amp; Crafts']</t>
  </si>
  <si>
    <t>x92N9BWbFJGf55wJS_QFZg</t>
  </si>
  <si>
    <t>1100 Dallas Cherryville Hwy</t>
  </si>
  <si>
    <t>['Breakfast &amp; Brunch', 'American (Traditional)', 'Restaurants', 'Fast Food', 'Burgers', 'Diners', 'Waffles']</t>
  </si>
  <si>
    <t>ZtEqyWklASMzaxLksTDT8A</t>
  </si>
  <si>
    <t>Bowman Real Estate</t>
  </si>
  <si>
    <t>['Real Estate Services', 'Real Estate Agents', 'Real Estate', 'Home Services', 'Property Management']</t>
  </si>
  <si>
    <t>sQIH-MmfdI2xyXa6acyYhg</t>
  </si>
  <si>
    <t>A Taste Of Carolina</t>
  </si>
  <si>
    <t>2kAHZLAykU7D8k8v29BIjA</t>
  </si>
  <si>
    <t>Nicks Veterinary Hospital</t>
  </si>
  <si>
    <t>3100 S Tryon St</t>
  </si>
  <si>
    <t>97K4904NnvB_zSEVGHDc-A</t>
  </si>
  <si>
    <t>E Noodles</t>
  </si>
  <si>
    <t>360 Exchange St NW, Ste 110</t>
  </si>
  <si>
    <t>['Asian Fusion', 'Restaurants', 'Noodles']</t>
  </si>
  <si>
    <t>vwED08pmUlJQkJi7npKFJQ</t>
  </si>
  <si>
    <t>American Wash Systems</t>
  </si>
  <si>
    <t>10324 S Tryon St</t>
  </si>
  <si>
    <t>nQq64ylapsj00VMKdxvvng</t>
  </si>
  <si>
    <t>Envirosafe Termite &amp; Pest</t>
  </si>
  <si>
    <t>['Professional Services', 'Local Services', 'Pest Control']</t>
  </si>
  <si>
    <t>VSvxhA9651-6XQdqMmlB_Q</t>
  </si>
  <si>
    <t>Kohl's Waxhaw</t>
  </si>
  <si>
    <t>601 Sherman Pl</t>
  </si>
  <si>
    <t>['Shopping', 'Fashion', 'Home &amp; Garden', 'Swimwear', 'Department Stores', 'Home Decor', "Women's Clothing", 'Shoe Stores', "Men's Clothing"]</t>
  </si>
  <si>
    <t>IC11Ky-tN9crHmk2ztY7Dw</t>
  </si>
  <si>
    <t>1225 South Church</t>
  </si>
  <si>
    <t>1225 South Church St</t>
  </si>
  <si>
    <t>0-ybmpcCIDjh_v9XLBkeig</t>
  </si>
  <si>
    <t>Island Paradise Jamaican Restaurant</t>
  </si>
  <si>
    <t>200 W Woodlawn Rd, Ste D</t>
  </si>
  <si>
    <t>['Specialty Food', 'Food', 'Ethnic Food', 'Restaurants', 'Caribbean']</t>
  </si>
  <si>
    <t>U8ubLSxnCKRAJRmN1XWZaA</t>
  </si>
  <si>
    <t>Oak Steakhouse Charlotte</t>
  </si>
  <si>
    <t>4777 Sharon Rd</t>
  </si>
  <si>
    <t>['Restaurants', 'Steakhouses']</t>
  </si>
  <si>
    <t>F2Yjq8hPFonpLK00-j8oiA</t>
  </si>
  <si>
    <t>Mecklenburg County William R Davie Park</t>
  </si>
  <si>
    <t>4635 Pineville Matthews Rd</t>
  </si>
  <si>
    <t>['Dog Parks', 'Active Life', 'Parks']</t>
  </si>
  <si>
    <t>KigVxapJf9leyEsSlyoklQ</t>
  </si>
  <si>
    <t>The Vitamin Shoppe</t>
  </si>
  <si>
    <t>9815 Northlake Center Pkwy</t>
  </si>
  <si>
    <t>['Food', 'Specialty Food', 'Vitamins &amp; Supplements', 'Shopping', 'Health Markets']</t>
  </si>
  <si>
    <t>C3PN-sjP7mGMXHS1zm4DLQ</t>
  </si>
  <si>
    <t>La Victoria</t>
  </si>
  <si>
    <t>16139 Lancaster Hwy, Ste 150</t>
  </si>
  <si>
    <t>['Mexican', 'Nightlife', 'Restaurants', 'Bars']</t>
  </si>
  <si>
    <t>GfxHocUgi9iei7KXM6yXqw</t>
  </si>
  <si>
    <t>8220 University Executive Pk, Ste 150</t>
  </si>
  <si>
    <t>bypuyrtJYtQqS9-SGnSn3w</t>
  </si>
  <si>
    <t>14110 Rivergate Pkwy</t>
  </si>
  <si>
    <t>['Burgers', 'Restaurants', 'Hot Dogs', 'Food', 'Coffee &amp; Tea', 'Fast Food']</t>
  </si>
  <si>
    <t>ZZINa4lziypjAs_9Wcgz_g</t>
  </si>
  <si>
    <t>Folger Automotive Paint &amp; Body Center</t>
  </si>
  <si>
    <t>GchJXPvOI2_axeQt47qgYg</t>
  </si>
  <si>
    <t>City of Charlotte</t>
  </si>
  <si>
    <t>['Local Flavor', 'Public Services &amp; Government']</t>
  </si>
  <si>
    <t>C5DM9srkAjN-bHMuMHC0ug</t>
  </si>
  <si>
    <t>A Chimney Bug</t>
  </si>
  <si>
    <t>Monroe Rd</t>
  </si>
  <si>
    <t>['Chimney Sweeps', 'Home Services', 'Contractors']</t>
  </si>
  <si>
    <t>FkrtQn-_vDDvknd8Avh1iQ</t>
  </si>
  <si>
    <t>5817 Prosperity Church Rd</t>
  </si>
  <si>
    <t>pR6eqojrLrCxW0w8Ce6CkA</t>
  </si>
  <si>
    <t>Goat Wagon Grocery</t>
  </si>
  <si>
    <t>120 N Cedar St, Ste 745</t>
  </si>
  <si>
    <t>['Convenience Stores', 'Food']</t>
  </si>
  <si>
    <t>a-QD2sL6KEKr2BKxSGaKMw</t>
  </si>
  <si>
    <t>5815 Highland Shoppes Dr, Unit 300</t>
  </si>
  <si>
    <t>K-DB2drKSa7lssT3t0jfPw</t>
  </si>
  <si>
    <t>14021 Conlan Cir, Ste B 9</t>
  </si>
  <si>
    <t>['Bakeries', 'Food', 'Restaurants', 'Desserts', 'Sandwiches', 'Breakfast &amp; Brunch', 'Coffee &amp; Tea']</t>
  </si>
  <si>
    <t>GCYriy6V5MwDqOiPsZaIQA</t>
  </si>
  <si>
    <t>Escape Matthews</t>
  </si>
  <si>
    <t>211 W Matthews St, Ste 101</t>
  </si>
  <si>
    <t>['Escape Games', 'Active Life']</t>
  </si>
  <si>
    <t>nhrR9_rflG0jnezbACb1Og</t>
  </si>
  <si>
    <t>Kim Anh Oriental Groceries &amp; Gifts</t>
  </si>
  <si>
    <t>3615 Whitehall Park Dr, Ste F</t>
  </si>
  <si>
    <t>['Vietnamese', 'International Grocery', 'Restaurants', 'Imported Food', 'Gift Shops', 'Specialty Food', 'Shopping', 'Ethnic Grocery', 'Grocery', 'Food', 'Flowers &amp; Gifts', 'Ethnic Food']</t>
  </si>
  <si>
    <t>7JoqUqMpAtbMBOqMoXqnbw</t>
  </si>
  <si>
    <t>Oxy Magic of the Carolinas</t>
  </si>
  <si>
    <t>14311 Reese Blvd, Ste A2-414</t>
  </si>
  <si>
    <t>['Carpet Cleaning', 'Local Services', 'Home Services']</t>
  </si>
  <si>
    <t>dsxQA4tTF0ZWsiXb13cg7w</t>
  </si>
  <si>
    <t>Minit Maids</t>
  </si>
  <si>
    <t>3717 Latrobe Dr, Ste 730</t>
  </si>
  <si>
    <t>NmVXq4P05kxaw9vnLWYD5g</t>
  </si>
  <si>
    <t>Southeastern Gymnastics</t>
  </si>
  <si>
    <t>13601 Providence Rd</t>
  </si>
  <si>
    <t>['Gyms', 'Active Life', 'Fitness &amp; Instruction']</t>
  </si>
  <si>
    <t>I7tt06mTAlDJmjuqNBI-vQ</t>
  </si>
  <si>
    <t>Pearl Street Park</t>
  </si>
  <si>
    <t>1200 Baxter St</t>
  </si>
  <si>
    <t>wsOyq3YlG3SUyY9TAfIhCQ</t>
  </si>
  <si>
    <t>701 N Graham St</t>
  </si>
  <si>
    <t>['Food', 'Gas Stations', 'Convenience Stores', 'Automotive']</t>
  </si>
  <si>
    <t>WjUT_KHlUPFNJMTmlvxVVQ</t>
  </si>
  <si>
    <t>Michael W McGowan, CPA</t>
  </si>
  <si>
    <t>7301 Carmel Executive Park Dr</t>
  </si>
  <si>
    <t>['Financial Services', 'Tax Services']</t>
  </si>
  <si>
    <t>Mjrkc3Uz_l6KF43g5_NYmg</t>
  </si>
  <si>
    <t>Fitness Connection - Indian Trail</t>
  </si>
  <si>
    <t>13705 East Independence Blvd</t>
  </si>
  <si>
    <t>['Active Life', 'Sports Clubs', 'Gyms', 'Fitness &amp; Instruction']</t>
  </si>
  <si>
    <t>fA0TxxcEKrlOmSzMsph6Zg</t>
  </si>
  <si>
    <t>Tms Senior Transport</t>
  </si>
  <si>
    <t>3401 Kingsmeade Ct</t>
  </si>
  <si>
    <t>['Hotels &amp; Travel', 'Transportation']</t>
  </si>
  <si>
    <t>YCq8VGDRHO3JkiyUzQbyIw</t>
  </si>
  <si>
    <t>Persis Biryani Indian Grill</t>
  </si>
  <si>
    <t>14027 Conlan Cir, Ste A-1</t>
  </si>
  <si>
    <t>['Salad', 'Food', 'Desserts', 'Indian', 'Restaurants']</t>
  </si>
  <si>
    <t>l9tFVg7r7QXuLnCywMQl7Q</t>
  </si>
  <si>
    <t>The Daily Tavern</t>
  </si>
  <si>
    <t>214 N Church St</t>
  </si>
  <si>
    <t>['Restaurants', 'American (New)', 'Nightlife', 'Bars', 'Beer Bar', 'Cocktail Bars', 'Pubs']</t>
  </si>
  <si>
    <t>dfEtXJeaHdaK7lufX1QCSA</t>
  </si>
  <si>
    <t>Cutters Cigar Bar</t>
  </si>
  <si>
    <t>['Lounges', 'Bars', 'Nightlife']</t>
  </si>
  <si>
    <t>056mZbBlHz4AKW0IE0mt6g</t>
  </si>
  <si>
    <t>Yuppie Puppy</t>
  </si>
  <si>
    <t>19925 Jetton Rd</t>
  </si>
  <si>
    <t>0Yb946aGRSYWy_tDz3CK0g</t>
  </si>
  <si>
    <t>Escape Artist</t>
  </si>
  <si>
    <t>78 Union St S</t>
  </si>
  <si>
    <t>OuNkvgy-uMDVwYzQvUh5Ww</t>
  </si>
  <si>
    <t>1235 Pecan Ave</t>
  </si>
  <si>
    <t>i1BpC9xAHwm10a3NMOhUJg</t>
  </si>
  <si>
    <t>Gateway Academy Child Development Centers - McKee</t>
  </si>
  <si>
    <t>3200 McKee Rd</t>
  </si>
  <si>
    <t>['Education', 'Child Care &amp; Day Care', 'Summer Camps', 'Preschools', 'Local Services', 'Active Life']</t>
  </si>
  <si>
    <t>Xny25ewLkn6XH3KvJzsBpQ</t>
  </si>
  <si>
    <t>Dairy Queen</t>
  </si>
  <si>
    <t>108 College View Dr</t>
  </si>
  <si>
    <t>['Food', 'Ice Cream &amp; Frozen Yogurt', 'Fast Food', 'Restaurants']</t>
  </si>
  <si>
    <t>6CcXCWwwnp_NYQm5ya3wAw</t>
  </si>
  <si>
    <t>Newk's Eatery- Blakeney</t>
  </si>
  <si>
    <t>9815 Rea Rd</t>
  </si>
  <si>
    <t>['Event Planning &amp; Services', 'Pizza', 'Sandwiches', 'Desserts', 'Restaurants', 'Caterers', 'Soup', 'Food']</t>
  </si>
  <si>
    <t>DIrxaF627Na2e6vYNCn6yQ</t>
  </si>
  <si>
    <t>Charlotte Landscape and Patio</t>
  </si>
  <si>
    <t>['Landscaping', 'Masonry/Concrete', 'Home Services']</t>
  </si>
  <si>
    <t>yWmy2_tHuFOwDPqdue0afQ</t>
  </si>
  <si>
    <t>Econo Lodge &amp; Suites Lake Norman</t>
  </si>
  <si>
    <t>20740 Torrence Chapel Rd</t>
  </si>
  <si>
    <t>JzwewXUzR3c5ggTtEE5uMg</t>
  </si>
  <si>
    <t>Extreme Pita</t>
  </si>
  <si>
    <t>14825 Ballantyne Village Way, Ste 175</t>
  </si>
  <si>
    <t>fax2jZ_nfW1dTpvUSsphxQ</t>
  </si>
  <si>
    <t>My Cleaners</t>
  </si>
  <si>
    <t>102 N Statesville Rd, Ste B4</t>
  </si>
  <si>
    <t>JA2ieAMjRH4xuvTvHVtnSw</t>
  </si>
  <si>
    <t>Chex Grill &amp; Wings</t>
  </si>
  <si>
    <t>8517 Davis Lake Pkwy, Unit D</t>
  </si>
  <si>
    <t>['Sandwiches', 'Restaurants', 'Chicken Wings', 'Cheesesteaks']</t>
  </si>
  <si>
    <t>mJvXs4N6wRw9bT3OlPbVeg</t>
  </si>
  <si>
    <t>Blaq Lyte Tattoos</t>
  </si>
  <si>
    <t>9620 University City Blvd, Ste P</t>
  </si>
  <si>
    <t>['Piercing', 'Arts &amp; Entertainment', 'Beauty &amp; Spas', 'Tattoo']</t>
  </si>
  <si>
    <t>Yl1JZuDAukmBbru4s2F-2A</t>
  </si>
  <si>
    <t>University Animal Medical &amp; Dental Clinic</t>
  </si>
  <si>
    <t>4650 Nc Highway 49 S</t>
  </si>
  <si>
    <t>['Pets', 'Veterinarians', 'Pet Sitting', 'Pet Boarding', 'Pet Services']</t>
  </si>
  <si>
    <t>mZZVMSiMEIwH268U3vKzjQ</t>
  </si>
  <si>
    <t>Apricot Lane Boutique</t>
  </si>
  <si>
    <t>16845 Birkdale Commons Pkwy, Ste D</t>
  </si>
  <si>
    <t>["Women's Clothing", 'Accessories', "Children's Clothing", "Men's Clothing", 'Fashion', 'Shopping']</t>
  </si>
  <si>
    <t>zfPRTgGR9U8T6Rdnos_mAQ</t>
  </si>
  <si>
    <t>Binki Cafe</t>
  </si>
  <si>
    <t>9211 N Tryon St, Ste 5</t>
  </si>
  <si>
    <t>['Juice Bars &amp; Smoothies', 'Bubble Tea', 'Ice Cream &amp; Frozen Yogurt', 'Coffee &amp; Tea', 'Food', 'Desserts', 'Restaurants', 'Fast Food']</t>
  </si>
  <si>
    <t>g57pqc4Tkr-qiGk7APPgzg</t>
  </si>
  <si>
    <t>Bw Sweets Bakery</t>
  </si>
  <si>
    <t>5821 E Wt Harris Blvd</t>
  </si>
  <si>
    <t>['Food', 'Desserts', 'Custom Cakes', 'Cupcakes', 'Bakeries']</t>
  </si>
  <si>
    <t>oltWoU-oOzz7MZQ94Mn8vg</t>
  </si>
  <si>
    <t>Revolution Pizza</t>
  </si>
  <si>
    <t>1055 Metropolitan Ave, Ste 130</t>
  </si>
  <si>
    <t>['Sandwiches', 'Salad', 'Pizza', 'Restaurants']</t>
  </si>
  <si>
    <t>6Dye_9Cs0feGkSPFP6aXHg</t>
  </si>
  <si>
    <t>TCBY Arboretum</t>
  </si>
  <si>
    <t>8128 Providence Road #900, Ste 900</t>
  </si>
  <si>
    <t>rGy3fYmIeZkJyLnuZqnrhw</t>
  </si>
  <si>
    <t>Xactcrete of Charlotte</t>
  </si>
  <si>
    <t>4134 Statesville Rd</t>
  </si>
  <si>
    <t>['Building Supplies', 'Home Services', 'Contractors', 'Masonry/Concrete']</t>
  </si>
  <si>
    <t>ypr_4HqTGFJWlO0XUKCOyQ</t>
  </si>
  <si>
    <t>Stash Pad</t>
  </si>
  <si>
    <t>1216 Thomas Ave</t>
  </si>
  <si>
    <t>['Cosmetics &amp; Beauty Supply', 'Used', 'Vintage &amp; Consignment', 'Beauty &amp; Spas', 'Wigs', 'Shopping', 'Fashion']</t>
  </si>
  <si>
    <t>xHnChNG-UJenT9hGJdIpyQ</t>
  </si>
  <si>
    <t>Asian Corner Mall</t>
  </si>
  <si>
    <t>['Shopping Centers', 'Shopping', 'Beauty &amp; Spas', 'Skin Care']</t>
  </si>
  <si>
    <t>PsUi2HK5l-Qwzfwy9g3vQg</t>
  </si>
  <si>
    <t>['Event Planning &amp; Services', 'Fast Food', 'Caterers', 'Restaurants']</t>
  </si>
  <si>
    <t>jZyweRh5WJuoWvTRvHx12A</t>
  </si>
  <si>
    <t>Friendly Dental Group of South Park</t>
  </si>
  <si>
    <t>5940 Fairview Rd, Ste 103</t>
  </si>
  <si>
    <t>['Health &amp; Medical', 'Pediatric Dentists', 'General Dentistry', 'Cosmetic Dentists', 'Dentists']</t>
  </si>
  <si>
    <t>dXI95VscrvdWu5qu6CjnWQ</t>
  </si>
  <si>
    <t>Tacos El Nevado</t>
  </si>
  <si>
    <t>4640 S Blvd</t>
  </si>
  <si>
    <t>ndwX31WB0FfrnmjHqx90sw</t>
  </si>
  <si>
    <t>7824 Pineville-Matthews Rd</t>
  </si>
  <si>
    <t>Xq7LKPur2crr2DINeKhQOA</t>
  </si>
  <si>
    <t>Industrious Charlotte Uptown</t>
  </si>
  <si>
    <t>101 S Tryon St, Fl 27</t>
  </si>
  <si>
    <t>['Real Estate', 'Shared Office Spaces', 'Home Services']</t>
  </si>
  <si>
    <t>KQdok-A_9pe1qO4FoNLqIg</t>
  </si>
  <si>
    <t>Cathode Azure Club</t>
  </si>
  <si>
    <t>1820 South Blvd, Ste 106</t>
  </si>
  <si>
    <t>['Dance Clubs', 'Gay Bars', 'Bars', 'Lounges', 'Nightlife']</t>
  </si>
  <si>
    <t>74Ev0iqPnrmh4i7Wj4PMOw</t>
  </si>
  <si>
    <t>Barrington's</t>
  </si>
  <si>
    <t>7822 Fairview Rd</t>
  </si>
  <si>
    <t>R2swToqscvS6ggrtjhrxOw</t>
  </si>
  <si>
    <t>6342 Carmel Rd</t>
  </si>
  <si>
    <t>VlMtDWOEvxJ3X8YgRiK03g</t>
  </si>
  <si>
    <t>Hendrick Luxury Collision Center Charlotte</t>
  </si>
  <si>
    <t>5141 E Independence Blvd</t>
  </si>
  <si>
    <t>['Car Dealers', 'Body Shops', 'Auto Repair', 'Automotive', 'Auto Detailing']</t>
  </si>
  <si>
    <t>Pv0nLo8Sb59qUE0e4QdaYw</t>
  </si>
  <si>
    <t>Waterside Dental Care</t>
  </si>
  <si>
    <t>175 Cross Center Rd</t>
  </si>
  <si>
    <t>['Health &amp; Medical', 'Dentists', 'General Dentistry', 'Endodontists', 'Cosmetic Dentists']</t>
  </si>
  <si>
    <t>uBs1-3FNDhKN-BBP27erFw</t>
  </si>
  <si>
    <t>Rice Inc - Chinese Cuisine</t>
  </si>
  <si>
    <t>127 N Tryon St, Ste 250</t>
  </si>
  <si>
    <t>['Public Services &amp; Government', 'Restaurants', 'Chinese']</t>
  </si>
  <si>
    <t>kIoKla6pdHMhzwhV9YksaQ</t>
  </si>
  <si>
    <t>Beijing To Go</t>
  </si>
  <si>
    <t>1420 Perfection Ave</t>
  </si>
  <si>
    <t>['Szechuan', 'Restaurants', 'Chinese', 'Cantonese']</t>
  </si>
  <si>
    <t>BKtkkcAf_sa6Kk99VIDnog</t>
  </si>
  <si>
    <t>Dulce Alterations</t>
  </si>
  <si>
    <t>4502 Wilkinson Blvd</t>
  </si>
  <si>
    <t>['Local Services', 'Sewing &amp; Alterations', 'Clothing Rental', 'Bridal', 'Fashion', 'Shopping', 'Formal Wear']</t>
  </si>
  <si>
    <t>MfmBd9C7tUfOkGu2eJpK2w</t>
  </si>
  <si>
    <t>Sunflower Family Restaurant</t>
  </si>
  <si>
    <t>5400 Statesville Rd</t>
  </si>
  <si>
    <t>Z0rbx1wSYfqGj9xQP5mxOg</t>
  </si>
  <si>
    <t>Lake Norman Obstetrics &amp; Gynecology</t>
  </si>
  <si>
    <t>131 Medical Park Rd, Ste 303</t>
  </si>
  <si>
    <t>['Obstetricians &amp; Gynecologists', 'Health &amp; Medical', 'Midwives', 'Doctors']</t>
  </si>
  <si>
    <t>89eS1nedTWO7S33KXfzgSA</t>
  </si>
  <si>
    <t>Bedazzled Bridal &amp; Formal</t>
  </si>
  <si>
    <t>605 S New Hope Rd</t>
  </si>
  <si>
    <t>['Fashion', 'Bridal', 'Bespoke Clothing', 'Shopping', 'Formal Wear', 'Jewelry', 'Accessories', "Men's Clothing"]</t>
  </si>
  <si>
    <t>hFZX4EKI77iLYRjMb4kN7g</t>
  </si>
  <si>
    <t>Kien Giang Food 2 Go</t>
  </si>
  <si>
    <t>2719 Central Ave</t>
  </si>
  <si>
    <t>IbG2bgOTAGayL6T8VVePGQ</t>
  </si>
  <si>
    <t>8648 Jw Clay Blvd</t>
  </si>
  <si>
    <t>['Event Planning &amp; Services', 'Caterers', 'Restaurants', 'Fast Food']</t>
  </si>
  <si>
    <t>Cmk13sgRALt42ESp96EzmQ</t>
  </si>
  <si>
    <t>['Fashion', 'Shopping', "Men's Clothing", "Women's Clothing"]</t>
  </si>
  <si>
    <t>Jvu9O3mLOg0ddnX2HHRXvw</t>
  </si>
  <si>
    <t>200 N New Hope Rd</t>
  </si>
  <si>
    <t>['Seafood', 'Restaurants', 'American (Traditional)']</t>
  </si>
  <si>
    <t>GVVWsSOxFyfNGT_hF1xqmw</t>
  </si>
  <si>
    <t>8110 Mallard Creek Rd</t>
  </si>
  <si>
    <t>['Shopping', 'Food', 'Drugstores', 'Convenience Stores']</t>
  </si>
  <si>
    <t>gx9wnnwYnLd8POrX9A0qVA</t>
  </si>
  <si>
    <t>The Speakeasy Alehouse</t>
  </si>
  <si>
    <t>9 Union St N, Ste 100</t>
  </si>
  <si>
    <t>['Pubs', 'American (New)', 'Restaurants', 'Beer', 'Wine &amp; Spirits', 'Food', 'Nightlife', 'Bars']</t>
  </si>
  <si>
    <t>EXJy7aAbzR3Z9UJk5GqqxQ</t>
  </si>
  <si>
    <t>Eastridge Mall</t>
  </si>
  <si>
    <t>4r0utRvt5YO_ZdhMaphKkQ</t>
  </si>
  <si>
    <t>Yoga For Life</t>
  </si>
  <si>
    <t>1410 W Morehead St, Ste 200</t>
  </si>
  <si>
    <t>['Meditation Centers', 'Active Life', 'Massage Therapy', 'Fitness &amp; Instruction', 'Health &amp; Medical', 'Yoga']</t>
  </si>
  <si>
    <t>yvOsoGDBbnNcSA8pEjWx3w</t>
  </si>
  <si>
    <t>C Gregory Martin DDS PA</t>
  </si>
  <si>
    <t>2842 Boyer St</t>
  </si>
  <si>
    <t>['Dentists', 'Health &amp; Medical', 'General Dentistry']</t>
  </si>
  <si>
    <t>WndHRxz4Ubr2-KL-Nl3NOQ</t>
  </si>
  <si>
    <t>Colonial Grand at Cornelius</t>
  </si>
  <si>
    <t>19401 Carrington Club Dr</t>
  </si>
  <si>
    <t>Tg_qa7KXq6Tjd0453Xn_HA</t>
  </si>
  <si>
    <t>121 W Trade St, Ste 150</t>
  </si>
  <si>
    <t>['Caterers', 'Event Planning &amp; Services', 'Food', 'Beer', 'Wine &amp; Spirits', 'Specialty Food', 'Meat Shops', 'Cafes', 'Grocery', 'Restaurants']</t>
  </si>
  <si>
    <t>4boglRCzzTzmPyqTw3Ls7Q</t>
  </si>
  <si>
    <t>SEA LIFE Charlotte-Concord Aquarium</t>
  </si>
  <si>
    <t>['Active Life', 'Aquariums']</t>
  </si>
  <si>
    <t>Rwij5_DKE8MD2mCzcnvGTw</t>
  </si>
  <si>
    <t>Little Nest Portraits</t>
  </si>
  <si>
    <t>7314 Waverly Walk Ave, Ste 7E</t>
  </si>
  <si>
    <t>['Event Photography', 'Photographers', 'Session Photography', 'Event Planning &amp; Services', 'Shopping', 'Photography Stores &amp; Services', 'Pets', 'Photography Classes', 'Pet Services', 'Pet Photography', 'Specialty Schools', 'Education']</t>
  </si>
  <si>
    <t>1hcFCtbPjkL3JnZ2DC5T1g</t>
  </si>
  <si>
    <t>Crystal Cleaners</t>
  </si>
  <si>
    <t>600 Towne Centre Blvd</t>
  </si>
  <si>
    <t>Bftb0QLdwDDDNDavBjBqRQ</t>
  </si>
  <si>
    <t>2570 W Roosevelt Blvd</t>
  </si>
  <si>
    <t>rtwojGcYuhbLbQ9D1Z2gSg</t>
  </si>
  <si>
    <t>1055 Metropolitan Ave, Ste 200</t>
  </si>
  <si>
    <t>aEctD2CWAr0FSTDMFm5KMQ</t>
  </si>
  <si>
    <t>Lindsay Wynne Boudoir</t>
  </si>
  <si>
    <t>['Event Planning &amp; Services', 'Session Photography', 'Photographers']</t>
  </si>
  <si>
    <t>4q6Wdp-q3W7R_2yVod9Rxw</t>
  </si>
  <si>
    <t>District 8 Beer Company</t>
  </si>
  <si>
    <t>900 S Fork Village Dr</t>
  </si>
  <si>
    <t>['Sports Bars', 'Wine Bars', 'Nightlife', 'Bars', 'Beer Bar']</t>
  </si>
  <si>
    <t>Ix0Nl2tLQxHxGenbqwRHWQ</t>
  </si>
  <si>
    <t>Novant Health Pineville Primary Care</t>
  </si>
  <si>
    <t>10514 Park Rd</t>
  </si>
  <si>
    <t>['Doctors', 'Pediatricians', 'Family Practice', 'Health &amp; Medical']</t>
  </si>
  <si>
    <t>UjXT8R6T5It9DxM_4ZLqMQ</t>
  </si>
  <si>
    <t>Topline Nails</t>
  </si>
  <si>
    <t>3601 Matthews Mint Hill Rd, Ste 4</t>
  </si>
  <si>
    <t>PgjDZgBcLEKHsOMOYELDyQ</t>
  </si>
  <si>
    <t>Scotts Tattoo Cave</t>
  </si>
  <si>
    <t>5814 West Hwy 74</t>
  </si>
  <si>
    <t>['Beauty &amp; Spas', 'Tattoo']</t>
  </si>
  <si>
    <t>2Y_Iudqk8zdIrwE94CNfEg</t>
  </si>
  <si>
    <t>Mr Inspection of Mint Hill</t>
  </si>
  <si>
    <t>11252 Lawyers Rd</t>
  </si>
  <si>
    <t>UupxKYWMnE6uq_eELO4CBQ</t>
  </si>
  <si>
    <t>The Fresh Market</t>
  </si>
  <si>
    <t>7625 Pineville Matthews Rd</t>
  </si>
  <si>
    <t>['Imported Food', 'Health Markets', 'Coffee &amp; Tea', 'Fruits &amp; Veggies', 'Bakeries', 'Specialty Food', 'Grocery', 'Cheese Shops', 'Beer', 'Wine &amp; Spirits', 'Farmers Market', 'Food', 'Ethnic Food']</t>
  </si>
  <si>
    <t>O7eVMzhki57fjPBd1vW7ww</t>
  </si>
  <si>
    <t>Garage Door and More</t>
  </si>
  <si>
    <t>['Home Services', 'Contractors', 'Garage Door Services']</t>
  </si>
  <si>
    <t>b8d9j2tbGnGT8VkBOxRJQA</t>
  </si>
  <si>
    <t>South Charlotte Hyundai</t>
  </si>
  <si>
    <t>8525 S Blvd</t>
  </si>
  <si>
    <t>['Auto Parts &amp; Supplies', 'Automotive', 'Body Shops', 'Car Dealers', 'Auto Repair']</t>
  </si>
  <si>
    <t>Q7-2KRhnlNxB-eJr0c2u0w</t>
  </si>
  <si>
    <t>K&amp;W Cafeteria</t>
  </si>
  <si>
    <t>8652 Pineville-Matthews Rd</t>
  </si>
  <si>
    <t>['Cafes', 'Restaurants', 'Food']</t>
  </si>
  <si>
    <t>wedE5hNme1x_Z9CB1VPl1A</t>
  </si>
  <si>
    <t>J-Birds Burger Jointe</t>
  </si>
  <si>
    <t>7920 Matthews Mint Hill Rd</t>
  </si>
  <si>
    <t>['Breakfast &amp; Brunch', 'Burgers', 'American (Traditional)', 'Restaurants']</t>
  </si>
  <si>
    <t>K5-tD3o4jUHTU1trByt2Sg</t>
  </si>
  <si>
    <t>Greater Life Chiropractic</t>
  </si>
  <si>
    <t>624 Tyvola Rd, Ste 100</t>
  </si>
  <si>
    <t>pkmI4aOkC3pueoGQHlTGMQ</t>
  </si>
  <si>
    <t>Certified Collision Services</t>
  </si>
  <si>
    <t>705 Matthews Township Pkwy</t>
  </si>
  <si>
    <t>['Automotive', 'Auto Repair', 'Auto Glass Services', 'Body Shops']</t>
  </si>
  <si>
    <t>0DIStr4Nso7zYSvuY4f4cw</t>
  </si>
  <si>
    <t>RDS Lawn Care Services</t>
  </si>
  <si>
    <t>308 Deerfield Dr</t>
  </si>
  <si>
    <t>ipHXKj62CI8Ow6f_4CeVGA</t>
  </si>
  <si>
    <t>Gateway Academy Child Development Centers - Northlake</t>
  </si>
  <si>
    <t>9206 Reames Rd</t>
  </si>
  <si>
    <t>['Preschools', 'Education', 'Active Life', 'Summer Camps', 'Child Care &amp; Day Care', 'Local Services']</t>
  </si>
  <si>
    <t>te4qfgk9x_ww2c4EHCcmEw</t>
  </si>
  <si>
    <t>AVAIL Vapor</t>
  </si>
  <si>
    <t>8641 S Blvd, Ste 100</t>
  </si>
  <si>
    <t>['Vape Shops', 'Shopping']</t>
  </si>
  <si>
    <t>YPbuIXRwoPMt2ABKXqM46Q</t>
  </si>
  <si>
    <t>Clover Joe's Sandwich Shoppe</t>
  </si>
  <si>
    <t>['Food Trucks', 'Sandwiches', 'Restaurants', 'Food', 'Street Vendors']</t>
  </si>
  <si>
    <t>KJ_1qW_DuSLcG0QzaTvWCQ</t>
  </si>
  <si>
    <t>Queen City Ballroom</t>
  </si>
  <si>
    <t>6700 Fairview Rd, Ste 104</t>
  </si>
  <si>
    <t>['Nightlife', 'Active Life', 'Fitness &amp; Instruction', 'Dance Schools', 'Dance Clubs', 'Event Planning &amp; Services', 'Venues &amp; Event Spaces', 'Dance Studios', 'Arts &amp; Entertainment', 'Education', 'Performing Arts', 'Specialty Schools']</t>
  </si>
  <si>
    <t>mOMeDQB8NjdBTTzKtikAYg</t>
  </si>
  <si>
    <t>1521 Montford Dr</t>
  </si>
  <si>
    <t>['Chicken Wings', 'Southern', 'Mexican', 'Tex-Mex', 'Restaurants']</t>
  </si>
  <si>
    <t>1CpJIsaToqbA7ZRmXsp6jA</t>
  </si>
  <si>
    <t>Lauren Mullan Realty</t>
  </si>
  <si>
    <t>10706 Sikes Pl, Ste 150</t>
  </si>
  <si>
    <t>['Real Estate', 'Home Services', 'Real Estate Agents', 'Real Estate Services']</t>
  </si>
  <si>
    <t>sHPEQVytaaoBt94KdKs2iw</t>
  </si>
  <si>
    <t>Christopher A Bowman, DDS - Advanced Dentistry of Charlotte</t>
  </si>
  <si>
    <t>1618 E Morehead St, Ste 100, Advanced Dentistry of Charlotte</t>
  </si>
  <si>
    <t>['Health &amp; Medical', 'Dentists', 'Cosmetic Dentists', 'General Dentistry', 'Orthodontists']</t>
  </si>
  <si>
    <t>Ic0TaSTHltTULJ24uzU5fw</t>
  </si>
  <si>
    <t>In Good Hands Pet Care</t>
  </si>
  <si>
    <t>['Pets', 'Pet Services', 'Dog Walkers', 'Pet Boarding', 'Pet Sitting']</t>
  </si>
  <si>
    <t>suVeJNfzhTNwBYcngUHZjw</t>
  </si>
  <si>
    <t>Mai Japanese Restaurant</t>
  </si>
  <si>
    <t>7731 Colony Rd</t>
  </si>
  <si>
    <t>j1Fv0Ti88SU8t_nQsHiEGw</t>
  </si>
  <si>
    <t>My Freedom Smokes</t>
  </si>
  <si>
    <t>1039 Carrier Dr</t>
  </si>
  <si>
    <t>fsMmh8nDrUKz1IQ1Tin6Hg</t>
  </si>
  <si>
    <t>Revolution Park Athletic Center</t>
  </si>
  <si>
    <t>1225 Remount Rd</t>
  </si>
  <si>
    <t>5eybN35VIGFsOHYF6PjDcw</t>
  </si>
  <si>
    <t>rolling tones</t>
  </si>
  <si>
    <t>Lower Rocky River Rd</t>
  </si>
  <si>
    <t>['Auto Parts &amp; Supplies', 'Auto Customization', 'Car Stereo Installation', 'Automotive', 'Auto Repair']</t>
  </si>
  <si>
    <t>j3SHAiF8OIlY3kUPnAAlKw</t>
  </si>
  <si>
    <t>House Of Leng - Mallard Creek</t>
  </si>
  <si>
    <t>2712 W Mallard Creek Church Rd, Ste 430</t>
  </si>
  <si>
    <t>KlmdhFuZGW4H1YVLkivYZQ</t>
  </si>
  <si>
    <t>Norman Tire And Auto</t>
  </si>
  <si>
    <t>7654 Hwy 73</t>
  </si>
  <si>
    <t>mGY3rpbWbSPfzors_-wk7Q</t>
  </si>
  <si>
    <t>Cayman Pool and Spa</t>
  </si>
  <si>
    <t>3805 Concord Pkwy S, Ste 104</t>
  </si>
  <si>
    <t>['Home &amp; Garden', 'Active Life', 'Shopping', 'Swimming Pools', 'Hot Tub &amp; Pool']</t>
  </si>
  <si>
    <t>PgdPH5lXpwOaMb7tAjKJ1A</t>
  </si>
  <si>
    <t>VF Outlet</t>
  </si>
  <si>
    <t>8161 Concord Mills Blvd</t>
  </si>
  <si>
    <t>['Shopping', 'Outlet Stores', 'Fashion']</t>
  </si>
  <si>
    <t>zNnOrp6aecODh_YPJqCw-g</t>
  </si>
  <si>
    <t>Charlotte Radiology Breast Center - Ballantyne</t>
  </si>
  <si>
    <t>12335 N Community House Rd, Ste B</t>
  </si>
  <si>
    <t>['Doctors', 'Health &amp; Medical', 'Radiologists', 'Medical Centers', 'Vascular Medicine', 'Diagnostic Services', 'Diagnostic Imaging']</t>
  </si>
  <si>
    <t>8EW5feymCaQhdKS5A4UDqQ</t>
  </si>
  <si>
    <t>Park Road Park</t>
  </si>
  <si>
    <t>8v0jcdnq8DBKN4jTYTfkhQ</t>
  </si>
  <si>
    <t>Mixed Pet Veterinary Hospital</t>
  </si>
  <si>
    <t>7930 Rea Rd, Ste D</t>
  </si>
  <si>
    <t>YNut5B1o3FDtcdzwf9F_bw</t>
  </si>
  <si>
    <t>Paradise Biryani Pointe</t>
  </si>
  <si>
    <t>9601 N Tryon St, Ste F</t>
  </si>
  <si>
    <t>JvsMfLlaORX2oHZ17STX_A</t>
  </si>
  <si>
    <t>4030 Monroe Rd</t>
  </si>
  <si>
    <t>['Automotive', 'Auto Repair', 'Oil Change Stations']</t>
  </si>
  <si>
    <t>xZknfHZs5Y3WRlsvUt4hUw</t>
  </si>
  <si>
    <t>SmileCharlotte</t>
  </si>
  <si>
    <t>2711 Randolph Rd, Ste 205</t>
  </si>
  <si>
    <t>['Oral Surgeons', 'Orthodontists', 'Dentists', 'Cosmetic Dentists', 'General Dentistry', 'Health &amp; Medical']</t>
  </si>
  <si>
    <t>PpzyDkUaUR28tiaYre39lw</t>
  </si>
  <si>
    <t>Home Goods</t>
  </si>
  <si>
    <t>['Rugs', 'Furniture Stores', 'Kitchen &amp; Bath', 'Home Decor', 'Home &amp; Garden', 'Discount Store', 'Shopping']</t>
  </si>
  <si>
    <t>cEsxlTByxw_9m3zRCapjnw</t>
  </si>
  <si>
    <t>2910 South Blvd</t>
  </si>
  <si>
    <t>muKMEPI88MSvQZeCdCvQ0g</t>
  </si>
  <si>
    <t>Roppongi Sushi &amp; Bar</t>
  </si>
  <si>
    <t>14220 Oakhill Park Ln</t>
  </si>
  <si>
    <t>['Restaurants', 'Japanese', 'Nightlife', 'Beer', 'Wine &amp; Spirits', 'Bars', 'Food', 'Sushi Bars']</t>
  </si>
  <si>
    <t>QdCWizXo6AmqZaSThrEhYA</t>
  </si>
  <si>
    <t>Elle Nails &amp; Spa</t>
  </si>
  <si>
    <t>220 N Pine St, Ste C</t>
  </si>
  <si>
    <t>['Eyelash Service', 'Nail Salons', 'Hair Removal', 'Beauty &amp; Spas']</t>
  </si>
  <si>
    <t>k_NWFWUne7ecCO0DgG52RA</t>
  </si>
  <si>
    <t>Robert L Smith District Park</t>
  </si>
  <si>
    <t>1604 Little Rock Rd</t>
  </si>
  <si>
    <t>S83PlcsPzYgp5cbWuIMTtw</t>
  </si>
  <si>
    <t>Petal Boutique</t>
  </si>
  <si>
    <t>1315 East Blvd, Ste 180</t>
  </si>
  <si>
    <t>['Jewelry', 'Shoe Stores', "Women's Clothing", 'Fashion', 'Accessories', 'Shopping']</t>
  </si>
  <si>
    <t>jLpdJzh8zHB5PExv5E0rLQ</t>
  </si>
  <si>
    <t>9900 Poplar Tent Road, Suite 125</t>
  </si>
  <si>
    <t>['Restaurants', 'Food', 'Sandwiches', 'Fast Food']</t>
  </si>
  <si>
    <t>BZ8nUf9R4sa1S-9sU6AjRg</t>
  </si>
  <si>
    <t>China Town</t>
  </si>
  <si>
    <t>13000 S Tryon St, Ste B</t>
  </si>
  <si>
    <t>6kNROvFFjG-vejcnivEUyg</t>
  </si>
  <si>
    <t>14001 W Hwy 74</t>
  </si>
  <si>
    <t>T__zGJAcDyord_fBKOSMCA</t>
  </si>
  <si>
    <t>The Toasting Company</t>
  </si>
  <si>
    <t>['Desserts', 'Food Trucks', 'Food Stands', 'Food', 'Restaurants']</t>
  </si>
  <si>
    <t>twB5KOaN0PzSZs1KggJKpw</t>
  </si>
  <si>
    <t>Orangetheory Fitness Charlotte</t>
  </si>
  <si>
    <t>8402 Park Road</t>
  </si>
  <si>
    <t>['Boot Camps', 'Trainers', 'Interval Training Gyms', 'Active Life', 'Fitness &amp; Instruction', 'Gyms']</t>
  </si>
  <si>
    <t>QDwGRxVka1U0haW-IZS0Tg</t>
  </si>
  <si>
    <t>Orangetheory Fitness Ballanytne</t>
  </si>
  <si>
    <t>14825 Ballantyne Village Way, Ste A180</t>
  </si>
  <si>
    <t>['Gyms', 'Active Life', 'Fitness &amp; Instruction', 'Boot Camps', 'Trainers', 'Interval Training Gyms']</t>
  </si>
  <si>
    <t>S7VVVT1a_fYdTifBrx4_6A</t>
  </si>
  <si>
    <t>424 Cox Rd</t>
  </si>
  <si>
    <t>['Burgers', 'American (Traditional)', 'Restaurants']</t>
  </si>
  <si>
    <t>snRS_TWdgykx0VWg417YVg</t>
  </si>
  <si>
    <t>Community Thrift Store</t>
  </si>
  <si>
    <t>3016 Freedom Dr</t>
  </si>
  <si>
    <t>Z23vAfrM7Z0AOzcIImpY9w</t>
  </si>
  <si>
    <t>EyeOptix Vision &amp; Laser Center</t>
  </si>
  <si>
    <t>1960 Randolph Road</t>
  </si>
  <si>
    <t>['Health &amp; Medical', 'Laser Eye Surgery/Lasik', 'Optometrists']</t>
  </si>
  <si>
    <t>Q4Qs_tBeQIa7lmU8jMXYRA</t>
  </si>
  <si>
    <t>Elizabeth Pediatrics</t>
  </si>
  <si>
    <t>2630 E 7th St, Ste 101</t>
  </si>
  <si>
    <t>gluPhyHchIUyUMUs71sBeQ</t>
  </si>
  <si>
    <t>Creekside Dental</t>
  </si>
  <si>
    <t>8631 Arbor Creek Dr</t>
  </si>
  <si>
    <t>['Health &amp; Medical', 'Dentists']</t>
  </si>
  <si>
    <t>7LLU_dpe7iN97nJzYmTvjQ</t>
  </si>
  <si>
    <t>Hanaya Garden</t>
  </si>
  <si>
    <t>LaASfuljjFUpwAzc5-y5HQ</t>
  </si>
  <si>
    <t>Cabarrus Family Medicine-Harrisburg</t>
  </si>
  <si>
    <t>4315 Physicians Blvd, Ste 101</t>
  </si>
  <si>
    <t>['Family Practice', 'Doctors', 'Health &amp; Medical', 'Internal Medicine']</t>
  </si>
  <si>
    <t>biWt14NiJYTDaY45FOjI7g</t>
  </si>
  <si>
    <t>Sport Clips Haircuts of NORTHCREST</t>
  </si>
  <si>
    <t>9821 Northlake Ctr Pkwy, Ste H</t>
  </si>
  <si>
    <t>["Men's Hair Salons", 'Barbers', 'Beauty &amp; Spas', 'Hair Salons']</t>
  </si>
  <si>
    <t>qMsJ1eAg0E8wxG1sNSFeuw</t>
  </si>
  <si>
    <t>Folger Kia South Charlotte</t>
  </si>
  <si>
    <t>7725 South Blvd</t>
  </si>
  <si>
    <t>['Auto Repair', 'Automotive', 'Auto Parts &amp; Supplies', 'Car Dealers']</t>
  </si>
  <si>
    <t>483eMQ9g0GykUJNWTA5q3A</t>
  </si>
  <si>
    <t>Red Bowl Asian Bistro</t>
  </si>
  <si>
    <t>3122 Fincher Farm Rd, Ste 600</t>
  </si>
  <si>
    <t>['Asian Fusion', 'Sushi Bars', 'Restaurants', 'Chinese']</t>
  </si>
  <si>
    <t>9fKUjxPavly450Sqj6i_6g</t>
  </si>
  <si>
    <t>ROOST Real Estate</t>
  </si>
  <si>
    <t>130 Landings Dr, Ste 106</t>
  </si>
  <si>
    <t>['Real Estate Agents', 'Real Estate', 'Real Estate Services', 'Home Services']</t>
  </si>
  <si>
    <t>xGNqXa_CzWFpk_-ISR71Ow</t>
  </si>
  <si>
    <t>M.A.C. Cosmetics</t>
  </si>
  <si>
    <t>5581 Josh Birmingham Pkwy</t>
  </si>
  <si>
    <t>SDMRxmcKPNt1AHPBKqO64Q</t>
  </si>
  <si>
    <t>9616 East Independence Blvd</t>
  </si>
  <si>
    <t>['Restaurants', 'Sports Bars', 'American (Traditional)', 'Bars', 'Steakhouses', 'Chicken Wings', 'Nightlife', 'Burgers']</t>
  </si>
  <si>
    <t>pK51NY3coNYqAyanojMtGA</t>
  </si>
  <si>
    <t>Nolia Restaurant</t>
  </si>
  <si>
    <t>['Breakfast &amp; Brunch', 'American (New)', 'Restaurants', 'Southern']</t>
  </si>
  <si>
    <t>7qTFzvJkxMDZ3Re-l4nQ8A</t>
  </si>
  <si>
    <t>20008 W Catawba Ave</t>
  </si>
  <si>
    <t>fK4p45WyYhmqus4qlHvZ8w</t>
  </si>
  <si>
    <t>Embroidery 2</t>
  </si>
  <si>
    <t>605 N Polk St, Ste D</t>
  </si>
  <si>
    <t>['Screen Printing/T-Shirt Printing', 'Embroidery &amp; Crochet', 'Arts &amp; Crafts', 'Local Services', 'Customized Merchandise', 'Screen Printing', 'Shopping']</t>
  </si>
  <si>
    <t>Zw0jc588wIFGLrVLipt7uA</t>
  </si>
  <si>
    <t>6906 Matthews-Mint Hill Rd, Ste 12, Mint Hill Festival</t>
  </si>
  <si>
    <t>IMqidtIJShUVioRrWKK0Mg</t>
  </si>
  <si>
    <t>Slk Automotive Ed Grant Alignment</t>
  </si>
  <si>
    <t>6150 Old Pineville Rd, Ste C</t>
  </si>
  <si>
    <t>Khi3KbGo_8XJpzp0IlAZiA</t>
  </si>
  <si>
    <t>Circa Uptown Apartments</t>
  </si>
  <si>
    <t>360 S Graham St</t>
  </si>
  <si>
    <t>vJpYdhdfMlxQk5FmzGcs4g</t>
  </si>
  <si>
    <t>Major Barbershop</t>
  </si>
  <si>
    <t>Salon Lofts 650 B E Stonewall St</t>
  </si>
  <si>
    <t>['Beauty &amp; Spas', 'Hair Stylists', 'Barbers', 'Hair Salons', "Men's Hair Salons"]</t>
  </si>
  <si>
    <t>hVrtgioDNg3w7ns9ZuoG4A</t>
  </si>
  <si>
    <t>Furry Friends Express</t>
  </si>
  <si>
    <t>10025 Rose Brook Ln, Ste 101</t>
  </si>
  <si>
    <t>['Pet Services', 'Pets', 'Pet Groomers', 'Pet Sitting', 'Dog Walkers']</t>
  </si>
  <si>
    <t>3GY8CfKhEowAoTxmKBhQpA</t>
  </si>
  <si>
    <t>Big Apple Deli</t>
  </si>
  <si>
    <t>201 W Arrowood Rd, Ste C</t>
  </si>
  <si>
    <t>['Burgers', 'Delis', 'American (Traditional)', 'Restaurants']</t>
  </si>
  <si>
    <t>gebqpsj3Xy1i3WebVcH4xA</t>
  </si>
  <si>
    <t>Griffin Tire Company</t>
  </si>
  <si>
    <t>5200 E Independence Blvd</t>
  </si>
  <si>
    <t>['Wheel &amp; Rim Repair', 'Auto Repair', 'Oil Change Stations', 'Automotive', 'Tires']</t>
  </si>
  <si>
    <t>7VAcRL0y7Arthf7YkDnrDg</t>
  </si>
  <si>
    <t>Insight Pest Solutions</t>
  </si>
  <si>
    <t>4201 Stuart Andrew Blvd, Ste G</t>
  </si>
  <si>
    <t>['Home Services', 'Local Services', 'Home Inspectors', 'Real Estate', 'Pest Control', 'Real Estate Services']</t>
  </si>
  <si>
    <t>VVN5R41PHgeeI9DuqUT7ZA</t>
  </si>
  <si>
    <t>Candi Nail Salon</t>
  </si>
  <si>
    <t>12744 Lancaster Hwy, Ste D</t>
  </si>
  <si>
    <t>sisOo0kbIhPWC1MkEYrBMg</t>
  </si>
  <si>
    <t>Johnson Sunrooms</t>
  </si>
  <si>
    <t>19701 Bethel Church Rd, Ste 214</t>
  </si>
  <si>
    <t>['Decks &amp; Railing', 'Home Services', 'Masonry/Concrete', 'Home &amp; Garden', 'Contractors', 'Patio Coverings', 'Door Sales/Installation', 'Shopping']</t>
  </si>
  <si>
    <t>-OXc09M7Psp9-6FJhdozMg</t>
  </si>
  <si>
    <t>Sleep Number</t>
  </si>
  <si>
    <t>['Home Decor', 'Furniture Stores', 'Home &amp; Garden', 'Mattresses', 'Shopping']</t>
  </si>
  <si>
    <t>mrg86GYXdmvlA5tn_-4MDg</t>
  </si>
  <si>
    <t>Sticki Rice</t>
  </si>
  <si>
    <t>['Home Decor', 'Home &amp; Garden', 'Shopping', 'Jewelry', 'Flowers &amp; Gifts', 'Antiques']</t>
  </si>
  <si>
    <t>RwJjst9SgbFhUJhKS188Vg</t>
  </si>
  <si>
    <t>Bowtie Bakery</t>
  </si>
  <si>
    <t>970 Branchview Dr NE, Ste 240</t>
  </si>
  <si>
    <t>['Bakeries', 'Cupcakes', 'Food']</t>
  </si>
  <si>
    <t>1836 W Mallard Creek Church Rd</t>
  </si>
  <si>
    <t>fPRsXnya5q7oAOhcJdq3Gw</t>
  </si>
  <si>
    <t>Got What It Cakes</t>
  </si>
  <si>
    <t>219 Main St</t>
  </si>
  <si>
    <t>tZxHLYXLNqnlht4ToW_qBA</t>
  </si>
  <si>
    <t>Cabarrus Charter Academy Upper School</t>
  </si>
  <si>
    <t>7550 Ruben Linker Rd NW</t>
  </si>
  <si>
    <t>['Education', 'Middle Schools &amp; High Schools', 'Elementary Schools']</t>
  </si>
  <si>
    <t>8V7GNpg7lLp0L6u6J5pHsw</t>
  </si>
  <si>
    <t>Average Joe's Lawn and Landscape</t>
  </si>
  <si>
    <t>2328 Weddington Rd</t>
  </si>
  <si>
    <t>['Home Services', 'Tree Services', 'Gardeners', 'Landscaping', 'Lawn Services']</t>
  </si>
  <si>
    <t>Jo1t0_Tl27ejGQO9g3GDQA</t>
  </si>
  <si>
    <t>Competition Dining: Fire in the City</t>
  </si>
  <si>
    <t>1829 Cleveland Ave</t>
  </si>
  <si>
    <t>['Festivals', 'Arts &amp; Entertainment', 'American (New)', 'Restaurants']</t>
  </si>
  <si>
    <t>y0TTPR0K5iB4oMkgVUH1ig</t>
  </si>
  <si>
    <t>Pizza Fusion</t>
  </si>
  <si>
    <t>FLyufyQmLXnQzHhfWpNB5g</t>
  </si>
  <si>
    <t>Ember Grille &amp; Terrace</t>
  </si>
  <si>
    <t>['Comfort Food', 'Southern', 'Restaurants', 'American (New)']</t>
  </si>
  <si>
    <t>ba6bsA1ATHvCfZGS1B46dQ</t>
  </si>
  <si>
    <t>Rain by Melodi</t>
  </si>
  <si>
    <t>1910 S Blvd, Ste 110</t>
  </si>
  <si>
    <t>['Beauty &amp; Spas', 'Massage', 'Hair Salons', 'Local Services', 'Hair Removal', 'Barbers', 'Waxing']</t>
  </si>
  <si>
    <t>M2-v5jbcVH8vFRMI83TGzw</t>
  </si>
  <si>
    <t>RGX Rim Repair Charlotte</t>
  </si>
  <si>
    <t>8702 Statesville Rd, Unit H</t>
  </si>
  <si>
    <t>['Wheel &amp; Rim Repair', 'Auto Repair', 'Automotive', 'Body Shops', 'Tires']</t>
  </si>
  <si>
    <t>o36Qd_gpgGqwVc90XsvOsg</t>
  </si>
  <si>
    <t>Bombay Bazaar</t>
  </si>
  <si>
    <t>6233 South Blvd</t>
  </si>
  <si>
    <t>hSf37n54BUQqQbqDaSixgw</t>
  </si>
  <si>
    <t>PODS</t>
  </si>
  <si>
    <t>166 Lumber Ln</t>
  </si>
  <si>
    <t>['Self Storage', 'Local Services', 'Home Services', 'Movers']</t>
  </si>
  <si>
    <t>Fufm0lM0opOKXiu30ZQjDA</t>
  </si>
  <si>
    <t>Bangkok Ocha</t>
  </si>
  <si>
    <t>7629 Pineville Matthws Rd</t>
  </si>
  <si>
    <t>['Thai', 'Restaurants']</t>
  </si>
  <si>
    <t>gV-XGe6oxUa-hlY6f2DZtA</t>
  </si>
  <si>
    <t>Derita Dairy Bar</t>
  </si>
  <si>
    <t>2737 W Sugar Creek Rd</t>
  </si>
  <si>
    <t>['Restaurants', 'Burgers', 'Ice Cream &amp; Frozen Yogurt', 'Food']</t>
  </si>
  <si>
    <t>82flOcx1_xWjbwDN3nLLZA</t>
  </si>
  <si>
    <t>CaroMont Regional Medical Center - Mount Holly</t>
  </si>
  <si>
    <t>451 E Charlotte Ave</t>
  </si>
  <si>
    <t>MT. HOLLY</t>
  </si>
  <si>
    <t>['Home Health Care', 'Medical Centers', 'Physical Therapy', 'Health &amp; Medical']</t>
  </si>
  <si>
    <t>s-tHt7jkILO3i3euUFGVjg</t>
  </si>
  <si>
    <t>Wil-Mar Servicenter</t>
  </si>
  <si>
    <t>789 Davidson Dr NW</t>
  </si>
  <si>
    <t>pUtD4kl7YvuoD6U1jRla2w</t>
  </si>
  <si>
    <t>Comalapa Family Restaurant</t>
  </si>
  <si>
    <t>6117 South Blvd</t>
  </si>
  <si>
    <t>['Soup', 'Restaurants', 'Mexican', 'Salad']</t>
  </si>
  <si>
    <t>KELFIMAwM6PV0_CbbIGT-g</t>
  </si>
  <si>
    <t>Central Piedmont Community College</t>
  </si>
  <si>
    <t>1201 Elizabeth Ave</t>
  </si>
  <si>
    <t>qwkRXeTC9f7Yy_jT8P4zJg</t>
  </si>
  <si>
    <t>Oakley Vault</t>
  </si>
  <si>
    <t>8111 Concord Mills Blvd, Ste 266</t>
  </si>
  <si>
    <t>['Eyewear &amp; Opticians', 'Shopping', 'Fashion', 'Accessories', "Men's Clothing"]</t>
  </si>
  <si>
    <t>DRa0-I6FuPmK62zvqrqQ4w</t>
  </si>
  <si>
    <t>AAA - Matthews</t>
  </si>
  <si>
    <t>9404 E Independence Blvd</t>
  </si>
  <si>
    <t>['Insurance', 'Financial Services', 'Hotels &amp; Travel', 'Travel Services', 'Automotive', 'Auto Repair', 'Roadside Assistance', 'Tours']</t>
  </si>
  <si>
    <t>aBVuTJ4CSAZIG_eNo58ekw</t>
  </si>
  <si>
    <t>Bluebird Studio</t>
  </si>
  <si>
    <t>5009 Monroe Rd, Ste 201</t>
  </si>
  <si>
    <t>ZviGIE0ueO5W4NkBUKLsPg</t>
  </si>
  <si>
    <t>Airport Wireless</t>
  </si>
  <si>
    <t>['Shopping', 'Electronics']</t>
  </si>
  <si>
    <t>gjE4oTwdonriIk54InG_tg</t>
  </si>
  <si>
    <t>Party Blooms</t>
  </si>
  <si>
    <t>['Shopping', 'Event Planning &amp; Services', 'Flowers &amp; Gifts', 'Party &amp; Event Planning', 'Florists']</t>
  </si>
  <si>
    <t>T9dWLBUXjMUbnUEUBb10iA</t>
  </si>
  <si>
    <t>Northlake Dentistry</t>
  </si>
  <si>
    <t>10616 Metromont Pkwy, Ste 200</t>
  </si>
  <si>
    <t>['Health &amp; Medical', 'General Dentistry', 'Dentists', 'Cosmetic Dentists', 'Endodontists']</t>
  </si>
  <si>
    <t>yOeqMJ5dyXX-ImaZr27sbQ</t>
  </si>
  <si>
    <t>Breathe</t>
  </si>
  <si>
    <t>1601 Fulton Ave</t>
  </si>
  <si>
    <t>['Massage', 'Beauty &amp; Spas', 'Health &amp; Medical']</t>
  </si>
  <si>
    <t>USHY8ScdVj6NhybPvYQRRg</t>
  </si>
  <si>
    <t>1916 Sardis Rd N, Ste A</t>
  </si>
  <si>
    <t>miSDnX35uDIf-wgGsuCl1g</t>
  </si>
  <si>
    <t>Best Price Movers</t>
  </si>
  <si>
    <t>['Home Services', 'Local Services', 'Movers', 'Couriers &amp; Delivery Services']</t>
  </si>
  <si>
    <t>1R00-RPwk427uWrqbclNVg</t>
  </si>
  <si>
    <t>Clean Juice Rea Farms</t>
  </si>
  <si>
    <t>9826 Sandy Rock Pl, Ste C</t>
  </si>
  <si>
    <t>['Organic Stores', 'Juice Bars &amp; Smoothies', 'Food', 'Acai Bowls']</t>
  </si>
  <si>
    <t>7cnz3nRaVuwHLVTTaV5-PA</t>
  </si>
  <si>
    <t>Ben Thanh</t>
  </si>
  <si>
    <t>4900 Central Ave</t>
  </si>
  <si>
    <t>['Restaurants', 'Local Flavor', 'Vietnamese']</t>
  </si>
  <si>
    <t>Jj1jEg4FF4AECcq_BFVCjg</t>
  </si>
  <si>
    <t>Charlotte Endodontics</t>
  </si>
  <si>
    <t>141 Providence Rd, Ste 100</t>
  </si>
  <si>
    <t>['Health &amp; Medical', 'Medical Centers', 'Endodontists', 'Dentists']</t>
  </si>
  <si>
    <t>2kunuW3W6ztnYKSmdmSmig</t>
  </si>
  <si>
    <t>Healthy Home Market</t>
  </si>
  <si>
    <t>1816-G Galleria Blvd</t>
  </si>
  <si>
    <t>['Specialty Food', 'Health Markets', 'Food', 'Organic Stores', 'Grocery']</t>
  </si>
  <si>
    <t>Jr0-xuQYSKzfjn6B0O-3hg</t>
  </si>
  <si>
    <t>Seven Jars</t>
  </si>
  <si>
    <t>6148-A Brookshire Blvd</t>
  </si>
  <si>
    <t>['Brewing Supplies', 'Wineries', 'Food', 'Breweries', 'Arts &amp; Entertainment', 'Shopping', 'Beer', 'Wine &amp; Spirits', 'Distilleries']</t>
  </si>
  <si>
    <t>tlGgRylE0oUNLXJLyo5AaQ</t>
  </si>
  <si>
    <t>5831 South Blvd</t>
  </si>
  <si>
    <t>['Sandwiches', 'Delis', 'Restaurants', 'Grocery', 'Convenience Stores', 'Food']</t>
  </si>
  <si>
    <t>LcPPEwSpoSlpZe6qByq64w</t>
  </si>
  <si>
    <t>Urban Outfitters</t>
  </si>
  <si>
    <t>4400 Sharon Rd, Ste 138</t>
  </si>
  <si>
    <t>["Women's Clothing", 'Bookstores', 'Shopping', 'Lingerie', "Men's Clothing", 'Books', 'Mags', 'Music &amp; Video', 'Fashion', 'Home &amp; Garden', 'Home Decor']</t>
  </si>
  <si>
    <t>Kes_Va_YYncAdF5_xQrBGA</t>
  </si>
  <si>
    <t>1949 E 7th St</t>
  </si>
  <si>
    <t>O0vzygpOkT67CXeyqMHxuA</t>
  </si>
  <si>
    <t>Planet Automotive Group</t>
  </si>
  <si>
    <t>110 Northchase Dr, Ste A</t>
  </si>
  <si>
    <t>['Financial Services', 'Auto Parts &amp; Supplies', 'Automotive', 'Car Dealers', 'Auto Repair']</t>
  </si>
  <si>
    <t>Eymr0hNTu2ArWMNXTtnuVA</t>
  </si>
  <si>
    <t>A &amp; J Cleaners</t>
  </si>
  <si>
    <t>IPHhkqVO5z4m2wCDqp4qdQ</t>
  </si>
  <si>
    <t>The Blade Doctor</t>
  </si>
  <si>
    <t>['Local Services', 'Home Services', 'Appliances &amp; Repair']</t>
  </si>
  <si>
    <t>HLiaFj_YNGhsdwZS3VmXfw</t>
  </si>
  <si>
    <t>Cougar Run Winery</t>
  </si>
  <si>
    <t>363 Church St N</t>
  </si>
  <si>
    <t>['Wineries', 'Arts &amp; Entertainment', 'Food']</t>
  </si>
  <si>
    <t>vLA6Ytoh1aeyEaSTHSI77g</t>
  </si>
  <si>
    <t>YogoNovus</t>
  </si>
  <si>
    <t>8133 Kensington Dr</t>
  </si>
  <si>
    <t>['Ice Cream &amp; Frozen Yogurt', 'Do-It-Yourself Food', 'Food', 'Desserts']</t>
  </si>
  <si>
    <t>q1wsBCDNnu3qvsh587nv6Q</t>
  </si>
  <si>
    <t>Retro Reboot</t>
  </si>
  <si>
    <t>315 Main St, Ste 4</t>
  </si>
  <si>
    <t>['Hobby Shops', 'Toy Stores', 'Books', 'Mags', 'Music &amp; Video', 'Videos &amp; Video Game Rental', 'Shopping']</t>
  </si>
  <si>
    <t>YubY59usfhKsiQaHFN_y3Q</t>
  </si>
  <si>
    <t>Applewood Gallery</t>
  </si>
  <si>
    <t>3922 1/2 Park Rd</t>
  </si>
  <si>
    <t>['Framing', 'Art Galleries', 'Shopping', 'Arts &amp; Crafts', 'Arts &amp; Entertainment']</t>
  </si>
  <si>
    <t>Oy2WnPyiOlPFvPKMIuOC8w</t>
  </si>
  <si>
    <t>Tin Tin</t>
  </si>
  <si>
    <t>10215 Park Rd</t>
  </si>
  <si>
    <t>['Buffets', 'Japanese', 'Chinese', 'Asian Fusion', 'Korean', 'Food', 'Restaurants', 'Food Delivery Services']</t>
  </si>
  <si>
    <t>9Q5cvskhn2SXWUx62qZaEA</t>
  </si>
  <si>
    <t>Queen City Q</t>
  </si>
  <si>
    <t>3016 Weddington Rd</t>
  </si>
  <si>
    <t>['Restaurants', 'American (Traditional)', 'Barbeque']</t>
  </si>
  <si>
    <t>lYFnZv0MSaGzo3J0azs7gg</t>
  </si>
  <si>
    <t>Clean Catch Fish Market</t>
  </si>
  <si>
    <t>2820 Selwyn Ave, Ste 150</t>
  </si>
  <si>
    <t>['Seafood', 'Seafood Markets', 'Specialty Food', 'Restaurants', 'Food']</t>
  </si>
  <si>
    <t>hm6fS5nPRgubf3rN29pFuQ</t>
  </si>
  <si>
    <t>1508 Concord Pkwy N</t>
  </si>
  <si>
    <t>Vd-kilA-YpkKgayBtGVxgg</t>
  </si>
  <si>
    <t>eyecarecenter</t>
  </si>
  <si>
    <t>1208 S Blvd</t>
  </si>
  <si>
    <t>['Shopping', 'Health &amp; Medical', 'Optometrists', 'Eyewear &amp; Opticians']</t>
  </si>
  <si>
    <t>dwW1yDDf8CCNV6HP9KDzWA</t>
  </si>
  <si>
    <t>100 Waxhaw Pkwy</t>
  </si>
  <si>
    <t>VOtOi-zjgI1jGdl-adpfUg</t>
  </si>
  <si>
    <t>St. Ann Catholic Church</t>
  </si>
  <si>
    <t>3635 Park Rd</t>
  </si>
  <si>
    <t>knqQoGg03FVr0QEsN1xFYw</t>
  </si>
  <si>
    <t>Bella Nail &amp; Bar</t>
  </si>
  <si>
    <t>8918 S Tryon St</t>
  </si>
  <si>
    <t>o5QDrg_kb4hgsWxV6cV_Uw</t>
  </si>
  <si>
    <t>Flying Biscuit Caf√©</t>
  </si>
  <si>
    <t>4241 Park Rd</t>
  </si>
  <si>
    <t>['Vegetarian', 'Breakfast &amp; Brunch', 'Restaurants', 'Southern', 'American (New)', 'Soul Food']</t>
  </si>
  <si>
    <t>LXXI1I9WHLjDatyteZCsYA</t>
  </si>
  <si>
    <t>Midtown Sundries</t>
  </si>
  <si>
    <t>7296 Nc Hwy 73</t>
  </si>
  <si>
    <t>['Karaoke', 'American (New)', 'Bars', 'Restaurants', 'American (Traditional)', 'Sports Bars', 'Nightlife']</t>
  </si>
  <si>
    <t>Ss16iNw5LVb5cy3oJYoRhA</t>
  </si>
  <si>
    <t>Mosaic Village</t>
  </si>
  <si>
    <t>1635 W Trade St</t>
  </si>
  <si>
    <t>['Real Estate', 'Apartments', 'Local Flavor', 'Home Services', 'Restaurants']</t>
  </si>
  <si>
    <t>PT-nv9m-IQ7q7Xbud9lwPg</t>
  </si>
  <si>
    <t>M &amp; M Factory Service</t>
  </si>
  <si>
    <t>uZiQD9pPuXaYjACbL6SqzQ</t>
  </si>
  <si>
    <t>Universal Stone</t>
  </si>
  <si>
    <t>4806 Rozzelles Ferry Rd</t>
  </si>
  <si>
    <t>['Building Supplies', 'Countertop Installation', 'Home Services']</t>
  </si>
  <si>
    <t>3hjtJPObfbGF2MNG9xpq3g</t>
  </si>
  <si>
    <t>225 street food</t>
  </si>
  <si>
    <t>['Food Trucks', 'Pop-Up Restaurants', 'Food', 'Restaurants']</t>
  </si>
  <si>
    <t>HsOoxQvWuRecqEt1_jrfyg</t>
  </si>
  <si>
    <t>Fox Sports Bar and Grill</t>
  </si>
  <si>
    <t>['Nightlife', 'Sports Bars', 'American (Traditional)', 'Bars', 'Restaurants']</t>
  </si>
  <si>
    <t>Ry17H1qOfJ2o7unKWX8b1Q</t>
  </si>
  <si>
    <t>3116 Weddington Rd, Ste 1000</t>
  </si>
  <si>
    <t>N99wwEGGeJBCoVCKnZoo5w</t>
  </si>
  <si>
    <t>Helms Home Inspections</t>
  </si>
  <si>
    <t>CGRWBy7aVNEdEW5Hv11QjQ</t>
  </si>
  <si>
    <t>Vogue Nail &amp; Spa</t>
  </si>
  <si>
    <t>8640 University City Blvd, Ste A10</t>
  </si>
  <si>
    <t>0mb-rhWhjrlyiNFGrH_FbQ</t>
  </si>
  <si>
    <t>Afton Tavern</t>
  </si>
  <si>
    <t>355 John Galt Way</t>
  </si>
  <si>
    <t>d9FdI_dQkJ6uiwpr524JcQ</t>
  </si>
  <si>
    <t>Vasileio's Italian Kitchen</t>
  </si>
  <si>
    <t>200 S Main St</t>
  </si>
  <si>
    <t>['Greek', 'Italian', 'Restaurants']</t>
  </si>
  <si>
    <t>IVhbKnWQCE2gEiWe4GnRGQ</t>
  </si>
  <si>
    <t>Loveland Dental Group</t>
  </si>
  <si>
    <t>19315 W Catawba Ave, Ste 104</t>
  </si>
  <si>
    <t>['Health &amp; Medical', 'Dentists', 'Orthodontists', 'Pediatric Dentists', 'General Dentistry', 'Endodontists', 'Cosmetic Dentists']</t>
  </si>
  <si>
    <t>zPUjrM223oSulvRRhpkAmQ</t>
  </si>
  <si>
    <t>Lenny Boy Brewing</t>
  </si>
  <si>
    <t>3000 S Tryon St</t>
  </si>
  <si>
    <t>['Food', 'Beer Bar', 'Beer Gardens', 'Breweries', 'Kombucha', 'Pubs', 'Brewpubs', 'Bars', 'Nightlife']</t>
  </si>
  <si>
    <t>3TyW-v7XIJWRJNkKXS7oBw</t>
  </si>
  <si>
    <t>Waxhaw Antique Mart</t>
  </si>
  <si>
    <t>101 E South Main St</t>
  </si>
  <si>
    <t>S7WYkE03MgH7-fl8gSfFVA</t>
  </si>
  <si>
    <t>charlotte fair</t>
  </si>
  <si>
    <t>6558 Bruton Smith Blvd</t>
  </si>
  <si>
    <t>Ev6jwBIvQu8OnGo-PRRt2Q</t>
  </si>
  <si>
    <t>AJS Carolina Pest Control, Inc.</t>
  </si>
  <si>
    <t>10837 Mt Holly Rd, Ste 2</t>
  </si>
  <si>
    <t>ne7lSA6lAOMYYs43kNTtPQ</t>
  </si>
  <si>
    <t>Ink N Ivy</t>
  </si>
  <si>
    <t>222 S Church St</t>
  </si>
  <si>
    <t>['American (New)', 'Restaurants', 'Nightlife', 'Pubs', 'Bars']</t>
  </si>
  <si>
    <t>Y1kXjWwEhQvtk6e7tXiXXg</t>
  </si>
  <si>
    <t>Scorpio</t>
  </si>
  <si>
    <t>2301 Freedom Dr</t>
  </si>
  <si>
    <t>['Bars', 'Gay Bars', 'Nightlife']</t>
  </si>
  <si>
    <t>LRwkfgrkxxzLG24grsHkWw</t>
  </si>
  <si>
    <t>Toucan Louie's</t>
  </si>
  <si>
    <t>2753 Rozzelles Ferry Rd</t>
  </si>
  <si>
    <t>['Restaurants', 'Coffee &amp; Tea', 'Sandwiches', 'Shopping', 'Cafes', 'Juice Bars &amp; Smoothies', 'Public Markets', 'Delis', 'Breakfast &amp; Brunch', 'Burgers', 'Food', 'Coffee Roasteries']</t>
  </si>
  <si>
    <t>jW6SsYhyFHXiTZXeDbKfEQ</t>
  </si>
  <si>
    <t>Atkins Circle - Morgan Communities</t>
  </si>
  <si>
    <t>12506 Atkins Circle Drive</t>
  </si>
  <si>
    <t>Voi1fbzDe1kSm4DcIt89xw</t>
  </si>
  <si>
    <t>Fox Ridge Lofts</t>
  </si>
  <si>
    <t>201 S Hoskins Rd</t>
  </si>
  <si>
    <t>SVSdBpFEUn9opn_POJ09qA</t>
  </si>
  <si>
    <t>Dollar Tree #4065</t>
  </si>
  <si>
    <t>6146 Bayfield Pkwy</t>
  </si>
  <si>
    <t>S51hd1jI1SK7VCtOPkVN2Q</t>
  </si>
  <si>
    <t>Hair Premier Barber and Beauty Salon</t>
  </si>
  <si>
    <t>9548 Mt Holly Huntersville Rd, Ste G</t>
  </si>
  <si>
    <t>['Beauty &amp; Spas', 'Blow Dry/Out Services', 'Hair Salons', 'Barbers', 'Hair Stylists']</t>
  </si>
  <si>
    <t>JR_nTyIKx8Zf6rOuV0TO7w</t>
  </si>
  <si>
    <t>127 S Main St</t>
  </si>
  <si>
    <t>['Shopping', 'Health &amp; Medical', 'Pharmacy', 'Drugstores']</t>
  </si>
  <si>
    <t>HEUl15BCeXAMmtp7TX40rg</t>
  </si>
  <si>
    <t>St Francis Hospital For Animals</t>
  </si>
  <si>
    <t>10709 Kettering Dr</t>
  </si>
  <si>
    <t>['Pet Groomers', 'Pets', 'Veterinarians', 'Pet Sitting', 'Pet Services']</t>
  </si>
  <si>
    <t>WLCdg4ib7-_7b8epoXRjAw</t>
  </si>
  <si>
    <t>Ho Ho Cherry House</t>
  </si>
  <si>
    <t>Lo7aK0yCqIfgDDmqJ1GpEw</t>
  </si>
  <si>
    <t>Cool Renewal Spa</t>
  </si>
  <si>
    <t>7510 Pineville-Matthews Rd, Ste 4B</t>
  </si>
  <si>
    <t>['Beauty &amp; Spas', 'Medical Spas', 'Health &amp; Medical', 'Body Contouring']</t>
  </si>
  <si>
    <t>g9vzFlunYXagaH5hNkU2Uw</t>
  </si>
  <si>
    <t>El Vallarta</t>
  </si>
  <si>
    <t>1201 N Broome St</t>
  </si>
  <si>
    <t>5cBfP-UJpyQ3QcX_l5g19g</t>
  </si>
  <si>
    <t>Ez African Hair Braiding</t>
  </si>
  <si>
    <t>7222 Cherry Tripp Dr</t>
  </si>
  <si>
    <t>['Hair Salons', 'Hair Extensions', 'Beauty &amp; Spas']</t>
  </si>
  <si>
    <t>xNFpukRM_JJBUKVWf_vnww</t>
  </si>
  <si>
    <t>Mily &amp; Lalo Peruvian Restaurant</t>
  </si>
  <si>
    <t>3210 N Sharon Amity Rd</t>
  </si>
  <si>
    <t>['Seafood', 'Restaurants', 'Peruvian', 'Latin American', 'Soup']</t>
  </si>
  <si>
    <t>cTIBCbaOPJ2a8oVTEIrTrQ</t>
  </si>
  <si>
    <t>AppleOne Employment Services</t>
  </si>
  <si>
    <t>301 McCullough Dr, Ste 105</t>
  </si>
  <si>
    <t>['Professional Services', 'Employment Agencies', 'Career Counseling']</t>
  </si>
  <si>
    <t>yBhedmrY-7LP2d6h7MrtwQ</t>
  </si>
  <si>
    <t>10828 Providence Rd, Ste 100</t>
  </si>
  <si>
    <t>['Organic Stores', 'Food', 'Beer', 'Wine &amp; Spirits', 'Grocery']</t>
  </si>
  <si>
    <t>Pavel's Jewelry Repair</t>
  </si>
  <si>
    <t>['Jewelry Repair', 'Jewelry', 'Shopping', 'Local Services', 'Professional Services', 'Watch Repair', 'Gold Buyers']</t>
  </si>
  <si>
    <t>ie7O5zXctUVTOqZRICdPFw</t>
  </si>
  <si>
    <t>Carolinas Dental Center</t>
  </si>
  <si>
    <t>428 N Trade St, Ste 101</t>
  </si>
  <si>
    <t>['Cosmetic Dentists', 'General Dentistry', 'Dentists', 'Health &amp; Medical', 'Orthodontists', 'Endodontists']</t>
  </si>
  <si>
    <t>JMGx2dBec92rHJ9bbq1B4Q</t>
  </si>
  <si>
    <t>Providence South Veterinary Associates</t>
  </si>
  <si>
    <t>3520 Providence Rd S</t>
  </si>
  <si>
    <t>PLAeLyt3BnTiMtDxw9IDDg</t>
  </si>
  <si>
    <t>Carolina Medical Associates</t>
  </si>
  <si>
    <t>7108 Pineville Matthews Rd</t>
  </si>
  <si>
    <t>HkzQdWRSOHPuRAWXaVLsSg</t>
  </si>
  <si>
    <t>Horizon Dental</t>
  </si>
  <si>
    <t>13425 Hoover Creek Blvd</t>
  </si>
  <si>
    <t>['Cosmetic Dentists', 'Endodontists', 'Health &amp; Medical', 'Dentists', 'General Dentistry']</t>
  </si>
  <si>
    <t>6CIGsHBSvWW45A5RuS9_kw</t>
  </si>
  <si>
    <t>4450 Randolph Rd</t>
  </si>
  <si>
    <t>MyWENlEdMVBdaaama4d7pg</t>
  </si>
  <si>
    <t>Laxer, Long &amp; Savage</t>
  </si>
  <si>
    <t>7820 Ballantyne Commons Pkwy, Ste 200</t>
  </si>
  <si>
    <t>['Health &amp; Medical', 'Pediatric Dentists', 'General Dentistry', 'Diagnostic Imaging', 'Dentists', 'Orthodontists', 'Diagnostic Services']</t>
  </si>
  <si>
    <t>Mt-5Jwh1AEQByJD5VxOlwA</t>
  </si>
  <si>
    <t>Charlotte Aquatics</t>
  </si>
  <si>
    <t>7835 Little Ave</t>
  </si>
  <si>
    <t>['Specialty Schools', 'Swimming Lessons/Schools', 'Education', 'Fitness &amp; Instruction', 'Active Life']</t>
  </si>
  <si>
    <t>ukE4Jb2NEYAtsh697tWn7w</t>
  </si>
  <si>
    <t>Top Honors Pet Care Center</t>
  </si>
  <si>
    <t>5420 Waxhaw Marvin Rd</t>
  </si>
  <si>
    <t>['Veterinarians', 'Pets', 'Pet Services', 'Pet Sitting', 'Pet Groomers', 'Pet Boarding']</t>
  </si>
  <si>
    <t>ty8srVx07LSpDA9fh8jeeg</t>
  </si>
  <si>
    <t>Max's Alley</t>
  </si>
  <si>
    <t>PawTAUA2rv9Dyf-KzrO4Rg</t>
  </si>
  <si>
    <t>5 Star Transmission and Total Auto Care</t>
  </si>
  <si>
    <t>559 Church St N</t>
  </si>
  <si>
    <t>['Automotive', 'Auto Repair', 'Transmission Repair']</t>
  </si>
  <si>
    <t>WJw_ty6Oj-FTdqzjKcZyEQ</t>
  </si>
  <si>
    <t>7611 Pineville-matthews Rd</t>
  </si>
  <si>
    <t>sRLGBXiOeWUhs7A3ZD0EKA</t>
  </si>
  <si>
    <t>J L. Cole Salon</t>
  </si>
  <si>
    <t>21310 Catawba Ave</t>
  </si>
  <si>
    <t>['Makeup Artists', 'Beauty &amp; Spas', 'Hair Salons']</t>
  </si>
  <si>
    <t>wWpCpfDNMBhurXuNLEPyaQ</t>
  </si>
  <si>
    <t>Absolute Glass</t>
  </si>
  <si>
    <t>6120 Brookshire Blvd</t>
  </si>
  <si>
    <t>['Windows Installation', 'Home Services']</t>
  </si>
  <si>
    <t>jkAK0g9air0WZhc_WWvinw</t>
  </si>
  <si>
    <t>Davidson Beverage Company</t>
  </si>
  <si>
    <t>442 S Main St, Ste 100</t>
  </si>
  <si>
    <t>nGzapICffmv1R0yzWA9KgQ</t>
  </si>
  <si>
    <t>1525 W W T Harris Blvd</t>
  </si>
  <si>
    <t>gq5RxWM1its1zG93Oork7Q</t>
  </si>
  <si>
    <t>Bexley at Springs Farm</t>
  </si>
  <si>
    <t>3300 Open Field Ln</t>
  </si>
  <si>
    <t>fQguRJYXGmYa4mFcpyhHmg</t>
  </si>
  <si>
    <t>HYATT house Charlotte  Airport</t>
  </si>
  <si>
    <t>4920 South Tryon Street</t>
  </si>
  <si>
    <t>EivNc0ob6BSfg99DLXZaSw</t>
  </si>
  <si>
    <t>Akahana Asian Bistro - Belmont</t>
  </si>
  <si>
    <t>6425 Wilkinson Blvd</t>
  </si>
  <si>
    <t>['Restaurants', 'Asian Fusion', 'Sushi Bars', 'Japanese']</t>
  </si>
  <si>
    <t>6CZWoa243QGhfDW9jt6TkQ</t>
  </si>
  <si>
    <t>Clover Joe's</t>
  </si>
  <si>
    <t>124 Brevard Ct</t>
  </si>
  <si>
    <t>['Restaurants', 'Food Trucks', 'Food', 'Sandwiches', 'Italian', 'Cheesesteaks']</t>
  </si>
  <si>
    <t>KxmSNuLEjWWs2LHKOYboWA</t>
  </si>
  <si>
    <t>1824 Galleria Blvd</t>
  </si>
  <si>
    <t>['Hobby Shops', 'Videos &amp; Video Game Rental', 'Books', 'Mags', 'Music &amp; Video', 'Shopping']</t>
  </si>
  <si>
    <t>D-mcrNe8p86DcW0Mm8AsYg</t>
  </si>
  <si>
    <t>8605 Townley Rd</t>
  </si>
  <si>
    <t>['Shopping', 'Fashion', 'Sporting Goods', 'Sports Wear']</t>
  </si>
  <si>
    <t>AciiKN6qRQCDNaPaybc-bQ</t>
  </si>
  <si>
    <t>Junk Doctors</t>
  </si>
  <si>
    <t>718 Montana Dr</t>
  </si>
  <si>
    <t>['Junk Removal &amp; Hauling', 'Local Services', 'Demolition Services', 'Home Services']</t>
  </si>
  <si>
    <t>ehsolYiySNjC7UClW_PahQ</t>
  </si>
  <si>
    <t>Maestro's Bar &amp; Bistro</t>
  </si>
  <si>
    <t>['American (New)', 'Bars', 'American (Traditional)', 'Nightlife', 'Restaurants']</t>
  </si>
  <si>
    <t>Xm5_AqSjcs7ixHVnPvf8Cw</t>
  </si>
  <si>
    <t>Leang Eap, ND</t>
  </si>
  <si>
    <t>4724 Park Rd, Ste B</t>
  </si>
  <si>
    <t>['Naturopathic/Holistic', 'Health &amp; Medical', 'Doctors']</t>
  </si>
  <si>
    <t>zwSEAwyBaSEPvtFsbUsp_Q</t>
  </si>
  <si>
    <t>Pharr Mill Road Park</t>
  </si>
  <si>
    <t>6775 Pharr Mill Rd</t>
  </si>
  <si>
    <t>['Playgrounds', 'Parks', 'Active Life']</t>
  </si>
  <si>
    <t>4uYaq0f8lFkbJIY6-jHd1g</t>
  </si>
  <si>
    <t>13663 Providence Rd</t>
  </si>
  <si>
    <t>3hwzqGSX44EXWN10j0V2Wg</t>
  </si>
  <si>
    <t>3016 Weddington Rd, Ste 200</t>
  </si>
  <si>
    <t>['Food', 'Desserts', 'Salad', 'Restaurants', 'Pizza']</t>
  </si>
  <si>
    <t>c9sB3U6aAJ8_5GFkcbuKQg</t>
  </si>
  <si>
    <t>9864 Rea Rd, Ste A</t>
  </si>
  <si>
    <t>['Delis', 'American (New)', 'Salad', 'Restaurants', 'Sandwiches']</t>
  </si>
  <si>
    <t>LBt8u4ZQc649G5Oaa8OXKQ</t>
  </si>
  <si>
    <t>Center Street Tavern &amp; Restaurant</t>
  </si>
  <si>
    <t>115 Center St</t>
  </si>
  <si>
    <t>sOnVEg7luLkqmDvIBp9PFA</t>
  </si>
  <si>
    <t>4109 Andrew Jackson Hwy</t>
  </si>
  <si>
    <t>WNr5N1oDX9D9-xPn8U4kRg</t>
  </si>
  <si>
    <t>9723 Sam Furr Rd</t>
  </si>
  <si>
    <t>['Bars', 'Nightlife', 'Steakhouses', 'Seafood', 'Restaurants', 'American (New)']</t>
  </si>
  <si>
    <t>KgIfWYWFLinCnhPS77Hsmw</t>
  </si>
  <si>
    <t>Tate C Langdon, DDS PA</t>
  </si>
  <si>
    <t>15329 Hodges Cir</t>
  </si>
  <si>
    <t>['Dentists', 'Cosmetic Dentists', 'Endodontists', 'Health &amp; Medical', 'General Dentistry']</t>
  </si>
  <si>
    <t>E0-dzOGXbkzcZalq2l8gsQ</t>
  </si>
  <si>
    <t>402 E Sugar Creek Rd</t>
  </si>
  <si>
    <t>['Acupuncture', 'Massage Therapy', 'Chiropractors', 'Health &amp; Medical']</t>
  </si>
  <si>
    <t>_5KOB02LIb9rUT2wjsp-Bg</t>
  </si>
  <si>
    <t>Bird House On the Greenway</t>
  </si>
  <si>
    <t>6416 Rea Rd, Ste B-9</t>
  </si>
  <si>
    <t>['Home &amp; Garden', 'Shopping', 'Pet Stores', 'Hiking', 'Active Life', 'Pets']</t>
  </si>
  <si>
    <t>Bma1O6ntZdCyquP5nMIJAg</t>
  </si>
  <si>
    <t>Center For Wellness</t>
  </si>
  <si>
    <t>1258 Mann Dr, Ste 100</t>
  </si>
  <si>
    <t>CH_h7Li2zgTr7ricQSKwmA</t>
  </si>
  <si>
    <t>Shatley Blue</t>
  </si>
  <si>
    <t>1424 S Main St</t>
  </si>
  <si>
    <t>lT4Pk8JQ7X8whOvjy6liTw</t>
  </si>
  <si>
    <t>REI</t>
  </si>
  <si>
    <t>9755 Northlake Centre Pkwy</t>
  </si>
  <si>
    <t>['Fashion', 'Sports Wear', 'Shopping', 'Sporting Goods', 'Outdoor Gear', 'Bikes']</t>
  </si>
  <si>
    <t>C9yEssmvUMQojcfHXIx0Kw</t>
  </si>
  <si>
    <t>2475 E Franklin Blvd</t>
  </si>
  <si>
    <t>5b9LQBXG02D8xBR0ksxzHw</t>
  </si>
  <si>
    <t>Nails Spa</t>
  </si>
  <si>
    <t>3900 Colony Rd, Ste D</t>
  </si>
  <si>
    <t>EytLuPv39VGeQt_NJRJqYQ</t>
  </si>
  <si>
    <t>Al's Pizza</t>
  </si>
  <si>
    <t>1630 E Woodlawn Rd, Ste 250</t>
  </si>
  <si>
    <t>['Italian', 'Pizza', 'Restaurants', 'Indian']</t>
  </si>
  <si>
    <t>jooled8wzPe7FEwo5WykDQ</t>
  </si>
  <si>
    <t>Jon 'Ric Medical Spa &amp; Wellness Center</t>
  </si>
  <si>
    <t>1600 E Woodlawn Rd, Ste 360</t>
  </si>
  <si>
    <t>['Health &amp; Medical', 'Medical Spas', 'Beauty &amp; Spas']</t>
  </si>
  <si>
    <t>pB9-NrYKu7exFwazBH0TrQ</t>
  </si>
  <si>
    <t>Mr. Tire Auto Service Centers</t>
  </si>
  <si>
    <t>['Tires', 'Automotive', 'Wheel &amp; Rim Repair', 'Auto Repair', 'Oil Change Stations']</t>
  </si>
  <si>
    <t>aJPDsouSpAnaksj8uFHzdQ</t>
  </si>
  <si>
    <t>675 Park St</t>
  </si>
  <si>
    <t>['Seafood', 'Sushi Bars', 'Restaurants', 'Fast Food', 'Japanese', 'Food', 'Specialty Food', 'Ethnic Food']</t>
  </si>
  <si>
    <t>7uOy_Tw_2w2Gf75d-Tyx9Q</t>
  </si>
  <si>
    <t>Just Because Massage Therapy</t>
  </si>
  <si>
    <t>7316 Wallace Rd, Ste A</t>
  </si>
  <si>
    <t>['Massage', 'Massage Therapy', 'Restaurants', 'Halal', 'Beauty &amp; Spas', 'Health &amp; Medical']</t>
  </si>
  <si>
    <t>SUqac8vBnv2nWAJzSx0r1g</t>
  </si>
  <si>
    <t>Hyatt House Charlotte Center City</t>
  </si>
  <si>
    <t>435 East Trade St</t>
  </si>
  <si>
    <t>sqvsinC9dGhALn_UHBDuww</t>
  </si>
  <si>
    <t>Osborne Plumbing And Drain</t>
  </si>
  <si>
    <t>3625 Scott Futrell Dr</t>
  </si>
  <si>
    <t>['Water Heater Installation/Repair', 'Local Services', 'Septic Services', 'Contractors', 'Hydro-jetting', 'Plumbing', 'Home Services']</t>
  </si>
  <si>
    <t>cSS85_t1Ilh2PdBKL4C4dw</t>
  </si>
  <si>
    <t>Cinnaholic</t>
  </si>
  <si>
    <t>6461 Old Monroe Rd, Ste F</t>
  </si>
  <si>
    <t>['Food', 'Vegan', 'Restaurants', 'Desserts', 'Bakeries']</t>
  </si>
  <si>
    <t>SCipkpUXrKGM0hJiRIDBHg</t>
  </si>
  <si>
    <t>Louisiana Famous Fried Chicken</t>
  </si>
  <si>
    <t>7008 E W T Harris Blvd</t>
  </si>
  <si>
    <t>['Chicken Shop', 'Fish &amp; Chips', 'Restaurants']</t>
  </si>
  <si>
    <t>dsocle8yQ8XOE_44aZu6Lg</t>
  </si>
  <si>
    <t>Carolina Wedding Belle</t>
  </si>
  <si>
    <t>['Wedding Planning', 'Party &amp; Event Planning', 'Event Planning &amp; Services', 'Shopping', 'Party Equipment Rentals', 'Flowers &amp; Gifts', 'Florists']</t>
  </si>
  <si>
    <t>80TTAvMtRsPPFtFFnXgskA</t>
  </si>
  <si>
    <t>Genghis Grill</t>
  </si>
  <si>
    <t>11324 North Community House Rd</t>
  </si>
  <si>
    <t>['Restaurants', 'Mongolian', 'Asian Fusion', 'Chinese']</t>
  </si>
  <si>
    <t>XjKKUSragCYyqnZ2wHBS4w</t>
  </si>
  <si>
    <t>cartier classic transportation</t>
  </si>
  <si>
    <t>, Ste 105</t>
  </si>
  <si>
    <t>['Airport Shuttles', 'Transportation', 'Limos', 'Hotels &amp; Travel', 'Airlines']</t>
  </si>
  <si>
    <t>NXYDlf4E_tuIFGyEimLCrQ</t>
  </si>
  <si>
    <t>Elite Nail Spa</t>
  </si>
  <si>
    <t>5716 Wyalong Dr, Ste F</t>
  </si>
  <si>
    <t>['Eyelash Service', 'Beauty &amp; Spas', 'Nail Salons', 'Waxing', 'Hair Removal']</t>
  </si>
  <si>
    <t>iNcAM1Ns0QliVrPlXgeXnA</t>
  </si>
  <si>
    <t>Pilates Physique</t>
  </si>
  <si>
    <t>17015 Kenton Dr, Ste 204</t>
  </si>
  <si>
    <t>['Fitness &amp; Instruction', 'Pilates', 'Active Life']</t>
  </si>
  <si>
    <t>nUgd6F-xIFdGSyQbzRojWQ</t>
  </si>
  <si>
    <t>Rebecca Richardson - Wyndham Capital Mortgage</t>
  </si>
  <si>
    <t>6115 Park South Dr, Ste 200</t>
  </si>
  <si>
    <t>['Home Services', 'Real Estate', 'Financial Services', 'Mortgage Brokers']</t>
  </si>
  <si>
    <t>1mb44krcyBOylDiyx_3ORg</t>
  </si>
  <si>
    <t>4732 South Blvd</t>
  </si>
  <si>
    <t>['Fast Food', 'Sandwiches', 'Restaurants', 'Delis']</t>
  </si>
  <si>
    <t>JFyhCn3DUlHAvVb97iugXw</t>
  </si>
  <si>
    <t>Gleiberman's Kosher Mart &amp; Restaurant</t>
  </si>
  <si>
    <t>862 International Dr</t>
  </si>
  <si>
    <t>['Kosher', 'Delis', 'Food', 'Grocery', 'Restaurants']</t>
  </si>
  <si>
    <t>n9WOZlk5k868HXRVhKp5IQ</t>
  </si>
  <si>
    <t>New Asian Cuisine</t>
  </si>
  <si>
    <t>7114 Brighton Park Dr, Ste 330</t>
  </si>
  <si>
    <t>['Chinese', 'Noodles', 'Restaurants', 'Salad']</t>
  </si>
  <si>
    <t>tohaej7f3nw-WsFT30l1NQ</t>
  </si>
  <si>
    <t>13129 S. Tryon St., Suite 100</t>
  </si>
  <si>
    <t>8ys-TIaQkgc0K9FZzzPKWg</t>
  </si>
  <si>
    <t>6507 N Tryon St</t>
  </si>
  <si>
    <t>AAClhiONGeAuDKzYXM-d0w</t>
  </si>
  <si>
    <t>Express Day Spa</t>
  </si>
  <si>
    <t>xjHG4M4hDHawmZQkSwf30g</t>
  </si>
  <si>
    <t>Stars Burgers</t>
  </si>
  <si>
    <t>633 Indian Trl Rd S</t>
  </si>
  <si>
    <t>['Burgers', 'Restaurants']</t>
  </si>
  <si>
    <t>OMPpVwF3tzsYZM95sWtodA</t>
  </si>
  <si>
    <t>Bonjour Y‚Äôall Bakery</t>
  </si>
  <si>
    <t>107 N Main St</t>
  </si>
  <si>
    <t>wlFhjB2WN4Zz_qQVA9larw</t>
  </si>
  <si>
    <t>South End Exchange</t>
  </si>
  <si>
    <t>111 New Bern St</t>
  </si>
  <si>
    <t>['Antiques', 'Shopping', 'Used', 'Vintage &amp; Consignment', 'Home &amp; Garden', 'Fashion', 'Home Decor']</t>
  </si>
  <si>
    <t>S5EW8uPy9tk6Sxm9GWH4hA</t>
  </si>
  <si>
    <t>V Spa Charlotte</t>
  </si>
  <si>
    <t>15905 Brookway Dr, Ste 4202</t>
  </si>
  <si>
    <t>['Doctors', 'Internal Medicine', 'Hydrotherapy', 'Beauty &amp; Spas', 'Day Spas', 'Health &amp; Medical']</t>
  </si>
  <si>
    <t>gwo0iQlgQIKGXGTJYqWc7w</t>
  </si>
  <si>
    <t>Jin Jin Chinese Restaurant</t>
  </si>
  <si>
    <t>9115 Samlen Ln</t>
  </si>
  <si>
    <t>uPNm49RRDeud_jfyNCYzfw</t>
  </si>
  <si>
    <t>Showmars</t>
  </si>
  <si>
    <t>2601 Freedom Dr</t>
  </si>
  <si>
    <t>['Restaurants', 'American (New)', 'Burgers', 'Sandwiches', 'Greek']</t>
  </si>
  <si>
    <t>ejeCCo-CbP7dXVx1TMX8Mg</t>
  </si>
  <si>
    <t>Restoration - Charlotte</t>
  </si>
  <si>
    <t>5970 Fairview Rd, Ste 215</t>
  </si>
  <si>
    <t>['Neurologist', 'Addiction Medicine', 'Health &amp; Medical', 'Doctors', 'Psychiatrists']</t>
  </si>
  <si>
    <t>nr7ChGbTjTQSCDvWtXD_9Q</t>
  </si>
  <si>
    <t>illumeMD</t>
  </si>
  <si>
    <t>2315 W Arbors Dr, Ste 230</t>
  </si>
  <si>
    <t>['Health &amp; Medical', 'Beauty &amp; Spas', 'Laser Hair Removal', 'Skin Care', 'Medical Spas', 'Hair Removal']</t>
  </si>
  <si>
    <t>y_ktxjYF2WJ__IA05ctSBw</t>
  </si>
  <si>
    <t>3351-300 Pineville Matthews Road</t>
  </si>
  <si>
    <t>['Event Planning &amp; Services', 'Restaurants', 'Barbeque', 'Caterers', 'American (New)']</t>
  </si>
  <si>
    <t>VbY4yD6UmA9jKKxHscrxvg</t>
  </si>
  <si>
    <t>Sakura Sushi Hibachi &amp; Grill</t>
  </si>
  <si>
    <t>19905 W Catawba Ave, Ste 109</t>
  </si>
  <si>
    <t>['Sushi Bars', 'Restaurants', 'Japanese', 'Chinese']</t>
  </si>
  <si>
    <t>9Vk5e84orNV6etG-4MpHyw</t>
  </si>
  <si>
    <t>3009 Michelle Dr</t>
  </si>
  <si>
    <t>lwYRJTkAqaYIXR0RTHmmRQ</t>
  </si>
  <si>
    <t>AFV Exotic Arts</t>
  </si>
  <si>
    <t>1709 E Central Ave</t>
  </si>
  <si>
    <t>['Fitness &amp; Instruction', 'Dance Studios', 'Active Life', 'Pole Dancing Classes', 'Specialty Schools', 'Education']</t>
  </si>
  <si>
    <t>nk6R9OLIo1ziDADEIAgj-w</t>
  </si>
  <si>
    <t>Residence Inn Charlotte South at I-77/Tyvola Road</t>
  </si>
  <si>
    <t>5816 Westpark Drive</t>
  </si>
  <si>
    <t>['Hotels', 'Venues &amp; Event Spaces', 'Event Planning &amp; Services', 'Hotels &amp; Travel']</t>
  </si>
  <si>
    <t>XPxcuE5weQUPTN9C6GulUA</t>
  </si>
  <si>
    <t>NextCare Urgent Care</t>
  </si>
  <si>
    <t>3680 Robinwood Road</t>
  </si>
  <si>
    <t>['Urgent Care', 'Medical Centers', 'Doctors', 'Family Practice', 'Health &amp; Medical']</t>
  </si>
  <si>
    <t>Gto8_KhoKtV6nnLWjL2Y7w</t>
  </si>
  <si>
    <t>6801 Northlake Mall Dr, Ste 185</t>
  </si>
  <si>
    <t>['Chocolatiers &amp; Shops', 'Desserts', 'Food', 'Specialty Food']</t>
  </si>
  <si>
    <t>B1y4J1SzVC0G9XLgRNyUew</t>
  </si>
  <si>
    <t>3618 E Franklin Blvd</t>
  </si>
  <si>
    <t>['Fast Food', 'Burgers', 'Restaurants', 'Mexican', 'Tacos', 'Breakfast &amp; Brunch']</t>
  </si>
  <si>
    <t>uRZRpN57wlZ4rb25v1XHYw</t>
  </si>
  <si>
    <t>The Lash Loft</t>
  </si>
  <si>
    <t>5511 Monroe Rd, Ste 100</t>
  </si>
  <si>
    <t>['Professional Services', 'Eyelash Service', 'Beauty &amp; Spas']</t>
  </si>
  <si>
    <t>U2mv5M0zuc2jcjOOgzOeOA</t>
  </si>
  <si>
    <t>Tony Roma's</t>
  </si>
  <si>
    <t>9920 Leitner St</t>
  </si>
  <si>
    <t>['Barbeque', 'American (Traditional)', 'Restaurants']</t>
  </si>
  <si>
    <t>DfD-xc8788c081WiFjluTA</t>
  </si>
  <si>
    <t>Tijuana Flats</t>
  </si>
  <si>
    <t>8926 J M Keynes Dr</t>
  </si>
  <si>
    <t>yfMML-dQJ06fgc2BCaMfKw</t>
  </si>
  <si>
    <t>6350 South Blvd</t>
  </si>
  <si>
    <t>KdczpWW4AxTbBKH6ZnTGYg</t>
  </si>
  <si>
    <t>Just Fresh Bakery Cafe</t>
  </si>
  <si>
    <t>1231 E Blvd</t>
  </si>
  <si>
    <t>['Breakfast &amp; Brunch', 'Southern', 'American (Traditional)', 'Juice Bars &amp; Smoothies', 'Restaurants', 'Food']</t>
  </si>
  <si>
    <t>hutw3s5Ko1SJLXqA7gwqzA</t>
  </si>
  <si>
    <t>The Daily Details Beauty Bar</t>
  </si>
  <si>
    <t>550 S Tryon St, Suite 110</t>
  </si>
  <si>
    <t>['Hair Removal', 'Waxing', 'Beauty &amp; Spas', 'Hair Salons', 'Blow Dry/Out Services', 'Nail Salons']</t>
  </si>
  <si>
    <t>QEAVs2072aebTlhMRGL3iw</t>
  </si>
  <si>
    <t>Children's Lighthouse Matthews</t>
  </si>
  <si>
    <t>10836 Monroe Rd</t>
  </si>
  <si>
    <t>['Elementary Schools', 'Child Care &amp; Day Care', 'Local Services', 'Preschools', 'Education']</t>
  </si>
  <si>
    <t>hZEGMfI6qhQoftn_VHnPvw</t>
  </si>
  <si>
    <t>Compare Foods</t>
  </si>
  <si>
    <t>3112 Milton Rd</t>
  </si>
  <si>
    <t>kfXBf7Qu30JKO1iw3QUNkQ</t>
  </si>
  <si>
    <t>Uptown Suites - Concord</t>
  </si>
  <si>
    <t>7850 Commons Park Cir NW</t>
  </si>
  <si>
    <t>OZ1Nz6T8R9zWsSXOksfrLQ</t>
  </si>
  <si>
    <t>DMV License Plate Agency</t>
  </si>
  <si>
    <t>3250 Wilkinson Blvd</t>
  </si>
  <si>
    <t>['Registration Services', 'Automotive']</t>
  </si>
  <si>
    <t>VT_BQGNIE3u_1RcrfvYaGQ</t>
  </si>
  <si>
    <t>Brenda's Cake Gallery</t>
  </si>
  <si>
    <t>11 S Main St</t>
  </si>
  <si>
    <t>EkYwrpsrb0uYhM8wM0va0A</t>
  </si>
  <si>
    <t>Flowers of Charlotte</t>
  </si>
  <si>
    <t>800 Clanton Rd, Ste Q</t>
  </si>
  <si>
    <t>['Event Planning &amp; Services', 'Shopping', 'Flowers &amp; Gifts', 'Florists', 'Floral Designers']</t>
  </si>
  <si>
    <t>Y4aFR2VSgSz07idEJEX3yg</t>
  </si>
  <si>
    <t>Viva Tequis</t>
  </si>
  <si>
    <t>238 W Main Ave</t>
  </si>
  <si>
    <t>['Mexican', 'Tacos', 'Restaurants', 'New Mexican Cuisine', 'Food Trucks', 'Food']</t>
  </si>
  <si>
    <t>z8fuQ6XYwfptZy-Tm1l9aQ</t>
  </si>
  <si>
    <t>9940 Pineville-Matthews Rd</t>
  </si>
  <si>
    <t>['Waffles', 'Breakfast &amp; Brunch', 'American (New)', 'Restaurants', 'American (Traditional)', 'Burgers']</t>
  </si>
  <si>
    <t>VyZuyPnFMVoK_1w-UGqAqQ</t>
  </si>
  <si>
    <t>Conway</t>
  </si>
  <si>
    <t>6029 South Blvd</t>
  </si>
  <si>
    <t>gZ07ufIQwnFjXUP-FWDt4Q</t>
  </si>
  <si>
    <t>7828 Rea Rd, Ste A</t>
  </si>
  <si>
    <t>qRzqYlPXmpVgqOcZdlu3rw</t>
  </si>
  <si>
    <t>Beverly Nail Spa</t>
  </si>
  <si>
    <t>12840 Walker Branch Rd</t>
  </si>
  <si>
    <t>Xvr9tIfyp_G3qstLfyIimA</t>
  </si>
  <si>
    <t>Concentra</t>
  </si>
  <si>
    <t>8943 S Tryon St, Ste K</t>
  </si>
  <si>
    <t>Gi9kf5rwsg7VH4hGnRaCyQ</t>
  </si>
  <si>
    <t>Wooden Spoon</t>
  </si>
  <si>
    <t>10635 Park Rd</t>
  </si>
  <si>
    <t>['Restaurants', 'American (New)', 'Food', 'Cafes', 'Bakeries']</t>
  </si>
  <si>
    <t>UbMtPSMcyWbrceQK9OjDQw</t>
  </si>
  <si>
    <t>Miyagi's NoDa</t>
  </si>
  <si>
    <t>3220 N Davidson St</t>
  </si>
  <si>
    <t>['Korean', 'Food', 'Restaurants', 'Sushi Bars', 'Asian Fusion']</t>
  </si>
  <si>
    <t>5qNT-u5x2X753BjWTmNZLw</t>
  </si>
  <si>
    <t>8111 Concord Mills Blvd, Sp. 357</t>
  </si>
  <si>
    <t>['Home Decor', 'Home &amp; Garden', 'Shopping', 'Outdoor Furniture Stores', 'Furniture Stores', 'Kitchen &amp; Bath', 'Department Stores', 'Fashion']</t>
  </si>
  <si>
    <t>T3a3pyxUibdLhJrnDlNAcw</t>
  </si>
  <si>
    <t>Eastover-University OB Gyn</t>
  </si>
  <si>
    <t>101 E W T Harris Blvd</t>
  </si>
  <si>
    <t>4f3dQglV1Z66gER_ozrvCw</t>
  </si>
  <si>
    <t>The Box</t>
  </si>
  <si>
    <t>6604 E Wt Harris Blvd, Ste E</t>
  </si>
  <si>
    <t>fxNHs6PHQPd8C9mUfxvhcg</t>
  </si>
  <si>
    <t>Carolinas Rehabilitation</t>
  </si>
  <si>
    <t>1100 Blythe Blvd</t>
  </si>
  <si>
    <t>['Hospitals', 'Physical Therapy', 'Health &amp; Medical']</t>
  </si>
  <si>
    <t>qnCvznXnG_9zOs4xr7nHFw</t>
  </si>
  <si>
    <t>Pintville Craft Beer</t>
  </si>
  <si>
    <t>329 Main St</t>
  </si>
  <si>
    <t>['Pubs', 'Bars', 'Beer Gardens', 'Wine Bars', 'Nightlife', 'Beer Bar']</t>
  </si>
  <si>
    <t>ddEUqILpggloe2OFICCfQw</t>
  </si>
  <si>
    <t>Super Relax Foot &amp; Body Massage</t>
  </si>
  <si>
    <t>7701 Sharon Lakes Rd, Ste R</t>
  </si>
  <si>
    <t>['Health &amp; Medical', 'Massage Therapy', 'Massage', 'Beauty &amp; Spas']</t>
  </si>
  <si>
    <t>McY0it2T89SmORQ3hbhnPg</t>
  </si>
  <si>
    <t>Corey's Auto &amp; Towing</t>
  </si>
  <si>
    <t>8101 Bell Haven Blvd</t>
  </si>
  <si>
    <t>V4OyQ33zfLSHIMaAX4GwrQ</t>
  </si>
  <si>
    <t>Cluck 'N Cup</t>
  </si>
  <si>
    <t>2135 Southend Dr, Ste 109</t>
  </si>
  <si>
    <t>['Food', 'Restaurants', 'Sandwiches', 'Coffee &amp; Tea']</t>
  </si>
  <si>
    <t>bLlcotXx91dw-U8R3HPrZw</t>
  </si>
  <si>
    <t>Jack's Pizza</t>
  </si>
  <si>
    <t>5850 W 74th Hwy</t>
  </si>
  <si>
    <t>['Pizza', 'Italian', 'Restaurants']</t>
  </si>
  <si>
    <t>G0QB14AgsULMgwpvSI_P0Q</t>
  </si>
  <si>
    <t>New York Pizzeria</t>
  </si>
  <si>
    <t>7631 Sharon Lakes Rd</t>
  </si>
  <si>
    <t>['Pasta Shops', 'Sandwiches', 'Food', 'Restaurants', 'Italian', 'Pizza', 'Specialty Food']</t>
  </si>
  <si>
    <t>mGSh9YNRIWi-SHOCafwhkw</t>
  </si>
  <si>
    <t>Steven Ghim, DMD</t>
  </si>
  <si>
    <t>8912 Blakeney Professional Dr, Ste 400</t>
  </si>
  <si>
    <t>['Cosmetic Dentists', 'Periodontists', 'Health &amp; Medical', 'General Dentistry', 'Dentists']</t>
  </si>
  <si>
    <t>VWhMR4Skwdh4uTFs1nPvDA</t>
  </si>
  <si>
    <t>4133 Park Rd</t>
  </si>
  <si>
    <t>DEPjYdyXmU6NyFB3pIQCmw</t>
  </si>
  <si>
    <t>4401 Randolph Rd</t>
  </si>
  <si>
    <t>['Financial Services', 'Home Services', 'Banks &amp; Credit Unions', 'Mortgage Brokers', 'Real Estate']</t>
  </si>
  <si>
    <t>3cp_75QRfKJlDksPQxHgkQ</t>
  </si>
  <si>
    <t>Orchid Spa</t>
  </si>
  <si>
    <t>4351 Main St, Ste 107</t>
  </si>
  <si>
    <t>zTEAgV-YSyg7Mek2S20Xcw</t>
  </si>
  <si>
    <t>Garden Grove</t>
  </si>
  <si>
    <t>16008 Old Statesville Rd</t>
  </si>
  <si>
    <t>['Shopping', 'Nurseries &amp; Gardening', 'Home &amp; Garden', 'Landscape Architects', 'Home Services', 'Landscaping']</t>
  </si>
  <si>
    <t>2fE1irzYRjuP99P0Kxxnrg</t>
  </si>
  <si>
    <t>Nix Burger &amp; Brew</t>
  </si>
  <si>
    <t>210 N Tryon St, Ste 1010</t>
  </si>
  <si>
    <t>9L0F6zArSrmS4TBSpDApVA</t>
  </si>
  <si>
    <t>TruGreen Lawn Care</t>
  </si>
  <si>
    <t>3037 Eaton Ave</t>
  </si>
  <si>
    <t>['Home Services', 'Landscaping', 'Lawn Services']</t>
  </si>
  <si>
    <t>Hh2uyfb-U7Yaoz9Yb39NhA</t>
  </si>
  <si>
    <t>Cabarrus Emergency Veterinary Clinic</t>
  </si>
  <si>
    <t>1317 S Cannon Blvd</t>
  </si>
  <si>
    <t>['Veterinarians', 'Pet Services', 'Pets', 'Pet Sitting']</t>
  </si>
  <si>
    <t>ToOerUXGmKQNk8p1GNf_Wg</t>
  </si>
  <si>
    <t>Pronail &amp; Skincare</t>
  </si>
  <si>
    <t>6515 W Wilkinson Blvd</t>
  </si>
  <si>
    <t>['Skin Care', 'Beauty &amp; Spas', 'Nail Salons']</t>
  </si>
  <si>
    <t>BJlcd_m-TuhXg6cEmjplfQ</t>
  </si>
  <si>
    <t>116 Clanton Rd</t>
  </si>
  <si>
    <t>_Y5IV7Nk3dUb6hDXVyJoeg</t>
  </si>
  <si>
    <t>Attitudes A Salon</t>
  </si>
  <si>
    <t>3321 Siskey Pkwy</t>
  </si>
  <si>
    <t>['Skin Care', 'Cosmetics &amp; Beauty Supply', 'Hair Stylists', 'Shopping', 'Makeup Artists', 'Beauty &amp; Spas', 'Hair Salons']</t>
  </si>
  <si>
    <t>X8X-df9jIVOinPYv9ibqIg</t>
  </si>
  <si>
    <t>Envision Styles - Hair By Anna Marie</t>
  </si>
  <si>
    <t>14815 Ballantyne Village Way</t>
  </si>
  <si>
    <t>['Hair Salons', 'Beauty &amp; Spas', 'Blow Dry/Out Services', 'Hair Stylists', 'Hair Extensions']</t>
  </si>
  <si>
    <t>ioJl9hWAjFPX3bz8zIT_sw</t>
  </si>
  <si>
    <t>Keffer Hyundai</t>
  </si>
  <si>
    <t>9010 E Independence Blvd</t>
  </si>
  <si>
    <t>eygcJ6o3elw-IgiYhml7lQ</t>
  </si>
  <si>
    <t>1920 Camden Rd</t>
  </si>
  <si>
    <t>Nx_08EV_upf87T566h_Pvw</t>
  </si>
  <si>
    <t>0j3OaO0ZDfpAuU6CDpXeBQ</t>
  </si>
  <si>
    <t>12802 S Tryon St</t>
  </si>
  <si>
    <t>JRw19zWWX0gJfIgFmqc3HA</t>
  </si>
  <si>
    <t>GutterDome</t>
  </si>
  <si>
    <t>2973 Interstate St</t>
  </si>
  <si>
    <t>bkQrzanoIp6JPYZHmWmj5A</t>
  </si>
  <si>
    <t>Yaro Plumbing</t>
  </si>
  <si>
    <t>1025 Technology Dr, Ste D</t>
  </si>
  <si>
    <t>['Contractors', 'Plumbing', 'Home Services', 'Handyman']</t>
  </si>
  <si>
    <t>pNqh89KSaKSgZR32G0h5uw</t>
  </si>
  <si>
    <t>Yelp Quirks Out: Kickboxing at Metro Fitness 51</t>
  </si>
  <si>
    <t>6311 Carmel Rd, Ste C</t>
  </si>
  <si>
    <t>['Local Flavor', 'Yelp Events']</t>
  </si>
  <si>
    <t>g_cUmXSd3P7G5JJlfrXwmA</t>
  </si>
  <si>
    <t>Creation</t>
  </si>
  <si>
    <t>1221 The Plz</t>
  </si>
  <si>
    <t>['Asian Fusion', 'Restaurants']</t>
  </si>
  <si>
    <t>jlayFOu6c6vEiQ2aQPwE8w</t>
  </si>
  <si>
    <t>Burn Boot Camp - Pineville</t>
  </si>
  <si>
    <t>8700 Pineville-Matthews Rd, Ste 650</t>
  </si>
  <si>
    <t>['Fitness &amp; Instruction', 'Boot Camps', 'Active Life']</t>
  </si>
  <si>
    <t>oDfEqPMoYd1xX1Mnx7PMcA</t>
  </si>
  <si>
    <t>Summerfield Auto Repair</t>
  </si>
  <si>
    <t>2507 Park Rd</t>
  </si>
  <si>
    <t>gJrJV6_nq1rzxL2KD6ecWQ</t>
  </si>
  <si>
    <t>Crossroads Animal Hospital</t>
  </si>
  <si>
    <t>3604 Dallas High Shoals H</t>
  </si>
  <si>
    <t>Q3ihaXT-akQN_2SKGhkw1Q</t>
  </si>
  <si>
    <t>Pure Intentions Coffee</t>
  </si>
  <si>
    <t>2215 N Tryon St, Ste A</t>
  </si>
  <si>
    <t>['Coffee Roasteries', 'Coffee &amp; Tea', 'Food', 'Local Flavor']</t>
  </si>
  <si>
    <t>NnBcSPhIx27dGBugxhTUcg</t>
  </si>
  <si>
    <t>Shields Professional Movers</t>
  </si>
  <si>
    <t>['Self Storage', 'Local Services', 'Packing Services', 'Movers', 'Home Services']</t>
  </si>
  <si>
    <t>V8Btu9dReIkMAp1yfm92aw</t>
  </si>
  <si>
    <t>7015 South Blvd</t>
  </si>
  <si>
    <t>FTKxYJj7d5u3GiEHG5cQSQ</t>
  </si>
  <si>
    <t>400 E Martin Luther King Jr Blvd, Ste B</t>
  </si>
  <si>
    <t>['American (Traditional)', 'Bars', 'Restaurants', 'Sports Bars', 'Nightlife', 'Chicken Wings']</t>
  </si>
  <si>
    <t>vIwfpnkV2p_rgCI0k5xX0w</t>
  </si>
  <si>
    <t>Good Looks Barbershop</t>
  </si>
  <si>
    <t>315 Main St, Ste 6a</t>
  </si>
  <si>
    <t>['Beauty &amp; Spas', 'Barbers', 'Hair Salons', "Men's Hair Salons"]</t>
  </si>
  <si>
    <t>Amity Barber Stylist</t>
  </si>
  <si>
    <t>4360 Colwick Rd</t>
  </si>
  <si>
    <t>zLfuTwmhQPHd38dSGOcAIg</t>
  </si>
  <si>
    <t>4920 Old Sardis Rd</t>
  </si>
  <si>
    <t>['Food', 'Coffee &amp; Tea', 'Donuts', 'Ice Cream &amp; Frozen Yogurt']</t>
  </si>
  <si>
    <t>sXj4ZFR9SmftEDXOzmZscw</t>
  </si>
  <si>
    <t>Hartigan's Irish Pub</t>
  </si>
  <si>
    <t>601 S Cedar St</t>
  </si>
  <si>
    <t>['Karaoke', 'Bars', 'American (Traditional)', 'Nightlife', 'Restaurants', 'Pubs', 'Pool Halls', 'Sandwiches', 'Sports Bars', 'Gay Bars']</t>
  </si>
  <si>
    <t>iAbM692t_jvJdAvzXj876Q</t>
  </si>
  <si>
    <t>WRFX 99.7 FM The Fox</t>
  </si>
  <si>
    <t>801 Woodridge Center Dr</t>
  </si>
  <si>
    <t>RRt2BLb2UhAmDml2eed7lw</t>
  </si>
  <si>
    <t>13711 E Independence Blvd</t>
  </si>
  <si>
    <t>xHKF8QI1vKOLhcu5hFR--w</t>
  </si>
  <si>
    <t>In Home Chiropractic &amp; Personal Training</t>
  </si>
  <si>
    <t>2122 Sharon Amity Rd</t>
  </si>
  <si>
    <t>['Health &amp; Medical', 'Chiropractors', 'CPR Classes', 'Specialty Schools', 'Education', 'Active Life', 'Trainers', 'Fitness &amp; Instruction']</t>
  </si>
  <si>
    <t>Tx6ci_lTucfb-VS3xEABuQ</t>
  </si>
  <si>
    <t>7234 Caldwell Rd, Ste C3</t>
  </si>
  <si>
    <t>pVVCseqpHMj7snDpVwv1lw</t>
  </si>
  <si>
    <t>The Flower Boutique</t>
  </si>
  <si>
    <t>621 Stallings Rd, Ste G</t>
  </si>
  <si>
    <t>['Shopping', 'Flowers &amp; Gifts', 'Florists', 'Floral Designers', 'Event Planning &amp; Services']</t>
  </si>
  <si>
    <t>CZ-7sGquvdm9vlvRR-skeg</t>
  </si>
  <si>
    <t>Rattail Jimmy's Beauty Parlor</t>
  </si>
  <si>
    <t>511 East 36th St, Ste 100</t>
  </si>
  <si>
    <t>7yEHwJrpnED8TqaYaR1smg</t>
  </si>
  <si>
    <t>Cafe Carolina &amp; Bakery</t>
  </si>
  <si>
    <t>5361 Ballantyne Commons Pkwy, Ste 200</t>
  </si>
  <si>
    <t>gU8zR_A69mQAHM6mFqQbfg</t>
  </si>
  <si>
    <t>Classic Chrysler Dodge Jeep Ram of Pineville</t>
  </si>
  <si>
    <t>10724 Pineville Rd</t>
  </si>
  <si>
    <t>bmcxT_geMvzExMb6Hpifgg</t>
  </si>
  <si>
    <t>The Counter: Custom Built Burgers</t>
  </si>
  <si>
    <t>pQpre1XGF1l4vh8XE1Jchw</t>
  </si>
  <si>
    <t>The Gateway To Athens</t>
  </si>
  <si>
    <t>360 Exchange St NW, Ste 107</t>
  </si>
  <si>
    <t>iWlqzze0FWIVObFwfAJgew</t>
  </si>
  <si>
    <t>Chicken Salad Chick</t>
  </si>
  <si>
    <t>9516 Riverbend Village Dr, Ste J5</t>
  </si>
  <si>
    <t>['Salad', 'Sandwiches', 'Restaurants', 'Southern']</t>
  </si>
  <si>
    <t>9H1_B5KgjWpsQrjt-p64LA</t>
  </si>
  <si>
    <t>Ladies of Lineage- Charlotte</t>
  </si>
  <si>
    <t>1419 East Blvd, Ste E</t>
  </si>
  <si>
    <t>['Jewelry', 'Local Services', 'Sewing &amp; Alterations', 'Bridal', 'Shopping']</t>
  </si>
  <si>
    <t>YxwxKqemcKwV4vIQXhVv_w</t>
  </si>
  <si>
    <t>Zablong Peculiar Pizza</t>
  </si>
  <si>
    <t>137 Brevard Ct</t>
  </si>
  <si>
    <t>['Local Flavor', 'Restaurants', 'Pizza']</t>
  </si>
  <si>
    <t>mmbtS5oxXB6d-0P_UWQgLA</t>
  </si>
  <si>
    <t>Sharkey's Cuts for Kids</t>
  </si>
  <si>
    <t>5349 Ballantyne Commons Pkwy, Ste 500</t>
  </si>
  <si>
    <t>['Beauty &amp; Spas', 'Hair Salons', 'Kids Activities', 'Active Life']</t>
  </si>
  <si>
    <t>dyJmIqBIpr1JaqrWn7lYCA</t>
  </si>
  <si>
    <t>Dynasty Nails</t>
  </si>
  <si>
    <t>1705 Central Ave</t>
  </si>
  <si>
    <t>aix-aWaqRolwlG0GAPMCcQ</t>
  </si>
  <si>
    <t>Salud Beer Shop Express</t>
  </si>
  <si>
    <t>_ABw1OHNQ6jB3hUEANHxGg</t>
  </si>
  <si>
    <t>Copy Cat Printing</t>
  </si>
  <si>
    <t>4612 South Blvd, Ste B</t>
  </si>
  <si>
    <t>['Printing Services', 'Local Services', 'Arts &amp; Crafts', 'Office Equipment', 'Event Planning &amp; Services', 'Cards &amp; Stationery', 'Flowers &amp; Gifts', 'Shopping']</t>
  </si>
  <si>
    <t>IagnHcIhuHBqo4dXijZAYA</t>
  </si>
  <si>
    <t>La Vida Mocha</t>
  </si>
  <si>
    <t>1900-C W Rossevelt Blvd</t>
  </si>
  <si>
    <t>QH2OSulslnQ7Yn8Xs81SPg</t>
  </si>
  <si>
    <t>Growlers Pourhouse</t>
  </si>
  <si>
    <t>3120 N Davidson St</t>
  </si>
  <si>
    <t>['American (New)', 'American (Traditional)', 'Bars', 'Restaurants', 'Beer Bar', 'Pubs', 'Nightlife']</t>
  </si>
  <si>
    <t>13vSO0lSwiubsF1uhbEymg</t>
  </si>
  <si>
    <t>Basal Coffee</t>
  </si>
  <si>
    <t>1429 Bryant St</t>
  </si>
  <si>
    <t>ZcV3A_tmAx56vRZZvPxFlg</t>
  </si>
  <si>
    <t>4023 G Brookshire Boulevard</t>
  </si>
  <si>
    <t>rC79v_3u4XuGxx2Yl6rBbw</t>
  </si>
  <si>
    <t>5540 University Pointe Blvd</t>
  </si>
  <si>
    <t>['Restaurants', 'Fast Food', 'Chicken Wings', 'Chicken Shop']</t>
  </si>
  <si>
    <t>3IK-SQoB4xVCtmCcr0H6Rg</t>
  </si>
  <si>
    <t>Pelicans Snoballs</t>
  </si>
  <si>
    <t>5226 highway 49 S</t>
  </si>
  <si>
    <t>['Shaved Ice', 'Food']</t>
  </si>
  <si>
    <t>OwNJ9kn9gXMhZNSvxwxUDw</t>
  </si>
  <si>
    <t>Metro Portraits of Charlotte</t>
  </si>
  <si>
    <t>4417 Monroe Rd</t>
  </si>
  <si>
    <t>['Photographers', 'Video/Film Production', 'Professional Services', 'Session Photography', 'Event Planning &amp; Services']</t>
  </si>
  <si>
    <t>9ylbgayYyZ3plST_p45Grw</t>
  </si>
  <si>
    <t>AAA Locksmith</t>
  </si>
  <si>
    <t>Y9Uu_q_Taq8k21APFi7TvA</t>
  </si>
  <si>
    <t>Jon Ric Hair Spa</t>
  </si>
  <si>
    <t>['Tanning', 'Makeup Artists', 'Hair Salons', 'Nail Salons', 'Beauty &amp; Spas']</t>
  </si>
  <si>
    <t>GXYPgCrZWlhofm0pQs3nRQ</t>
  </si>
  <si>
    <t>Perfect Finish Cleaning Service</t>
  </si>
  <si>
    <t>10100 Park Cedar Dr</t>
  </si>
  <si>
    <t>J76qDaF8iPl-8y2tYFhXbw</t>
  </si>
  <si>
    <t>The Local</t>
  </si>
  <si>
    <t>['Food Trucks', 'Food', 'Beer Gardens', 'American (Traditional)', 'Restaurants', 'Nightlife', 'Burgers', 'Bars', 'Pubs']</t>
  </si>
  <si>
    <t>P2F95-nVBq0pDPCMtF0Jqw</t>
  </si>
  <si>
    <t>SenKay Natural Hair Studio</t>
  </si>
  <si>
    <t>6324 Fairview Rd, Ste 160-102</t>
  </si>
  <si>
    <t>i4B7nZ1GEfzkDwcYl3wRfA</t>
  </si>
  <si>
    <t>Willow Ridge Apartments</t>
  </si>
  <si>
    <t>9200 Willow Ridge Rd</t>
  </si>
  <si>
    <t>dchNeTQHfK4wP45gYkrJqw</t>
  </si>
  <si>
    <t>Cicis</t>
  </si>
  <si>
    <t>10900 University City Blvd, Ste 13-15</t>
  </si>
  <si>
    <t>['Pizza', 'Chicken Wings', 'Desserts', 'Restaurants', 'Food', 'American (Traditional)']</t>
  </si>
  <si>
    <t>h0q_54yJujT1UTu58gc7eg</t>
  </si>
  <si>
    <t>Terra Nostra Jewelry</t>
  </si>
  <si>
    <t>XXv5HTKm6p5P_lo-zMtwWA</t>
  </si>
  <si>
    <t>Extravaganza Events &amp; Props</t>
  </si>
  <si>
    <t>1610 N Tryon St</t>
  </si>
  <si>
    <t>['Venues &amp; Event Spaces', 'Party Supplies', 'Caterers', 'Party &amp; Event Planning', 'Event Planning &amp; Services']</t>
  </si>
  <si>
    <t>T6KsI-2t4k_oKypf-RnkPA</t>
  </si>
  <si>
    <t>Mallard Creek Family Dentistry</t>
  </si>
  <si>
    <t>3010 Baucom Rd, Ste 200</t>
  </si>
  <si>
    <t>['Periodontists', 'General Dentistry', 'Health &amp; Medical', 'Dentists', 'Cosmetic Dentists']</t>
  </si>
  <si>
    <t>CbN9ycYUvM6QroWtp7YBNw</t>
  </si>
  <si>
    <t>Metric Realty Company</t>
  </si>
  <si>
    <t>7508 E Independence Blvd, Ste 126</t>
  </si>
  <si>
    <t>['Property Management', 'Real Estate Services', 'Real Estate', 'Home Services']</t>
  </si>
  <si>
    <t>EttJfa_FJR1m51yudU5v7g</t>
  </si>
  <si>
    <t>The Story of Ramen - Charlotte</t>
  </si>
  <si>
    <t>['Event Planning &amp; Services', 'Shopping', 'Cooking Classes', 'Party &amp; Event Planning', 'Team Building Activities', 'Arts &amp; Crafts']</t>
  </si>
  <si>
    <t>1av_7zemoQnj8hWLY_J9Zw</t>
  </si>
  <si>
    <t>Kalu</t>
  </si>
  <si>
    <t>['Asian Fusion', 'Restaurants', 'Sushi Bars']</t>
  </si>
  <si>
    <t>gOOdzjVxP7Z7bGjsstRjcw</t>
  </si>
  <si>
    <t>Flying Saucer Draught Emporium</t>
  </si>
  <si>
    <t>9605 N Tryon St, Ste A</t>
  </si>
  <si>
    <t>['Nightlife', 'Sandwiches', 'American (Traditional)', 'Bars', 'Pubs', 'Restaurants']</t>
  </si>
  <si>
    <t>fa4uoHZBdsRgrOYTwKd8DQ</t>
  </si>
  <si>
    <t>Essential Aesthetics and Laser</t>
  </si>
  <si>
    <t>9335 Blakeney Centre Dr, Ste 130</t>
  </si>
  <si>
    <t>['Weight Loss Centers', 'Laser Hair Removal', 'Beauty &amp; Spas', 'Day Spas', 'Medical Spas', 'Hair Removal', 'Skin Care', 'Waxing', 'Health &amp; Medical']</t>
  </si>
  <si>
    <t>YBhDZMKF_Xfr0z0iqd_tGg</t>
  </si>
  <si>
    <t>EastSide Local</t>
  </si>
  <si>
    <t>3102 Eastway Dr</t>
  </si>
  <si>
    <t>['Food', 'Salad', 'Vegetarian', 'Coffee &amp; Tea', 'Juice Bars &amp; Smoothies', 'Vegan', 'Restaurants']</t>
  </si>
  <si>
    <t>TJQ68T2LYsNbY3D8i2lOFA</t>
  </si>
  <si>
    <t>DJ's Diner</t>
  </si>
  <si>
    <t>88 Dale Jarret Blvd</t>
  </si>
  <si>
    <t>['Sandwiches', 'Restaurants', 'Burgers', 'American (Traditional)']</t>
  </si>
  <si>
    <t>Os2gtbn-gTJXz0lKge6VDg</t>
  </si>
  <si>
    <t>Renaissance Charlotte Suites Hotel</t>
  </si>
  <si>
    <t>2800 Coliseum Centre Dr</t>
  </si>
  <si>
    <t>DgC8LqypYPAohWgsCvZMPQ</t>
  </si>
  <si>
    <t>TITLE Boxing Club Charlotte Ballantyne</t>
  </si>
  <si>
    <t>3429 Toringdon Way</t>
  </si>
  <si>
    <t>['Gyms', 'Weight Loss Centers', 'Active Life', 'Health &amp; Medical', 'Fitness &amp; Instruction', 'Sports Clubs', 'Boxing', 'Trainers']</t>
  </si>
  <si>
    <t>FPzqvEuwqiHfY8fqxpjtCA</t>
  </si>
  <si>
    <t>Graceful Green Cleaning</t>
  </si>
  <si>
    <t>['Office Cleaning', 'Home Services', 'Professional Services', 'Home Cleaning']</t>
  </si>
  <si>
    <t>VF_Dsfi97z-Ze5R5GMiBcA</t>
  </si>
  <si>
    <t>ARIUM Lake Norman</t>
  </si>
  <si>
    <t>8701 Pinnacle Cross Dr</t>
  </si>
  <si>
    <t>Jts5vT3G8D-6Vg-ssa9kWg</t>
  </si>
  <si>
    <t>PC Paramedic - Mint Hill Store</t>
  </si>
  <si>
    <t>11300 Lawyers Rd, Ste J</t>
  </si>
  <si>
    <t>['Local Services', 'Home Network Installation', 'Data Recovery', 'Home Services', 'Shopping', 'IT Services &amp; Computer Repair', 'Electronics Repair', 'Computers']</t>
  </si>
  <si>
    <t>XoP-naUImo0xgCnPaswZlg</t>
  </si>
  <si>
    <t>Shoe Carnival 420</t>
  </si>
  <si>
    <t>9733 Northlake Centre Pkwy</t>
  </si>
  <si>
    <t>KeUnaeu8x9bRD2j0AdeP3Q</t>
  </si>
  <si>
    <t>68 Cabarrus Ave E</t>
  </si>
  <si>
    <t>['Home Services', 'Television Service Providers', 'Professional Services', 'Internet Service Providers']</t>
  </si>
  <si>
    <t>H_37ElDcKs2SeU2hfrR8jA</t>
  </si>
  <si>
    <t>The Atrium Uptown</t>
  </si>
  <si>
    <t>['Local Flavor', 'Event Planning &amp; Services', 'Venues &amp; Event Spaces']</t>
  </si>
  <si>
    <t>wNae9ZufP5xU5fkfa09ppg</t>
  </si>
  <si>
    <t>Poke Bros</t>
  </si>
  <si>
    <t>3090 E Franklin Blvd, Ste 17</t>
  </si>
  <si>
    <t>['Japanese', 'Food', 'Hawaiian', 'Seafood', 'Poke', 'Restaurants']</t>
  </si>
  <si>
    <t>vG3FeyuYPTBI80V46Ueakw</t>
  </si>
  <si>
    <t>Clean Juice Concord Mills</t>
  </si>
  <si>
    <t>2940 Derita Rd, Ste 30</t>
  </si>
  <si>
    <t>['Organic Stores', 'Acai Bowls', 'Food', 'Juice Bars &amp; Smoothies']</t>
  </si>
  <si>
    <t>Csa0t9l6CvM2oeZLgFC6Iw</t>
  </si>
  <si>
    <t>Nakato</t>
  </si>
  <si>
    <t>['Asian Fusion', 'Restaurants', 'Steakhouses', 'Japanese', 'Sushi Bars']</t>
  </si>
  <si>
    <t>i5V_Euq3ffzyBiaBIiOZ0g</t>
  </si>
  <si>
    <t>SweetCakes Bakery</t>
  </si>
  <si>
    <t>20601 Torrence Chapel Rd</t>
  </si>
  <si>
    <t>['Food', 'Cupcakes', 'Desserts', 'Patisserie/Cake Shop', 'Custom Cakes', 'Bakeries']</t>
  </si>
  <si>
    <t>dy_bPRWPs637-UK6PHcjVQ</t>
  </si>
  <si>
    <t>Ann of Siam</t>
  </si>
  <si>
    <t>20823 N Main St, Ste 111</t>
  </si>
  <si>
    <t>a8Jo2jBaYU5BlRkqgmKwqg</t>
  </si>
  <si>
    <t>Post Park at Phillips Place</t>
  </si>
  <si>
    <t>4835 Cameron Valley Pkwy</t>
  </si>
  <si>
    <t>ue1och-MuOytywoFUwBy_A</t>
  </si>
  <si>
    <t>Nicks Steak and Taphouse</t>
  </si>
  <si>
    <t>701 W S Main St</t>
  </si>
  <si>
    <t>['Bars', 'Nightlife', 'Restaurants', 'American (Traditional)']</t>
  </si>
  <si>
    <t>BAbdASocJbQJKiLfu8ZsTw</t>
  </si>
  <si>
    <t>Mecklenburg Health &amp; Rehabilitation Center</t>
  </si>
  <si>
    <t>2415 Sandy Porter Rd</t>
  </si>
  <si>
    <t>['Occupational Therapy', 'Skilled Nursing', 'Rehabilitation Center', 'Physical Therapy', 'Retirement Homes', 'Health &amp; Medical']</t>
  </si>
  <si>
    <t>q7dRjp_ebqdDd5aZ1GRz1Q</t>
  </si>
  <si>
    <t>Princeton's Meow</t>
  </si>
  <si>
    <t>29 Brookwood Ave NE</t>
  </si>
  <si>
    <t>['Animal Shelters', 'Pet Stores', 'Pets']</t>
  </si>
  <si>
    <t>wCGnFPUFxtTmaIXooYCywA</t>
  </si>
  <si>
    <t>Sephora Nail Salon</t>
  </si>
  <si>
    <t>3905 Providence S Rd</t>
  </si>
  <si>
    <t>['Nail Salons', 'Waxing', 'Hair Removal', 'Beauty &amp; Spas']</t>
  </si>
  <si>
    <t>iAD5r5vNOzc1AP6UA5yFiQ</t>
  </si>
  <si>
    <t>Bella Fresco</t>
  </si>
  <si>
    <t>8200 Providence Rd</t>
  </si>
  <si>
    <t>['Food', 'Restaurants', 'Cafes', 'Gelato', 'Italian', 'Ice Cream &amp; Frozen Yogurt', 'Mediterranean', 'Hawaiian', 'American (New)']</t>
  </si>
  <si>
    <t>67pfrpzrUcDvrrfc53-m9A</t>
  </si>
  <si>
    <t>Printing Pro</t>
  </si>
  <si>
    <t>1252 N Highway 16</t>
  </si>
  <si>
    <t>['Printing Services', 'Local Services']</t>
  </si>
  <si>
    <t>zBxbRtUcAQvE7hGsam9Agg</t>
  </si>
  <si>
    <t>Bulldog Dilworth</t>
  </si>
  <si>
    <t>2447 Park Rd</t>
  </si>
  <si>
    <t>['Nightlife', 'Bars', 'Food', 'Beer', 'Wine &amp; Spirits']</t>
  </si>
  <si>
    <t>NOZATLJ-GLZLNaqAg5WjXA</t>
  </si>
  <si>
    <t>Expert Appliance Service</t>
  </si>
  <si>
    <t>['Appliances &amp; Repair', 'Local Services']</t>
  </si>
  <si>
    <t>1yYOab0Tphnvn1knXN8P1A</t>
  </si>
  <si>
    <t>Santa Fe Mexican Restaurant</t>
  </si>
  <si>
    <t>5111 Central Ave</t>
  </si>
  <si>
    <t>PwXcBUO_51TVBCmSFVcEdA</t>
  </si>
  <si>
    <t>D9 Brewing Company</t>
  </si>
  <si>
    <t>18627 Northline Dr, Unit E</t>
  </si>
  <si>
    <t>['Food', 'Nightlife', 'Breweries', 'Pubs', 'Bars']</t>
  </si>
  <si>
    <t>HmZJ_I-f01rdCYmgcCpaIg</t>
  </si>
  <si>
    <t>Park Road Alterations Custom Bridal Specialist</t>
  </si>
  <si>
    <t>4832 Park Rd</t>
  </si>
  <si>
    <t>['Bridal', 'Shopping', 'Sewing &amp; Alterations', 'Local Services']</t>
  </si>
  <si>
    <t>ofccH2ekJxZams0xuSFg7g</t>
  </si>
  <si>
    <t>Learn Music</t>
  </si>
  <si>
    <t>20823 N Main St, Ste D</t>
  </si>
  <si>
    <t>yEOu75XjwczngvWWlr0M_A</t>
  </si>
  <si>
    <t>Binh Beauty Salon</t>
  </si>
  <si>
    <t>1615 Arnold Dr</t>
  </si>
  <si>
    <t>1aCxVfAJLpNxGblD14PAJg</t>
  </si>
  <si>
    <t>A Bonnart Fine Jewelers</t>
  </si>
  <si>
    <t>4219 Providence Rd</t>
  </si>
  <si>
    <t>['Shopping', 'Jewelry', 'Watch Repair', 'Local Services', 'Watches']</t>
  </si>
  <si>
    <t>vxIA0Slqv1dEj-LA7cHbIQ</t>
  </si>
  <si>
    <t>Q Nails</t>
  </si>
  <si>
    <t>1333 Shearers Rd</t>
  </si>
  <si>
    <t>DmHgBZATI-nZw9S-1N_J5A</t>
  </si>
  <si>
    <t>Siber Imaging</t>
  </si>
  <si>
    <t>7820 Ballantyne Commons Pkwy</t>
  </si>
  <si>
    <t>['Health &amp; Medical', 'Doctors', 'Neurologist']</t>
  </si>
  <si>
    <t>g0mVoXsUabpwpDjRhKJ2fg</t>
  </si>
  <si>
    <t>44 Mills Kitchen + Tap</t>
  </si>
  <si>
    <t>6189 Bayfield Pkwy</t>
  </si>
  <si>
    <t>['Restaurants', 'Sandwiches', 'Cocktail Bars', 'Bars', 'Southern', 'American (New)', 'Tapas/Small Plates', 'Nightlife']</t>
  </si>
  <si>
    <t>SaCZIOra8E5C9QMjzDsuNQ</t>
  </si>
  <si>
    <t>Stoney's Woodfired Pizza</t>
  </si>
  <si>
    <t>2215 Arysley Town Blvd</t>
  </si>
  <si>
    <t>uPY5oatcnkBa6MFnUQHFCw</t>
  </si>
  <si>
    <t>CLT Detailing</t>
  </si>
  <si>
    <t>1008 Fontana Ave</t>
  </si>
  <si>
    <t>['Car Wash', 'Auto Upholstery', 'Auto Detailing', 'Automotive']</t>
  </si>
  <si>
    <t>VmJhxqhGnaPgtL9wZ6IQBA</t>
  </si>
  <si>
    <t>Kyjo's</t>
  </si>
  <si>
    <t>349-K Copperfield Blvd</t>
  </si>
  <si>
    <t>['Restaurants', 'Asian Fusion', 'Sushi Bars', 'Japanese', 'Thai']</t>
  </si>
  <si>
    <t>CITXSUcKxjFFWJitVhuS0A</t>
  </si>
  <si>
    <t>Culver's</t>
  </si>
  <si>
    <t>7031 University City Blvd</t>
  </si>
  <si>
    <t>['Fast Food', 'Burgers', 'Restaurants', 'Ice Cream &amp; Frozen Yogurt', 'Food']</t>
  </si>
  <si>
    <t>IFCAJas875QsBrdD4JksIw</t>
  </si>
  <si>
    <t>Brewer Automotive</t>
  </si>
  <si>
    <t>3526 S Tryon St</t>
  </si>
  <si>
    <t>PjMQh9-TGfqX9NdfJKggVg</t>
  </si>
  <si>
    <t>9SpelSMrpNZigX9-0RdOWQ</t>
  </si>
  <si>
    <t>Fresh Boutique</t>
  </si>
  <si>
    <t>813 Providence Rd</t>
  </si>
  <si>
    <t>["Women's Clothing", 'Shopping', 'Accessories', 'Fashion']</t>
  </si>
  <si>
    <t>P4s1G7L5OtFJHYBGbhs05w</t>
  </si>
  <si>
    <t>Robins Nest Bed &amp; Breakfast</t>
  </si>
  <si>
    <t>156 N Main St</t>
  </si>
  <si>
    <t>['Bed &amp; Breakfast', 'Event Planning &amp; Services', 'Hotels', 'Hotels &amp; Travel']</t>
  </si>
  <si>
    <t>gDkqz7xpV4v45vp-tuOqKQ</t>
  </si>
  <si>
    <t>JUICE BOX</t>
  </si>
  <si>
    <t>3100 N Davidson St, Ste 101</t>
  </si>
  <si>
    <t>['Restaurants', 'Specialty Food', 'Food', 'Vegetarian', 'Juice Bars &amp; Smoothies', 'Fruits &amp; Veggies']</t>
  </si>
  <si>
    <t>Y-alfMvoTX4xl6tbQhwVuw</t>
  </si>
  <si>
    <t>Brewed Clues</t>
  </si>
  <si>
    <t>['Active Life', 'Hotels &amp; Travel', 'Beer Tours', 'Tours', 'Scavenger Hunts', 'Walking Tours']</t>
  </si>
  <si>
    <t>PMqpno5BcdQAN0vRUzbCNg</t>
  </si>
  <si>
    <t>Hairology Salon</t>
  </si>
  <si>
    <t>16623 Birkdale Commons Pkwy, Ste 130-12, Lenox Birkdale</t>
  </si>
  <si>
    <t>['Beauty &amp; Spas', 'Hair Salons', 'Hair Stylists']</t>
  </si>
  <si>
    <t>ulVEPdmQx9Z3wSKlG3bRUQ</t>
  </si>
  <si>
    <t>Open Door Studios</t>
  </si>
  <si>
    <t>1318 Central Ave</t>
  </si>
  <si>
    <t>['Dance Clubs', 'Fitness &amp; Instruction', 'Dance Studios', 'Nightlife', 'Active Life']</t>
  </si>
  <si>
    <t>yKbvSEFdk8KjoYZTuHZCeQ</t>
  </si>
  <si>
    <t>Charlotte iRepair</t>
  </si>
  <si>
    <t>['Local Flavor', 'Mobile Phone Repair', 'IT Services &amp; Computer Repair', 'Local Services']</t>
  </si>
  <si>
    <t>Vsw36dEKpusmpwGsZH0pAg</t>
  </si>
  <si>
    <t>Polka Dot Bake Shop</t>
  </si>
  <si>
    <t>['Desserts', 'Food', 'Cupcakes', 'Bakeries', 'Custom Cakes']</t>
  </si>
  <si>
    <t>hRWXyBJAtSkUuon0x-BWLw</t>
  </si>
  <si>
    <t>7204 E Independence Blvd</t>
  </si>
  <si>
    <t>lGb5PivEx66mYNUKSyHGtg</t>
  </si>
  <si>
    <t>1000 Dallas Cherryville Hwy</t>
  </si>
  <si>
    <t>['Cosmetics &amp; Beauty Supply', 'Shopping', 'Drugstores', 'Convenience Stores', 'Food', 'Beauty &amp; Spas']</t>
  </si>
  <si>
    <t>0zav8zJSWyHTU6Aycz8ccA</t>
  </si>
  <si>
    <t>Big Paws Pet Grooming and Mobile service</t>
  </si>
  <si>
    <t>7838 NC-73</t>
  </si>
  <si>
    <t>I7Llfbo9t-19yJi6CSQI7g</t>
  </si>
  <si>
    <t>7208 Nc 73 Hwy</t>
  </si>
  <si>
    <t>f1jwPmnvwxfz35ca_ohGGA</t>
  </si>
  <si>
    <t>Advanced Reproductive Concepts</t>
  </si>
  <si>
    <t>1918 Randolph Rd, Ste 210</t>
  </si>
  <si>
    <t>['Fertility', 'Health &amp; Medical', 'Doctors', 'Endocrinologists', 'Medical Centers']</t>
  </si>
  <si>
    <t>7i_FVSJQle6cQWTZnFyCrQ</t>
  </si>
  <si>
    <t>Cold Stone Creamery</t>
  </si>
  <si>
    <t>9820 Rea Rd, Ste B</t>
  </si>
  <si>
    <t>['Food', 'Specialty Food', 'Custom Cakes', 'Cupcakes', 'Chocolatiers &amp; Shops', 'Ice Cream &amp; Frozen Yogurt']</t>
  </si>
  <si>
    <t>sWXE6fKcKckfzkMylO3W9w</t>
  </si>
  <si>
    <t>Pepperbox Doughnuts</t>
  </si>
  <si>
    <t>101 W Worthington Ave, Ste 150</t>
  </si>
  <si>
    <t>['Food', 'Coffee &amp; Tea', 'Kombucha', 'Donuts']</t>
  </si>
  <si>
    <t>B1WyyW7bnZE86LWzR9CUUA</t>
  </si>
  <si>
    <t>4415 Sharon Rd, Ste 100</t>
  </si>
  <si>
    <t>['Real Estate', 'Home Services', 'Financial Services', 'Banks &amp; Credit Unions', 'Mortgage Brokers']</t>
  </si>
  <si>
    <t>pRh1GiWaXYD8r_Rscwm5uw</t>
  </si>
  <si>
    <t>Sears Outlet</t>
  </si>
  <si>
    <t>545 Concord Pkwy N</t>
  </si>
  <si>
    <t>['Appliances &amp; Repair', 'Hardware Stores', 'Shopping', 'Home &amp; Garden', 'Discount Store', 'Sporting Goods', 'Mattresses', 'Appliances', 'Outlet Stores', 'Local Services', 'Home Decor']</t>
  </si>
  <si>
    <t>opVhjiT6r3-8pKXBKqq2hQ</t>
  </si>
  <si>
    <t>Caromont Pediatric Partners</t>
  </si>
  <si>
    <t>705 Summit Crossing Pl, Ste 150</t>
  </si>
  <si>
    <t>Eqk8ol1gC5-kwMRS7nA75Q</t>
  </si>
  <si>
    <t>2900 Derita Rd, Suite 10</t>
  </si>
  <si>
    <t>['Fast Food', 'Restaurants', 'Pizza', 'Sandwiches']</t>
  </si>
  <si>
    <t>Ttuc4B_vWgNYJJe2uj17gQ</t>
  </si>
  <si>
    <t>Go Calendars &amp; Games</t>
  </si>
  <si>
    <t>['Toy Stores', 'Flowers &amp; Gifts', 'Event Planning &amp; Services', 'Arts &amp; Crafts', 'Shopping', 'Gift Shops', 'Cards &amp; Stationery']</t>
  </si>
  <si>
    <t>Dylv_urQIQW2rcxVmTwHCA</t>
  </si>
  <si>
    <t>Season Tree Service</t>
  </si>
  <si>
    <t>8224 Hunley Ridge Rd</t>
  </si>
  <si>
    <t>['Home Services', 'Tree Services']</t>
  </si>
  <si>
    <t>5eU50HUUu4ynPgopsZyf7A</t>
  </si>
  <si>
    <t>2 Gals Kitchen</t>
  </si>
  <si>
    <t>80 Union St S</t>
  </si>
  <si>
    <t>['Sandwiches', 'Restaurants', 'Cafes']</t>
  </si>
  <si>
    <t>qBa28rpBVdjD-qxNSzm-rQ</t>
  </si>
  <si>
    <t>El Patron Matthews</t>
  </si>
  <si>
    <t>15080 Idlewild Rd, Ste J</t>
  </si>
  <si>
    <t>aS5jB-yV0Hcp2UKAIsEZSw</t>
  </si>
  <si>
    <t>Regency Beauty Institute Student Salons</t>
  </si>
  <si>
    <t>9101 Kings Parade Blvd</t>
  </si>
  <si>
    <t>QA4C7F7tM2bfXQCCM02sXw</t>
  </si>
  <si>
    <t>BJ's</t>
  </si>
  <si>
    <t>900 Metropolitan Ave</t>
  </si>
  <si>
    <t>['Shopping', 'Wholesale Stores', 'Grocery', 'Food']</t>
  </si>
  <si>
    <t>xOQ2rtpfqDlqNUhtFTG_CA</t>
  </si>
  <si>
    <t>Mounted Image</t>
  </si>
  <si>
    <t>16534 Bastille Dr</t>
  </si>
  <si>
    <t>['Home Theatre Installation', 'Home Services', 'Local Services', 'Home Automation', 'Home Network Installation', 'TV Mounting']</t>
  </si>
  <si>
    <t>5F5z9wntiSn-rKuit92fJQ</t>
  </si>
  <si>
    <t>4431 Randolph Rd</t>
  </si>
  <si>
    <t>['Caterers', 'Fast Food', 'Restaurants', 'Event Planning &amp; Services']</t>
  </si>
  <si>
    <t>COKSA2i-9GVwKjCu5jI8Ew</t>
  </si>
  <si>
    <t>130 W Charlotte Ave</t>
  </si>
  <si>
    <t>['Fast Food', 'Chicken Shop', 'Restaurants']</t>
  </si>
  <si>
    <t>s2B_ZeSGTlQ3qbm0dOY5rg</t>
  </si>
  <si>
    <t>4847 Shopton Rd</t>
  </si>
  <si>
    <t>['Restaurants', 'Ice Cream &amp; Frozen Yogurt', 'Burgers', 'Food', 'Fast Food', 'American (Traditional)']</t>
  </si>
  <si>
    <t>tNxGH0dYx_JinTxnwwjZUA</t>
  </si>
  <si>
    <t>Sycamore Brewing</t>
  </si>
  <si>
    <t>2161 Hawkins St</t>
  </si>
  <si>
    <t>['Breweries', 'Food', 'Beer Gardens', 'Nightlife']</t>
  </si>
  <si>
    <t>T4L92RusUi-mGRtZLo-lPg</t>
  </si>
  <si>
    <t>8156 S Tryon St</t>
  </si>
  <si>
    <t>['Juice Bars &amp; Smoothies', 'Shopping', 'Specialty Food', 'Health Markets', 'Vitamins &amp; Supplements', 'Food']</t>
  </si>
  <si>
    <t>-0QtTRrAMn6DKLZNef3Ojg</t>
  </si>
  <si>
    <t>Al-Salam Market &amp; Deli</t>
  </si>
  <si>
    <t>10901 University City Blvd, Ste 104</t>
  </si>
  <si>
    <t>['Specialty Food', 'Meat Shops', 'Delis', 'Food', 'Ethnic Food', 'Restaurants', 'Grocery', 'Convenience Stores']</t>
  </si>
  <si>
    <t>rasnW2YMqqKVVbXd2f7sCw</t>
  </si>
  <si>
    <t>Caffeina's Marketplace Cafe</t>
  </si>
  <si>
    <t>bN3Gx9k9RtQPfRxzZPJv_w</t>
  </si>
  <si>
    <t>2 The Max Salon</t>
  </si>
  <si>
    <t>10223 University City Blvd, Ste E</t>
  </si>
  <si>
    <t>4UxwRQSd_g3j6E3e_xYwDQ</t>
  </si>
  <si>
    <t>Rush Bowls</t>
  </si>
  <si>
    <t>416 E 36th St</t>
  </si>
  <si>
    <t>['Event Planning &amp; Services', 'Vegetarian', 'Juice Bars &amp; Smoothies', 'Vegan', 'Caterers', 'Food', 'Acai Bowls', 'Restaurants']</t>
  </si>
  <si>
    <t>6vJKaufc5g0-bcz7dNMWSQ</t>
  </si>
  <si>
    <t>6406 W Wilkinson Blvd</t>
  </si>
  <si>
    <t>aVMcCqmOpB-tNBq71113AA</t>
  </si>
  <si>
    <t>Fitness Factory</t>
  </si>
  <si>
    <t>1111 Hawthorne Ln</t>
  </si>
  <si>
    <t>['Fitness &amp; Instruction', 'Active Life', 'Gyms']</t>
  </si>
  <si>
    <t>fAtP5kaGCLvrOE_cRShFCQ</t>
  </si>
  <si>
    <t>Dolce Casa Tile Boutique</t>
  </si>
  <si>
    <t>8318 Pineville Matthews Rd, Ste 712</t>
  </si>
  <si>
    <t>['Shopping', 'Contractors', 'Flooring', 'Kitchen &amp; Bath', 'Home &amp; Garden', 'Home Services', 'Tiling']</t>
  </si>
  <si>
    <t>oWRmvwhD4U_An_ZZMgdKiw</t>
  </si>
  <si>
    <t>Matthew's Barber Shop</t>
  </si>
  <si>
    <t>11120 Monroe Rd, Ste B</t>
  </si>
  <si>
    <t>6iJ8yrsueJ8QH3HceGstxw</t>
  </si>
  <si>
    <t>Table 274</t>
  </si>
  <si>
    <t>274 S Sharon Amity Rd</t>
  </si>
  <si>
    <t>4OCHor3NL5FymD4Q57yB_w</t>
  </si>
  <si>
    <t>14135 Steele Creek Rd, Bldg N</t>
  </si>
  <si>
    <t>['Beauty &amp; Spas', 'Cosmetics &amp; Beauty Supply', 'Skin Care', 'Shopping', 'Home Decor', 'Perfume', 'Candle Stores', 'Home &amp; Garden']</t>
  </si>
  <si>
    <t>PV3ersS1kqXvyFftzKodFQ</t>
  </si>
  <si>
    <t>Webster Radiator A/C &amp; Auto Truck Repair</t>
  </si>
  <si>
    <t>723 Concord Pkwy N</t>
  </si>
  <si>
    <t>['Tires', 'Automotive', 'Auto Repair', 'Auto Parts &amp; Supplies', 'Oil Change Stations', 'Commercial Truck Repair']</t>
  </si>
  <si>
    <t>QLT4YkZhCIVd_D3Vu3eEoA</t>
  </si>
  <si>
    <t>La Unica</t>
  </si>
  <si>
    <t>1096 Concord Pkwy N, Ste 1</t>
  </si>
  <si>
    <t>dtp3UPOH3Fig5zW2tqOGvA</t>
  </si>
  <si>
    <t>981 Concord Pkwy S</t>
  </si>
  <si>
    <t>kihA-dYPAgvGgzcsa4__zA</t>
  </si>
  <si>
    <t>Fancy Nails</t>
  </si>
  <si>
    <t>1859 Dickerson Blvd</t>
  </si>
  <si>
    <t>ZmKEP-h-DlSVDL7qifcvhA</t>
  </si>
  <si>
    <t>Pearlee &amp; Cille's Bagel Cafe</t>
  </si>
  <si>
    <t>102 Davis St</t>
  </si>
  <si>
    <t>['Food', 'Desserts', 'Donuts', 'Ice Cream &amp; Frozen Yogurt', 'Coffee &amp; Tea', 'Active Life', 'Bagels', 'Kids Activities']</t>
  </si>
  <si>
    <t>CCzhIWR_Y1OA4DVENNQfdg</t>
  </si>
  <si>
    <t>Waters Edge Apartments</t>
  </si>
  <si>
    <t>100 Waterview Dr</t>
  </si>
  <si>
    <t>CgeTuzk28ZAKRkr08pPcqw</t>
  </si>
  <si>
    <t>3240 Wilkinson Blvd</t>
  </si>
  <si>
    <t>['Drugstores', 'Shopping', 'Fashion', 'Discount Store', 'Grocery', 'Department Stores', 'Food', 'Electronics']</t>
  </si>
  <si>
    <t>The Boardroom Restaurant</t>
  </si>
  <si>
    <t>128 S Tryon St, Ste 150</t>
  </si>
  <si>
    <t>['Breakfast &amp; Brunch', 'American (Traditional)', 'Southern', 'Restaurants']</t>
  </si>
  <si>
    <t>749MsdV9v1SijXaLrY23pw</t>
  </si>
  <si>
    <t>Dean &amp; DeLuca</t>
  </si>
  <si>
    <t>6903 Phillips Pl Ct</t>
  </si>
  <si>
    <t>['Bakeries', 'Candy Stores', 'Chocolatiers &amp; Shops', 'Desserts', 'Grocery', 'Cheese Shops', 'Specialty Food', 'Restaurants', 'Coffee &amp; Tea', 'Delis', 'Food', 'Beer', 'Wine &amp; Spirits']</t>
  </si>
  <si>
    <t>IeLNxzX69vPLeMoyAveGNQ</t>
  </si>
  <si>
    <t>Triangle Pest Control</t>
  </si>
  <si>
    <t>5104 Reagan Dr, Ste 10</t>
  </si>
  <si>
    <t>QWiTMOFKI8RVYqU8_Z_oNA</t>
  </si>
  <si>
    <t>Villa Italian Kitchen</t>
  </si>
  <si>
    <t>v7Ppa405EXtT6VU77enw7A</t>
  </si>
  <si>
    <t>CMD Automotive</t>
  </si>
  <si>
    <t>2914 Griffith St</t>
  </si>
  <si>
    <t>['Automotive', 'Auto Repair', 'Auto Parts &amp; Supplies', 'Oil Change Stations']</t>
  </si>
  <si>
    <t>op16uohWrbnHGbzxnKyEWA</t>
  </si>
  <si>
    <t>Hangers Cleaners</t>
  </si>
  <si>
    <t>220 N Pine St</t>
  </si>
  <si>
    <t>n3Ihb_FTL6FbHV5oYIoC7A</t>
  </si>
  <si>
    <t>Mister Sparky by Wise Electric Control</t>
  </si>
  <si>
    <t>525 N Tryon St, Ste 1600</t>
  </si>
  <si>
    <t>['Home Services', 'Electricians']</t>
  </si>
  <si>
    <t>EaFs9AJaVhvJmWHN69mFYg</t>
  </si>
  <si>
    <t>Carrousel Parade &amp; Festival</t>
  </si>
  <si>
    <t>601 E 5th St</t>
  </si>
  <si>
    <t>ad2QQmN0M0QGZpau1uQrHA</t>
  </si>
  <si>
    <t>701 S Kings Dr</t>
  </si>
  <si>
    <t>['Donuts', 'Food', 'Coffee &amp; Tea']</t>
  </si>
  <si>
    <t>dtjOkuk-UNjsRLDa1snxDw</t>
  </si>
  <si>
    <t>The Alley Cat</t>
  </si>
  <si>
    <t>['Arts &amp; Entertainment', 'Music Venues', 'Sports Bars', 'Nightlife', 'Bars', 'Dance Clubs']</t>
  </si>
  <si>
    <t>Nh5lFw2MLYBYxO1SzhsLqA</t>
  </si>
  <si>
    <t>Dowd Branch YMCA</t>
  </si>
  <si>
    <t>['Health &amp; Medical', 'Gyms', 'Weight Loss Centers', 'Local Services', 'Child Care &amp; Day Care', 'Active Life', 'Fitness &amp; Instruction']</t>
  </si>
  <si>
    <t>JjkwArNO6OnCkwBemZzyNA</t>
  </si>
  <si>
    <t>Fontanella Italiano Ristorante</t>
  </si>
  <si>
    <t>10412 E Independence Blvd</t>
  </si>
  <si>
    <t>0wd7UpfyYju4XgZRq5z06A</t>
  </si>
  <si>
    <t>Atlantic Self Storage</t>
  </si>
  <si>
    <t>3434 Monroe Rd</t>
  </si>
  <si>
    <t>slEAJYvyP3ZIMlUpVuiCIw</t>
  </si>
  <si>
    <t>Pho Me Vietnamese Kitchen</t>
  </si>
  <si>
    <t>138 Village View Dr, St 103</t>
  </si>
  <si>
    <t>['Restaurants', 'Vegetarian', 'Gluten-Free', 'Vietnamese']</t>
  </si>
  <si>
    <t>yl6QV_CuAzXZpwY2uSWN7g</t>
  </si>
  <si>
    <t>9211 N Tryon St, Ste 8</t>
  </si>
  <si>
    <t>JNWqJv1-ruHJw93TQ8ePBg</t>
  </si>
  <si>
    <t>Total Wine &amp; More</t>
  </si>
  <si>
    <t>5341 Ballantyne Commons Pkwy, Ste 100</t>
  </si>
  <si>
    <t>['Flowers &amp; Gifts', 'Food', 'Beer', 'Wine &amp; Spirits', 'Tobacco Shops', 'Grocery', 'Shopping']</t>
  </si>
  <si>
    <t>FOvQRsxHkSnuxm6PMLwRsQ</t>
  </si>
  <si>
    <t>531 Huntersville Gateway Blvd</t>
  </si>
  <si>
    <t>AY4qBdRtkShnjiPTdlxw_A</t>
  </si>
  <si>
    <t>Big View Diner</t>
  </si>
  <si>
    <t>16637 Lancaster Hwy</t>
  </si>
  <si>
    <t>['Diners', 'Restaurants', 'American (Traditional)', 'Food', 'Bakeries', 'Beer', 'Wine &amp; Spirits', 'Greek', 'Breakfast &amp; Brunch']</t>
  </si>
  <si>
    <t>Gf5otCX4jp__-IiHILEPtw</t>
  </si>
  <si>
    <t>Promenade Park</t>
  </si>
  <si>
    <t>11115 Shadow Grove Cir</t>
  </si>
  <si>
    <t>oJZEI5FFFI0wh9tVorYlYQ</t>
  </si>
  <si>
    <t>Premier Cardiovascular Care</t>
  </si>
  <si>
    <t>700 South Torrence, Ste 200</t>
  </si>
  <si>
    <t>['Health &amp; Medical', 'Cardiologists', 'Doctors']</t>
  </si>
  <si>
    <t>h8A8utBZmVWJC0EZtMcyQA</t>
  </si>
  <si>
    <t>Orient Express</t>
  </si>
  <si>
    <t>3200 N Graham St</t>
  </si>
  <si>
    <t>kutSzHuwLCmKuo9Zr9cFNQ</t>
  </si>
  <si>
    <t>Shower Me With Love</t>
  </si>
  <si>
    <t>4732 Sharon Rd, Suite S</t>
  </si>
  <si>
    <t>['Shopping', 'Baby Gear &amp; Furniture', 'Fashion', "Children's Clothing"]</t>
  </si>
  <si>
    <t>3PsmvwxetLz1Tzb-6mNhgA</t>
  </si>
  <si>
    <t>P.F. Chang's</t>
  </si>
  <si>
    <t>10325 Perimeter Pkwy</t>
  </si>
  <si>
    <t>['Gluten-Free', 'Asian Fusion', 'Chinese', 'Restaurants']</t>
  </si>
  <si>
    <t>dCkHVniWUwGdaG9y398Qhg</t>
  </si>
  <si>
    <t>Auntie Anne's</t>
  </si>
  <si>
    <t>6801 Northlake Mall Dr, Ste 188</t>
  </si>
  <si>
    <t>['Fast Food', 'Restaurants', 'Pretzels', 'Bakeries', 'Food']</t>
  </si>
  <si>
    <t>bQTGaumxdH3MnJNxhiHyHw</t>
  </si>
  <si>
    <t>AIR Aerial Fitness</t>
  </si>
  <si>
    <t>1043-C Providence Rd</t>
  </si>
  <si>
    <t>['Aerial Fitness', 'Boot Camps', 'Yoga', 'Active Life', 'Barre Classes', 'Fitness &amp; Instruction']</t>
  </si>
  <si>
    <t>hvNr0xpa_Fztvag2APSXgw</t>
  </si>
  <si>
    <t>Roses Stores</t>
  </si>
  <si>
    <t>605 Park St</t>
  </si>
  <si>
    <t>tTxw-8Qs3xwQNKAB0thcPg</t>
  </si>
  <si>
    <t>Group 15 Real Estate</t>
  </si>
  <si>
    <t>['Home Services', 'Real Estate', 'Property Management', 'Real Estate Agents', 'Real Estate Services']</t>
  </si>
  <si>
    <t>qbrOWvxd8_Igr6dbMOheJA</t>
  </si>
  <si>
    <t>Cd Warehouse</t>
  </si>
  <si>
    <t>['Books', 'Mags', 'Music &amp; Video', 'Music &amp; DVDs', 'Shopping']</t>
  </si>
  <si>
    <t>RIuGt2i3Jf0VXUI9Fw-Izg</t>
  </si>
  <si>
    <t>8591 Concord Mills Blvd</t>
  </si>
  <si>
    <t>['Auto Repair', 'Automotive', 'Auto Parts &amp; Supplies', 'Tires', 'Oil Change Stations']</t>
  </si>
  <si>
    <t>cZ4jkwiJcLm-D08X9L_CFA</t>
  </si>
  <si>
    <t>Dilworth Packing</t>
  </si>
  <si>
    <t>125 Remount Rd</t>
  </si>
  <si>
    <t>['Shipping Centers', 'Local Services', 'Notaries']</t>
  </si>
  <si>
    <t>k27Tw7Gx1gEX5i8xkvXSnQ</t>
  </si>
  <si>
    <t>Fourth Ward Bread Co.</t>
  </si>
  <si>
    <t>312 N Graham St</t>
  </si>
  <si>
    <t>['Bagels', 'Restaurants', 'Food', 'Bakeries', 'Breakfast &amp; Brunch']</t>
  </si>
  <si>
    <t>Q-5hQrPiWef0DrelkWp5Kg</t>
  </si>
  <si>
    <t>Queen City Party Charters</t>
  </si>
  <si>
    <t>['Event Planning &amp; Services', 'Party &amp; Event Planning', 'Limos', 'Party Bus Rentals', 'Airport Shuttles', 'Transportation', 'Hotels &amp; Travel', 'Buses']</t>
  </si>
  <si>
    <t>wBX1-btcISaag4VXR71UvA</t>
  </si>
  <si>
    <t>What the Cup Coffee Bar</t>
  </si>
  <si>
    <t>19915 Jane Crump Ln</t>
  </si>
  <si>
    <t>V0d5j81P6pOY333Q6x2Kxw</t>
  </si>
  <si>
    <t>Tarheel 4WD Center</t>
  </si>
  <si>
    <t>626 Hwy 24 27 W</t>
  </si>
  <si>
    <t>['Tires', 'Automotive', 'Auto Parts &amp; Supplies', 'Auto Repair']</t>
  </si>
  <si>
    <t>LKa4Oe8s8cmCpjq0gJz2qQ</t>
  </si>
  <si>
    <t>Megabus</t>
  </si>
  <si>
    <t>['Transportation', 'Hotels &amp; Travel']</t>
  </si>
  <si>
    <t>DBNqjdfgdW3bITDvSFZYAw</t>
  </si>
  <si>
    <t>Gander Mountain - Gastonia Store</t>
  </si>
  <si>
    <t>3704 E Franklin Blvd</t>
  </si>
  <si>
    <t>['Fashion', 'Sporting Goods', 'Sports Wear', 'Outdoor Gear', 'Shopping', 'Guns &amp; Ammo']</t>
  </si>
  <si>
    <t>TGXXZe4zuQk5CZbZrtXYUA</t>
  </si>
  <si>
    <t>Quail Valley On Carmel</t>
  </si>
  <si>
    <t>4012 Quail Forest Dr</t>
  </si>
  <si>
    <t>qmd7qiygopG67rxb_3190A</t>
  </si>
  <si>
    <t>Napoli Pizza &amp; Pasta</t>
  </si>
  <si>
    <t>4113-A Monroe Rd</t>
  </si>
  <si>
    <t>O4_Pfpcszj20Sj9W5TkIrQ</t>
  </si>
  <si>
    <t>Restaurant Depot</t>
  </si>
  <si>
    <t>2030 John Crosland Junior Dr</t>
  </si>
  <si>
    <t>['Food', 'Shopping', 'Grocery', 'Wholesale Stores']</t>
  </si>
  <si>
    <t>eHTCrHsylIcBDARS2X9Hdw</t>
  </si>
  <si>
    <t>Flash Movers</t>
  </si>
  <si>
    <t>['Home &amp; Garden', 'Shopping', 'Contractors', 'Home Cleaning', 'Movers', 'Home Services', 'Packing Services', 'Junk Removal &amp; Hauling', 'Local Services']</t>
  </si>
  <si>
    <t>oMtq3-bpu-bu0lbAQrFpDQ</t>
  </si>
  <si>
    <t>Felicity Beauty Boutique</t>
  </si>
  <si>
    <t>604 Indian Trail Rd S</t>
  </si>
  <si>
    <t>['Beauty &amp; Spas', 'Nail Salons', 'Skin Care', 'Hair Salons']</t>
  </si>
  <si>
    <t>jJ_kiLHPEXWr7jXVXrcedg</t>
  </si>
  <si>
    <t>Town Burgers</t>
  </si>
  <si>
    <t>['Fast Food', 'Burgers', 'Sandwiches', 'Restaurants', 'Vegetarian']</t>
  </si>
  <si>
    <t>IqLq0ROh4x1XUxomfGqEPA</t>
  </si>
  <si>
    <t>3220 Weddington Rd</t>
  </si>
  <si>
    <t>['Mortgage Brokers', 'Banks &amp; Credit Unions', 'Financial Services', 'Home Services', 'Real Estate']</t>
  </si>
  <si>
    <t>SqCAnnd-lHAp9wdU15qPlA</t>
  </si>
  <si>
    <t>The Body Shop</t>
  </si>
  <si>
    <t>5501 Josh Birmingham Parkway Main Terminal</t>
  </si>
  <si>
    <t>['Shopping', 'Cosmetics &amp; Beauty Supply', 'Beauty &amp; Spas', 'Skin Care']</t>
  </si>
  <si>
    <t>xVBqOtI1HH7p4FVAbtehbg</t>
  </si>
  <si>
    <t>First Dance Charlotte</t>
  </si>
  <si>
    <t>3626 Country Club Dr</t>
  </si>
  <si>
    <t>['Specialty Schools', 'Active Life', 'Dance Studios', 'Fitness &amp; Instruction', 'Event Planning &amp; Services', 'Wedding Planning', 'Education', 'Dance Schools']</t>
  </si>
  <si>
    <t>4jKa65sHrVx4raAL_WuReQ</t>
  </si>
  <si>
    <t>Antojitos Catrachos</t>
  </si>
  <si>
    <t>6404 Albemarle Rd, Ste G</t>
  </si>
  <si>
    <t>['Honduran', 'Mexican', 'Restaurants', 'Latin American']</t>
  </si>
  <si>
    <t>03PFBPPksc-wOljPy47daQ</t>
  </si>
  <si>
    <t>Eleven Lakes Brewing Company</t>
  </si>
  <si>
    <t>10228 Bailey Rd, Ste 201</t>
  </si>
  <si>
    <t>['Beer Bar', 'Breweries', 'Food', 'Bars', 'Nightlife']</t>
  </si>
  <si>
    <t>06zYmp6wz6DXKRKSv4co8Q</t>
  </si>
  <si>
    <t>16025 Lancaster Hwy</t>
  </si>
  <si>
    <t>CcxZlWFUDKTKPg3aJYKKhQ</t>
  </si>
  <si>
    <t>7921 S Blvd</t>
  </si>
  <si>
    <t>h-ZlQ_n0WoBMyGueJB18eA</t>
  </si>
  <si>
    <t>Studio 212</t>
  </si>
  <si>
    <t>128 S Tryon St, Ste 155</t>
  </si>
  <si>
    <t>HOUL4pvpcIQzQxF3NAnVqQ</t>
  </si>
  <si>
    <t>Mattress Firm Concord Mills</t>
  </si>
  <si>
    <t>8561 Concord Mills Blvd</t>
  </si>
  <si>
    <t>['Mattresses', 'Shopping', 'Furniture Stores', 'Home &amp; Garden']</t>
  </si>
  <si>
    <t>3QkRrbsLC-PkordzolS0Eg</t>
  </si>
  <si>
    <t>7749 Matthews-Mint Hill Rd</t>
  </si>
  <si>
    <t>KawvBONuxC5dIe3FHW8QGA</t>
  </si>
  <si>
    <t>Matthews Barber Shop 2</t>
  </si>
  <si>
    <t>1600 Matthews Mint Hill Rd, Ste I</t>
  </si>
  <si>
    <t>w_bgAqgWj41aD3vph3wm8w</t>
  </si>
  <si>
    <t>Beauregards</t>
  </si>
  <si>
    <t>3030 Freedom Dr</t>
  </si>
  <si>
    <t>['Restaurants', 'Italian', 'American (New)']</t>
  </si>
  <si>
    <t>BssUVm58MAJOEwSXI489Jw</t>
  </si>
  <si>
    <t>Childtime of Indian Trail</t>
  </si>
  <si>
    <t xml:space="preserve">120 Business Park Drive  </t>
  </si>
  <si>
    <t>['Education', 'Preschools', 'Tutoring Centers', 'Child Care &amp; Day Care', 'Local Services', 'Elementary Schools']</t>
  </si>
  <si>
    <t>JNzNMrciS8w3XvDCRvDKKw</t>
  </si>
  <si>
    <t>Griffin Home Health Care</t>
  </si>
  <si>
    <t>349 Copperfield Blvd, Ste H2</t>
  </si>
  <si>
    <t>['Medical Supplies', 'Shopping']</t>
  </si>
  <si>
    <t>avhqI-QfGgYIACsoOy36DA</t>
  </si>
  <si>
    <t>3003 Monroe Way</t>
  </si>
  <si>
    <t>['Internet Service Providers', 'Mobile Phones', 'Professional Services', 'Electronics', 'Home Services', 'Shopping']</t>
  </si>
  <si>
    <t>8sX2Qb-_hUK6I3h4LjxDfg</t>
  </si>
  <si>
    <t>Novant Health Primary Care Foxcroft</t>
  </si>
  <si>
    <t>7804A Fairview Rd</t>
  </si>
  <si>
    <t>['Pediatricians', 'Family Practice', 'Obstetricians &amp; Gynecologists', 'Health &amp; Medical', 'Doctors']</t>
  </si>
  <si>
    <t>TunXRP1YWZM5dU58_uOB9A</t>
  </si>
  <si>
    <t>Tortilleria Elizabeth</t>
  </si>
  <si>
    <t>201 W Arrowood Rd</t>
  </si>
  <si>
    <t>_GpVDFIgXadmgX3PIMCaUg</t>
  </si>
  <si>
    <t>Sloan</t>
  </si>
  <si>
    <t>4310 Sharon Rd, Ste T01A</t>
  </si>
  <si>
    <t>["Women's Clothing", 'Shopping', 'Jewelry', 'Accessories', 'Fashion']</t>
  </si>
  <si>
    <t>wqHl43_QSMik5HXX0JNV1w</t>
  </si>
  <si>
    <t>1000 Technology Dr</t>
  </si>
  <si>
    <t>J_yc3h6880qGp-JsgJ4BSQ</t>
  </si>
  <si>
    <t>Untangled Salon LLC</t>
  </si>
  <si>
    <t>8305 Magnolia Estates Dr</t>
  </si>
  <si>
    <t>kzD6FCqGJzk4Lqw9SL71XQ</t>
  </si>
  <si>
    <t>Pineville Barber and Hair Salon Shop</t>
  </si>
  <si>
    <t>583 N Polk St</t>
  </si>
  <si>
    <t>OwsazN68L8RR4FF914EqDw</t>
  </si>
  <si>
    <t>Velvet Taco</t>
  </si>
  <si>
    <t>1115 N Brevard St, Ste 11</t>
  </si>
  <si>
    <t>['Breakfast &amp; Brunch', 'American (New)', 'Tacos', 'Mexican', 'Restaurants']</t>
  </si>
  <si>
    <t>u9ZGaeH_ic6lMN19ff9qMg</t>
  </si>
  <si>
    <t>3200 Cloverleaf Pkwy</t>
  </si>
  <si>
    <t>0-cDFy7tnnaGT2urdVY3Cg</t>
  </si>
  <si>
    <t>Backyard Leisure</t>
  </si>
  <si>
    <t>7730 NW Bruton Smith Blvd, Ste 101</t>
  </si>
  <si>
    <t>['Swimming Pools', 'Active Life']</t>
  </si>
  <si>
    <t>GMr2wAIwHmBC4-p1DkeJ3g</t>
  </si>
  <si>
    <t>Touring Car</t>
  </si>
  <si>
    <t>300 Seaboard Dr</t>
  </si>
  <si>
    <t>rFzyqi3WIMIfhuXDPfE7cA</t>
  </si>
  <si>
    <t>Shain Gallery</t>
  </si>
  <si>
    <t>2823 Selwyn Ave</t>
  </si>
  <si>
    <t>['Arts &amp; Entertainment', 'Shopping', 'Art Galleries']</t>
  </si>
  <si>
    <t>Signature Style Hair Studio</t>
  </si>
  <si>
    <t>20035 Jetton Rd, Ste C</t>
  </si>
  <si>
    <t>['Skin Care', 'Blow Dry/Out Services', 'Makeup Artists', 'Nail Salons', 'Hair Salons', 'Beauty &amp; Spas', 'Hair Stylists']</t>
  </si>
  <si>
    <t>xZu3z_9CQA05GpiCre--eg</t>
  </si>
  <si>
    <t>Fisher Farm</t>
  </si>
  <si>
    <t>21215 Shearers Rd</t>
  </si>
  <si>
    <t>['Mountain Biking', 'Parks', 'Dog Parks', 'Active Life']</t>
  </si>
  <si>
    <t>TKQT8EhCom4WIGKb9PbKpw</t>
  </si>
  <si>
    <t>Camden Cotton Mills Apartments</t>
  </si>
  <si>
    <t>520 W 5th St</t>
  </si>
  <si>
    <t>7xexR4-efQRT-jDS7Nxbyw</t>
  </si>
  <si>
    <t>Windsor Jewelers - Charlotte</t>
  </si>
  <si>
    <t>6809-D Phillips Place Ct</t>
  </si>
  <si>
    <t>['Jewelry', 'Watch Repair', 'Jewelry Repair', 'Shopping', 'Wholesale Stores', 'Watches', 'Local Services', 'Bridal']</t>
  </si>
  <si>
    <t>ZcTZjHbkhUhLukfzkiZQ8Q</t>
  </si>
  <si>
    <t>90 Degrees Salon</t>
  </si>
  <si>
    <t>5107 Piper Station Dr</t>
  </si>
  <si>
    <t>pIkoVilPsl0jZZWZsgmC0g</t>
  </si>
  <si>
    <t>M Nails</t>
  </si>
  <si>
    <t>1654 Dickerson Blvd</t>
  </si>
  <si>
    <t>qqIgj3vpc54Bab5xWfwONA</t>
  </si>
  <si>
    <t>Pita Kabab Grill</t>
  </si>
  <si>
    <t>131 E John St</t>
  </si>
  <si>
    <t>HWg0C5_GscWB9fRHvHkq_Q</t>
  </si>
  <si>
    <t>Kung Pao Wok</t>
  </si>
  <si>
    <t>5428 New Fashion Way, Ste 610</t>
  </si>
  <si>
    <t>['Fast Food', 'Chinese', 'Food Court', 'Restaurants']</t>
  </si>
  <si>
    <t>f0obcNDp4s8yyhPDUbTVfQ</t>
  </si>
  <si>
    <t>['American (New)', 'Burgers', 'Restaurants', 'Fast Food']</t>
  </si>
  <si>
    <t>kPjXlxDLPnN7UUHBj3Jp-Q</t>
  </si>
  <si>
    <t>Pica Polish</t>
  </si>
  <si>
    <t>19700 W Catawba Ave, Ste H</t>
  </si>
  <si>
    <t>LgRiEJPaocDHyRLLOh9iMQ</t>
  </si>
  <si>
    <t>9710 Rea Rd</t>
  </si>
  <si>
    <t>['Restaurants', 'Burgers', 'Fast Food', 'Coffee &amp; Tea', 'Food']</t>
  </si>
  <si>
    <t>0RRaNifPGH9bv26uOwgIjg</t>
  </si>
  <si>
    <t>Caribbean Hut</t>
  </si>
  <si>
    <t>vUhxuFgKCZn6cTZePbhd6g</t>
  </si>
  <si>
    <t>1401 East Boulevard</t>
  </si>
  <si>
    <t>['Coffee &amp; Tea', 'Restaurants', 'Food']</t>
  </si>
  <si>
    <t>NLhUBtoBzqcABJEAXLWT5Q</t>
  </si>
  <si>
    <t>4156 Highway 49 S</t>
  </si>
  <si>
    <t>dj_PM6zssDLIGZvIxAbf9Q</t>
  </si>
  <si>
    <t>The Grayson Apartment Homes</t>
  </si>
  <si>
    <t>6001 Bennettsville Ln</t>
  </si>
  <si>
    <t>tCZsRCc0HDYvg7Qph0appA</t>
  </si>
  <si>
    <t>The Carpet Medic</t>
  </si>
  <si>
    <t>11033 Dry Stone Dr</t>
  </si>
  <si>
    <t>['Carpet Cleaning', 'Local Services', 'Home Services', 'Carpeting']</t>
  </si>
  <si>
    <t>V33Yi_MXLQIJVtkvwwrL4g</t>
  </si>
  <si>
    <t>Charlotte Mecklenburg Library - Plaza Midwood</t>
  </si>
  <si>
    <t>1623 Central Avenue</t>
  </si>
  <si>
    <t>['Bookstores', 'Shopping', 'Public Services &amp; Government', 'Educational Services', 'Books', 'Mags', 'Music &amp; Video', 'Education', 'Libraries']</t>
  </si>
  <si>
    <t>LJr-q9kGdFiMacGsuxw47A</t>
  </si>
  <si>
    <t>Four Dogs Pet Supplies</t>
  </si>
  <si>
    <t>2630 N Davidson St</t>
  </si>
  <si>
    <t>sZj_U8yrCWM9Ux9RHgE_0g</t>
  </si>
  <si>
    <t>Drift Salon</t>
  </si>
  <si>
    <t>2332 B Matthew Township Pkwy</t>
  </si>
  <si>
    <t>['Blow Dry/Out Services', 'Shopping', 'Beauty &amp; Spas', 'Hair Salons', 'Cosmetics &amp; Beauty Supply', 'Makeup Artists', 'Hair Stylists']</t>
  </si>
  <si>
    <t>6Hnf8Vk2BOuyDf11PZdvSw</t>
  </si>
  <si>
    <t>Crafty Burg'r</t>
  </si>
  <si>
    <t>17015 Kenton Dr</t>
  </si>
  <si>
    <t>['Burgers', 'Bars', 'Restaurants', 'Nightlife', 'American (New)']</t>
  </si>
  <si>
    <t>NOwSbR-dbmip5FjH2Jv4FA</t>
  </si>
  <si>
    <t>America's Mattress</t>
  </si>
  <si>
    <t>9905 Knockando Ln, Ste 150</t>
  </si>
  <si>
    <t>['Mattresses', 'Home &amp; Garden', 'Shopping']</t>
  </si>
  <si>
    <t>eZA0yVqoouYxtKDi-q8GOA</t>
  </si>
  <si>
    <t>Blackhawk Hardware</t>
  </si>
  <si>
    <t>4225 Park Rd</t>
  </si>
  <si>
    <t>['Shopping', 'Hardware Stores', 'Kitchen &amp; Bath', 'Flowers &amp; Gifts', 'Nurseries &amp; Gardening', 'Gift Shops', 'Home &amp; Garden']</t>
  </si>
  <si>
    <t>t--eLL_U0LCBoOhvqF3d-g</t>
  </si>
  <si>
    <t>13805 Conlan Cir</t>
  </si>
  <si>
    <t>['Banks &amp; Credit Unions', 'Real Estate', 'Financial Services', 'Mortgage Brokers', 'Home Services']</t>
  </si>
  <si>
    <t>T-nBQpvWE7jdUn7_wdLFRg</t>
  </si>
  <si>
    <t>Matthews Fun Machines</t>
  </si>
  <si>
    <t>3004 Freedom Dr</t>
  </si>
  <si>
    <t>B1kKm3sLtoRZGXeZTwKiAg</t>
  </si>
  <si>
    <t>Bradshaw Social House</t>
  </si>
  <si>
    <t>8440 Rea Rd</t>
  </si>
  <si>
    <t>['American (Traditional)', 'Beer', 'Wine &amp; Spirits', 'Nightlife', 'Food', 'Restaurants']</t>
  </si>
  <si>
    <t>NLHLeoCwul4hStWX_LNVOA</t>
  </si>
  <si>
    <t>A &amp; M AutoService</t>
  </si>
  <si>
    <t>12715 Downs Cir</t>
  </si>
  <si>
    <t>v6HCz9ZigW8DhpACBhkXDg</t>
  </si>
  <si>
    <t>MudbuM</t>
  </si>
  <si>
    <t>532 Governor Morrison St, Ste 120</t>
  </si>
  <si>
    <t>['Beauty &amp; Spas', 'Day Spas', 'Skin Care']</t>
  </si>
  <si>
    <t>pLWq44aK9YDuhGGlsAnUQw</t>
  </si>
  <si>
    <t>Green Movers of America</t>
  </si>
  <si>
    <t>['Home Services', 'Local Services', 'Movers', 'Self Storage', 'Packing Services']</t>
  </si>
  <si>
    <t>2zQi4IaS_NH9u2yOlaqUqA</t>
  </si>
  <si>
    <t>The Southern Gourmet</t>
  </si>
  <si>
    <t>9101 Monroe Rd, Ste  110</t>
  </si>
  <si>
    <t>['Food', 'Southern', 'Specialty Food', 'Caterers', 'Restaurants', 'Event Planning &amp; Services']</t>
  </si>
  <si>
    <t>XJu14V0UvBP0YYGwzw7DGg</t>
  </si>
  <si>
    <t>Gogo Empanadas</t>
  </si>
  <si>
    <t>11229 E Independence Blvd, Ste C</t>
  </si>
  <si>
    <t>['Empanadas', 'Restaurants', 'Latin American', 'Fast Food', 'Food']</t>
  </si>
  <si>
    <t>N2M0WyGCyTV5jMOYPH7odA</t>
  </si>
  <si>
    <t>Umai Sushi &amp; Asian Bistro</t>
  </si>
  <si>
    <t>['Sushi Bars', 'Restaurants', 'Chinese', 'Japanese', 'Asian Fusion']</t>
  </si>
  <si>
    <t>VVdbPZs0M6d_X5XdgyAhig</t>
  </si>
  <si>
    <t>Bagel Bin</t>
  </si>
  <si>
    <t>9815 Sam Furr Rd, Ste I</t>
  </si>
  <si>
    <t>['Bagels', 'Coffee &amp; Tea', 'Delis', 'Restaurants', 'Food']</t>
  </si>
  <si>
    <t>F1EMu_JxydOfWtKiC-7oXA</t>
  </si>
  <si>
    <t>KoJ_9_5MGFypY-5g1nfKKA</t>
  </si>
  <si>
    <t>Reesunshine Nail Spa &amp; Beauty in You</t>
  </si>
  <si>
    <t>2750 E Wt Harris Blvd, Ste 232A</t>
  </si>
  <si>
    <t>NwVFItrr7_sQr7LzCTiBCA</t>
  </si>
  <si>
    <t>Onsite Wood Repair</t>
  </si>
  <si>
    <t>6128 Downfield Wood Dr</t>
  </si>
  <si>
    <t>['Furniture Reupholstery', 'Local Services', 'Professional Services']</t>
  </si>
  <si>
    <t>ofXqwIbHprYF6TP47XudOw</t>
  </si>
  <si>
    <t xml:space="preserve">Salsarita's Fresh Mexican Grill </t>
  </si>
  <si>
    <t>['Mexican', 'Restaurants', 'Caterers', 'Tex-Mex', 'Event Planning &amp; Services', 'Salad']</t>
  </si>
  <si>
    <t>7_s_sepnZa3oSFzTtZkMGw</t>
  </si>
  <si>
    <t>9101-R Pineville-Matthews Rd</t>
  </si>
  <si>
    <t>dZynuQWG8SX5qMpJgf3DXg</t>
  </si>
  <si>
    <t>Nail 1st</t>
  </si>
  <si>
    <t>1524 Alleghany St</t>
  </si>
  <si>
    <t>bzZPuPPFmJZBlPLEhj6G0Q</t>
  </si>
  <si>
    <t>Pike's Old Fashion Soda Shop Catering</t>
  </si>
  <si>
    <t>1930 Camden Rd</t>
  </si>
  <si>
    <t>NIlUvT2WOPnxg7EntXznbA</t>
  </si>
  <si>
    <t>Capstone Dental</t>
  </si>
  <si>
    <t>16011 Lancaster Hwy, Ste D</t>
  </si>
  <si>
    <t>['Orthodontists', 'General Dentistry', 'Dentists', 'Health &amp; Medical', 'Cosmetic Dentists']</t>
  </si>
  <si>
    <t>9UU2DPhwmTmkuANzYiZSMQ</t>
  </si>
  <si>
    <t>Cheddar's Scratch Kitchen</t>
  </si>
  <si>
    <t>620 University Center Blvd</t>
  </si>
  <si>
    <t>['Restaurants', 'Burgers', 'American (New)', 'Sandwiches', 'American (Traditional)', 'Seafood', 'Comfort Food']</t>
  </si>
  <si>
    <t>UFQR4e86WtDcFsIe7tcX6Q</t>
  </si>
  <si>
    <t>11067 Carolina Pl Pkwy</t>
  </si>
  <si>
    <t>['Bikes', 'Fashion', 'Shopping', 'Sporting Goods', 'Sports Wear', 'Outdoor Gear']</t>
  </si>
  <si>
    <t>Davidson Street Public House</t>
  </si>
  <si>
    <t>['Breweries', 'Tapas/Small Plates', 'American (New)', 'Food', 'Restaurants', 'Gastropubs', 'Beer', 'Wine &amp; Spirits']</t>
  </si>
  <si>
    <t>Z7aIyeIlUMglLWTkBiHhNw</t>
  </si>
  <si>
    <t>TCBY Rosedale Commons</t>
  </si>
  <si>
    <t>9334 Rose Commons Drive, Suite A</t>
  </si>
  <si>
    <t>diThW1PH8u7q6DY8dlFgJg</t>
  </si>
  <si>
    <t>Carolina Beer Temple</t>
  </si>
  <si>
    <t>131-1C Matthews Station St</t>
  </si>
  <si>
    <t>['Shopping', 'Bars', 'Beer Bar', 'Nightlife', 'Beer', 'Wine &amp; Spirits', 'Sandwiches', 'Food', 'Breweries', 'Restaurants']</t>
  </si>
  <si>
    <t>6K4-5RSCKYkBSOi2xrPa1w</t>
  </si>
  <si>
    <t>Marriot Residence Inn</t>
  </si>
  <si>
    <t>404 Mint St</t>
  </si>
  <si>
    <t>Sj-TsWNwWX5T9oKgP5lubQ</t>
  </si>
  <si>
    <t>8920 Lawyers Rd</t>
  </si>
  <si>
    <t>Dux0FHqMLYZGf4pEyHky2g</t>
  </si>
  <si>
    <t>Ace Custom Tattooing</t>
  </si>
  <si>
    <t>1312 Thomas Ave</t>
  </si>
  <si>
    <t>_omO4bgUNP8zQEEyrEsVSw</t>
  </si>
  <si>
    <t>Killingsworth Environmental</t>
  </si>
  <si>
    <t>13216 Albemarle Rd</t>
  </si>
  <si>
    <t>['Pest Control', 'Local Services', 'Damage Restoration', 'Home Services', 'Heating &amp; Air Conditioning/HVAC', 'Landscaping', 'Professional Services', 'Carpet Cleaning', 'Lawn Services']</t>
  </si>
  <si>
    <t>Fd5Q8GrB-jlAIPM8AmL07w</t>
  </si>
  <si>
    <t>Nail Tek</t>
  </si>
  <si>
    <t>8639 Concord Mills Blvd</t>
  </si>
  <si>
    <t>['Beauty &amp; Spas', 'Nail Salons', 'Eyelash Service']</t>
  </si>
  <si>
    <t>kSWrAaounS_quTjDeQRVzA</t>
  </si>
  <si>
    <t>3122 Fincher Farm Rd, Ste 100</t>
  </si>
  <si>
    <t>['Mailbox Centers', 'Notaries', 'Shipping Centers', 'Local Services', 'Printing Services']</t>
  </si>
  <si>
    <t>z_PrJbSpgtK218RYIfqmVA</t>
  </si>
  <si>
    <t>Xtreme Play</t>
  </si>
  <si>
    <t>1480 Concord Pkwy N, Ste 295</t>
  </si>
  <si>
    <t>['Kids Activities', 'Active Life', 'Amusement Parks', 'Party &amp; Event Planning', 'Event Planning &amp; Services']</t>
  </si>
  <si>
    <t>-5FndHRwNg-xhPsctrhTbA</t>
  </si>
  <si>
    <t>NOA Nail Spa</t>
  </si>
  <si>
    <t>9900 Poplar Tent Rd, Ste 110</t>
  </si>
  <si>
    <t>sMnSR6RnTNGlBO_bkbq7uw</t>
  </si>
  <si>
    <t>Aqua-Tots Swim Schools Matthews</t>
  </si>
  <si>
    <t>1709 Matthews Township Pkwy</t>
  </si>
  <si>
    <t>['Swimming Lessons/Schools', 'Fitness &amp; Instruction', 'Active Life', 'Education', 'Specialty Schools']</t>
  </si>
  <si>
    <t>4vsyLJrOlHYGeEb-ersQGw</t>
  </si>
  <si>
    <t>Larsana Heating &amp; Cooling</t>
  </si>
  <si>
    <t>9301-E Monroe Rd</t>
  </si>
  <si>
    <t>['Heating &amp; Air Conditioning/HVAC', 'Home Services', 'Air Duct Cleaning', 'Local Services']</t>
  </si>
  <si>
    <t>yuwmVUmsFVawe4zxnWZfNg</t>
  </si>
  <si>
    <t>Flip-a-Lo‚Äôs</t>
  </si>
  <si>
    <t>7629 Pineville-matthews Rd, Ste A</t>
  </si>
  <si>
    <t>['Restaurants', 'Beer', 'Wine &amp; Spirits', 'Food', 'Chicken Wings', 'Caterers', 'Event Planning &amp; Services', 'American (Traditional)', 'Fast Food']</t>
  </si>
  <si>
    <t>Yg_erZ2xWHT1k0HW8FWzLg</t>
  </si>
  <si>
    <t>4601 N Tryon St</t>
  </si>
  <si>
    <t>['Chicken Wings', 'Restaurants', 'Fast Food', 'Chicken Shop']</t>
  </si>
  <si>
    <t>jdKJabuweAN39Eke-4uQ_g</t>
  </si>
  <si>
    <t>Olde Sycamore Golf Plantation</t>
  </si>
  <si>
    <t>7500 Olde Sycamore Dr</t>
  </si>
  <si>
    <t>50-psRXlsW6duFPC1INn8Q</t>
  </si>
  <si>
    <t>Green Light Tattoo</t>
  </si>
  <si>
    <t>820 Lamar Ave</t>
  </si>
  <si>
    <t>['Jewelry', 'Beauty &amp; Spas', 'Piercing', 'Tattoo', 'Shopping']</t>
  </si>
  <si>
    <t>KvZBPfCcT_FwuzI0UbHpgg</t>
  </si>
  <si>
    <t>Sherman Branch Trails</t>
  </si>
  <si>
    <t>12501 Rocky River Church</t>
  </si>
  <si>
    <t>['Active Life', 'Mountain Biking']</t>
  </si>
  <si>
    <t>G8XgwAr9Ex39SI-DUFZRSw</t>
  </si>
  <si>
    <t>The Trail House</t>
  </si>
  <si>
    <t>6751 Old Monroe Rd</t>
  </si>
  <si>
    <t>['Pubs', 'Bars', 'Restaurants', 'Nightlife', 'American (New)', 'Venues &amp; Event Spaces', 'Event Planning &amp; Services', 'Music Venues', 'Arts &amp; Entertainment']</t>
  </si>
  <si>
    <t>NMG5mUe55LhWbKknqejkAw</t>
  </si>
  <si>
    <t>Carolina ProSweep</t>
  </si>
  <si>
    <t>['Roofing', 'Home Services', 'Fireplace Services', 'Chimney Sweeps', 'Contractors', 'Waterproofing', 'Home Cleaning']</t>
  </si>
  <si>
    <t>hwS3hmBXizKOLmql5Z669A</t>
  </si>
  <si>
    <t>McGill Rose Garden</t>
  </si>
  <si>
    <t>940 N Davidson St</t>
  </si>
  <si>
    <t>['Venues &amp; Event Spaces', 'Event Planning &amp; Services', 'Arts &amp; Entertainment', 'Parks', 'Botanical Gardens', 'Active Life']</t>
  </si>
  <si>
    <t>_M9XxtEFXnHwdh8tMC2gNw</t>
  </si>
  <si>
    <t>The Last Word</t>
  </si>
  <si>
    <t>5744 N Tryon St</t>
  </si>
  <si>
    <t>['Music &amp; DVDs', 'Education', 'Videos &amp; Video Game Rental', 'Bookstores', 'Video Game Stores', 'Shopping', 'Books', 'Mags', 'Music &amp; Video', 'Electronics', 'Local Flavor', 'Used Bookstore']</t>
  </si>
  <si>
    <t>GpidzCoVAyMReXCwF8giqg</t>
  </si>
  <si>
    <t>CLT Express Limousine</t>
  </si>
  <si>
    <t>7319 W Wilkinson Blvd</t>
  </si>
  <si>
    <t>['Limos', 'Airport Shuttles', 'Hotels &amp; Travel', 'Transportation', 'Tours', 'Wine Tours']</t>
  </si>
  <si>
    <t>uXo4jJUORDO7jPQAGZrD9w</t>
  </si>
  <si>
    <t>D&amp;L Parts</t>
  </si>
  <si>
    <t>2100 Freedom Dr</t>
  </si>
  <si>
    <t>['Professional Services', 'Shopping', 'Appliances &amp; Repair', 'Wholesalers', 'Home Services', 'Appliances', 'Local Services', 'Home &amp; Garden', 'Heating &amp; Air Conditioning/HVAC']</t>
  </si>
  <si>
    <t>yC-Nrn05R5gPhlgBIy3jIQ</t>
  </si>
  <si>
    <t>AG Drywall &amp; Painting</t>
  </si>
  <si>
    <t>9108 Shackleford Ter</t>
  </si>
  <si>
    <t>['Painters', 'Drywall Installation &amp; Repair', 'Home Services', 'Contractors']</t>
  </si>
  <si>
    <t>YsDxhacf8sKQgFBoJ1pTWA</t>
  </si>
  <si>
    <t>West End Fresh Seafood Market</t>
  </si>
  <si>
    <t>2206 Beatties Ford Rd</t>
  </si>
  <si>
    <t>['Food', 'Seafood Markets', 'Specialty Food']</t>
  </si>
  <si>
    <t>XSCYYvstSpCVW8wC7rJT7w</t>
  </si>
  <si>
    <t>Anntony's Caribbean Cafe</t>
  </si>
  <si>
    <t>6434 W Sugar Creek Rd</t>
  </si>
  <si>
    <t>['Restaurants', 'Caribbean', 'Salad', 'Chicken Wings', 'Barbeque', 'Seafood']</t>
  </si>
  <si>
    <t>dYRBbmjpzHd9jtZSuiFASA</t>
  </si>
  <si>
    <t>The Liberty</t>
  </si>
  <si>
    <t>9816 Rea Rd</t>
  </si>
  <si>
    <t>['Gastropubs', 'American (Traditional)', 'Restaurants']</t>
  </si>
  <si>
    <t>XRT9dhzPS1n9iqmb_8eJjw</t>
  </si>
  <si>
    <t>8706 Pineville Matthews Rd, Ste 100</t>
  </si>
  <si>
    <t>['Sandwiches', 'Bagels', 'Restaurants', 'Breakfast &amp; Brunch', 'Food']</t>
  </si>
  <si>
    <t>NqecXgDQc9yUgUWj3EA2cg</t>
  </si>
  <si>
    <t>Operation Christmas Child</t>
  </si>
  <si>
    <t>7100 Forest Point Blvd</t>
  </si>
  <si>
    <t>9uwdAhYOZZDnsZSFdSuDMw</t>
  </si>
  <si>
    <t>Fourth Ward Market</t>
  </si>
  <si>
    <t>524 N Graham St</t>
  </si>
  <si>
    <t>['Convenience Stores', 'Food', 'Beer', 'Wine &amp; Spirits']</t>
  </si>
  <si>
    <t>JOAN-yp3qDZ7f8v9LB-w9g</t>
  </si>
  <si>
    <t>Hunter &amp; Everage</t>
  </si>
  <si>
    <t>5457 Monroe Rd</t>
  </si>
  <si>
    <t>['Personal Injury Law', 'Professional Services', 'Lawyers', 'Workers Compensation Law', 'Criminal Defense Law', 'Social Security Law', 'Employment Law']</t>
  </si>
  <si>
    <t>KAntBJ1ougj5TtbIu0ITBw</t>
  </si>
  <si>
    <t>Pokeatery</t>
  </si>
  <si>
    <t>210 E Trade St, Ste B226</t>
  </si>
  <si>
    <t>['Seafood', 'Asian Fusion', 'Poke', 'Food', 'Hawaiian', 'Sushi Bars', 'Restaurants']</t>
  </si>
  <si>
    <t>OQcwCyQ53w0rUDdxJXHJfg</t>
  </si>
  <si>
    <t>Carolina Prime Restaurant &amp; Steakhouse</t>
  </si>
  <si>
    <t>225 E Woodlawn Rd</t>
  </si>
  <si>
    <t>['Steakhouses', 'Restaurants', 'Seafood', 'Breakfast &amp; Brunch']</t>
  </si>
  <si>
    <t>0XodaZxxFLObE4uUTQCYng</t>
  </si>
  <si>
    <t>H9QvGwjFPnUULD0y8i7FkQ</t>
  </si>
  <si>
    <t>Prosciutto's Pizzeria &amp; Pub</t>
  </si>
  <si>
    <t>20920 Torrence Chapel Rd</t>
  </si>
  <si>
    <t>['Bars', 'Pubs', 'Italian', 'Nightlife', 'Pizza', 'Restaurants']</t>
  </si>
  <si>
    <t>c24ZZshnU3sKqHQF8K_7Yg</t>
  </si>
  <si>
    <t>Bernardin's Restaurant At Ratcliffe</t>
  </si>
  <si>
    <t>435 S Tryon St, Ste 100, Ratcliffe</t>
  </si>
  <si>
    <t>['Restaurants', 'American (New)', 'Bars', 'Desserts', 'Seafood', 'Nightlife', 'Food']</t>
  </si>
  <si>
    <t>cCMyypY73m9GJBKI4RvFcw</t>
  </si>
  <si>
    <t>Namaste India</t>
  </si>
  <si>
    <t>['Pakistani', 'Restaurants', 'Indian']</t>
  </si>
  <si>
    <t>iFg8ThUoPW8OYgxs9AIxvQ</t>
  </si>
  <si>
    <t>Wasabi Cafe</t>
  </si>
  <si>
    <t>845 Church St N, Ste 202</t>
  </si>
  <si>
    <t>['Japanese', 'Sushi Bars', 'Thai', 'Restaurants']</t>
  </si>
  <si>
    <t>KILiLLcArAs1sLzcjAPo8A</t>
  </si>
  <si>
    <t>Sure-Safe Moving and Storage</t>
  </si>
  <si>
    <t>1675 Hwy 16 N</t>
  </si>
  <si>
    <t>['Movers', 'Local Services', 'Self Storage', 'Home Services', 'Automotive', 'Truck Rental']</t>
  </si>
  <si>
    <t>210 East Trade St, Ste 226</t>
  </si>
  <si>
    <t>['Sandwiches', 'Breakfast &amp; Brunch', 'Bagels', 'Restaurants', 'Food']</t>
  </si>
  <si>
    <t>024oyNC1rYO8mNUD-8yZdg</t>
  </si>
  <si>
    <t>AKM Charlotte Locksmith Shop</t>
  </si>
  <si>
    <t>11120 Monroe Rd, Ste A</t>
  </si>
  <si>
    <t>['Home Services', 'Keys &amp; Locksmiths', 'Security Systems']</t>
  </si>
  <si>
    <t>E7GbsTnE6TVtNnDKmKPefg</t>
  </si>
  <si>
    <t>16700 Statesville Rd</t>
  </si>
  <si>
    <t>0LPVkxZ-Ab9Jx6_ytA-Yew</t>
  </si>
  <si>
    <t>Tea Fusion Cafe</t>
  </si>
  <si>
    <t>440 E McCollough Dr</t>
  </si>
  <si>
    <t>['Restaurants', 'Coffee &amp; Tea', 'Food', 'Sandwiches', 'Desserts', 'Cafes', 'Bubble Tea']</t>
  </si>
  <si>
    <t>12OrLfd1RvLWxBH0qSfruQ</t>
  </si>
  <si>
    <t>Microtel Inn &amp; Suites by Wyndham Charlotte/University Place</t>
  </si>
  <si>
    <t>132 East Mccullough Drive</t>
  </si>
  <si>
    <t>zLBsKO17IVV2g1-XlXWJ1Q</t>
  </si>
  <si>
    <t>See Jane Bake</t>
  </si>
  <si>
    <t>127 Main St</t>
  </si>
  <si>
    <t>MCADENVILLE</t>
  </si>
  <si>
    <t>['Food', 'Custom Cakes', 'Bakeries', 'Cupcakes']</t>
  </si>
  <si>
    <t>fR73pLeopE-WtoIYu-s6mw</t>
  </si>
  <si>
    <t>Sun Stoppers Cornelius</t>
  </si>
  <si>
    <t>18700 Statesville Rd, Ste 104</t>
  </si>
  <si>
    <t>['Auto Glass Services', 'Automotive']</t>
  </si>
  <si>
    <t>pbB8iVkb1ThORCRCeibWFg</t>
  </si>
  <si>
    <t>The Cabarrus Arena And Events Center</t>
  </si>
  <si>
    <t>4751 Highway 49 N</t>
  </si>
  <si>
    <t>['Arts &amp; Entertainment', 'Venues &amp; Event Spaces', 'Event Planning &amp; Services', 'Caterers']</t>
  </si>
  <si>
    <t>Zqq0pt2i97ECoOIFAEqQ8g</t>
  </si>
  <si>
    <t>The Cedars Davidson Bed and Breakfast</t>
  </si>
  <si>
    <t>857 Concord Rd</t>
  </si>
  <si>
    <t>['Hotels &amp; Travel', 'Bed &amp; Breakfast']</t>
  </si>
  <si>
    <t>I_grqO6KDmoL0uFx5t-cWg</t>
  </si>
  <si>
    <t>Fleet Feet</t>
  </si>
  <si>
    <t>16620 Cranlyn Rd</t>
  </si>
  <si>
    <t>['Shopping', 'Fashion', 'Shoe Stores', 'Sports Wear', 'Sporting Goods']</t>
  </si>
  <si>
    <t>AaI_qHIe30fu8XCQqL2V3w</t>
  </si>
  <si>
    <t>J'Adore Nail Boutique</t>
  </si>
  <si>
    <t>220 North Pine St, Ste C</t>
  </si>
  <si>
    <t>['Beauty &amp; Spas', 'Food', 'Threading Services', 'Nail Salons', 'Skin Care', 'Tea Rooms', 'Hair Removal', 'Waxing']</t>
  </si>
  <si>
    <t>pbLt4HVNJVjCLB3cXZAN5A</t>
  </si>
  <si>
    <t>Winners for Life ATA  - Denver</t>
  </si>
  <si>
    <t>139 Cross Center Rd</t>
  </si>
  <si>
    <t>['Fitness &amp; Instruction', 'Active Life', 'Martial Arts']</t>
  </si>
  <si>
    <t>VgovIdbPRGDIQJAe0NqEng</t>
  </si>
  <si>
    <t>3320 Potomac River Parkway, A</t>
  </si>
  <si>
    <t>pX_Gr9L5gXhmNx3YQe23Nw</t>
  </si>
  <si>
    <t>New York Deli &amp; Restaurant</t>
  </si>
  <si>
    <t>8045 Providence Rd</t>
  </si>
  <si>
    <t>xGhZuC_tegFTTUbjiJSrvw</t>
  </si>
  <si>
    <t>14835 Ballantyne Village Way, Suite B-180</t>
  </si>
  <si>
    <t>['Hair Removal', 'Beauty &amp; Spas', 'Skin Care', 'Waxing']</t>
  </si>
  <si>
    <t>iHeP8OmTwcqYeyMuEpIaxw</t>
  </si>
  <si>
    <t>Banh Mi and Tea Company</t>
  </si>
  <si>
    <t>2130 Ayrsley Town Blvd, Ste C</t>
  </si>
  <si>
    <t>['Taiwanese', 'Vietnamese', 'Bubble Tea', 'Food', 'Restaurants', 'Sandwiches']</t>
  </si>
  <si>
    <t>4uRBInrEU3JXXEWwQT9FFA</t>
  </si>
  <si>
    <t>Trinity Salon</t>
  </si>
  <si>
    <t>8035 Providence Rd, Ste 113, Sola Salons</t>
  </si>
  <si>
    <t>TwZYGFYHEtAbANbKutGAlw</t>
  </si>
  <si>
    <t>VITASMART‚Ñ¢</t>
  </si>
  <si>
    <t>5303 Poplar Tent Rd, Ste 120</t>
  </si>
  <si>
    <t>['Shopping', 'Vitamins &amp; Supplements', 'Food', 'Organic Stores', 'Discount Store', 'Specialty Food', 'Health Markets', 'Health &amp; Medical', 'Wholesale Stores', 'Nutritionists', 'Grocery']</t>
  </si>
  <si>
    <t>JxHw15slmo2ZDbHMilKyUQ</t>
  </si>
  <si>
    <t>3044 E Franklin Blvd</t>
  </si>
  <si>
    <t>['Ice Cream &amp; Frozen Yogurt', 'Cheesesteaks', 'Restaurants', 'Burgers', 'American (Traditional)', 'Food']</t>
  </si>
  <si>
    <t>fYuLNG55bRRHyJ7QIMM49Q</t>
  </si>
  <si>
    <t>Little Caesars Pizza</t>
  </si>
  <si>
    <t>3220 Wilkinson Blvd</t>
  </si>
  <si>
    <t>TrMd5SI5ntaTtgswBbpjgQ</t>
  </si>
  <si>
    <t>Robert Half</t>
  </si>
  <si>
    <t>201 S College St, FL 15 Ste 1500</t>
  </si>
  <si>
    <t>Oi2xcZiupOgz8PGHpITFTw</t>
  </si>
  <si>
    <t>Stallings Park</t>
  </si>
  <si>
    <t>242 Stallings Rd</t>
  </si>
  <si>
    <t>['Tennis', 'Parks', 'Playgrounds', 'Active Life']</t>
  </si>
  <si>
    <t>p3mKiOzfE2SyhggP8MBUQQ</t>
  </si>
  <si>
    <t>D'Vine Wine Cafe</t>
  </si>
  <si>
    <t>14815 Ballantyne Village Way, Ste 240, 2nd Fl</t>
  </si>
  <si>
    <t>['Music Venues', 'Nightlife', 'Bars', 'Arts &amp; Entertainment', 'American (New)', 'Food', 'Wineries', 'Restaurants', 'Wine Bars']</t>
  </si>
  <si>
    <t>A4cTeoKJ2PyeXE_jbSbRjA</t>
  </si>
  <si>
    <t>Dilworth Tanning Spa</t>
  </si>
  <si>
    <t>1412 East Blvd, Ste I</t>
  </si>
  <si>
    <t>['Tanning Beds', 'Tanning', 'Beauty &amp; Spas', 'Spray Tanning']</t>
  </si>
  <si>
    <t>QXA5wzeBm0Nv6D6NFm5DOA</t>
  </si>
  <si>
    <t>8020 Providence Rd, Ste 100</t>
  </si>
  <si>
    <t>['Sewing &amp; Alterations', 'Laundry Services', 'Local Services', 'Dry Cleaning &amp; Laundry']</t>
  </si>
  <si>
    <t>XzN3C8gbMK8NuSD_LoNezg</t>
  </si>
  <si>
    <t>Carolinas Center For Oral &amp; Facial Surgery - University</t>
  </si>
  <si>
    <t>8738 University City Blvd</t>
  </si>
  <si>
    <t>['Oral Surgeons', 'Prosthetics', 'Dentists', 'Health &amp; Medical', 'Cosmetic Dentists', 'Doctors', 'Cosmetic Surgeons']</t>
  </si>
  <si>
    <t>5a3iXecmLFMS3PRjC-S21Q</t>
  </si>
  <si>
    <t>Neighborhood Garage Door Services</t>
  </si>
  <si>
    <t>PKZgcRWHXTZqGVsyRqXSjA</t>
  </si>
  <si>
    <t>Elements of Bodywork</t>
  </si>
  <si>
    <t>1125 E Morehead St, Ste 102</t>
  </si>
  <si>
    <t>['Massage', 'Massage Therapy', 'Beauty &amp; Spas', 'Health &amp; Medical']</t>
  </si>
  <si>
    <t>Bx7GPOPbgqFWpKflnsDVkA</t>
  </si>
  <si>
    <t>Miracle Method of Charlotte</t>
  </si>
  <si>
    <t>4301 Stuart Andrew Blvd</t>
  </si>
  <si>
    <t>ujcm1pfjb7-_nAzAtVizDw</t>
  </si>
  <si>
    <t>FastMed Urgent Care</t>
  </si>
  <si>
    <t>2242 West Roosevelt Blvd</t>
  </si>
  <si>
    <t>['Urgent Care', 'Medical Centers', 'Health &amp; Medical', 'Doctors']</t>
  </si>
  <si>
    <t>cYx2mQHZGqG4_mpTVUGJBA</t>
  </si>
  <si>
    <t>Doubletap Concealed</t>
  </si>
  <si>
    <t>2017 E Ozark Ave</t>
  </si>
  <si>
    <t>['Active Life', 'Shopping', 'Gun/Rifle Ranges', 'Guns &amp; Ammo']</t>
  </si>
  <si>
    <t>63uSW7_5386a0f2Xw3Z-3w</t>
  </si>
  <si>
    <t>Staples</t>
  </si>
  <si>
    <t>1055 Metropolitan Ave, Midtown</t>
  </si>
  <si>
    <t>['Printing Services', 'Office Equipment', 'Mobile Phone Repair', 'Shipping Centers', 'IT Services &amp; Computer Repair', 'Local Services', 'Shopping']</t>
  </si>
  <si>
    <t>pgtK_RgfhQZCKoOE-Hl7-g</t>
  </si>
  <si>
    <t>GNC</t>
  </si>
  <si>
    <t>4119 Park Road</t>
  </si>
  <si>
    <t>['Shopping', 'Vitamins &amp; Supplements', 'Food', 'Health Markets', 'Specialty Food']</t>
  </si>
  <si>
    <t>OC8Nu2kRksg48pb_JT0Gng</t>
  </si>
  <si>
    <t>Southpark Commons</t>
  </si>
  <si>
    <t>4401 Hampton Ridge Dr</t>
  </si>
  <si>
    <t>9V_48ThEsfQiD1knzsEdWg</t>
  </si>
  <si>
    <t>Coffee Cone Cafe</t>
  </si>
  <si>
    <t>9620 University City Blvd</t>
  </si>
  <si>
    <t>['Juice Bars &amp; Smoothies', 'Food', 'Ice Cream &amp; Frozen Yogurt', 'Coffee &amp; Tea']</t>
  </si>
  <si>
    <t>vDFPDejw5JMcgubMEM7Zfg</t>
  </si>
  <si>
    <t>The Loose Moose Bar And Grill</t>
  </si>
  <si>
    <t>10175 Weddington Rd NW</t>
  </si>
  <si>
    <t>['American (Traditional)', 'Bars', 'Restaurants', 'Nightlife']</t>
  </si>
  <si>
    <t>E2G5ZtcS-8lhWPOI0Qd5eg</t>
  </si>
  <si>
    <t>Lowe's Home Improvement Warehouse of Charlotte</t>
  </si>
  <si>
    <t>5310 Ballantyne Cmns Pkwy</t>
  </si>
  <si>
    <t>['Home Services', 'Building Supplies']</t>
  </si>
  <si>
    <t>whbab5_zDA3nNqeYEe7cHA</t>
  </si>
  <si>
    <t>Rejuvenate Mind Body Soul</t>
  </si>
  <si>
    <t>2400 S Blvd, Ste 202</t>
  </si>
  <si>
    <t>['Skin Care', 'Beauty &amp; Spas', 'Waxing', 'Day Spas', 'Hair Removal', 'Eyelash Service', 'Health &amp; Medical', 'Medical Spas']</t>
  </si>
  <si>
    <t>1BWXYBU0vlpi_1unQhVERA</t>
  </si>
  <si>
    <t>6300 E Independence Blvd</t>
  </si>
  <si>
    <t>['Optometrists', 'Eyewear &amp; Opticians', 'Health &amp; Medical', 'Shopping', 'Ophthalmologists', 'Doctors']</t>
  </si>
  <si>
    <t>5p_hbxznUb_veo4pTJhNwA</t>
  </si>
  <si>
    <t>SEPHORA</t>
  </si>
  <si>
    <t>10101 E Independence Blvd</t>
  </si>
  <si>
    <t>5TyPecufGvH8cMwv2gxMxQ</t>
  </si>
  <si>
    <t>Chef Street Bistro</t>
  </si>
  <si>
    <t>['Food Trucks', 'Food']</t>
  </si>
  <si>
    <t>sF896qvFOBBiw5lqzugE3A</t>
  </si>
  <si>
    <t>Modern Pet Salon - Ballantyne</t>
  </si>
  <si>
    <t>14825 Ballantyne Village Way, StE 190</t>
  </si>
  <si>
    <t>['Pet Sitting', 'Pets', 'Pet Services', 'Pet Boarding', 'Pet Groomers', 'Active Life', 'Day Camps']</t>
  </si>
  <si>
    <t>Jg0e-bmcUyCDTsphMgyepw</t>
  </si>
  <si>
    <t>Residence Inn by Marriott Charlotte Lake Norman</t>
  </si>
  <si>
    <t>16830 Kenton Dr</t>
  </si>
  <si>
    <t>5Gdukdeol3b445THPd8OCA</t>
  </si>
  <si>
    <t>Marmi</t>
  </si>
  <si>
    <t>4400 Sharon Rd, Ste E-14B</t>
  </si>
  <si>
    <t>['Accessories', 'Shopping', 'Shoe Stores', 'Fashion']</t>
  </si>
  <si>
    <t>zX--4nk6LshQ3D79HPACxw</t>
  </si>
  <si>
    <t>Merchant &amp; Trade</t>
  </si>
  <si>
    <t>303 S Church St</t>
  </si>
  <si>
    <t>['American (New)', 'Lounges', 'Restaurants', 'Cocktail Bars', 'Bars', 'Nightlife']</t>
  </si>
  <si>
    <t>wD91-ZhvtxQ9AeGp_dHgRQ</t>
  </si>
  <si>
    <t>McDowell Nature Center and Preserve</t>
  </si>
  <si>
    <t>15222 York Rd</t>
  </si>
  <si>
    <t>['Hiking', 'Parks', 'Active Life']</t>
  </si>
  <si>
    <t>g20r-ljEdgwnJ591-AiWXw</t>
  </si>
  <si>
    <t>Divine Health Academy</t>
  </si>
  <si>
    <t>5633 Monroe Rd</t>
  </si>
  <si>
    <t>['Education', 'Nursing Schools', 'Specialty Schools']</t>
  </si>
  <si>
    <t>YxAH3SwaQAuKBxkw-FEg0A</t>
  </si>
  <si>
    <t>Toucan Tan</t>
  </si>
  <si>
    <t>4365 Highway 49, Ste 540</t>
  </si>
  <si>
    <t>['Beauty &amp; Spas', 'Tanning']</t>
  </si>
  <si>
    <t>NwRFwhWMkMsDBgqFXJrzqQ</t>
  </si>
  <si>
    <t>Excel Cleaning Service</t>
  </si>
  <si>
    <t>['Home Services', 'Home Cleaning', 'Office Cleaning', 'Professional Services']</t>
  </si>
  <si>
    <t>oB2tGuaJJX4nSEc81HvlqA</t>
  </si>
  <si>
    <t>Vibe5</t>
  </si>
  <si>
    <t>720 Gov Morrison St, Ste 140</t>
  </si>
  <si>
    <t>['Active Life', 'Yoga', 'Fitness &amp; Instruction']</t>
  </si>
  <si>
    <t>wNCmc346Z2qaXYXBaox9MQ</t>
  </si>
  <si>
    <t>9309 Center Lake Dr, Ste 100</t>
  </si>
  <si>
    <t>['Food', 'Soup', 'Sandwiches', 'Bagels', 'Restaurants', 'Salad', 'Breakfast &amp; Brunch']</t>
  </si>
  <si>
    <t>ezRz4SjoeqlmyJ4QDu2_cw</t>
  </si>
  <si>
    <t>Sharon Road West Lynx Station</t>
  </si>
  <si>
    <t>8815 Crump Rd</t>
  </si>
  <si>
    <t>['Hotels &amp; Travel', 'Transportation', 'Public Transportation']</t>
  </si>
  <si>
    <t>B6I7fF4LbJOR8ohXN4KNMw</t>
  </si>
  <si>
    <t>Mr. Tint</t>
  </si>
  <si>
    <t>8201 Arrowridge Blvd, Ste 102</t>
  </si>
  <si>
    <t>['Car Window Tinting', 'Home Services', 'Home Window Tinting', 'Auto Glass Services', 'Automotive']</t>
  </si>
  <si>
    <t>lX7XiYDzOXioX3JJ-g0vUA</t>
  </si>
  <si>
    <t>Whitehead Manor Conference Center</t>
  </si>
  <si>
    <t>5901 Sardis Rd</t>
  </si>
  <si>
    <t>oMKDfSKXbumNXMD45ZQKag</t>
  </si>
  <si>
    <t>120 N Cedar St, Ste 765</t>
  </si>
  <si>
    <t>['Buffets', 'Bars', 'Nightlife', 'Indian', 'Restaurants']</t>
  </si>
  <si>
    <t>UwjuOxaUV5kVjE11s6Jnpw</t>
  </si>
  <si>
    <t>Dry Pro Foundation and Crawlspace Specialists</t>
  </si>
  <si>
    <t>130 Performance Dr</t>
  </si>
  <si>
    <t>['Insulation Installation', 'Foundation Repair', 'Contractors', 'Waterproofing', 'Masonry/Concrete', 'Home Services']</t>
  </si>
  <si>
    <t>3X7wJENkbXBZJmD3HRIdXg</t>
  </si>
  <si>
    <t>Car's Superior Auto Service</t>
  </si>
  <si>
    <t>15302 N Old Statesville Rd</t>
  </si>
  <si>
    <t>M9SDCKTbm_kHj7_MmWqAOg</t>
  </si>
  <si>
    <t>Jerry Rhynes Collision Repair</t>
  </si>
  <si>
    <t>6915 Old Lawyers Rd</t>
  </si>
  <si>
    <t>['Towing', 'Auto Glass Services', 'Auto Repair', 'Automotive', 'Body Shops']</t>
  </si>
  <si>
    <t>4evfBDTjmZixUKSbJGSReg</t>
  </si>
  <si>
    <t>Spartans Mediterranean Taverna &amp; Grill</t>
  </si>
  <si>
    <t>570 Lake Concord Rd</t>
  </si>
  <si>
    <t>['Greek', 'Restaurants']</t>
  </si>
  <si>
    <t>i3JfZmMPX3cnaLJsszoetg</t>
  </si>
  <si>
    <t>Cracker Barrel Old Country Store</t>
  </si>
  <si>
    <t>1821 Remount Rd</t>
  </si>
  <si>
    <t>['Comfort Food', 'Event Planning &amp; Services', 'Caterers', 'American (Traditional)', 'Diners', 'Restaurants', 'Breakfast &amp; Brunch', 'Fast Food', 'Food', 'Salad', 'Desserts', 'Southern']</t>
  </si>
  <si>
    <t>Wt3cjmErqMHtxuHV_6PzOA</t>
  </si>
  <si>
    <t>Craft City</t>
  </si>
  <si>
    <t>555 S McDowell St</t>
  </si>
  <si>
    <t>['Bars', 'Cocktail Bars', 'Beer Bar', 'Nightlife', 'Social Clubs', 'Arts &amp; Entertainment', 'Latin American', 'Sports Bars', 'Restaurants']</t>
  </si>
  <si>
    <t>5cUeqryCIhcsaqdAwQYXJg</t>
  </si>
  <si>
    <t>UFC Gym Matthews</t>
  </si>
  <si>
    <t>1916 Sardis Rd N, Ste C</t>
  </si>
  <si>
    <t>['Trainers', 'Martial Arts', 'Active Life', 'Boxing', 'Gyms', 'Fitness &amp; Instruction']</t>
  </si>
  <si>
    <t>GrH7Kn4hYHdpuoKq_RLvYg</t>
  </si>
  <si>
    <t>Thirsty Nomad Brewing</t>
  </si>
  <si>
    <t>4402 Stuart Andrew Blvd, Ste A</t>
  </si>
  <si>
    <t>['Breweries', 'Beer Bar', 'Bars', 'Nightlife', 'Food']</t>
  </si>
  <si>
    <t>1CE0Jy_ebiUfl6jcRmPeXQ</t>
  </si>
  <si>
    <t>2225 Matthews Township Pkwy, Ste C</t>
  </si>
  <si>
    <t>['Restaurants', 'Tacos', 'Mexican']</t>
  </si>
  <si>
    <t>Sticky Fingers Smokehouse</t>
  </si>
  <si>
    <t>12410 Johnston Rd</t>
  </si>
  <si>
    <t>rO-kxqN6nVv5cs6HvN4IyQ</t>
  </si>
  <si>
    <t>McGrath &amp; Spielberger</t>
  </si>
  <si>
    <t>6201 Fairview Rd, Ste 330</t>
  </si>
  <si>
    <t>['Estate Planning Law', 'Real Estate Law', 'General Litigation', 'Business Law', 'Tax Law', 'Lawyers', 'Professional Services', 'Bankruptcy Law']</t>
  </si>
  <si>
    <t>wT8jo2p1z-mgLRE_EWGyng</t>
  </si>
  <si>
    <t>Dish It Out At Stonecrest</t>
  </si>
  <si>
    <t>7828 Rea Rd, Ste C</t>
  </si>
  <si>
    <t>['Paint-Your-Own Pottery', 'Arts &amp; Crafts', 'Team Building Activities', 'Event Planning &amp; Services', 'Art Classes', 'Active Life', 'Art Galleries', 'Education', 'Arts &amp; Entertainment', 'Paint &amp; Sip', 'Shopping', 'Kids Activities']</t>
  </si>
  <si>
    <t>Mdj_4EtiNJaNbJ9McMxnbA</t>
  </si>
  <si>
    <t>Formula Euro</t>
  </si>
  <si>
    <t>105 Industrial Dr</t>
  </si>
  <si>
    <t>MYpFT2UdbFpTPTzjycNjeA</t>
  </si>
  <si>
    <t>Salon Piper Glen</t>
  </si>
  <si>
    <t>['Hair Salons', 'Beauty &amp; Spas', 'Eyebrow Services']</t>
  </si>
  <si>
    <t>u90t6Stb9W-_JEJkPU5O8g</t>
  </si>
  <si>
    <t>Tabitha Osman Mosaic Salons</t>
  </si>
  <si>
    <t>9215 Monroe Rd, Ste 100, Mosaic Salons</t>
  </si>
  <si>
    <t>['Hair Salons', 'Beauty &amp; Spas', 'Hair Extensions', 'Hair Stylists', 'Hair Removal']</t>
  </si>
  <si>
    <t>wwezOo-RlJW6whkdQzRxmQ</t>
  </si>
  <si>
    <t>WallerBears</t>
  </si>
  <si>
    <t>8334 Pineville Matthews Rd, Ste 106</t>
  </si>
  <si>
    <t>['Shoe Stores', 'Parks', 'Skate Parks', 'Sports Wear', 'Fashion', "Men's Clothing", 'Surfing', 'Shopping', 'Active Life', 'Sporting Goods']</t>
  </si>
  <si>
    <t>zqNtYHuuob1995swagTSXg</t>
  </si>
  <si>
    <t>7845 Colony Rd, Ste C2</t>
  </si>
  <si>
    <t>X-lRjIgh1AjUZxELtFuBDA</t>
  </si>
  <si>
    <t>Johnson &amp; Wales Campus Dining Cafeteria</t>
  </si>
  <si>
    <t>725 W 4th St</t>
  </si>
  <si>
    <t>['Cafeteria', 'Cafes', 'Caterers', 'Event Planning &amp; Services', 'Restaurants', 'Desserts', 'Food']</t>
  </si>
  <si>
    <t>XO2rGwvFz3gbyMfQtADTTA</t>
  </si>
  <si>
    <t>2870 E Franklin Blvd</t>
  </si>
  <si>
    <t>['Appliances', 'Nurseries &amp; Gardening', 'Shopping', 'Hardware Stores', 'Home &amp; Garden']</t>
  </si>
  <si>
    <t>qcvEPO0SvKfybduz2rsQMA</t>
  </si>
  <si>
    <t>Five Below</t>
  </si>
  <si>
    <t>9733 Northlake Ctr Pkwy</t>
  </si>
  <si>
    <t>rHvF7TbiJPc3Cf5ht6soxQ</t>
  </si>
  <si>
    <t>ZX Fitness</t>
  </si>
  <si>
    <t>10404 E Independence Blvd</t>
  </si>
  <si>
    <t>o2ddliVoWpPzRvXMqoshUA</t>
  </si>
  <si>
    <t>The Chef</t>
  </si>
  <si>
    <t>6023 Albemarle Rd</t>
  </si>
  <si>
    <t>['American (Traditional)', 'American (New)', 'Bars', 'Restaurants', 'Nightlife']</t>
  </si>
  <si>
    <t>nZDmR6dJYgeG9dAaUMlSbw</t>
  </si>
  <si>
    <t>Wooden Robot Brewery</t>
  </si>
  <si>
    <t>1440 S Tryon St, Ste 110</t>
  </si>
  <si>
    <t>CgCkOG9Z5gCO3fgq-ficpQ</t>
  </si>
  <si>
    <t>1911 Central Ave</t>
  </si>
  <si>
    <t>['Breakfast &amp; Brunch', 'Gluten-Free', 'Pizza', 'Vegetarian', 'Restaurants', 'Salad']</t>
  </si>
  <si>
    <t>fycIi0QxogW2yNmcNu1C1A</t>
  </si>
  <si>
    <t>Juanita's Bakery</t>
  </si>
  <si>
    <t>4724 Old Pineville Rd, Ste-A</t>
  </si>
  <si>
    <t>vjFgnGEL9OT8xJks6mcdMw</t>
  </si>
  <si>
    <t>Huntersville Health and Rehabilitation</t>
  </si>
  <si>
    <t>13835 Boren St</t>
  </si>
  <si>
    <t>['Health &amp; Medical', 'Skilled Nursing', 'Rehabilitation Center']</t>
  </si>
  <si>
    <t>olNn7tbHBlFL6ZJYF5uSxA</t>
  </si>
  <si>
    <t>Avis</t>
  </si>
  <si>
    <t>K_O8dVrDIOPe5675JEZIIg</t>
  </si>
  <si>
    <t>iOrthoBIOLOGIX</t>
  </si>
  <si>
    <t>12312 Copper Way Ste, Ste 200</t>
  </si>
  <si>
    <t>['Podiatrists', 'Orthopedists', 'Health &amp; Medical', 'Sports Medicine', 'Doctors']</t>
  </si>
  <si>
    <t>_F6smlpb_Gg-NlVVasc7Tg</t>
  </si>
  <si>
    <t>Avalon Heights by Milestone Management</t>
  </si>
  <si>
    <t>6000 Regal Estate Ln</t>
  </si>
  <si>
    <t>5iGe2yClPrJTtDtTY80M1Q</t>
  </si>
  <si>
    <t>7410 Hwy 73</t>
  </si>
  <si>
    <t>['American (Traditional)', 'Sandwiches', 'American (New)', 'Fast Food', 'Restaurants']</t>
  </si>
  <si>
    <t>S5c9C4BxutxPwpwYm5Aexw</t>
  </si>
  <si>
    <t>Legion Brewing</t>
  </si>
  <si>
    <t>1906 Commonwealth Ave</t>
  </si>
  <si>
    <t>['Breweries', 'Beer', 'Wine &amp; Spirits', 'Nightlife', 'Food', 'Bars']</t>
  </si>
  <si>
    <t>cF6riu75lFaHzKG4fK437w</t>
  </si>
  <si>
    <t>Laurel OBGYN</t>
  </si>
  <si>
    <t>431 N Wendover Rd</t>
  </si>
  <si>
    <t>['Health &amp; Medical', 'Doctors', 'Obstetricians &amp; Gynecologists']</t>
  </si>
  <si>
    <t>pT6baSMzC6rZfwhp_SUKww</t>
  </si>
  <si>
    <t>Massage Heights Cotswold</t>
  </si>
  <si>
    <t>324 S Sharon Amity Rd, Ste B</t>
  </si>
  <si>
    <t>['Massage Therapy', 'Skin Care', 'Beauty &amp; Spas', 'Health &amp; Medical', 'Massage', 'Day Spas']</t>
  </si>
  <si>
    <t>8CHEdFOUFlf1qtLWQhxpyA</t>
  </si>
  <si>
    <t>135 Levine Avenue Of The Arts, Suite 140</t>
  </si>
  <si>
    <t>KcvwsmZ3FxylmLH-ZrJing</t>
  </si>
  <si>
    <t>T--o T--e</t>
  </si>
  <si>
    <t>['Restaurants', 'Mexican', 'Tacos']</t>
  </si>
  <si>
    <t>uGVF3TxoQqzLZ3yEMmeZGA</t>
  </si>
  <si>
    <t>7115 S Blvd</t>
  </si>
  <si>
    <t>['Gas Stations', 'Food', 'Convenience Stores', 'Automotive', 'Donuts']</t>
  </si>
  <si>
    <t>ZlrHrg7jrbO6blqwfa0MkQ</t>
  </si>
  <si>
    <t>Baoding</t>
  </si>
  <si>
    <t>4722 Sharon Rd, Ste F</t>
  </si>
  <si>
    <t>BjOrpTQ6Olg8Ra9hxFa_tg</t>
  </si>
  <si>
    <t>Dog Training In Your Home</t>
  </si>
  <si>
    <t>4702 W Hwy 74</t>
  </si>
  <si>
    <t>['Pet Services', 'Pets', 'Pet Sitting', 'Pet Training']</t>
  </si>
  <si>
    <t>EjBz4Lx_dg-_gwQQJMzKtA</t>
  </si>
  <si>
    <t>Taqueria Los Altos</t>
  </si>
  <si>
    <t>8625 Monroe Rd, Ste D</t>
  </si>
  <si>
    <t>rwKGRClaG905payQZGK9YA</t>
  </si>
  <si>
    <t>6432 Rea Rd</t>
  </si>
  <si>
    <t>h3pdqO3HonNofNTpqH4HEg</t>
  </si>
  <si>
    <t>Woodcycle Refinishing</t>
  </si>
  <si>
    <t>['Home Services', 'Furniture Reupholstery', 'Local Services', 'Painters']</t>
  </si>
  <si>
    <t>tX9c5dPWee4NgXPIjV-XVg</t>
  </si>
  <si>
    <t>200 Market Street</t>
  </si>
  <si>
    <t>XAF7PPOkeyTcEYrbcTbTkQ</t>
  </si>
  <si>
    <t>Piedmont Farmer's Market</t>
  </si>
  <si>
    <t>518 Winecoff School Rd</t>
  </si>
  <si>
    <t>['Farmers Market', 'Food', 'Local Flavor']</t>
  </si>
  <si>
    <t>Ma0r2aedVueSCU2Nuo5AfA</t>
  </si>
  <si>
    <t>The Pickle Bistro and Bar</t>
  </si>
  <si>
    <t>103 N Holland St</t>
  </si>
  <si>
    <t>['Nightlife', 'Bars', 'American (Traditional)', 'Restaurants']</t>
  </si>
  <si>
    <t>UDTzKfDLCBKZO2zC9C9YSg</t>
  </si>
  <si>
    <t>9335 Center Lake Dr, Ste 130</t>
  </si>
  <si>
    <t>['Restaurants', 'Sandwiches', 'Fast Food', 'Delis']</t>
  </si>
  <si>
    <t>TImudqnbWBAQpyKimpZcMA</t>
  </si>
  <si>
    <t>Pediatric Dentistry of Matthews</t>
  </si>
  <si>
    <t>1340 Matthews Township Pkwy, Ste 201</t>
  </si>
  <si>
    <t>Cai6YPZiwZh-5-BNmXslUg</t>
  </si>
  <si>
    <t>3024 B Prosperity Church Rd</t>
  </si>
  <si>
    <t>Oe3m9pcPp0Dd0Fh01dP4PQ</t>
  </si>
  <si>
    <t>Regions Bank</t>
  </si>
  <si>
    <t>2131 Ayrsley Town Blvd, Ste 100</t>
  </si>
  <si>
    <t>jZZ2GSXKvaSbHJj4rTzn0A</t>
  </si>
  <si>
    <t>['Food', 'Japanese', 'Restaurants']</t>
  </si>
  <si>
    <t>nuRU-Qeg11cVPXA3KNWO5g</t>
  </si>
  <si>
    <t>BB&amp;T</t>
  </si>
  <si>
    <t>13901 Conlan Cir</t>
  </si>
  <si>
    <t>bcp-Lz3oDZ7uwgzYKMfE_A</t>
  </si>
  <si>
    <t>Hanachi Orthodontics</t>
  </si>
  <si>
    <t>1377-A E Garrison Blvd</t>
  </si>
  <si>
    <t>['Orthodontists', 'Health &amp; Medical', 'Dentists']</t>
  </si>
  <si>
    <t>HFrUycXd_P6Jq4rFb7kTXQ</t>
  </si>
  <si>
    <t>Mount Holly Post Office</t>
  </si>
  <si>
    <t>806 W Central Ave</t>
  </si>
  <si>
    <t>d2aroSQJYPeZyj34XgjCjw</t>
  </si>
  <si>
    <t>10000 Lee Street</t>
  </si>
  <si>
    <t>x5x_x0WIcoCfrtj34agORw</t>
  </si>
  <si>
    <t>Residence Inn by Marriott Steele Creek</t>
  </si>
  <si>
    <t>5110 Trojan Dr</t>
  </si>
  <si>
    <t>xYZFc1_UyetsGn5hqvbWSA</t>
  </si>
  <si>
    <t>Homesteads Grill and Taphouse</t>
  </si>
  <si>
    <t>751 Hwy 16 N, Ste K</t>
  </si>
  <si>
    <t>['Sports Bars', 'Restaurants', 'Bars', 'Food', 'American (New)', 'Caterers', 'Seafood', 'Event Planning &amp; Services', 'Nightlife', 'Steakhouses', 'Beer', 'Wine &amp; Spirits', 'American (Traditional)']</t>
  </si>
  <si>
    <t>y065Eu_RMh17GR9TvZi9Tg</t>
  </si>
  <si>
    <t>6501 Josh Birmingham Pkwy</t>
  </si>
  <si>
    <t>ZXQdja1lA8oMbTDuAHcf0A</t>
  </si>
  <si>
    <t>Viva Chicken of Northcross</t>
  </si>
  <si>
    <t>9121 Sam Furr Rd, Ste 106</t>
  </si>
  <si>
    <t>['Sandwiches', 'Restaurants', 'Salad', 'Peruvian']</t>
  </si>
  <si>
    <t>WCkh_ZcsWKU1wx4bqyU9KA</t>
  </si>
  <si>
    <t>Taipei South</t>
  </si>
  <si>
    <t>10106 Johnston Rd, Ste A</t>
  </si>
  <si>
    <t>['Restaurants', 'Taiwanese', 'Chinese']</t>
  </si>
  <si>
    <t>pOc2-xs26R7NrosDIclxgw</t>
  </si>
  <si>
    <t>5920 Highland Shoppes Dr, Suite 101</t>
  </si>
  <si>
    <t>['Bakeries', 'Coffee &amp; Tea', 'Food']</t>
  </si>
  <si>
    <t>oYDE-FP4oAjaM6KQk3FM2Q</t>
  </si>
  <si>
    <t>My Sausage Buddy</t>
  </si>
  <si>
    <t>['Food', 'Italian', 'Food Trucks', 'Hot Dogs', 'Restaurants']</t>
  </si>
  <si>
    <t>pMfzTxJ7nbdW0nZ5RbgnUA</t>
  </si>
  <si>
    <t>Roland's Coiffures Ltd</t>
  </si>
  <si>
    <t>['Beauty &amp; Spas', 'Hair Salons', 'Wigs', 'Shopping']</t>
  </si>
  <si>
    <t>-3aIddETchOJB-vHcTbbWw</t>
  </si>
  <si>
    <t>Holiday Inn Express &amp; Suites Charlotte NE - University Area</t>
  </si>
  <si>
    <t>6020 University Pointe Blvd</t>
  </si>
  <si>
    <t>['Event Planning &amp; Services', 'Hotels &amp; Travel', 'Bed &amp; Breakfast', 'Hotels']</t>
  </si>
  <si>
    <t>Ue21umKWUtSbdFVh_2ggUw</t>
  </si>
  <si>
    <t>Gastonia Grill &amp; Sushi Buffet</t>
  </si>
  <si>
    <t>212 South New Hope Rd</t>
  </si>
  <si>
    <t>['Restaurants', 'Sushi Bars', 'American (Traditional)', 'Asian Fusion', 'Buffets']</t>
  </si>
  <si>
    <t>wjOwf9KLKfo8pGdWXtfbaw</t>
  </si>
  <si>
    <t>16735 Cranlyn Rd, Ste D</t>
  </si>
  <si>
    <t>['Event Planning &amp; Services', 'Restaurants', 'Southern', 'Kebab', 'Greek', 'Mediterranean', 'Sandwiches', 'Salad', 'Caterers']</t>
  </si>
  <si>
    <t>Oret8WuWof5C9fWavrEHCQ</t>
  </si>
  <si>
    <t>16055 Johnston Road</t>
  </si>
  <si>
    <t>['Restaurants', 'Burgers', 'Hot Dogs', 'Fast Food']</t>
  </si>
  <si>
    <t>IAJ6xkIcOG73EinjRLTY5A</t>
  </si>
  <si>
    <t>Dollar General</t>
  </si>
  <si>
    <t>8000 Blair Rd</t>
  </si>
  <si>
    <t>['Fashion', 'Department Stores', 'Shopping']</t>
  </si>
  <si>
    <t>ARhsqry_x7QeeAkU_tNPDg</t>
  </si>
  <si>
    <t>Heat Shield Window Tinting</t>
  </si>
  <si>
    <t>10228 Bailey Rd, Ste 228</t>
  </si>
  <si>
    <t>['Auto Glass Services', 'Home Window Tinting', 'Shades &amp; Blinds', 'Home Services', 'Car Window Tinting', 'Automotive', 'Vehicle Wraps']</t>
  </si>
  <si>
    <t>V_OZnFlT7U3AYzRG0Cgt6w</t>
  </si>
  <si>
    <t>Music 4 Life</t>
  </si>
  <si>
    <t>2220 The Plz</t>
  </si>
  <si>
    <t>['Education', 'Musical Instruments &amp; Teachers', 'Shopping']</t>
  </si>
  <si>
    <t>S_yi3ExVqdo_aae0qyUn8g</t>
  </si>
  <si>
    <t>Yvelisse Salon</t>
  </si>
  <si>
    <t>1405 Archdale Dr</t>
  </si>
  <si>
    <t>['Nail Salons', 'Beauty &amp; Spas', 'Hair Removal', 'Waxing', 'Hair Salons', 'Barbers']</t>
  </si>
  <si>
    <t>C2K7j5BhXXqBoGycBvgreQ</t>
  </si>
  <si>
    <t>Cabo Fish Taco - Ballantyne</t>
  </si>
  <si>
    <t>11611 N Community House Rd</t>
  </si>
  <si>
    <t>['Restaurants', 'Latin American', 'Mexican', 'New Mexican Cuisine']</t>
  </si>
  <si>
    <t>1mi_2mnDUqii34x4OYgP-A</t>
  </si>
  <si>
    <t>Discount Tire Store - Charlotte, NC</t>
  </si>
  <si>
    <t>9841 Rocky River Rd</t>
  </si>
  <si>
    <t>['Wheel &amp; Rim Repair', 'Auto Parts &amp; Supplies', 'Tires', 'Automotive']</t>
  </si>
  <si>
    <t>3APfiTxoXC3wIveJkoei1Q</t>
  </si>
  <si>
    <t>Philly Corner</t>
  </si>
  <si>
    <t>['Restaurants', 'Food', 'Cheesesteaks', 'Sandwiches']</t>
  </si>
  <si>
    <t>BYGhBikWPB39ICTSPDfgQw</t>
  </si>
  <si>
    <t>1949 Hoffman Rd</t>
  </si>
  <si>
    <t>['Food', 'Grocery', 'Shopping', 'Drugstores']</t>
  </si>
  <si>
    <t>cdb6rxXKr7h8MdEVBWgKAw</t>
  </si>
  <si>
    <t>Southend Auto Exchange</t>
  </si>
  <si>
    <t>3138 S Tryon St</t>
  </si>
  <si>
    <t>['Auto Repair', 'Tires', 'Automotive', 'Car Dealers']</t>
  </si>
  <si>
    <t>r6WhLO5zzcW2GVruEBjtJg</t>
  </si>
  <si>
    <t>Organize Create Decorate</t>
  </si>
  <si>
    <t>3331 E Hwy 218</t>
  </si>
  <si>
    <t>['Art Classes', 'Arts &amp; Crafts', 'Interior Design', 'Painters', 'Education', 'Home Services', 'Shopping']</t>
  </si>
  <si>
    <t>uQJxO7sajeFqmNtW9z1bjg</t>
  </si>
  <si>
    <t>Protect America</t>
  </si>
  <si>
    <t>l3n1vYCtKgQHqgKS41lgmA</t>
  </si>
  <si>
    <t>Mystic Massage and Wellness</t>
  </si>
  <si>
    <t>7547 Waterside Loop Rd, Suite B</t>
  </si>
  <si>
    <t>['Reflexology', 'Health &amp; Medical', 'Massage Therapy', 'Reiki', 'Massage', 'Beauty &amp; Spas']</t>
  </si>
  <si>
    <t>8gJUInzZ0I7I4GhGqD-XLA</t>
  </si>
  <si>
    <t>Melissa Brown - Helen Adams Realty</t>
  </si>
  <si>
    <t>15235 John J Delaney Dr</t>
  </si>
  <si>
    <t>['Real Estate', 'Home Services', 'Real Estate Agents']</t>
  </si>
  <si>
    <t>ZxpPgeTiRCPOWMuKeqMsbA</t>
  </si>
  <si>
    <t>The Orange Olive Hair Gallery</t>
  </si>
  <si>
    <t>2824 N Davidson St</t>
  </si>
  <si>
    <t>EtGgSUvmJuRCCt-rFqUhDA</t>
  </si>
  <si>
    <t>Auto Glass Now¬Æ Charlotte</t>
  </si>
  <si>
    <t>6936 Albemarle Rd</t>
  </si>
  <si>
    <t>['Auto Repair', 'Windshield Installation &amp; Repair', 'Auto Glass Services', 'Automotive']</t>
  </si>
  <si>
    <t>NURz9Y1xDGKLLtPdMX88Ug</t>
  </si>
  <si>
    <t>Mint Museum Uptown</t>
  </si>
  <si>
    <t>['Museums', 'Arts &amp; Entertainment', 'Art Museums']</t>
  </si>
  <si>
    <t>aGJJuf-SohjFMzl50HFm_Q</t>
  </si>
  <si>
    <t>Creative Wood Designers</t>
  </si>
  <si>
    <t>2209 Yadkin Ave</t>
  </si>
  <si>
    <t>['Home Services', 'Carpenters', 'Building Supplies', 'Contractors']</t>
  </si>
  <si>
    <t>oLhb7tWPNP5SttENVmGtHw</t>
  </si>
  <si>
    <t>Salud Cerveceria</t>
  </si>
  <si>
    <t>3306-C N Davidson St</t>
  </si>
  <si>
    <t>['Food', 'Arts &amp; Entertainment', 'Breweries', 'Coffee &amp; Tea', 'Art Galleries', 'Shopping', 'Brewpubs', 'Restaurants', 'Pizza']</t>
  </si>
  <si>
    <t>6lYpGvukMl3AK_KnaBsxNQ</t>
  </si>
  <si>
    <t>Fannie Cakes Bakery</t>
  </si>
  <si>
    <t>103 Dr Martin Luther King Jr Way</t>
  </si>
  <si>
    <t>['Food', 'Desserts', 'Bakeries', 'Breakfast &amp; Brunch', 'Restaurants']</t>
  </si>
  <si>
    <t>vofTWV1K205sFqgnDjxr_g</t>
  </si>
  <si>
    <t>420 Cox Road</t>
  </si>
  <si>
    <t>jwNgTZ10pAij8Q3TK0pBAQ</t>
  </si>
  <si>
    <t>Thrive Family Chiropractic</t>
  </si>
  <si>
    <t>7221 Pineville Matthews Rd, Ste 400</t>
  </si>
  <si>
    <t>['Chiropractors', 'Massage Therapy', 'Health &amp; Medical', 'Doctors', 'Weight Loss Centers']</t>
  </si>
  <si>
    <t>gDEZUuWU_xMztKhDURjzRg</t>
  </si>
  <si>
    <t>Charlotte Florist</t>
  </si>
  <si>
    <t>363 Church St N, Ste 190</t>
  </si>
  <si>
    <t>['Floral Designers', 'Florists', 'Event Planning &amp; Services', 'Shopping', 'Flowers &amp; Gifts']</t>
  </si>
  <si>
    <t>PDHLbDEaP3b3F05DbtNekQ</t>
  </si>
  <si>
    <t>GOAT ISLAND PARK</t>
  </si>
  <si>
    <t>Greenwood Pl</t>
  </si>
  <si>
    <t>['Parks', 'Local Flavor', 'Active Life']</t>
  </si>
  <si>
    <t>E0HOsxXZ_o6ocemK57BoWA</t>
  </si>
  <si>
    <t>A Piece Of Havana</t>
  </si>
  <si>
    <t>11126 S Tryon St</t>
  </si>
  <si>
    <t>['Restaurants', 'Cuban', 'Latin American']</t>
  </si>
  <si>
    <t>gxzomiuRrCWvpKAKnVBsaA</t>
  </si>
  <si>
    <t>8506 S Tryon St, Ste C-102</t>
  </si>
  <si>
    <t>EgIp6hIJCgq-fNW22oaOhQ</t>
  </si>
  <si>
    <t>Hogan Imaging</t>
  </si>
  <si>
    <t>['Event Planning &amp; Services', 'Photographers', 'Session Photography']</t>
  </si>
  <si>
    <t>Pronto Pizza</t>
  </si>
  <si>
    <t>7870 Idlewild Rd</t>
  </si>
  <si>
    <t>LiQckUkfrmaU09DijHLLpQ</t>
  </si>
  <si>
    <t>13024 Eastfield Rd</t>
  </si>
  <si>
    <t>['Martial Arts', 'Fitness &amp; Instruction', 'Active Life', 'Taekwondo']</t>
  </si>
  <si>
    <t>M7VACVSKC9oKlbq0IRO0sA</t>
  </si>
  <si>
    <t>Lynx East/West Blvd Station</t>
  </si>
  <si>
    <t>1821 Camden Rd</t>
  </si>
  <si>
    <t>['Public Transportation', 'Transportation', 'Train Stations', 'Hotels &amp; Travel']</t>
  </si>
  <si>
    <t>oMt3FrXtmYiP2ayn46PHtQ</t>
  </si>
  <si>
    <t>Zafran Kabab Palace - Harrisburg</t>
  </si>
  <si>
    <t>['Halal', 'Indian', 'Restaurants', 'Pakistani']</t>
  </si>
  <si>
    <t>dfbe-xTMZ1f-gC8BEJBnfQ</t>
  </si>
  <si>
    <t>1511 Hwy 29 N</t>
  </si>
  <si>
    <t>['Burgers', 'Food', 'Restaurants', 'Coffee &amp; Tea', 'Fast Food']</t>
  </si>
  <si>
    <t>izhHnne05hl3rCyuVlTu1Q</t>
  </si>
  <si>
    <t>2416 W Roosevelt Blvd</t>
  </si>
  <si>
    <t>['Wheel &amp; Rim Repair', 'Auto Parts &amp; Supplies', 'Automotive', 'Tires']</t>
  </si>
  <si>
    <t>za1ocYYyi5uKdQ0Q3M3BQQ</t>
  </si>
  <si>
    <t>5605 N Tryon St</t>
  </si>
  <si>
    <t>qK59IR-fNDwvoOF8Wb7tkA</t>
  </si>
  <si>
    <t>9801 Independence Pointe Pkwy</t>
  </si>
  <si>
    <t>VG_-373vxytoK9w2SB5yFQ</t>
  </si>
  <si>
    <t>Autarchic Spec Shop</t>
  </si>
  <si>
    <t>1600 E Woodlawn Rd, Ste 362</t>
  </si>
  <si>
    <t>['Optometrists', 'Eyewear &amp; Opticians', 'Health &amp; Medical', 'Shopping']</t>
  </si>
  <si>
    <t>0CVFDxKI1F0rC0N7QZPdwA</t>
  </si>
  <si>
    <t>Charlotte Mecklenburg Library - Myers Park</t>
  </si>
  <si>
    <t>1361 Queens Road</t>
  </si>
  <si>
    <t>['Bookstores', 'Libraries', 'Education', 'Educational Services', 'Books', 'Mags', 'Music &amp; Video', 'Public Services &amp; Government', 'Shopping']</t>
  </si>
  <si>
    <t>y8Lx_6073D_SmgryBbadGw</t>
  </si>
  <si>
    <t>AerialCLT</t>
  </si>
  <si>
    <t>311 S Polk St</t>
  </si>
  <si>
    <t>['Yoga', 'Fitness &amp; Instruction', 'Dance Studios', 'Active Life']</t>
  </si>
  <si>
    <t>guuwwDSQPwmo9eRsElyBbg</t>
  </si>
  <si>
    <t>Sky's the Limit Bridal Sweets</t>
  </si>
  <si>
    <t>['Wedding Planning', 'Specialty Food', 'Party &amp; Event Planning', 'Event Planning &amp; Services', 'Food', 'Desserts', 'Bakeries', 'Custom Cakes']</t>
  </si>
  <si>
    <t>M30bT9TL2nNOs62koMVVUQ</t>
  </si>
  <si>
    <t>Michael Angelo's Pizza House</t>
  </si>
  <si>
    <t>1902 B W Roosevelt Blvd</t>
  </si>
  <si>
    <t>uGzxwS3Q6QuyFw2ZnDvw0w</t>
  </si>
  <si>
    <t>JackBeagles</t>
  </si>
  <si>
    <t>3213 N Davidson St</t>
  </si>
  <si>
    <t>['Nightlife', 'Pubs', 'American (Traditional)', 'Restaurants', 'Bagels', 'Bars', 'Beer', 'Wine &amp; Spirits', 'Breakfast &amp; Brunch', 'Food', 'Music Venues', 'Arts &amp; Entertainment']</t>
  </si>
  <si>
    <t>E_G71Jm8rvvecaKy5QKmuQ</t>
  </si>
  <si>
    <t>Pinnacle Amusements</t>
  </si>
  <si>
    <t>8600 Wilkinson Blvd</t>
  </si>
  <si>
    <t>2qg2ml_OTmXM_bgPoYhH1A</t>
  </si>
  <si>
    <t>9923 Rea Rd</t>
  </si>
  <si>
    <t>Xbxsy9dKywU3iVe3ME9fqw</t>
  </si>
  <si>
    <t>SharKlean Residential Cleaning</t>
  </si>
  <si>
    <t>K09jQZzbx8JBrhBohJwEvA</t>
  </si>
  <si>
    <t>Bigger Bite</t>
  </si>
  <si>
    <t>9311 JW Clay Blvd</t>
  </si>
  <si>
    <t>W4XrvvKuis19pT5d9DKrgg</t>
  </si>
  <si>
    <t>Roses</t>
  </si>
  <si>
    <t>['Department Stores', 'Shopping', 'Food', 'Fashion', 'Electronics', 'Grocery']</t>
  </si>
  <si>
    <t>C_5r0s5IXQsLR29Dgg129g</t>
  </si>
  <si>
    <t>Giant Genie Pharmacy</t>
  </si>
  <si>
    <t>2516 Central Ave</t>
  </si>
  <si>
    <t>['Shopping', 'Drugstores', 'Health &amp; Medical']</t>
  </si>
  <si>
    <t>a4Sr6u0zxc9t_oPmotirUA</t>
  </si>
  <si>
    <t>AleJay Green Cleaning</t>
  </si>
  <si>
    <t>['Office Cleaning', 'Home Services', 'Home Cleaning', 'Professional Services']</t>
  </si>
  <si>
    <t>CWzdDb0R73D9o0EZK0H4gg</t>
  </si>
  <si>
    <t>9Round Mt. Island Lake</t>
  </si>
  <si>
    <t>3635 Mt Holly-Huntersville Rd</t>
  </si>
  <si>
    <t>['Fitness &amp; Instruction', 'Active Life', 'Gyms', 'Boxing']</t>
  </si>
  <si>
    <t>OJKoxMNscCltqluJMJFHVQ</t>
  </si>
  <si>
    <t>Pelican's SnowBalls</t>
  </si>
  <si>
    <t>1605 Neal Hawkins Rd</t>
  </si>
  <si>
    <t>['Food', 'Local Flavor', 'Shaved Ice', 'Desserts', 'Restaurants', 'Food Stands']</t>
  </si>
  <si>
    <t>q_qDA1mGb1LgmX823XvCDQ</t>
  </si>
  <si>
    <t>2531 Cuthbertson Rd</t>
  </si>
  <si>
    <t>['Convenience Stores', 'Food', 'Drugstores', 'Shopping', 'Cosmetics &amp; Beauty Supply', 'Beauty &amp; Spas']</t>
  </si>
  <si>
    <t>0vRQWkzR1sl976oVI2S-4Q</t>
  </si>
  <si>
    <t>No Limits Dance &amp; Fitness</t>
  </si>
  <si>
    <t>3306 W Hwy 74</t>
  </si>
  <si>
    <t>['Dance Studios', 'Gyms', 'Education', 'Arts &amp; Entertainment', 'Active Life', 'Fitness &amp; Instruction', 'Performing Arts', 'Cycling Classes']</t>
  </si>
  <si>
    <t>9rbhlWbFOI3lsHYn8DqT8g</t>
  </si>
  <si>
    <t>Chrysler Dodge Jeep Ram of Indian Trail</t>
  </si>
  <si>
    <t>5501 W Hwy 74</t>
  </si>
  <si>
    <t>['Automotive', 'Auto Repair', 'Auto Parts &amp; Supplies', 'Car Dealers']</t>
  </si>
  <si>
    <t>XCd20CvR2Vv3LYj9lw_0Sw</t>
  </si>
  <si>
    <t>Gl'amour Beauty Bar</t>
  </si>
  <si>
    <t>['Blow Dry/Out Services', 'Tanning', 'Beauty &amp; Spas', 'Makeup Artists', 'Eyelash Service', 'Hair Salons', 'Spray Tanning', 'Hair Removal', 'Waxing']</t>
  </si>
  <si>
    <t>e5rdJ8TX6fHE1PtJxrXDDQ</t>
  </si>
  <si>
    <t>Michael Alan Realty - Century 21</t>
  </si>
  <si>
    <t>10025 Woodland Watch Ct</t>
  </si>
  <si>
    <t>['Real Estate Services', 'Home Services', 'Real Estate', 'Property Management', 'Real Estate Agents']</t>
  </si>
  <si>
    <t>PNl--cBXbzM88yopHm95MQ</t>
  </si>
  <si>
    <t>Key Community Management</t>
  </si>
  <si>
    <t>1201 Stallings Rd</t>
  </si>
  <si>
    <t>['Property Management', 'Real Estate', 'Home Services']</t>
  </si>
  <si>
    <t>IJ3WXS_y1tOEu5TlGpJ2wA</t>
  </si>
  <si>
    <t>19710 Kunkleman Dr</t>
  </si>
  <si>
    <t>['Local Services', 'Thrift Stores', 'Shopping', 'Community Service/Non-Profit']</t>
  </si>
  <si>
    <t>ptrEzEv_a0m2653FW5isog</t>
  </si>
  <si>
    <t>536 Jetton St, Ste 60</t>
  </si>
  <si>
    <t>['Ice Cream &amp; Frozen Yogurt', 'Food', 'Juice Bars &amp; Smoothies']</t>
  </si>
  <si>
    <t>mHNrkFfZjWV9bbJd_2kPhQ</t>
  </si>
  <si>
    <t>Mecklenburg County ABC</t>
  </si>
  <si>
    <t>9737 Callabridge Ct</t>
  </si>
  <si>
    <t>W0Ci2pLxzvgEkXVz3X1v4g</t>
  </si>
  <si>
    <t>Trails Dynasty Miniature Golf and Creamery</t>
  </si>
  <si>
    <t>2228 Younts Rd</t>
  </si>
  <si>
    <t>['Food', 'Desserts', 'Mini Golf', 'Active Life']</t>
  </si>
  <si>
    <t>w2oR6r4t6DQcuRfbITsLZw</t>
  </si>
  <si>
    <t>Huntersville Family &amp; Cosmetic Dentistry</t>
  </si>
  <si>
    <t>9620 Holly Point Dr, Ste 202</t>
  </si>
  <si>
    <t>['Cosmetic Dentists', 'Health &amp; Medical', 'Dentists', 'Endodontists', 'General Dentistry']</t>
  </si>
  <si>
    <t>VBOFkSOYSYRgkFtVk3MGHQ</t>
  </si>
  <si>
    <t>Temple Mojo Growler Shop</t>
  </si>
  <si>
    <t>195 N Trade St</t>
  </si>
  <si>
    <t>['Bars', 'Nightlife', 'Beer Bar', 'Sandwiches', 'Restaurants', 'Coffee &amp; Tea', 'Food']</t>
  </si>
  <si>
    <t>QN1qw_zewX9Eoh-IXou82A</t>
  </si>
  <si>
    <t>Manning Family Dentistry</t>
  </si>
  <si>
    <t>7322 Matthews Mint Hill Rd</t>
  </si>
  <si>
    <t>['Pediatric Dentists', 'Cosmetic Dentists', 'Endodontists', 'Health &amp; Medical', 'General Dentistry', 'Dentists']</t>
  </si>
  <si>
    <t>PXrvCV3ZjU60s0_hIuffvA</t>
  </si>
  <si>
    <t>Cherubs Cafe</t>
  </si>
  <si>
    <t>23 N Main St</t>
  </si>
  <si>
    <t>['Salad', 'Sandwiches', 'Cafes', 'Restaurants']</t>
  </si>
  <si>
    <t>0v984vlPQfb4VZWvBJSsfg</t>
  </si>
  <si>
    <t>Cosmos Cafe</t>
  </si>
  <si>
    <t>['Nightlife', 'American (New)', 'Sushi Bars', 'Bars', 'Lounges', 'Restaurants']</t>
  </si>
  <si>
    <t>0hYfXEWdOd5oDI6jfX40Yw</t>
  </si>
  <si>
    <t>Papi's Puerto Rican Cuisine</t>
  </si>
  <si>
    <t>440 E McCullough Dr, # 123</t>
  </si>
  <si>
    <t>['Puerto Rican', 'Restaurants', 'Desserts', 'Caribbean', 'Salad', 'Food']</t>
  </si>
  <si>
    <t>Rhic8W6e36j81nauYxjWVg</t>
  </si>
  <si>
    <t>Jessica Nails and Spa</t>
  </si>
  <si>
    <t>8929 J M Keynes Dr, Ste 40</t>
  </si>
  <si>
    <t>9_XR2wb9v3wdKfwUZW6rlA</t>
  </si>
  <si>
    <t>Midwood Pet Sitting</t>
  </si>
  <si>
    <t>['Pet Sitting', 'Pets', 'Pet Services', 'Dog Walkers']</t>
  </si>
  <si>
    <t>fL52qjcMcnOj6P3exHSn2g</t>
  </si>
  <si>
    <t>ACE Rent A Car</t>
  </si>
  <si>
    <t>4226-A S Blvd</t>
  </si>
  <si>
    <t>nxuzUA-StSbQZYJhJ_Pw2A</t>
  </si>
  <si>
    <t>Metro's Other Woman</t>
  </si>
  <si>
    <t>2820 Selwyn Ave, Ste 686</t>
  </si>
  <si>
    <t>['Party &amp; Event Planning', 'Event Planning &amp; Services', 'Home Services', 'Home Cleaning', 'Home Organization']</t>
  </si>
  <si>
    <t>xQGaXNANL8IrC7Dz56k6ow</t>
  </si>
  <si>
    <t>Nona's Sweets Bakery &amp; Cafe</t>
  </si>
  <si>
    <t>1520 Overland Park Ln, Ste 107</t>
  </si>
  <si>
    <t>['Chocolatiers &amp; Shops', 'Specialty Food', 'Bakeries', 'Food', 'Cafes', 'Restaurants', 'Desserts']</t>
  </si>
  <si>
    <t>7TDJRHC7BwEXpxpn55oFUA</t>
  </si>
  <si>
    <t>Quail Dry Cleaning 09</t>
  </si>
  <si>
    <t>6420 Rea Rd</t>
  </si>
  <si>
    <t>['Laundry Services', 'Dry Cleaning &amp; Laundry', 'Local Services', 'Dry Cleaning']</t>
  </si>
  <si>
    <t>WbDvEbU5KR0rnEvxLWSvAg</t>
  </si>
  <si>
    <t>15620 Don Lochman Ln</t>
  </si>
  <si>
    <t>['Automotive', 'Convenience Stores', 'Car Wash', 'Gas Stations', 'Food']</t>
  </si>
  <si>
    <t>eWlICoCrsgxxJRXQgN5TcQ</t>
  </si>
  <si>
    <t>4625 Hylas Ln</t>
  </si>
  <si>
    <t>['Drugstores', 'Beauty &amp; Spas', 'Shopping', 'Cosmetics &amp; Beauty Supply']</t>
  </si>
  <si>
    <t>o8nauTizH7H_GEAeV6HfMg</t>
  </si>
  <si>
    <t>Hyderabadi Biryani House</t>
  </si>
  <si>
    <t>15025 Lancaster Hwy, Ste D8</t>
  </si>
  <si>
    <t>['Buffets', 'Indian', 'Halal', 'Chinese', 'Restaurants']</t>
  </si>
  <si>
    <t>WPMVmc-Btv06Mv3rrkdJiA</t>
  </si>
  <si>
    <t>Christie's Alterations</t>
  </si>
  <si>
    <t>5101 South Blvd</t>
  </si>
  <si>
    <t>['Shopping', 'Bridal', 'Local Services', 'Sewing &amp; Alterations']</t>
  </si>
  <si>
    <t>0BYDwNeUmXKnOvgt6CqjSA</t>
  </si>
  <si>
    <t>Mosaic South End Apartments</t>
  </si>
  <si>
    <t>1312 S College St</t>
  </si>
  <si>
    <t>JRgQHe10kzQfYxMkScMJ3A</t>
  </si>
  <si>
    <t>Staybridge Suites Charlotte Ballantyne</t>
  </si>
  <si>
    <t>15735 John J Delaney Drive</t>
  </si>
  <si>
    <t>['Hotels', 'Event Planning &amp; Services', 'Venues &amp; Event Spaces', 'Hotels &amp; Travel']</t>
  </si>
  <si>
    <t>Zrf7-VjM3jMC93H0qnszTw</t>
  </si>
  <si>
    <t>Totable</t>
  </si>
  <si>
    <t>1000 Nc Music Factory Blvd, Ste C6</t>
  </si>
  <si>
    <t>['Movers', 'Home Services', 'Local Services', 'Junk Removal &amp; Hauling']</t>
  </si>
  <si>
    <t>IAIa2kPuWP_w2vXYn1fvcQ</t>
  </si>
  <si>
    <t>Tommy Bynum Heating &amp; Cooling</t>
  </si>
  <si>
    <t>331 E Catawba St</t>
  </si>
  <si>
    <t>['Contractors', 'Heating &amp; Air Conditioning/HVAC', 'Home Services', 'Insulation Installation', 'Local Services', 'Air Duct Cleaning']</t>
  </si>
  <si>
    <t>B9To2QK1qbHKGSMDh6IrjA</t>
  </si>
  <si>
    <t>Las Meras Tortas</t>
  </si>
  <si>
    <t>14601 Statesville Rd</t>
  </si>
  <si>
    <t>['Sandwiches', 'Restaurants', 'Mexican']</t>
  </si>
  <si>
    <t>_PSBh1_5sjqd0eOJfCpbwA</t>
  </si>
  <si>
    <t>Dixie's Tavern</t>
  </si>
  <si>
    <t>301 E 7th St</t>
  </si>
  <si>
    <t>['Sandwiches', 'Nightlife', 'Pubs', 'Sports Bars', 'Barbeque', 'Bars', 'Cajun/Creole', 'Restaurants']</t>
  </si>
  <si>
    <t>t7H4LGhkgANxt-g7tUcMow</t>
  </si>
  <si>
    <t>Ana Liz Nail Salon &amp; Spa</t>
  </si>
  <si>
    <t>1708B Harris Houston Rd</t>
  </si>
  <si>
    <t>['Beauty &amp; Spas', 'Hair Removal', 'Nail Salons', 'Waxing']</t>
  </si>
  <si>
    <t>9k0kY4_NNu66MHYiruokjQ</t>
  </si>
  <si>
    <t>Coffey Creek Cafe</t>
  </si>
  <si>
    <t>1700 Center Park Dr</t>
  </si>
  <si>
    <t>83pczYM9HQPtXMjWAMHdPg</t>
  </si>
  <si>
    <t>Momo Truck</t>
  </si>
  <si>
    <t>3500 Latrobe Dr, Ste 300</t>
  </si>
  <si>
    <t>['Food Trucks', 'Food', 'Street Vendors', 'Restaurants', 'Himalayan/Nepalese', 'Asian Fusion']</t>
  </si>
  <si>
    <t>IIUK1lz_1upqYtHu8ZuClA</t>
  </si>
  <si>
    <t>Little Village Grill</t>
  </si>
  <si>
    <t>710 W Trade St, Ste G</t>
  </si>
  <si>
    <t>['Mediterranean', 'Greek', 'Restaurants']</t>
  </si>
  <si>
    <t>BtLnOz3me9_ZWAjdNk-pYA</t>
  </si>
  <si>
    <t>Pawsitively Pampered Pets</t>
  </si>
  <si>
    <t>14229 Reese Blvd W, Ste B3</t>
  </si>
  <si>
    <t>['Pets', 'Pet Stores', 'Pet Services', 'Pet Groomers']</t>
  </si>
  <si>
    <t>vRJwTEx_rffgBgGLoA-G2g</t>
  </si>
  <si>
    <t>Penske Truck Rental</t>
  </si>
  <si>
    <t>11115 Texland Blvd</t>
  </si>
  <si>
    <t>['Automotive', 'Truck Rental', 'Packing Supplies', 'Shopping', 'Home Services', 'Movers']</t>
  </si>
  <si>
    <t>9thRmIgyPiTOhUiYkmbYDg</t>
  </si>
  <si>
    <t>Apostrophe Lounge</t>
  </si>
  <si>
    <t>1440 S Tryon St, Ste 101</t>
  </si>
  <si>
    <t>['Lounges', 'Nightlife', 'Bars']</t>
  </si>
  <si>
    <t>EpxwKq_ISWnhezgzJ2-4Hg</t>
  </si>
  <si>
    <t>Eastover Foot &amp; Ankle</t>
  </si>
  <si>
    <t>428 N Trade St, Ste 100</t>
  </si>
  <si>
    <t>['Health &amp; Medical', 'Podiatrists', 'Doctors']</t>
  </si>
  <si>
    <t>WUiDaFQRZ8wKYGLvmjFjAw</t>
  </si>
  <si>
    <t>China Buffet</t>
  </si>
  <si>
    <t>8630 University Executive Park Dr</t>
  </si>
  <si>
    <t>['Restaurants', 'Chinese', 'Buffets', 'Sushi Bars']</t>
  </si>
  <si>
    <t>YJ6co6ywD4OeftiVIiJMKQ</t>
  </si>
  <si>
    <t>Papa Sammy's Pizza</t>
  </si>
  <si>
    <t>140 E Central Ave</t>
  </si>
  <si>
    <t>K7047_-at7Ydi4gl2UuS_w</t>
  </si>
  <si>
    <t>597 N Polk St</t>
  </si>
  <si>
    <t>6mI0qGQJ3wUnI040Q4AXSw</t>
  </si>
  <si>
    <t>Healing Touch Charlotte</t>
  </si>
  <si>
    <t>3623 Latrobe Dr, Ste 107</t>
  </si>
  <si>
    <t>kCP0PmrBV0nTs8V977p_PA</t>
  </si>
  <si>
    <t>Comfort Suites</t>
  </si>
  <si>
    <t>1874 Remount Rd</t>
  </si>
  <si>
    <t>w82KgxZGC557ijq6yGMzjg</t>
  </si>
  <si>
    <t>Woops!</t>
  </si>
  <si>
    <t>['Macarons', 'Food', 'Specialty Food', 'Bakeries', 'Desserts']</t>
  </si>
  <si>
    <t>s-0f3GlXpbJBmjiL6aFIHQ</t>
  </si>
  <si>
    <t>Firestorm Pizza - Charlotte</t>
  </si>
  <si>
    <t>9330 Center Lake Dr, Ste 150</t>
  </si>
  <si>
    <t>['Salad', 'Nightlife', 'Bars', 'Restaurants', 'Beer Bar', 'Pizza']</t>
  </si>
  <si>
    <t>9vaPzTRUntT144Rnsxb2nQ</t>
  </si>
  <si>
    <t>401 Cox Rd, Ste 182</t>
  </si>
  <si>
    <t>['Fast Food', 'Mexican', 'Event Planning &amp; Services', 'Restaurants', 'Caterers']</t>
  </si>
  <si>
    <t>-R1fCAe1fSuhJBA390VHAw</t>
  </si>
  <si>
    <t>Essential Therapy LLC</t>
  </si>
  <si>
    <t>447 S Sharon Amity Rd, Ste 225</t>
  </si>
  <si>
    <t>['Massage Therapy', 'Health &amp; Medical', 'Massage', 'Beauty &amp; Spas', 'Medical Spas']</t>
  </si>
  <si>
    <t>fC00PzKLRnGbGYvWFOI1fg</t>
  </si>
  <si>
    <t>Hydrate Medical</t>
  </si>
  <si>
    <t>228 E Blvd, Ste 200</t>
  </si>
  <si>
    <t>['Naturopathic/Holistic', 'Medical Spas', 'Doctors', 'Beauty &amp; Spas', 'IV Hydration', 'Health &amp; Medical', 'Weight Loss Centers']</t>
  </si>
  <si>
    <t>UiZpjKP6Y2g6VoHDNEU76w</t>
  </si>
  <si>
    <t>Young and Polite Children's Dentistry</t>
  </si>
  <si>
    <t>2514 Cuthbertson Rd, Ste B</t>
  </si>
  <si>
    <t>['Health &amp; Medical', 'Dentists', 'Pediatric Dentists']</t>
  </si>
  <si>
    <t>djY66DavYZ6r7pBlZ4ZuMw</t>
  </si>
  <si>
    <t>Booth Playhouse</t>
  </si>
  <si>
    <t>['Performing Arts', 'Arts &amp; Entertainment']</t>
  </si>
  <si>
    <t>eqHDvFShsyEgvpID1Ey0vA</t>
  </si>
  <si>
    <t>New Moon Tattoo</t>
  </si>
  <si>
    <t>1101 E 36th St</t>
  </si>
  <si>
    <t>oYMR9y0_8Cc4TZ4SWi5t3w</t>
  </si>
  <si>
    <t>Just For Pleasure</t>
  </si>
  <si>
    <t>4740 Old Pineville Rd, Ste G</t>
  </si>
  <si>
    <t>['Fashion', 'Adult', 'Lingerie', 'Shopping']</t>
  </si>
  <si>
    <t>3nRaWjtgTxoqtpHKJy5u4g</t>
  </si>
  <si>
    <t>9417 Steele Creek Rd</t>
  </si>
  <si>
    <t>['Breakfast &amp; Brunch', 'Chicken Shop', 'Fast Food', 'Restaurants', 'Food', 'Sandwiches', 'Chicken Wings']</t>
  </si>
  <si>
    <t>lFGavj6FhvS8_sXcmhYULA</t>
  </si>
  <si>
    <t>20410  W Catawba Ave</t>
  </si>
  <si>
    <t>n-60saMwDrwBuQ8P7ByXJg</t>
  </si>
  <si>
    <t>Tic Toc Diner &amp; Catering</t>
  </si>
  <si>
    <t>512 N Tryon St</t>
  </si>
  <si>
    <t>['Diners', 'Cafes', 'Restaurants', 'Food', 'Coffee &amp; Tea']</t>
  </si>
  <si>
    <t>PEiwRFuqEXQg3iKR04g6Pg</t>
  </si>
  <si>
    <t>Ballantyne Pediatric Dentistry</t>
  </si>
  <si>
    <t>12105 Copper Way, Ste 102</t>
  </si>
  <si>
    <t>['Health &amp; Medical', 'Pediatric Dentists', 'Dentists', 'Orthodontists']</t>
  </si>
  <si>
    <t>NnB1FNeqVJBz8ZeHonlq9A</t>
  </si>
  <si>
    <t>5506 New Fashion Way, Ste 325</t>
  </si>
  <si>
    <t>['Food', 'Pretzels']</t>
  </si>
  <si>
    <t>UHGkvaFQrKijoNsLvnnHGg</t>
  </si>
  <si>
    <t>Skin Oasis</t>
  </si>
  <si>
    <t>1819 Charlotte Dr, Ste 200F</t>
  </si>
  <si>
    <t>['Skin Care', 'Beauty &amp; Spas']</t>
  </si>
  <si>
    <t>oJ4Kt-7pw0WHao1wMLgU8A</t>
  </si>
  <si>
    <t>5753 N Tryon St</t>
  </si>
  <si>
    <t>['Automotive', 'Auto Detailing', 'Body Shops', 'Auto Repair']</t>
  </si>
  <si>
    <t>8-ymYx-T2TGZ8n2p3ct-9w</t>
  </si>
  <si>
    <t>Mecklenburg County Market</t>
  </si>
  <si>
    <t>1515 Harding Pl</t>
  </si>
  <si>
    <t>MtgrRrdhnC2foRPlULQTgQ</t>
  </si>
  <si>
    <t>Monkee's of Charlotte</t>
  </si>
  <si>
    <t>2839 Selwyn Ave, Ste Z</t>
  </si>
  <si>
    <t>['Fashion', 'Shopping', 'Jewelry', "Women's Clothing", 'Accessories', 'Shoe Stores', 'Financial Services', 'Tax Services']</t>
  </si>
  <si>
    <t>XL85WgQVLM-snYUg6KhNtA</t>
  </si>
  <si>
    <t>Ace Hardware</t>
  </si>
  <si>
    <t>20510 N Main St</t>
  </si>
  <si>
    <t>['Paint Stores', 'Local Services', 'Home &amp; Garden', 'Nurseries &amp; Gardening', 'Hardware Stores', 'Shopping']</t>
  </si>
  <si>
    <t>LPjVM98Wg6zuxlMeSw2Caw</t>
  </si>
  <si>
    <t>Andrew G Hanh</t>
  </si>
  <si>
    <t>Eye Care Ctr, Ste A</t>
  </si>
  <si>
    <t>['Health &amp; Medical', 'Optometrists']</t>
  </si>
  <si>
    <t>WyEOZy86iCOtcM7wdFXyfg</t>
  </si>
  <si>
    <t>Captain D's</t>
  </si>
  <si>
    <t>3623 N Sharon Amity Rd</t>
  </si>
  <si>
    <t>['American (Traditional)', 'Fast Food', 'Fish &amp; Chips', 'Seafood', 'Restaurants']</t>
  </si>
  <si>
    <t>7TUhNJn9fiaQ6x1YdMt0fQ</t>
  </si>
  <si>
    <t>13855 Conlan Circle</t>
  </si>
  <si>
    <t>8q_q76SAbCLeAbZsW7oAFQ</t>
  </si>
  <si>
    <t>Book Buyers</t>
  </si>
  <si>
    <t>1306 The Plz</t>
  </si>
  <si>
    <t>['Shopping', 'Books', 'Mags', 'Music &amp; Video', 'Bookstores']</t>
  </si>
  <si>
    <t>JMmpLd-Pvd-1_uQwvb-kDA</t>
  </si>
  <si>
    <t>Deutsche Auto Parts</t>
  </si>
  <si>
    <t>10308 Bailey Rd, Ste 417</t>
  </si>
  <si>
    <t>rMPhYLxaK3L2zrD_giy5vw</t>
  </si>
  <si>
    <t>Jung's Laundry and Cleaners</t>
  </si>
  <si>
    <t>122 W 11th St</t>
  </si>
  <si>
    <t>['Laundry Services', 'Local Services', 'Dry Cleaning &amp; Laundry']</t>
  </si>
  <si>
    <t>8cOdebhS5uGmuUpc31WffQ</t>
  </si>
  <si>
    <t>Sport Clips Haircuts of RiverGate at Steele Creek</t>
  </si>
  <si>
    <t>14145 Rivergate Pkwy, Ste 100</t>
  </si>
  <si>
    <t>A-7n766UA1penRQl7HsjLQ</t>
  </si>
  <si>
    <t>We-Pack Moving</t>
  </si>
  <si>
    <t>sR5txJL_LTVOUdcfsto_Fg</t>
  </si>
  <si>
    <t>Carolina Age Management Institute</t>
  </si>
  <si>
    <t>8712 Lindholm Dr, Ste 302</t>
  </si>
  <si>
    <t>['Beauty &amp; Spas', 'Medical Spas', 'Skin Care', 'Laser Hair Removal', 'Health &amp; Medical', 'Weight Loss Centers', 'Hair Removal', 'Hair Loss Centers']</t>
  </si>
  <si>
    <t>ixYs0avQ-TD-bK47y4pcTA</t>
  </si>
  <si>
    <t>JCPenney</t>
  </si>
  <si>
    <t>['Department Stores', 'Shopping', 'Fashion', "Women's Clothing", "Children's Clothing", "Men's Clothing", 'Appliances', 'Home &amp; Garden']</t>
  </si>
  <si>
    <t>WnF8_egpcWaxRQK5CKTf7g</t>
  </si>
  <si>
    <t>Foskoskies on Shamrock</t>
  </si>
  <si>
    <t>2121 Shamrock Dr, Ste A</t>
  </si>
  <si>
    <t>sXn7meHeUN1Y1O4sZUcncg</t>
  </si>
  <si>
    <t>Neighborhood Garage Door "The Original"</t>
  </si>
  <si>
    <t>10931 E Independence Blvd, Ste N</t>
  </si>
  <si>
    <t>['Building Supplies', 'Contractors', 'Garage Door Services', 'Home Services', 'Door Sales/Installation']</t>
  </si>
  <si>
    <t>HiA9a6M9M_5Jb3W5GdDrXQ</t>
  </si>
  <si>
    <t>Courtyard by Marriott Charlotte City Center</t>
  </si>
  <si>
    <t>237 S Tryon St</t>
  </si>
  <si>
    <t>urgjbqhtZD20G5h3XM76wQ</t>
  </si>
  <si>
    <t>Halal Food Cart</t>
  </si>
  <si>
    <t>['Restaurants', 'Halal', 'Food Trucks', 'Food']</t>
  </si>
  <si>
    <t>jXq0xqNKYJ8LQ4Sp8CkTFw</t>
  </si>
  <si>
    <t>A Taste for Life</t>
  </si>
  <si>
    <t>i3QLGUSRp51IJ2CargHG7w</t>
  </si>
  <si>
    <t>Children's Theatre of Charlotte</t>
  </si>
  <si>
    <t>['Kids Activities', 'Performing Arts', 'Summer Camps', 'Active Life', 'Cinema', 'Arts &amp; Entertainment']</t>
  </si>
  <si>
    <t>sa7ZpPFM3gJHhrYywnuIeA</t>
  </si>
  <si>
    <t>Classic Grooming</t>
  </si>
  <si>
    <t>3100 Griffith St</t>
  </si>
  <si>
    <t>['Pet Groomers', 'Pet Services', 'Pet Sitting', 'Pets']</t>
  </si>
  <si>
    <t>9gQyf3h7XK0lKJYLGcIYlA</t>
  </si>
  <si>
    <t>Fu Shing II</t>
  </si>
  <si>
    <t>8134 Mt Holly-Huntersville Rd</t>
  </si>
  <si>
    <t>SCadKnv-QodhqxIQUcxa3A</t>
  </si>
  <si>
    <t>8511 Davis Lake Pkwy, Ste C6</t>
  </si>
  <si>
    <t>['Notaries', 'Mailbox Centers', 'Printing Services', 'Local Services', 'Shipping Centers']</t>
  </si>
  <si>
    <t>xv73bfkPDqi3ve9dh6vxdA</t>
  </si>
  <si>
    <t>By Design Furniture</t>
  </si>
  <si>
    <t>2130 S Blvd</t>
  </si>
  <si>
    <t>14185 John J Delany Dr</t>
  </si>
  <si>
    <t>['Restaurants', 'American (New)', 'Bistros']</t>
  </si>
  <si>
    <t>ci8DUyiHEs6tToRNKv2Q-Q</t>
  </si>
  <si>
    <t>Amtrak - Kannapolis Station</t>
  </si>
  <si>
    <t>201 S Main St</t>
  </si>
  <si>
    <t>['Train Stations', 'Transportation', 'Hotels &amp; Travel']</t>
  </si>
  <si>
    <t>LpbXJ_LuKh53k_DFcVtgqA</t>
  </si>
  <si>
    <t>4821 Berewick Town Ctr</t>
  </si>
  <si>
    <t>['Shopping', 'Food', 'Flowers &amp; Gifts', 'Grocery', 'Drugstores']</t>
  </si>
  <si>
    <t>RMkiv9o6Gyb3hwAMbr6jYg</t>
  </si>
  <si>
    <t>Dave's At Cedar Walk Barbershop</t>
  </si>
  <si>
    <t>11058 Cedar Walk Ln</t>
  </si>
  <si>
    <t>['Hair Stylists', 'Hair Removal', "Men's Hair Salons", 'Beauty &amp; Spas', 'Hair Salons', 'Barbers']</t>
  </si>
  <si>
    <t>ZibctB6IfQhvZJuq8W-OmA</t>
  </si>
  <si>
    <t>Nordstrom Marketplace Cafe</t>
  </si>
  <si>
    <t>['American (Traditional)', 'Restaurants', 'American (New)', 'Diners', 'Cafes']</t>
  </si>
  <si>
    <t>T23UQzEUYVV8ZujJlRUdEw</t>
  </si>
  <si>
    <t>U-Haul at Independence Blvd</t>
  </si>
  <si>
    <t>6601 E Independence</t>
  </si>
  <si>
    <t>['Movers', 'Home Services', 'Local Services', 'Automotive', 'Truck Rental', 'Propane', 'Self Storage']</t>
  </si>
  <si>
    <t>t3Vdf18lzyq9P0sqigrNiA</t>
  </si>
  <si>
    <t>Charlotte Veteran Movers</t>
  </si>
  <si>
    <t>1234 Veteran's Way</t>
  </si>
  <si>
    <t>['Local Services', 'Junk Removal &amp; Hauling', 'Packing Services', 'Home Services', 'Movers']</t>
  </si>
  <si>
    <t>cAjwRQLXdgi5VHZTAnlRZQ</t>
  </si>
  <si>
    <t>Stage Door Theater</t>
  </si>
  <si>
    <t>00s_uNFN9uM2AW3bZZ8zrQ</t>
  </si>
  <si>
    <t>Nature's Spa and Wellness</t>
  </si>
  <si>
    <t>6311 Carmel Rd, Ste B</t>
  </si>
  <si>
    <t>['Beauty &amp; Spas', 'Skin Care', 'Day Spas', 'Massage']</t>
  </si>
  <si>
    <t>GmhtN4s5elpIpt6r0m26ug</t>
  </si>
  <si>
    <t>7631 Pineville Matthews Rd</t>
  </si>
  <si>
    <t>['Restaurants', 'Mediterranean', 'Salad', 'Greek', 'Sandwiches', 'Kebab']</t>
  </si>
  <si>
    <t>RbnkNLPBWDj2qYKPz8KIeA</t>
  </si>
  <si>
    <t>Leading Edge Realty</t>
  </si>
  <si>
    <t>oN7m0EcP4VBIfvwpFdVjnA</t>
  </si>
  <si>
    <t>McDonald Group - Exp Realty</t>
  </si>
  <si>
    <t>5970 Fairview Rd St</t>
  </si>
  <si>
    <t>['Real Estate Services', 'Home Services', 'Real Estate Agents', 'Real Estate']</t>
  </si>
  <si>
    <t>Yg-ms54Ck-m52kIeJxm66w</t>
  </si>
  <si>
    <t>The FIX - Northlake Mall</t>
  </si>
  <si>
    <t>6801 Northlake Mall Dr, Ste 230A</t>
  </si>
  <si>
    <t>['Local Services', 'IT Services &amp; Computer Repair', 'Mobile Phone Repair', 'Mobile Phone Accessories', 'Shopping', 'Electronics Repair']</t>
  </si>
  <si>
    <t>o_kx7LLokvLKkciiWOv1zQ</t>
  </si>
  <si>
    <t>Pride Conditioning</t>
  </si>
  <si>
    <t>337 Dalton Ave</t>
  </si>
  <si>
    <t>['Yoga', 'Sports Clubs', 'Active Life', 'Interval Training Gyms', 'Fitness &amp; Instruction', 'Gyms', 'Trainers']</t>
  </si>
  <si>
    <t>PvGyzCh1PTga4ePE2-iB2Q</t>
  </si>
  <si>
    <t>Freshwaters</t>
  </si>
  <si>
    <t>['Southern', 'Restaurants', 'Cajun/Creole', 'Soul Food']</t>
  </si>
  <si>
    <t>1ddi7j3nph9tuU3J3TK6LA</t>
  </si>
  <si>
    <t>2051 E Franklin Blvd</t>
  </si>
  <si>
    <t>['Comfort Food', 'Restaurants', 'Cafes', 'American (Traditional)']</t>
  </si>
  <si>
    <t>wv9B5u9KU5FsTtu3D3EVyQ</t>
  </si>
  <si>
    <t>Pink Social Girl Tribe Holiday Market</t>
  </si>
  <si>
    <t>['Pop-up Shops', 'Shopping']</t>
  </si>
  <si>
    <t>fiLO5GFk9GnxZ1Po6936ng</t>
  </si>
  <si>
    <t>Carolinas Eye Center &amp; Med Spa</t>
  </si>
  <si>
    <t>3230 Prosperity Church Rd, Ste 101</t>
  </si>
  <si>
    <t>['Beauty &amp; Spas', 'Health &amp; Medical', 'Medical Spas', 'Optometrists']</t>
  </si>
  <si>
    <t>K49O6DtxT2hyjcJcpgNr-A</t>
  </si>
  <si>
    <t>Same Day Service</t>
  </si>
  <si>
    <t>Ug4bfhSadfb1Lm6fqym5ZA</t>
  </si>
  <si>
    <t>Green's Lunch</t>
  </si>
  <si>
    <t>309 W 4th St</t>
  </si>
  <si>
    <t>['Hot Dogs', 'Restaurants', 'Breakfast &amp; Brunch', 'American (Traditional)']</t>
  </si>
  <si>
    <t>SHQdFkimkzRPAxL3enFEeA</t>
  </si>
  <si>
    <t>Surf Inn</t>
  </si>
  <si>
    <t>3549 N Sharon Amity Rd</t>
  </si>
  <si>
    <t>['Dive Bars', 'Bars', 'Karaoke', 'Nightlife', 'Pubs', 'Pool Halls']</t>
  </si>
  <si>
    <t>aoIcEo4iIU8s7D752AUi_A</t>
  </si>
  <si>
    <t>9518 NE Court Rd</t>
  </si>
  <si>
    <t>['Dry Cleaning', 'Local Services', 'Laundry Services', 'Dry Cleaning &amp; Laundry']</t>
  </si>
  <si>
    <t>TsUBX8hCImQB1Y38L2qJbw</t>
  </si>
  <si>
    <t>5330 South Blvd</t>
  </si>
  <si>
    <t>['Health &amp; Medical', 'Eyewear &amp; Opticians', 'Shopping', 'Optometrists']</t>
  </si>
  <si>
    <t>DBxS04vNEd42NquQcAIMXA</t>
  </si>
  <si>
    <t>King of Spicy</t>
  </si>
  <si>
    <t>8829 E W.T Harris Blvd</t>
  </si>
  <si>
    <t>['Restaurants', 'Diners', 'Indian', 'Himalayan/Nepalese', 'Nightlife', 'Bars']</t>
  </si>
  <si>
    <t>0bBGxKBms4ovQinxQIL4vQ</t>
  </si>
  <si>
    <t>3920 Sharon Rd, Ste 130-B</t>
  </si>
  <si>
    <t>['Fast Food', 'Delis', 'Restaurants', 'Sandwiches']</t>
  </si>
  <si>
    <t>xji78o-ux1gLp6GkgMGPaA</t>
  </si>
  <si>
    <t>Carolina Bone &amp; Joint</t>
  </si>
  <si>
    <t>10460 Park Rd</t>
  </si>
  <si>
    <t>['Sports Medicine', 'Doctors', 'Orthopedists', 'Rheumatologists', 'Health &amp; Medical', 'Pain Management']</t>
  </si>
  <si>
    <t>_VeUey12bwYOHf9Uexy2Ow</t>
  </si>
  <si>
    <t>Bradford Park</t>
  </si>
  <si>
    <t>17005 Davidson-Concord Rd</t>
  </si>
  <si>
    <t>['Active Life', 'Disc Golf', 'Parks']</t>
  </si>
  <si>
    <t>Balls Grill &amp; Produce</t>
  </si>
  <si>
    <t>2325 S York Rd</t>
  </si>
  <si>
    <t>['American (Traditional)', 'Restaurants', 'Burgers', 'Barbeque']</t>
  </si>
  <si>
    <t>XCup-bRuy_7c8JqM2Ryl_g</t>
  </si>
  <si>
    <t>6200 Wilson Grove Rd</t>
  </si>
  <si>
    <t>['Fast Food', 'Sandwiches', 'Restaurants', 'Burgers']</t>
  </si>
  <si>
    <t>3AU90T8PugOf22KdTsEv2w</t>
  </si>
  <si>
    <t>Sun Stoppers Charlotte</t>
  </si>
  <si>
    <t>['Automotive', 'Home Services', 'Shades &amp; Blinds', 'Auto Glass Services', 'Auto Detailing', 'Home Window Tinting']</t>
  </si>
  <si>
    <t>gi2CuzyOQE8tlrJRTYYmvw</t>
  </si>
  <si>
    <t>3114 Fincher Farms Rd, Ste 200</t>
  </si>
  <si>
    <t>['Shopping', 'Mobile Phones', 'Telecommunications', 'Local Services', 'Mobile Phone Accessories', 'IT Services &amp; Computer Repair']</t>
  </si>
  <si>
    <t>06JXcrsxH-dDeyMVz51Pqg</t>
  </si>
  <si>
    <t>QC Nails &amp; Spa</t>
  </si>
  <si>
    <t>1229 N Hwy 16</t>
  </si>
  <si>
    <t>UkTyUZud787wrcEBJD1S2g</t>
  </si>
  <si>
    <t>9020 Lawyers Rd</t>
  </si>
  <si>
    <t>9ogNVbTPvJd3TfLDGOrjRw</t>
  </si>
  <si>
    <t>The Pickled Peach</t>
  </si>
  <si>
    <t>202 S Main St</t>
  </si>
  <si>
    <t>11222 Providence Rd W</t>
  </si>
  <si>
    <t>n8Xg_p5MpF-RbLZR3KkNuw</t>
  </si>
  <si>
    <t>Thimble Bee's Sewing School</t>
  </si>
  <si>
    <t>3512 Providence Rd S, Ste D</t>
  </si>
  <si>
    <t>['Party &amp; Event Planning', 'Arts &amp; Crafts', 'Specialty Schools', 'Event Planning &amp; Services', 'Shopping', 'Education', 'Art Classes']</t>
  </si>
  <si>
    <t>Charlotte Taekwondo America</t>
  </si>
  <si>
    <t>9818 Monroe Rd</t>
  </si>
  <si>
    <t>['Active Life', 'Fitness &amp; Instruction', 'Martial Arts']</t>
  </si>
  <si>
    <t>SV0W0yaR8HW2eIunt-WkSg</t>
  </si>
  <si>
    <t>Sport Clips Haircuts of Matthews Festival</t>
  </si>
  <si>
    <t>1813 Matthews Township Pkwy, Ste 300</t>
  </si>
  <si>
    <t>["Men's Hair Salons", 'Barbers', 'Hair Salons', 'Beauty &amp; Spas']</t>
  </si>
  <si>
    <t>26lPO4C8Tp8b65_enU7FWw</t>
  </si>
  <si>
    <t>Doc Popcorn - Charlotte Premium Outlets</t>
  </si>
  <si>
    <t>['Popcorn Shops', 'Specialty Food', 'Food']</t>
  </si>
  <si>
    <t>TUh95aNu9iDLUDzqSJNXQA</t>
  </si>
  <si>
    <t>ERD's Eatery and Catering</t>
  </si>
  <si>
    <t>8432 Old Statesville Rd</t>
  </si>
  <si>
    <t>['American (New)', 'Food', 'Specialty Food', 'Comfort Food', 'Restaurants', 'Seafood', 'Soul Food', 'Event Planning &amp; Services', 'Caterers']</t>
  </si>
  <si>
    <t>ehSrbavVhdXyqeNOHV7ibQ</t>
  </si>
  <si>
    <t>Burn Boot Camp Elizabeth</t>
  </si>
  <si>
    <t>1945 E 7th St</t>
  </si>
  <si>
    <t>['Active Life', 'Boot Camps', 'Fitness &amp; Instruction']</t>
  </si>
  <si>
    <t>5G0WSlv7_fHVpJ49X8dAVw</t>
  </si>
  <si>
    <t>Ashley Women's Center PA</t>
  </si>
  <si>
    <t>1225 E Garrison Blvd</t>
  </si>
  <si>
    <t>['Midwives', 'Obstetricians &amp; Gynecologists', 'Doctors', 'Health &amp; Medical']</t>
  </si>
  <si>
    <t>jslGoWrJQtpC1UgEve0YgA</t>
  </si>
  <si>
    <t>Comida</t>
  </si>
  <si>
    <t>1205 Thomas Ave</t>
  </si>
  <si>
    <t>Qu2KWwM_272O83ln8o2IUA</t>
  </si>
  <si>
    <t>4325 Park Rd</t>
  </si>
  <si>
    <t>['Local Services', 'Pediatric Dentists', 'Dentists', 'Watch Repair', 'Health &amp; Medical']</t>
  </si>
  <si>
    <t>kAE38-BVNGQxbuuyMnNbug</t>
  </si>
  <si>
    <t>Concord Mills, 8111 Concord Mills Blvd</t>
  </si>
  <si>
    <t>pHkl8A3mU5V2UlMW9rh2Hw</t>
  </si>
  <si>
    <t>DefyGravity - Charlotte</t>
  </si>
  <si>
    <t>8116 University City Blvd</t>
  </si>
  <si>
    <t>['Active Life', 'Event Planning &amp; Services', 'Trampoline Parks', 'Venues &amp; Event Spaces']</t>
  </si>
  <si>
    <t>Chickie &amp; Pete's</t>
  </si>
  <si>
    <t>['American (Traditional)', 'Salad', 'Restaurants', 'Chicken Wings']</t>
  </si>
  <si>
    <t>QZL6INeaqSoCvouz7q-CWg</t>
  </si>
  <si>
    <t>Daniel Stowe Botanical Garden</t>
  </si>
  <si>
    <t>6500 S New Hope Rd</t>
  </si>
  <si>
    <t>['Venues &amp; Event Spaces', 'Event Planning &amp; Services', 'Museums', 'Botanical Gardens', 'Arts &amp; Entertainment', 'Vacation Rentals', 'Hotels &amp; Travel']</t>
  </si>
  <si>
    <t>s7fZMOJyqC9iAtTPnJLyHw</t>
  </si>
  <si>
    <t>Sur La Table</t>
  </si>
  <si>
    <t>['Shopping', 'Kitchen &amp; Bath', 'Home &amp; Garden', 'Home Decor', 'Appliances']</t>
  </si>
  <si>
    <t>hpPrOq1MpV0sxwuar9eCDg</t>
  </si>
  <si>
    <t>Audiology &amp; Hearing Services of Charlotte</t>
  </si>
  <si>
    <t>11121 Carmel Commons Blvd, Ste 150</t>
  </si>
  <si>
    <t>['Health &amp; Medical', 'Audiologist', 'Doctors', 'Hearing Aid Providers']</t>
  </si>
  <si>
    <t>BEYroCwt4XVmja3y8pcjQg</t>
  </si>
  <si>
    <t>Madison's Bar and Lounge</t>
  </si>
  <si>
    <t>115 E 5th St</t>
  </si>
  <si>
    <t>MqplJOnDNRSLstwqBiqL8w</t>
  </si>
  <si>
    <t>District 704 Home Furnishings</t>
  </si>
  <si>
    <t>9517 Monroe Rd</t>
  </si>
  <si>
    <t>MNjVmTuB8iI10swXaPZ7yQ</t>
  </si>
  <si>
    <t>Blush Boutique</t>
  </si>
  <si>
    <t>1504 Camden Rd, Ste 100</t>
  </si>
  <si>
    <t>['Fashion', 'Shopping', 'Shoe Stores', 'Accessories', "Women's Clothing"]</t>
  </si>
  <si>
    <t>0srmdU8Gd3fWA6uJ2ASl8Q</t>
  </si>
  <si>
    <t>5032 Sunset Rd</t>
  </si>
  <si>
    <t>['Chicken Wings', 'Restaurants', 'Chicken Shop', 'Fast Food']</t>
  </si>
  <si>
    <t>vauP30dB3HbXiz9Vmk41cw</t>
  </si>
  <si>
    <t>ANDY OnCall</t>
  </si>
  <si>
    <t>['Home Services', 'Contractors', 'Siding', 'Decks &amp; Railing', 'Drywall Installation &amp; Repair', 'Handyman']</t>
  </si>
  <si>
    <t>ddAS_VgYW22FdSaWR9fR9w</t>
  </si>
  <si>
    <t>Marble Slab Creamery</t>
  </si>
  <si>
    <t>7510 Pineville Matthews Rd, Ste 5A</t>
  </si>
  <si>
    <t>lT3kzFxZfZoUeuvB_03KlA</t>
  </si>
  <si>
    <t>Raeford's Barber Shop</t>
  </si>
  <si>
    <t>206 S Main St</t>
  </si>
  <si>
    <t>L_tP9yFyxI9AcozqEPrmNg</t>
  </si>
  <si>
    <t>Steve's Motorsport</t>
  </si>
  <si>
    <t>714 W Morehead St</t>
  </si>
  <si>
    <t>Qn5QMHOV6f5uHbxvrTPGRA</t>
  </si>
  <si>
    <t>The Dumpling Lady</t>
  </si>
  <si>
    <t>['Food Trucks', 'Chinese', 'Szechuan', 'Food Delivery Services', 'Specialty Food', 'Noodles', 'Food', 'Restaurants', 'Event Planning &amp; Services', 'Ethnic Food', 'Caterers']</t>
  </si>
  <si>
    <t>wbJQWVyJKTUh9ryZ4jUgwg</t>
  </si>
  <si>
    <t>House of Taipei At Lake Norman</t>
  </si>
  <si>
    <t>16500 Northcross Dr</t>
  </si>
  <si>
    <t>EoGCJ6Ff8VwF0hPg6zaOcA</t>
  </si>
  <si>
    <t>P.J. O'Reilly's</t>
  </si>
  <si>
    <t>16640 Hawfield Way Dr</t>
  </si>
  <si>
    <t>['Restaurants', 'Irish', 'Nightlife', 'Irish Pub', 'Bars', 'Food']</t>
  </si>
  <si>
    <t>bqHMynNRsak8UYoO_a2gVg</t>
  </si>
  <si>
    <t>1540 Us Highway 29 North</t>
  </si>
  <si>
    <t>['Restaurants', 'Chinese', 'Buffets', 'American (Traditional)']</t>
  </si>
  <si>
    <t>r4QuxXNEdiSIJ5-KZdEDjQ</t>
  </si>
  <si>
    <t>One-U Cuisine</t>
  </si>
  <si>
    <t>3022 Weddington Rd</t>
  </si>
  <si>
    <t>_J_x_RaYTqAqAuCwgRhnRQ</t>
  </si>
  <si>
    <t>Kabob House</t>
  </si>
  <si>
    <t>6432 E Independence Blvd</t>
  </si>
  <si>
    <t>['Coffee &amp; Tea', 'Nightlife', 'Middle Eastern', 'Lounges', 'Hookah Bars', 'Bars', 'Persian/Iranian', 'Beer', 'Wine &amp; Spirits', 'Country Dance Halls', 'Food', 'Delis', 'Restaurants']</t>
  </si>
  <si>
    <t>qtyks_Ofni5577zB7apd0g</t>
  </si>
  <si>
    <t>Union Cleaners</t>
  </si>
  <si>
    <t>3216 Old Monroe Rd</t>
  </si>
  <si>
    <t>['Dry Cleaning', 'Sewing &amp; Alterations', 'Local Services', 'Dry Cleaning &amp; Laundry', 'Laundry Services']</t>
  </si>
  <si>
    <t>GXiIAD86Xxi0KHccZ4-X6g</t>
  </si>
  <si>
    <t>June's Alterations</t>
  </si>
  <si>
    <t>['Dry Cleaning &amp; Laundry', 'Laundry Services', 'Local Services', 'Sewing &amp; Alterations']</t>
  </si>
  <si>
    <t>yVPiqeEWOzJuskp5G-twRw</t>
  </si>
  <si>
    <t>Manchu Wok</t>
  </si>
  <si>
    <t>['Restaurants', 'Chinese', 'Fast Food']</t>
  </si>
  <si>
    <t>XE1CsAAt6s3CCfQ4tNEG0g</t>
  </si>
  <si>
    <t>Chez Francois. The Creperie.</t>
  </si>
  <si>
    <t>9 Union St N, Ste 110</t>
  </si>
  <si>
    <t>['Restaurants', 'French']</t>
  </si>
  <si>
    <t>3kt-cIP-sp1A7sASopd5Jg</t>
  </si>
  <si>
    <t>The Salon &amp; Spa On Main</t>
  </si>
  <si>
    <t>123 N  Main St</t>
  </si>
  <si>
    <t>['Day Spas', 'Massage', 'Hair Salons', 'Beauty &amp; Spas']</t>
  </si>
  <si>
    <t>H_PlpdTAO9_Bx1cIY4Sn7A</t>
  </si>
  <si>
    <t>Monroe Nissan</t>
  </si>
  <si>
    <t>5510 W Hwy 74</t>
  </si>
  <si>
    <t>['Automotive', 'Car Dealers', 'Auto Parts &amp; Supplies', 'Auto Repair']</t>
  </si>
  <si>
    <t>Q8qsbFqIE7lwA-zkv07fxA</t>
  </si>
  <si>
    <t>Mario's Italian Restaurant</t>
  </si>
  <si>
    <t>2945 Matthews Weddington Rd</t>
  </si>
  <si>
    <t>m1yiZ8gnawxR4jL-g5QUJg</t>
  </si>
  <si>
    <t>Kim's Kitchen Family Restaurant</t>
  </si>
  <si>
    <t>106 Mariposa Rd</t>
  </si>
  <si>
    <t>nq9_aLMMmiLG48dmLVQCsQ</t>
  </si>
  <si>
    <t>Splish Splash Pressure Washing and Steam Cleaning</t>
  </si>
  <si>
    <t>['Hardware Stores', 'Shopping', 'Home &amp; Garden', 'Home Cleaning', 'Gutter Services', 'Pressure Washers', 'Professional Services', 'Local Services', 'Home Services']</t>
  </si>
  <si>
    <t>s73t5HCo06cZZLlRhxpp-w</t>
  </si>
  <si>
    <t>14315 E Independence Blvd</t>
  </si>
  <si>
    <t>['Food', 'Ice Cream &amp; Frozen Yogurt', 'Burgers', 'Restaurants', 'Fast Food']</t>
  </si>
  <si>
    <t>1fBTo2l-TqRgpV_WDi5fkw</t>
  </si>
  <si>
    <t>Latta Arcade</t>
  </si>
  <si>
    <t>320 S Tryon St</t>
  </si>
  <si>
    <t>['Shopping Centers', 'Restaurants', 'Shopping']</t>
  </si>
  <si>
    <t>5px1_tYfVtesJDy2MjBl1w</t>
  </si>
  <si>
    <t>Our Place Boutique</t>
  </si>
  <si>
    <t>['Shopping', "Women's Clothing", 'Accessories', 'Fashion', 'Jewelry']</t>
  </si>
  <si>
    <t>QWRiJfGyHnmJxPD_CfKetQ</t>
  </si>
  <si>
    <t>The Tipsy Burro Saloon &amp; Cantina</t>
  </si>
  <si>
    <t>2711 Monroe Rd</t>
  </si>
  <si>
    <t>['Vegetarian', 'Bars', 'Nightlife', 'Mexican', 'Restaurants', 'Tex-Mex']</t>
  </si>
  <si>
    <t>Rx-i76HLRd69DeSzomtNhg</t>
  </si>
  <si>
    <t>Harris Boulevard Veterinary Clinic</t>
  </si>
  <si>
    <t>5710 West Wt Harris Blvd</t>
  </si>
  <si>
    <t>['Pet Services', 'Pet Sitting', 'Veterinarians', 'Pets']</t>
  </si>
  <si>
    <t>ozBoKGFBxY9HuVu2WcBZ2g</t>
  </si>
  <si>
    <t>Leslie's Laundry Care</t>
  </si>
  <si>
    <t>['Laundry Services', 'Dry Cleaning', 'Sewing &amp; Alterations', 'Local Services', 'Laundromat']</t>
  </si>
  <si>
    <t>3VLcTOP1kkoAslUEsd-qyA</t>
  </si>
  <si>
    <t>Fairfield Inn &amp; Suites by Marriott Charlotte Pineville</t>
  </si>
  <si>
    <t>12228 Park Road</t>
  </si>
  <si>
    <t>OzetqRL_CK1hQDV62lQvOA</t>
  </si>
  <si>
    <t>7260 Highway 73, Ste 113</t>
  </si>
  <si>
    <t>LjP35B7N7jzjGibptgtcwQ</t>
  </si>
  <si>
    <t>10239 Perimeter Pkwy</t>
  </si>
  <si>
    <t>['Shopping', 'Office Equipment']</t>
  </si>
  <si>
    <t>npUZ-jTBzVYkZ0gKRV9Ngw</t>
  </si>
  <si>
    <t>Blumeng√§rten</t>
  </si>
  <si>
    <t>10308 Bailey Rd, Unit 412</t>
  </si>
  <si>
    <t>['Florists', 'Home &amp; Garden', 'Shopping', 'Flowers &amp; Gifts', 'Event Planning &amp; Services', 'Nurseries &amp; Gardening', 'Floral Designers', 'Home Decor']</t>
  </si>
  <si>
    <t>bgpj0rUrl9aYqsZXWWBudA</t>
  </si>
  <si>
    <t>Logan's Roadhouse</t>
  </si>
  <si>
    <t>2336 W Roosevelt Blvd</t>
  </si>
  <si>
    <t>['Barbeque', 'American (Traditional)', 'Restaurants', 'Burgers', 'Steakhouses']</t>
  </si>
  <si>
    <t>aEN7_vEltdlQp0s5XqXdog</t>
  </si>
  <si>
    <t>MobilityWorks</t>
  </si>
  <si>
    <t>4025 Queen City Dr</t>
  </si>
  <si>
    <t>['Car Rental', 'Mobility Equipment Sales &amp; Services', 'Car Dealers', 'Hotels &amp; Travel', 'Department Stores', 'Automotive', 'Fashion', 'Shopping']</t>
  </si>
  <si>
    <t>OaDvAh9jS3cgN4t7wP_WXg</t>
  </si>
  <si>
    <t>5401 South Blvd, Ste 14</t>
  </si>
  <si>
    <t>['Pet Services', 'Pet Training', 'Pets', 'Pet Stores', 'Pet Groomers', 'Pet Sitting']</t>
  </si>
  <si>
    <t>LOCHYl0GMJDWDHwfZAichQ</t>
  </si>
  <si>
    <t>116 S Sharon Amity Rd</t>
  </si>
  <si>
    <t>['Gift Shops', 'Shopping', 'Flowers &amp; Gifts', 'Event Planning &amp; Services', 'Cards &amp; Stationery', 'Arts &amp; Crafts']</t>
  </si>
  <si>
    <t>jWGksoUmkbwY4jJpNjNGOw</t>
  </si>
  <si>
    <t>The Neighborhood Garage</t>
  </si>
  <si>
    <t>3030 S Tryon St</t>
  </si>
  <si>
    <t>['Transmission Repair', 'Auto Repair', 'Automotive']</t>
  </si>
  <si>
    <t>SF2mt8Lu8Mp2HtZpvZjOHw</t>
  </si>
  <si>
    <t>Queen City Lumber and Supply</t>
  </si>
  <si>
    <t>2501 Weddington Ave</t>
  </si>
  <si>
    <t>SuQKqd4PtozRLx6FPdCpgQ</t>
  </si>
  <si>
    <t>EQ3</t>
  </si>
  <si>
    <t>2137 South Blvd, Ste 100</t>
  </si>
  <si>
    <t>['Home &amp; Garden', 'Furniture Stores', 'Shopping']</t>
  </si>
  <si>
    <t>JZs2T3Ykzqw7QoAKgyISkg</t>
  </si>
  <si>
    <t>16015 Lancaster Highway, Suite C</t>
  </si>
  <si>
    <t>['American (Traditional)', 'Pizza', 'Restaurants', 'Food', 'Do-It-Yourself Food']</t>
  </si>
  <si>
    <t>e1ihNeIiKCAp23gLZKODMQ</t>
  </si>
  <si>
    <t>17111 Statesville Rd</t>
  </si>
  <si>
    <t>['Home Services', 'Home &amp; Garden', 'Hardware Stores', 'Nurseries &amp; Gardening', 'Appliances', 'Building Supplies', 'Shopping']</t>
  </si>
  <si>
    <t>lhoVrNI8QnKNQg_bOyFRkw</t>
  </si>
  <si>
    <t>More Than Faces Medical Spa</t>
  </si>
  <si>
    <t>19906 North Cove Rd, Ste C</t>
  </si>
  <si>
    <t>['Health &amp; Medical', 'Medical Spas', 'Beauty &amp; Spas', 'Skin Care', 'Permanent Makeup']</t>
  </si>
  <si>
    <t>q85n1MtmN72Qgu514G3Chg</t>
  </si>
  <si>
    <t>Paddywax Candle Bar</t>
  </si>
  <si>
    <t>1930 Camden Rd, Ste 130</t>
  </si>
  <si>
    <t>['Candle Stores', 'Home &amp; Garden', 'Shopping']</t>
  </si>
  <si>
    <t>SYLlWyEfmkS0EPCv31-_cg</t>
  </si>
  <si>
    <t>14126 Rivergate Pkwy, Ste 100</t>
  </si>
  <si>
    <t>['Custom Cakes', 'Cupcakes', 'Food', 'Ice Cream &amp; Frozen Yogurt']</t>
  </si>
  <si>
    <t>uzW8YOESaWL_vYyykTZWrA</t>
  </si>
  <si>
    <t>Super 8 Motel</t>
  </si>
  <si>
    <t>505 Clanton Rd</t>
  </si>
  <si>
    <t>_w1gGHqUVEJkcfs_ZCpmyg</t>
  </si>
  <si>
    <t>The Lily Rose</t>
  </si>
  <si>
    <t>19826 Northcove Rd, Ste D, Jetton Village Shopping Ctr</t>
  </si>
  <si>
    <t>['Shopping', 'Jewelry', 'Bridal']</t>
  </si>
  <si>
    <t>bRyi5lULMcJoexsg-v498w</t>
  </si>
  <si>
    <t>366 George W Liles Pkwy NW</t>
  </si>
  <si>
    <t>['Notaries', 'Local Services', 'Shipping Centers', 'Printing Services', 'Professional Services', 'Graphic Design']</t>
  </si>
  <si>
    <t>dfrYOqM0hxcsOTPIcRDUVg</t>
  </si>
  <si>
    <t>Taste of Buffalo Pizzeria</t>
  </si>
  <si>
    <t>9610 Sherrill Estates Rd, Ste B</t>
  </si>
  <si>
    <t>['Italian', 'Restaurants', 'Pizza', 'Sandwiches']</t>
  </si>
  <si>
    <t>8FQM5nZPnttFHLqocpJWcg</t>
  </si>
  <si>
    <t>National Home Respiratory Care</t>
  </si>
  <si>
    <t>2732 Interstate St, Ste F</t>
  </si>
  <si>
    <t>qJgrpTFe3Y3l8pjlurwokg</t>
  </si>
  <si>
    <t>John's Country Kitchen</t>
  </si>
  <si>
    <t>1518 Central Ave</t>
  </si>
  <si>
    <t>['Southern', 'Sandwiches', 'Breakfast &amp; Brunch', 'American (Traditional)', 'Comfort Food', 'Restaurants']</t>
  </si>
  <si>
    <t>k0IOXOrhQIoaq3lAZiWFyQ</t>
  </si>
  <si>
    <t>Hornet's Nest BMX Track</t>
  </si>
  <si>
    <t>6301 Beatties Ford Rd</t>
  </si>
  <si>
    <t>['Shopping', 'Races &amp; Competitions', 'Active Life', 'Bike Rentals', 'Bikes', 'Sporting Goods']</t>
  </si>
  <si>
    <t>wInTLOHojTOZlLSSdrjS_w</t>
  </si>
  <si>
    <t>Us Post Office - Idlewild</t>
  </si>
  <si>
    <t>6501 Albemarle Rd</t>
  </si>
  <si>
    <t>tSRqJjFqkbBx3BLZb2bTOg</t>
  </si>
  <si>
    <t>9852 Rea Rd, Ste A-1</t>
  </si>
  <si>
    <t>['Shopping', 'Fashion', "Men's Clothing"]</t>
  </si>
  <si>
    <t>dOmtgOBFXqNE7bap2Mh3Ng</t>
  </si>
  <si>
    <t>The Cleaning Authority - North Charlotte</t>
  </si>
  <si>
    <t>545 Pitts School Rd, Ste B</t>
  </si>
  <si>
    <t>['Home Services', 'Home Cleaning', 'Office Cleaning', 'Window Washing', 'Contractors', 'Personal Assistants', 'Professional Services']</t>
  </si>
  <si>
    <t>S6tSHWtv2mkGp3SQbGjzAw</t>
  </si>
  <si>
    <t>Concourse A - Charlotte Douglas International Airport - CLT</t>
  </si>
  <si>
    <t>['Airport Terminals', 'Airports', 'Hotels &amp; Travel']</t>
  </si>
  <si>
    <t>9V2PyXye8zgPT9Kat5rN2w</t>
  </si>
  <si>
    <t>Tilted Kilt Pub &amp; Eatery</t>
  </si>
  <si>
    <t>1625 Windsor Square Dr</t>
  </si>
  <si>
    <t>['Sports Bars', 'Nightlife', 'Bars', 'American (Traditional)', 'Beer', 'Wine &amp; Spirits', 'Restaurants', 'Chicken Wings', 'Food', 'Pubs']</t>
  </si>
  <si>
    <t>UJGp8dwu4OZuZbyZdGYAJg</t>
  </si>
  <si>
    <t>Helzberg Diamonds</t>
  </si>
  <si>
    <t>8111 Concord Milld Blvd, Ste 238</t>
  </si>
  <si>
    <t>8amnidSVwZltlnphFo3DIA</t>
  </si>
  <si>
    <t>10500 Centrum Pkwy</t>
  </si>
  <si>
    <t>Far3PjEgkm2D9Tfm3Gel5Q</t>
  </si>
  <si>
    <t>Whitehall Parc Apartment Homes</t>
  </si>
  <si>
    <t>8024 Whitehall Executive Cente</t>
  </si>
  <si>
    <t>Z0yBs-eGWJGFlGLJZzlCrg</t>
  </si>
  <si>
    <t>Hendrick BMW</t>
  </si>
  <si>
    <t>6950 E Independence Blvd</t>
  </si>
  <si>
    <t>['Car Dealers', 'Auto Parts &amp; Supplies', 'Automotive', 'Auto Repair']</t>
  </si>
  <si>
    <t>tqmxiakNZTZyVumYFsezPg</t>
  </si>
  <si>
    <t>Gastonia Family Dentistry</t>
  </si>
  <si>
    <t>2557 Pembroke Rd</t>
  </si>
  <si>
    <t>['Health &amp; Medical', 'Beauty &amp; Spas', 'General Dentistry', 'Orthodontists', 'Dentists', 'Teeth Whitening', 'Cosmetic Dentists']</t>
  </si>
  <si>
    <t>qspmWRosyNMYNta81GNX3w</t>
  </si>
  <si>
    <t>Evans Import Service</t>
  </si>
  <si>
    <t>7726 Matthews Mint Hill Rd</t>
  </si>
  <si>
    <t>0CfkShZvOEUmegA0eeWraQ</t>
  </si>
  <si>
    <t>Gilead Road Pediatrics &amp; Internal Medicine</t>
  </si>
  <si>
    <t>10030 Gilead Rd</t>
  </si>
  <si>
    <t>hZ8xt1H8g8uyA6n7Nbnpgg</t>
  </si>
  <si>
    <t>Brand Name Consignment</t>
  </si>
  <si>
    <t>21304 Catawba Ave</t>
  </si>
  <si>
    <t>["Women's Clothing", 'Shopping', 'Fashion', 'Accessories']</t>
  </si>
  <si>
    <t>PeVgw94It7HBBLkIbOoAng</t>
  </si>
  <si>
    <t>Hibachi Grill</t>
  </si>
  <si>
    <t>3657 E Independence Blvd</t>
  </si>
  <si>
    <t>Gastonia Farmers Market</t>
  </si>
  <si>
    <t>410 E Long Ave</t>
  </si>
  <si>
    <t>['Farmers Market', 'Food', 'Fruits &amp; Veggies', 'Specialty Food']</t>
  </si>
  <si>
    <t>ZP-0Y9dc6PhQ-egUtgejXQ</t>
  </si>
  <si>
    <t>Big Bridge Cleaners</t>
  </si>
  <si>
    <t>8001 Raintree Ln, Ste 103</t>
  </si>
  <si>
    <t>WdDlenhQo60aRRlzlNbZ6g</t>
  </si>
  <si>
    <t>Pour Taproom</t>
  </si>
  <si>
    <t>1212 Central Ave</t>
  </si>
  <si>
    <t>['Beer Bar', 'Nightlife', 'Bars', 'Pubs']</t>
  </si>
  <si>
    <t>llUP_mcQr0WzNLSkWsYbEQ</t>
  </si>
  <si>
    <t>Autozone</t>
  </si>
  <si>
    <t>10100 E Wt Harris Blvd</t>
  </si>
  <si>
    <t>n5wZxYrle8ROuK-Saq-yyw</t>
  </si>
  <si>
    <t>Luisa's Brick Oven</t>
  </si>
  <si>
    <t>1730 Abbey Pl</t>
  </si>
  <si>
    <t>U-kmq9s1pl0efk0LehyyNg</t>
  </si>
  <si>
    <t>Phoenix Quality Rentals</t>
  </si>
  <si>
    <t>12987 E Independence Blvd</t>
  </si>
  <si>
    <t>['Party Equipment Rentals', 'Local Services', 'Machine &amp; Tool Rental', 'Event Planning &amp; Services']</t>
  </si>
  <si>
    <t>g7uBHGGsFBg1qrRzxUDRYw</t>
  </si>
  <si>
    <t>Southside Craft Cocktails and Lounge</t>
  </si>
  <si>
    <t>1568-1588 Montford Dr</t>
  </si>
  <si>
    <t>['Nightlife', 'Dance Clubs']</t>
  </si>
  <si>
    <t>DzRuHisU0zxM_CIH2ccg6A</t>
  </si>
  <si>
    <t>Kylie's Sports Bar &amp; Grill</t>
  </si>
  <si>
    <t>19607 Statesville Rd</t>
  </si>
  <si>
    <t>['American (New)', 'Food', 'Restaurants', 'Beer', 'Wine &amp; Spirits']</t>
  </si>
  <si>
    <t>ugGwVOx0MOIHFBLFV3oYUg</t>
  </si>
  <si>
    <t>Golden Bakery</t>
  </si>
  <si>
    <t>3145-B N Sharon Amity Rd</t>
  </si>
  <si>
    <t>['Bakeries', 'Middle Eastern', 'Restaurants', 'Food']</t>
  </si>
  <si>
    <t>3sdUVTMBHPiVN5zqZjb1zw</t>
  </si>
  <si>
    <t>Hibachi Buffet Sushi and Grill</t>
  </si>
  <si>
    <t>9925 E Independence Blvd</t>
  </si>
  <si>
    <t>['Japanese', 'Buffets', 'Chinese', 'Restaurants']</t>
  </si>
  <si>
    <t>h0XJcvadARY6xssty-Ay6g</t>
  </si>
  <si>
    <t>1909 Milton Rd</t>
  </si>
  <si>
    <t>['Restaurants', 'Italian', 'Chicken Wings', 'Pizza']</t>
  </si>
  <si>
    <t>nuVAfv24cYXl_PerBXWQwA</t>
  </si>
  <si>
    <t>Mingfu Sushi &amp; Chinese</t>
  </si>
  <si>
    <t>8139 Kensington Dr</t>
  </si>
  <si>
    <t>['Sushi Bars', 'Restaurants', 'Chinese']</t>
  </si>
  <si>
    <t>F3gV4mLJRicLp0Bu6nz8cw</t>
  </si>
  <si>
    <t>RiverGate Shopping Center</t>
  </si>
  <si>
    <t>12807 S Tryon St</t>
  </si>
  <si>
    <t>bnRRQ17nLgfdIgtGWlFAeQ</t>
  </si>
  <si>
    <t>2700 W Mallard Creek Church Rd, Ste 220</t>
  </si>
  <si>
    <t>['Delis', 'Fast Food', 'Sandwiches', 'Restaurants']</t>
  </si>
  <si>
    <t>7BPrlpAXoNltp9faQ-KM5g</t>
  </si>
  <si>
    <t>Florida Tile</t>
  </si>
  <si>
    <t>605 Phillip Davis Dr, Ste 10</t>
  </si>
  <si>
    <t>['Tiling', 'Home Services']</t>
  </si>
  <si>
    <t>cQ5MmO5Rbbda13OKpgqsdg</t>
  </si>
  <si>
    <t>Charlotte Pediatric Dentistry</t>
  </si>
  <si>
    <t>130 Harbour Place Dr, Ste 180</t>
  </si>
  <si>
    <t>['Orthodontists', 'Dentists', 'Pediatric Dentists', 'Health &amp; Medical', 'General Dentistry', 'Cosmetic Dentists']</t>
  </si>
  <si>
    <t>AGjzAXbVlhboht7nsueW-Q</t>
  </si>
  <si>
    <t>East 74 Family Restaurant</t>
  </si>
  <si>
    <t>['American (Traditional)', 'Food', 'Restaurants']</t>
  </si>
  <si>
    <t>5ikmRenJJBTSwo3BYUmJBg</t>
  </si>
  <si>
    <t>RedSky Gallery</t>
  </si>
  <si>
    <t>1523 Elizabeth Ave, Ste 120</t>
  </si>
  <si>
    <t>['Shopping', 'Arts &amp; Entertainment', 'Art Galleries']</t>
  </si>
  <si>
    <t>deanP8fmh-YWjiYU93TjHw</t>
  </si>
  <si>
    <t>Hair Works</t>
  </si>
  <si>
    <t>UhdlNJz_ZNb-m3kF-YLSgw</t>
  </si>
  <si>
    <t>9211-12 North Tryon St, Mallard Pointe Shopping Center (University Unc Charlotte Area)</t>
  </si>
  <si>
    <t>['Sandwiches', 'Fast Food', 'Delis', 'Restaurants']</t>
  </si>
  <si>
    <t>7dYUeo093emZgjCD2FNdLQ</t>
  </si>
  <si>
    <t>A Dog's Best Friend</t>
  </si>
  <si>
    <t>9010 Monroe Rd, Ste G</t>
  </si>
  <si>
    <t>['Pet Services', 'Vocational &amp; Technical School', 'Pet Groomers', 'Adult Education', 'Specialty Schools', 'Education', 'Pet Sitting', 'Pets']</t>
  </si>
  <si>
    <t>8XjnEhDTUtsJOUWPfbxDQA</t>
  </si>
  <si>
    <t>Quarterside Deli and Market</t>
  </si>
  <si>
    <t>820 E 7th St</t>
  </si>
  <si>
    <t>['Delis', 'Food', 'Hookah Bars', 'Convenience Stores', 'Nightlife', 'Bars', 'Restaurants']</t>
  </si>
  <si>
    <t>Three Little Birds</t>
  </si>
  <si>
    <t>2115 Southend Dr, Ste 103</t>
  </si>
  <si>
    <t>['Cards &amp; Stationery', 'Arts &amp; Crafts', 'Bridal', 'Shopping', 'Printing Services', 'Local Services', 'Event Planning &amp; Services', 'Flowers &amp; Gifts']</t>
  </si>
  <si>
    <t>spoMsXMd5mBPgaavjNIOXA</t>
  </si>
  <si>
    <t>13557 Steelecroft Pkwy, Ste 2100</t>
  </si>
  <si>
    <t>['Obstetricians &amp; Gynecologists', 'Doctors', 'Health &amp; Medical']</t>
  </si>
  <si>
    <t>317yEKQH3w8mgCx1j2_f9A</t>
  </si>
  <si>
    <t>QC Booths</t>
  </si>
  <si>
    <t>['Event Photography', 'Photographers', 'Event Planning &amp; Services', 'Photo Booth Rentals']</t>
  </si>
  <si>
    <t>P3toQ5XEGw3WXMcekV5lMQ</t>
  </si>
  <si>
    <t>Custom Paint &amp; Body</t>
  </si>
  <si>
    <t>431 Foster Ave</t>
  </si>
  <si>
    <t>['Auto Repair', 'Automotive', 'Body Shops']</t>
  </si>
  <si>
    <t>hhupp4jqaks0bOJTpM24Fg</t>
  </si>
  <si>
    <t>Crackin Crawfish LLC</t>
  </si>
  <si>
    <t>440 E Mccullough Dr Suite A-230</t>
  </si>
  <si>
    <t>sPYsawlPjXeYretFE7VQZg</t>
  </si>
  <si>
    <t>2580 Court Dr</t>
  </si>
  <si>
    <t>t31AKJ_LVLx_NoT9WTy8cQ</t>
  </si>
  <si>
    <t>Yorkmont Cafe</t>
  </si>
  <si>
    <t>2925 Yorkmont Rd</t>
  </si>
  <si>
    <t>dt6FJQizE7Aj0tomscUG0Q</t>
  </si>
  <si>
    <t>['Notaries', 'Shipping Centers', 'Mailbox Centers', 'Professional Services', 'Local Services', 'Printing Services']</t>
  </si>
  <si>
    <t>cTFoBMDABDXp3UDeNHkzqg</t>
  </si>
  <si>
    <t>Massage Envy - Arboretum-CLT</t>
  </si>
  <si>
    <t>['Day Spas', 'Massage', 'Health &amp; Medical', 'Massage Therapy', 'Skin Care', 'Beauty &amp; Spas']</t>
  </si>
  <si>
    <t>MVCx5ZmxbDY28EaBr3DLdA</t>
  </si>
  <si>
    <t>Johnny B's Limousine Service</t>
  </si>
  <si>
    <t>1202-D Technology Dr</t>
  </si>
  <si>
    <t>['Tours', 'Event Planning &amp; Services', 'Transportation', 'Wedding Planning', 'Hotels &amp; Travel', 'Limos']</t>
  </si>
  <si>
    <t>2hgfYu-jBRUGybzl_CvqvA</t>
  </si>
  <si>
    <t>Romano's Pizza Italian Restaurant</t>
  </si>
  <si>
    <t>349 Copperfield Blvd NE, Ste A</t>
  </si>
  <si>
    <t>G6_M3Dg-gjwVIbRGLIRBkw</t>
  </si>
  <si>
    <t>Chopstick</t>
  </si>
  <si>
    <t>9626 Monroe Rd</t>
  </si>
  <si>
    <t>['Food', 'Ethnic Food', 'Specialty Food', 'Chinese', 'Restaurants']</t>
  </si>
  <si>
    <t>fjJa1py5jnLAUJDOrHhu8Q</t>
  </si>
  <si>
    <t>La Paz Cantina &amp; Restaurante</t>
  </si>
  <si>
    <t>1910 South Blvd, Ste 100</t>
  </si>
  <si>
    <t>vBNM4NEBuO66Hk5yO797eA</t>
  </si>
  <si>
    <t>Lupie's Cafe</t>
  </si>
  <si>
    <t>2718 Monroe Rd</t>
  </si>
  <si>
    <t>WRIoO5zLgmNVxhQEythpZQ</t>
  </si>
  <si>
    <t>2401 South Blvd</t>
  </si>
  <si>
    <t>d-tRIOxL1nFGn_7D1MF8ZA</t>
  </si>
  <si>
    <t>Around the World Cafe</t>
  </si>
  <si>
    <t>5110 Park Rd, Ste 1-K</t>
  </si>
  <si>
    <t>['Ice Cream &amp; Frozen Yogurt', 'Food', 'Bubble Tea', 'Desserts', 'Macarons', 'Specialty Food']</t>
  </si>
  <si>
    <t>ZYpjlQRwMi-rKH0zl2d7gg</t>
  </si>
  <si>
    <t>Auto Revive Detail</t>
  </si>
  <si>
    <t>rR_nEoYNSdKQOHhkMKi03A</t>
  </si>
  <si>
    <t>12527 Independence Blvd</t>
  </si>
  <si>
    <t>IpH4Ngf30TLTBljWvOOt7A</t>
  </si>
  <si>
    <t>Fuel Pizza</t>
  </si>
  <si>
    <t>1501 Central Ave</t>
  </si>
  <si>
    <t>['Sandwiches', 'Pizza', 'Restaurants']</t>
  </si>
  <si>
    <t>3jWn6vIs4m-bTAo0kVYyEg</t>
  </si>
  <si>
    <t>Gracious Nails</t>
  </si>
  <si>
    <t>1544 Matthews - Mint Hill Rd</t>
  </si>
  <si>
    <t>Lg_TXzAz_JRpg_o-QpCpzw</t>
  </si>
  <si>
    <t>Court Travel</t>
  </si>
  <si>
    <t>119 Brevard Ct</t>
  </si>
  <si>
    <t>['Travel Services', 'Hotels &amp; Travel', 'Professional Services', 'Lawyers']</t>
  </si>
  <si>
    <t>DXZltncZiYdp-1M-vFWeqQ</t>
  </si>
  <si>
    <t>Web Don</t>
  </si>
  <si>
    <t>1400 Ameron Dr</t>
  </si>
  <si>
    <t>['Home Services', 'Home &amp; Garden', 'Building Supplies', 'Shopping', 'Kitchen &amp; Bath', 'Hardware Stores', 'Professional Services']</t>
  </si>
  <si>
    <t>4WN-HgjToSTLHDH_BPn0Ew</t>
  </si>
  <si>
    <t>801 Matthews Twnshp Pkwy</t>
  </si>
  <si>
    <t>BWccPow4YHlequIV93x2lg</t>
  </si>
  <si>
    <t>Functional Fit Charlotte</t>
  </si>
  <si>
    <t>2302 Dunavant St</t>
  </si>
  <si>
    <t>['Pilates', 'Reflexology', 'Active Life', 'Trainers', 'Health &amp; Medical', 'Fitness &amp; Instruction', 'Gyms']</t>
  </si>
  <si>
    <t>AVRb7_7oasL0XxlVgRYEsw</t>
  </si>
  <si>
    <t>Kim's Cleaners</t>
  </si>
  <si>
    <t>1943 E 7th St</t>
  </si>
  <si>
    <t>hNVrjHa05vVXj0o2Caq6RQ</t>
  </si>
  <si>
    <t>The Depot at Gibson Mill</t>
  </si>
  <si>
    <t>325 McGill Ave NW, Ste 250</t>
  </si>
  <si>
    <t>DijWV3Y1RQZxe3oSe17tww</t>
  </si>
  <si>
    <t>8912 Pineville-Matthew Rd</t>
  </si>
  <si>
    <t>['Delis', 'Sandwiches', 'Restaurants', 'American (New)', 'Fast Food', 'Food Delivery Services', 'Food']</t>
  </si>
  <si>
    <t>G-j9V7buOm8bVhDov4iHaw</t>
  </si>
  <si>
    <t>Poole Shop</t>
  </si>
  <si>
    <t>4010 Sharon Rd</t>
  </si>
  <si>
    <t>['Fashion', 'Accessories', "Women's Clothing", 'Shoe Stores', 'Shopping']</t>
  </si>
  <si>
    <t>WiWCtinRtykBC6DCg6w3Fg</t>
  </si>
  <si>
    <t>Charlotte Douglas Airport Overlook</t>
  </si>
  <si>
    <t>7300 Old Dowd Rd</t>
  </si>
  <si>
    <t>['Airports', 'Hotels &amp; Travel', 'Local Flavor', 'Public Services &amp; Government', 'Active Life', 'Arts &amp; Entertainment', 'Observatories', 'Leisure Centers']</t>
  </si>
  <si>
    <t>az0UZCywoMv4M28dMjX4PA</t>
  </si>
  <si>
    <t>Candlewood Suites Huntersville-Lake Norman Area</t>
  </si>
  <si>
    <t>16530 Northcross Dr</t>
  </si>
  <si>
    <t>['Party &amp; Event Planning', 'Venues &amp; Event Spaces', 'Real Estate', 'Hotels &amp; Travel', 'Event Planning &amp; Services', 'Home Services', 'Apartments', 'Hotels']</t>
  </si>
  <si>
    <t>oCI38JuE_ZyNTCIQkaK03g</t>
  </si>
  <si>
    <t>Friar Tuck Pub</t>
  </si>
  <si>
    <t>3130 Driwood Ct B</t>
  </si>
  <si>
    <t>['Restaurants', 'Bars', 'Nightlife', 'American (New)', 'Pubs']</t>
  </si>
  <si>
    <t>yaD_ePJEHQatVkUpA_teIg</t>
  </si>
  <si>
    <t>Airport Inn</t>
  </si>
  <si>
    <t>4330 Keeter Dr</t>
  </si>
  <si>
    <t>hj_Cn3d8q_6nslXqs-5c2g</t>
  </si>
  <si>
    <t>Helles &amp; Dunkel</t>
  </si>
  <si>
    <t>222 E Bland St</t>
  </si>
  <si>
    <t>['American (New)', 'Sports Bars', 'Breweries', 'Music Venues', 'Cocktail Bars', 'Arts &amp; Entertainment', 'Nightlife', 'Sushi Bars', 'Pizza', 'Food', 'Sandwiches', 'Restaurants', 'Pubs', 'Barbeque', 'Bars', 'Karaoke']</t>
  </si>
  <si>
    <t>Y1Pr1qCT6hsiOaTebKEYMw</t>
  </si>
  <si>
    <t>Carrie's Creations</t>
  </si>
  <si>
    <t>12701 Moores Chapel Rd</t>
  </si>
  <si>
    <t>['Painters', 'Home Services']</t>
  </si>
  <si>
    <t>ktHPk33SB5EP27oS3qBPBQ</t>
  </si>
  <si>
    <t>JM Auto Service</t>
  </si>
  <si>
    <t>3510 Smith Farm Rd</t>
  </si>
  <si>
    <t>Q1L_Nb1QsD0S9pbng5-kMQ</t>
  </si>
  <si>
    <t>Portofino's Italian Restaurant Ayrsley</t>
  </si>
  <si>
    <t>2127 Ayrsley Town Blvd</t>
  </si>
  <si>
    <t>['Nightlife', 'Pizza', 'Italian', 'Restaurants', 'Bars', 'Wine Bars']</t>
  </si>
  <si>
    <t>OQiTik-KQ-kw_fsq9HTf1g</t>
  </si>
  <si>
    <t>Uptown Gardens Apartments</t>
  </si>
  <si>
    <t>517 W 8th St</t>
  </si>
  <si>
    <t>I45y11bS_Zad_rhMBRp1mA</t>
  </si>
  <si>
    <t>Novant Health Lakeside Family Physicians - Rosedale</t>
  </si>
  <si>
    <t>14330 Oakhill Park Ln</t>
  </si>
  <si>
    <t>['Doctors', 'Health &amp; Medical', 'Family Practice', 'Obstetricians &amp; Gynecologists', 'Sports Medicine', 'Physical Therapy']</t>
  </si>
  <si>
    <t>LSMn-SgSeIV8FcEsYIxjvg</t>
  </si>
  <si>
    <t>Dogs All Day</t>
  </si>
  <si>
    <t>4460 Old Pineville Rd</t>
  </si>
  <si>
    <t>['Pet Sitting', 'Pet Services', 'Pets']</t>
  </si>
  <si>
    <t>Q_RpxG-YEMOk_yniWZfHCA</t>
  </si>
  <si>
    <t>5525 E Independence Blvd</t>
  </si>
  <si>
    <t>['Restaurants', 'Chicken Wings', 'Fast Food']</t>
  </si>
  <si>
    <t>314UjIg29NBfnr4ihSAbJg</t>
  </si>
  <si>
    <t>Quarterside</t>
  </si>
  <si>
    <t>810 E 7th St, Ste 100</t>
  </si>
  <si>
    <t>pik17K125A9WsJvyMBAeSQ</t>
  </si>
  <si>
    <t>8325 Ikea Blvd</t>
  </si>
  <si>
    <t>["Men's Clothing", 'Fashion', 'Shopping', 'Accessories', "Women's Clothing"]</t>
  </si>
  <si>
    <t>H6Ze8wuvq3P-VyTf-tpF-Q</t>
  </si>
  <si>
    <t>Pool Xperts</t>
  </si>
  <si>
    <t>6644 Carmel Rd</t>
  </si>
  <si>
    <t>['Home Services', 'Pool Cleaners']</t>
  </si>
  <si>
    <t>Aloha Paddle Sports</t>
  </si>
  <si>
    <t>17505 W Catawba Ave, Waterfront</t>
  </si>
  <si>
    <t>['Shopping', 'Lakes', 'Fitness &amp; Instruction', 'Outdoor Gear', 'Yoga', 'Paddleboarding', 'Surf Shop', 'Sporting Goods', 'Active Life', 'Rafting/Kayaking', 'Trainers', 'Fashion']</t>
  </si>
  <si>
    <t>sAOgSr6suAE4axjIFSbtLQ</t>
  </si>
  <si>
    <t>The Wine Cellar</t>
  </si>
  <si>
    <t>19712 One Norman Blvd, Ste 110</t>
  </si>
  <si>
    <t>['French', 'Bars', 'Wine Bars', 'Nightlife', 'Restaurants', 'Specialty Food', 'Food', 'Sandwiches']</t>
  </si>
  <si>
    <t>YYzl8DhjUgPjiGnKLvi-rQ</t>
  </si>
  <si>
    <t>Bexley Commons at Rosedale</t>
  </si>
  <si>
    <t>13255 Rosedale Hill Ave</t>
  </si>
  <si>
    <t>dFA7C1lCg-FZvn15Q8nZYg</t>
  </si>
  <si>
    <t>The LASIK Vision Institute</t>
  </si>
  <si>
    <t>330 Billingsley Rd, Ste 205</t>
  </si>
  <si>
    <t>['Doctors', 'Ophthalmologists', 'Health &amp; Medical', 'Optometrists', 'Laser Eye Surgery/Lasik']</t>
  </si>
  <si>
    <t>__G6P7bUiCTMGQL5uK6BXA</t>
  </si>
  <si>
    <t>Mma of Charlotte</t>
  </si>
  <si>
    <t>3749 Scott Futrell Dr</t>
  </si>
  <si>
    <t>sUzzmHSKHtaDqinplGX9GQ</t>
  </si>
  <si>
    <t>Gene's Master Cuts</t>
  </si>
  <si>
    <t>222 E 3rd St, Ste 130</t>
  </si>
  <si>
    <t>Ak6yxRgKiiaKm2qIrsIxJg</t>
  </si>
  <si>
    <t>Boulevard 1820</t>
  </si>
  <si>
    <t>['Arts &amp; Entertainment', 'Bars', 'Cocktail Bars', 'Music Venues', 'Nightlife', 'Lounges', 'Tapas Bars', 'American (New)', 'Restaurants', 'American (Traditional)', 'Performing Arts', 'Gay Bars']</t>
  </si>
  <si>
    <t>vcIEUwTx7S_6jaW0xlez_A</t>
  </si>
  <si>
    <t>Any Lab Test Now Huntersville</t>
  </si>
  <si>
    <t>14231 Market Square Dr, Ste C2</t>
  </si>
  <si>
    <t>['Medical Centers', 'Eyelash Service', 'Weight Loss Centers', 'Health &amp; Medical', 'Beauty &amp; Spas', 'Laboratory Testing', 'Diagnostic Services']</t>
  </si>
  <si>
    <t>tJHF0eta2A_z5e9nTpONQg</t>
  </si>
  <si>
    <t>Fresh Med Mediterranean Fusion Food Truck</t>
  </si>
  <si>
    <t>3500 Latrobe Dr</t>
  </si>
  <si>
    <t>['Greek', 'Food', 'Restaurants', 'Mediterranean', 'Food Trucks', 'Portuguese']</t>
  </si>
  <si>
    <t>qSH37yEp1T6B09YIHYahcA</t>
  </si>
  <si>
    <t>Lincare</t>
  </si>
  <si>
    <t>200 E Arrowhead Dr, Ste 1</t>
  </si>
  <si>
    <t>['Shopping', 'Medical Supplies']</t>
  </si>
  <si>
    <t>juXp5fS2cpp1KHmUTytjBg</t>
  </si>
  <si>
    <t>Caralea Valley Apartments</t>
  </si>
  <si>
    <t>2901 Leah Ct NW</t>
  </si>
  <si>
    <t>8ZY6Q5w20kEboVmSXY6x3g</t>
  </si>
  <si>
    <t>Sprint Store by PCS Mobile Solutions</t>
  </si>
  <si>
    <t>9335 Center Lake</t>
  </si>
  <si>
    <t>['Mobile Phones', 'Shopping', 'Electronics']</t>
  </si>
  <si>
    <t>MCSvd8dUUSJdpU5bfz8POA</t>
  </si>
  <si>
    <t>Chef &amp; Friends Food Truck</t>
  </si>
  <si>
    <t>['Street Vendors', 'Food', 'Food Stands', 'Restaurants']</t>
  </si>
  <si>
    <t>2hs0mJyuqjwDzcZ_qT9oZg</t>
  </si>
  <si>
    <t>13904 W Hwy 74</t>
  </si>
  <si>
    <t>['Auto Repair', 'Automotive', 'Oil Change Stations']</t>
  </si>
  <si>
    <t>5UQFdoeCifzEE8UbuA7qvQ</t>
  </si>
  <si>
    <t>Leary Family Dentistry</t>
  </si>
  <si>
    <t>10214 Couloak Dr</t>
  </si>
  <si>
    <t>79L6mkSIhTdBqooWwc0Wrw</t>
  </si>
  <si>
    <t>9730 Rea Rd</t>
  </si>
  <si>
    <t>['Tex-Mex', 'American (Traditional)', 'Restaurants', 'Bars', 'Nightlife']</t>
  </si>
  <si>
    <t>Nefu9z4Aq_Tqkm1zW58wmQ</t>
  </si>
  <si>
    <t>Euphoria Hair &amp; Body Salon</t>
  </si>
  <si>
    <t>3105 Rock Hill Church Rd, Ste 100</t>
  </si>
  <si>
    <t>['Hair Removal', 'Tanning', 'Beauty &amp; Spas', 'Hair Salons', 'Blow Dry/Out Services', 'Day Spas', "Men's Hair Salons", 'Makeup Artists', 'Eyebrow Services', 'Skin Care', 'Nail Salons', 'Waxing']</t>
  </si>
  <si>
    <t>-C1TuPTKUq-s5VPAcg81Sg</t>
  </si>
  <si>
    <t>Noda Company Store</t>
  </si>
  <si>
    <t>3221 Yadkin Ave</t>
  </si>
  <si>
    <t>['Shopping', 'Wine Bars', 'Art Galleries', 'Arts &amp; Entertainment', 'Beer Bar', 'Bars', 'Nightlife']</t>
  </si>
  <si>
    <t>R6fyGjRLCwayI9uDaVi49A</t>
  </si>
  <si>
    <t>Rea Road Animal Hospital</t>
  </si>
  <si>
    <t>8100 Williams Pond Ln</t>
  </si>
  <si>
    <t>['Pet Services', 'Pet Groomers', 'Veterinarians', 'Pets', 'Pet Sitting', 'Pet Breeders', 'Pet Boarding']</t>
  </si>
  <si>
    <t>SSfhBAt1-5Hu4eb_HZX5Rg</t>
  </si>
  <si>
    <t>Yoforia</t>
  </si>
  <si>
    <t>4400 Sharon Rd, E10A</t>
  </si>
  <si>
    <t>OWCB1XVAtgcX1ynPrCwgQw</t>
  </si>
  <si>
    <t>Gaston Pickers</t>
  </si>
  <si>
    <t>503 E Long Ave</t>
  </si>
  <si>
    <t>['Shopping', 'Antiques']</t>
  </si>
  <si>
    <t>goM5JiGB9XR51TYaIO7s0Q</t>
  </si>
  <si>
    <t>Protect Your Home - ADT Authorized Premier Provider</t>
  </si>
  <si>
    <t>4108 Park Rd, Suite 101</t>
  </si>
  <si>
    <t>Ja1Dc07SMSkxOeGWpAHx9w</t>
  </si>
  <si>
    <t>4845 Ashley Park Ln</t>
  </si>
  <si>
    <t>['Toy Stores', 'Interior Design', 'Shopping', 'Baby Gear &amp; Furniture', 'Home Services', 'Fashion', "Children's Clothing"]</t>
  </si>
  <si>
    <t>ZrGanvTL5aNJNW-0eDcMJw</t>
  </si>
  <si>
    <t>Mark T. Weigel, MD</t>
  </si>
  <si>
    <t>['Doctors', 'Ear Nose &amp; Throat', 'Cosmetic Surgeons', 'Ophthalmologists', 'Optometrists', 'Health &amp; Medical']</t>
  </si>
  <si>
    <t>PYiAXC7frpPjKqw6QL3x3w</t>
  </si>
  <si>
    <t>Small Hands Big Art</t>
  </si>
  <si>
    <t>['Art Schools', 'Active Life', 'Specialty Schools', 'Summer Camps', 'Education', 'Kids Activities']</t>
  </si>
  <si>
    <t>kzdbkojvhf49MGyheAncOw</t>
  </si>
  <si>
    <t>Discovery Place</t>
  </si>
  <si>
    <t>301 N Tryon St</t>
  </si>
  <si>
    <t>['Education', 'Active Life', 'Arts &amp; Entertainment', 'Museums', 'Cinema', 'Summer Camps']</t>
  </si>
  <si>
    <t>TQMhGl-AvPdzg7m41NPz_g</t>
  </si>
  <si>
    <t>La Strada Pizza &amp; Pasta</t>
  </si>
  <si>
    <t>5922 A-13 Weddington-Monroe Rd</t>
  </si>
  <si>
    <t>pHbPn4H3LktvY7Q_2Nsweg</t>
  </si>
  <si>
    <t>D'carmen Salon</t>
  </si>
  <si>
    <t>4312 E Wilkinson Blvd</t>
  </si>
  <si>
    <t>['Beauty &amp; Spas', 'Hair Salons', 'Hair Extensions', 'Hair Removal']</t>
  </si>
  <si>
    <t>ATKC7O3KXK-CXVG5P0fkiA</t>
  </si>
  <si>
    <t>T R Lawing Realty</t>
  </si>
  <si>
    <t>1445 E 7th St</t>
  </si>
  <si>
    <t>['Real Estate Services', 'Real Estate', 'Home Services', 'Real Estate Agents', 'Property Management']</t>
  </si>
  <si>
    <t>UDK5Ji7dFhA2cjEPzqrC3g</t>
  </si>
  <si>
    <t>Pampered Paws at The Fountains</t>
  </si>
  <si>
    <t>8025 Ardrey Kell Rd, Ste 101</t>
  </si>
  <si>
    <t>_V-1gwVcw5Nd0e-8DsJ9RA</t>
  </si>
  <si>
    <t>2732 Wilkinson Blvd</t>
  </si>
  <si>
    <t>['Food', 'Ice Cream &amp; Frozen Yogurt', 'Fast Food', 'Restaurants', 'Burgers']</t>
  </si>
  <si>
    <t>5HArqXeqvks0FjRtNsQGJg</t>
  </si>
  <si>
    <t>QaXU3XeFaWwJ1_E1A3_3uw</t>
  </si>
  <si>
    <t>Slate Interiors</t>
  </si>
  <si>
    <t>1401 Central Ave, Ste 200</t>
  </si>
  <si>
    <t>['Shopping', 'Art Galleries', 'Arts &amp; Entertainment', 'Home Decor', 'Fashion', 'Home &amp; Garden', 'Used', 'Vintage &amp; Consignment', 'Furniture Stores']</t>
  </si>
  <si>
    <t>7OlVf4ozcsiL2LG_ONAR6Q</t>
  </si>
  <si>
    <t>5100 Beatties Ford Rd</t>
  </si>
  <si>
    <t>['Pharmacy', 'Drugstores', 'Health &amp; Medical', 'Shopping']</t>
  </si>
  <si>
    <t>EG95SsVi_xZ3AmcB4yFGpQ</t>
  </si>
  <si>
    <t>Holiday Sip &amp; Shop At The 7th Street Public Market</t>
  </si>
  <si>
    <t>lEx-jjlYFW8L2Ubn6WzEMg</t>
  </si>
  <si>
    <t>Tabitha Hall Healing</t>
  </si>
  <si>
    <t>1801 E 5th St, Ste 102</t>
  </si>
  <si>
    <t>['Active Life', 'Fitness &amp; Instruction', 'Massage', 'Yoga', 'Beauty &amp; Spas', 'Health &amp; Medical', 'Reiki']</t>
  </si>
  <si>
    <t>300aap7YjQhx27UpClqPFQ</t>
  </si>
  <si>
    <t>The Spirited Cyclist Bike Shop</t>
  </si>
  <si>
    <t>9905 Rose Commons Dr, Ste A, Rosedale Shopping Ctr</t>
  </si>
  <si>
    <t>['Bikes', 'Shopping', 'Sporting Goods']</t>
  </si>
  <si>
    <t>eLV-XVPqWOuhfPTHVuVLjQ</t>
  </si>
  <si>
    <t>Bodywork At Work</t>
  </si>
  <si>
    <t>['Health &amp; Medical', 'Massage Therapy']</t>
  </si>
  <si>
    <t>AvDGdslmJmkzi74oG9gJTw</t>
  </si>
  <si>
    <t>Charlotte Mecklenburg Library - Independence Regional</t>
  </si>
  <si>
    <t>6000 Conference Dr</t>
  </si>
  <si>
    <t>['Shopping', 'Public Services &amp; Government', 'Bookstores', 'Educational Services', 'Libraries', 'Education', 'Books', 'Mags', 'Music &amp; Video']</t>
  </si>
  <si>
    <t>1aDGQoW-qspefEnnAZPhhA</t>
  </si>
  <si>
    <t>Morgan Tommy Wrecker Service</t>
  </si>
  <si>
    <t>4830 Wilkinson Blvd</t>
  </si>
  <si>
    <t>['Local Services', 'Automotive', 'Towing', 'Car Inspectors']</t>
  </si>
  <si>
    <t>RFMuIzMOtV41YoorlyFH7A</t>
  </si>
  <si>
    <t>Lowe's of Waxhaw</t>
  </si>
  <si>
    <t>3003 Providence Rd S</t>
  </si>
  <si>
    <t>['Building Supplies', 'Home Services', 'Shopping', 'Fashion', 'Department Stores']</t>
  </si>
  <si>
    <t>PVuBYiGaPtpF3VFpvjJ91g</t>
  </si>
  <si>
    <t>Jason's Deli</t>
  </si>
  <si>
    <t>1600 E Woodlawn Rd, Ste 200</t>
  </si>
  <si>
    <t>['Sandwiches', 'Salad', 'Restaurants', 'Event Planning &amp; Services', 'Caterers', 'Delis']</t>
  </si>
  <si>
    <t>DAZxrhgdzyFuswGrpbnMng</t>
  </si>
  <si>
    <t>A-1 Clean Up &amp; Movers</t>
  </si>
  <si>
    <t>810 S Hoskins Rd</t>
  </si>
  <si>
    <t>['Home Services', 'Movers', 'Dumpster Rental', 'Local Services', 'Junk Removal &amp; Hauling', 'Packing Services']</t>
  </si>
  <si>
    <t>bvLgr-vy87OcWPcnPwYpeA</t>
  </si>
  <si>
    <t>Harris Express YMCA</t>
  </si>
  <si>
    <t>4625 Piedmont Row Dr, Ste 155</t>
  </si>
  <si>
    <t>iznL2p2HJSvx7rrr6K11Qw</t>
  </si>
  <si>
    <t>PSNC Energy</t>
  </si>
  <si>
    <t>6001 Gateway Center Dr</t>
  </si>
  <si>
    <t>['Utilities', 'Home Services']</t>
  </si>
  <si>
    <t>utRb9ei1wEap-124tD3AxQ</t>
  </si>
  <si>
    <t>Serenity Salon and Day Spa</t>
  </si>
  <si>
    <t>3203 W Roosevelt Blvd</t>
  </si>
  <si>
    <t>S &amp; I Ice Cream</t>
  </si>
  <si>
    <t>587 Church St N</t>
  </si>
  <si>
    <t>wzxlGicUeou0J3Y9uZOgOw</t>
  </si>
  <si>
    <t>The Naked Tart, LLC</t>
  </si>
  <si>
    <t>['Caterers', 'Desserts', 'Specialty Food', 'Health Markets', 'Food', 'Event Planning &amp; Services', 'Gluten-Free', 'Restaurants']</t>
  </si>
  <si>
    <t>1Z5QGS5w2T0kMvnBBB1ZCg</t>
  </si>
  <si>
    <t>Elkins Automotive</t>
  </si>
  <si>
    <t>10120 Albemarle Rd, Ste G</t>
  </si>
  <si>
    <t>14md4k-gaPkEApOvjtVgmw</t>
  </si>
  <si>
    <t>A-1 Wildlife Control</t>
  </si>
  <si>
    <t>4614 Wilgrove Mint Hill Rd, Ste C10</t>
  </si>
  <si>
    <t>['Pest Control', 'Local Services', 'Wildlife Control']</t>
  </si>
  <si>
    <t>JkT6AqaYPsc3z2SXePxP5A</t>
  </si>
  <si>
    <t>Nick's Steak &amp; Tap House</t>
  </si>
  <si>
    <t>182 S South St</t>
  </si>
  <si>
    <t>S0FMvTR4I36Xpw7Pi2CC_A</t>
  </si>
  <si>
    <t>Urban Skin Solutions Medspa and Weight Loss Center</t>
  </si>
  <si>
    <t>8535 Cliff Cameron Dr, Ste 116</t>
  </si>
  <si>
    <t>['Laser Hair Removal', 'Hair Removal', 'Beauty &amp; Spas', 'Medical Spas', 'Skin Care', 'Day Spas', 'Weight Loss Centers', 'Health &amp; Medical']</t>
  </si>
  <si>
    <t>oV4wXa9_GEZWAYlyqKH8Ag</t>
  </si>
  <si>
    <t>Billy Jack's Shack</t>
  </si>
  <si>
    <t>['American (Traditional)', 'Restaurants', 'Bars', 'Dive Bars', 'Beer Bar', 'Nightlife']</t>
  </si>
  <si>
    <t>sdYkVaTy7EJwUkO8Ie_qPg</t>
  </si>
  <si>
    <t>yWUBX9Pe6pzh1PjVj04UmQ</t>
  </si>
  <si>
    <t>Bad Daddy's Burger Bar</t>
  </si>
  <si>
    <t>1626 East Blvd</t>
  </si>
  <si>
    <t>['Restaurants', 'Nightlife', 'Ice Cream &amp; Frozen Yogurt', 'Salad', 'Food', 'Burgers', 'Bars', 'American (Traditional)', 'Fast Food']</t>
  </si>
  <si>
    <t>svlXCnKihlQrgtczTk4SLQ</t>
  </si>
  <si>
    <t>FlairTrade Consign</t>
  </si>
  <si>
    <t>20601 Torrence Chapel Rd, Ste 18</t>
  </si>
  <si>
    <t>['Fashion', 'Shopping', 'Used', 'Vintage &amp; Consignment', 'Accessories', "Men's Clothing", "Women's Clothing"]</t>
  </si>
  <si>
    <t>5aGYZbjkXpCecz4QH2ZKFg</t>
  </si>
  <si>
    <t>Dragon Buffet</t>
  </si>
  <si>
    <t>['Chinese', 'Restaurants', 'Buffets']</t>
  </si>
  <si>
    <t>ZwZmoaFB5oo-pkOMBeLZDA</t>
  </si>
  <si>
    <t>Crazy Taco</t>
  </si>
  <si>
    <t>5lDEshkjy0Xmo6FzsfwPHA</t>
  </si>
  <si>
    <t>Park Road Shopping Center</t>
  </si>
  <si>
    <t>4201 Park Rd</t>
  </si>
  <si>
    <t>jlA6zUZiSOKhnT2JIHziEw</t>
  </si>
  <si>
    <t>La Petite Academy of Charlotte</t>
  </si>
  <si>
    <t xml:space="preserve">917 East W.t. Harris Blvd.  </t>
  </si>
  <si>
    <t>['Child Care &amp; Day Care', 'Preschools', 'Education', 'Elementary Schools', 'Local Services', 'Tutoring Centers']</t>
  </si>
  <si>
    <t>R4x-LHk-h10HlaC1j-_bJA</t>
  </si>
  <si>
    <t>6416 Rea Rd, Ste B7</t>
  </si>
  <si>
    <t>['Pet Services', 'Pet Stores', 'Pets', 'Pet Groomers', 'Pet Training']</t>
  </si>
  <si>
    <t>wlRFPldYNvhGJVFwRjGN_A</t>
  </si>
  <si>
    <t>Tryon House Restaurant</t>
  </si>
  <si>
    <t>130 Eastway Dr</t>
  </si>
  <si>
    <t>lAUtnCc0OqzevjdI8ANHeQ</t>
  </si>
  <si>
    <t>7014 Smith Corners Blvd</t>
  </si>
  <si>
    <t>['Shopping', 'Office Equipment', 'Local Services', 'IT Services &amp; Computer Repair', 'Mobile Phone Repair', 'Printing Services', 'Shipping Centers']</t>
  </si>
  <si>
    <t>U_SQ-JuFXgskV-s5DNIaIw</t>
  </si>
  <si>
    <t>Metro Hair Studio</t>
  </si>
  <si>
    <t>312 N Myers St, Ste 115</t>
  </si>
  <si>
    <t>['Shopping', 'Beauty &amp; Spas', 'Hair Salons', 'Makeup Artists', 'Cosmetics &amp; Beauty Supply']</t>
  </si>
  <si>
    <t>neRs-7OOP1KzBANIYmeVUg</t>
  </si>
  <si>
    <t>Finders Keepers</t>
  </si>
  <si>
    <t>1201 Matthews Twnshp Pkwy</t>
  </si>
  <si>
    <t>['Used', 'Vintage &amp; Consignment', 'Shopping', 'Fashion']</t>
  </si>
  <si>
    <t>_7WG7r7E6JcLFRrTHyUINQ</t>
  </si>
  <si>
    <t>Workout Anytime Indian Trail</t>
  </si>
  <si>
    <t>5850 W Highway 74</t>
  </si>
  <si>
    <t>['Tanning Beds', 'Fitness &amp; Instruction', 'Tanning', 'Beauty &amp; Spas', 'Active Life', 'Trainers', 'Gyms']</t>
  </si>
  <si>
    <t>aZ9CR3gUyB_vEW97LwiQNQ</t>
  </si>
  <si>
    <t>10031 Biddick Ln</t>
  </si>
  <si>
    <t>['Shopping', 'Office Equipment', 'Printing Services', 'Shipping Centers', 'Mobile Phone Repair', 'IT Services &amp; Computer Repair', 'Local Services']</t>
  </si>
  <si>
    <t>DtNxNpyxy2ctvxpg-LCS_w</t>
  </si>
  <si>
    <t>Steamers Sports Pub</t>
  </si>
  <si>
    <t>1513 Pierson Dr</t>
  </si>
  <si>
    <t>['Pubs', 'Beer Bar', 'Sports Bars', 'Nightlife', 'Burgers', 'Restaurants', 'Bars']</t>
  </si>
  <si>
    <t>_yqMvdlpl9fHWLTi0DQFRQ</t>
  </si>
  <si>
    <t>Hungry Howie's Pizza</t>
  </si>
  <si>
    <t>915 S Point Rd</t>
  </si>
  <si>
    <t>EDA8Xe7olLtFPHZMVTfNrg</t>
  </si>
  <si>
    <t>Madalyn's Coffee &amp; Tea</t>
  </si>
  <si>
    <t>9606 Bailey Rd</t>
  </si>
  <si>
    <t>['Breakfast &amp; Brunch', 'Delis', 'Restaurants', 'Coffee &amp; Tea', 'Food', 'Cafes', 'Event Planning &amp; Services', 'Venues &amp; Event Spaces']</t>
  </si>
  <si>
    <t>k_mO60L1oIfKo7Q8hZ6Mqg</t>
  </si>
  <si>
    <t>6500 Fairview Rd</t>
  </si>
  <si>
    <t>['Automotive', 'Food', 'Gas Stations', 'Convenience Stores']</t>
  </si>
  <si>
    <t>0ZkJEhYul1BTMCIYXTXw7Q</t>
  </si>
  <si>
    <t>4717 Sharon Rd, Ste 2A</t>
  </si>
  <si>
    <t>['Mobile Phones', 'Shopping', 'Mobile Phone Accessories', 'Local Services', 'Electronics', 'IT Services &amp; Computer Repair', 'Telecommunications']</t>
  </si>
  <si>
    <t>yatT2q_zmb4-yvzr9Bx5lA</t>
  </si>
  <si>
    <t>Bisonte Pizza</t>
  </si>
  <si>
    <t>['Italian', 'Sandwiches', 'Restaurants', 'Pizza', 'Chicken Wings']</t>
  </si>
  <si>
    <t>O6V5KhfTmV1C7lKztNKjig</t>
  </si>
  <si>
    <t>Tanner's Bistro</t>
  </si>
  <si>
    <t>['Asian Fusion', 'Restaurants', 'Bars', 'Nightlife', 'Hookah Bars', 'American (New)']</t>
  </si>
  <si>
    <t>a7jSTqvrzia6ys6SBtRLTw</t>
  </si>
  <si>
    <t>Rivermen Brewing Company</t>
  </si>
  <si>
    <t>xQuVb0uBg7D0XH7Vu3gOkQ</t>
  </si>
  <si>
    <t>3313 Cloverleaf Plz</t>
  </si>
  <si>
    <t>['Nurseries &amp; Gardening', 'Building Supplies', 'Home Services', 'Appliances', 'Shopping', 'Home &amp; Garden', 'Hardware Stores']</t>
  </si>
  <si>
    <t>AtRyKQ6l4Rf1oAiL2INPnw</t>
  </si>
  <si>
    <t>Waxhaw Family Vision Care OD</t>
  </si>
  <si>
    <t>3909 Providence Rd S, Ste H</t>
  </si>
  <si>
    <t>['Eyewear &amp; Opticians', 'Shopping', 'Health &amp; Medical', 'Optometrists']</t>
  </si>
  <si>
    <t>bo29SBbsQr4jvFljCQtOBg</t>
  </si>
  <si>
    <t>Day Break Massage &amp; Wellness</t>
  </si>
  <si>
    <t>1222 Kenilworth Ave</t>
  </si>
  <si>
    <t>['Massage', 'Skin Care', 'Beauty &amp; Spas', 'Acne Treatment', 'Health &amp; Medical', 'Massage Therapy']</t>
  </si>
  <si>
    <t>xVpcRjCe9RqzeAfhdgpmyw</t>
  </si>
  <si>
    <t>Mattress Firm Windsor Square</t>
  </si>
  <si>
    <t>9901 E Independence Blvd</t>
  </si>
  <si>
    <t>['Home &amp; Garden', 'Mattresses', 'Shopping', 'Furniture Stores', 'Home Decor']</t>
  </si>
  <si>
    <t>FoyNJ9w3cYW_YnDjiaHK2A</t>
  </si>
  <si>
    <t>Sonic Drive In</t>
  </si>
  <si>
    <t>13215 General Dr</t>
  </si>
  <si>
    <t>6ksa4fFS25e9vjbS3ZHIfQ</t>
  </si>
  <si>
    <t>Tallent Speech and Language Therapy</t>
  </si>
  <si>
    <t>10007 Carlesbrooke Ter</t>
  </si>
  <si>
    <t>['Speech Therapists', 'Health &amp; Medical']</t>
  </si>
  <si>
    <t>3ma_7W3vZSD2fd6EosN3yQ</t>
  </si>
  <si>
    <t>Big Ben British Restaurant &amp; Pub</t>
  </si>
  <si>
    <t>2000 South Blvd, Ste 530</t>
  </si>
  <si>
    <t>['Pubs', 'Restaurants', 'Nightlife', 'Bars', 'Sports Bars', 'British']</t>
  </si>
  <si>
    <t>pjsyUv9VVRpB2sHWZ2RUyw</t>
  </si>
  <si>
    <t>Ellie's Coffee Shoppe</t>
  </si>
  <si>
    <t>37 Union St S</t>
  </si>
  <si>
    <t>6ICyDCN_2zpALedXRM8SVA</t>
  </si>
  <si>
    <t>Sports Connection - Northlake</t>
  </si>
  <si>
    <t>['Rock Climbing', 'Climbing', 'Arts &amp; Entertainment', 'Active Life', 'Summer Camps', 'Arcades', 'Soccer', 'Gyms', 'Playgrounds', 'Fitness &amp; Instruction']</t>
  </si>
  <si>
    <t>I-ZeRNHvun6P61vLvoR6hg</t>
  </si>
  <si>
    <t>Phils Deli to Go</t>
  </si>
  <si>
    <t>320 S Tryon St, Ste 111</t>
  </si>
  <si>
    <t>['American (Traditional)', 'Breakfast &amp; Brunch', 'Sandwiches', 'Restaurants']</t>
  </si>
  <si>
    <t>NPPyPQBut68HmKwYIZ5MaQ</t>
  </si>
  <si>
    <t>Tisun Beauty Supply</t>
  </si>
  <si>
    <t>56 Union St S</t>
  </si>
  <si>
    <t>OMkftLjd8Ksrju0syKHVtA</t>
  </si>
  <si>
    <t>16049 Johnston Rd, Ste H</t>
  </si>
  <si>
    <t>1525 West W T Harris Blvd</t>
  </si>
  <si>
    <t>['Mexican', 'Fast Food', 'Tex-Mex', 'Restaurants']</t>
  </si>
  <si>
    <t>34ESx7mWgADpQ1V-s7F5sg</t>
  </si>
  <si>
    <t>Middle James Brewery</t>
  </si>
  <si>
    <t>400 N Polk St</t>
  </si>
  <si>
    <t>JoI4QXMP1awzyY7pw_nU1A</t>
  </si>
  <si>
    <t>Pastor Cleaning Services</t>
  </si>
  <si>
    <t>7804 Fairview Rd, Ste 283</t>
  </si>
  <si>
    <t>['Window Washing', 'Home Services']</t>
  </si>
  <si>
    <t>n5zW70ppsr4EHjIA3XBN5w</t>
  </si>
  <si>
    <t>Nikki's 1st Burstday @ Pinky's Westside Grill H'ville</t>
  </si>
  <si>
    <t>9818 Gilead Rd, Ste B-101</t>
  </si>
  <si>
    <t>2s4wpe4sSXSMPWkRI0LaiA</t>
  </si>
  <si>
    <t>Select Physical Therapy</t>
  </si>
  <si>
    <t>7482 Waterside Crossing, Unit 103</t>
  </si>
  <si>
    <t>['Physical Therapy', 'Health &amp; Medical']</t>
  </si>
  <si>
    <t>gNXczisTT9yZAFW_cwPbwA</t>
  </si>
  <si>
    <t>2501 Little Rock Rd</t>
  </si>
  <si>
    <t>GFz7qHhXHbKDq9FQA9ooBg</t>
  </si>
  <si>
    <t>5805 Prosperity Church Rd, Ste 102</t>
  </si>
  <si>
    <t>['Barbers', 'Hair Salons', 'Beauty &amp; Spas', 'Hair Stylists']</t>
  </si>
  <si>
    <t>DXCho3TSX6qKsRoEjGoGJg</t>
  </si>
  <si>
    <t>Zapata's Mexican Restaurant</t>
  </si>
  <si>
    <t>8927 J M Keynes Dr, Ste 900</t>
  </si>
  <si>
    <t>A5UrOTZQyfhBFPqBqk3gyg</t>
  </si>
  <si>
    <t>DMV</t>
  </si>
  <si>
    <t>201A W Arrowood Rd</t>
  </si>
  <si>
    <t>['Public Services &amp; Government', 'Departments of Motor Vehicles']</t>
  </si>
  <si>
    <t>7STZ6xDtLNTXQYKEh1rE0w</t>
  </si>
  <si>
    <t>Blue Ribbon K9 Academy</t>
  </si>
  <si>
    <t>7110 Demill Ln</t>
  </si>
  <si>
    <t>['Pets', 'Pet Services', 'Pet Sitting', 'Pet Training']</t>
  </si>
  <si>
    <t>1oQC1LTrNRUrzgcOL68pXg</t>
  </si>
  <si>
    <t>Tikka Buzz Food Truck</t>
  </si>
  <si>
    <t>9545 Pinnacle Dr</t>
  </si>
  <si>
    <t>['Food Trucks', 'Event Planning &amp; Services', 'Food', 'Indian', 'Restaurants', 'Caterers']</t>
  </si>
  <si>
    <t>Rkti3rJo7n6-odknthr-PQ</t>
  </si>
  <si>
    <t>HomeGoods</t>
  </si>
  <si>
    <t>9876 B Rea Rd</t>
  </si>
  <si>
    <t>['Shopping', 'Home &amp; Garden', 'Fashion', 'Department Stores', 'Home Decor', 'Kitchen &amp; Bath', 'Furniture Stores']</t>
  </si>
  <si>
    <t>R7wN3A5DTjZUiwI1uBp48g</t>
  </si>
  <si>
    <t>Sushi Queen</t>
  </si>
  <si>
    <t>11524 N Tryon St, Ste 5</t>
  </si>
  <si>
    <t>['Japanese', 'Sushi Bars', 'Restaurants', 'Food Court']</t>
  </si>
  <si>
    <t>55CfzEIIFva2f14NJcZxnA</t>
  </si>
  <si>
    <t>Verve Beauty</t>
  </si>
  <si>
    <t>314 Rensselaer Ave, Ste 300</t>
  </si>
  <si>
    <t>['Beauty &amp; Spas', 'Hair Salons', 'Nail Technicians', 'Waxing', 'Massage', 'Nail Salons', 'Hair Removal', 'Day Spas']</t>
  </si>
  <si>
    <t>ZioFTwBhz8kxy4R0yaBLdA</t>
  </si>
  <si>
    <t>Nekter Juice Bar</t>
  </si>
  <si>
    <t>101 N Tryon St, Ste 120</t>
  </si>
  <si>
    <t>['Ice Cream &amp; Frozen Yogurt', 'Food', 'Acai Bowls', 'Juice Bars &amp; Smoothies']</t>
  </si>
  <si>
    <t>gNmJnjwgj0h21-mlarhXBg</t>
  </si>
  <si>
    <t>The Herban Legend</t>
  </si>
  <si>
    <t>['Food Trucks', 'Food', 'Food Stands', 'Street Vendors', 'American (New)', 'Restaurants']</t>
  </si>
  <si>
    <t>JPRiRGUmRJraiLgXz-GWog</t>
  </si>
  <si>
    <t>The Bar Method</t>
  </si>
  <si>
    <t>['Barre Classes', 'Fitness &amp; Instruction', 'Pilates', 'Gyms', 'Active Life', 'Trainers']</t>
  </si>
  <si>
    <t>WuiX9mOytF_8TXrR4ERQJw</t>
  </si>
  <si>
    <t>Shun Jing</t>
  </si>
  <si>
    <t>9010 Monroe Rd</t>
  </si>
  <si>
    <t>QEvSIv66HdYdaeHUkRUWNw</t>
  </si>
  <si>
    <t>904 E Franklin Blvd</t>
  </si>
  <si>
    <t>['Fast Food', 'Food', 'Ice Cream &amp; Frozen Yogurt', 'Restaurants']</t>
  </si>
  <si>
    <t>YDLlKM0wCVNXJgyPAn2GSg</t>
  </si>
  <si>
    <t>hhgregg Appliances</t>
  </si>
  <si>
    <t>9509 S Blvd</t>
  </si>
  <si>
    <t>['Department Stores', 'Fashion', 'Shopping']</t>
  </si>
  <si>
    <t>LScYNYAA78iQL6pWOqt-WQ</t>
  </si>
  <si>
    <t>The Dog Bar</t>
  </si>
  <si>
    <t>3307 N Davidson St</t>
  </si>
  <si>
    <t>['Nightlife', 'Bars', 'Pets', 'Local Flavor']</t>
  </si>
  <si>
    <t>vg-I0oRmuNTD81MnpJq0sQ</t>
  </si>
  <si>
    <t>Pillar To Post Home Inspectors - Freeberg Team</t>
  </si>
  <si>
    <t>8611 Concord Mills Blvd #142, Ste 142</t>
  </si>
  <si>
    <t>['Home Services', 'Roof Inspectors', 'Home Inspectors', 'Environmental Testing', 'Local Services']</t>
  </si>
  <si>
    <t>QUlBZibvzmu-5gAVVXIpcw</t>
  </si>
  <si>
    <t>The Grape at Northlake Mall</t>
  </si>
  <si>
    <t>6801 Northlake Mall Dr, Ste 246</t>
  </si>
  <si>
    <t>['Nightlife', 'Wine Bars', 'Beer', 'Wine &amp; Spirits', 'Tapas Bars', 'Restaurants', 'Bars', 'Food']</t>
  </si>
  <si>
    <t>Quul5oquW7HAFJAagGG8ug</t>
  </si>
  <si>
    <t>Guided Hands Massage</t>
  </si>
  <si>
    <t>10931 E Independence Blvd, Ste D-10</t>
  </si>
  <si>
    <t>['Massage', 'Beauty &amp; Spas']</t>
  </si>
  <si>
    <t>CVKtbb15qHyOaEPjZGR5Bg</t>
  </si>
  <si>
    <t>Queens Nails</t>
  </si>
  <si>
    <t>3108 Prosperity Church Rd</t>
  </si>
  <si>
    <t>vLJvRGuZ8BMSL9o5xOTlvg</t>
  </si>
  <si>
    <t>Hattie's Tap &amp; Tavern</t>
  </si>
  <si>
    <t>2918 The Plz</t>
  </si>
  <si>
    <t>['Pubs', 'Nightlife', 'Bars', 'Dive Bars']</t>
  </si>
  <si>
    <t>z_HAATqDIW-0Nqg2TEVpaQ</t>
  </si>
  <si>
    <t>Time Warner Cable</t>
  </si>
  <si>
    <t>3140 W Arrowood Rd</t>
  </si>
  <si>
    <t>['Security Systems', 'Television Service Providers', 'Internet Service Providers', 'Professional Services', 'Home Services']</t>
  </si>
  <si>
    <t>vXMxFqJWhL_T3vFQI2HEVg</t>
  </si>
  <si>
    <t>Classic Bride &amp; Formals</t>
  </si>
  <si>
    <t>20910 Catawba Ave</t>
  </si>
  <si>
    <t>['Pizza', 'Fashion', 'Shopping', 'Professional Services', 'Accessories', "Women's Clothing", 'Restaurants', 'Bridal', 'Jewelry']</t>
  </si>
  <si>
    <t>to4078T96AW135Sf3us6_Q</t>
  </si>
  <si>
    <t>The Lash Lounge Charlotte - Blakeney</t>
  </si>
  <si>
    <t>9816 Rea Rd, Ste D</t>
  </si>
  <si>
    <t>['Eyelash Service', 'Beauty &amp; Spas', 'Eyebrow Services', 'Hair Removal', 'Permanent Makeup', 'Threading Services']</t>
  </si>
  <si>
    <t>o2zNALB8VLGhsq-fjC5qsQ</t>
  </si>
  <si>
    <t>Sabor Latin Street Grill - SouthPark</t>
  </si>
  <si>
    <t>3920 Sharon Rd, Ste B130</t>
  </si>
  <si>
    <t>['Salad', 'Mexican', 'Latin American', 'Tex-Mex', 'Dominican', 'Caribbean', 'Restaurants']</t>
  </si>
  <si>
    <t>Mxh8VkSYZzPZYKOs7eh9OQ</t>
  </si>
  <si>
    <t>Voci Plastic Surgery</t>
  </si>
  <si>
    <t>2620 E 7th St, Ste 300</t>
  </si>
  <si>
    <t>['Medical Spas', 'Hair Removal', 'Day Spas', 'Doctors', 'Plastic Surgeons', 'Beauty &amp; Spas', 'Cosmetic Surgeons', 'Skin Care', 'Nail Salons', 'Health &amp; Medical']</t>
  </si>
  <si>
    <t>3TVVjUPqEKQMyni8MfQEvw</t>
  </si>
  <si>
    <t>Niche</t>
  </si>
  <si>
    <t>['Fashion', 'Shopping', "Women's Clothing", "Men's Clothing", 'Department Stores']</t>
  </si>
  <si>
    <t>MdAgvvnLTZ7gRrkQl2W7DQ</t>
  </si>
  <si>
    <t>The Comedy Zone at Lake Norman</t>
  </si>
  <si>
    <t>17044 Kenton Dr</t>
  </si>
  <si>
    <t>F_N759BZB5GIeHFB_IwKXw</t>
  </si>
  <si>
    <t>Music &amp; Arts</t>
  </si>
  <si>
    <t>8653 Concord Mills Blvd</t>
  </si>
  <si>
    <t>['Local Services', 'Guitar Stores', 'Musical Instrument Services', 'Shopping', 'Musical Instruments &amp; Teachers']</t>
  </si>
  <si>
    <t>ekO8yQ0qqdBJmEmb0Sl83g</t>
  </si>
  <si>
    <t>Buddy's Bed and Biscuit</t>
  </si>
  <si>
    <t>4209 Nagle Dr</t>
  </si>
  <si>
    <t>['Pet Services', 'Pet Sitting', 'Pet Boarding', 'Pet Groomers', 'Pets']</t>
  </si>
  <si>
    <t>3CYPaTvDIWA1CRquU3Uoyw</t>
  </si>
  <si>
    <t>Los Reyes 2</t>
  </si>
  <si>
    <t>7308 E Independence Blvd</t>
  </si>
  <si>
    <t>['Caribbean', 'Convenience Stores', 'Food', 'Mexican', 'Restaurants', 'Specialty Food', 'Meat Shops']</t>
  </si>
  <si>
    <t>T_v0KM6apOLWHksG3oJX0A</t>
  </si>
  <si>
    <t>Idlewild Road Park</t>
  </si>
  <si>
    <t>10512 Idlewild Rd</t>
  </si>
  <si>
    <t>['Active Life', 'Parks', 'Playgrounds']</t>
  </si>
  <si>
    <t>Ad250vA28G2dshzIU1nRUQ</t>
  </si>
  <si>
    <t>2401 Whitehall Park Dr, Ste 500</t>
  </si>
  <si>
    <t>['Trainers', 'Active Life', 'Beauty &amp; Spas', 'Fitness &amp; Instruction', 'Gyms', 'Tanning']</t>
  </si>
  <si>
    <t>Ls9-FzPQA600CEgwADNpYQ</t>
  </si>
  <si>
    <t>MarlieQ's Caribbean Queen</t>
  </si>
  <si>
    <t>['Food', 'Food Trucks']</t>
  </si>
  <si>
    <t>Woodlawn Lynx Station</t>
  </si>
  <si>
    <t>4756 Old Pineville Rd</t>
  </si>
  <si>
    <t>['Transportation', 'Public Transportation', 'Hotels &amp; Travel']</t>
  </si>
  <si>
    <t>ZNiDs4waM025JdZI9cOV0A</t>
  </si>
  <si>
    <t>Flourshop</t>
  </si>
  <si>
    <t>530 Brandywine Rd, Ste A</t>
  </si>
  <si>
    <t>['Pasta Shops', 'Restaurants', 'American (New)', 'Food', 'Specialty Food']</t>
  </si>
  <si>
    <t>PTY4VZixWNcszvKlMVw9YQ</t>
  </si>
  <si>
    <t>2521 Sardis Rd N</t>
  </si>
  <si>
    <t>['Tex-Mex', 'Nightlife', 'Restaurants', 'American (Traditional)', 'Bars']</t>
  </si>
  <si>
    <t>ytxnl8G7lBJcwJqlDZILpA</t>
  </si>
  <si>
    <t>Ely Tortilleria y Comida</t>
  </si>
  <si>
    <t>6301 North Tryon St, Ste 112</t>
  </si>
  <si>
    <t>['Tacos', 'Restaurants', 'Mexican']</t>
  </si>
  <si>
    <t>wQZ6VcnGmQFng2XXrGXqKw</t>
  </si>
  <si>
    <t>Pet People</t>
  </si>
  <si>
    <t>10118 Benfield Rd, Ste 200</t>
  </si>
  <si>
    <t>['Pet Stores', 'Pet Services', 'Pets']</t>
  </si>
  <si>
    <t>OqhMk3pIe-q-_ixiC6TNjw</t>
  </si>
  <si>
    <t>9321 Jw Clay Blvd</t>
  </si>
  <si>
    <t>['Soup', 'Bagels', 'Coffee &amp; Tea', 'Breakfast &amp; Brunch', 'Sandwiches', 'Salad', 'Bakeries', 'Food', 'Restaurants']</t>
  </si>
  <si>
    <t>t4SD6D4IAeW_zhlQ4CYK8g</t>
  </si>
  <si>
    <t>Charlotte Latin Dance</t>
  </si>
  <si>
    <t>508 Griffith Rd</t>
  </si>
  <si>
    <t>['Fitness &amp; Instruction', 'Active Life', 'Dance Studios']</t>
  </si>
  <si>
    <t>0iRxPFQuX3V6xh8qGVZ23Q</t>
  </si>
  <si>
    <t>Happy Homes Painting</t>
  </si>
  <si>
    <t>7400 Millstone Cir SW</t>
  </si>
  <si>
    <t>['Refinishing Services', 'Painters', 'Drywall Installation &amp; Repair', 'Home Services', 'Handyman']</t>
  </si>
  <si>
    <t>nir0Fr_oIwUq2nXQ-N1iEQ</t>
  </si>
  <si>
    <t>4820 Berewick Towne Center Drive</t>
  </si>
  <si>
    <t>F3_pdCIkUPGSLXo4AdzeCA</t>
  </si>
  <si>
    <t>Lake Arbor Apartments</t>
  </si>
  <si>
    <t>4929 Tuckaseegee Rd</t>
  </si>
  <si>
    <t>r6Mnha9OrMMlY4S__bf_DA</t>
  </si>
  <si>
    <t>278 Concord Pkwy S</t>
  </si>
  <si>
    <t>['Restaurants', 'Breakfast &amp; Brunch', 'American (Traditional)', 'Diners', 'Waffles']</t>
  </si>
  <si>
    <t>eaRUa26RqAkNO4jIuYAdKw</t>
  </si>
  <si>
    <t>Kure CBD and Vape - Ballantyne</t>
  </si>
  <si>
    <t>14021 Conlan Cir, Ste B-8</t>
  </si>
  <si>
    <t>FSB3Jb4t11KkMyEi_7-s6Q</t>
  </si>
  <si>
    <t>Mac's Speed Shop - Southend</t>
  </si>
  <si>
    <t>2511 S Blvd</t>
  </si>
  <si>
    <t>['American (Traditional)', 'Sports Bars', 'Chicken Wings', 'Nightlife', 'Bars', 'Burgers', 'Barbeque', 'Restaurants']</t>
  </si>
  <si>
    <t>hhRzgpTWGK74psVWzS5lKQ</t>
  </si>
  <si>
    <t>Jasmine Nails &amp; Spa</t>
  </si>
  <si>
    <t>8915 Christenbury Pkwy, Ste 50</t>
  </si>
  <si>
    <t>['Nail Technicians', 'Nail Salons', 'Day Spas', 'Beauty &amp; Spas']</t>
  </si>
  <si>
    <t>zKwByRa24oYCUfZAdD8yrg</t>
  </si>
  <si>
    <t>Oral Surgeons of Charlotte</t>
  </si>
  <si>
    <t>3541 Randolph Rd, Ste 302</t>
  </si>
  <si>
    <t>['Oral Surgeons', 'Health &amp; Medical', 'Dentists']</t>
  </si>
  <si>
    <t>jKAi0zRpDcwCYipM8nlq8g</t>
  </si>
  <si>
    <t>258 Concord Pkwy</t>
  </si>
  <si>
    <t>['Fast Food', 'Chicken Wings', 'Chicken Shop', 'Restaurants']</t>
  </si>
  <si>
    <t>lbUuZkSUu-ysjCjNJ9nFCw</t>
  </si>
  <si>
    <t>Advanced Therapeutics Pain Relief and Wellness Center</t>
  </si>
  <si>
    <t>801 Baxter St, Ste 410</t>
  </si>
  <si>
    <t>['Massage Therapy', 'Fitness &amp; Instruction', 'Reiki', 'Shopping', 'Active Life', 'Trainers', 'Art Galleries', 'Yoga', 'Health &amp; Medical', 'Arts &amp; Entertainment']</t>
  </si>
  <si>
    <t>nTAzjhftMkO2jTbItZEGtg</t>
  </si>
  <si>
    <t>Verizon Authorized Retailer - Cellular Sales</t>
  </si>
  <si>
    <t>4144 Nc Hwy 49 S</t>
  </si>
  <si>
    <t>['Mobile Phones', 'Shopping', 'Electronics', 'Mobile Phone Accessories', 'Local Services', 'Telecommunications', 'IT Services &amp; Computer Repair']</t>
  </si>
  <si>
    <t>wl8eT7Gx7ZyIXHjlfLTdpg</t>
  </si>
  <si>
    <t>['Specialty Food', 'Health Markets', 'Food', 'Juice Bars &amp; Smoothies']</t>
  </si>
  <si>
    <t>rnEsf4rD5a_BuaJysOezCQ</t>
  </si>
  <si>
    <t>Cakes N Flakes</t>
  </si>
  <si>
    <t>['Food', 'Indian', 'Restaurants', 'Bakeries']</t>
  </si>
  <si>
    <t>GyrfqeNBHj6a3anRBEvJKQ</t>
  </si>
  <si>
    <t>Queens University of Charlotte</t>
  </si>
  <si>
    <t>1900 Selwyn Ave</t>
  </si>
  <si>
    <t>mJ76Szd8shNaHd-FdbL7dg</t>
  </si>
  <si>
    <t>1485 Concord Pkwy N</t>
  </si>
  <si>
    <t>['American (New)', 'Soup', 'Restaurants', 'Salad', 'Sandwiches', 'Bakeries', 'Food']</t>
  </si>
  <si>
    <t>ZEW2tHdcRuwKZv8oXY4rCA</t>
  </si>
  <si>
    <t>4521 Sharon Rd, Ste 175</t>
  </si>
  <si>
    <t>['Restaurants', 'Vegan', 'Food', 'Breakfast &amp; Brunch', 'Vegetarian', 'Organic Stores', 'Juice Bars &amp; Smoothies']</t>
  </si>
  <si>
    <t>U6jk6V9djdvw2W_6_Jj1mg</t>
  </si>
  <si>
    <t>Red Bridge Golf</t>
  </si>
  <si>
    <t>6801 Gatehouse Rd</t>
  </si>
  <si>
    <t>yt0gIADizOeYXaNQ8JN8Pw</t>
  </si>
  <si>
    <t>Starmount Cleaners</t>
  </si>
  <si>
    <t>6215 South Blvd</t>
  </si>
  <si>
    <t>Piedmont Plastic Surgery &amp; Dermatology</t>
  </si>
  <si>
    <t>7476 Waterside Loop Rd, Ste 600</t>
  </si>
  <si>
    <t>['Dermatologists', 'Doctors', 'Beauty &amp; Spas', 'Health &amp; Medical', 'Plastic Surgeons']</t>
  </si>
  <si>
    <t>yiIe4GtNnF3ZBbgtC9u-iw</t>
  </si>
  <si>
    <t>Fish Window Cleaning</t>
  </si>
  <si>
    <t>3210 Motorsports Ln, Unit 4</t>
  </si>
  <si>
    <t>['Professional Services', 'Window Washing', 'Office Cleaning', 'Home Services']</t>
  </si>
  <si>
    <t>9orS1n_FwNuJoqRldk-8XQ</t>
  </si>
  <si>
    <t>Auto City</t>
  </si>
  <si>
    <t>4700 E Independence Blvd</t>
  </si>
  <si>
    <t>['Auto Repair', 'Automotive', 'Body Shops', 'Car Dealers', 'Auto Loan Providers']</t>
  </si>
  <si>
    <t>yrj0LDjxc3z_t3EOvpQrJg</t>
  </si>
  <si>
    <t>DJ's Wine &amp; Coffee House</t>
  </si>
  <si>
    <t>145 Cross Center Rd</t>
  </si>
  <si>
    <t>['Coffee &amp; Tea', 'Bars', 'Food', 'Wine Bars', 'Nightlife']</t>
  </si>
  <si>
    <t>a3K3ulv2bDgYn119OCKAZg</t>
  </si>
  <si>
    <t>Garage Door Service Co.</t>
  </si>
  <si>
    <t>2905 Westinghouse Blvd, Ste 400</t>
  </si>
  <si>
    <t>['Home Services', 'Garage Door Services']</t>
  </si>
  <si>
    <t>HMg-WsMd1CrQ1fkHTKKPbA</t>
  </si>
  <si>
    <t>OG Lawn Care</t>
  </si>
  <si>
    <t>pAcDNtpypqsaKsueR4NO0w</t>
  </si>
  <si>
    <t>6640 Old Monroe Rd, Ste Indian</t>
  </si>
  <si>
    <t>xnyaw3bdyewvp08g3Q5JDg</t>
  </si>
  <si>
    <t>Borders</t>
  </si>
  <si>
    <t>3900 Colony Rd</t>
  </si>
  <si>
    <t>['Bookstores', 'Books', 'Mags', 'Music &amp; Video', 'Newspapers &amp; Magazines', 'Shopping', 'Music &amp; DVDs', 'Videos &amp; Video Game Rental']</t>
  </si>
  <si>
    <t>0FPgAV-2aqJ5-49JH0leCw</t>
  </si>
  <si>
    <t>Parks Chevrolet Huntersville Service Center</t>
  </si>
  <si>
    <t>15235 Statesville Rd</t>
  </si>
  <si>
    <t>['Auto Parts &amp; Supplies', 'Auto Repair', 'Automotive', 'Tires']</t>
  </si>
  <si>
    <t>SGL5p0GVJTTWTfYOF5T_lg</t>
  </si>
  <si>
    <t>Capital Ford of Charlotte</t>
  </si>
  <si>
    <t>5411 N Tryon St</t>
  </si>
  <si>
    <t>['Oil Change Stations', 'Car Dealers', 'Body Shops', 'Automotive']</t>
  </si>
  <si>
    <t>4O5YJJz4Tq51UcrTLT-7sw</t>
  </si>
  <si>
    <t>The Summit Room</t>
  </si>
  <si>
    <t>1531 E Blvd</t>
  </si>
  <si>
    <t>['Specialty Food', 'Restaurants', 'Nightlife', 'Southern', 'Food', 'Bars']</t>
  </si>
  <si>
    <t>8KUgiCUQptJxrvbVriIO0Q</t>
  </si>
  <si>
    <t>7000 Wt Harris Blvd</t>
  </si>
  <si>
    <t>['Restaurants', 'Fast Food', 'Burgers', 'Tacos', 'Breakfast &amp; Brunch', 'Mexican']</t>
  </si>
  <si>
    <t>OMwbdoOXnY-lX0_j3Og8bQ</t>
  </si>
  <si>
    <t>Pure Wax &amp; Beaute Bar</t>
  </si>
  <si>
    <t>4845 Johnston-Oehler Rd, Ste 101</t>
  </si>
  <si>
    <t>['Waxing', 'Day Spas', 'Skin Care', 'Beauty &amp; Spas', 'Makeup Artists', 'Hair Removal']</t>
  </si>
  <si>
    <t>j9ChwGNysvZDrQHaZo9ssA</t>
  </si>
  <si>
    <t>Roscoe's</t>
  </si>
  <si>
    <t>9Q8eeLBD3ZIwzr3wXHCgug</t>
  </si>
  <si>
    <t>2400 Park Rd</t>
  </si>
  <si>
    <t>['Home &amp; Garden', 'Discount Store', 'Furniture Stores', 'Gift Shops', 'Shopping', 'Flowers &amp; Gifts']</t>
  </si>
  <si>
    <t>9bfuS3rmaLUgElvmbMy30w</t>
  </si>
  <si>
    <t>Red's BBQ</t>
  </si>
  <si>
    <t>['Barbeque', 'Restaurants', 'Food Stands']</t>
  </si>
  <si>
    <t>F8Xdd9pqpgfdZxIIh5_tLQ</t>
  </si>
  <si>
    <t>3100 Dallas High Shoals Rd</t>
  </si>
  <si>
    <t>CXjSgS3nINshmP_k4B5swQ</t>
  </si>
  <si>
    <t>Athleta</t>
  </si>
  <si>
    <t>4400 Sharon Road, B08, South Park Mall</t>
  </si>
  <si>
    <t>["Women's Clothing", 'Sports Wear', 'Fashion', 'Shopping', 'Sporting Goods']</t>
  </si>
  <si>
    <t>O6fYzs9CYkQLeSKC0JjBXg</t>
  </si>
  <si>
    <t>Stoneworks</t>
  </si>
  <si>
    <t>6935 Reames Rd, Ste A</t>
  </si>
  <si>
    <t>['Interior Design', 'Kitchen &amp; Bath', 'Home Services', 'Countertop Installation', 'Shopping', 'Building Supplies', 'Home &amp; Garden']</t>
  </si>
  <si>
    <t>ED-8gDGV4qteencl0Y_pKQ</t>
  </si>
  <si>
    <t>7309 E Independence Blvd, Ste 25</t>
  </si>
  <si>
    <t>['Restaurants', 'Sandwiches', 'Cheesesteaks', 'Fast Food', 'Delis', 'Burgers', 'Chicken Wings']</t>
  </si>
  <si>
    <t>MYnD-mEnOXNqrfIT2GeZqA</t>
  </si>
  <si>
    <t>Mortimer's Cafe and Pub</t>
  </si>
  <si>
    <t>210 E Trade St, Ste 148-C</t>
  </si>
  <si>
    <t>['Pubs', 'Restaurants', 'American (Traditional)', 'Bars', 'Nightlife', 'Wraps']</t>
  </si>
  <si>
    <t>The Elf Squad</t>
  </si>
  <si>
    <t>615 S College St, Fl 10</t>
  </si>
  <si>
    <t>['Home &amp; Garden', 'Shopping', 'Holiday Decorations']</t>
  </si>
  <si>
    <t>WdfHPhxQo8hz-wGjqww0bQ</t>
  </si>
  <si>
    <t>Best Friends Pet Hotel</t>
  </si>
  <si>
    <t>10301 Feldfarm Ln</t>
  </si>
  <si>
    <t>['Pets', 'Pet Services', 'Pet Boarding', 'Pet Groomers', 'Pet Training', 'Pet Sitting']</t>
  </si>
  <si>
    <t>HlH0vfpm9jwGULWFM9HNPg</t>
  </si>
  <si>
    <t>Fat Cat's Grill and Oyster Bar</t>
  </si>
  <si>
    <t>2331 E Ozark Ave</t>
  </si>
  <si>
    <t>['Nightlife', 'Restaurants', 'Bars']</t>
  </si>
  <si>
    <t>TyDN-YHYkVVAO804f5fX2Q</t>
  </si>
  <si>
    <t>3222 Rozzelles Ferry Rd</t>
  </si>
  <si>
    <t>['Chicken Wings', 'Restaurants', 'Hot Dogs', 'Seafood', 'Burgers', 'Salad', 'Greek']</t>
  </si>
  <si>
    <t>m7MOE1YjGBkC76EpIbjCfw</t>
  </si>
  <si>
    <t>High Branch Brewing</t>
  </si>
  <si>
    <t>325 Mcgill Ave NW, Ste 148</t>
  </si>
  <si>
    <t>['Beer Gardens', 'Nightlife', 'Beer Bar', 'Food', 'Breweries', 'Bars']</t>
  </si>
  <si>
    <t>wlm9HjyeW20anJ-kVEMY6g</t>
  </si>
  <si>
    <t>Plato Pronto</t>
  </si>
  <si>
    <t>5800 A Brookshire Blvd</t>
  </si>
  <si>
    <t>['Mexican', 'Food', 'Food Trucks', 'Party &amp; Event Planning', 'Restaurants', 'Event Planning &amp; Services']</t>
  </si>
  <si>
    <t>m206JFFniebRuC7F4LkeFw</t>
  </si>
  <si>
    <t>It's All About You Salon</t>
  </si>
  <si>
    <t>427 Church St N</t>
  </si>
  <si>
    <t>['Hair Salons', 'Nail Salons', 'Beauty &amp; Spas', 'Hair Removal', 'Skin Care']</t>
  </si>
  <si>
    <t>jwthEyRtWzZtDuDWfcKzfA</t>
  </si>
  <si>
    <t>Wellenreiter Dentistry at Blakeney</t>
  </si>
  <si>
    <t>8832 Blakeney Professional Dr, Ste 201</t>
  </si>
  <si>
    <t>FigPjSOKAXVUNpFfirCNLQ</t>
  </si>
  <si>
    <t>135 S Sharon Amity Rd</t>
  </si>
  <si>
    <t>['Laser Eye Surgery/Lasik', 'Ophthalmologists', 'Optometrists', 'Doctors', 'Shopping', 'Eyewear &amp; Opticians', 'Obstetricians &amp; Gynecologists', 'Health &amp; Medical']</t>
  </si>
  <si>
    <t>BaEwrpEQyWDOOuAzu0q6Zw</t>
  </si>
  <si>
    <t>Ichiban Buffet Sushi &amp; Hibachi</t>
  </si>
  <si>
    <t>8623 Concord Mills Blvd</t>
  </si>
  <si>
    <t>['Buffets', 'Restaurants', 'Japanese', 'Chinese', 'Sushi Bars']</t>
  </si>
  <si>
    <t>byhdH4wEAJMmKDzupfwilw</t>
  </si>
  <si>
    <t>Ka Kitchen &amp; Lounge</t>
  </si>
  <si>
    <t>['Sushi Bars', 'Restaurants', 'Tapas/Small Plates', 'Japanese', 'Asian Fusion', 'Vietnamese']</t>
  </si>
  <si>
    <t>fGby3GgxV_CRWqatRWJyxg</t>
  </si>
  <si>
    <t>Keli McCoy Photography</t>
  </si>
  <si>
    <t>['Event Photography', 'Photographers', 'Event Planning &amp; Services', 'Session Photography']</t>
  </si>
  <si>
    <t>w-Q454gxml_hkxs9lD4wXg</t>
  </si>
  <si>
    <t>Wright Away Movers &amp; Cleaners</t>
  </si>
  <si>
    <t>1801 N Tryon St</t>
  </si>
  <si>
    <t>['Home Services', 'Packing Services', 'Movers']</t>
  </si>
  <si>
    <t>TM_FOMrwDbAABu9yw3PLFA</t>
  </si>
  <si>
    <t>9Round - Mint Hill</t>
  </si>
  <si>
    <t>6816 Matthews Mint Hill Rd, Ste 103</t>
  </si>
  <si>
    <t>['Boxing', 'Gyms', 'Fitness &amp; Instruction', 'Active Life', 'Kickboxing', 'Martial Arts']</t>
  </si>
  <si>
    <t>ypPODYcbmvBKJ0WFiGMibw</t>
  </si>
  <si>
    <t>Ritu Selects</t>
  </si>
  <si>
    <t>9101 Pineville-Matthews Rd</t>
  </si>
  <si>
    <t>['Formal Wear', 'Fashion', "Women's Clothing", 'Ceremonial Clothing', 'Shopping']</t>
  </si>
  <si>
    <t>BXafgnSlV5lKd7pdHdl5Wg</t>
  </si>
  <si>
    <t>Revolution</t>
  </si>
  <si>
    <t>227 E Blvd</t>
  </si>
  <si>
    <t>['Accessories', 'Fashion', 'Shopping', 'Shoe Stores', "Women's Clothing", "Men's Clothing"]</t>
  </si>
  <si>
    <t>pKX8dGwgogydrBupj6HGLg</t>
  </si>
  <si>
    <t>Fox &amp; Hound</t>
  </si>
  <si>
    <t>8711 Lindholm Drive</t>
  </si>
  <si>
    <t>['Nightlife', 'Restaurants', 'Pubs', 'Bars', 'American (Traditional)', 'Burgers', 'Sports Bars']</t>
  </si>
  <si>
    <t>rUKnyS8dx2PYhuyK8ZnIiA</t>
  </si>
  <si>
    <t>Superior School of Real Estate</t>
  </si>
  <si>
    <t>14825 Ballantyne Village Way, Ste 270</t>
  </si>
  <si>
    <t>['Real Estate Services', 'Education', 'Real Estate', 'Home Services', 'Specialty Schools']</t>
  </si>
  <si>
    <t>i94wD7FP5YnEOXmNhr9Msg</t>
  </si>
  <si>
    <t>Studio Elie</t>
  </si>
  <si>
    <t>20700 N Main St, Ste 110</t>
  </si>
  <si>
    <t>['Shopping', 'Paint &amp; Sip', 'Art Galleries', 'Art Classes', 'Arts &amp; Entertainment', 'Education']</t>
  </si>
  <si>
    <t>dDysY35Ay8aacDjNt0p4Fg</t>
  </si>
  <si>
    <t>Lap of Love</t>
  </si>
  <si>
    <t>Potbelly Sandwich Shop</t>
  </si>
  <si>
    <t>11161 N Community House Rd</t>
  </si>
  <si>
    <t>eOStwnOeQ9v3HdBMjqJYnw</t>
  </si>
  <si>
    <t>African Heritage Market</t>
  </si>
  <si>
    <t>5033 S Blvd, Ste N</t>
  </si>
  <si>
    <t>['Imported Food', 'Food', 'Ethnic Food', 'Specialty Food', 'Herbs &amp; Spices', 'Grocery']</t>
  </si>
  <si>
    <t>vr1eY2GDqaJBnQVFnxn6XQ</t>
  </si>
  <si>
    <t>Cottage Express</t>
  </si>
  <si>
    <t>630 W 24th St</t>
  </si>
  <si>
    <t>jvehqmwJakVyq5Iy5pXIjQ</t>
  </si>
  <si>
    <t>UltraLush Hair Design</t>
  </si>
  <si>
    <t>2133 Southend Dr, Ste E</t>
  </si>
  <si>
    <t>GlUxJVf_6RJ7OLtvdYnczQ</t>
  </si>
  <si>
    <t>AudioMasters</t>
  </si>
  <si>
    <t>529 N Polk St, Ste B</t>
  </si>
  <si>
    <t>['Home Services', 'Home Theatre Installation', 'Automotive', 'Car Stereo Installation', 'Shopping', 'Electronics', 'Auto Glass Services', 'Car Window Tinting']</t>
  </si>
  <si>
    <t>Ijf7nlXhLYEzH1yXdevorw</t>
  </si>
  <si>
    <t>Minoda's Japanese Steak House, Sushi Bar, &amp; Izakaya</t>
  </si>
  <si>
    <t>446 Tyvola Rd</t>
  </si>
  <si>
    <t>['Sushi Bars', 'Japanese', 'Restaurants', 'Tapas/Small Plates']</t>
  </si>
  <si>
    <t>4CU82qcmgOWTbKODCKO97g</t>
  </si>
  <si>
    <t>Huntersville Athletic Park</t>
  </si>
  <si>
    <t>11720 Verhoeff Dr</t>
  </si>
  <si>
    <t>PsQHNq7n083djMrubbCYUQ</t>
  </si>
  <si>
    <t>2002 Shiloh Church Rd</t>
  </si>
  <si>
    <t>['Shopping', 'Health &amp; Medical', 'Drugstores', 'Pharmacy']</t>
  </si>
  <si>
    <t>TN28uI3A96qpi2JOrVBjrg</t>
  </si>
  <si>
    <t>Beautiful Image Anti-Aging</t>
  </si>
  <si>
    <t>19109 W Catawba Ave, Ste 122</t>
  </si>
  <si>
    <t>pmtaw8M0uXsRmIvgNIz6Lw</t>
  </si>
  <si>
    <t>Aquatica</t>
  </si>
  <si>
    <t>800 Clanton Rd</t>
  </si>
  <si>
    <t>['Local Fish Stores', 'Pet Stores', 'Pets']</t>
  </si>
  <si>
    <t>rwKG9oM_7SULe7S29flo8Q</t>
  </si>
  <si>
    <t>Le Nails</t>
  </si>
  <si>
    <t>9623 E Independence Blvd, Ste P</t>
  </si>
  <si>
    <t>tkJE3PyeBXXEiqcE79C1Ww</t>
  </si>
  <si>
    <t>Queen City Home Appliance Repair</t>
  </si>
  <si>
    <t>V05RCDj9Me-1O7VHpT1oXw</t>
  </si>
  <si>
    <t>M5 Modern Mediterranean</t>
  </si>
  <si>
    <t>4310 Sharon Road</t>
  </si>
  <si>
    <t>['Tapas Bars', 'Restaurants', 'Mediterranean', 'Seafood', 'Greek', 'Breakfast &amp; Brunch']</t>
  </si>
  <si>
    <t>F6hibYDvIvZVrzeASF_9Iw</t>
  </si>
  <si>
    <t>Tidalwave Auto Spa</t>
  </si>
  <si>
    <t>wAJfuxzLnrfvdczMVkORnQ</t>
  </si>
  <si>
    <t>DeMayo Law Offices</t>
  </si>
  <si>
    <t>1211 E Morehead St</t>
  </si>
  <si>
    <t>bhBA0yXeXMU6AG7TrHU-YQ</t>
  </si>
  <si>
    <t>J.Crew factory</t>
  </si>
  <si>
    <t>4217 Park Rd</t>
  </si>
  <si>
    <t>['Fashion', 'Shopping', 'Shopping Centers', 'Accessories', "Men's Clothing", "Women's Clothing"]</t>
  </si>
  <si>
    <t>niCQzsvaHdkyXJqgy6bTCA</t>
  </si>
  <si>
    <t>CitruSolution</t>
  </si>
  <si>
    <t>['Carpet Cleaning', 'Local Services', 'Office Cleaning', 'Professional Services']</t>
  </si>
  <si>
    <t>hnt-s4ap_zweyhqiMAzgkA</t>
  </si>
  <si>
    <t>The Peaceful Dragon</t>
  </si>
  <si>
    <t>12610 Steele Creek Rd</t>
  </si>
  <si>
    <t>['Gyms', 'Yoga', 'Fitness &amp; Instruction', 'Tai Chi', 'Active Life', 'Restaurants', 'Martial Arts']</t>
  </si>
  <si>
    <t>GoY-OPLlMcRsx4Pswwn0GA</t>
  </si>
  <si>
    <t>Red Tie Courier Services</t>
  </si>
  <si>
    <t>2a-ikPfGuxRqZVPzsGzS5A</t>
  </si>
  <si>
    <t>1100 Chancellor Park Dr</t>
  </si>
  <si>
    <t>D0p4kpt1A950wQLOLs_j_Q</t>
  </si>
  <si>
    <t>8944 J M Keynes Dr</t>
  </si>
  <si>
    <t>4mA6g5z_jFIn0BBDFtf81g</t>
  </si>
  <si>
    <t>CVS pharmacy</t>
  </si>
  <si>
    <t>VY6TmD3FE2rxtK5fNaoGcA</t>
  </si>
  <si>
    <t>Carolina Soda Shoppe</t>
  </si>
  <si>
    <t>4121 Park Rd</t>
  </si>
  <si>
    <t>ecOCZ_MBwOu8tkG72YKTcQ</t>
  </si>
  <si>
    <t>6340 W Sugar Creek Rd</t>
  </si>
  <si>
    <t>['Fast Food', 'Food', 'Restaurants', 'Juice Bars &amp; Smoothies', 'Chicken Wings', 'Salad']</t>
  </si>
  <si>
    <t>EQIT5u3x0TX_hFGi8C_fpA</t>
  </si>
  <si>
    <t>6700 Kee Ln</t>
  </si>
  <si>
    <t>['Restaurants', 'Coffee &amp; Tea', 'Fast Food', 'Food', 'Burgers']</t>
  </si>
  <si>
    <t>2jThXBMBo_1dGvsIT3sBiQ</t>
  </si>
  <si>
    <t>David M Glasscock, DDS</t>
  </si>
  <si>
    <t>8430 University Executive Park Dr, Ste 610</t>
  </si>
  <si>
    <t>['Cosmetic Dentists', 'Oral Surgeons', 'Dental Hygienists', 'General Dentistry', 'Health &amp; Medical', 'Dentists']</t>
  </si>
  <si>
    <t>mSAQRiG5nS0pmxSqRYtmmQ</t>
  </si>
  <si>
    <t>Sensi Ristorante Italiano</t>
  </si>
  <si>
    <t>9825 Sandy Rock Pl</t>
  </si>
  <si>
    <t>hO2C3mGpK2lqZ2c2JltQSA</t>
  </si>
  <si>
    <t>7340 Smith Corners Blvd</t>
  </si>
  <si>
    <t>NJ_SLAaha6YD21EOGhluTQ</t>
  </si>
  <si>
    <t>NC License Plate Agency</t>
  </si>
  <si>
    <t>5622 E Independence Blvd, Ste 124</t>
  </si>
  <si>
    <t>AauHQkxZlGHWW4LhugYHxQ</t>
  </si>
  <si>
    <t>4343 Park Rd</t>
  </si>
  <si>
    <t>['Fast Food', 'Burgers', 'Coffee &amp; Tea', 'Restaurants', 'Food']</t>
  </si>
  <si>
    <t>A59cll2Vda_YoGF31-2Rtg</t>
  </si>
  <si>
    <t>CrossFit Weddington</t>
  </si>
  <si>
    <t>5207 Weddington Rd</t>
  </si>
  <si>
    <t>['Interval Training Gyms', 'Fitness &amp; Instruction', 'Gyms', 'Trainers', 'Active Life']</t>
  </si>
  <si>
    <t>2ObfNGHyNfmS2nxu9ClV-g</t>
  </si>
  <si>
    <t>Graebel Van Lines</t>
  </si>
  <si>
    <t>2901 Stewart Creek Blvd</t>
  </si>
  <si>
    <t>['Local Services', 'Movers', 'Home Services', 'Self Storage']</t>
  </si>
  <si>
    <t>FraUZAIXHWF4qv9SUCoaBw</t>
  </si>
  <si>
    <t>Orthocarolina - Ballantine</t>
  </si>
  <si>
    <t>15825 Ballantyne Medical Pl, Ste 100</t>
  </si>
  <si>
    <t>['Orthopedists', 'Doctors', 'Health &amp; Medical']</t>
  </si>
  <si>
    <t>WTFDOzWP0DYzRDIjzEXwBw</t>
  </si>
  <si>
    <t>6650 E Wilkinson Blvd</t>
  </si>
  <si>
    <t>['Automotive', 'Auto Parts &amp; Supplies', 'Auto Repair', 'Oil Change Stations', 'Tires']</t>
  </si>
  <si>
    <t>1AK0RQP4W9ObNqaOoJIcyQ</t>
  </si>
  <si>
    <t>Charlotte Appliance Repair</t>
  </si>
  <si>
    <t>LNLbhVi8TCF3Fmr8WEmq0Q</t>
  </si>
  <si>
    <t>Willie Simpson's Christmas Tree Lot</t>
  </si>
  <si>
    <t>926 S Kings Dr</t>
  </si>
  <si>
    <t>['Shopping', 'Home &amp; Garden', 'Christmas Trees']</t>
  </si>
  <si>
    <t>DNjab2C9YIm6Vk4vpqbTbg</t>
  </si>
  <si>
    <t>THRIVE Affordable Vet Care</t>
  </si>
  <si>
    <t>10017 Biddick Lane</t>
  </si>
  <si>
    <t>Kohl's Matthews</t>
  </si>
  <si>
    <t>9617 E Independence Blvd</t>
  </si>
  <si>
    <t>['Department Stores', 'Fashion', 'Home Decor', 'Shopping', 'Swimwear', 'Home &amp; Garden', "Women's Clothing", 'Shoe Stores', "Men's Clothing"]</t>
  </si>
  <si>
    <t>AHqOF7JukaDrheCHDFOwfQ</t>
  </si>
  <si>
    <t>Barnes &amp; Noble</t>
  </si>
  <si>
    <t>11025 Carolina Place Pkwy, Ste D22</t>
  </si>
  <si>
    <t>['Bookstores', 'Books', 'Mags', 'Music &amp; Video', 'Newspapers &amp; Magazines', 'Shopping', 'Music &amp; DVDs', 'Toy Stores']</t>
  </si>
  <si>
    <t>s4VnmKVefLl_2X0epsWa7g</t>
  </si>
  <si>
    <t>Amber Jack Seafood &amp; Steaks</t>
  </si>
  <si>
    <t>4253 S New Hope Rd</t>
  </si>
  <si>
    <t>['Steakhouses', 'Restaurants', 'Seafood']</t>
  </si>
  <si>
    <t>rVzosqfZxSLee9tV-WW6MA</t>
  </si>
  <si>
    <t>4327 Park Rd, Bldg 25</t>
  </si>
  <si>
    <t>['Breakfast &amp; Brunch', 'Restaurants', 'Bagels', 'Sandwiches', 'Food', 'Bakeries']</t>
  </si>
  <si>
    <t>N_lTOKdo96zja7T2MlBPQQ</t>
  </si>
  <si>
    <t>Embassy Nail Bar</t>
  </si>
  <si>
    <t>280 S Sharon Amity Rd</t>
  </si>
  <si>
    <t>['Beauty &amp; Spas', 'Nail Salons', 'Eyebrow Services', 'Waxing', 'Hair Removal']</t>
  </si>
  <si>
    <t>QpXT3hfEh_jlZ-8G-QPsSw</t>
  </si>
  <si>
    <t>Allen Tate Company Real Estate</t>
  </si>
  <si>
    <t>['Real Estate', 'Real Estate Services', 'Home Services']</t>
  </si>
  <si>
    <t>gXdT-PMb1smyrQfh3IMKLg</t>
  </si>
  <si>
    <t>South Point Pet Hospital</t>
  </si>
  <si>
    <t>3 N Main St</t>
  </si>
  <si>
    <t>lzCw8sEpkeqAzVjmHzTQOA</t>
  </si>
  <si>
    <t>Merle Norman</t>
  </si>
  <si>
    <t>['Shopping', 'Cosmetics &amp; Beauty Supply', 'Makeup Artists', 'Beauty &amp; Spas', 'Skin Care']</t>
  </si>
  <si>
    <t>7h9owhhqymunk_10vzp0uA</t>
  </si>
  <si>
    <t>Matthews Motor Company</t>
  </si>
  <si>
    <t>10501 Monroe Rd</t>
  </si>
  <si>
    <t>ZUvhKyMAXVr98-4D4i36EQ</t>
  </si>
  <si>
    <t>The Que Stand</t>
  </si>
  <si>
    <t>4025 Hwy 49 S</t>
  </si>
  <si>
    <t>['Restaurants', 'Barbeque', 'Burgers']</t>
  </si>
  <si>
    <t>hJ3GEL6TJVfh7UI9luTQ0g</t>
  </si>
  <si>
    <t>Boston Market</t>
  </si>
  <si>
    <t>1001 Chancellor Park Dr</t>
  </si>
  <si>
    <t>['American (Traditional)', 'Restaurants', 'Comfort Food', 'Caterers', 'Event Planning &amp; Services', 'Sandwiches', 'Chicken Shop']</t>
  </si>
  <si>
    <t>be2q4qF-t64A5Z6rIRJHgg</t>
  </si>
  <si>
    <t>14055 Hwy 74 West</t>
  </si>
  <si>
    <t>['Food', 'Restaurants', 'Donuts', 'Coffee &amp; Tea']</t>
  </si>
  <si>
    <t>n-BoGXG2NItNbr_PMtIRBg</t>
  </si>
  <si>
    <t>Amalfi's Pasta 'n' Pizza</t>
  </si>
  <si>
    <t>8542 University City Blvd</t>
  </si>
  <si>
    <t>['Italian', 'Event Planning &amp; Services', 'Restaurants', 'Pizza', 'Caterers']</t>
  </si>
  <si>
    <t>hAKkQPiGIj8o03_pUBY_dA</t>
  </si>
  <si>
    <t>Ranch House</t>
  </si>
  <si>
    <t>5614 Wilkinson Blvd</t>
  </si>
  <si>
    <t>nv-w-aL2Jn9TRJAH0mMz1w</t>
  </si>
  <si>
    <t>8400 Park Rd</t>
  </si>
  <si>
    <t>['Caterers', 'Mexican', 'Restaurants', 'Event Planning &amp; Services', 'Salad', 'Tex-Mex']</t>
  </si>
  <si>
    <t>a8uQhqCsy_CA74HqNBOuUA</t>
  </si>
  <si>
    <t>Baja Soul Taqueria</t>
  </si>
  <si>
    <t>8625-C Lindholm Dr</t>
  </si>
  <si>
    <t>['Restaurants', 'Mexican', 'Soul Food']</t>
  </si>
  <si>
    <t>WzVv2wZsiziwbcK_1TdC3w</t>
  </si>
  <si>
    <t>227 Mt Holly-huntersville Rd</t>
  </si>
  <si>
    <t>WiEXcZkO0dYfEjesN9SRsQ</t>
  </si>
  <si>
    <t>Riverbleu Steak &amp; Fish</t>
  </si>
  <si>
    <t>['Restaurants', 'Seafood', 'Steakhouses']</t>
  </si>
  <si>
    <t>FN3-nj-IVQU5o25n2nyD0A</t>
  </si>
  <si>
    <t>Simply Best Maids</t>
  </si>
  <si>
    <t>10130 Mallard Creek Rd, Ste 300</t>
  </si>
  <si>
    <t>['Local Services', 'Carpet Cleaning', 'Office Cleaning', 'Professional Services', 'Home Cleaning', 'Home Services']</t>
  </si>
  <si>
    <t>6GW4jdalp439piJcgQSbhg</t>
  </si>
  <si>
    <t>Auto Tune Total Car Care</t>
  </si>
  <si>
    <t>127 Stetson Dr</t>
  </si>
  <si>
    <t>['Automotive', 'Auto Repair', 'Smog Check Stations', 'Oil Change Stations']</t>
  </si>
  <si>
    <t>yAwo0xYilxcOd4nxLo20DQ</t>
  </si>
  <si>
    <t>$2.99 Cleaners</t>
  </si>
  <si>
    <t>1710 Kenilworth Ave</t>
  </si>
  <si>
    <t>v4KRmmOhBN1tptdzv1ljWw</t>
  </si>
  <si>
    <t>A Fancy Pup Pet Grooming</t>
  </si>
  <si>
    <t>3651 Concord Pkwy S</t>
  </si>
  <si>
    <t>WnmpJk4Hqq-7FvneHurB1w</t>
  </si>
  <si>
    <t>Mattress Firm Midtown</t>
  </si>
  <si>
    <t>239 S King Dr, Ste A</t>
  </si>
  <si>
    <t>['Shopping', 'Home &amp; Garden', 'Furniture Stores', 'Mattresses', 'Home Decor']</t>
  </si>
  <si>
    <t>aiOudI_RSomc_ynJP76urw</t>
  </si>
  <si>
    <t>6030 Piedmont Row Dr S</t>
  </si>
  <si>
    <t>aXvHwPbNXLvUzdfquFKTgw</t>
  </si>
  <si>
    <t>Paris Tattoos</t>
  </si>
  <si>
    <t>['Tattoo', 'Beauty &amp; Spas', 'Permanent Makeup', 'Piercing']</t>
  </si>
  <si>
    <t>gnYgjMCF9VT03qMOiiDygw</t>
  </si>
  <si>
    <t>Park and Kingston</t>
  </si>
  <si>
    <t>125 W Park Ave</t>
  </si>
  <si>
    <t>b9caA3rPbseGPG1oycDiCA</t>
  </si>
  <si>
    <t>2125 W Arrowood Rd</t>
  </si>
  <si>
    <t>['American (Traditional)', 'Breakfast &amp; Brunch', 'Restaurants', 'Diners', 'Waffles']</t>
  </si>
  <si>
    <t>OpXfpI5hN9PBP8Y5kZBN3A</t>
  </si>
  <si>
    <t>Curiosi-T Screen Printing</t>
  </si>
  <si>
    <t>3105 The Plz, Unit A</t>
  </si>
  <si>
    <t>['Local Services', 'Screen Printing/T-Shirt Printing']</t>
  </si>
  <si>
    <t>86mo7u5E09Q8K5tnWF-dXQ</t>
  </si>
  <si>
    <t>Perfection Dry Cleaner &amp; Laundry</t>
  </si>
  <si>
    <t>10715 Park Rd</t>
  </si>
  <si>
    <t>AXQ6qAqYhB7sTrS0BY2ymg</t>
  </si>
  <si>
    <t>Tacos Rick-O</t>
  </si>
  <si>
    <t>['Food', 'Restaurants', 'Mexican', 'Food Trucks']</t>
  </si>
  <si>
    <t>uIDo4Th-wMM5cZumw_dGXw</t>
  </si>
  <si>
    <t>TAJ ESSENTIALS</t>
  </si>
  <si>
    <t>3124 Eastway Dr, Ste 530</t>
  </si>
  <si>
    <t>['Wholesale Stores', 'Shopping', 'Beauty &amp; Spas', 'Cosmetics &amp; Beauty Supply', 'Skin Care', 'Perfume']</t>
  </si>
  <si>
    <t>an1NEEpa6X8IMdkhwGwHWw</t>
  </si>
  <si>
    <t>goodmortgage.com</t>
  </si>
  <si>
    <t>3325 S Tryon St</t>
  </si>
  <si>
    <t>['Mortgage Lenders', 'Real Estate', 'Home Services', 'Mortgage Brokers', 'Financial Services', 'Banks &amp; Credit Unions']</t>
  </si>
  <si>
    <t>vs99Jj_kVyuRtDl7rxXH2Q</t>
  </si>
  <si>
    <t>Greek Isles</t>
  </si>
  <si>
    <t>['Greek', 'Restaurants', 'Mediterranean']</t>
  </si>
  <si>
    <t>ngxABHDiwk7-sIzR0lkePA</t>
  </si>
  <si>
    <t>The Original New York Bagels</t>
  </si>
  <si>
    <t>9810 Gilead Rd</t>
  </si>
  <si>
    <t>['Salad', 'Food', 'Sandwiches', 'Restaurants', 'Bagels']</t>
  </si>
  <si>
    <t>x8-3vO-A6eY6XEdLmZMYgQ</t>
  </si>
  <si>
    <t>Novant Health Sports &amp; Performance Medicine powered by EXOS</t>
  </si>
  <si>
    <t>8045 Providence Rd, Ste 100</t>
  </si>
  <si>
    <t>['Fitness &amp; Instruction', 'Physical Therapy', 'Active Life', 'Dietitians', 'Health &amp; Medical', 'Nutritionists']</t>
  </si>
  <si>
    <t>FHTkQbfpNcWKwy6ZVOKr2g</t>
  </si>
  <si>
    <t>Metrolina Neurological Associates, PA</t>
  </si>
  <si>
    <t>10620 Park Rd</t>
  </si>
  <si>
    <t>['Doctors', 'Neurologist', 'Health &amp; Medical']</t>
  </si>
  <si>
    <t>m9x3lP68vCe9EOB7EcA1lg</t>
  </si>
  <si>
    <t>Asian Wok</t>
  </si>
  <si>
    <t>10715 C Park Rd</t>
  </si>
  <si>
    <t>lUTbQA7X6MlgIo3ul4eAFQ</t>
  </si>
  <si>
    <t>Dilworth South End Chili Cook Off</t>
  </si>
  <si>
    <t>2140 South Blvd</t>
  </si>
  <si>
    <t>['Local Flavor']</t>
  </si>
  <si>
    <t>6yCcnLVJtvV3q8POIB69kw</t>
  </si>
  <si>
    <t>Hot Box</t>
  </si>
  <si>
    <t>5327 Firelight Ln</t>
  </si>
  <si>
    <t>0ZAtQKDvud9HdtVSJmU89Q</t>
  </si>
  <si>
    <t>Sun Valley Cafe</t>
  </si>
  <si>
    <t>6751 Old Monroe Rd, Ste 106</t>
  </si>
  <si>
    <t>['Restaurants', 'Greek', 'Cafes']</t>
  </si>
  <si>
    <t>HBvt7eAqYhKNVTCdEMjtPw</t>
  </si>
  <si>
    <t>8000 Blair Rd, Unit B</t>
  </si>
  <si>
    <t>NYoeweXzDBHt7zocBKQz4Q</t>
  </si>
  <si>
    <t>Central Tea House</t>
  </si>
  <si>
    <t>3000 Central Ave, Unit 6</t>
  </si>
  <si>
    <t>['Vietnamese', 'Bubble Tea', 'Food', 'Sandwiches', 'Restaurants', 'Juice Bars &amp; Smoothies']</t>
  </si>
  <si>
    <t>XGHK4w2gx5gmiV-C_4g2OQ</t>
  </si>
  <si>
    <t>9305 Albemarle Rd</t>
  </si>
  <si>
    <t>['Local Services', 'Thrift Stores', 'Community Service/Non-Profit', 'Shopping']</t>
  </si>
  <si>
    <t>QczrcKp5TIhq85ncCYjEeg</t>
  </si>
  <si>
    <t>Shane's Rib Shack</t>
  </si>
  <si>
    <t>5220 New Fashion Way, Ste 400</t>
  </si>
  <si>
    <t>['Caterers', 'Restaurants', 'Event Planning &amp; Services', 'Barbeque', 'American (New)', 'Southern']</t>
  </si>
  <si>
    <t>pjz3-8fMgKIMYd_4mv8N1A</t>
  </si>
  <si>
    <t>Manhattan Bagel</t>
  </si>
  <si>
    <t>8040 Providence Rd, Ste 200, The Arboretum</t>
  </si>
  <si>
    <t>['Restaurants', 'Delis', 'Bagels', 'Breakfast &amp; Brunch', 'Kosher', 'Vegan', 'Food', 'Vegetarian']</t>
  </si>
  <si>
    <t>5V9i2FuhQ3o8ynYwbubmQg</t>
  </si>
  <si>
    <t>Uptown Bar &amp;  Lounge</t>
  </si>
  <si>
    <t>DrgGy-Kr2I67Lr2qq_ANbA</t>
  </si>
  <si>
    <t>Picadeli's Pub-In-Deli</t>
  </si>
  <si>
    <t>1600 Matthews Mint Hill Rd, Ste A</t>
  </si>
  <si>
    <t>['Restaurants', 'Bars', 'Nightlife', 'Pubs', 'Delis']</t>
  </si>
  <si>
    <t>TpJuOXgXX56ATbKwyqhY5g</t>
  </si>
  <si>
    <t>Clearwater Auto Spa</t>
  </si>
  <si>
    <t>201 N Tryon St, Ste 1900</t>
  </si>
  <si>
    <t>['Automotive', 'Auto Detailing', 'Body Shops', 'Car Wash']</t>
  </si>
  <si>
    <t>0075mxNLkTUOVYD-q-lpqQ</t>
  </si>
  <si>
    <t>Belmont Abbey College</t>
  </si>
  <si>
    <t>100 Belmont Mount Holly Rd</t>
  </si>
  <si>
    <t>IcaZI1iFCPT-DS9e0At6kg</t>
  </si>
  <si>
    <t>Southpark Pediatric Dentistry</t>
  </si>
  <si>
    <t>2700 Coltsgate Rd, Ste 204</t>
  </si>
  <si>
    <t>['Dentists', 'Pediatric Dentists', 'Health &amp; Medical']</t>
  </si>
  <si>
    <t>P_DCoS5rRdfkuKvSdKRGeg</t>
  </si>
  <si>
    <t>Main Street Coffee &amp; Coworking</t>
  </si>
  <si>
    <t>104 S Main St</t>
  </si>
  <si>
    <t>['Food', 'Coffee &amp; Tea', 'Real Estate', 'Shared Office Spaces', 'Home Services']</t>
  </si>
  <si>
    <t>er-nETZUCUpNKsoKUP97kw</t>
  </si>
  <si>
    <t>7920 Cambridge Commons Drive</t>
  </si>
  <si>
    <t>8VZBj2F3d9PKHlZVhTht3Q</t>
  </si>
  <si>
    <t>Beaucoup Salon</t>
  </si>
  <si>
    <t>11121 Carmel Commons Blvd, Ste 100</t>
  </si>
  <si>
    <t>['Hair Removal', 'Spray Tanning', 'Waxing', 'Tanning', 'Beauty &amp; Spas', 'Hair Salons']</t>
  </si>
  <si>
    <t>01j738N-D0eXnZ_w8sFqIg</t>
  </si>
  <si>
    <t>10616 Providence Rd</t>
  </si>
  <si>
    <t>['Grocery', 'Drugstores', 'Flowers &amp; Gifts', 'Shopping', 'Food']</t>
  </si>
  <si>
    <t>bNIm-CMdcOSYmdYjBxD2TQ</t>
  </si>
  <si>
    <t>Mr. Idli</t>
  </si>
  <si>
    <t>716 Main St</t>
  </si>
  <si>
    <t>79qpn-_Osifzsqx-7JnTKw</t>
  </si>
  <si>
    <t>LendingTree</t>
  </si>
  <si>
    <t>11115 Rushmore Dr</t>
  </si>
  <si>
    <t>['Business Financing', 'Home Services', 'Automotive', 'Mortgage Brokers', 'Mortgage Lenders', 'Auto Loan Providers', 'Installment Loans', 'Real Estate', 'Banks &amp; Credit Unions', 'Financial Services']</t>
  </si>
  <si>
    <t>wx7eP4r1FhszlXMAqrlvFQ</t>
  </si>
  <si>
    <t>Matthews Power Equipment</t>
  </si>
  <si>
    <t>1122 Industrial Dr</t>
  </si>
  <si>
    <t>['Home &amp; Garden', 'Shopping', 'Hardware Stores']</t>
  </si>
  <si>
    <t>ESa_7bd1x9sD-Nd_gH0Xrg</t>
  </si>
  <si>
    <t>Camille's Sidewalk Cafe</t>
  </si>
  <si>
    <t>1518 E 3rd St, Ste 110</t>
  </si>
  <si>
    <t>['Food', 'Restaurants', 'Salad', 'Wraps', 'Coffee &amp; Tea']</t>
  </si>
  <si>
    <t>YoibVP2KCdr3I-3XpTsVPg</t>
  </si>
  <si>
    <t>Your Mom's Donuts</t>
  </si>
  <si>
    <t>4205 Park Rd</t>
  </si>
  <si>
    <t>ouXNZ8mgK7Cfzh7Yr9g9Lw</t>
  </si>
  <si>
    <t>SmartStyle</t>
  </si>
  <si>
    <t>8180 S Tryon St, Located Inside Walmart #1464</t>
  </si>
  <si>
    <t>TjZQWSX-sZm_pey0f3_c-Q</t>
  </si>
  <si>
    <t>Americas Best Value Inn and Suites</t>
  </si>
  <si>
    <t>3200 Queen City Dr</t>
  </si>
  <si>
    <t>['Airports', 'Hotels', 'Hotels &amp; Travel', 'Event Planning &amp; Services']</t>
  </si>
  <si>
    <t>vER_6eVMGY45BzWZgNoaWA</t>
  </si>
  <si>
    <t>Hi-Tech Laundromat</t>
  </si>
  <si>
    <t>2915 The Plz</t>
  </si>
  <si>
    <t>['Dry Cleaning &amp; Laundry', 'Home Services', 'Local Services', 'Laundry Services', 'Laundromat']</t>
  </si>
  <si>
    <t>_GbGWyKlxIbIESLYFI5IOQ</t>
  </si>
  <si>
    <t>B &amp; E Air Conditioning &amp; Heating</t>
  </si>
  <si>
    <t>3811 Saint Mary Ave</t>
  </si>
  <si>
    <t>['Appliances', 'Shopping', 'Home Services', 'Home &amp; Garden', 'Heating &amp; Air Conditioning/HVAC']</t>
  </si>
  <si>
    <t>Fkq9XANE0HwxkOYRlo0VMA</t>
  </si>
  <si>
    <t>McClintock Heating &amp; Cooling</t>
  </si>
  <si>
    <t>1253 Matthews Mint Hill Rd</t>
  </si>
  <si>
    <t>['Electricians', 'Local Services', 'Contractors', 'Home Services', 'Heating &amp; Air Conditioning/HVAC']</t>
  </si>
  <si>
    <t>qrPbFiwRT5F_4HLHZVL26Q</t>
  </si>
  <si>
    <t>217 Iverson Way</t>
  </si>
  <si>
    <t>['Home &amp; Garden', 'Hardware Stores', 'Shopping']</t>
  </si>
  <si>
    <t>kP8L81pyO_JDZXMU7kZsVQ</t>
  </si>
  <si>
    <t>Jy-lvEP_0ktZ4_3lYnKgng</t>
  </si>
  <si>
    <t>Codescape</t>
  </si>
  <si>
    <t>933 Louise Ave, Ste 201</t>
  </si>
  <si>
    <t>['Amusement Parks', 'Kids Activities', 'Challenge Courses', 'Arts &amp; Entertainment', 'Active Life', 'Escape Games']</t>
  </si>
  <si>
    <t>BsiY8Zv947pCDh8L-R92OA</t>
  </si>
  <si>
    <t>5610 E Independence Blvd</t>
  </si>
  <si>
    <t>c-BxIfc_ROi4gsTA7nOr0w</t>
  </si>
  <si>
    <t>SouthPark Optical Center</t>
  </si>
  <si>
    <t>jai2lqjD6k8s1L5gBf8xSA</t>
  </si>
  <si>
    <t>2335 W Roosevelt Blvd, Ste A</t>
  </si>
  <si>
    <t>['Restaurants', 'Fast Food', 'Mexican']</t>
  </si>
  <si>
    <t>Y0_NXqiSfm7Z52PTWbRKBQ</t>
  </si>
  <si>
    <t>Southsider's</t>
  </si>
  <si>
    <t>['Irish', 'Sandwiches', 'Restaurants']</t>
  </si>
  <si>
    <t>6endExgPSftR-SUu1oSfkA</t>
  </si>
  <si>
    <t>Best Buy Charlotte - Rivergate</t>
  </si>
  <si>
    <t>14125 Rivergate Pkwy</t>
  </si>
  <si>
    <t>['Computers', 'Shopping', 'Home &amp; Garden', 'Appliances', 'Electronics']</t>
  </si>
  <si>
    <t>yrNbzOoA338x9xnUhGvAHA</t>
  </si>
  <si>
    <t>Growers Outlet</t>
  </si>
  <si>
    <t>313 N Polk St</t>
  </si>
  <si>
    <t>['Nurseries &amp; Gardening', 'Shopping', 'Home &amp; Garden']</t>
  </si>
  <si>
    <t>Xu4kAWkooHe39d9VvZ0ILw</t>
  </si>
  <si>
    <t>7808 S Tryon St, Ste D</t>
  </si>
  <si>
    <t>['Optometrists', 'Shopping', 'Health &amp; Medical', 'Eyewear &amp; Opticians']</t>
  </si>
  <si>
    <t>7MwN0zxxJNBWJ6hvsBjGPg</t>
  </si>
  <si>
    <t>Johnny B's Pizza Pad &amp; Watering Hole</t>
  </si>
  <si>
    <t>106 N Main St</t>
  </si>
  <si>
    <t>uHlbMmPXwDA81CnyvsrFgA</t>
  </si>
  <si>
    <t>Modern Haircutters</t>
  </si>
  <si>
    <t>4123 Park Rd</t>
  </si>
  <si>
    <t>8ighogZ3nMpwdMiAXrS3EQ</t>
  </si>
  <si>
    <t>Blynk Organic</t>
  </si>
  <si>
    <t>200 S Tryon St</t>
  </si>
  <si>
    <t>['Restaurants', 'American (New)', 'Sandwiches', 'Coffee &amp; Tea', 'Food']</t>
  </si>
  <si>
    <t>ifS_MYR01fLB0aRw0AQy5Q</t>
  </si>
  <si>
    <t>8943 South Tryon St, Ste D</t>
  </si>
  <si>
    <t>osayJGnSKpoL2wquR4GB5Q</t>
  </si>
  <si>
    <t>Markham &amp; Hair DDS</t>
  </si>
  <si>
    <t>6415 Bannington Rd</t>
  </si>
  <si>
    <t>['Endodontists', 'Oral Surgeons', 'Cosmetic Dentists', 'Health &amp; Medical', 'Dentists', 'General Dentistry']</t>
  </si>
  <si>
    <t>tj28yfz0o80ziHGLfx9UOA</t>
  </si>
  <si>
    <t>Earth Fare</t>
  </si>
  <si>
    <t>721 Governor Morrison St, Ste 110</t>
  </si>
  <si>
    <t>['Food', 'Health Markets', 'Grocery', 'Specialty Food', 'Organic Stores']</t>
  </si>
  <si>
    <t>Lz9pl6KCyQVnjBWCGnyLFw</t>
  </si>
  <si>
    <t>The Door Escape Room</t>
  </si>
  <si>
    <t>204 W Woodlawn Rd, Step D1</t>
  </si>
  <si>
    <t>['Go Karts', 'Escape Games', 'LAN Centers', 'Active Life', 'Arts &amp; Entertainment']</t>
  </si>
  <si>
    <t>5YvE_nAoS-pMxCX4D4AnhQ</t>
  </si>
  <si>
    <t>American Eagle</t>
  </si>
  <si>
    <t>5518 New Fashion Way, Ste 520</t>
  </si>
  <si>
    <t>['Shopping', 'Fashion', "Men's Clothing", "Women's Clothing"]</t>
  </si>
  <si>
    <t>8HFEOjwYQOZyLaVMQmYfUg</t>
  </si>
  <si>
    <t>Pretty Hair</t>
  </si>
  <si>
    <t>200 W Woodlawn Rd, Ste F</t>
  </si>
  <si>
    <t>['Beauty &amp; Spas', 'Hair Extensions', 'Hair Salons']</t>
  </si>
  <si>
    <t>r_Cde0ZQKMfWbSUrZ3xBzg</t>
  </si>
  <si>
    <t>National Property Inspections</t>
  </si>
  <si>
    <t>7jcoXCdHr7gu7uEjJLDudg</t>
  </si>
  <si>
    <t>Box and Bow</t>
  </si>
  <si>
    <t>['Shopping', 'Flowers &amp; Gifts', 'Gift Shops', 'Beauty &amp; Spas', 'Skin Care', 'Cosmetics &amp; Beauty Supply']</t>
  </si>
  <si>
    <t>Rm-Vq0RF_cCcXsR6DaTkww</t>
  </si>
  <si>
    <t>Blaze Fast-Fire'd Pizza</t>
  </si>
  <si>
    <t>8948 Jm Keynes Dr, Ste 400</t>
  </si>
  <si>
    <t>['Salad', 'Pizza', 'Restaurants', 'Fast Food']</t>
  </si>
  <si>
    <t>69A1DEhCBOzsPov09O7n8w</t>
  </si>
  <si>
    <t>The Nailnook</t>
  </si>
  <si>
    <t>2000 South Blvd</t>
  </si>
  <si>
    <t>cZssy9y2nEkMScQlAAxjug</t>
  </si>
  <si>
    <t>Camden Stonecrest Apartments</t>
  </si>
  <si>
    <t>8620 Bella Resse Rd</t>
  </si>
  <si>
    <t>AH81D21bT_OJn3ivmYKZBQ</t>
  </si>
  <si>
    <t>Ross Dress for Less</t>
  </si>
  <si>
    <t>3201 Eastway Dr</t>
  </si>
  <si>
    <t>['Shopping', "Women's Clothing", "Men's Clothing", 'Department Stores', 'Home &amp; Garden', 'Home Decor', 'Discount Store', 'Fashion']</t>
  </si>
  <si>
    <t>oiqHwFKmXmsSsnUHWUbacw</t>
  </si>
  <si>
    <t>1530 Elizabeth Ave, Ste 100</t>
  </si>
  <si>
    <t>['Bikes', 'Bike Rentals', 'Shopping', 'Fashion', 'Accessories', 'Sporting Goods', 'Local Services', 'Bars', 'Active Life', 'Nightlife', 'Beer Bar', 'Bike Repair/Maintenance']</t>
  </si>
  <si>
    <t>0Cikq0JZxNPisFA1the6sw</t>
  </si>
  <si>
    <t>One Stop Smoke Shop</t>
  </si>
  <si>
    <t>9630 University City Blvd, Ste D</t>
  </si>
  <si>
    <t>['Shopping', 'Tobacco Shops', 'Head Shops', 'Vape Shops']</t>
  </si>
  <si>
    <t>9x2MlQcqNditKSrStrrihg</t>
  </si>
  <si>
    <t>5230 Poplar Tent Rd</t>
  </si>
  <si>
    <t>['Food', 'Photography Stores &amp; Services', 'Cosmetics &amp; Beauty Supply', 'Shopping', 'Beauty &amp; Spas', 'Drugstores', 'Convenience Stores']</t>
  </si>
  <si>
    <t>VEhIpQl6htHOE4Y_uiYVJQ</t>
  </si>
  <si>
    <t>Morningstar Cleaners</t>
  </si>
  <si>
    <t>10110 Johnston Rd, Ste 7</t>
  </si>
  <si>
    <t>['Local Services', 'Dry Cleaning &amp; Laundry', 'Dry Cleaning', 'Laundry Services']</t>
  </si>
  <si>
    <t>cOo2kYltBT_bTCtRg0F52g</t>
  </si>
  <si>
    <t>Tint Pro of South Charlotte</t>
  </si>
  <si>
    <t>9101 Monroe Rd, Ste 100</t>
  </si>
  <si>
    <t>['Auto Security', 'Home Window Tinting', 'Automotive', 'Home Services', 'Vehicle Wraps', 'Auto Glass Services', 'Car Window Tinting']</t>
  </si>
  <si>
    <t>uiH9ZmQWBBfoSahdeoMPPQ</t>
  </si>
  <si>
    <t>Fossil Salon &amp; Spa</t>
  </si>
  <si>
    <t>9605 North Tryon St</t>
  </si>
  <si>
    <t>['Hair Salons', 'Beauty &amp; Spas', 'Day Spas']</t>
  </si>
  <si>
    <t>zLA-zyLxRz6ncM5pAvrwAg</t>
  </si>
  <si>
    <t>Synergy Salon</t>
  </si>
  <si>
    <t>2325 Matthews Township Pkwy</t>
  </si>
  <si>
    <t>['Nail Salons', 'Beauty &amp; Spas', 'Shopping', "Men's Hair Salons", 'Waxing', 'Hair Stylists', 'Hair Removal', 'Barbers', 'Hair Extensions', 'Hair Salons', 'Cosmetics &amp; Beauty Supply']</t>
  </si>
  <si>
    <t>_tFEM3__YYLkp6CDAX3qJg</t>
  </si>
  <si>
    <t>Heng's Alterations</t>
  </si>
  <si>
    <t>6642 Carmel Rd</t>
  </si>
  <si>
    <t>hz2fm8TQ5sQtqzabkI0Bfg</t>
  </si>
  <si>
    <t>Maxxout LLC</t>
  </si>
  <si>
    <t>1200 E Morehead St</t>
  </si>
  <si>
    <t>['Fitness &amp; Instruction', 'Gyms', 'Active Life']</t>
  </si>
  <si>
    <t>1vg7k7tGye4z8rReUehZGg</t>
  </si>
  <si>
    <t>Ultra Tan</t>
  </si>
  <si>
    <t>9715 C Sam Furr Rd</t>
  </si>
  <si>
    <t>O2bEfMdeRhVh30Pub6i74A</t>
  </si>
  <si>
    <t>Yogo Novus</t>
  </si>
  <si>
    <t>2115 E Arbors Dr, Ste 150</t>
  </si>
  <si>
    <t>IyQM7RlbSp9ItuZIXpe70Q</t>
  </si>
  <si>
    <t>1206 Elizabeth Av</t>
  </si>
  <si>
    <t>['Italian', 'Pizza', 'Salad', 'Restaurants']</t>
  </si>
  <si>
    <t>Y5-Zo6RaSoxgI8ABi7-yvw</t>
  </si>
  <si>
    <t>Watson Installation</t>
  </si>
  <si>
    <t>7204 Stinson Hartis Rd, Ste C</t>
  </si>
  <si>
    <t>['Home Services', 'Flooring']</t>
  </si>
  <si>
    <t>DddMgz6QfBnugbXryX9RRA</t>
  </si>
  <si>
    <t>Kilwin's Chocolates</t>
  </si>
  <si>
    <t>John J Delaney Dr</t>
  </si>
  <si>
    <t>['Chocolatiers &amp; Shops', 'Food', 'Specialty Food']</t>
  </si>
  <si>
    <t>7nwL4jfH2018AQj28qL8hQ</t>
  </si>
  <si>
    <t>5501 Josh Birmingham Pkwy, Concourse E</t>
  </si>
  <si>
    <t>qPQBf_uznfS4VhEfS5q9TQ</t>
  </si>
  <si>
    <t>Steele Creek Branch YMCA</t>
  </si>
  <si>
    <t>2135A Ayrsley Town Blvd</t>
  </si>
  <si>
    <t>['Summer Camps', 'Gyms', 'Local Services', 'Community Service/Non-Profit', 'Fitness &amp; Instruction', 'Active Life', 'Child Care &amp; Day Care']</t>
  </si>
  <si>
    <t>5mb-6Guz9xqNXMigh8noMQ</t>
  </si>
  <si>
    <t>Brooklyn Pizza Parlor</t>
  </si>
  <si>
    <t>['Restaurants', 'Event Planning &amp; Services', 'Caterers', 'Pizza', 'Breakfast &amp; Brunch', 'Italian', 'Salad']</t>
  </si>
  <si>
    <t>HGy6DBElsnCrq2Ra_Uz0Cg</t>
  </si>
  <si>
    <t>Mr C's Original Soul Food Restaurant</t>
  </si>
  <si>
    <t>3726 North Tryon St</t>
  </si>
  <si>
    <t>['Restaurants', 'Soul Food']</t>
  </si>
  <si>
    <t>9fS6V6O_usxLChjL2VnLgw</t>
  </si>
  <si>
    <t>MyComputerCareer</t>
  </si>
  <si>
    <t>3701 Arco Corporate Dr, Ste 500</t>
  </si>
  <si>
    <t>['Adult Education', 'Specialty Schools', 'Vocational &amp; Technical School', 'Colleges &amp; Universities', 'Education']</t>
  </si>
  <si>
    <t>6sT5ZWXyIlxH6KkPSJniBA</t>
  </si>
  <si>
    <t>iCracked iPhone Repair</t>
  </si>
  <si>
    <t>['IT Services &amp; Computer Repair', 'Electronics Repair', 'Local Services', 'Mobile Phone Repair']</t>
  </si>
  <si>
    <t>YwmK5MQbDOeZxK_z0SkJmg</t>
  </si>
  <si>
    <t>6113 Idlewild Rd</t>
  </si>
  <si>
    <t>['Grocery', 'Beer', 'Wine &amp; Spirits', 'Food']</t>
  </si>
  <si>
    <t>jfBQr-d-xkPNFPo9lL6rPA</t>
  </si>
  <si>
    <t>Charlotte Yoga</t>
  </si>
  <si>
    <t>1430 Winnifred St</t>
  </si>
  <si>
    <t>['Fitness &amp; Instruction', 'Yoga', 'Trainers', 'Active Life']</t>
  </si>
  <si>
    <t>cWXVo1Y-haX_MMa7qEP7cg</t>
  </si>
  <si>
    <t>14035 Independence Blvd</t>
  </si>
  <si>
    <t>['Eyelash Service', 'Nail Salons', 'Beauty &amp; Spas', 'Skin Care']</t>
  </si>
  <si>
    <t>NUzAkEkhfEtAgo_ISKuOPQ</t>
  </si>
  <si>
    <t>Lyft</t>
  </si>
  <si>
    <t>['Hotels &amp; Travel', 'Automotive', 'Car Share Services', 'Taxis', 'Transportation']</t>
  </si>
  <si>
    <t>Cl7_0nR1LbKwHZZoZNEpDQ</t>
  </si>
  <si>
    <t>Pet Palace - Charlotte</t>
  </si>
  <si>
    <t>2320 Wilkinson Blvd</t>
  </si>
  <si>
    <t>['Pet Services', 'Pet Boarding', 'Pet Sitting', 'Pets', 'Pet Groomers']</t>
  </si>
  <si>
    <t>rXMn43MGFN9XEx7CCDAcCw</t>
  </si>
  <si>
    <t>4833 Berewick Town Center Dr, Ste B</t>
  </si>
  <si>
    <t>['Juice Bars &amp; Smoothies', 'Food', 'Acai Bowls', 'Organic Stores']</t>
  </si>
  <si>
    <t>Cgkcz9XbvZsMm54vKTS_cg</t>
  </si>
  <si>
    <t>York Crossing Restaurant</t>
  </si>
  <si>
    <t>2301 Westinghouse Blvd, Ste 8</t>
  </si>
  <si>
    <t>['Restaurants', 'American (Traditional)', 'Seafood', 'Breakfast &amp; Brunch']</t>
  </si>
  <si>
    <t>JknH1lgoS2Nhle2mZxOA9Q</t>
  </si>
  <si>
    <t>Yards at Noda Apartments</t>
  </si>
  <si>
    <t>703 Rollerton Rd</t>
  </si>
  <si>
    <t>avy_fjHQWNXRtJV-0ER7Zw</t>
  </si>
  <si>
    <t>7519 Nc Hwy 73</t>
  </si>
  <si>
    <t>xraXmUqsT49CxcFSfLPzeQ</t>
  </si>
  <si>
    <t>Signature Dry Cleaners</t>
  </si>
  <si>
    <t>278 N Highway 16, Ste F</t>
  </si>
  <si>
    <t>ZrtEtUFCF_U8TBvPEJ-7Og</t>
  </si>
  <si>
    <t>Wend 1065 the End</t>
  </si>
  <si>
    <t>['Radio Stations', 'Mass Media']</t>
  </si>
  <si>
    <t>kHHr8T5WIR4kOHeNDVGFzQ</t>
  </si>
  <si>
    <t>The Doggie Barber</t>
  </si>
  <si>
    <t>16022 Old Statesville Rd</t>
  </si>
  <si>
    <t>['Pets', 'Pet Services', 'Pet Groomers', 'Local Services', 'Specialty Schools', 'Education', 'Community Service/Non-Profit', 'Tutoring Centers', 'Pet Sitting']</t>
  </si>
  <si>
    <t>gruMxeJ3jUjJRN6-HDmhRg</t>
  </si>
  <si>
    <t>Morrison Farms Cafeteria</t>
  </si>
  <si>
    <t>QIUE3dARPoz75pK6f5hDCA</t>
  </si>
  <si>
    <t>Autoworkz</t>
  </si>
  <si>
    <t>4454 Railroad Ave</t>
  </si>
  <si>
    <t>KRSPid3TAOudvhulKxRIGQ</t>
  </si>
  <si>
    <t>Dogwood Park</t>
  </si>
  <si>
    <t>121 Lester Davis Rd</t>
  </si>
  <si>
    <t>['Active Life', 'Lakes', 'Hiking', 'Parks']</t>
  </si>
  <si>
    <t>IP56I1t959NW6kef4s4ccQ</t>
  </si>
  <si>
    <t>Tuscarora's Country Club For Dogs</t>
  </si>
  <si>
    <t>['Pet Services', 'Pet Groomers', 'Pets', 'Pet Sitting', 'Pet Boarding']</t>
  </si>
  <si>
    <t>64ZPMllrqdrVNXMEQIvXhw</t>
  </si>
  <si>
    <t>Cherry Blossom Chinese Restaurant</t>
  </si>
  <si>
    <t>8206 Providence Rd, Ste 1500</t>
  </si>
  <si>
    <t>['Barbeque', 'Seafood', 'Restaurants', 'Soup', 'Chinese', 'Ethnic Food', 'Food', 'Specialty Food']</t>
  </si>
  <si>
    <t>9xnLgcaxA75D7Qz1zMqHUw</t>
  </si>
  <si>
    <t>The Dumpling Girls Food Truck</t>
  </si>
  <si>
    <t>9545 Pinnacle Drive</t>
  </si>
  <si>
    <t>gGVfZaq5P_tgtELxepFGBQ</t>
  </si>
  <si>
    <t>Envy Permanent Makeup And Microblading</t>
  </si>
  <si>
    <t>14815 Ballantyne Village Way, Loft 20, Salon Lofts</t>
  </si>
  <si>
    <t>['Hair Removal', 'Permanent Makeup', 'Beauty &amp; Spas']</t>
  </si>
  <si>
    <t>dunM1yjlYZv4kLJrF3tO-g</t>
  </si>
  <si>
    <t>6816 Matthews-Mint Hill Rd</t>
  </si>
  <si>
    <t>['Pizza', 'Restaurants', 'Salad', 'Desserts', 'Food']</t>
  </si>
  <si>
    <t>Z1HN_sAMWJNd2r1NlAXMxA</t>
  </si>
  <si>
    <t>SoCo Bar</t>
  </si>
  <si>
    <t>['Restaurants', 'Event Planning &amp; Services', 'Nightlife', 'Hotels', 'American (New)', 'Hotels &amp; Travel', 'Bars']</t>
  </si>
  <si>
    <t>AKb-cQ8K7XqKDdgSkAml8A</t>
  </si>
  <si>
    <t>TCBY Blakeney Town Center</t>
  </si>
  <si>
    <t>9864 Rea Road</t>
  </si>
  <si>
    <t>PHfLKrDsBQGp64uImVqp9A</t>
  </si>
  <si>
    <t>Shamrock Auto Care</t>
  </si>
  <si>
    <t>2116 N Rocky River Rd</t>
  </si>
  <si>
    <t>['Transmission Repair', 'Body Shops', 'Auto Repair', 'Auto Parts &amp; Supplies', 'Tires', 'Automotive', 'Smog Check Stations']</t>
  </si>
  <si>
    <t>h_vsOvGHQtEpUroh-5lcHA</t>
  </si>
  <si>
    <t>Camden Gallery Apartments</t>
  </si>
  <si>
    <t>1750 Camden Rd</t>
  </si>
  <si>
    <t>R3Li52FIPLpJWurPOOueBQ</t>
  </si>
  <si>
    <t>Elegant Nails</t>
  </si>
  <si>
    <t>7741 Colony Rd, Ste A8</t>
  </si>
  <si>
    <t>E5SjpqSGCmJmCEjPg-teNA</t>
  </si>
  <si>
    <t>Killer Q</t>
  </si>
  <si>
    <t>['Event Planning &amp; Services', 'Food', 'Restaurants', 'Caterers', 'Barbeque', 'Food Trucks']</t>
  </si>
  <si>
    <t>u8UfR7vKDfh1q7i81Tacdw</t>
  </si>
  <si>
    <t>Yard Cooked Dishes</t>
  </si>
  <si>
    <t>1610 Ashley Rd, Ste 7</t>
  </si>
  <si>
    <t>5VCVQJE1VAslUH7xSB6w_w</t>
  </si>
  <si>
    <t>Bumzac Bistro</t>
  </si>
  <si>
    <t>['Restaurants', 'Nightlife', 'Chicken Wings', 'French', 'American (Traditional)', 'Bars']</t>
  </si>
  <si>
    <t>CCoWk4dojIJJ0Pcd1fio-w</t>
  </si>
  <si>
    <t>2130 Cambridge Beltway Dr</t>
  </si>
  <si>
    <t>dQe45QtHR1HFvTmCGtHPDQ</t>
  </si>
  <si>
    <t>4701 South Blvd</t>
  </si>
  <si>
    <t>['Convenience Stores', 'Cosmetics &amp; Beauty Supply', 'Beauty &amp; Spas', 'Food', 'Drugstores', 'Shopping', 'Photography Stores &amp; Services']</t>
  </si>
  <si>
    <t>nQ1fElcsEUxkaIm3sKt_2Q</t>
  </si>
  <si>
    <t>The Trap Bar &amp; Billiards</t>
  </si>
  <si>
    <t>1923 Westinghouse Bvld</t>
  </si>
  <si>
    <t>['Bars', 'Nightlife', 'Dive Bars', 'Pubs']</t>
  </si>
  <si>
    <t>pUZin38l9x7FAEr0XQGu7w</t>
  </si>
  <si>
    <t>Intown Suites</t>
  </si>
  <si>
    <t>7135 Albemarle Rd</t>
  </si>
  <si>
    <t>['Home Services', 'Event Planning &amp; Services', 'Hotels', 'Apartments', 'Hotels &amp; Travel', 'Real Estate']</t>
  </si>
  <si>
    <t>kor1U1leRoWTCugdoUZJFA</t>
  </si>
  <si>
    <t>785 W Charlotte Ave</t>
  </si>
  <si>
    <t>5x_B6O5ibZ_ygDtxjnoImQ</t>
  </si>
  <si>
    <t>8919 Crump Rd, Ste B</t>
  </si>
  <si>
    <t>['Water Heater Installation/Repair', 'Water Purification Services', 'Plumbing', 'Home Services']</t>
  </si>
  <si>
    <t>_mPuXifM__HLH-hTWXyHog</t>
  </si>
  <si>
    <t>Mazda of South Charlotte</t>
  </si>
  <si>
    <t>10515 Cadillac St</t>
  </si>
  <si>
    <t>N2PlDjUJVfOJzsPzY0Au1w</t>
  </si>
  <si>
    <t>China King Super Buffet</t>
  </si>
  <si>
    <t>YVt-Da2CplTzqLKu8JFD9A</t>
  </si>
  <si>
    <t>Trolley Pub Charlotte</t>
  </si>
  <si>
    <t>2315 N Davidson St</t>
  </si>
  <si>
    <t>['Hotels &amp; Travel', 'Active Life', 'Nightlife', 'Tours']</t>
  </si>
  <si>
    <t>ZQVljOhaond_-MzZkUTnJw</t>
  </si>
  <si>
    <t>Crown Station Coffee House &amp; Pub</t>
  </si>
  <si>
    <t>1425 Elizabeth Ave</t>
  </si>
  <si>
    <t>['Bars', 'Arts &amp; Entertainment', 'Lounges', 'Music Venues', 'Pubs', 'Food', 'Nightlife', 'Coffee &amp; Tea']</t>
  </si>
  <si>
    <t>QRGjkoL9z0qMs97HtdCZ7A</t>
  </si>
  <si>
    <t>Uptown Premier Dental</t>
  </si>
  <si>
    <t>400 South Tryon St, Ste M4</t>
  </si>
  <si>
    <t>['Dentists', 'Health &amp; Medical', 'General Dentistry', 'Oral Surgeons', 'Cosmetic Dentists', 'Endodontists']</t>
  </si>
  <si>
    <t>NOdSt1Ku8s272TIT9TNzgA</t>
  </si>
  <si>
    <t>BluNotes of Charlotte</t>
  </si>
  <si>
    <t>['Restaurants', 'Nightlife', 'Food', 'Food Delivery Services', 'Arts &amp; Entertainment', 'Jazz &amp; Blues', 'Dance Clubs', 'Cajun/Creole', 'Music Venues']</t>
  </si>
  <si>
    <t>K6xnCl5Us6ofM-Y0sLz61Q</t>
  </si>
  <si>
    <t>Zumiez</t>
  </si>
  <si>
    <t>8111 Concord Mills Blvd, Ste 231</t>
  </si>
  <si>
    <t>['Shopping', 'Sporting Goods', 'Active Life']</t>
  </si>
  <si>
    <t>YjPWt-V5oMkakdRWrALb8g</t>
  </si>
  <si>
    <t>Honey Bun's Cafeteria</t>
  </si>
  <si>
    <t>['Imported Food', 'Ethnic Food', 'Specialty Food', 'Chinese', 'Restaurants', 'Food', 'Dim Sum']</t>
  </si>
  <si>
    <t>OzpdRl6Ga6cIRSZ1aH4D1A</t>
  </si>
  <si>
    <t>Cashion's Quik Stop</t>
  </si>
  <si>
    <t>101 N Old Statesville Rd</t>
  </si>
  <si>
    <t>ukov0vX_X5a76CiVaNWKvw</t>
  </si>
  <si>
    <t>Sammy's Deli Restaurants</t>
  </si>
  <si>
    <t>1113 Pecan Ave</t>
  </si>
  <si>
    <t>['Delis', 'Restaurants', 'Breakfast &amp; Brunch']</t>
  </si>
  <si>
    <t>tCcXy8WLQPYCbAZFxQlgEg</t>
  </si>
  <si>
    <t>1213 Studio</t>
  </si>
  <si>
    <t>1213 Thomas Ave</t>
  </si>
  <si>
    <t>['Beauty &amp; Spas', 'Hair Salons', 'Barbers', 'Massage', 'Day Spas', 'Skin Care']</t>
  </si>
  <si>
    <t>MPuFNG8iNlWkUg2uumcD_w</t>
  </si>
  <si>
    <t>Travelpro Luggage</t>
  </si>
  <si>
    <t>5506 New Fashion Way, Ste 312</t>
  </si>
  <si>
    <t>['Shopping', 'Luggage']</t>
  </si>
  <si>
    <t>D1DkC8UPRXTaB_BK6IaZyg</t>
  </si>
  <si>
    <t>9716 Rea Rd</t>
  </si>
  <si>
    <t>['Dry Cleaning &amp; Laundry', 'Sewing &amp; Alterations', 'Local Services', 'Laundry Services', 'Dry Cleaning']</t>
  </si>
  <si>
    <t>hPiDh67QH1BLFI0c-Iu8Zw</t>
  </si>
  <si>
    <t>3709 Concord Pkwy S</t>
  </si>
  <si>
    <t>zP1egR1WCWSMLUK-xPT_Og</t>
  </si>
  <si>
    <t>Here 2 Help Maintenance and Repairs</t>
  </si>
  <si>
    <t>4841 Charleston Dr</t>
  </si>
  <si>
    <t>['Home Services', 'Handyman']</t>
  </si>
  <si>
    <t>_hk86dmVseiD5xZbdUGMuA</t>
  </si>
  <si>
    <t>David Ross Salon</t>
  </si>
  <si>
    <t>2115 Southend Dr, Ste 105, Studio 105</t>
  </si>
  <si>
    <t>uPlTuMTGLotMWVw7jxNmFQ</t>
  </si>
  <si>
    <t>Sweet Girl Cookies</t>
  </si>
  <si>
    <t>['Food', 'Bakeries', 'Specialty Food', 'Gift Shops', 'Party &amp; Event Planning', 'Desserts', 'Event Planning &amp; Services', 'Shopping', 'Flowers &amp; Gifts']</t>
  </si>
  <si>
    <t>JnV0ZAo3SU_BkjGPyKFBzg</t>
  </si>
  <si>
    <t>Four Paws Dog Retreat</t>
  </si>
  <si>
    <t>10901 Downs Rd</t>
  </si>
  <si>
    <t>['Pets', 'Pet Services', 'Pet Sitting', 'Dog Walkers', 'Pet Boarding', 'Pet Groomers']</t>
  </si>
  <si>
    <t>cZ_DS64Dgl8TxMc6SG7OWg</t>
  </si>
  <si>
    <t>Le Wink</t>
  </si>
  <si>
    <t>316 E Blvd, Ste 204</t>
  </si>
  <si>
    <t>['Skin Care', 'Nail Technicians', 'Eyebrow Services', 'Eyelash Service', 'Beauty &amp; Spas', 'Nail Salons', 'Waxing', 'Hair Removal']</t>
  </si>
  <si>
    <t>QoVj8n8-mhGF5J0qCjc6Gw</t>
  </si>
  <si>
    <t>Christian Brothers Automotive Concord</t>
  </si>
  <si>
    <t>9725 Harris Rd</t>
  </si>
  <si>
    <t>['Auto Repair', 'Oil Change Stations', 'Tires', 'Automotive', 'Transmission Repair']</t>
  </si>
  <si>
    <t>PF67sO-johgPtyHR1b4WwQ</t>
  </si>
  <si>
    <t>Stephanie Rider</t>
  </si>
  <si>
    <t>4904 Park Rd</t>
  </si>
  <si>
    <t>['Specialty Schools', 'Hair Salons', 'Education', 'Cosmetology Schools', 'Blow Dry/Out Services', 'Beauty &amp; Spas', 'Hair Stylists']</t>
  </si>
  <si>
    <t>nayEOaO9jHjR9H9oxu5CtQ</t>
  </si>
  <si>
    <t>Sign &amp; Drive Auto Group</t>
  </si>
  <si>
    <t>2700 Wilkinson Blvd</t>
  </si>
  <si>
    <t>Ih7z_sl7eoEMdGrZq0llIQ</t>
  </si>
  <si>
    <t>Starmark Home Inspections</t>
  </si>
  <si>
    <t>10900 Winterbourne Ct</t>
  </si>
  <si>
    <t>6ysK2UtGQdz6_smWrLJnIg</t>
  </si>
  <si>
    <t>Bulldog Beer &amp; Wine - South End</t>
  </si>
  <si>
    <t>1434 Winnifred St</t>
  </si>
  <si>
    <t>['Beer', 'Wine &amp; Spirits', 'Food', 'Beer Gardens', 'Nightlife']</t>
  </si>
  <si>
    <t>Ww8YrrQzugCe1LKiBQqwVQ</t>
  </si>
  <si>
    <t>Going Up Garage Doors</t>
  </si>
  <si>
    <t>12813 Lismorre Castle Ct</t>
  </si>
  <si>
    <t>1EWwkiDzblYwzi8ubYqTmw</t>
  </si>
  <si>
    <t>9715 E Independence Blvd</t>
  </si>
  <si>
    <t>['Seafood', 'American (Traditional)', 'Fish &amp; Chips', 'Fast Food', 'Restaurants']</t>
  </si>
  <si>
    <t>N3Y7EipiFIvUqN9ufL5Ghg</t>
  </si>
  <si>
    <t>The Tavern</t>
  </si>
  <si>
    <t>['Lounges', 'Nightlife', 'American (Traditional)', 'Restaurants', 'Arts &amp; Entertainment', 'Bars', 'Music Venues']</t>
  </si>
  <si>
    <t>eTcqf92BobT695dQBrwpDQ</t>
  </si>
  <si>
    <t>Carolinas Center For Oral &amp; Facial Surgery - Lake Norman</t>
  </si>
  <si>
    <t>7482 Waterside Crossing Blvd, Ste 101</t>
  </si>
  <si>
    <t>['Doctors', 'Dentists', 'Cosmetic Surgeons', 'Health &amp; Medical', 'Medical Spas', 'Oral Surgeons', 'Cosmetic Dentists', 'Beauty &amp; Spas']</t>
  </si>
  <si>
    <t>Wilgrove Airport</t>
  </si>
  <si>
    <t>10525 Parkton Rd</t>
  </si>
  <si>
    <t>['Airports', 'Hotels &amp; Travel']</t>
  </si>
  <si>
    <t>eM1lqpCUhKs6bj37O4Ec5A</t>
  </si>
  <si>
    <t>Friendly Dental Group of Matthews-Galleria</t>
  </si>
  <si>
    <t>1605 Galleria Blvd</t>
  </si>
  <si>
    <t>['Health &amp; Medical', 'Pediatric Dentists', 'General Dentistry', 'Dentists']</t>
  </si>
  <si>
    <t>FtOEC-5Nsvzp9U2AQfSoXA</t>
  </si>
  <si>
    <t>Signature Waste</t>
  </si>
  <si>
    <t>10203 S Tryon St</t>
  </si>
  <si>
    <t>['Local Services', 'Recycling Center', 'Junk Removal &amp; Hauling']</t>
  </si>
  <si>
    <t>iwosbzzPJuUOCTm4p2-KQA</t>
  </si>
  <si>
    <t>Renewed Spirit Massage &amp; Bodyworks</t>
  </si>
  <si>
    <t>11121 Carmel Commons Blvd, Ste 32, Salons By JC</t>
  </si>
  <si>
    <t>['Massage', 'Prenatal/Perinatal Care', 'Beauty &amp; Spas', 'Health &amp; Medical', 'Reflexology', 'Massage Therapy']</t>
  </si>
  <si>
    <t>_3CjRbxoqNNjgxZs0MzIWg</t>
  </si>
  <si>
    <t>Fuzion Hair Design</t>
  </si>
  <si>
    <t>210 W S Main St</t>
  </si>
  <si>
    <t>['Hair Salons', 'Waxing', 'Barbers', 'Hair Removal', 'Local Services', 'Beauty &amp; Spas']</t>
  </si>
  <si>
    <t>e3nfHciWZxS6kbA716f5QA</t>
  </si>
  <si>
    <t>JetBlue</t>
  </si>
  <si>
    <t>nrGPFYURdLCWjWq9z9_qBg</t>
  </si>
  <si>
    <t>Charlotte Marriott Executive Park</t>
  </si>
  <si>
    <t>5700 Westpark Dr</t>
  </si>
  <si>
    <t>LfdFFegcgeoZZfcpdx_kLA</t>
  </si>
  <si>
    <t>Zoe Nails</t>
  </si>
  <si>
    <t>2034 Ayrsley Town Blvd</t>
  </si>
  <si>
    <t>['Nail Technicians', 'Nail Salons', 'Beauty &amp; Spas', 'Hair Removal']</t>
  </si>
  <si>
    <t>X9s0hWVFKB7zCxc5jMgYag</t>
  </si>
  <si>
    <t>Southeast Pain and Spine Care - Morehead</t>
  </si>
  <si>
    <t>1025 Morehead Medical Dr, Ste 225</t>
  </si>
  <si>
    <t>['Pain Management', 'Chiropractors', 'Doctors', 'Health &amp; Medical']</t>
  </si>
  <si>
    <t>Freddy's Frozen Custard &amp; Steakburgers</t>
  </si>
  <si>
    <t>1295 Concord Pkwy N</t>
  </si>
  <si>
    <t>['Fast Food', 'Desserts', 'Ice Cream &amp; Frozen Yogurt', 'Restaurants', 'Burgers', 'Food']</t>
  </si>
  <si>
    <t>a8-tCz1WJWbvxYN0im0UnA</t>
  </si>
  <si>
    <t>Dragon Boat</t>
  </si>
  <si>
    <t>['Food', 'Event Planning &amp; Services', 'Party &amp; Event Planning', 'Food Trucks']</t>
  </si>
  <si>
    <t>XTr41LWu1OYqSGHMsJyjRA</t>
  </si>
  <si>
    <t>Beauty 101</t>
  </si>
  <si>
    <t>5720 E Independence Blvd</t>
  </si>
  <si>
    <t>['Shopping', 'Cosmetics &amp; Beauty Supply', 'Wigs', 'Beauty &amp; Spas']</t>
  </si>
  <si>
    <t>K0dw5NpZ_Ow1Dl8oQWsX4w</t>
  </si>
  <si>
    <t>Cafe 100</t>
  </si>
  <si>
    <t>100 Huntersville Concord Rd</t>
  </si>
  <si>
    <t>['Cafes', 'Restaurants', 'Breakfast &amp; Brunch', 'American (New)']</t>
  </si>
  <si>
    <t>ksCT5JU_sGrsPXIX0Zz9xg</t>
  </si>
  <si>
    <t>9535 S Blvd, Ste C</t>
  </si>
  <si>
    <t>['Fashion', 'Department Stores', 'Shopping', 'Discount Store', 'Home Decor', 'Home &amp; Garden', 'Furniture Stores']</t>
  </si>
  <si>
    <t>kxDMvdpuatJJLKVgg19Z1Q</t>
  </si>
  <si>
    <t>Trade Restaurant and Bar</t>
  </si>
  <si>
    <t>132 E Trade St</t>
  </si>
  <si>
    <t>['American (New)', 'Restaurants', 'American (Traditional)', 'Bars', 'Comfort Food', 'Breakfast &amp; Brunch', 'Nightlife']</t>
  </si>
  <si>
    <t>G7sI7d8Ow4V8REk2omVc9g</t>
  </si>
  <si>
    <t>South End Grind</t>
  </si>
  <si>
    <t>255 Clanton Rd</t>
  </si>
  <si>
    <t>fbg49awiPp1dw0S4R6-8Xw</t>
  </si>
  <si>
    <t>6805 Jenkins Ln</t>
  </si>
  <si>
    <t>6r11stZVg7uHfGkxkVcSqQ</t>
  </si>
  <si>
    <t>15054 Idlewild Road</t>
  </si>
  <si>
    <t>jaG7VQ25LDED8OnFfy_TYQ</t>
  </si>
  <si>
    <t>Van Nails &amp; Alterations</t>
  </si>
  <si>
    <t>9605 N Tryon St, # E</t>
  </si>
  <si>
    <t>t6BSYfIQSPFLa-iaFu2WuQ</t>
  </si>
  <si>
    <t>Estrema Bellezza Salon and Spa</t>
  </si>
  <si>
    <t>Salon Sabeli Studios</t>
  </si>
  <si>
    <t>['Skin Care', 'Hair Salons', 'Hair Stylists', "Men's Hair Salons", 'Shopping', 'Makeup Artists', 'Beauty &amp; Spas', 'Cosmetics &amp; Beauty Supply']</t>
  </si>
  <si>
    <t>NiCVyAShXIllR6KFEv0Nvw</t>
  </si>
  <si>
    <t>Dale F. Halton Theater</t>
  </si>
  <si>
    <t>1206 Elizabeth Ave</t>
  </si>
  <si>
    <t>AyMqmXmoanJRgXPrjKBhKw</t>
  </si>
  <si>
    <t>Piedmontcleaners</t>
  </si>
  <si>
    <t>4625 Piedmont Row Dr</t>
  </si>
  <si>
    <t>['Dry Cleaning &amp; Laundry', 'Local Services', 'Sewing &amp; Alterations']</t>
  </si>
  <si>
    <t>uCbZJa4Si538oRU5gpxQjw</t>
  </si>
  <si>
    <t>Carolina Pines Plumbing</t>
  </si>
  <si>
    <t>['Plumbing', 'Home Services', 'Water Heater Installation/Repair']</t>
  </si>
  <si>
    <t>3VJ8qR-ulhPD1DMTPQD6QA</t>
  </si>
  <si>
    <t>Sophies Soulfood</t>
  </si>
  <si>
    <t>mRAKB5ZyMvlURYsavdIa1Q</t>
  </si>
  <si>
    <t>Bao and Broth</t>
  </si>
  <si>
    <t>1115 N Brevard St, Ste 15</t>
  </si>
  <si>
    <t>['Chinese', 'Restaurants', 'Japanese', 'Ramen']</t>
  </si>
  <si>
    <t>WyKJkdw7PEZD1I0qtPN17w</t>
  </si>
  <si>
    <t>Bistro D'antonio</t>
  </si>
  <si>
    <t>3909 Providence Rd S</t>
  </si>
  <si>
    <t>['Wine Bars', 'Lounges', 'Restaurants', 'Nightlife', 'Bars', 'Breakfast &amp; Brunch', 'Italian']</t>
  </si>
  <si>
    <t>yIBeZebnXb-hvexqknnDCg</t>
  </si>
  <si>
    <t>McNinch House Restaurant</t>
  </si>
  <si>
    <t>511 N Church St</t>
  </si>
  <si>
    <t>['Fondue', 'American (New)', 'Restaurants', 'Southern', 'French']</t>
  </si>
  <si>
    <t>gigz3ncOG95BjKk14vmJSg</t>
  </si>
  <si>
    <t>Sterling Magnolia Apartments</t>
  </si>
  <si>
    <t>3720 Wendwood Ln, Ste 103</t>
  </si>
  <si>
    <t>9oazldZAs3CkkhcGri1Isg</t>
  </si>
  <si>
    <t>3207 Pineville Mathews Rd</t>
  </si>
  <si>
    <t>['Restaurants', 'American (New)', 'Cafes', 'Sandwiches', 'Salad', 'Soup']</t>
  </si>
  <si>
    <t>B6xVgae6x4Xm5wVNrxaHiw</t>
  </si>
  <si>
    <t>The Asian Cafe</t>
  </si>
  <si>
    <t>6161 Bayfield Pkwy</t>
  </si>
  <si>
    <t>e8_igGqxJmjesYDaIU4lLQ</t>
  </si>
  <si>
    <t>Percent Tap House</t>
  </si>
  <si>
    <t>4250 Main St</t>
  </si>
  <si>
    <t>DN3c3ANXoQ8E1tfrrDQSBg</t>
  </si>
  <si>
    <t>10822 Providence Road, Suite 200 B</t>
  </si>
  <si>
    <t>eIyhHEDL9NH4pYA-XTJ5gw</t>
  </si>
  <si>
    <t>Air carolinas Plus</t>
  </si>
  <si>
    <t>428 Crompton St</t>
  </si>
  <si>
    <t>['Home Services', 'Heating &amp; Air Conditioning/HVAC', 'Home Cleaning']</t>
  </si>
  <si>
    <t>SsaMUITDxiXycdYPok9miw</t>
  </si>
  <si>
    <t>Vanity</t>
  </si>
  <si>
    <t>500 W 5th St</t>
  </si>
  <si>
    <t>['Adult Entertainment', 'Dance Clubs', 'Bars', 'Nightlife']</t>
  </si>
  <si>
    <t>hhoKM8RdfYo97Y72LqmOgw</t>
  </si>
  <si>
    <t>Regal Stonecrest at Piper Glen IMAX &amp; RPX</t>
  </si>
  <si>
    <t>7824 Rea Rd</t>
  </si>
  <si>
    <t>RDG5Rjv2UAzABVs68pj88w</t>
  </si>
  <si>
    <t>Carolina Custom Wheels</t>
  </si>
  <si>
    <t>['Auto Customization', 'Automotive', 'Tires']</t>
  </si>
  <si>
    <t>rKCNtrtfEorc0TdLkucpGg</t>
  </si>
  <si>
    <t>Mighty Meeple</t>
  </si>
  <si>
    <t>8440 Pit Stop Ct NW</t>
  </si>
  <si>
    <t>['Shopping', 'Tabletop Games']</t>
  </si>
  <si>
    <t>5lVrzwXAgnbOlczfdWpgJA</t>
  </si>
  <si>
    <t>Fonda La Taquiza</t>
  </si>
  <si>
    <t>5135 Albemarle Rd</t>
  </si>
  <si>
    <t>['Latin American', 'Restaurants', 'Mexican']</t>
  </si>
  <si>
    <t>IEPnmm0uXaWuGKdNI2ZO_A</t>
  </si>
  <si>
    <t>['Sandwiches', 'Fast Food', 'Restaurants', 'Food', 'Delis', 'Food Delivery Services']</t>
  </si>
  <si>
    <t>rYPlWpOli9wBsP4sdFE26A</t>
  </si>
  <si>
    <t>e2GO</t>
  </si>
  <si>
    <t>135 Levine Ave of the Arts, Ste 100</t>
  </si>
  <si>
    <t>['Restaurants', 'Sandwiches', 'Breakfast &amp; Brunch']</t>
  </si>
  <si>
    <t>fgqUXmbAxAk-31LUArKrIw</t>
  </si>
  <si>
    <t>Team Turf</t>
  </si>
  <si>
    <t>7148 Three Wood Dr</t>
  </si>
  <si>
    <t>['Nurseries &amp; Gardening', 'Pest Control', 'Shopping', 'Local Services', 'Home Services', 'Lawn Services', 'Landscaping', 'Tree Services', 'Home &amp; Garden']</t>
  </si>
  <si>
    <t>2QBD8wYCrwgOGRfHKvS23w</t>
  </si>
  <si>
    <t>Rosario's Pizza</t>
  </si>
  <si>
    <t>5303 Poplar Tent Rd, Ste 130</t>
  </si>
  <si>
    <t>VkPa6mYsHsiPPU6BQ3l4fQ</t>
  </si>
  <si>
    <t>Giovanni's Pizza &amp; Pasta</t>
  </si>
  <si>
    <t>559 Winecoff School Rd</t>
  </si>
  <si>
    <t>UAilrqMxp5N9etpwezsR2A</t>
  </si>
  <si>
    <t>['Hair Salons', "Men's Hair Salons", 'Beauty &amp; Spas', 'Massage', 'Hair Removal', 'Barbers', 'Waxing']</t>
  </si>
  <si>
    <t>phFP1PHyDIDFztq7wU_lyg</t>
  </si>
  <si>
    <t>Dunkin Donuts Baskin Robbins</t>
  </si>
  <si>
    <t>231 N Graham St, Ste B</t>
  </si>
  <si>
    <t>['Food', 'Donuts', 'Ice Cream &amp; Frozen Yogurt']</t>
  </si>
  <si>
    <t>EZQkkOMB2eAOg2susGnNKA</t>
  </si>
  <si>
    <t>Pamela's of Monroe</t>
  </si>
  <si>
    <t>2608 Executive Point Dr</t>
  </si>
  <si>
    <t>['Fashion', 'Beauty &amp; Spas', 'Lingerie', 'Tanning', 'Shopping']</t>
  </si>
  <si>
    <t>Vvo-jBNPcoVJjJRaeNvvPQ</t>
  </si>
  <si>
    <t>Neighborhood Cafe</t>
  </si>
  <si>
    <t>['Restaurants', 'Beauty &amp; Spas', 'American (New)', 'Barbers', 'Cafes', 'Sandwiches', 'Hot Dogs']</t>
  </si>
  <si>
    <t>RApd_uvsR3dDNekgc1Emrw</t>
  </si>
  <si>
    <t>Boiling Pot</t>
  </si>
  <si>
    <t>7010 Smith Corners Blvd, Ste F</t>
  </si>
  <si>
    <t>['Do-It-Yourself Food', 'Food', 'Burgers', 'Fondue', 'Restaurants', 'Tapas Bars', 'Hot Pot', 'Chinese']</t>
  </si>
  <si>
    <t>q3Z-jPBok8tky9vBGqGHtg</t>
  </si>
  <si>
    <t>Union Street Bistro</t>
  </si>
  <si>
    <t>48 Union St S</t>
  </si>
  <si>
    <t>['Restaurants', 'Italian', 'American (Traditional)']</t>
  </si>
  <si>
    <t>qEXNNFXab9NB4Tav5v1ffQ</t>
  </si>
  <si>
    <t>2000 S Blvd, Ste 120</t>
  </si>
  <si>
    <t>['Hair Salons', 'Cosmetics &amp; Beauty Supply', 'Beauty &amp; Spas', 'Shopping']</t>
  </si>
  <si>
    <t>qcTaluNjodgXvSE-MFYvKQ</t>
  </si>
  <si>
    <t>10823 John Price Rd</t>
  </si>
  <si>
    <t>['Pizza', 'Restaurants', 'Desserts', 'Chicken Wings', 'American (Traditional)', 'Food']</t>
  </si>
  <si>
    <t>jCNKLiG3QcOiu_vHNdXwNQ</t>
  </si>
  <si>
    <t>Extended Stay America - Charlotte - University Place</t>
  </si>
  <si>
    <t>8211 University Executive Park Dr.</t>
  </si>
  <si>
    <t>['Real Estate', 'Apartments', 'Hotels &amp; Travel', 'Event Planning &amp; Services', 'Home Services', 'Hotels']</t>
  </si>
  <si>
    <t>MLk47cIhYWJBZB6KAfMmLQ</t>
  </si>
  <si>
    <t>8430 Park Rd</t>
  </si>
  <si>
    <t>['Beauty &amp; Spas', 'Spray Tanning', 'Tanning Beds', 'Tanning', 'Skin Care']</t>
  </si>
  <si>
    <t>jurnOLs7YJlYbqDu5rVUFQ</t>
  </si>
  <si>
    <t>Garza Garage Doors</t>
  </si>
  <si>
    <t>MS9rUQiO14oZpoVaToT_9Q</t>
  </si>
  <si>
    <t>3310 Siskey Pkwy</t>
  </si>
  <si>
    <t>['Beauty &amp; Spas', 'Cosmetics &amp; Beauty Supply', 'Shopping', 'Health &amp; Medical', 'Drugstores', 'Pharmacy']</t>
  </si>
  <si>
    <t>LglX92sujhfzVcvzLN-cQA</t>
  </si>
  <si>
    <t>Carolina Carpet Cleaning</t>
  </si>
  <si>
    <t>18631 Northline Dr, Ste E</t>
  </si>
  <si>
    <t>['Carpet Cleaning', 'Local Services']</t>
  </si>
  <si>
    <t>6_HAe4xfvZlfJtJg36d7lg</t>
  </si>
  <si>
    <t>Township Pediatrics</t>
  </si>
  <si>
    <t>201 E Matthews St</t>
  </si>
  <si>
    <t>['Health &amp; Medical', 'Pediatricians', 'Doctors']</t>
  </si>
  <si>
    <t>chBeDQdaZgrb8iOzqgeCDA</t>
  </si>
  <si>
    <t>China Palace</t>
  </si>
  <si>
    <t>9211 N Tryon St, Ste 11</t>
  </si>
  <si>
    <t>_uzQqZNrzl0rSmOOPQrtNw</t>
  </si>
  <si>
    <t>6802 W Wilkinson Blvd</t>
  </si>
  <si>
    <t>['Cosmetics &amp; Beauty Supply', 'Shopping', 'Beauty &amp; Spas', 'Convenience Stores', 'Drugstores', 'Food']</t>
  </si>
  <si>
    <t>VzjXEL8LsDjrd0dW_Jscag</t>
  </si>
  <si>
    <t>Troff Carpet Cleaning</t>
  </si>
  <si>
    <t>40 Dulin Dr SW</t>
  </si>
  <si>
    <t>['Carpet Cleaning', 'Pest Control', 'Local Services', 'Home Services']</t>
  </si>
  <si>
    <t>Fc3me4qsDdMjpvqQZQoxHg</t>
  </si>
  <si>
    <t>Jilson's Men's Consignment</t>
  </si>
  <si>
    <t>117 Middleton Dr</t>
  </si>
  <si>
    <t>['Accessories', 'Used', 'Vintage &amp; Consignment', 'Shopping', 'Fashion', "Men's Clothing"]</t>
  </si>
  <si>
    <t>ZA4TMCw5FOT8u1BmIltvgg</t>
  </si>
  <si>
    <t>Recess Charlotte</t>
  </si>
  <si>
    <t>832 Seigle Ave</t>
  </si>
  <si>
    <t>['Restaurants', 'American (Traditional)', 'Bars', 'Nightlife', 'American (New)']</t>
  </si>
  <si>
    <t>8V4IN9ie_-xcHlaM_6-Xdw</t>
  </si>
  <si>
    <t>Giving Tree Realty</t>
  </si>
  <si>
    <t>1244 E Blvd</t>
  </si>
  <si>
    <t>['Commercial Real Estate', 'Home Services', 'Real Estate', 'Real Estate Agents', 'Real Estate Services']</t>
  </si>
  <si>
    <t>36NLM_wyr953EZ67PibvoQ</t>
  </si>
  <si>
    <t>Childtime of Huntersville</t>
  </si>
  <si>
    <t xml:space="preserve">13805 Boren Street  </t>
  </si>
  <si>
    <t>['Tutoring Centers', 'Child Care &amp; Day Care', 'Elementary Schools', 'Education', 'Local Services', 'Preschools']</t>
  </si>
  <si>
    <t>r9soZURQ2dBUy5_0zbgClw</t>
  </si>
  <si>
    <t>2825 W Sugar Creek Rd</t>
  </si>
  <si>
    <t>aZs0OxXBK8felYICOLWsiw</t>
  </si>
  <si>
    <t>Dulin Mechanical Services</t>
  </si>
  <si>
    <t>1551 Morrison Rd</t>
  </si>
  <si>
    <t>8BW2JQSP_eM_vkebv9qY2w</t>
  </si>
  <si>
    <t>SAS Cupcakes</t>
  </si>
  <si>
    <t>9941 Rea Rd, Ste C</t>
  </si>
  <si>
    <t>['Caterers', 'Event Planning &amp; Services', 'Cupcakes', 'Food', 'Desserts', 'Bakeries']</t>
  </si>
  <si>
    <t>HQxhivgzbFA_Csm_tiUmZw</t>
  </si>
  <si>
    <t>7928 North Tryon Street</t>
  </si>
  <si>
    <t>['Tires', 'Oil Change Stations', 'Automotive', 'Auto Repair']</t>
  </si>
  <si>
    <t>_idOfCpQeYR7FH-et98Qmw</t>
  </si>
  <si>
    <t>1024 Concord Pkwy</t>
  </si>
  <si>
    <t>['Automotive', 'Oil Change Stations', 'Auto Repair', 'Tires']</t>
  </si>
  <si>
    <t>O4kDYXp3BPN_kYcGLy914w</t>
  </si>
  <si>
    <t>1000 Cloverleaf Plz</t>
  </si>
  <si>
    <t>['Chicken Wings', 'Food', 'Desserts', 'American (Traditional)', 'Pizza', 'Restaurants']</t>
  </si>
  <si>
    <t>8iHqORHk02mltQRFWv9bZw</t>
  </si>
  <si>
    <t>DKT_OCAjc4RqKRxnAPawBQ</t>
  </si>
  <si>
    <t>Great American Handyman</t>
  </si>
  <si>
    <t>6537 Springfield Dr</t>
  </si>
  <si>
    <t>['Handyman', 'Home Services', 'Fences &amp; Gates', 'Contractors']</t>
  </si>
  <si>
    <t>WnVllr8An68UaMcmOR5ajg</t>
  </si>
  <si>
    <t>Breakfast Club</t>
  </si>
  <si>
    <t>225 N Caldwell St</t>
  </si>
  <si>
    <t>CRsoJzeAwX1NxibiYvF1ag</t>
  </si>
  <si>
    <t>Pizza and Beyond</t>
  </si>
  <si>
    <t>11620 Red Bridge Rd</t>
  </si>
  <si>
    <t>['Specialty Food', 'Food', 'Pasta Shops', 'Restaurants', 'Pizza']</t>
  </si>
  <si>
    <t>lAi05xGHuAgEGjSDabXb0g</t>
  </si>
  <si>
    <t>Saks OFF 5TH</t>
  </si>
  <si>
    <t>['Fashion', "Men's Clothing", "Women's Clothing", 'Accessories', 'Shopping', 'Outlet Stores']</t>
  </si>
  <si>
    <t>yBmDNVdEzW1ARUXYlKACIw</t>
  </si>
  <si>
    <t>Dilworth Tasting Room</t>
  </si>
  <si>
    <t>['Modern European', 'Wine Tasting Room', 'Wineries', 'American (Traditional)', 'Food', 'Bars', 'Nightlife', 'Arts &amp; Entertainment', 'Beer', 'Wine &amp; Spirits', 'Wine Bars', 'Tapas/Small Plates', 'Restaurants']</t>
  </si>
  <si>
    <t>w9sl1ApCFQ9QoshzY90_7A</t>
  </si>
  <si>
    <t>L'Occitane</t>
  </si>
  <si>
    <t>rPqXbho0dwETvjUxW88Ttw</t>
  </si>
  <si>
    <t>Cinemark Movie Bistro Charlotte</t>
  </si>
  <si>
    <t>9630 Monroe Rd</t>
  </si>
  <si>
    <t>ZxXXyWTe3z9D5Z49P6C-CQ</t>
  </si>
  <si>
    <t>Stool Pigeons Coop &amp; Grill</t>
  </si>
  <si>
    <t>['Restaurants', 'American (Traditional)', 'Nightlife', 'Pubs', 'Sports Bars', 'Active Life', 'Bars']</t>
  </si>
  <si>
    <t>0SQ9fIRHmVYvq7p4rEqjLw</t>
  </si>
  <si>
    <t>CMPD Animal Care and Control</t>
  </si>
  <si>
    <t>8315 Byrum Dr</t>
  </si>
  <si>
    <t>['Pet Stores', 'Animal Shelters', 'Pets']</t>
  </si>
  <si>
    <t>V78aw7u4KGDesrx3CT_lWA</t>
  </si>
  <si>
    <t>Takara Japanese Steakhouse and Sushi Bar</t>
  </si>
  <si>
    <t>2515 W Roosevelt Blvd</t>
  </si>
  <si>
    <t>['Japanese', 'Restaurants', 'Sushi Bars']</t>
  </si>
  <si>
    <t>8Ixxs2JrvcpaUlpMMX5ldg</t>
  </si>
  <si>
    <t>Downtown Donuts</t>
  </si>
  <si>
    <t>21 Union St N</t>
  </si>
  <si>
    <t>NtxAeiptaZ8KWL5Pg2ZYzQ</t>
  </si>
  <si>
    <t>Big City Dogs</t>
  </si>
  <si>
    <t>440 E McCullough Dr, Ste A-116</t>
  </si>
  <si>
    <t>['Hot Dogs', 'Specialty Food', 'Food', 'Restaurants', 'Fast Food', 'Desserts']</t>
  </si>
  <si>
    <t>Nk2gNrMDZa9_7gmT3W-zjQ</t>
  </si>
  <si>
    <t>Thai Taste at University</t>
  </si>
  <si>
    <t>2025 E Arbors Dr, Ste 230</t>
  </si>
  <si>
    <t>exY7rgllbngZzr5j-rPMOg</t>
  </si>
  <si>
    <t>Headlines Barber Shop</t>
  </si>
  <si>
    <t>5309 E Independence Blvd</t>
  </si>
  <si>
    <t>UWIGV1aOYiC2DRZIgJIJbA</t>
  </si>
  <si>
    <t>Novant Health Imaging Center</t>
  </si>
  <si>
    <t>14215 Ballantyne Corporate Pl, Ste 140</t>
  </si>
  <si>
    <t>['Doctors', 'Diagnostic Services', 'Medical Centers', 'Diagnostic Imaging', 'Health &amp; Medical']</t>
  </si>
  <si>
    <t>5b5-29voyCyvSC_Ky7tBYw</t>
  </si>
  <si>
    <t>Winestore Blakeney</t>
  </si>
  <si>
    <t>9831 Rea Rd</t>
  </si>
  <si>
    <t>OIWb_Xu2K5bglX0zyNrIgw</t>
  </si>
  <si>
    <t>Camp Bow Wow Charlotte Metro</t>
  </si>
  <si>
    <t>4900 Chastain Ave</t>
  </si>
  <si>
    <t>['Pet Sitting', 'Pets', 'Pet Services', 'Pet Training', 'Pet Groomers']</t>
  </si>
  <si>
    <t>71xXUYGd6c3QaYUaLsex3Q</t>
  </si>
  <si>
    <t>Asian Garden</t>
  </si>
  <si>
    <t>545 Winecoff School Rd</t>
  </si>
  <si>
    <t>['Chinese', 'Restaurants', 'Asian Fusion']</t>
  </si>
  <si>
    <t>l8NJqQTIjvIJHiJrFE2WZQ</t>
  </si>
  <si>
    <t>Tractor Supply</t>
  </si>
  <si>
    <t>104 Commercial Park Dr</t>
  </si>
  <si>
    <t>['Home &amp; Garden', 'Sporting Goods', 'Hardware Stores', 'Outdoor Gear', 'Shopping']</t>
  </si>
  <si>
    <t>GE2I21ZJMlrOtJ1_dnRCEA</t>
  </si>
  <si>
    <t>GEICO Insurance Agent</t>
  </si>
  <si>
    <t>9325 Center Lake Dr, Ste 130</t>
  </si>
  <si>
    <t>['Financial Services', 'Auto Insurance', 'Life Insurance', 'Insurance', 'Home &amp; Rental Insurance']</t>
  </si>
  <si>
    <t>MIigjlaBR8tW6_CPqU-m0Q</t>
  </si>
  <si>
    <t>Alphamale Nail Care Services For Men</t>
  </si>
  <si>
    <t>3115 N Sharon Amity</t>
  </si>
  <si>
    <t>['Health &amp; Medical', 'Nail Salons', 'Beauty &amp; Spas', 'Reflexology', 'Skin Care']</t>
  </si>
  <si>
    <t>pxXeQc8zDVFL49o1KjLPZQ</t>
  </si>
  <si>
    <t>306 S Sharon Amity Rd</t>
  </si>
  <si>
    <t>['Salad', 'Sandwiches', 'Soup', 'Restaurants']</t>
  </si>
  <si>
    <t>T2_XXa8XwI0H4XLguw0FzA</t>
  </si>
  <si>
    <t>4819 Shopton Rd, Ste A</t>
  </si>
  <si>
    <t>rtFCXtYW3fdaKes3eK1lbA</t>
  </si>
  <si>
    <t>3430 Saint Vardell Ln</t>
  </si>
  <si>
    <t>BFcPYfBUYs7e4HZIxFQGmg</t>
  </si>
  <si>
    <t>Sogo Japanese Seafood &amp; Steakhouse</t>
  </si>
  <si>
    <t>1480 Concord Pkwy N, Ste 84</t>
  </si>
  <si>
    <t>9AxBX8G_kRmCty8bNGKm9w</t>
  </si>
  <si>
    <t>Zen Spa &amp; Nails</t>
  </si>
  <si>
    <t>5349 Ballantyne Commons Pkwy, Ste 600</t>
  </si>
  <si>
    <t>['Beauty &amp; Spas', 'Shopping', 'Flowers &amp; Gifts', 'Local Services', 'Community Service/Non-Profit', 'Day Spas', 'Specialty Schools', 'Education', 'Nail Salons', 'Tutoring Centers', 'Eyelash Service', 'Skin Care']</t>
  </si>
  <si>
    <t>Swn6gXNOpBRM6GoNGSRzYg</t>
  </si>
  <si>
    <t>FroYozen</t>
  </si>
  <si>
    <t>19911 Zion Ave, Ste D-3</t>
  </si>
  <si>
    <t>['Gelato', 'Ice Cream &amp; Frozen Yogurt', 'Desserts', 'Food']</t>
  </si>
  <si>
    <t>c-YmL07i_4Q0cvCUxl11VQ</t>
  </si>
  <si>
    <t>Doffer's Canteen</t>
  </si>
  <si>
    <t>119 Center St, Ste B</t>
  </si>
  <si>
    <t>['Tex-Mex', 'Delis', 'Sandwiches', 'American (New)', 'Restaurants']</t>
  </si>
  <si>
    <t>_PZbgxbL99rmR6zxcy5BPg</t>
  </si>
  <si>
    <t>VIPizza</t>
  </si>
  <si>
    <t>202 Market St, Ste I</t>
  </si>
  <si>
    <t>Eg3TRdo2y9ZtiJhykaNqiA</t>
  </si>
  <si>
    <t>Kung Poa Express</t>
  </si>
  <si>
    <t>12007 Sam Roper Dr</t>
  </si>
  <si>
    <t>z0WEZkAikhmZwtes_ZMbGQ</t>
  </si>
  <si>
    <t>Dough Re Mi Donuts</t>
  </si>
  <si>
    <t>4045 Harris Square Dr</t>
  </si>
  <si>
    <t>['Donuts', 'Cupcakes', 'Food', 'Coffee &amp; Tea']</t>
  </si>
  <si>
    <t>erygzDEe4nfOaltMmEcnFA</t>
  </si>
  <si>
    <t>hOF7pXT0ur15Qbde96stfA</t>
  </si>
  <si>
    <t>Cici's Pizza Buffet</t>
  </si>
  <si>
    <t>10720 S Tryon St, Ste 1</t>
  </si>
  <si>
    <t>V1DdcqTcoT7kn2T4Hmo-qg</t>
  </si>
  <si>
    <t>Insight Wellness</t>
  </si>
  <si>
    <t>1820 East Blvd</t>
  </si>
  <si>
    <t>['Traditional Chinese Medicine', 'Health &amp; Medical', 'Acupuncture', 'Massage', 'Beauty &amp; Spas', 'Massage Therapy']</t>
  </si>
  <si>
    <t>RF8Cu9ELoMrwMlVN1MDbHQ</t>
  </si>
  <si>
    <t>Dana Raia Bridal</t>
  </si>
  <si>
    <t>['Hair Salons', 'Blow Dry/Out Services', 'Hair Stylists', 'Beauty &amp; Spas', 'Makeup Artists']</t>
  </si>
  <si>
    <t>EGOGLsl13gfusqNhoCXizQ</t>
  </si>
  <si>
    <t>Gaston Auto Glass</t>
  </si>
  <si>
    <t>4909 Wilkinson Blvd</t>
  </si>
  <si>
    <t>['Automotive', 'Auto Glass Services', 'Auto Parts &amp; Supplies', 'Home Window Tinting', 'Home Services']</t>
  </si>
  <si>
    <t>x5fgrhaq8R8qXhZFPnfXWw</t>
  </si>
  <si>
    <t>1311 Chestnut Ln</t>
  </si>
  <si>
    <t>['Cafes', 'Bagels', 'Restaurants', 'Breakfast &amp; Brunch', 'Delis', 'Food']</t>
  </si>
  <si>
    <t>MGYVtKoCsLnuy6iyEuVBgQ</t>
  </si>
  <si>
    <t>7th District Restaurant &amp; Lounge</t>
  </si>
  <si>
    <t>['Seafood', 'Restaurants', 'Nightlife', 'Beer', 'Wine &amp; Spirits', 'Tapas/Small Plates', 'Bars', 'Hookah Bars', 'Lounges', 'American (New)', 'Food', 'American (Traditional)']</t>
  </si>
  <si>
    <t>8IVwRfr1SaGpZRqG2aYarA</t>
  </si>
  <si>
    <t>AT&amp;T</t>
  </si>
  <si>
    <t>4350 Golf Acres Dr</t>
  </si>
  <si>
    <t>['Shopping', 'Mobile Phones']</t>
  </si>
  <si>
    <t>yEmSQ8wonBku026DrzjBSQ</t>
  </si>
  <si>
    <t>Beef Jerky Outlets</t>
  </si>
  <si>
    <t>10035 Weddington Rd Ext</t>
  </si>
  <si>
    <t>['Specialty Food', 'Meat Shops', 'Cheese Shops', 'Food']</t>
  </si>
  <si>
    <t>i0Dw4BiJYqgPwL5eXoQ-8A</t>
  </si>
  <si>
    <t>South Charlotte Banquet Center</t>
  </si>
  <si>
    <t>9009 Bryant Farms Rd</t>
  </si>
  <si>
    <t>kdBonKoL-jSW7pxQ6JGCNA</t>
  </si>
  <si>
    <t>LaVida Massage of Foxcroft</t>
  </si>
  <si>
    <t>['Hair Removal', 'Skin Care', 'Massage', 'Beauty &amp; Spas']</t>
  </si>
  <si>
    <t>X2EcxhFksxT3ynLC4bSqDA</t>
  </si>
  <si>
    <t>Elite Appliance Repair</t>
  </si>
  <si>
    <t>515 D Pitts School Rd NW</t>
  </si>
  <si>
    <t>NB5jto6UdwTiSztTJw5J8w</t>
  </si>
  <si>
    <t>Ray's Splash Planet</t>
  </si>
  <si>
    <t>215 N Sycamore St</t>
  </si>
  <si>
    <t>['Amusement Parks', 'Active Life', 'Fitness &amp; Instruction', 'Swimming Pools']</t>
  </si>
  <si>
    <t>OOD6KcwdXACkwrWHqG7-hQ</t>
  </si>
  <si>
    <t>Fantastic Sams</t>
  </si>
  <si>
    <t>10018 Benfield Rd, Ste 206</t>
  </si>
  <si>
    <t>['Hair Stylists', 'Shopping', 'Hair Salons', 'Beauty &amp; Spas', 'Cosmetics &amp; Beauty Supply', 'Blow Dry/Out Services']</t>
  </si>
  <si>
    <t>hjKK4Xr1P3vthm6ZArhg0A</t>
  </si>
  <si>
    <t>Sun Energy Smoothies</t>
  </si>
  <si>
    <t>2903 Central Ave, Ste B</t>
  </si>
  <si>
    <t>['Specialty Food', 'Food', 'Health Markets', 'Fruits &amp; Veggies', 'Juice Bars &amp; Smoothies', 'Restaurants', 'Vegan']</t>
  </si>
  <si>
    <t>6BXU6foUmjvavszN03SXoA</t>
  </si>
  <si>
    <t>Cox Professional Heating and Air</t>
  </si>
  <si>
    <t>8101 Kerrybrook Cir</t>
  </si>
  <si>
    <t>csumqSp3EGS849mdllzGcg</t>
  </si>
  <si>
    <t>CenterStage@Noda</t>
  </si>
  <si>
    <t>['Venues &amp; Event Spaces', 'Event Planning &amp; Services', 'Party &amp; Event Planning']</t>
  </si>
  <si>
    <t>yCk3_L9KpcSslHmZk0MmNA</t>
  </si>
  <si>
    <t>One Norman Square Apartments</t>
  </si>
  <si>
    <t>19532 One Norman Blvd</t>
  </si>
  <si>
    <t>MP0TwGllsrfFMsV-pZBW0g</t>
  </si>
  <si>
    <t>801 Park St</t>
  </si>
  <si>
    <t>['Burgers', 'Restaurants', 'Chicken Wings', 'Caterers', 'Event Planning &amp; Services', 'Fast Food', 'Food']</t>
  </si>
  <si>
    <t>RxU1GCZ8NKdEoTbWkInIiA</t>
  </si>
  <si>
    <t>10612 Providence Rd, Ste D</t>
  </si>
  <si>
    <t>['Local Services', 'Notaries', 'Shipping Centers', 'Mailbox Centers', 'Printing Services']</t>
  </si>
  <si>
    <t>sKLJZxUmXyTRCeYZdUdZRQ</t>
  </si>
  <si>
    <t>Synergy Holistic Health</t>
  </si>
  <si>
    <t>2300 Randolph Rd</t>
  </si>
  <si>
    <t>['Health &amp; Medical', 'Traditional Chinese Medicine', 'Chiropractors', 'Medical Centers', 'Nutritionists', 'Acupuncture']</t>
  </si>
  <si>
    <t>dEVap-JebgvRYTEaCo1YVQ</t>
  </si>
  <si>
    <t>9841 Northlake Centre Pkwy</t>
  </si>
  <si>
    <t>['Coffee &amp; Tea', 'Drugstores', 'Food', 'Fashion', 'Grocery', 'Shopping', 'Department Stores', 'Furniture Stores', 'Home &amp; Garden', 'Electronics']</t>
  </si>
  <si>
    <t>ufOGrEela0ZROFsJ46BZuA</t>
  </si>
  <si>
    <t>Colleen Carter, DDS - C2 Dentistry</t>
  </si>
  <si>
    <t>8035 Providence Rd, Ste 310</t>
  </si>
  <si>
    <t>mkow7OZ2PZSUjhQ3x3SVbg</t>
  </si>
  <si>
    <t>Home Team Sports</t>
  </si>
  <si>
    <t>3346 Little Rock Rd</t>
  </si>
  <si>
    <t>['Restaurants', 'Nightlife', 'Sports Bars', 'Bars']</t>
  </si>
  <si>
    <t>noXU6jMfJE5ucpjXlHOHjg</t>
  </si>
  <si>
    <t>The Coley Law Firm</t>
  </si>
  <si>
    <t>10150 Mallard Creek Rd, Bldg 3, Ste 209</t>
  </si>
  <si>
    <t>['Real Estate Law', 'Lawyers', 'Professional Services']</t>
  </si>
  <si>
    <t>UARDxjbU1IWPyqsSW2PVYw</t>
  </si>
  <si>
    <t>Dino's Pizza &amp; Pasta</t>
  </si>
  <si>
    <t>4455 Hwy 49 S, Ste 300</t>
  </si>
  <si>
    <t>9JCoZV4eKH1HtzavRJy03g</t>
  </si>
  <si>
    <t>Saigon Bistro</t>
  </si>
  <si>
    <t>3145 N Sharon Amity Rd</t>
  </si>
  <si>
    <t>OSivreL0rRjEr529ku-9RQ</t>
  </si>
  <si>
    <t>Yah's Best Products</t>
  </si>
  <si>
    <t>iyAt7GBwfm62QWu3ZSM8kQ</t>
  </si>
  <si>
    <t>The Sporting Gent</t>
  </si>
  <si>
    <t>2848 Selwyn Ave</t>
  </si>
  <si>
    <t>['Sporting Goods', 'Shopping', 'Outdoor Gear', 'Accessories', "Men's Clothing", 'Fashion']</t>
  </si>
  <si>
    <t>u7BAxXS_y1pnLPPu1IcRPA</t>
  </si>
  <si>
    <t>Canopy at Baybrook</t>
  </si>
  <si>
    <t>6609 Reafield Drive</t>
  </si>
  <si>
    <t>Ryu2j_mQZ7PI6KGzdVcYqw</t>
  </si>
  <si>
    <t>9547 South Blvd</t>
  </si>
  <si>
    <t>['Accessories', 'Shopping', "Men's Clothing", 'Department Stores', 'Fashion', "Women's Clothing", 'Home Decor', 'Home &amp; Garden', 'Discount Store']</t>
  </si>
  <si>
    <t>oDMFLqXTTohoHz3KRAzJkw</t>
  </si>
  <si>
    <t>The Edge @ NoDa</t>
  </si>
  <si>
    <t>229 Hilo Dr</t>
  </si>
  <si>
    <t>JBivZu1L1VpYf6kwspXYIg</t>
  </si>
  <si>
    <t>Luigi's Pizza- Steelecroft Commons</t>
  </si>
  <si>
    <t>13551 Steelecroft Pkwy, Ste 100</t>
  </si>
  <si>
    <t>['Salad', 'Food', 'Italian', 'Restaurants', 'Pizza']</t>
  </si>
  <si>
    <t>p0C4CAsDtCiiY-w_msg7ow</t>
  </si>
  <si>
    <t>Lake Norman Family Branch YMCA</t>
  </si>
  <si>
    <t>21300 Davidson St</t>
  </si>
  <si>
    <t>['Active Life', 'Gyms', 'Fitness &amp; Instruction', 'Local Services', 'Child Care &amp; Day Care']</t>
  </si>
  <si>
    <t>kWgdj5qr5WWvn7kAO8Wr1w</t>
  </si>
  <si>
    <t>Munchees Popcorn</t>
  </si>
  <si>
    <t>8630 Monroe Rd</t>
  </si>
  <si>
    <t>['Grocery', 'Shopping', 'Party Supplies', 'Home &amp; Garden', 'Food', 'Event Planning &amp; Services', 'Popcorn Shops', 'Party Equipment Rentals', 'Specialty Food', 'Appliances']</t>
  </si>
  <si>
    <t>iH1cLLngvM0_m0lBMESkvg</t>
  </si>
  <si>
    <t>Cuzcatlan Restaurant</t>
  </si>
  <si>
    <t>4800 Central Ave</t>
  </si>
  <si>
    <t>['Mexican', 'Latin American', 'Salvadoran', 'Seafood', 'Spanish', 'Restaurants']</t>
  </si>
  <si>
    <t>sdjkEXdhbSO3QOJpOvLKkQ</t>
  </si>
  <si>
    <t>9320 Steele Creek Rd</t>
  </si>
  <si>
    <t>['Food', 'Restaurants', 'Desserts', 'Salad', 'Fast Food', 'Burgers', 'Coffee &amp; Tea']</t>
  </si>
  <si>
    <t>zFOKtdxiMOlGM83RU3YDUg</t>
  </si>
  <si>
    <t>Casa Bella Salon &amp; Spa</t>
  </si>
  <si>
    <t>16610 W Catawba Ave</t>
  </si>
  <si>
    <t>HPf2w40jVbz3vErI22rz4g</t>
  </si>
  <si>
    <t>Melanie Foushee Poteat Insurance</t>
  </si>
  <si>
    <t>['Financial Services', 'Home &amp; Rental Insurance', 'Auto Insurance', 'Insurance', 'Life Insurance']</t>
  </si>
  <si>
    <t>RogOy0Mvb0X6IQuKHbz0pw</t>
  </si>
  <si>
    <t>Mecklenburg County Health Department</t>
  </si>
  <si>
    <t>2845 Beatties Ford Rd</t>
  </si>
  <si>
    <t>['Health &amp; Medical', 'Diagnostic Services']</t>
  </si>
  <si>
    <t>CVwoizs6h0Bh2qKVGuaUFQ</t>
  </si>
  <si>
    <t>Dulcet &amp; Bella Makeup Bar</t>
  </si>
  <si>
    <t>2133 Southend Dr, Ste 105</t>
  </si>
  <si>
    <t>['Makeup Artists', 'Beauty &amp; Spas']</t>
  </si>
  <si>
    <t>UiMsrQADWRo8d5yUjZGFaQ</t>
  </si>
  <si>
    <t>Weatherguard Roofing</t>
  </si>
  <si>
    <t>10100 Park Cedar Dr, Ste 152</t>
  </si>
  <si>
    <t>['Roofing', 'Home Services']</t>
  </si>
  <si>
    <t>d6McSv0tAhcjbzzF2iNzow</t>
  </si>
  <si>
    <t>Furniture Row</t>
  </si>
  <si>
    <t>8215 Ikea Blvd, Ste FR</t>
  </si>
  <si>
    <t>['Home &amp; Garden', 'Furniture Stores', 'Shopping', 'Home Decor', 'Mattresses']</t>
  </si>
  <si>
    <t>nW5eBrKHAENE6wFeffUZ_Q</t>
  </si>
  <si>
    <t>Lanier Scrub N Scoot</t>
  </si>
  <si>
    <t>12270 Lancaster Hwy</t>
  </si>
  <si>
    <t>obtnstR14YCxhp7B_oOMEA</t>
  </si>
  <si>
    <t>7308 E Independence Blvd, Ste A</t>
  </si>
  <si>
    <t>['Vape Shops', 'Tobacco Shops', 'Shopping', 'Gift Shops', 'Local Services', 'Jewelry', 'Head Shops', 'Flowers &amp; Gifts', 'Screen Printing/T-Shirt Printing', 'Fashion']</t>
  </si>
  <si>
    <t>BVHK2GVfd9t5ViXIOFzzhw</t>
  </si>
  <si>
    <t>Hideaway Lake</t>
  </si>
  <si>
    <t>1825 Carrington Oaks Dr</t>
  </si>
  <si>
    <t>fESWauuPJLXhsQ_j8HNh2A</t>
  </si>
  <si>
    <t>Christian Brothers Automotive Huntersville</t>
  </si>
  <si>
    <t>16618 Old Statesville Rd</t>
  </si>
  <si>
    <t>['Automotive', 'Oil Change Stations', 'Auto Repair', 'Transmission Repair']</t>
  </si>
  <si>
    <t>4FGYUAji-l-ngjIhprgeEw</t>
  </si>
  <si>
    <t>2ULaundry</t>
  </si>
  <si>
    <t>['Dry Cleaning &amp; Laundry', 'Sewing &amp; Alterations', 'Local Services', 'Cabinetry', 'Laundromat', 'Home Services', 'Couriers &amp; Delivery Services', 'Dry Cleaning', 'Laundry Services']</t>
  </si>
  <si>
    <t>JDeXegWrH8sYa5EtAzFIJA</t>
  </si>
  <si>
    <t>Turtle Creek Nursery</t>
  </si>
  <si>
    <t>12037 Mooresville Rd</t>
  </si>
  <si>
    <t>['Home &amp; Garden', 'Shopping', 'Nurseries &amp; Gardening']</t>
  </si>
  <si>
    <t>GpBKIqBQS7mIY_nqZyAobQ</t>
  </si>
  <si>
    <t>Kronen Realty</t>
  </si>
  <si>
    <t>2416 Kingsbury Dr</t>
  </si>
  <si>
    <t>['Real Estate', 'Home Services', 'Real Estate Services', 'Real Estate Agents']</t>
  </si>
  <si>
    <t>MbDy7jq3ARWbGuJeMeybuA</t>
  </si>
  <si>
    <t>Andrea's Men's Haircuts</t>
  </si>
  <si>
    <t>19837 S Main St, Ste A</t>
  </si>
  <si>
    <t>['Hair Stylists', 'Beauty &amp; Spas', 'Barbers', 'Hair Salons', "Men's Hair Salons"]</t>
  </si>
  <si>
    <t>nOvv64VDnbv3lVlnbL54NQ</t>
  </si>
  <si>
    <t>Style Nails</t>
  </si>
  <si>
    <t>17015 Kenton Dr, Ste 104</t>
  </si>
  <si>
    <t>Wi5EqyezUz14wIWnOaR-2w</t>
  </si>
  <si>
    <t>Paul Beaune NY Salon</t>
  </si>
  <si>
    <t>7741 Colony Rd, Ste A7</t>
  </si>
  <si>
    <t>hXW12PFnYP_5vxqH8ADItQ</t>
  </si>
  <si>
    <t>Bi-Lo</t>
  </si>
  <si>
    <t>2924 Mt Holly Huntersville Rd</t>
  </si>
  <si>
    <t>Qh8EERpaVfgYRCnvxCtk7g</t>
  </si>
  <si>
    <t>FireWater</t>
  </si>
  <si>
    <t>8708 Jw Clay Blvd</t>
  </si>
  <si>
    <t>['Restaurants', 'American (New)', 'Bars', 'Nightlife', 'Wine Bars']</t>
  </si>
  <si>
    <t>sPmglaUQL_Pc5a3v-TTxew</t>
  </si>
  <si>
    <t>10625 McMullen Creek Pkwy</t>
  </si>
  <si>
    <t>['Building Supplies', 'Home Services', 'Hardware Stores', 'Shopping', 'Home &amp; Garden']</t>
  </si>
  <si>
    <t>bTPfL52bqjoP1bsDA-M2PA</t>
  </si>
  <si>
    <t>Traditions At Mallard Creek</t>
  </si>
  <si>
    <t>2525 Crescent View Dr</t>
  </si>
  <si>
    <t>['Home Services', 'Real Estate', 'Real Estate Services', 'Apartments']</t>
  </si>
  <si>
    <t>whG6cAGm3Ybe2MXVDqh_hA</t>
  </si>
  <si>
    <t>6700 Reames Rd</t>
  </si>
  <si>
    <t>gT-KwN1PZcHCvUz7Ag5L_Q</t>
  </si>
  <si>
    <t>Andy's Burgers, Shakes, &amp; Fries</t>
  </si>
  <si>
    <t>11660 Red Bridge Blvd</t>
  </si>
  <si>
    <t>['American (Traditional)', 'Ice Cream &amp; Frozen Yogurt', 'Food', 'Burgers', 'Restaurants']</t>
  </si>
  <si>
    <t>3PxpqCcNrslEPI0vCBnrHw</t>
  </si>
  <si>
    <t>9623-H  E Independence Blvd</t>
  </si>
  <si>
    <t>x14xP_fPgCVxQWajNRjgdw</t>
  </si>
  <si>
    <t>Floyd's Veteran Concrete</t>
  </si>
  <si>
    <t>14700 Independence Blvd</t>
  </si>
  <si>
    <t>['Masonry/Concrete', 'Contractors', 'Home Services']</t>
  </si>
  <si>
    <t>47dLw7EmphZNnV141h5Bjw</t>
  </si>
  <si>
    <t>Gateway Academy Child Development Centers - Eastfield</t>
  </si>
  <si>
    <t>12330 Eastfield Rd</t>
  </si>
  <si>
    <t>['Preschools', 'Education', 'Local Services', 'Active Life', 'Summer Camps', 'Child Care &amp; Day Care']</t>
  </si>
  <si>
    <t>4RRS2YsMJyXW5wLB_wYQeQ</t>
  </si>
  <si>
    <t>Antojitos Mi Colombia Bakery</t>
  </si>
  <si>
    <t>4740 Old Pineville Rd, Ste B</t>
  </si>
  <si>
    <t>['Food', 'Spanish', 'Desserts', 'Restaurants', 'Bakeries']</t>
  </si>
  <si>
    <t>0vkRt9v0gIodsRtunw9wgQ</t>
  </si>
  <si>
    <t>Teddy's Pizza</t>
  </si>
  <si>
    <t>5820 E Wt Harris Blvd</t>
  </si>
  <si>
    <t>['Restaurants', 'Pizza', 'Chicken Wings']</t>
  </si>
  <si>
    <t>IXwuul3eSmdsbHS3LhXRYQ</t>
  </si>
  <si>
    <t>Elizabeth Park</t>
  </si>
  <si>
    <t>101 N Kings Dr</t>
  </si>
  <si>
    <t>d0ofu934HpkhzIE-Z1xkQQ</t>
  </si>
  <si>
    <t>Cafeccino</t>
  </si>
  <si>
    <t>801 W Hill St</t>
  </si>
  <si>
    <t>['Restaurants', 'Cafes']</t>
  </si>
  <si>
    <t>qDl34ITEzEQNypLSJzTJTw</t>
  </si>
  <si>
    <t>16915 Statesville Rd</t>
  </si>
  <si>
    <t>['Fast Food', 'Caterers', 'Event Planning &amp; Services', 'Restaurants']</t>
  </si>
  <si>
    <t>_7Iu6hgsbdrUdpR5Q3Y3LQ</t>
  </si>
  <si>
    <t>Luxury Auto Body</t>
  </si>
  <si>
    <t>9222 Monroe Rd</t>
  </si>
  <si>
    <t>['Automotive', 'Body Shops']</t>
  </si>
  <si>
    <t>HsS34pXt9SAmaRa2aByNpw</t>
  </si>
  <si>
    <t>5715 N Sharon Amity Rd</t>
  </si>
  <si>
    <t>['Hot Dogs', 'Fast Food', 'Burgers', 'Restaurants']</t>
  </si>
  <si>
    <t>-5KBZ3UmQzW_PkrjHGMuUg</t>
  </si>
  <si>
    <t>Econo Lodge Inn &amp; Suites Airport</t>
  </si>
  <si>
    <t>3415 Queen City Drive</t>
  </si>
  <si>
    <t>hmlExSdBNAXboP5jTANx9w</t>
  </si>
  <si>
    <t>6420 Weddington Monroe Rd</t>
  </si>
  <si>
    <t>['Pet Training', 'Pets', 'Pet Stores', 'Pet Groomers', 'Pet Services']</t>
  </si>
  <si>
    <t>a7pslMIf9o9Ex7_p5vXlFQ</t>
  </si>
  <si>
    <t>Famous Mart</t>
  </si>
  <si>
    <t>6600 N Tryon St</t>
  </si>
  <si>
    <t>fqMLL12QpJgbcEeFanxNvQ</t>
  </si>
  <si>
    <t>Tommy Bahama Outlet</t>
  </si>
  <si>
    <t>8111 ConcoRd Mills Blvd, Ste 235</t>
  </si>
  <si>
    <t>["Women's Clothing", 'Fashion', 'Shopping', "Men's Clothing", 'Outlet Stores']</t>
  </si>
  <si>
    <t>m-Agt_tkJkskqDtgAAFq9w</t>
  </si>
  <si>
    <t>Master Bacon</t>
  </si>
  <si>
    <t>2S7m8DFFso7-CIqqdvuhNg</t>
  </si>
  <si>
    <t>Cashion's Quick Stop</t>
  </si>
  <si>
    <t>16600 Hwy 73 W</t>
  </si>
  <si>
    <t>A7yZC9r8jLCNzOt8oj9Z6Q</t>
  </si>
  <si>
    <t>Carolina Dent Co</t>
  </si>
  <si>
    <t>['Mobile Dent Repair', 'Automotive', 'Auto Detailing', 'Body Shops']</t>
  </si>
  <si>
    <t>6bjB5BGiMofaqMam-FenMg</t>
  </si>
  <si>
    <t>Elizabeth's Purdy Trucks</t>
  </si>
  <si>
    <t>13134 Albemarle Rd</t>
  </si>
  <si>
    <t>LdA9FSWSIqj-6_fQw1mLdA</t>
  </si>
  <si>
    <t>MTB Mechanical</t>
  </si>
  <si>
    <t>1201 Industrial Dr</t>
  </si>
  <si>
    <t>['Contractors', 'Heating &amp; Air Conditioning/HVAC', 'Home Services', 'Local Services']</t>
  </si>
  <si>
    <t>RBwvHaPYzf9GaZPUqZgmog</t>
  </si>
  <si>
    <t>Di Valor√© Salon</t>
  </si>
  <si>
    <t>11121 Carmel Commons Blvd, Ste 100-37</t>
  </si>
  <si>
    <t>['Waxing', "Men's Hair Salons", 'Hair Salons', 'Makeup Artists', 'Barbers', 'Hair Removal', 'Beauty &amp; Spas']</t>
  </si>
  <si>
    <t>fC89G5cc5pyxCyU50BMwkQ</t>
  </si>
  <si>
    <t>12830 Walker Branch Dr</t>
  </si>
  <si>
    <t>['Fashion', 'Shopping', 'Department Stores', 'Electronics', 'Home &amp; Garden', 'Furniture Stores']</t>
  </si>
  <si>
    <t>f_R4-FMtQ2Dj6m8LNuse1w</t>
  </si>
  <si>
    <t>Libretto's Pizzeria</t>
  </si>
  <si>
    <t>15205 John J Delaney Dr, Ste A</t>
  </si>
  <si>
    <t>['Pizza', 'Chicken Wings', 'Italian', 'Restaurants']</t>
  </si>
  <si>
    <t>Vj9_zXPjiCdXIPHivHiKhA</t>
  </si>
  <si>
    <t>Paint Ur Peace</t>
  </si>
  <si>
    <t>10020 Monroe Rd, Ste 120</t>
  </si>
  <si>
    <t>['Kids Activities', 'Education', 'Event Planning &amp; Services', 'Art Classes', 'Paint &amp; Sip', 'Shopping', 'Paint-Your-Own Pottery', 'Arts &amp; Entertainment', 'Arts &amp; Crafts', 'Henna Artists', 'Active Life']</t>
  </si>
  <si>
    <t>cG7Xm10L6VOCSGhrMxIv0A</t>
  </si>
  <si>
    <t>9924 Knockando Ln</t>
  </si>
  <si>
    <t>KHB-F1nZO7ScvjuaCM_g1w</t>
  </si>
  <si>
    <t>Charlotte News</t>
  </si>
  <si>
    <t>3vr3DyqH5XwDgNAAK4a9ug</t>
  </si>
  <si>
    <t>Village Grill</t>
  </si>
  <si>
    <t>141 West Ave</t>
  </si>
  <si>
    <t>['Diners', 'Restaurants', 'Burgers']</t>
  </si>
  <si>
    <t>eN1ndiARt7f957PkA8LBZg</t>
  </si>
  <si>
    <t>Brooks Brothers</t>
  </si>
  <si>
    <t>6822-C Phillips Place Court</t>
  </si>
  <si>
    <t>['Shopping', 'Fashion', "Men's Clothing", "Women's Clothing", "Children's Clothing"]</t>
  </si>
  <si>
    <t>l9p4D8VHNFEw50kkEWdm4A</t>
  </si>
  <si>
    <t>Mister Spas</t>
  </si>
  <si>
    <t>618 N Polk St</t>
  </si>
  <si>
    <t>['Hotels &amp; Travel', 'Shopping', 'Home Services', 'Health Retreats', 'Day Spas', 'Home &amp; Garden', 'Pool &amp; Hot Tub Service', 'Hot Tub &amp; Pool', 'Beauty &amp; Spas']</t>
  </si>
  <si>
    <t>8ZOJSIGw9WjcN5dQMRxsIw</t>
  </si>
  <si>
    <t>Camera World</t>
  </si>
  <si>
    <t>1809 Commonwealth Ave</t>
  </si>
  <si>
    <t>['Shopping', 'Photography Stores &amp; Services', 'Electronics']</t>
  </si>
  <si>
    <t>XlOtdDY_7VNieWYyMyic7Q</t>
  </si>
  <si>
    <t>B.GOOD</t>
  </si>
  <si>
    <t>7926 Rea Rd</t>
  </si>
  <si>
    <t>['Fast Food', 'American (Traditional)', 'Restaurants', 'American (New)', 'Salad', 'Juice Bars &amp; Smoothies', 'Food', 'Burgers', 'Sandwiches']</t>
  </si>
  <si>
    <t>VQx9HoTCEA9bxYZ2ibUSww</t>
  </si>
  <si>
    <t>1909 Matthews Township Pkwy, Ste 1</t>
  </si>
  <si>
    <t>['Mobile Phones', 'Shopping', 'IT Services &amp; Computer Repair', 'Mobile Phone Accessories', 'Telecommunications', 'Local Services']</t>
  </si>
  <si>
    <t>e9rS2N62lvRHql6_BDKLJQ</t>
  </si>
  <si>
    <t>IcyWakes Surf Shop</t>
  </si>
  <si>
    <t>['Surf Schools', 'Specialty Schools', 'Education', 'Active Life', 'Sports Wear', 'Boating', 'Summer Camps', 'Sporting Goods', 'Local Flavor', 'Surf Shop', 'Fashion', 'Shopping']</t>
  </si>
  <si>
    <t>8ARW6sEnuOKz9rJJHiEzuQ</t>
  </si>
  <si>
    <t>Brookshire's Cleaners</t>
  </si>
  <si>
    <t>3900 Brookshire Blvd</t>
  </si>
  <si>
    <t>['Sewing &amp; Alterations', 'Dry Cleaning &amp; Laundry', 'Local Services', 'Laundry Services']</t>
  </si>
  <si>
    <t>pQZuFinXscmROtWQE6B6Xg</t>
  </si>
  <si>
    <t>Qbee Quilts</t>
  </si>
  <si>
    <t>10720 S Tryon St</t>
  </si>
  <si>
    <t>['Arts &amp; Crafts', 'Fabric Stores', 'Shopping']</t>
  </si>
  <si>
    <t>IfU49NfJQiumOZRSyDsQpQ</t>
  </si>
  <si>
    <t>Clearview Family Chiropractic</t>
  </si>
  <si>
    <t>6401 Carmel Rd, Ste 209</t>
  </si>
  <si>
    <t>['Health &amp; Medical', 'Chiropractors', 'Doctors', 'Sports Medicine']</t>
  </si>
  <si>
    <t>4NC1FVb_dLhU7t3PvRsV_g</t>
  </si>
  <si>
    <t>4651 South Blvd</t>
  </si>
  <si>
    <t>CeBIHCG4IsGvS6wXVr7jLA</t>
  </si>
  <si>
    <t>Cotswold Dental Care</t>
  </si>
  <si>
    <t>401 S Sharon Amity Rd</t>
  </si>
  <si>
    <t>['Doctors', 'Health &amp; Medical', 'General Dentistry', 'Dentists', 'Oral Surgeons']</t>
  </si>
  <si>
    <t>LD0OmqAE55m8RKWhw6tHig</t>
  </si>
  <si>
    <t>Pineville Pet Quarters</t>
  </si>
  <si>
    <t>12716 Downs Cir</t>
  </si>
  <si>
    <t>['Pet Groomers', 'Pet Sitting', 'Pets', 'Pet Services']</t>
  </si>
  <si>
    <t>5GJ60TyviQnyg2257CAGuA</t>
  </si>
  <si>
    <t>F≈´D at Salud</t>
  </si>
  <si>
    <t>3306A N Davidson St</t>
  </si>
  <si>
    <t>['Waffles', 'Sandwiches', 'Restaurants', 'Delis']</t>
  </si>
  <si>
    <t>zgpfhTNtmv1qhSicVYyzgQ</t>
  </si>
  <si>
    <t>SouthPark Periodontics &amp; Implant Dentistry</t>
  </si>
  <si>
    <t>6719 Fairview Rd</t>
  </si>
  <si>
    <t>['Dentists', 'Periodontists', 'Health &amp; Medical']</t>
  </si>
  <si>
    <t>Juz9qxvVzK7NaG-79uie9Q</t>
  </si>
  <si>
    <t>Gaston Foot &amp; Ankle Associates</t>
  </si>
  <si>
    <t>251 Wilmot Dr</t>
  </si>
  <si>
    <t>Xr6VhfGBrpC1L4B6VX_ITQ</t>
  </si>
  <si>
    <t>Haven Day Spa &amp; Massage</t>
  </si>
  <si>
    <t>1015 East Blvd, Fl 2</t>
  </si>
  <si>
    <t>['Spray Tanning', 'Massage', 'Beauty &amp; Spas', 'Health &amp; Medical', 'Skin Care', 'Tanning', 'Hair Removal', 'Eyelash Service']</t>
  </si>
  <si>
    <t>Poc7thw5k2VYsprf6sd1Yw</t>
  </si>
  <si>
    <t>Advanced Body Solutions</t>
  </si>
  <si>
    <t>11611 Ardrey Kell Rd</t>
  </si>
  <si>
    <t>['Weight Loss Centers', 'Health &amp; Medical', 'Fitness &amp; Instruction', 'Nutritionists', 'Trainers', 'Active Life']</t>
  </si>
  <si>
    <t>vUJHdRZ8Jh1iLInTc2Qdxg</t>
  </si>
  <si>
    <t>3901 Franklin Blvd</t>
  </si>
  <si>
    <t>H199XZknFNHInBW7qap1-g</t>
  </si>
  <si>
    <t>Kyle Fletcher's BBQ &amp; Catering</t>
  </si>
  <si>
    <t>4507 Wilkinson Blvd</t>
  </si>
  <si>
    <t>7La-yUhweSyQq1i8XQecew</t>
  </si>
  <si>
    <t>Granbar Kennels</t>
  </si>
  <si>
    <t>6700 Orr Rd</t>
  </si>
  <si>
    <t>['Pet Services', 'Pet Sitting', 'Pet Groomers', 'Pet Training', 'Pets']</t>
  </si>
  <si>
    <t>0j89QSJcU3HUade-B2WXFg</t>
  </si>
  <si>
    <t>Jesse Brown's Adventure</t>
  </si>
  <si>
    <t>14825 Ballantyne Village Way, Ste 140</t>
  </si>
  <si>
    <t>['Shopping', 'Active Life', 'Hiking', 'Sporting Goods', 'Outdoor Gear']</t>
  </si>
  <si>
    <t>9dAcblh-Ad4lUmc_wj0l5w</t>
  </si>
  <si>
    <t>1625 E Woodlawn Rd</t>
  </si>
  <si>
    <t>yRNZCzcujb5PjmAVVnaxkw</t>
  </si>
  <si>
    <t>Bird Pediatric Dentistry</t>
  </si>
  <si>
    <t>16607 Riverstone Way, Ste 300</t>
  </si>
  <si>
    <t>['Orthodontists', 'Health &amp; Medical', 'Dentists', 'Pediatric Dentists']</t>
  </si>
  <si>
    <t>mJc1El9i-CMKmRj8wLoUCg</t>
  </si>
  <si>
    <t>9118 S Tryon St</t>
  </si>
  <si>
    <t>BHzacVLP8c7KpH6djG00Kw</t>
  </si>
  <si>
    <t>New York Pastries &amp; Pasteleria</t>
  </si>
  <si>
    <t>221 E Exmore St, Ste G</t>
  </si>
  <si>
    <t>['Bakeries', 'Desserts', 'Food', 'Cupcakes']</t>
  </si>
  <si>
    <t>P7KCYt29-DaYpHxQogNzVw</t>
  </si>
  <si>
    <t>750 Church St N</t>
  </si>
  <si>
    <t>7hsi2ob7wOORBj5Pa2199Q</t>
  </si>
  <si>
    <t>16400 Northcross Dr</t>
  </si>
  <si>
    <t>['Restaurants', 'Steakhouses', 'Bars', 'Nightlife']</t>
  </si>
  <si>
    <t>yplOQ1pP-0X5-V44xEppbw</t>
  </si>
  <si>
    <t>Crestmont At Ballantyne</t>
  </si>
  <si>
    <t>9200 Otter Creek Dr</t>
  </si>
  <si>
    <t>mPYpebPZ8AxzbtAxvwFj2A</t>
  </si>
  <si>
    <t>Gogi - A Korean Food Truck</t>
  </si>
  <si>
    <t>['Food', 'Restaurants', 'Korean', 'Food Trucks']</t>
  </si>
  <si>
    <t>wcFscp4-QH0PJeIW1EOQEQ</t>
  </si>
  <si>
    <t>Wang &amp; King Asian Cafe</t>
  </si>
  <si>
    <t>['Chinese', 'Sushi Bars', 'Thai', 'Restaurants', 'Asian Fusion', 'Japanese']</t>
  </si>
  <si>
    <t>GkjeKTUzG4rjvYN3KjSqlg</t>
  </si>
  <si>
    <t>US Sushi</t>
  </si>
  <si>
    <t>8225 University City Blvd</t>
  </si>
  <si>
    <t>QqLvmzn_I2DSYIXyixd6og</t>
  </si>
  <si>
    <t>Nail Spa Village Commons</t>
  </si>
  <si>
    <t>5922 Weddington Rd</t>
  </si>
  <si>
    <t>['Beauty &amp; Spas', 'Waxing', 'Hair Removal', 'Nail Salons']</t>
  </si>
  <si>
    <t>3xsU48FLPYOZsV7LHEJK_A</t>
  </si>
  <si>
    <t>M Nails &amp; Spa</t>
  </si>
  <si>
    <t>9115 Samlen Ln, Ste 108</t>
  </si>
  <si>
    <t>yg_oK5Luqh-VbsF0RK1teQ</t>
  </si>
  <si>
    <t>8133 Kensington Dr, Unit C</t>
  </si>
  <si>
    <t>tqxnR_5x2Grc_M7Eh73Rqw</t>
  </si>
  <si>
    <t>Fenton Place European Cleaners</t>
  </si>
  <si>
    <t>516 Fenton Pl</t>
  </si>
  <si>
    <t>7DaZWpnx0Af73akl-wwxJg</t>
  </si>
  <si>
    <t>1326 Central Ave</t>
  </si>
  <si>
    <t>['Sandwiches', 'Restaurants', 'Burgers', 'Fast Food']</t>
  </si>
  <si>
    <t>uv7oOS31zKDx4KQRpRiCzQ</t>
  </si>
  <si>
    <t>Adrian's Custom Painting</t>
  </si>
  <si>
    <t>l0_Q9DURU6MSN8IYmDQGHw</t>
  </si>
  <si>
    <t>['Shipping Centers', 'Notaries', 'Professional Services', 'Local Services', 'Printing Services', 'Mailbox Centers', 'Graphic Design']</t>
  </si>
  <si>
    <t>uaNP5aVjqqmjPeeJhB1Vfw</t>
  </si>
  <si>
    <t>Rowell's Truck Accessories &amp; LINE-X of South Charlotte</t>
  </si>
  <si>
    <t>185 Corporate Blvd</t>
  </si>
  <si>
    <t>['Auto Parts &amp; Supplies', 'Automotive', 'Auto Customization', 'Tires']</t>
  </si>
  <si>
    <t>hOwjkJT_sIxKs3TeY83C6A</t>
  </si>
  <si>
    <t>Merle Norman of Concord Mills</t>
  </si>
  <si>
    <t>8643 Concord Mills Blvd</t>
  </si>
  <si>
    <t>['Day Spas', 'Skin Care', 'Massage', 'Beauty &amp; Spas', 'Cosmetics &amp; Beauty Supply', 'Reflexology', 'Shopping', 'Health &amp; Medical']</t>
  </si>
  <si>
    <t>F5N4H9_wY7bAh47IBnuT5g</t>
  </si>
  <si>
    <t>Lidl</t>
  </si>
  <si>
    <t>8930 Christenbury Pkwy</t>
  </si>
  <si>
    <t>1xFeAfA_uSwrJm0x5JQ0Sg</t>
  </si>
  <si>
    <t>Massage Works Charlotte - Elizabeth Neighborhood</t>
  </si>
  <si>
    <t>2315 Randolph Rd</t>
  </si>
  <si>
    <t>['Massage Therapy', 'Health &amp; Medical', 'Reflexology', 'Traditional Chinese Medicine']</t>
  </si>
  <si>
    <t>AwXZhmNUIgK_EzxmdO4bAw</t>
  </si>
  <si>
    <t>8215 University City Blvd, Ste E</t>
  </si>
  <si>
    <t>['Department Stores', 'Discount Store', 'Fashion', 'Shopping', 'Home Decor', 'Furniture Stores', 'Home &amp; Garden']</t>
  </si>
  <si>
    <t>oksJBFEjT78mYpkVDfyQdw</t>
  </si>
  <si>
    <t>US Foods - CHEF'STORE</t>
  </si>
  <si>
    <t>3304 Eastway Dr</t>
  </si>
  <si>
    <t>['Kitchen &amp; Bath', 'Grocery', 'Shopping', 'Wholesale Stores', 'Specialty Food', 'Home &amp; Garden', 'Food']</t>
  </si>
  <si>
    <t>u5m_9eSZsg_6xpG1agh3qw</t>
  </si>
  <si>
    <t>Laura Case</t>
  </si>
  <si>
    <t>1200 East Morehead St, Ste 20J</t>
  </si>
  <si>
    <t>['Beauty &amp; Spas', 'Health &amp; Medical', 'Massage Therapy', 'Massage']</t>
  </si>
  <si>
    <t>uy1T4wS2qy2PWWtlfaS-rA</t>
  </si>
  <si>
    <t>Planet Smoothie</t>
  </si>
  <si>
    <t>4400 Sharon Rd.</t>
  </si>
  <si>
    <t>OGFXwVNEakp_xsThTc-0ag</t>
  </si>
  <si>
    <t>Modern Appliance Repair</t>
  </si>
  <si>
    <t>8331 CottsBrooke Dr</t>
  </si>
  <si>
    <t>['Home Services', 'Local Services', 'Appliances &amp; Repair']</t>
  </si>
  <si>
    <t>epTVssDwtxw_fENx_IOpUA</t>
  </si>
  <si>
    <t>Lovely Nails</t>
  </si>
  <si>
    <t>2332 N New Hope Rd</t>
  </si>
  <si>
    <t>dq4pf4iFOk6LTEiFM9bKLA</t>
  </si>
  <si>
    <t>Cutting Image Salon</t>
  </si>
  <si>
    <t>['Hair Removal', 'Beauty &amp; Spas', 'Eyelash Service', 'Hair Salons']</t>
  </si>
  <si>
    <t>w3qgHBMr-71i8icNonTEyQ</t>
  </si>
  <si>
    <t>6200 Albemarle Rd</t>
  </si>
  <si>
    <t>['Chicken Wings', 'Italian', 'Pizza', 'Restaurants']</t>
  </si>
  <si>
    <t>zgHuD0DG_RRryTCOysSg1A</t>
  </si>
  <si>
    <t>Arboretum Cinema 12</t>
  </si>
  <si>
    <t>8008 Providence Rd</t>
  </si>
  <si>
    <t>u0DjWGFaPdYVfBai14NbUQ</t>
  </si>
  <si>
    <t>Arbor Village Apartments</t>
  </si>
  <si>
    <t>839 Scaleybark Rd</t>
  </si>
  <si>
    <t>RZQO4upsWa4__1D6XR-ScA</t>
  </si>
  <si>
    <t>Stallings Refrigeration</t>
  </si>
  <si>
    <t>6109 Hunter Ave</t>
  </si>
  <si>
    <t>['Appliances', 'Building Supplies', 'Home Services', 'Home &amp; Garden', 'Shopping']</t>
  </si>
  <si>
    <t>DO-C-ixd1wJZz7GXp1DObw</t>
  </si>
  <si>
    <t>5th Element</t>
  </si>
  <si>
    <t>XfhMy296hTE9JMbyLypVvw</t>
  </si>
  <si>
    <t>Ashley HomeStore</t>
  </si>
  <si>
    <t>11416 E Independence Blvd</t>
  </si>
  <si>
    <t>['Home Decor', 'Home &amp; Garden', 'Shopping', 'Mattresses', 'Furniture Stores']</t>
  </si>
  <si>
    <t>r25sYLLdtce-aDWhkiWwjQ</t>
  </si>
  <si>
    <t>Harrisburg Family Physicians</t>
  </si>
  <si>
    <t>12170 University City Blvd</t>
  </si>
  <si>
    <t>['Doctors', 'Family Practice', 'Health &amp; Medical']</t>
  </si>
  <si>
    <t>cm50RjwVBxVUmo8ljEzFxA</t>
  </si>
  <si>
    <t>Ace Family Chiropractic</t>
  </si>
  <si>
    <t>14311 Reese Blvd, Ste A1</t>
  </si>
  <si>
    <t>xdtqXGA1uSCPfYrIaeHPXA</t>
  </si>
  <si>
    <t>Kate's Skating Rinks</t>
  </si>
  <si>
    <t>14500 E Independence Blvd</t>
  </si>
  <si>
    <t>['Active Life', 'Arcades', 'Shopping', 'Sporting Goods', 'Playgrounds', 'Skating Rinks', 'Arts &amp; Entertainment', 'Skate Shops']</t>
  </si>
  <si>
    <t>a0ZZDR7OBTfqxoRtWDza9Q</t>
  </si>
  <si>
    <t>Brown Bag</t>
  </si>
  <si>
    <t>5231 Piper Station Dr</t>
  </si>
  <si>
    <t>['Caterers', 'American (New)', 'Event Planning &amp; Services', 'Restaurants', 'Food Delivery Services', 'Food']</t>
  </si>
  <si>
    <t>Hx_18hvEGTC3VIBl9h7bBg</t>
  </si>
  <si>
    <t>Paddy's Pour House</t>
  </si>
  <si>
    <t>20930 Torrence Chapel Rd</t>
  </si>
  <si>
    <t>BIrFzA8FOMDAtn0O67G9uw</t>
  </si>
  <si>
    <t>Vista Commons</t>
  </si>
  <si>
    <t>2728 Commonwealth Ave</t>
  </si>
  <si>
    <t>zUHIDqm_UKdnSygmWKtyRg</t>
  </si>
  <si>
    <t>3207 Eastway Dr</t>
  </si>
  <si>
    <t>qeXna_EPUnG3qTFnpTaOdg</t>
  </si>
  <si>
    <t>C-Macs Aquarium</t>
  </si>
  <si>
    <t>11112 S Tryon St, Unit E</t>
  </si>
  <si>
    <t>['Pets', 'Pet Stores', 'Pet Services', 'Local Fish Stores', 'Aquarium Services']</t>
  </si>
  <si>
    <t>ZJ4ZBL6Ucil5y6PJrwho5A</t>
  </si>
  <si>
    <t>Woodlands Outdoor Living</t>
  </si>
  <si>
    <t>637 Concord Pkwy N</t>
  </si>
  <si>
    <t>['Home Services', 'Lighting Fixtures &amp; Equipment', 'Landscape Architects', 'Landscaping']</t>
  </si>
  <si>
    <t>m2PpISgTAshrv034ml5Q8Q</t>
  </si>
  <si>
    <t>Broome Barber Shop</t>
  </si>
  <si>
    <t>3Z3EMzYlOdKtdxQOvwMtPQ</t>
  </si>
  <si>
    <t>Hollingsworth Roofing</t>
  </si>
  <si>
    <t>4745 Silabert Ave</t>
  </si>
  <si>
    <t>['Home Services', 'Roofing']</t>
  </si>
  <si>
    <t>osDrweD-Uiw2OzK6B2nnIA</t>
  </si>
  <si>
    <t>Crown Station</t>
  </si>
  <si>
    <t>3629 North Davidson St, Ste 102</t>
  </si>
  <si>
    <t>['Food', 'Nightlife', 'Bars', 'Pubs', 'Music Venues', 'Coffee &amp; Tea', 'Arts &amp; Entertainment']</t>
  </si>
  <si>
    <t>bgpA0lkCYDmK6Zu6X47jtg</t>
  </si>
  <si>
    <t>7010 University City Blvd</t>
  </si>
  <si>
    <t>['Gas Stations', 'Automotive', 'Convenience Stores', 'Food']</t>
  </si>
  <si>
    <t>ihUPg3T3ruEOtSyFrOFXnA</t>
  </si>
  <si>
    <t>Freshii</t>
  </si>
  <si>
    <t>115C-4625 Piedmont Row Dr, Ste 115C</t>
  </si>
  <si>
    <t>['Salad', 'Vegan', 'Restaurants', 'Food', 'Gluten-Free', 'Juice Bars &amp; Smoothies', 'Vegetarian', 'Fast Food', 'Breakfast &amp; Brunch']</t>
  </si>
  <si>
    <t>bw0ZpeUwuLSgaCsQlksQsg</t>
  </si>
  <si>
    <t>7712 Rea Rd</t>
  </si>
  <si>
    <t>['Fast Food', 'Food', 'Restaurants', 'Burgers']</t>
  </si>
  <si>
    <t>SFqrRLRhC1o3s7JO-IfBog</t>
  </si>
  <si>
    <t>Huntersville Elementary School</t>
  </si>
  <si>
    <t>200 Gilead Rd</t>
  </si>
  <si>
    <t>6KtVOm4_KVLnLTLFWBWKGA</t>
  </si>
  <si>
    <t>Cabrera Associates Appliance Service</t>
  </si>
  <si>
    <t>9336 White Aspen Pl</t>
  </si>
  <si>
    <t>['Heating &amp; Air Conditioning/HVAC', 'Home Services', 'Local Services', 'Appliances &amp; Repair']</t>
  </si>
  <si>
    <t>vi7BaWFPbhIxOubDfHWQDg</t>
  </si>
  <si>
    <t>Darby Acres Farm</t>
  </si>
  <si>
    <t>9395 Hutchinson Ln</t>
  </si>
  <si>
    <t>['Active Life', 'Local Flavor', 'Horseback Riding', 'Hotels &amp; Travel', 'Party &amp; Event Planning', 'Petting Zoos', 'Zoos', 'Venues &amp; Event Spaces', 'Walking Tours', 'Event Planning &amp; Services', 'Tours']</t>
  </si>
  <si>
    <t>HZmDBSfdM7NCyrH5zLncwA</t>
  </si>
  <si>
    <t>Hapa Brows</t>
  </si>
  <si>
    <t>9208 Ardrey Kell Rd, Ste 14</t>
  </si>
  <si>
    <t>['Beauty &amp; Spas', 'Permanent Makeup']</t>
  </si>
  <si>
    <t>ES5HIjJdbi8o97RfmYmEMQ</t>
  </si>
  <si>
    <t>Sundae Art Gallery</t>
  </si>
  <si>
    <t>21 Union St S</t>
  </si>
  <si>
    <t>['Arts &amp; Entertainment', 'Shopping', 'Art Galleries', 'Specialty Schools', 'Art Classes', 'Art Schools', 'Paint &amp; Sip', 'Education']</t>
  </si>
  <si>
    <t>2k7HL2oAGr__WRJLhIoWwQ</t>
  </si>
  <si>
    <t>10012 Benfield Rd, Ste 304</t>
  </si>
  <si>
    <t>['Gluten-Free', 'Restaurants', 'Pizza']</t>
  </si>
  <si>
    <t>uiyI_p2HkZkLMtkpo8_LmA</t>
  </si>
  <si>
    <t>LA Nails &amp; Spa</t>
  </si>
  <si>
    <t>8720 Jw Clay Blvd, Ste 4</t>
  </si>
  <si>
    <t>UuZmwr7PLBWG7O6w1p7FRg</t>
  </si>
  <si>
    <t>Games HQ</t>
  </si>
  <si>
    <t>4548 Old Pineville Rd, Ste C</t>
  </si>
  <si>
    <t>7Ig8nlIIJmg6RSbg6ZitGQ</t>
  </si>
  <si>
    <t>Village At Brierfield</t>
  </si>
  <si>
    <t>11609 Windy Creek Dr</t>
  </si>
  <si>
    <t>UrX4oZeAh9tXzUw7uKuL2g</t>
  </si>
  <si>
    <t>Metro Paws</t>
  </si>
  <si>
    <t>2029 S Tryon St</t>
  </si>
  <si>
    <t>['Pets', 'Pet Sitting', 'Pet Services']</t>
  </si>
  <si>
    <t>dk1wKOtlFi212DDMNr1pXg</t>
  </si>
  <si>
    <t>Courtyard by Marriott Charlotte Ballantyne</t>
  </si>
  <si>
    <t>15635 Don Lochman Lane</t>
  </si>
  <si>
    <t>J_KS3M2kQmKlKUcAmlBGrA</t>
  </si>
  <si>
    <t>9821 Northlake Center Pkwy</t>
  </si>
  <si>
    <t>['Mexican', 'Fast Food', 'American (Traditional)', 'Restaurants']</t>
  </si>
  <si>
    <t>BfaKFbvQr_eab23PS4vTgg</t>
  </si>
  <si>
    <t>Action Laundry</t>
  </si>
  <si>
    <t>MtSEQlqTj3Pup-wBY-dKfA</t>
  </si>
  <si>
    <t>1897 Market</t>
  </si>
  <si>
    <t>['Bars', 'Convenience Stores', 'Nightlife', 'Restaurants', 'Sandwiches', 'Beer', 'Wine &amp; Spirits', 'Food', 'Pizza']</t>
  </si>
  <si>
    <t>G87AMzYkCgWn3-R7ylzN3Q</t>
  </si>
  <si>
    <t>Maddy's Fatty's</t>
  </si>
  <si>
    <t>19905 W Catwaba Ave, Ste 105</t>
  </si>
  <si>
    <t>['Bakeries', 'Event Planning &amp; Services', 'Desserts', 'Food', 'Caterers']</t>
  </si>
  <si>
    <t>4Dd-M4UYp3NfJwAk66HS-A</t>
  </si>
  <si>
    <t>Levine Hearing</t>
  </si>
  <si>
    <t>3121 Springbank Ln, Ste G</t>
  </si>
  <si>
    <t>['Health &amp; Medical', 'Hearing Aid Providers']</t>
  </si>
  <si>
    <t>pvNlEkUozt6B1BhGnsj77g</t>
  </si>
  <si>
    <t>Fruiticup</t>
  </si>
  <si>
    <t>9009 Jm Keynes Dr, Ste 3</t>
  </si>
  <si>
    <t>T8rI58FbrGBQVOaVeXtSww</t>
  </si>
  <si>
    <t>8050 Concord Mills Blvd</t>
  </si>
  <si>
    <t>['Food', 'Specialty Food', 'Candy Stores', 'Toy Stores', 'Shopping', 'Fashion', "Children's Clothing"]</t>
  </si>
  <si>
    <t>9b5EGAPsZad0K1cjplg3Uw</t>
  </si>
  <si>
    <t>Cricket Arena</t>
  </si>
  <si>
    <t>['Active Life', 'Stadiums &amp; Arenas', 'Cinema', 'Venues &amp; Event Spaces', 'Event Planning &amp; Services', 'Arts &amp; Entertainment', 'Amusement Parks']</t>
  </si>
  <si>
    <t>gn9cc6-VLuCClqkWCtNcpg</t>
  </si>
  <si>
    <t>Mi Pueblo Mexican Grill</t>
  </si>
  <si>
    <t>7003 University City Blvd</t>
  </si>
  <si>
    <t>PcR2HMSqHzygJ5fUdyOPRg</t>
  </si>
  <si>
    <t>L Nails</t>
  </si>
  <si>
    <t>9246 Albemarle Rd</t>
  </si>
  <si>
    <t>SIVLCoxA71fOZ2YHkzDq7Q</t>
  </si>
  <si>
    <t>Custom</t>
  </si>
  <si>
    <t>3206 N Davidson St</t>
  </si>
  <si>
    <t>['Watch Repair', 'Local Flavor', 'Shopping', 'Jewelry', 'Local Services']</t>
  </si>
  <si>
    <t>uIJbO2SzdOVLTYzwpMm67w</t>
  </si>
  <si>
    <t>Get Fit Foods</t>
  </si>
  <si>
    <t>['Health Markets', 'American (Traditional)', 'Food', 'Breakfast &amp; Brunch', 'Specialty Food', 'Restaurants']</t>
  </si>
  <si>
    <t>llyCcZeOT_SI-celMhm5fA</t>
  </si>
  <si>
    <t>Derado's Italian Gourmet</t>
  </si>
  <si>
    <t>uKONHIVGg_qzpDb3mfTvwA</t>
  </si>
  <si>
    <t>Sabor Latin Street Grill - Uptown</t>
  </si>
  <si>
    <t>3GuVhTkxAEOjn0KSjxy8Ow</t>
  </si>
  <si>
    <t>Affordable Decorative Concrete</t>
  </si>
  <si>
    <t>3021 Overbrook Ter</t>
  </si>
  <si>
    <t>['Contractors', 'Flooring', 'Building Supplies', 'Masonry/Concrete', 'Home Services']</t>
  </si>
  <si>
    <t>1V10_YvvDWkH3EPc1W0Ceg</t>
  </si>
  <si>
    <t>9526 Birkdale Crossing Dr, Ste 14</t>
  </si>
  <si>
    <t>['Shopping', 'Mobile Phones', 'Telecommunications', 'IT Services &amp; Computer Repair', 'Mobile Phone Accessories', 'Local Services']</t>
  </si>
  <si>
    <t>9Ijc05HFBuOa4kSwKUg7Pw</t>
  </si>
  <si>
    <t>Sport Clips Haircuts of Park Towne Village</t>
  </si>
  <si>
    <t>1600 E Woodlawn Rd, Studio 120</t>
  </si>
  <si>
    <t>['Beauty &amp; Spas', 'Hair Salons', "Men's Hair Salons", 'Hair Stylists', 'Barbers']</t>
  </si>
  <si>
    <t>WM19O3HoCxCE9t7RuTYgpA</t>
  </si>
  <si>
    <t>Apricot Lane</t>
  </si>
  <si>
    <t>7800 B Rea Rd</t>
  </si>
  <si>
    <t>['Shopping', 'Fashion', "Women's Clothing"]</t>
  </si>
  <si>
    <t>mJcos9WHvSR1-iB0w1Zk9w</t>
  </si>
  <si>
    <t>Carvana Charlotte</t>
  </si>
  <si>
    <t>3631 S Blvd</t>
  </si>
  <si>
    <t>['Car Dealers', 'Automotive', 'Auto Loan Providers', 'Car Buyers']</t>
  </si>
  <si>
    <t>wtMbJN1zKHk0mIeaU7vlXw</t>
  </si>
  <si>
    <t>Brawley's Beverage</t>
  </si>
  <si>
    <t>4620 Park Rd</t>
  </si>
  <si>
    <t>RMNqxIXHhFaesWCGeF26jg</t>
  </si>
  <si>
    <t>Charlotte Pride Festival &amp; Parade</t>
  </si>
  <si>
    <t>['Local Flavor', 'Arts &amp; Entertainment', 'Festivals']</t>
  </si>
  <si>
    <t>1c6IKv4E0-Nl7XfeGRuJug</t>
  </si>
  <si>
    <t>CPI Security</t>
  </si>
  <si>
    <t>4300 Sandy Porter Rd</t>
  </si>
  <si>
    <t>['Home Services', 'Home Automation', 'Security Systems', 'Home Inspectors', 'Fire Protection Services']</t>
  </si>
  <si>
    <t>nHP8Fp1o3W15vghUWUhhdg</t>
  </si>
  <si>
    <t>1630 Oakhurst Commons Dr</t>
  </si>
  <si>
    <t>bfVpHvjir2G2Z9wVeddw4w</t>
  </si>
  <si>
    <t>The Olde Mecklenburg Brewery</t>
  </si>
  <si>
    <t>4150 Yancey Rd</t>
  </si>
  <si>
    <t>['Breweries', 'Event Planning &amp; Services', 'German', 'Food', 'Restaurants', 'Venues &amp; Event Spaces']</t>
  </si>
  <si>
    <t>FQtgz9okanZTIPDMmCkniQ</t>
  </si>
  <si>
    <t>Red Star Lounge</t>
  </si>
  <si>
    <t>['Bars', 'Lounges', 'Nightlife']</t>
  </si>
  <si>
    <t>JXj3X8RMmVikVZGSWmh7ww</t>
  </si>
  <si>
    <t>Block Bistro</t>
  </si>
  <si>
    <t>13812 Cinnabar Pl, Ste 100</t>
  </si>
  <si>
    <t>['Cafes', 'Bars', 'Breakfast &amp; Brunch', 'Restaurants', 'Wine Bars', 'Nightlife']</t>
  </si>
  <si>
    <t>QShxCR0mR1vvZIylInZDAQ</t>
  </si>
  <si>
    <t>Udipi Indian Cuisine</t>
  </si>
  <si>
    <t>9510 University City Blvd, Ste 101</t>
  </si>
  <si>
    <t>['Pakistani', 'Vegetarian', 'Indian', 'Restaurants']</t>
  </si>
  <si>
    <t>3rlp1xCKSxF1-wGTyMxCZw</t>
  </si>
  <si>
    <t>Big Al's Pub &amp; Grubberia</t>
  </si>
  <si>
    <t>9306 Albemarle Rd</t>
  </si>
  <si>
    <t>['Pizza', 'American (Traditional)', 'Pubs', 'Bars', 'Restaurants', 'Nightlife']</t>
  </si>
  <si>
    <t>b6NJDLmLAl6KqquwHdRXqA</t>
  </si>
  <si>
    <t>6109 Bayfield Pkw</t>
  </si>
  <si>
    <t>so5zDDBvYTMjqpd0Tb8yqw</t>
  </si>
  <si>
    <t>Amazing Wok</t>
  </si>
  <si>
    <t>16049 Johnston Rd</t>
  </si>
  <si>
    <t>['Thai', 'Restaurants', 'Chinese']</t>
  </si>
  <si>
    <t>_5UAFrD3EDgJO1aZgRxH7w</t>
  </si>
  <si>
    <t>Price's Chicken Coop</t>
  </si>
  <si>
    <t>1614 Camden Rd</t>
  </si>
  <si>
    <t>['Restaurants', 'Southern', 'Caterers', 'Event Planning &amp; Services']</t>
  </si>
  <si>
    <t>Gr9aPiYt02NuYsUaRvo9pw</t>
  </si>
  <si>
    <t>Cool Fish LKN</t>
  </si>
  <si>
    <t>21726 Catawba Ave, Ste B-2</t>
  </si>
  <si>
    <t>['Tapas/Small Plates', 'Cocktail Bars', 'Nightlife', 'Asian Fusion', 'Bars', 'Sushi Bars', 'Restaurants']</t>
  </si>
  <si>
    <t>lmdKTREoAQTT7wGCsYmvyg</t>
  </si>
  <si>
    <t>Weddington Family Medicine</t>
  </si>
  <si>
    <t>8930 Blakeney Professional Dr</t>
  </si>
  <si>
    <t>fKirDooOVQUin6SttMiz1g</t>
  </si>
  <si>
    <t>Vitos Pizza Truck</t>
  </si>
  <si>
    <t>od3rN3eo9jxPE1msBrvBuw</t>
  </si>
  <si>
    <t>Star Automotive</t>
  </si>
  <si>
    <t>615 Stallings Rd, Ste a</t>
  </si>
  <si>
    <t>x5hieVj5VhyFIqpUv3M92A</t>
  </si>
  <si>
    <t>Reebok CrossFit Charlotte Uptown</t>
  </si>
  <si>
    <t>415 South Mint St, Ste D</t>
  </si>
  <si>
    <t>['Active Life', 'Sports Clubs', 'Health &amp; Medical', 'Interval Training Gyms', 'Gyms', 'Fitness &amp; Instruction']</t>
  </si>
  <si>
    <t>9cUsM7MuoPG52sJx5F7OxQ</t>
  </si>
  <si>
    <t>A Smile 4 U Family Dentistry</t>
  </si>
  <si>
    <t>9010 Glenwater Dr, Ste 108</t>
  </si>
  <si>
    <t>['Pediatric Dentists', 'Health &amp; Medical', 'Dentists', 'General Dentistry', 'Cosmetic Dentists']</t>
  </si>
  <si>
    <t>MUwGFgvvT4q2BKnVPMfPNg</t>
  </si>
  <si>
    <t>Gisoo Salon</t>
  </si>
  <si>
    <t>1236 East Blvd, Ste A</t>
  </si>
  <si>
    <t>["Men's Hair Salons", 'Beauty &amp; Spas', 'Threading Services', 'Hair Removal', 'Makeup Artists', 'Blow Dry/Out Services', 'Hair Stylists', 'Hair Salons']</t>
  </si>
  <si>
    <t>Lf-yBF3ibrnjuovaD-MLkg</t>
  </si>
  <si>
    <t>Comfort Footworks</t>
  </si>
  <si>
    <t>924 Park Center Dr, Ste 101</t>
  </si>
  <si>
    <t>['Shoe Stores', 'Fashion', 'Shopping', 'Orthotics', 'Health &amp; Medical']</t>
  </si>
  <si>
    <t>6426 W Sugar Creek Rd, Unit A</t>
  </si>
  <si>
    <t>['Sandwiches', 'Restaurants', 'Pizza']</t>
  </si>
  <si>
    <t>ajDZzgYsPJANqw5fOmXAGA</t>
  </si>
  <si>
    <t>eMoi Nail Bar</t>
  </si>
  <si>
    <t>9208 Ardrey Kell Rd, Ste 300</t>
  </si>
  <si>
    <t>['Nail Salons', 'Beauty &amp; Spas', 'Eyelash Service', 'Nail Technicians']</t>
  </si>
  <si>
    <t>MLedq-TZ0agqS1e-ODq_7g</t>
  </si>
  <si>
    <t>Tasty Yo</t>
  </si>
  <si>
    <t>3116 N Davidson St, Ste 130</t>
  </si>
  <si>
    <t>['Desserts', 'Food', 'Ice Cream &amp; Frozen Yogurt']</t>
  </si>
  <si>
    <t>6Kl_sScqbzSq81sQUqYPWA</t>
  </si>
  <si>
    <t>Apex Martial Arts</t>
  </si>
  <si>
    <t>122 Commerce Center Dr</t>
  </si>
  <si>
    <t>['Martial Arts', 'Fitness &amp; Instruction', 'Active Life']</t>
  </si>
  <si>
    <t>Tg1aCBtT0RjExQEh3tDuEA</t>
  </si>
  <si>
    <t>WRG Paint &amp; Body</t>
  </si>
  <si>
    <t>559 Griffith Rd</t>
  </si>
  <si>
    <t>['Automotive', 'Auto Repair', 'Towing', 'Body Shops']</t>
  </si>
  <si>
    <t>v712xkgEgOEODsDoDzPH8A</t>
  </si>
  <si>
    <t>Ultraskin Wax Center - Steele Creek</t>
  </si>
  <si>
    <t>12820 S Tryon St</t>
  </si>
  <si>
    <t>['Hair Removal', 'Waxing', 'Beauty &amp; Spas']</t>
  </si>
  <si>
    <t>BxEX0bsWHoDhNdPInFusLg</t>
  </si>
  <si>
    <t>Plaza Appliance Service</t>
  </si>
  <si>
    <t>Y2NKzfoF_X2cfc15y21jnQ</t>
  </si>
  <si>
    <t>Mike's Deli and Bagels</t>
  </si>
  <si>
    <t>5303 Poplar Tent Rd</t>
  </si>
  <si>
    <t>['Food', 'Bagels', 'Breakfast &amp; Brunch', 'Sandwiches', 'Delis', 'Restaurants']</t>
  </si>
  <si>
    <t>UVkIaTEksZiwzZYjwfuvyg</t>
  </si>
  <si>
    <t>Untangled Salon</t>
  </si>
  <si>
    <t>19924 Jetton Rd, Ste 105</t>
  </si>
  <si>
    <t>c7X2SdKxVJMaOnFROO8WEg</t>
  </si>
  <si>
    <t>Finga Lickin' Caribbean Eatery</t>
  </si>
  <si>
    <t>2838 The Plz</t>
  </si>
  <si>
    <t>['Caribbean', 'Restaurants', 'Pizza', 'Internet Cafes', 'Food']</t>
  </si>
  <si>
    <t>2P2ViYM_EAPmG5lsNLesbQ</t>
  </si>
  <si>
    <t>12910 Walker Branch Rd, Ste 100</t>
  </si>
  <si>
    <t>['Electronics', 'Shopping', 'Home Services', 'Mobile Phones', 'Professional Services', 'Internet Service Providers']</t>
  </si>
  <si>
    <t>NoRNPQRzd_WA2C4a8uYoIw</t>
  </si>
  <si>
    <t>GameTruck Charlotte</t>
  </si>
  <si>
    <t>['Shopping', 'Flowers &amp; Gifts', 'Performing Arts', 'Toy Stores', 'Party Equipment Rentals', 'Party Supplies', 'Party Bus Rentals', 'Event Planning &amp; Services', 'Game Truck Rental', 'Arcades', 'Party &amp; Event Planning', 'Arts &amp; Entertainment', 'Laser Tag', 'Active Life']</t>
  </si>
  <si>
    <t>62O27qrgr_yl--a3DwiW3Q</t>
  </si>
  <si>
    <t>The Sweet Spot</t>
  </si>
  <si>
    <t>10050 Edison Sq Dr NW</t>
  </si>
  <si>
    <t>['Restaurants', 'Sandwiches', 'Food', 'Breakfast &amp; Brunch', 'Coffee &amp; Tea', 'Cafes']</t>
  </si>
  <si>
    <t>Bx8mlLAjAnQI-YjWCdmIxg</t>
  </si>
  <si>
    <t>Safelite AutoGlass</t>
  </si>
  <si>
    <t>101 W Franklin Blvd</t>
  </si>
  <si>
    <t>['Automotive', 'Auto Glass Services', 'Windshield Installation &amp; Repair', 'Body Shops']</t>
  </si>
  <si>
    <t>eE5c5PnmNe4K1900ADkViQ</t>
  </si>
  <si>
    <t>H&amp;M</t>
  </si>
  <si>
    <t>['Fashion', "Men's Clothing", "Women's Clothing", 'Shopping', 'Department Stores', "Children's Clothing"]</t>
  </si>
  <si>
    <t>FDUBxhK7pHdp37zUAbqtOA</t>
  </si>
  <si>
    <t>Visart Video</t>
  </si>
  <si>
    <t>['Toy Stores', 'Cinema', 'Arts &amp; Entertainment', 'Videos &amp; Video Game Rental', 'Books', 'Mags', 'Music &amp; Video', 'Shopping']</t>
  </si>
  <si>
    <t>RtJFVhfVntYNRM28TWsyjw</t>
  </si>
  <si>
    <t>Maddi's Gallery</t>
  </si>
  <si>
    <t>1530 East Blvd</t>
  </si>
  <si>
    <t>['Art Galleries', 'Arts &amp; Crafts', 'Shopping', 'Arts &amp; Entertainment']</t>
  </si>
  <si>
    <t>Diy5XsHByL1W0sgGbmxVrQ</t>
  </si>
  <si>
    <t>Hodnett Orthodontics</t>
  </si>
  <si>
    <t>16143 Lancaster Hwy, Ste 103</t>
  </si>
  <si>
    <t>M1MRdrMZsOasWUoHaYM4xg</t>
  </si>
  <si>
    <t>LifeTime Athletic</t>
  </si>
  <si>
    <t>11210 Golf Links Dr</t>
  </si>
  <si>
    <t>['Health Coach', 'Fitness &amp; Instruction', 'Active Life', 'Beauty &amp; Spas', 'Massage', 'Health &amp; Medical']</t>
  </si>
  <si>
    <t>hwD7C7suAPXJviSv7XBoSg</t>
  </si>
  <si>
    <t>Nori Japan</t>
  </si>
  <si>
    <t>4400 Sharon Rd, Ste 7, Food Court</t>
  </si>
  <si>
    <t>EZDBlDL_pGd9b3N_EQ4vMw</t>
  </si>
  <si>
    <t>Berry's Bakery &amp; Eatery</t>
  </si>
  <si>
    <t>2101 S New Hope Rd</t>
  </si>
  <si>
    <t>hTVP6gcuc0WDJG6tFQ6zVA</t>
  </si>
  <si>
    <t>No Grease Barbershop</t>
  </si>
  <si>
    <t>['Beauty &amp; Spas', 'Hair Salons', 'Barbers', 'Hair Stylists']</t>
  </si>
  <si>
    <t>N2-5uLjUyO4COsNbRpID3g</t>
  </si>
  <si>
    <t>Kovscek Renovation</t>
  </si>
  <si>
    <t>QdqNasCG59btSTi8VmO4WA</t>
  </si>
  <si>
    <t>Aurea Station</t>
  </si>
  <si>
    <t>8625 Winter Oaks Ln</t>
  </si>
  <si>
    <t>lS8ReYIbJsyo4KozqOUzXg</t>
  </si>
  <si>
    <t>['Shopping', 'Mobile Phones', 'Local Services', 'Telecommunications', 'Mobile Phone Accessories', 'IT Services &amp; Computer Repair']</t>
  </si>
  <si>
    <t>2Ok4s1al1XRqFTyEWB4i0g</t>
  </si>
  <si>
    <t>California Pizza Kitchen at Southpark Mall</t>
  </si>
  <si>
    <t>4400 Sharon Rd, Spc G23D</t>
  </si>
  <si>
    <t>['American (Traditional)', 'American (New)', 'Salad', 'Restaurants', 'Pizza']</t>
  </si>
  <si>
    <t>nM-MtuDPVKbe2I5kghLY_A</t>
  </si>
  <si>
    <t>Hh Gregg Appliances and Electronics</t>
  </si>
  <si>
    <t>9509 South Blvd</t>
  </si>
  <si>
    <t>-0y3MZU2oYP8r1ruDP1bfQ</t>
  </si>
  <si>
    <t>Tryon Eye Associates</t>
  </si>
  <si>
    <t>Tz1Oj-tzK-g4iB-QqlVlBg</t>
  </si>
  <si>
    <t>Carmel Span Family Barber Shop</t>
  </si>
  <si>
    <t>6401 Carmel Rd</t>
  </si>
  <si>
    <t>-I27yVw2x_-31_OOMSH02w</t>
  </si>
  <si>
    <t>Local Loaf</t>
  </si>
  <si>
    <t>800 E 35th St</t>
  </si>
  <si>
    <t>['American (Traditional)', 'American (New)', 'Delis', 'Restaurants', 'Breakfast &amp; Brunch', 'Bakeries', 'Sandwiches', 'Food']</t>
  </si>
  <si>
    <t>GagrEUDloyLmrgmVtHAYcQ</t>
  </si>
  <si>
    <t>Eloquent Nails</t>
  </si>
  <si>
    <t>362 George W Liles Pkwy NW</t>
  </si>
  <si>
    <t>Q-U81cr4IN64LpNNVcoMcQ</t>
  </si>
  <si>
    <t>Chef Thai &amp; Sushi</t>
  </si>
  <si>
    <t>['Sushi Bars', 'Vietnamese', 'Thai', 'Restaurants']</t>
  </si>
  <si>
    <t>g1s89K-ZyjQ1vXgDnEj1YA</t>
  </si>
  <si>
    <t>Rainbow Child Care Center of Charlotte Ballantyne</t>
  </si>
  <si>
    <t>7801 Ballantyne Commons Pkwy</t>
  </si>
  <si>
    <t>['Summer Camps', 'Montessori Schools', 'Education', 'Child Care &amp; Day Care', 'Preschools', 'Local Services', 'Active Life']</t>
  </si>
  <si>
    <t>Gn4RQCstAToZBna_5AmNSA</t>
  </si>
  <si>
    <t>Cottage Chic</t>
  </si>
  <si>
    <t>1232 East Blvd</t>
  </si>
  <si>
    <t>['Arts &amp; Crafts', 'Home Decor', 'Fabric Stores', 'Home Services', 'Home &amp; Garden', 'Furniture Stores', 'Shopping', "Women's Clothing", 'Interior Design', 'Fashion']</t>
  </si>
  <si>
    <t>SThmy10YhS13oFgT990Xhw</t>
  </si>
  <si>
    <t>9604 Longstone Ln</t>
  </si>
  <si>
    <t>['Coffee &amp; Tea', 'Restaurants', 'Food', 'Breakfast &amp; Brunch']</t>
  </si>
  <si>
    <t>VL0JMErbrfZcTPdQlxx-Xg</t>
  </si>
  <si>
    <t>Benefit Brow Bar at Ulta</t>
  </si>
  <si>
    <t>415 Cox Rd, Ste 140</t>
  </si>
  <si>
    <t>['Cosmetics &amp; Beauty Supply', 'Shopping', 'Skin Care', 'Beauty &amp; Spas', 'Makeup Artists', 'Hair Removal']</t>
  </si>
  <si>
    <t>4vxpq3gE4p710Wxh82traQ</t>
  </si>
  <si>
    <t>H &amp; S Roofing &amp; Gutter Company</t>
  </si>
  <si>
    <t>506 W Summit Ave</t>
  </si>
  <si>
    <t>['Home Services', 'Contractors', 'Roofing', 'Gutter Services']</t>
  </si>
  <si>
    <t>qa5m0hm-u1YLpvnGMCpAaw</t>
  </si>
  <si>
    <t>Asian Grill</t>
  </si>
  <si>
    <t>3913 Providence Rd S, Ste C</t>
  </si>
  <si>
    <t>['Restaurants', 'Chinese', 'Asian Fusion']</t>
  </si>
  <si>
    <t>USeNrgU8tN5UJTWDZDA59A</t>
  </si>
  <si>
    <t>Moving and Cleaning Solutions</t>
  </si>
  <si>
    <t>['Home Cleaning', 'Movers', 'Home Services']</t>
  </si>
  <si>
    <t>qZ4vu2fWpVtdXStNYQrf1Q</t>
  </si>
  <si>
    <t>3D Baby Ultrasound Studio</t>
  </si>
  <si>
    <t>1004 Union Rd</t>
  </si>
  <si>
    <t>['Flooring', 'Diagnostic Services', 'Health &amp; Medical', 'Home Services', 'Diagnostic Imaging', 'Baby Gear &amp; Furniture', 'Shopping']</t>
  </si>
  <si>
    <t>a_ozcQNKgUOW4Lr0NQq4qg</t>
  </si>
  <si>
    <t>4425 Park Road, 100</t>
  </si>
  <si>
    <t>jm3fziU8QfLBdkQg2LQb3w</t>
  </si>
  <si>
    <t>China Garden</t>
  </si>
  <si>
    <t>5303 Poplar Tent Rd, Ste 230</t>
  </si>
  <si>
    <t>MtzjOi57BkQrqF8wqNOyHg</t>
  </si>
  <si>
    <t>Nana's Soul Food Kitchen</t>
  </si>
  <si>
    <t>2908 Oak Lake Blvd, Ste 106</t>
  </si>
  <si>
    <t>['Soul Food', 'Restaurants', 'Specialty Food', 'Ethnic Food', 'Food']</t>
  </si>
  <si>
    <t>1ItxkuMUFVJCNEn8XXPu4A</t>
  </si>
  <si>
    <t>Food Lion Inc-Store #160</t>
  </si>
  <si>
    <t>9129 Sam Furr Rd</t>
  </si>
  <si>
    <t>72P1ZcBGCaefSStWpzwSCA</t>
  </si>
  <si>
    <t>5925 N Tryon St</t>
  </si>
  <si>
    <t>pZBgTHK_fTf7W8vYzW4Ckg</t>
  </si>
  <si>
    <t>Bistro 7</t>
  </si>
  <si>
    <t>5Yb7uq3eYp2w57uFOYFHtQ</t>
  </si>
  <si>
    <t>9931 Lee St</t>
  </si>
  <si>
    <t>['Restaurants', 'Chinese', 'Buffets']</t>
  </si>
  <si>
    <t>83rCR68Lq1loTiCTYCzN_Q</t>
  </si>
  <si>
    <t>Under Armour Factory House - Charlotte</t>
  </si>
  <si>
    <t>5524 New Fashion Way, Ste 400</t>
  </si>
  <si>
    <t>['Sporting Goods', 'Fashion', "Men's Clothing", 'Sports Wear', 'Shopping', "Women's Clothing", 'Shoe Stores', 'Outlet Stores']</t>
  </si>
  <si>
    <t>ylmvnGMJE6RqfWaIw10f4g</t>
  </si>
  <si>
    <t>The Vanlandingham Estate</t>
  </si>
  <si>
    <t>2010 The Plz</t>
  </si>
  <si>
    <t>['Event Planning &amp; Services', 'Venues &amp; Event Spaces', 'Hotels &amp; Travel', 'Wedding Planning', 'Bed &amp; Breakfast']</t>
  </si>
  <si>
    <t>G_w2mJJVqGdwJqqtX0IrWw</t>
  </si>
  <si>
    <t>Lindt Master Chocolatier</t>
  </si>
  <si>
    <t>5512 New Fashion Way, Ste 998</t>
  </si>
  <si>
    <t>['Chocolatiers &amp; Shops', 'Specialty Food', 'Food']</t>
  </si>
  <si>
    <t>PdCxX1QJnlBkvnG9fFjWYg</t>
  </si>
  <si>
    <t>['Cafes', 'Food', 'Coffee &amp; Tea', 'Restaurants', 'Sandwiches', 'Bakeries']</t>
  </si>
  <si>
    <t>_q5KRey0wfvf1Z7yTjGMuQ</t>
  </si>
  <si>
    <t>Yofflers</t>
  </si>
  <si>
    <t>11318 N Community House Rd, Ste 204</t>
  </si>
  <si>
    <t>['Restaurants', 'Gelato', 'Ice Cream &amp; Frozen Yogurt', 'Cafes', 'Food', 'Coffee &amp; Tea']</t>
  </si>
  <si>
    <t>jQTBMbkw2Qlk00QMFYrGNg</t>
  </si>
  <si>
    <t>Ginny's Wigs-Plus</t>
  </si>
  <si>
    <t>610 1/2 S Chestnut St</t>
  </si>
  <si>
    <t>vp3o2ftmIdWqoDizH7ffHQ</t>
  </si>
  <si>
    <t>Latorre Law Firm</t>
  </si>
  <si>
    <t>2629 Central Ave</t>
  </si>
  <si>
    <t>['Immigration Law', 'Criminal Defense Law', 'Personal Injury Law', 'Lawyers', 'Professional Services']</t>
  </si>
  <si>
    <t>32goYEuXgYNx4iJDKGdn5g</t>
  </si>
  <si>
    <t>7868 Rea Rd, Ste J</t>
  </si>
  <si>
    <t>['Jewelry', 'Shopping', 'Local Services', 'Watch Repair', 'Jewelry Repair']</t>
  </si>
  <si>
    <t>7weMgwZer5V4xEbFK7kgqQ</t>
  </si>
  <si>
    <t>Travis Beachum Salon</t>
  </si>
  <si>
    <t>2133 South Blvd, Ste 102</t>
  </si>
  <si>
    <t>['Waxing', 'Hair Removal', 'Beauty &amp; Spas', 'Hair Salons']</t>
  </si>
  <si>
    <t>FkLVi7G7ADYgxb95kZEY-A</t>
  </si>
  <si>
    <t>10701 Monroe Rd</t>
  </si>
  <si>
    <t>08IUV8hUG3C-Joril6H91A</t>
  </si>
  <si>
    <t>Victoria's Brows &amp; Beauty- Monroe</t>
  </si>
  <si>
    <t>2115 W Roosevelt Blvd, Ste 309</t>
  </si>
  <si>
    <t>['Skin Care', 'Waxing', 'Hair Removal', 'Beauty &amp; Spas', 'Threading Services']</t>
  </si>
  <si>
    <t>d-us7L84lmYCtJHZBQvkCg</t>
  </si>
  <si>
    <t>James J. Harris Family Branch YMCA</t>
  </si>
  <si>
    <t>['Preschools', 'Fitness &amp; Instruction', 'Education', 'Swimming Pools', 'Summer Camps', 'Local Services', 'Active Life', 'Gyms', 'Child Care &amp; Day Care']</t>
  </si>
  <si>
    <t>JAvYrPxBmICaMc73iB5KOw</t>
  </si>
  <si>
    <t>Jakubek Dentistry</t>
  </si>
  <si>
    <t>7940 Williams Pond Ln</t>
  </si>
  <si>
    <t>['Health &amp; Medical', 'Dentists', 'Cosmetic Dentists', 'Endodontists', 'General Dentistry', 'Periodontists']</t>
  </si>
  <si>
    <t>rx-iM3UQZg3_uax3x6dw4w</t>
  </si>
  <si>
    <t>Official Shuttle</t>
  </si>
  <si>
    <t>5253 Old Dowd Rd, Ste 3</t>
  </si>
  <si>
    <t>['Hotels &amp; Travel', 'Transportation', 'Airport Shuttles']</t>
  </si>
  <si>
    <t>peBehK9zuayTk37OTpBRYQ</t>
  </si>
  <si>
    <t>Club K-9 of Charlotte</t>
  </si>
  <si>
    <t>9cWlTRGftDRxWPCqH4l_vA</t>
  </si>
  <si>
    <t>11500 E Independence Blvd</t>
  </si>
  <si>
    <t>['Salad', 'Restaurants', 'Delis', 'Sandwiches']</t>
  </si>
  <si>
    <t>S28n7eAj393k3gUOia7dIg</t>
  </si>
  <si>
    <t>3815 Concord Parkway S.</t>
  </si>
  <si>
    <t>['Fast Food', 'Restaurants', 'Tacos', 'Tex-Mex', 'Mexican']</t>
  </si>
  <si>
    <t>YEl0daeyeRuw5uULJLSWgg</t>
  </si>
  <si>
    <t>Keffer Mazda</t>
  </si>
  <si>
    <t>13307 Statesville Rd</t>
  </si>
  <si>
    <t>nzT22B3ad9L0oF2hVYXr8Q</t>
  </si>
  <si>
    <t>Hop Feng 2</t>
  </si>
  <si>
    <t>9229 Lawyers Rd, Ste G</t>
  </si>
  <si>
    <t>['Chinese', 'Asian Fusion', 'Restaurants']</t>
  </si>
  <si>
    <t>pOwziZ1OSMO7KYiIPJA2Zw</t>
  </si>
  <si>
    <t>Teavana</t>
  </si>
  <si>
    <t>4400 Sharon Rd, Ste 128</t>
  </si>
  <si>
    <t>qMT_KzIhWnGaHy0KV0LWsw</t>
  </si>
  <si>
    <t>Solar Nails</t>
  </si>
  <si>
    <t>9107 S Tryon St</t>
  </si>
  <si>
    <t>ADV5PA_XMBgbfn92ptu1sA</t>
  </si>
  <si>
    <t>ExecuCar</t>
  </si>
  <si>
    <t>['Limos', 'Hotels &amp; Travel', 'Transportation', 'Airport Shuttles']</t>
  </si>
  <si>
    <t>YOqMLa1VN64ajf-kO9vv8g</t>
  </si>
  <si>
    <t>14130 Rivergate Pkwy</t>
  </si>
  <si>
    <t>xDbuE8cU6-8-FSJFZy942w</t>
  </si>
  <si>
    <t>New Modern Nails</t>
  </si>
  <si>
    <t>9548 Mt Holly-Hntrsvlle Rd, Ste F</t>
  </si>
  <si>
    <t>zXK67fG_Fz7P-xximBIKgw</t>
  </si>
  <si>
    <t>Myers Park Spa &amp; Nails</t>
  </si>
  <si>
    <t>1041 Providence Rd</t>
  </si>
  <si>
    <t>tP4_9kaVaYkr9T_iL49XVQ</t>
  </si>
  <si>
    <t>Meca Realty</t>
  </si>
  <si>
    <t>2459 Wilkinson Blvd, Ste 100</t>
  </si>
  <si>
    <t>['Commercial Real Estate', 'Real Estate Agents', 'Property Management', 'Real Estate Services', 'Home Services', 'Real Estate']</t>
  </si>
  <si>
    <t>lcdI8-taDshgRU578a4SIg</t>
  </si>
  <si>
    <t>City Art Room</t>
  </si>
  <si>
    <t>9009-9 Jm Keynes Dr</t>
  </si>
  <si>
    <t>['Paint &amp; Sip', 'Painters', 'Home Services', 'Party &amp; Event Planning', 'Arts &amp; Crafts', 'Arts &amp; Entertainment', 'Professional Services', 'Art Classes', 'Art Galleries', 'Team Building Activities', 'Venues &amp; Event Spaces', 'Paint-Your-Own Pottery', 'Face Painting', 'Commissioned Artists', 'Event Planning &amp; Services', 'Education', 'Shopping']</t>
  </si>
  <si>
    <t>yLw5kZiIP9n-FnRGd5N1_g</t>
  </si>
  <si>
    <t>Maya Rita Bakes</t>
  </si>
  <si>
    <t>101 E 1st St</t>
  </si>
  <si>
    <t>wTkPP44piwAwGw9KNlwEgQ</t>
  </si>
  <si>
    <t>Sandra A Merrill, DMD - Denture World</t>
  </si>
  <si>
    <t>331 S Indian Trail Rd</t>
  </si>
  <si>
    <t>['Cosmetic Dentists', 'Periodontists', 'Dentists', 'Health &amp; Medical', 'General Dentistry']</t>
  </si>
  <si>
    <t>pPbkSv9GCoNbGg9BiVP8Ag</t>
  </si>
  <si>
    <t>Bite Your Tongue</t>
  </si>
  <si>
    <t>8850 Arbor Creek Dr</t>
  </si>
  <si>
    <t>['Event Planning &amp; Services', 'Restaurants', 'Caterers', 'Cajun/Creole']</t>
  </si>
  <si>
    <t>Gt5iy9hwMWdsvW1iGMzEVg</t>
  </si>
  <si>
    <t>Fairfield Inn</t>
  </si>
  <si>
    <t>3033 Cloverleaf Pkwy</t>
  </si>
  <si>
    <t>yN_Xmok44ptPGvm08MrVIg</t>
  </si>
  <si>
    <t>Affordable Auto Shippers</t>
  </si>
  <si>
    <t>8501 Tower Point Dr, Unit B5</t>
  </si>
  <si>
    <t>['Automotive', 'Vehicle Shipping']</t>
  </si>
  <si>
    <t>fJRKdEms3N8gXxHNbwYBXw</t>
  </si>
  <si>
    <t>Chantilly's Tea Room &amp; Restaurant</t>
  </si>
  <si>
    <t>['Tea Rooms', 'Vegetarian', 'Sandwiches', 'Food', 'Restaurants']</t>
  </si>
  <si>
    <t>d_cNeXjuRXceZuL6hQKmBg</t>
  </si>
  <si>
    <t>Lucky Samurai</t>
  </si>
  <si>
    <t>116 N New Hope Rd</t>
  </si>
  <si>
    <t>3_WPXId1ab8nmAHYZ1nrQQ</t>
  </si>
  <si>
    <t>ProMed</t>
  </si>
  <si>
    <t>8520 Pit Stop Ct NW, Ste 30</t>
  </si>
  <si>
    <t>['Medical Centers', 'Health &amp; Medical', 'Urgent Care']</t>
  </si>
  <si>
    <t>PrchY9Revlm2PZ0bju2c7A</t>
  </si>
  <si>
    <t>North Star Seafood Restaurant</t>
  </si>
  <si>
    <t>Old US 321 Hwy</t>
  </si>
  <si>
    <t>zb5iru_XM0Y_Iger1exiCQ</t>
  </si>
  <si>
    <t>AAA - Albemarle Rd</t>
  </si>
  <si>
    <t>5617 Albemarle Rd</t>
  </si>
  <si>
    <t>['Hotels &amp; Travel', 'Roadside Assistance', 'Travel Services', 'Insurance', 'Auto Repair', 'Tires', 'Automotive', 'Financial Services']</t>
  </si>
  <si>
    <t>WPkRg0eaJZFbyXm0uNb1ZA</t>
  </si>
  <si>
    <t>Cabo's Mexican Cuisine and Cantina</t>
  </si>
  <si>
    <t>rB85a7laYV9aBjGbrq8P5Q</t>
  </si>
  <si>
    <t>Suzanne Murtha</t>
  </si>
  <si>
    <t>['Real Estate Agents', 'Home Services', 'Real Estate Services', 'Real Estate']</t>
  </si>
  <si>
    <t>TnxZmz-FYuTOTXRliczN_w</t>
  </si>
  <si>
    <t>Coin Bar</t>
  </si>
  <si>
    <t>['Bars', 'Sports Bars', 'Nightlife']</t>
  </si>
  <si>
    <t>S3JHzyjgzzjfTd-6qSa55A</t>
  </si>
  <si>
    <t>335 West Franklin Blvd</t>
  </si>
  <si>
    <t>['Tires', 'Automotive', 'Oil Change Stations', 'Auto Repair', 'Wheel &amp; Rim Repair']</t>
  </si>
  <si>
    <t>SpTfZKtR1OPSFU-FK6I3EQ</t>
  </si>
  <si>
    <t>Festival In the Park</t>
  </si>
  <si>
    <t>1409 East Blvd</t>
  </si>
  <si>
    <t>uCphERwZ31gfKkdY26SXiw</t>
  </si>
  <si>
    <t>8120 S Tryon St</t>
  </si>
  <si>
    <t>['Shopping', 'Grocery', 'Food', 'Drugstores']</t>
  </si>
  <si>
    <t>XKqxoJlApavB668oNyfofw</t>
  </si>
  <si>
    <t>Frankies Fun Park</t>
  </si>
  <si>
    <t>10621 Bryton Corporate Center Dr</t>
  </si>
  <si>
    <t>['Active Life', 'Mini Golf', 'Amusement Parks', 'Food']</t>
  </si>
  <si>
    <t>3ATupCmaFmDYh7t2DGDwXg</t>
  </si>
  <si>
    <t>Blue Hem</t>
  </si>
  <si>
    <t>1750 Camden Rd, Ste F</t>
  </si>
  <si>
    <t>["Men's Clothing", 'Fashion', "Women's Clothing", 'Shopping']</t>
  </si>
  <si>
    <t>rOBczAlCZqgL-fA0wEidjA</t>
  </si>
  <si>
    <t>7207 E Independence Blvd</t>
  </si>
  <si>
    <t>['Financial Services', 'Banks &amp; Credit Unions', 'Mortgage Brokers', 'Home Services', 'Real Estate']</t>
  </si>
  <si>
    <t>MF_GMYOomIa_-95YwExLDw</t>
  </si>
  <si>
    <t>Philcron Automotive Service</t>
  </si>
  <si>
    <t>144 Manley St</t>
  </si>
  <si>
    <t>['Automotive', 'Auto Repair', 'Oil Change Stations', 'Tires', 'Body Shops', 'Transmission Repair']</t>
  </si>
  <si>
    <t>L-LLJYjJrmBf7XWkjpkpNQ</t>
  </si>
  <si>
    <t>Best Driving School</t>
  </si>
  <si>
    <t>8428 Clear Meadow Ln</t>
  </si>
  <si>
    <t>['Driving Schools', 'Specialty Schools', 'Education']</t>
  </si>
  <si>
    <t>iphz-5S5ap4B6b-hW5dgzg</t>
  </si>
  <si>
    <t>O'neil's</t>
  </si>
  <si>
    <t>8111 Fairview Rd</t>
  </si>
  <si>
    <t>['Bars', 'Pubs', 'Nightlife']</t>
  </si>
  <si>
    <t>cIB1aIhTyZG8aBlVUd2kNg</t>
  </si>
  <si>
    <t>Upper Cervical Wellness Center</t>
  </si>
  <si>
    <t>14015-D E Independence Blvd</t>
  </si>
  <si>
    <t>['Naturopathic/Holistic', 'Chiropractors', 'Nutritionists', 'Doctors', 'Health &amp; Medical', 'Massage Therapy']</t>
  </si>
  <si>
    <t>9XJLUPUMLA_t5zfhMRgKtw</t>
  </si>
  <si>
    <t>Street Spice</t>
  </si>
  <si>
    <t>['Food Trucks', 'Food', 'Street Vendors']</t>
  </si>
  <si>
    <t>w86a43vcuWFVB2kUyO5Mig</t>
  </si>
  <si>
    <t>Ballantyne School of Music</t>
  </si>
  <si>
    <t>11318 N Community House Rd, Ste 303</t>
  </si>
  <si>
    <t>['Nightlife', 'Arts &amp; Entertainment', 'Shopping', 'Performing Arts', 'Musical Instruments &amp; Teachers', 'Music Venues']</t>
  </si>
  <si>
    <t>aE32MDf3yVm_nPiLKIt-nA</t>
  </si>
  <si>
    <t>QC Catering</t>
  </si>
  <si>
    <t>601 Calvert St</t>
  </si>
  <si>
    <t>rXQtPJvk6iOweElGzNI21Q</t>
  </si>
  <si>
    <t>Sport Clips Haircuts of Huntersville</t>
  </si>
  <si>
    <t>16735 B Cranlyn Dr</t>
  </si>
  <si>
    <t>["Men's Hair Salons", 'Hair Salons', 'Barbers', 'Beauty &amp; Spas']</t>
  </si>
  <si>
    <t>sOVugAYBSNnjq34EviU3GQ</t>
  </si>
  <si>
    <t>9400 S Tryon St</t>
  </si>
  <si>
    <t>Ls-DK3JjBChL1gZEavL7oQ</t>
  </si>
  <si>
    <t>The Rogue Irish Pub and Kitchen</t>
  </si>
  <si>
    <t>['Nightlife', 'Irish', 'Breakfast &amp; Brunch', 'American (New)', 'Bars', 'Gastropubs', 'Food', 'Irish Pub', 'Desserts', 'Sports Bars', 'Restaurants']</t>
  </si>
  <si>
    <t>dgwM3kHGIKeLloXouahg-Q</t>
  </si>
  <si>
    <t>Children's Urology of the Carolinas</t>
  </si>
  <si>
    <t>230 Baldwin Ave</t>
  </si>
  <si>
    <t>['Health &amp; Medical', 'Urologists', 'Doctors', 'Pediatricians']</t>
  </si>
  <si>
    <t>JdDtyzZbNbVCMqI6ectN6g</t>
  </si>
  <si>
    <t>Sanctuary Charlotte Church</t>
  </si>
  <si>
    <t>800 Culp Rd</t>
  </si>
  <si>
    <t>Td3YKs0Uh0mEAAkC8APFvQ</t>
  </si>
  <si>
    <t>Abbey Inn</t>
  </si>
  <si>
    <t>7008 Wilkinson Blvd</t>
  </si>
  <si>
    <t>SPWFv7gy8PsH4smyzxqjZw</t>
  </si>
  <si>
    <t>Symmetry Pet Grooming</t>
  </si>
  <si>
    <t>20842 Catawba Ave</t>
  </si>
  <si>
    <t>u8uHSlceFXZxAVEGe2XXLA</t>
  </si>
  <si>
    <t>Gallery of Flowers</t>
  </si>
  <si>
    <t>9009-5 Jm Keynes Dr, Ste 5</t>
  </si>
  <si>
    <t>CYsSfDDpAtswz_FIzsXCew</t>
  </si>
  <si>
    <t>Crown Point Restaurant</t>
  </si>
  <si>
    <t>2518 Sardis Rd N</t>
  </si>
  <si>
    <t>['Restaurants', 'Diners', 'American (Traditional)', 'Sandwiches']</t>
  </si>
  <si>
    <t>MTbh64cQsBJZ6Ogl2xg67Q</t>
  </si>
  <si>
    <t>Tavern 24</t>
  </si>
  <si>
    <t>421 Cox Road</t>
  </si>
  <si>
    <t>WIwnSw-kSkkuGlaRk069HQ</t>
  </si>
  <si>
    <t>Mecklenburg County Sheriff's Office</t>
  </si>
  <si>
    <t>700 E 4th St, Ste 120</t>
  </si>
  <si>
    <t>['Public Services &amp; Government', 'Police Departments']</t>
  </si>
  <si>
    <t>hoGI9US9FN-PJpMX66reMQ</t>
  </si>
  <si>
    <t>Pelican's SnoBalls</t>
  </si>
  <si>
    <t>7649 N Tryon St</t>
  </si>
  <si>
    <t>QcmZBmIEHc5xPZkVIVNtgA</t>
  </si>
  <si>
    <t>1740 S Cannon Blvd</t>
  </si>
  <si>
    <t>adeWy0eWHWK4b-iy5knYxA</t>
  </si>
  <si>
    <t>Standard Insulating Company</t>
  </si>
  <si>
    <t>5720 General Industrial Rd</t>
  </si>
  <si>
    <t>['Insulation Installation', 'Contractors', 'Home Services']</t>
  </si>
  <si>
    <t>drFUBGpMR73xQFaSRIxDMw</t>
  </si>
  <si>
    <t>Eastover Dental</t>
  </si>
  <si>
    <t>3747 Latrobe Dr</t>
  </si>
  <si>
    <t>88TyKo52CRajXHxWlS5eEQ</t>
  </si>
  <si>
    <t>Royal Cafe &amp; Creperie</t>
  </si>
  <si>
    <t>131 Matthews Station St, Ste E</t>
  </si>
  <si>
    <t>['Restaurants', 'Creperies', 'Breakfast &amp; Brunch', 'Cafes']</t>
  </si>
  <si>
    <t>3e5LbQVdB2V6v2gkhzqaAQ</t>
  </si>
  <si>
    <t>China Gourmet</t>
  </si>
  <si>
    <t>Nf_OLImchUFTqmNdvN5CXg</t>
  </si>
  <si>
    <t>Sticky Fingers Ribhouse</t>
  </si>
  <si>
    <t>8021 Concord Mills Blvd</t>
  </si>
  <si>
    <t>['Restaurants', 'Sandwiches', 'American (Traditional)', 'Burgers', 'Caterers', 'Event Planning &amp; Services', 'Barbeque', 'Salad']</t>
  </si>
  <si>
    <t>_DE-FQ8gDbxXVrn1VxMTdQ</t>
  </si>
  <si>
    <t>Mallard Creek Animal Hospital</t>
  </si>
  <si>
    <t>2110 Ben Craig Dr, Ste 100</t>
  </si>
  <si>
    <t>Jf5etKG_Sc3Xe2dcIUvWZw</t>
  </si>
  <si>
    <t>MOOYAH Burgers, Fries &amp; Shakes</t>
  </si>
  <si>
    <t>['Hot Dogs', 'Food', 'Ice Cream &amp; Frozen Yogurt', 'Restaurants', 'American (Traditional)', 'Burgers']</t>
  </si>
  <si>
    <t>_4zFDLCB8Ukz9JaJnzTi4g</t>
  </si>
  <si>
    <t>9818 Gilead Road, B-104</t>
  </si>
  <si>
    <t>['Gluten-Free', 'Pizza', 'Restaurants']</t>
  </si>
  <si>
    <t>h9pl164llZwUv9bylqx2Xw</t>
  </si>
  <si>
    <t>8635 Hankins Rd</t>
  </si>
  <si>
    <t>['Breakfast &amp; Brunch', 'Diners', 'Restaurants', 'American (Traditional)']</t>
  </si>
  <si>
    <t>KjJQK6Pk2EsciZdt2-r1sQ</t>
  </si>
  <si>
    <t>River Run Country Club</t>
  </si>
  <si>
    <t>19125 River Falls Dr</t>
  </si>
  <si>
    <t>['Country Clubs', 'Swimming Pools', 'Golf', 'Arts &amp; Entertainment', 'Tennis', 'Active Life']</t>
  </si>
  <si>
    <t>iOg-xDwhH7Y5m_U1eiRmYw</t>
  </si>
  <si>
    <t>9211 North Tryon St, Ste 2</t>
  </si>
  <si>
    <t>['Hair Salons', 'Hair Extensions', 'Makeup Artists', 'Blow Dry/Out Services', 'Beauty &amp; Spas']</t>
  </si>
  <si>
    <t>DI37w7KLdNCXeYvtboUkQw</t>
  </si>
  <si>
    <t>Great Harvest Bread Company</t>
  </si>
  <si>
    <t>110 Matthews Station St</t>
  </si>
  <si>
    <t>['Bakeries', 'Sandwiches', 'Food', 'Coffee &amp; Tea', 'Restaurants']</t>
  </si>
  <si>
    <t>xOd7QPtJvFlUPj2dcvMIGw</t>
  </si>
  <si>
    <t>Barcelona Wine Bar Charlotte</t>
  </si>
  <si>
    <t>101 W Worthington Ave, Ste 190</t>
  </si>
  <si>
    <t>['Nightlife', 'Bars', 'Tapas Bars', 'Restaurants', 'Tapas/Small Plates', 'Wine Bars']</t>
  </si>
  <si>
    <t>FOmTr35WaWcAIWaq9dw45g</t>
  </si>
  <si>
    <t>Love Chiropractic Center</t>
  </si>
  <si>
    <t>215 Branchview Dr NE</t>
  </si>
  <si>
    <t>['Acupuncture', 'Massage', 'Chiropractors', 'Health &amp; Medical', 'Beauty &amp; Spas', 'Nutritionists', 'Physical Therapy']</t>
  </si>
  <si>
    <t>uv6vOi41fFo6mz8NhC7Y6w</t>
  </si>
  <si>
    <t>Sycamore at Tyvola</t>
  </si>
  <si>
    <t>707 Sycamore Centre Drive</t>
  </si>
  <si>
    <t>lO4xGuCH6Wrfk5oCEt33bw</t>
  </si>
  <si>
    <t>Guidepost Montessori at Prosperity</t>
  </si>
  <si>
    <t>4755 Prosperity Church Rd</t>
  </si>
  <si>
    <t>['Education', 'Child Care &amp; Day Care', 'Elementary Schools', 'Preschools', 'Montessori Schools', 'Local Services']</t>
  </si>
  <si>
    <t>taXtOYdA_oSqO1FM2EZwtA</t>
  </si>
  <si>
    <t>Twilight Lounge</t>
  </si>
  <si>
    <t>7030 Smith Corners Blvd, Ste C</t>
  </si>
  <si>
    <t>['Bars', 'Restaurants', 'Caribbean', 'Trinidadian', 'Nightlife', 'Music Venues', 'Arts &amp; Entertainment']</t>
  </si>
  <si>
    <t>awI6Rpa1B8qSVRWvDD1WSA</t>
  </si>
  <si>
    <t>Coachman Cleaners</t>
  </si>
  <si>
    <t>4001 Park Rd</t>
  </si>
  <si>
    <t>nujVJY8P1sTa1wIzDdSa7w</t>
  </si>
  <si>
    <t>Hair by Design</t>
  </si>
  <si>
    <t>9620 Longstone Ln, Ste A</t>
  </si>
  <si>
    <t>QlIW78umKyE5d0BLpPh1-w</t>
  </si>
  <si>
    <t>Mr. K's Soft Ice Cream &amp; Drive In</t>
  </si>
  <si>
    <t>2107 South Blvd</t>
  </si>
  <si>
    <t>['Burgers', 'Food', 'Restaurants', 'Ice Cream &amp; Frozen Yogurt']</t>
  </si>
  <si>
    <t>3JdUx--uHcdfxY3aVWHpzw</t>
  </si>
  <si>
    <t>4971 Stough Rd</t>
  </si>
  <si>
    <t>dVQOIH7S6Tc9hVQVvUB18A</t>
  </si>
  <si>
    <t>Michael Kors Outlet</t>
  </si>
  <si>
    <t>5404 New Fashion Way, Ste 904</t>
  </si>
  <si>
    <t>['Fashion', 'Shopping', 'Outlet Stores', 'Accessories']</t>
  </si>
  <si>
    <t>veFxzZDE1nNXVFIcExZjOA</t>
  </si>
  <si>
    <t>Southern Car Connection</t>
  </si>
  <si>
    <t>3400 Highway 49 S</t>
  </si>
  <si>
    <t>iJJXFKSgdvFiKOqQYW9nug</t>
  </si>
  <si>
    <t>Lux Salon Studio</t>
  </si>
  <si>
    <t>3452 N Davidson St</t>
  </si>
  <si>
    <t>['Beauty &amp; Spas', 'Hair Extensions', 'Eyelash Service', 'Hair Salons']</t>
  </si>
  <si>
    <t>Uyt5epG2rWOhOvgnZJwXoA</t>
  </si>
  <si>
    <t>Crown Town Subs</t>
  </si>
  <si>
    <t>10720 S Tryon St, Ste O</t>
  </si>
  <si>
    <t>['Salad', 'Sandwiches', 'Wraps', 'Restaurants', 'Delis']</t>
  </si>
  <si>
    <t>KVMhLFi5oFUj-gGqQs2Ztw</t>
  </si>
  <si>
    <t>Parks Heating &amp; Cooling</t>
  </si>
  <si>
    <t>1069 Van Buren Ave</t>
  </si>
  <si>
    <t>['Electricians', 'Home Services', 'Plumbing', 'Heating &amp; Air Conditioning/HVAC']</t>
  </si>
  <si>
    <t>KodPE7hphd8rXxH8eAK6FQ</t>
  </si>
  <si>
    <t>Caryl Mechanicals II, Inc</t>
  </si>
  <si>
    <t>5910 Stockbridge Dr</t>
  </si>
  <si>
    <t>fHqJ9bJmLA3JvDZFthMv0w</t>
  </si>
  <si>
    <t>Melting Point Hot Yoga</t>
  </si>
  <si>
    <t>9526 Birkdale Crossing Dr, Ste 10</t>
  </si>
  <si>
    <t>['Fitness &amp; Instruction', 'Yoga', 'Active Life', 'Health &amp; Medical', 'Massage', 'Beauty &amp; Spas']</t>
  </si>
  <si>
    <t>UowplTMikVmB91hiQ_GaaA</t>
  </si>
  <si>
    <t>Wiki Wiki Carwash</t>
  </si>
  <si>
    <t>1036 Tyvola Rd</t>
  </si>
  <si>
    <t>LD0oiOqJ8PaG-EJVmig8VA</t>
  </si>
  <si>
    <t>Scaleybark Lynx Station</t>
  </si>
  <si>
    <t>3750 South Blvd</t>
  </si>
  <si>
    <t>fY4KZ7ZKCSfjwsyrnsZ3xg</t>
  </si>
  <si>
    <t>Doggy Stylz Mobile Pet Spa</t>
  </si>
  <si>
    <t>UfBlzOse8iAO9QQKfSW2Xg</t>
  </si>
  <si>
    <t>8610-G Camfield St, Camfield Corners Shopping Ctr</t>
  </si>
  <si>
    <t>dcq_GUrFOKlSDLk28qLeTA</t>
  </si>
  <si>
    <t>Dunx Coffee</t>
  </si>
  <si>
    <t>4101 Park Rd</t>
  </si>
  <si>
    <t>['Food', 'Coffee Roasteries', 'Coffee &amp; Tea']</t>
  </si>
  <si>
    <t>nxXIBbN1yqSQLSD6Dv-D_w</t>
  </si>
  <si>
    <t>Belle Ville</t>
  </si>
  <si>
    <t>xCb65EW0rFcDZXNhVZrvNQ</t>
  </si>
  <si>
    <t>8826 Albemarle Rd</t>
  </si>
  <si>
    <t>ssRFZUbLOdpxB3sGo1I6nw</t>
  </si>
  <si>
    <t>Fashion Flowers</t>
  </si>
  <si>
    <t>3010 Monroe Rd, Ste 203</t>
  </si>
  <si>
    <t>['Shopping', 'Flowers &amp; Gifts', 'Floral Designers', 'Wedding Planning', 'Florists', 'Event Planning &amp; Services']</t>
  </si>
  <si>
    <t>lTRVrOqZOyQNUk233-HUIA</t>
  </si>
  <si>
    <t>Accent Comfort Services LLC</t>
  </si>
  <si>
    <t>5035 W WT Harris Blvd, Ste C</t>
  </si>
  <si>
    <t>['Electricians', 'Plumbing', 'Home Services', 'Heating &amp; Air Conditioning/HVAC']</t>
  </si>
  <si>
    <t>G6GzBhrV2SlTdvegP52wNw</t>
  </si>
  <si>
    <t>Nue Brows to Brazilians + Beaute Bar</t>
  </si>
  <si>
    <t>10822 Providence Rd, Ste 600</t>
  </si>
  <si>
    <t>['Beauty &amp; Spas', 'Hair Removal', 'Waxing', 'Skin Care', 'Permanent Makeup']</t>
  </si>
  <si>
    <t>ShTOiW3Qjm5mNBIYhXF1vg</t>
  </si>
  <si>
    <t>Top Gun Diner</t>
  </si>
  <si>
    <t>1474 N Hwy 16</t>
  </si>
  <si>
    <t>CATAWBA SPRINGS</t>
  </si>
  <si>
    <t>['American (New)', 'Gastropubs', 'Breakfast &amp; Brunch', 'Restaurants']</t>
  </si>
  <si>
    <t>ZdFl7MqnF09dcifG1j7l_w</t>
  </si>
  <si>
    <t>8700 J W Clay</t>
  </si>
  <si>
    <t>['Restaurants', 'Nightlife', 'Sports Bars', 'Chicken Wings', 'American (Traditional)', 'Steakhouses', 'Burgers', 'Bars']</t>
  </si>
  <si>
    <t>_1t-Cxb39F43ta-rtN_hfg</t>
  </si>
  <si>
    <t>TownePlace Suites Charlotte University Research Park</t>
  </si>
  <si>
    <t>8710 Research Dr</t>
  </si>
  <si>
    <t>0JLTKvsKNRdpmEXV-c8tXw</t>
  </si>
  <si>
    <t>Bumpus Tires</t>
  </si>
  <si>
    <t>208 Main St</t>
  </si>
  <si>
    <t>['Automotive', 'Auto Repair', 'Oil Change Stations', 'Tires']</t>
  </si>
  <si>
    <t>9ZZxyAuMCrCFhBHExvh68w</t>
  </si>
  <si>
    <t>Clean Juice - Matthews</t>
  </si>
  <si>
    <t>2225 Matthews Township Pkwy, Ste H</t>
  </si>
  <si>
    <t>['Food', 'Acai Bowls', 'Juice Bars &amp; Smoothies']</t>
  </si>
  <si>
    <t>VNGJlapG7SU1Vi2dfTIE-w</t>
  </si>
  <si>
    <t>Sam's Club</t>
  </si>
  <si>
    <t>11425 Carolina Place Pkwy.</t>
  </si>
  <si>
    <t>['Wholesale Stores', 'Shopping', 'Department Stores', 'Fashion', 'Food', 'Grocery']</t>
  </si>
  <si>
    <t>CaagzQSUQzlqWT3Zf3N-Pg</t>
  </si>
  <si>
    <t>Mid Century Salvage</t>
  </si>
  <si>
    <t>['Shopping', 'Furniture Reupholstery', 'Home &amp; Garden', 'Local Services', 'Furniture Stores']</t>
  </si>
  <si>
    <t>wQwmuEnKRoWm-pz1q8Lq-A</t>
  </si>
  <si>
    <t>Air Agents Heating &amp; Cooling</t>
  </si>
  <si>
    <t>R8e8Ty81a6X50aVJi_BG0g</t>
  </si>
  <si>
    <t>825 E Arrowood Rd</t>
  </si>
  <si>
    <t>['Auto Parts &amp; Supplies', 'Automotive', 'Auto Repair', 'Oil Change Stations', 'Tires']</t>
  </si>
  <si>
    <t>e_Ogqj52kpgKLSYceFMI9w</t>
  </si>
  <si>
    <t>Grand Spa &amp; Nail</t>
  </si>
  <si>
    <t>i_5NvAnybo8QGRxMdC5qwQ</t>
  </si>
  <si>
    <t>Outlaw BBQ Shack</t>
  </si>
  <si>
    <t>mI2Ltc-ysmdLVKuplxgeyQ</t>
  </si>
  <si>
    <t>Latta Plantation Equestrian Center</t>
  </si>
  <si>
    <t>6201 Sample Rd</t>
  </si>
  <si>
    <t>['Active Life', 'Amusement Parks', 'Horseback Riding']</t>
  </si>
  <si>
    <t>E-nNdFxDOxHowRNksdGZcQ</t>
  </si>
  <si>
    <t>2927 Freedom Dr</t>
  </si>
  <si>
    <t>O7xDbKbpk4smLixfCWS1XQ</t>
  </si>
  <si>
    <t>Bull Moose Guns</t>
  </si>
  <si>
    <t>7714 Matthews-Mint Hill Rd, Ste A</t>
  </si>
  <si>
    <t>['Education', 'Gunsmith', 'Firearm Training', 'Local Services', 'Specialty Schools', 'Shopping', 'Guns &amp; Ammo']</t>
  </si>
  <si>
    <t>sbb9isKQySeqf8l_rLKjXA</t>
  </si>
  <si>
    <t>The Deck</t>
  </si>
  <si>
    <t>1514 E Blvd</t>
  </si>
  <si>
    <t>['Restaurants', 'Seafood', 'American (Traditional)']</t>
  </si>
  <si>
    <t>7iJFN94E11Ix0Hpp27B5uA</t>
  </si>
  <si>
    <t>Lynx 25th Street Station</t>
  </si>
  <si>
    <t>2227 N Brevard St</t>
  </si>
  <si>
    <t>FiTNwKMwvv6T4lIaHdGKIw</t>
  </si>
  <si>
    <t>Zen Massage - SouthPark</t>
  </si>
  <si>
    <t>4620 Piedmont Row, Ste 130</t>
  </si>
  <si>
    <t>['Beauty &amp; Spas', 'Skin Care', 'Massage Therapy', 'Waxing', 'Reflexology', 'Health &amp; Medical', 'Massage', 'Hair Removal']</t>
  </si>
  <si>
    <t>50pDd3dmJCb6m9JxBUq7KA</t>
  </si>
  <si>
    <t>['Venues &amp; Event Spaces', 'Local Flavor', 'Food', 'German', 'Restaurants', 'Event Planning &amp; Services', 'Breweries']</t>
  </si>
  <si>
    <t>ZOu-iUXuyQstBhQc5WW1Vw</t>
  </si>
  <si>
    <t>City Barbeque</t>
  </si>
  <si>
    <t>15425 Hodges Cir</t>
  </si>
  <si>
    <t>['Barbeque', 'Chicken Wings', 'Southern', 'Sandwiches', 'Salad', 'Restaurants', 'American (Traditional)', 'Caterers', 'Event Planning &amp; Services']</t>
  </si>
  <si>
    <t>_imE8x3P7GqTvbacWLua5w</t>
  </si>
  <si>
    <t>Sailpointe at Lake Norman</t>
  </si>
  <si>
    <t>21222 Nautique Blvd</t>
  </si>
  <si>
    <t>xyK7KUcJzWy1LlejwQpQMg</t>
  </si>
  <si>
    <t>El Patron</t>
  </si>
  <si>
    <t>3670 S New Hope Rd</t>
  </si>
  <si>
    <t>ZdyGz7qm0MBaXVVAhjJ-8g</t>
  </si>
  <si>
    <t>Nike Factory Store</t>
  </si>
  <si>
    <t>8341 Concord Mills Blvd, Ste 429</t>
  </si>
  <si>
    <t>['Fashion', 'Outlet Stores', 'Sports Wear', 'Shopping', 'Sporting Goods', 'Shoe Stores']</t>
  </si>
  <si>
    <t>nwxF9EKLOCpkScMF2utHDw</t>
  </si>
  <si>
    <t>7800 Fairview Road</t>
  </si>
  <si>
    <t>['Ice Cream &amp; Frozen Yogurt', 'Food', 'Desserts', 'Custom Cakes', 'Caterers', 'Event Planning &amp; Services']</t>
  </si>
  <si>
    <t>p54zJ_oewqis0SQ5o_rX_Q</t>
  </si>
  <si>
    <t>Sweet Dough</t>
  </si>
  <si>
    <t>11212 Providence Rd W</t>
  </si>
  <si>
    <t>['Coffee &amp; Tea', 'Food', 'Desserts', 'Donuts', 'Bakeries']</t>
  </si>
  <si>
    <t>adPxQjoPLFPh-t_dvehmKA</t>
  </si>
  <si>
    <t>5641 N Sharon Amity Rd</t>
  </si>
  <si>
    <t>Ava9H-t4scVmP7u_onh7pg</t>
  </si>
  <si>
    <t>Napa on Providence</t>
  </si>
  <si>
    <t>110 Perrin Pl</t>
  </si>
  <si>
    <t>['Italian', 'American (New)', 'Nightlife', 'Breakfast &amp; Brunch', 'Beer', 'Wine &amp; Spirits', 'Bars', 'Food', 'Wine Bars', 'Restaurants']</t>
  </si>
  <si>
    <t>pPD_Dmx8YEyRhPmILJru6A</t>
  </si>
  <si>
    <t>Charlotte Checkers</t>
  </si>
  <si>
    <t>210 E Trade St, Ste E480</t>
  </si>
  <si>
    <t>['Arts &amp; Entertainment', 'Active Life', 'Professional Sports Teams', 'Amateur Sports Teams']</t>
  </si>
  <si>
    <t>yfwVSuLEIDjRdMfypw9dxw</t>
  </si>
  <si>
    <t>['Delis', 'Sandwiches', 'Fast Food', 'Restaurants']</t>
  </si>
  <si>
    <t>rOOnSJX1yHMCQQBcRF3HCg</t>
  </si>
  <si>
    <t>VeloPops</t>
  </si>
  <si>
    <t>1645 Matthews Township Pkwy</t>
  </si>
  <si>
    <t>['Desserts', 'Ice Cream &amp; Frozen Yogurt', 'Food']</t>
  </si>
  <si>
    <t>78Gz9WWdiEJMBfQ1MFWUSg</t>
  </si>
  <si>
    <t>360 Visuals</t>
  </si>
  <si>
    <t>10230 Hickorywood Hill Ave, Ste B</t>
  </si>
  <si>
    <t>['Photographers', 'Event Photography', 'Video/Film Production', 'Professional Services', 'Event Planning &amp; Services', 'Session Photography']</t>
  </si>
  <si>
    <t>f8DZafEFVw8DVuUFX8lilA</t>
  </si>
  <si>
    <t>Southpark Cleaners and Tailors</t>
  </si>
  <si>
    <t>['Local Services', 'Dry Cleaning &amp; Laundry', 'Sewing &amp; Alterations', 'Laundry Services']</t>
  </si>
  <si>
    <t>abUOHFzY9-WpNv-WxPGrhw</t>
  </si>
  <si>
    <t>Beads</t>
  </si>
  <si>
    <t>339 Circle Ave</t>
  </si>
  <si>
    <t>['Arts &amp; Crafts', 'Shopping', 'Art Supplies', 'Education', 'Art Classes', 'Jewelry']</t>
  </si>
  <si>
    <t>Xt2l1M7zrUrpJzXp9A7Zbg</t>
  </si>
  <si>
    <t>321 E Woodlawn Rd</t>
  </si>
  <si>
    <t>['Chicken Shop', 'Chicken Wings', 'Restaurants', 'Fast Food']</t>
  </si>
  <si>
    <t>tjJw9YnXhxj-UhCPdd2FvA</t>
  </si>
  <si>
    <t>3820 Monroe Rd</t>
  </si>
  <si>
    <t>LkDhsxiTqSpcfVjnJ_pNJA</t>
  </si>
  <si>
    <t>Dentistry of the Carolinas - East Charlotte</t>
  </si>
  <si>
    <t>6708 Albemarle Rd</t>
  </si>
  <si>
    <t>['General Dentistry', 'Health &amp; Medical', 'Cosmetic Dentists', 'Dentists']</t>
  </si>
  <si>
    <t>QDglFJTdSHmUN_7qqHkIvw</t>
  </si>
  <si>
    <t>Marquis at Carmel Commons</t>
  </si>
  <si>
    <t>6818 Northbury Ln</t>
  </si>
  <si>
    <t>SBPttAVjzEnN3VE6sKiaMg</t>
  </si>
  <si>
    <t>Jo Jo China Bistro</t>
  </si>
  <si>
    <t>7800 Rea Rd, Ste A</t>
  </si>
  <si>
    <t>MDm45O3RLf90hKy-tVsfNg</t>
  </si>
  <si>
    <t>The Burrito Factory</t>
  </si>
  <si>
    <t>['American (Traditional)', 'Restaurants', 'Mexican', 'Tex-Mex', 'Vegetarian', 'Spanish']</t>
  </si>
  <si>
    <t>VAlTqVRN1D6Mz2eww7ciVA</t>
  </si>
  <si>
    <t>Mega Nail Bar &amp; Spa</t>
  </si>
  <si>
    <t>8045 Providence Rd, Ste 100, Arboretum Office Park</t>
  </si>
  <si>
    <t>['Nail Salons', 'Massage', 'Day Spas', 'Beauty &amp; Spas']</t>
  </si>
  <si>
    <t>b1IIFHD3Bnik5xhT3Xukbw</t>
  </si>
  <si>
    <t>Agora Greek Market</t>
  </si>
  <si>
    <t>5122 E Independence Blvd</t>
  </si>
  <si>
    <t>G2jppggXU_ffe4BBWd6Eig</t>
  </si>
  <si>
    <t>Gold's Gym</t>
  </si>
  <si>
    <t>349 Copperfield Blvd NE, Ste M</t>
  </si>
  <si>
    <t>UTLDBdJJ4UALG5H5oZo4kA</t>
  </si>
  <si>
    <t>Capital Crossing at Whitehall</t>
  </si>
  <si>
    <t>nBHtREbzVdFWocb9nCSTEg</t>
  </si>
  <si>
    <t>The Original Mattress Factory</t>
  </si>
  <si>
    <t>10046 E Independence Blvd</t>
  </si>
  <si>
    <t>['Furniture Stores', 'Home &amp; Garden', 'Mattresses', 'Shopping']</t>
  </si>
  <si>
    <t>0nasnxiDSVmFmh7s9sxBAQ</t>
  </si>
  <si>
    <t>Sleep Inn Airport - Billy Graham Parkway</t>
  </si>
  <si>
    <t>701 Yorkmont</t>
  </si>
  <si>
    <t>TC_94LVfXyfoaMpDEZdnKw</t>
  </si>
  <si>
    <t>Zen Massage Charlotte</t>
  </si>
  <si>
    <t>1021 East Blvd</t>
  </si>
  <si>
    <t>['Physical Therapy', 'Health &amp; Medical', 'Reflexology', 'Reiki', 'Massage Therapy', 'Massage', 'Beauty &amp; Spas']</t>
  </si>
  <si>
    <t>l6wPbWSgivMq4q6patO3pQ</t>
  </si>
  <si>
    <t>Sycamore Animal Clinic</t>
  </si>
  <si>
    <t>7210 Matthews-Mint Hill Rd</t>
  </si>
  <si>
    <t>whR3bOtam3uW4l6Q3YezXg</t>
  </si>
  <si>
    <t>1900 Matthews Township Pkwy</t>
  </si>
  <si>
    <t>['Shopping', 'Fashion', 'Department Stores', 'Electronics', 'Home &amp; Garden', 'Furniture Stores']</t>
  </si>
  <si>
    <t>CF-zQ6M_u58v2F-omY8nQw</t>
  </si>
  <si>
    <t>East Coast Wings &amp; Grill</t>
  </si>
  <si>
    <t>187 Cross Center Rd</t>
  </si>
  <si>
    <t>['Chicken Wings', 'American (Traditional)', 'Restaurants']</t>
  </si>
  <si>
    <t>kY_UU3lfC58NlQMJCcqlhg</t>
  </si>
  <si>
    <t>J 'n' S Shoe Repair Alterations</t>
  </si>
  <si>
    <t>['Shoe Repair', 'Local Services', 'Sewing &amp; Alterations']</t>
  </si>
  <si>
    <t>6AJk3nMuyszJDIuaYyK9rQ</t>
  </si>
  <si>
    <t>Streetside Classics - Charlotte</t>
  </si>
  <si>
    <t>800 Derita Rd, Ste A</t>
  </si>
  <si>
    <t>EaqV3F1DvV65Je9k961dkA</t>
  </si>
  <si>
    <t>1848 Galleria Blvd, Ste H</t>
  </si>
  <si>
    <t>['Accountants', 'Financial Services', 'Professional Services', 'Tax Services', 'Financial Advising']</t>
  </si>
  <si>
    <t>XTdjc6dQXk3vBYi6f-S_uQ</t>
  </si>
  <si>
    <t>Champions</t>
  </si>
  <si>
    <t>['Bars', 'Sports Bars', 'Nightlife', 'Burgers', 'Restaurants', 'Event Planning &amp; Services', 'Hotels', 'Hotels &amp; Travel']</t>
  </si>
  <si>
    <t>XbAmlCDEom73JL3IwuxZZg</t>
  </si>
  <si>
    <t>Direct Hardwood Flooring</t>
  </si>
  <si>
    <t>5324 Wilkinson Blvd</t>
  </si>
  <si>
    <t>['Flooring', 'Shopping', 'Contractors', 'Discount Store', 'Home Services']</t>
  </si>
  <si>
    <t>6HMwB2wCKezd7aKzQd5asA</t>
  </si>
  <si>
    <t>Love Sushi</t>
  </si>
  <si>
    <t>8662-5 Jw Clay Blvd</t>
  </si>
  <si>
    <t>REeXAxH3ZxpkiPifTzbUFg</t>
  </si>
  <si>
    <t>All Seasons Marina</t>
  </si>
  <si>
    <t>827 Langtree Rd</t>
  </si>
  <si>
    <t>['Marinas', 'Self Storage', 'Boat Repair', 'Automotive', 'Local Services', 'Professional Services']</t>
  </si>
  <si>
    <t>I_oghrNwfoaIoFBFvDxCuQ</t>
  </si>
  <si>
    <t>Loo Loo's Hairsalon</t>
  </si>
  <si>
    <t>2000 S Blvd, Ste 110</t>
  </si>
  <si>
    <t>eMz8i2LpafE6D-ZhzDtglw</t>
  </si>
  <si>
    <t>Pio Pio Ballantyne</t>
  </si>
  <si>
    <t>15025 Lancaster Hwy, Ste D-1</t>
  </si>
  <si>
    <t>['Restaurants', 'American (New)', 'Seafood', 'Latin American', 'Peruvian', 'Comfort Food', 'Spanish']</t>
  </si>
  <si>
    <t>euoYMyL1GgrmzuV4UmR92w</t>
  </si>
  <si>
    <t>The Lego Store</t>
  </si>
  <si>
    <t>['Shopping', 'Department Stores', 'Fashion', 'Toy Stores']</t>
  </si>
  <si>
    <t>pJzp1n_g4omQ4HCy0B8cnQ</t>
  </si>
  <si>
    <t>B &amp; R Body Shop Pineville</t>
  </si>
  <si>
    <t>9248 South Blvd</t>
  </si>
  <si>
    <t>eQQMCRED-NTymM6cLfFv7Q</t>
  </si>
  <si>
    <t>Super 8 by Wyndham Charlotte University</t>
  </si>
  <si>
    <t>5100 Equipment Drive, I-85 North or South, Exit 41</t>
  </si>
  <si>
    <t>uAuC8wgyA_1SZzu_qFY79g</t>
  </si>
  <si>
    <t>Charlotte Comfort Systems Inc</t>
  </si>
  <si>
    <t>3125 Tuckaseegee Rd</t>
  </si>
  <si>
    <t>3buPFDqdstemNGAGHDWPaw</t>
  </si>
  <si>
    <t>China King</t>
  </si>
  <si>
    <t>128 Brevard Ct</t>
  </si>
  <si>
    <t>xaqeUbLrk3rQ9LndcJ_5LA</t>
  </si>
  <si>
    <t>Nail Art</t>
  </si>
  <si>
    <t>5903 South Blvd</t>
  </si>
  <si>
    <t>V8JwJFOpe1wPTfnnU6FnKQ</t>
  </si>
  <si>
    <t>10610 Centrum Pky, Ste L</t>
  </si>
  <si>
    <t>yTFriCcLNoIbRAKhBcb-ew</t>
  </si>
  <si>
    <t>Trutech</t>
  </si>
  <si>
    <t>8508 Park Rd</t>
  </si>
  <si>
    <t>RGVzh1rWJHTEJJXuQwUxSA</t>
  </si>
  <si>
    <t>Harris Cars</t>
  </si>
  <si>
    <t>3460 Gribble Rd</t>
  </si>
  <si>
    <t>fQCg1JP8MtJy35OqSNDYHg</t>
  </si>
  <si>
    <t>The Penrose</t>
  </si>
  <si>
    <t>TuijIjdP-ZSesyTnCusSYw</t>
  </si>
  <si>
    <t>9844 Rea Rd</t>
  </si>
  <si>
    <t>BcFhR9L2ASdwGYqp8uQetA</t>
  </si>
  <si>
    <t>Gateway Academy Child Development Centers - Mallard</t>
  </si>
  <si>
    <t>9625 Mallard Glen Dr</t>
  </si>
  <si>
    <t>['Summer Camps', 'Active Life', 'Preschools', 'Child Care &amp; Day Care', 'Education', 'Local Services', 'Elementary Schools']</t>
  </si>
  <si>
    <t>hLIb1dZcrEpc8dZK1zaKDQ</t>
  </si>
  <si>
    <t>4425 Randolph Rd</t>
  </si>
  <si>
    <t>['Food', 'Health &amp; Medical', 'Bakeries', 'Pharmacy', 'Grocery']</t>
  </si>
  <si>
    <t>Md5V_sFA15dEaJtgRIS-BA</t>
  </si>
  <si>
    <t>Huntersville Eye Care Center</t>
  </si>
  <si>
    <t>215 Gilead Rd</t>
  </si>
  <si>
    <t>['Eyewear &amp; Opticians', 'Shopping', 'Optometrists', 'Health &amp; Medical']</t>
  </si>
  <si>
    <t>ooo2ndQs5VZnF6sYILlKhg</t>
  </si>
  <si>
    <t>Leslie's Pool Supplies, Service &amp; Repair</t>
  </si>
  <si>
    <t>8500 Pineville - Matthews Rd</t>
  </si>
  <si>
    <t>['Home &amp; Garden', 'Shopping', 'Hot Tub &amp; Pool', 'Pool &amp; Hot Tub Service', 'Home Services']</t>
  </si>
  <si>
    <t>Dilworth Coffee House</t>
  </si>
  <si>
    <t>3565 Matthews Mint Hill Rd</t>
  </si>
  <si>
    <t>['Bakeries', 'Local Flavor', 'American (Traditional)', 'Restaurants', 'Food', 'Coffee &amp; Tea']</t>
  </si>
  <si>
    <t>njoaUo9ZBdX4eTJ_4TB9bA</t>
  </si>
  <si>
    <t>Carolina Pristine</t>
  </si>
  <si>
    <t>['Carpet Cleaning', 'Home Services', 'Local Services', 'Window Washing', 'Home Cleaning']</t>
  </si>
  <si>
    <t>FAqDh5nGZkMrlJXbC7S9Uw</t>
  </si>
  <si>
    <t>13710 Independence Blvd</t>
  </si>
  <si>
    <t>['Fast Food', 'Restaurants', 'Tex-Mex', 'Mexican', 'Tacos']</t>
  </si>
  <si>
    <t>pzgZCt2KWtEztINB_1Xq8A</t>
  </si>
  <si>
    <t>Tuffy Tire &amp; Auto Service Center</t>
  </si>
  <si>
    <t>9835 Rocky River Road</t>
  </si>
  <si>
    <t>sOfBj24MH5-jGO3pfp3DOA</t>
  </si>
  <si>
    <t>Queen City Gifts and News</t>
  </si>
  <si>
    <t>['Gift Shops', 'Shopping', 'Flowers &amp; Gifts']</t>
  </si>
  <si>
    <t>2Us872R1sZHMWTtYsDMq3w</t>
  </si>
  <si>
    <t>Escape Hour</t>
  </si>
  <si>
    <t>9301 Monroe Rd, Ste A</t>
  </si>
  <si>
    <t>['Challenge Courses', 'Active Life', 'Arts &amp; Entertainment', 'Escape Games']</t>
  </si>
  <si>
    <t>CVfUGlJtAu0f0rHVueVNGQ</t>
  </si>
  <si>
    <t>Piedmont Dentistry</t>
  </si>
  <si>
    <t>8823 University East Dr, Ste 100</t>
  </si>
  <si>
    <t>['Health &amp; Medical', 'Dentists', 'General Dentistry', 'Endodontists', 'Periodontists', 'Cosmetic Dentists']</t>
  </si>
  <si>
    <t>kSAt6IL-c66uOey6HIG0rw</t>
  </si>
  <si>
    <t>Gerber Collision &amp; Glass</t>
  </si>
  <si>
    <t>13516 Old Statesville Rd</t>
  </si>
  <si>
    <t>['Windshield Installation &amp; Repair', 'Auto Repair', 'Auto Glass Services', 'Body Shops', 'Automotive']</t>
  </si>
  <si>
    <t>Pizzeria Uno</t>
  </si>
  <si>
    <t>mpP-ig-UV1QqxjOSpLezFQ</t>
  </si>
  <si>
    <t>Comfort Suites Concord Mills</t>
  </si>
  <si>
    <t>7800 Gateway Lane, NW</t>
  </si>
  <si>
    <t>9CqM1G5zwZu6cnE8Kg2k3Q</t>
  </si>
  <si>
    <t>Armstrong Animal Clinic</t>
  </si>
  <si>
    <t>4346 Monroe Rd</t>
  </si>
  <si>
    <t>['Pet Stores', 'Pets', 'Pet Sitting', 'Pet Services', 'Veterinarians']</t>
  </si>
  <si>
    <t>wWL45jNTEO9pgqVGU8xvJg</t>
  </si>
  <si>
    <t>Crawford &amp; Colvin, DDS</t>
  </si>
  <si>
    <t>16525 Birkdale Commons Pkwy, Ste 300</t>
  </si>
  <si>
    <t>['General Dentistry', 'Dentists', 'Health &amp; Medical', 'Cosmetic Dentists']</t>
  </si>
  <si>
    <t>T6RM5UdCJS5Q3DJiUCL-9A</t>
  </si>
  <si>
    <t>9905 Matthews Park Dr</t>
  </si>
  <si>
    <t>['Restaurants', 'Caterers', 'Event Planning &amp; Services', 'Fast Food', 'American (New)']</t>
  </si>
  <si>
    <t>67ICa3gRng94UkMEfJyFfA</t>
  </si>
  <si>
    <t>Thrifty Rent A Car</t>
  </si>
  <si>
    <t>5330 Wilkinson Blvd</t>
  </si>
  <si>
    <t>V9zcRWQxCSm39XeRx0LmPA</t>
  </si>
  <si>
    <t>Orkin Pest &amp; Termite Control</t>
  </si>
  <si>
    <t>6101 Harris Technology Blvd</t>
  </si>
  <si>
    <t>9nic1124j5Gh_L3uxOKATQ</t>
  </si>
  <si>
    <t>Rose Nails</t>
  </si>
  <si>
    <t>9620 University City Blvd, Ste D</t>
  </si>
  <si>
    <t>UBcJAqyGmIC1TzDhfrPUKw</t>
  </si>
  <si>
    <t>Mills Florist</t>
  </si>
  <si>
    <t>78 Church St N</t>
  </si>
  <si>
    <t>CQmZ3azWGjS6tBD0u0NaDQ</t>
  </si>
  <si>
    <t>2526 Freedom Dr</t>
  </si>
  <si>
    <t>f5mHBdlqxbqTCNhJ4QWnRg</t>
  </si>
  <si>
    <t>9010 Albemarle Rd</t>
  </si>
  <si>
    <t>['Caterers', 'Event Planning &amp; Services', 'Restaurants', 'Fast Food', 'Gluten-Free']</t>
  </si>
  <si>
    <t>iHXhjvKA0SmoDhkYXkOrEw</t>
  </si>
  <si>
    <t>Dogtopia</t>
  </si>
  <si>
    <t>616 Springbrook Rd</t>
  </si>
  <si>
    <t>oz0BLiDZrhkIxU48F3jucA</t>
  </si>
  <si>
    <t>City Tan</t>
  </si>
  <si>
    <t>127 N Tryon St, Ste 258</t>
  </si>
  <si>
    <t>ZICX0zom1rky89kdOQ-U_g</t>
  </si>
  <si>
    <t>6518 Fairview Rd</t>
  </si>
  <si>
    <t>['American (Traditional)', 'Breakfast &amp; Brunch', 'Salad', 'Restaurants']</t>
  </si>
  <si>
    <t>2-uR212k_qUgQZs6OTqJOw</t>
  </si>
  <si>
    <t>Novant Health Uptown Primary Care</t>
  </si>
  <si>
    <t>301 S College St, Ste 250</t>
  </si>
  <si>
    <t>['Pediatricians', 'Obstetricians &amp; Gynecologists', 'Family Practice', 'Health &amp; Medical', 'Doctors']</t>
  </si>
  <si>
    <t>1dtWDq2T8an18ufwVZHWGw</t>
  </si>
  <si>
    <t>5220 New Fashion Way</t>
  </si>
  <si>
    <t>['Restaurants', 'American (Traditional)', 'Tex-Mex', 'Chicken Wings']</t>
  </si>
  <si>
    <t>tanxSDvmflCgZuoVaFhv4Q</t>
  </si>
  <si>
    <t>Tire Max Used Tires</t>
  </si>
  <si>
    <t>2609 The Plz</t>
  </si>
  <si>
    <t>niw6_ZGlkl3ryYFuSBfaBw</t>
  </si>
  <si>
    <t>8046 Providence Rd, Ste C</t>
  </si>
  <si>
    <t>['Education', 'Shopping', 'Specialty Schools', 'Art Schools', 'Musical Instruments &amp; Teachers', 'Musical Instrument Services', 'Local Services', 'Guitar Stores']</t>
  </si>
  <si>
    <t>LhxYjmSnakvKS1xK6HEe7Q</t>
  </si>
  <si>
    <t>The Flats at Arrowood</t>
  </si>
  <si>
    <t>8508 Lodge South Cir</t>
  </si>
  <si>
    <t>0iFbDTmx9TjARGE4Qb9PyA</t>
  </si>
  <si>
    <t>University Dental Associates Northlake</t>
  </si>
  <si>
    <t>9304 Northlake West Dr, Ste A</t>
  </si>
  <si>
    <t>['Orthodontists', 'Cosmetic Dentists', 'Dentists', 'Prosthodontists', 'Health &amp; Medical', 'General Dentistry']</t>
  </si>
  <si>
    <t>8J9BwcXXgvPXX3YAe0vpNg</t>
  </si>
  <si>
    <t>Wiseman George Attorney At Law</t>
  </si>
  <si>
    <t>153 Union St S</t>
  </si>
  <si>
    <t>['Professional Services', 'Lawyers']</t>
  </si>
  <si>
    <t>qRgJFCvDPTPf_6Tm3FHFRg</t>
  </si>
  <si>
    <t>Hollywood Ink</t>
  </si>
  <si>
    <t>3501 S Tryon St</t>
  </si>
  <si>
    <t>['Piercing', 'Arts &amp; Entertainment', 'Beauty &amp; Spas', 'Tattoo', 'Permanent Makeup']</t>
  </si>
  <si>
    <t>Cb3a81XKEgbj0Y3ZZm1Vzw</t>
  </si>
  <si>
    <t>Inner Peaks Climbing Center</t>
  </si>
  <si>
    <t>9535 Monroe Rd, Ste 170</t>
  </si>
  <si>
    <t>['Arcades', 'Arts &amp; Entertainment', 'Climbing', 'Amateur Sports Teams', 'Fitness &amp; Instruction', 'Recreation Centers', 'Gyms', 'Rock Climbing', 'Active Life']</t>
  </si>
  <si>
    <t>fpsl4POyEvm41YFsWU-qFA</t>
  </si>
  <si>
    <t>Fairview Family &amp; Cosmetic Dentistry: J. Lane Putnam</t>
  </si>
  <si>
    <t>150 Fairview Rd, Ste 135</t>
  </si>
  <si>
    <t>['Pediatric Dentists', 'Dentists', 'Cosmetic Dentists', 'Health &amp; Medical', 'General Dentistry']</t>
  </si>
  <si>
    <t>FQVSSUz24qlrq7vVc3R7LA</t>
  </si>
  <si>
    <t>Scott Clark Toyota</t>
  </si>
  <si>
    <t>13000 E Independence Blvd</t>
  </si>
  <si>
    <t>['Automotive', 'Auto Repair', 'Auto Parts &amp; Supplies']</t>
  </si>
  <si>
    <t>ILkKShv37-S1xiM3KDswFg</t>
  </si>
  <si>
    <t>Oggi Ristorante Italiano</t>
  </si>
  <si>
    <t>1000 NC Music Factory Blvd</t>
  </si>
  <si>
    <t>1czIVv2iyOHc3WMgtUWXCQ</t>
  </si>
  <si>
    <t>Persuasian Restaurant</t>
  </si>
  <si>
    <t>2214 Park Rd</t>
  </si>
  <si>
    <t>['Asian Fusion', 'Bars', 'Restaurants', 'Vietnamese', 'Thai', 'Food', 'Beer', 'Wine &amp; Spirits', 'Chinese', 'Persian/Iranian', 'Wine Bars', 'Nightlife']</t>
  </si>
  <si>
    <t>xV0CmKHit10hSHbQ1r914Q</t>
  </si>
  <si>
    <t>801 Providence Rd</t>
  </si>
  <si>
    <t>['IT Services &amp; Computer Repair', 'Local Services', 'Mobile Phones', 'Shopping', 'Electronics', 'Mobile Phone Accessories', 'Telecommunications']</t>
  </si>
  <si>
    <t>Hf62O9_ONJaFdwl3CW0Oyg</t>
  </si>
  <si>
    <t>The Parking Spot</t>
  </si>
  <si>
    <t>6210 Wilkinson Blvd</t>
  </si>
  <si>
    <t>PIFxRhtjLQ5f7XCAvjQN-Q</t>
  </si>
  <si>
    <t>4736 Sharon Rd, Ste w</t>
  </si>
  <si>
    <t>y7AGZPN_58WLi1Ytccxjow</t>
  </si>
  <si>
    <t>A-1 Upholstery</t>
  </si>
  <si>
    <t>8539 Monroe Rd, Ste 101</t>
  </si>
  <si>
    <t>['Building Supplies', 'Furniture Reupholstery', 'Contractors', 'Home Services', 'Local Services', 'Home &amp; Garden', 'Furniture Stores', 'Shopping']</t>
  </si>
  <si>
    <t>F--xiiO3sPnBtrkhXP0rOQ</t>
  </si>
  <si>
    <t>101 S Tryon St, Ste 200</t>
  </si>
  <si>
    <t>['Yoga', 'Fitness &amp; Instruction', 'Active Life', 'Day Spas', 'Gyms', 'Pilates', 'Beauty &amp; Spas', 'Trainers']</t>
  </si>
  <si>
    <t>aO1gAp41n8w8zpxTiHdLNA</t>
  </si>
  <si>
    <t>Mert's Heart &amp; Soul</t>
  </si>
  <si>
    <t>214 N College St</t>
  </si>
  <si>
    <t>['Southern', 'Breakfast &amp; Brunch', 'Soul Food', 'Restaurants']</t>
  </si>
  <si>
    <t>RpNzJxYIR0TP7FzHYIAFxg</t>
  </si>
  <si>
    <t>Stefan A Ploszak, DDS</t>
  </si>
  <si>
    <t>6801 South Blvd</t>
  </si>
  <si>
    <t>['Dentists', 'General Dentistry', 'Medical Centers', 'Health &amp; Medical']</t>
  </si>
  <si>
    <t>ZR0bpSgBGgeLK9RPn8fkfg</t>
  </si>
  <si>
    <t>Lineberger Park</t>
  </si>
  <si>
    <t>632 E Garrison Blvd</t>
  </si>
  <si>
    <t>TJwMIZiGB2FA5bJvn444EA</t>
  </si>
  <si>
    <t>204 North Kitchen &amp; Cocktails</t>
  </si>
  <si>
    <t>204 N Tryon</t>
  </si>
  <si>
    <t>['Cocktail Bars', 'Restaurants', 'Bars', 'American (Traditional)', 'Breakfast &amp; Brunch', 'Nightlife', 'Venues &amp; Event Spaces', 'Event Planning &amp; Services', 'American (New)']</t>
  </si>
  <si>
    <t>s-Iu1hVgyB24WxGVCQuc8A</t>
  </si>
  <si>
    <t>The Little Village Restaurant</t>
  </si>
  <si>
    <t>129 N Main St</t>
  </si>
  <si>
    <t>wB5mt_CyjSCUSl_udigEJQ</t>
  </si>
  <si>
    <t>Bytes Cafe</t>
  </si>
  <si>
    <t>800 W Trade St, Ste 100</t>
  </si>
  <si>
    <t>['American (Traditional)', 'Cafes', 'Restaurants', 'Coffee &amp; Tea', 'Breakfast &amp; Brunch', 'Food']</t>
  </si>
  <si>
    <t>szlJScqwAFygP0Rl-cPEkA</t>
  </si>
  <si>
    <t>Levine Museum of the New South</t>
  </si>
  <si>
    <t>200 E 7th St</t>
  </si>
  <si>
    <t>['Arts &amp; Entertainment', 'Museums']</t>
  </si>
  <si>
    <t>5oj5YvNQ4At8wazuQpZLBw</t>
  </si>
  <si>
    <t>9805 Sandy Rock Pl, Unit 8</t>
  </si>
  <si>
    <t>['Tacos', 'Restaurants', 'Tex-Mex', 'Mexican']</t>
  </si>
  <si>
    <t>UXJKNmBuo2_0egYuN8KxJg</t>
  </si>
  <si>
    <t>House Boy</t>
  </si>
  <si>
    <t>12120 Farnborough Rd</t>
  </si>
  <si>
    <t>['Electricians', 'Landscaping', 'Contractors', 'Home Services', 'Handyman', 'Plumbing', 'Painters']</t>
  </si>
  <si>
    <t>US6L30LK6Jx6H_zHvIv8ww</t>
  </si>
  <si>
    <t>SERVPRO of South Cabarrus County</t>
  </si>
  <si>
    <t>7168 Weddington Rd Ste 136</t>
  </si>
  <si>
    <t>['Damage Restoration', 'Home Services']</t>
  </si>
  <si>
    <t>mTR_e636H0E7JYLhJN6cuw</t>
  </si>
  <si>
    <t>Catawba Creek Golf Club</t>
  </si>
  <si>
    <t>530 Niblick Dr</t>
  </si>
  <si>
    <t>['Golf', 'Active Life']</t>
  </si>
  <si>
    <t>lMqcKOEZdtCfAwZVNE8mFQ</t>
  </si>
  <si>
    <t>6231 Fairview Rd</t>
  </si>
  <si>
    <t>['Convenience Stores', 'Food', 'Drugstores', 'Shopping']</t>
  </si>
  <si>
    <t>yfHl46zaB9ozumJaWQUlXQ</t>
  </si>
  <si>
    <t>Weyland Apartments</t>
  </si>
  <si>
    <t>2814 Marlowe Ave</t>
  </si>
  <si>
    <t>cB5_ZcexfAEPN5ewuAo8Zw</t>
  </si>
  <si>
    <t>Brookdale Cleaners</t>
  </si>
  <si>
    <t>9651 Brookdale Dr</t>
  </si>
  <si>
    <t>['Local Services', 'Dry Cleaning &amp; Laundry', 'Laundry Services', 'Sewing &amp; Alterations', 'Dry Cleaning']</t>
  </si>
  <si>
    <t>uZBc32b7MlB1D9f8XFHzYw</t>
  </si>
  <si>
    <t>202 S New Hope Rd</t>
  </si>
  <si>
    <t>['Gyms', 'Health &amp; Medical', 'Trainers', 'Fitness &amp; Instruction', 'Active Life', 'Beauty &amp; Spas', 'Tanning']</t>
  </si>
  <si>
    <t>rb4d1_OtpVD91J5NDp4Y3w</t>
  </si>
  <si>
    <t>O-Ku Sushi</t>
  </si>
  <si>
    <t>2000 South Blvd, Ste 510</t>
  </si>
  <si>
    <t>['Restaurants', 'Sushi Bars', 'Asian Fusion', 'Japanese', 'Seafood']</t>
  </si>
  <si>
    <t>I64pRTIybZX3fLKjJCUHCg</t>
  </si>
  <si>
    <t>Red Rock Automotive</t>
  </si>
  <si>
    <t>310 Unionville Indian Trl Rd W</t>
  </si>
  <si>
    <t>['Automotive', 'Auto Repair', 'Oil Change Stations', 'Transmission Repair']</t>
  </si>
  <si>
    <t>7GcikclqpUSuYisMdgHvGQ</t>
  </si>
  <si>
    <t>9335 North Tryon Street, 104</t>
  </si>
  <si>
    <t>Vjcu1IuYaMZEK6yW6Bi0fA</t>
  </si>
  <si>
    <t>Havertys Furniture</t>
  </si>
  <si>
    <t>11500 Carolina Place Pkwy</t>
  </si>
  <si>
    <t>['Shopping', 'Mattresses', 'Home &amp; Garden', 'Furniture Stores']</t>
  </si>
  <si>
    <t>n5b2xzOiT2SxJ4d6UTZvBA</t>
  </si>
  <si>
    <t>Skin Haven Esthetics</t>
  </si>
  <si>
    <t>20124 W Catawba Ave, Ste B</t>
  </si>
  <si>
    <t>['Eyebrow Services', 'Hair Removal', 'Skin Care', 'Waxing', 'Beauty &amp; Spas']</t>
  </si>
  <si>
    <t>4NsvHeHF_lppHGUO_BI8dA</t>
  </si>
  <si>
    <t>Charlotte Nutrition and Wellness</t>
  </si>
  <si>
    <t>8015 Kelburn Ln</t>
  </si>
  <si>
    <t>['Active Life', 'Fitness &amp; Instruction', 'Nutritionists', 'Weight Loss Centers', 'Health &amp; Medical']</t>
  </si>
  <si>
    <t>faYjK7VoSnPkZiA4Qjyu_w</t>
  </si>
  <si>
    <t>Pier 51 Seafood Restaurant</t>
  </si>
  <si>
    <t>744 Cabarrus Ave W</t>
  </si>
  <si>
    <t>['Chicken Shop', 'Steakhouses', 'Restaurants', 'Seafood']</t>
  </si>
  <si>
    <t>DtwqdP1M9lkB6dcC-4HTsQ</t>
  </si>
  <si>
    <t>L&amp;R Heating and Air Conditioning</t>
  </si>
  <si>
    <t>FORT MILL</t>
  </si>
  <si>
    <t>['Home Services', 'Local Services', 'Heating &amp; Air Conditioning/HVAC']</t>
  </si>
  <si>
    <t>9mFAgLXROzrbySsX_Sbf9w</t>
  </si>
  <si>
    <t>Zales Corporation</t>
  </si>
  <si>
    <t>fDmmzPZ_wJmultYc6i-r-A</t>
  </si>
  <si>
    <t>InStyle Hair Salon</t>
  </si>
  <si>
    <t>13803 E Independence Blvd, Ste G</t>
  </si>
  <si>
    <t>['Waxing', 'Hair Salons', 'Beauty &amp; Spas', 'Hair Removal']</t>
  </si>
  <si>
    <t>RCSuvvhuPO-hozONvzC_4A</t>
  </si>
  <si>
    <t>Don Pedro Mexican Restaurant</t>
  </si>
  <si>
    <t>5317 E Independence Blvd</t>
  </si>
  <si>
    <t>ro-4-3USXvGKnp07BrxSKg</t>
  </si>
  <si>
    <t>Godavari</t>
  </si>
  <si>
    <t>520 University Center Blvd</t>
  </si>
  <si>
    <t>['Indian', 'Restaurants', 'Buffets']</t>
  </si>
  <si>
    <t>o01K7vCl9oOfyTn9hy5dow</t>
  </si>
  <si>
    <t>Yellow Cab of Charlotte</t>
  </si>
  <si>
    <t>4527 Golf Acres Dr</t>
  </si>
  <si>
    <t>['Taxis', 'Transportation', 'Hotels &amp; Travel', 'Local Services']</t>
  </si>
  <si>
    <t>gF4kEUKWCxwvDgQEfU-A3A</t>
  </si>
  <si>
    <t>Urology Specialists of the Carolinas</t>
  </si>
  <si>
    <t>325 Hawthorne Ln, Ste 300</t>
  </si>
  <si>
    <t>['Urologists', 'Doctors', 'Health &amp; Medical']</t>
  </si>
  <si>
    <t>K3YIi3wn-lTBcMBzu7rw1w</t>
  </si>
  <si>
    <t>Tracy Riggs Salon</t>
  </si>
  <si>
    <t>14815 Ballantyne Village Way, Ste 25, Salon Loft</t>
  </si>
  <si>
    <t>_giuQJ5eYQNxE_wtcNDm_A</t>
  </si>
  <si>
    <t>Lempira Restaurant</t>
  </si>
  <si>
    <t>5906 South Blvd</t>
  </si>
  <si>
    <t>['Honduran', 'Latin American', 'Restaurants', 'Mexican', 'Salvadoran']</t>
  </si>
  <si>
    <t>8jgeq1g94jJoZNktsMSruA</t>
  </si>
  <si>
    <t>6530 Statesville Rd</t>
  </si>
  <si>
    <t>S8hM16Ol3ZtvjZCU70BVEA</t>
  </si>
  <si>
    <t>Grace Animal Hospital</t>
  </si>
  <si>
    <t>2865 Union Rd</t>
  </si>
  <si>
    <t>a4CoFHrBPvnmSN_hYt74VQ</t>
  </si>
  <si>
    <t>CARMEN! CARMEN! Prestige Salon √© Spa</t>
  </si>
  <si>
    <t>7115 Northlake Mall Dr</t>
  </si>
  <si>
    <t>['Makeup Artists', 'Skin Care', 'Eyelash Service', 'Beauty &amp; Spas', 'Day Spas', 'Hair Salons']</t>
  </si>
  <si>
    <t>pgifTbOO8WgwlOX-FpE0XQ</t>
  </si>
  <si>
    <t>Cardais Gourmet</t>
  </si>
  <si>
    <t>2104 S Blvd</t>
  </si>
  <si>
    <t>rSOiPODhWCo9N_ne0R-Btg</t>
  </si>
  <si>
    <t>Daltile Sales Service Center</t>
  </si>
  <si>
    <t>405 Forsyth Hall Dr</t>
  </si>
  <si>
    <t>['Flooring', 'Masonry/Concrete', 'Contractors', 'Building Supplies', 'Home Services']</t>
  </si>
  <si>
    <t>CUI0-kmsI0SjKlZAZEo_LA</t>
  </si>
  <si>
    <t>Hardy Boys Records and Comics</t>
  </si>
  <si>
    <t>11237 Lawyers Rd</t>
  </si>
  <si>
    <t>['Vinyl Records', 'Shopping', 'Books', 'Mags', 'Music &amp; Video']</t>
  </si>
  <si>
    <t>h1SkCP4VoHG6tsA7EXViTA</t>
  </si>
  <si>
    <t>JJ's Red Hots - Ballantyne</t>
  </si>
  <si>
    <t>15105 John J Delaney Dr, Ste J</t>
  </si>
  <si>
    <t>['Sandwiches', 'American (New)', 'Hot Dogs', 'Restaurants']</t>
  </si>
  <si>
    <t>TlgGa42mFMf_EqPAXVTyKA</t>
  </si>
  <si>
    <t>Squirrel Lake Park</t>
  </si>
  <si>
    <t>1631 Pleasant Plains Rd</t>
  </si>
  <si>
    <t>PicDCqukdxSCKyfFjBL6PQ</t>
  </si>
  <si>
    <t>Charlotte Tailgate Farmers Market</t>
  </si>
  <si>
    <t>100 W. Park Avenue</t>
  </si>
  <si>
    <t>MLt5Xx3tlsWRvoTNOCG_hQ</t>
  </si>
  <si>
    <t>Tarheel Appliance Repair</t>
  </si>
  <si>
    <t>6148 Brookshire Blvd</t>
  </si>
  <si>
    <t>['Home &amp; Garden', 'Shopping', 'Local Services', 'Appliances &amp; Repair', 'Appliances']</t>
  </si>
  <si>
    <t>2kVJsgx1fAIdlqjS0kF4XA</t>
  </si>
  <si>
    <t>Heart &amp; Hand Veterinary Hospital</t>
  </si>
  <si>
    <t>9705 Mintworth Ave, Ste E</t>
  </si>
  <si>
    <t>vdT9HnEX9Bk4XjT9SWII_w</t>
  </si>
  <si>
    <t>2604 West Blvd</t>
  </si>
  <si>
    <t>KeT4XC8gUtkji6DgYxhSrg</t>
  </si>
  <si>
    <t>3251 Freedom Dr</t>
  </si>
  <si>
    <t>['Food', 'Convenience Stores', 'Cosmetics &amp; Beauty Supply', 'Beauty &amp; Spas', 'Drugstores', 'Shopping', 'Photography Stores &amp; Services']</t>
  </si>
  <si>
    <t>3E2YILJ5G1dS5HjitUpW6A</t>
  </si>
  <si>
    <t>North Charlotte Medical Specialists</t>
  </si>
  <si>
    <t>101 E Wt Harris Blvd, Ste 5002</t>
  </si>
  <si>
    <t>['Health &amp; Medical', 'Doctors', 'Internal Medicine', 'Medical Centers']</t>
  </si>
  <si>
    <t>ADA6oVSoFQSK6ozMGd7hyg</t>
  </si>
  <si>
    <t>Birra Burger</t>
  </si>
  <si>
    <t>929 Park Center Dr, Ste 101</t>
  </si>
  <si>
    <t>['Restaurants', 'Bars', 'Burgers', 'Beer Bar', 'Nightlife']</t>
  </si>
  <si>
    <t>nvhKzcD6DKssgMuadrSFoA</t>
  </si>
  <si>
    <t>9925 Rose Commons Dr</t>
  </si>
  <si>
    <t>['Shopping', 'Food', 'Drugstores', 'Grocery']</t>
  </si>
  <si>
    <t>vpm8JRXdyrZZJS22m1FhfQ</t>
  </si>
  <si>
    <t>Pampered Nails</t>
  </si>
  <si>
    <t>6580 Old Monroe Rd, Ste C</t>
  </si>
  <si>
    <t>ImpLykh7PV5I5Oabe3_NSw</t>
  </si>
  <si>
    <t>Lai Lai Express</t>
  </si>
  <si>
    <t>1607 Montford Dr, Ste E</t>
  </si>
  <si>
    <t>['Fast Food', 'Restaurants', 'Chinese']</t>
  </si>
  <si>
    <t>3tm6yZQcZgk2EA8t_8PncA</t>
  </si>
  <si>
    <t>Infinity Medical Weight Loss</t>
  </si>
  <si>
    <t>3021 Senna Dr, Ste B</t>
  </si>
  <si>
    <t>['Health &amp; Medical', 'Weight Loss Centers']</t>
  </si>
  <si>
    <t>VziFPHfm-BVWJA-uU6RrfQ</t>
  </si>
  <si>
    <t>Pop-Maize-N Gourmet Popcorn</t>
  </si>
  <si>
    <t>120 E Central Ave</t>
  </si>
  <si>
    <t>['Candy Stores', 'Food', 'Popcorn Shops', 'Specialty Food']</t>
  </si>
  <si>
    <t>YXGs1q-ml2xM3aYSY--zLw</t>
  </si>
  <si>
    <t>East Charlotte Family Physicians</t>
  </si>
  <si>
    <t>5801 Executive Center Dr, Ste 100</t>
  </si>
  <si>
    <t>effXmBflsvGmKpPQaP0-6A</t>
  </si>
  <si>
    <t>Torrid</t>
  </si>
  <si>
    <t>6801 Nlake Mall Dr, Ste 129</t>
  </si>
  <si>
    <t>['Fashion', "Women's Clothing", 'Accessories', 'Shopping', 'Plus Size Fashion']</t>
  </si>
  <si>
    <t>FLbeaBhEO4fo46NKWzjmwA</t>
  </si>
  <si>
    <t>Extended Stay America - Charlotte - Pineville - Park Rd.</t>
  </si>
  <si>
    <t>10930 Park Rd.</t>
  </si>
  <si>
    <t>['Real Estate', 'Hotels &amp; Travel', 'Event Planning &amp; Services', 'Apartments', 'Hotels', 'Home Services']</t>
  </si>
  <si>
    <t>CakJ5qFBJpBds90JnQLJ9A</t>
  </si>
  <si>
    <t>985 Concord Pkwy S</t>
  </si>
  <si>
    <t>['Restaurants', 'Event Planning &amp; Services', 'Sandwiches', 'Caterers', 'Fast Food']</t>
  </si>
  <si>
    <t>WCE2G-WrVYwp89HdoHZojQ</t>
  </si>
  <si>
    <t>LOFT</t>
  </si>
  <si>
    <t>['Fashion', 'Shopping', 'Accessories', "Women's Clothing", 'Shoe Stores']</t>
  </si>
  <si>
    <t>qt6niPHSiudRw7-dehZMpg</t>
  </si>
  <si>
    <t>Anthony Vince Nail Spa</t>
  </si>
  <si>
    <t>6401 Morrison Blvd, Ste 3B</t>
  </si>
  <si>
    <t>['Hair Removal', 'Beauty &amp; Spas', 'Nail Salons', 'Waxing', 'Skin Care']</t>
  </si>
  <si>
    <t>wOh3sBTcyDG5QF-CK-9zmw</t>
  </si>
  <si>
    <t>One Hour Appliance &amp; Repair</t>
  </si>
  <si>
    <t>9420 Guernsey Ct</t>
  </si>
  <si>
    <t>hVsCRayhvZKmPh8xUk8xlQ</t>
  </si>
  <si>
    <t>Days Inn by Wyndham Charlotte Northlake</t>
  </si>
  <si>
    <t>4924 Sunset Road</t>
  </si>
  <si>
    <t>DKGV9W0iTwwYSwVV5FJahQ</t>
  </si>
  <si>
    <t>A&amp;E Factory Service</t>
  </si>
  <si>
    <t>F6JMC6ib4f2gLY0ggAGw9Q</t>
  </si>
  <si>
    <t>Carolinas Natural Health Center</t>
  </si>
  <si>
    <t>1114 Sam Newell Rd, Ste A</t>
  </si>
  <si>
    <t>['Pediatricians', 'Medical Centers', 'Weight Loss Centers', 'Health &amp; Medical', 'Massage', 'Doctors', 'Beauty &amp; Spas', 'Naturopathic/Holistic']</t>
  </si>
  <si>
    <t>jozwpQ-I9DPts84KRWPBmA</t>
  </si>
  <si>
    <t>Avalon Nails and Spa</t>
  </si>
  <si>
    <t>230 E Wt Harris Blvd, Ste A9</t>
  </si>
  <si>
    <t>tzrfPGnzyosishCk0Ww9aw</t>
  </si>
  <si>
    <t>Food Lion LLC</t>
  </si>
  <si>
    <t>2u3OFITjxUzUdl_-8KeUFg</t>
  </si>
  <si>
    <t>Indochine Grill</t>
  </si>
  <si>
    <t>JqYXLvbbCQk2aM2p9KkdhQ</t>
  </si>
  <si>
    <t>106 Langtree Village Dr, Ste 200</t>
  </si>
  <si>
    <t>['Health &amp; Medical', 'Doctors', 'Family Practice']</t>
  </si>
  <si>
    <t>tptNFI22VaA0z2zc4FE4IQ</t>
  </si>
  <si>
    <t>Afton Cleaners</t>
  </si>
  <si>
    <t>360 Exchange St NW, Ste 109</t>
  </si>
  <si>
    <t>['Local Services', 'Dry Cleaning &amp; Laundry', 'Laundry Services', 'Sewing &amp; Alterations', 'Shoe Repair']</t>
  </si>
  <si>
    <t>MKKFi_LGu6EPrEmxKs3pRg</t>
  </si>
  <si>
    <t>Jive Turkey Legs</t>
  </si>
  <si>
    <t>7005 Wilkinson Blvd, Ste H</t>
  </si>
  <si>
    <t>['Sandwiches', 'Food', 'Restaurants', 'American (New)', 'American (Traditional)', 'Food Trucks']</t>
  </si>
  <si>
    <t>NAyQbDh8j9Jz9KzF4lo_7Q</t>
  </si>
  <si>
    <t>Rooms To Go Clearance</t>
  </si>
  <si>
    <t>2730 Queen City Dr</t>
  </si>
  <si>
    <t>['Home &amp; Garden', 'Shopping', 'Furniture Stores']</t>
  </si>
  <si>
    <t>1MDOqRXS_ISwcAyK9zPQdw</t>
  </si>
  <si>
    <t>WW "Formerly Weight Watchers"</t>
  </si>
  <si>
    <t>2121 E Arbors Dr, Ste 120</t>
  </si>
  <si>
    <t>['Health &amp; Medical', 'Weight Loss Centers', 'Nutritionists', 'Doctors', 'Naturopathic/Holistic']</t>
  </si>
  <si>
    <t>IicSYcYs9_prA7CyPJOugw</t>
  </si>
  <si>
    <t>8156 S Tryon, Ste C</t>
  </si>
  <si>
    <t>kfPP4Nl0yz6os1GBIFFHsQ</t>
  </si>
  <si>
    <t>11025 Monroe Rd, Ste F</t>
  </si>
  <si>
    <t>Ul2AUiQpsn2lz9DtBKMJcA</t>
  </si>
  <si>
    <t>Fairfield Inn &amp; Suites by Marriott Charlotte Airport</t>
  </si>
  <si>
    <t>2220 W Tyvola Rd</t>
  </si>
  <si>
    <t>vftrF6qPSa07vNHUnxXn-g</t>
  </si>
  <si>
    <t>Montblanc</t>
  </si>
  <si>
    <t>['Shopping', 'Jewelry', 'Fashion', 'Leather Goods', 'Accessories', 'Watches']</t>
  </si>
  <si>
    <t>9CVak2lQRyUImPkBbcTXDA</t>
  </si>
  <si>
    <t>Car Collection</t>
  </si>
  <si>
    <t>4925 W Highway 74</t>
  </si>
  <si>
    <t>['Car Dealers', 'Automotive', 'Car Buyers']</t>
  </si>
  <si>
    <t>9_0ISYjkk4rlutx2FCOEhw</t>
  </si>
  <si>
    <t>Essex Condominiums</t>
  </si>
  <si>
    <t>4900 Sardis Rd</t>
  </si>
  <si>
    <t>['Home Services', 'Apartments', 'Condominiums', 'Real Estate']</t>
  </si>
  <si>
    <t>67-MNFgFM6MNarSNjlB_3A</t>
  </si>
  <si>
    <t>Romare Bearden Park</t>
  </si>
  <si>
    <t>300 S Church St</t>
  </si>
  <si>
    <t>CnNMTUglX4WuXQPE_Ap2lg</t>
  </si>
  <si>
    <t>Nikko</t>
  </si>
  <si>
    <t>15105 John J Delaney Dr</t>
  </si>
  <si>
    <t>['Sushi Bars', 'Japanese', 'Restaurants']</t>
  </si>
  <si>
    <t>sDN6zZ8eT8tQr9r_tp4pxQ</t>
  </si>
  <si>
    <t>MVP Movers Inc</t>
  </si>
  <si>
    <t>600 W 28th St</t>
  </si>
  <si>
    <t>i_LXVizmHQJlXB9pW841ZQ</t>
  </si>
  <si>
    <t>Machu Picchu Matthews</t>
  </si>
  <si>
    <t>11329 E Independence Blvd</t>
  </si>
  <si>
    <t>['Peruvian', 'Nightlife', 'Latin American', 'Restaurants', 'Bars']</t>
  </si>
  <si>
    <t>szSAinmd7sORoYt-ke5llg</t>
  </si>
  <si>
    <t>Caribbean System Services</t>
  </si>
  <si>
    <t>6010 McDaniel Ln, Ste E</t>
  </si>
  <si>
    <t>pexaKFFR6zFs7Zlv4lG1vg</t>
  </si>
  <si>
    <t>David Stroman - State Farm Insurance Agent</t>
  </si>
  <si>
    <t>210 E Trade St, Ste C-340</t>
  </si>
  <si>
    <t>['Insurance', 'Financial Services', 'Banks &amp; Credit Unions']</t>
  </si>
  <si>
    <t>wds_iy9chO79adJ4UhZSAQ</t>
  </si>
  <si>
    <t>Nail Central</t>
  </si>
  <si>
    <t>916 Cloverleaf Plz</t>
  </si>
  <si>
    <t>4i5fs2IYh3LYUZiUhKZEJg</t>
  </si>
  <si>
    <t>Belmont General Store</t>
  </si>
  <si>
    <t>['Shopping', 'Home &amp; Garden', 'Hardware Stores']</t>
  </si>
  <si>
    <t>nKTmOj1GG27WXspjcq7MQA</t>
  </si>
  <si>
    <t>Uber</t>
  </si>
  <si>
    <t>['Hotels &amp; Travel', 'Taxis', 'Transportation']</t>
  </si>
  <si>
    <t>EkMaXwRzsvHKn1dHLv02Mg</t>
  </si>
  <si>
    <t>GoodRoad CiderWorks</t>
  </si>
  <si>
    <t>117 Southside Dr</t>
  </si>
  <si>
    <t>['Cideries', 'Breweries', 'Food']</t>
  </si>
  <si>
    <t>D81zA5CbxLrKujblVspvIw</t>
  </si>
  <si>
    <t>DXL</t>
  </si>
  <si>
    <t>10610 Centrum Pkwy, Ste D</t>
  </si>
  <si>
    <t>['Shopping', 'Plus Size Fashion', "Men's Clothing", 'Shoe Stores', 'Fashion', 'Accessories', 'Department Stores']</t>
  </si>
  <si>
    <t>H1LhTQWW_YCgJejzBSOFBw</t>
  </si>
  <si>
    <t>613 Highland St</t>
  </si>
  <si>
    <t>4OrIaoOwokYf5NNLjZk8cg</t>
  </si>
  <si>
    <t>Town and Country Toyota</t>
  </si>
  <si>
    <t>9101 South Blvd</t>
  </si>
  <si>
    <t>['Auto Repair', 'Auto Parts &amp; Supplies', 'Car Dealers', 'Hotels &amp; Travel', 'Automotive', 'Car Wash', 'Body Shops', 'Car Rental']</t>
  </si>
  <si>
    <t>2EQu9A8JdexwVDoo5-fTbQ</t>
  </si>
  <si>
    <t>TNT Glass Tinting</t>
  </si>
  <si>
    <t>1464 N Hwy 16, Ste E</t>
  </si>
  <si>
    <t>['Car Window Tinting', 'Windshield Installation &amp; Repair', 'Automotive', 'Auto Glass Services', 'Home Window Tinting', 'Home Services', 'Vehicle Wraps']</t>
  </si>
  <si>
    <t>1EEQGPaK2MxWl8G5poyQ-g</t>
  </si>
  <si>
    <t>Edgeline Flats on Davidson</t>
  </si>
  <si>
    <t>525 E 15th St, Unit 203</t>
  </si>
  <si>
    <t>PD5at6I_ja6L2rrY0KcjvQ</t>
  </si>
  <si>
    <t>Modern Family Dental Care</t>
  </si>
  <si>
    <t>8150 Mt Holly-Huntersville Rd</t>
  </si>
  <si>
    <t>JygJa_-IIaZj3iZBpYE-sA</t>
  </si>
  <si>
    <t>The Kilted Buffalo</t>
  </si>
  <si>
    <t>8625 Townley Rd</t>
  </si>
  <si>
    <t>['Nightlife', 'Barbers', 'Pubs', 'Beauty &amp; Spas', 'Bars']</t>
  </si>
  <si>
    <t>lqC_jbfuOS9xBWrCRuzl2g</t>
  </si>
  <si>
    <t>Musler &amp; Associate Dr</t>
  </si>
  <si>
    <t>11025 Carolina Place Pkwy, Ste A34</t>
  </si>
  <si>
    <t>5S3wSG1Qm0tV07NACtzRCA</t>
  </si>
  <si>
    <t>Allure Brow</t>
  </si>
  <si>
    <t>9606 Sherrill Estates Rd</t>
  </si>
  <si>
    <t>['Beauty &amp; Spas', 'Hair Removal']</t>
  </si>
  <si>
    <t>zKacC3jzdl9MJLkczFI6qg</t>
  </si>
  <si>
    <t>Waldhorn Restaurant</t>
  </si>
  <si>
    <t>12101 Lancaster Hwy</t>
  </si>
  <si>
    <t>['Event Planning &amp; Services', 'German', 'Bars', 'Nightlife', 'Venues &amp; Event Spaces', 'Party &amp; Event Planning', 'Wine Bars', 'Beer Bar', 'Restaurants']</t>
  </si>
  <si>
    <t>a9vzUNNZS6Z75ONo_p-WaA</t>
  </si>
  <si>
    <t>Fuel Pizza Cafe</t>
  </si>
  <si>
    <t>14145 Rivergate Pkwy, Ste 200</t>
  </si>
  <si>
    <t>bjzFOyHG4Ux1CPCIk-b_5A</t>
  </si>
  <si>
    <t>NoDa 101</t>
  </si>
  <si>
    <t>3205 N Davidson St, Unit 101</t>
  </si>
  <si>
    <t>['Restaurants', 'American (Traditional)', 'Food', 'Sports Bars', 'Nightlife', 'Bars', 'American (New)']</t>
  </si>
  <si>
    <t>TfeTmG_KWzr1jFPTaIpJWA</t>
  </si>
  <si>
    <t>Paws &amp; Claws</t>
  </si>
  <si>
    <t>1403 S Main St</t>
  </si>
  <si>
    <t>GyDwINCEICbxpvPMCAVrrw</t>
  </si>
  <si>
    <t>1325 N Broome St</t>
  </si>
  <si>
    <t>['Restaurants', 'Fast Food', 'Breakfast &amp; Brunch', 'Chicken Shop']</t>
  </si>
  <si>
    <t>nrgKgxlhIi4D41s9nHzL3Q</t>
  </si>
  <si>
    <t>Nail Gallery</t>
  </si>
  <si>
    <t>11112 S Tryon St, Unit F</t>
  </si>
  <si>
    <t>uVlsNm1VMjM3g1uk7819Nw</t>
  </si>
  <si>
    <t>Coffey Can Fix It</t>
  </si>
  <si>
    <t>['Auto Repair', 'Automotive', 'Auto Customization', 'Transmission Repair', 'Towing']</t>
  </si>
  <si>
    <t>pAR0lYfIr2x6aq9CpqEXDQ</t>
  </si>
  <si>
    <t>Los Arcos Mexican Restaurant</t>
  </si>
  <si>
    <t>1021 S Cannon Blvd</t>
  </si>
  <si>
    <t>LaUguhYbcCKxzsVqgTWINg</t>
  </si>
  <si>
    <t>U-Haul Moving &amp; Storage of Lake Norman</t>
  </si>
  <si>
    <t>19116 Statesville Rd</t>
  </si>
  <si>
    <t>['Home Services', 'Automotive', 'Movers', 'Self Storage', 'Packing Supplies', 'Local Services', 'Truck Rental', 'Shopping']</t>
  </si>
  <si>
    <t>HDJHoLgvULVMdXny25351w</t>
  </si>
  <si>
    <t>Coppa Coffee and Tea</t>
  </si>
  <si>
    <t>4400 Sharon Rd, Ste G31B</t>
  </si>
  <si>
    <t>['Food', 'Bakeries', 'Coffee &amp; Tea']</t>
  </si>
  <si>
    <t>BHNUNgAbSF5N6b0mV6Ob4g</t>
  </si>
  <si>
    <t>Morningstar Marinas - Peninsula Yacht Club</t>
  </si>
  <si>
    <t>18501 Harbor Light Blvd</t>
  </si>
  <si>
    <t>['Marinas', 'Automotive']</t>
  </si>
  <si>
    <t>vWI4Ot6e6GSTmfQAkIHkUw</t>
  </si>
  <si>
    <t>Gymboree Play &amp; Music</t>
  </si>
  <si>
    <t>18505 Statesville Rd, Ste A1</t>
  </si>
  <si>
    <t>['Shopping', 'Education', 'Party &amp; Event Planning', 'Art Classes', 'Musical Instruments &amp; Teachers', 'Indoor Playcentre', 'Event Planning &amp; Services', 'Preschools', 'Elementary Schools', 'Active Life', 'Kids Activities']</t>
  </si>
  <si>
    <t>g1B_IQegtrCTOvyzJvavrQ</t>
  </si>
  <si>
    <t>The Stuffed Olive Bar and Grille</t>
  </si>
  <si>
    <t>1201 J N Broome St</t>
  </si>
  <si>
    <t>['Restaurants', 'American (Traditional)', 'Bars', 'American (New)', 'Nightlife']</t>
  </si>
  <si>
    <t>ZctI2OJeq2L959n0IxiVnw</t>
  </si>
  <si>
    <t>5101 Albemarle Rd</t>
  </si>
  <si>
    <t>GtSSwDbPlYxH4yMLBLUSLQ</t>
  </si>
  <si>
    <t>Fit Fresh Kitchen</t>
  </si>
  <si>
    <t>14027 Conlan Cir</t>
  </si>
  <si>
    <t>['Restaurants', 'Health Markets', 'Food', 'Specialty Food', 'Breakfast &amp; Brunch', 'Juice Bars &amp; Smoothies', 'American (Traditional)']</t>
  </si>
  <si>
    <t>IGkgcygg4nYYg2-jE5hnSw</t>
  </si>
  <si>
    <t>4510 Billy Graham Pkwy</t>
  </si>
  <si>
    <t>4xPySfQTLHL-dEJIyaeDvw</t>
  </si>
  <si>
    <t>Express</t>
  </si>
  <si>
    <t>['Fashion', "Men's Clothing", "Women's Clothing", 'Shopping', 'Accessories']</t>
  </si>
  <si>
    <t>N9VBrnfrIpBiVbn3WSvL1A</t>
  </si>
  <si>
    <t>8948 JM Keynes Dr, Ste 410</t>
  </si>
  <si>
    <t>['Juice Bars &amp; Smoothies', 'Sandwiches', 'Food', 'Restaurants']</t>
  </si>
  <si>
    <t>1AAdKv94vJNpQGGUpldOpA</t>
  </si>
  <si>
    <t>5316 Sunset Rd</t>
  </si>
  <si>
    <t>['American (Traditional)', 'Fish &amp; Chips', 'Fast Food', 'Restaurants', 'Seafood']</t>
  </si>
  <si>
    <t>EF74N-cH_vAA7wSB_FlXYQ</t>
  </si>
  <si>
    <t>ACR Master Locksmith</t>
  </si>
  <si>
    <t>['Keys &amp; Locksmiths', 'Security Systems', 'Home Services']</t>
  </si>
  <si>
    <t>1UPbt3BRYU8FmvtEBTXJZQ</t>
  </si>
  <si>
    <t>Dilworth Custom Framing</t>
  </si>
  <si>
    <t>125 Remount Rd, Ste C-2</t>
  </si>
  <si>
    <t>['Framing', 'Shopping', 'Arts &amp; Crafts', 'Arts &amp; Entertainment', 'Art Galleries']</t>
  </si>
  <si>
    <t>LxgronMsFYjxIfRojmVdYw</t>
  </si>
  <si>
    <t>Lotus II Chinese Cuisine</t>
  </si>
  <si>
    <t>JM9GL7hbCqwsJdRGw-ef4g</t>
  </si>
  <si>
    <t>3920 Sharon Rd, Ste 160</t>
  </si>
  <si>
    <t>['American (Traditional)', 'Restaurants', 'Cafes', 'Breakfast &amp; Brunch', 'American (New)']</t>
  </si>
  <si>
    <t>dFcdSdJGKc5XZeC0KXZTDA</t>
  </si>
  <si>
    <t>Edison Cleaners</t>
  </si>
  <si>
    <t>10040 Edison Square Dr</t>
  </si>
  <si>
    <t>Q73-ZuBtz17Oh_6OwkgKkg</t>
  </si>
  <si>
    <t>Eudy's Cabinets Manufacturing</t>
  </si>
  <si>
    <t>12303 Renee Ford Rd</t>
  </si>
  <si>
    <t>STANFIELD</t>
  </si>
  <si>
    <t>['Contractors', 'Countertop Installation', 'Home Services', 'Cabinetry']</t>
  </si>
  <si>
    <t>E0TK141YMBP0LBknhVKEqw</t>
  </si>
  <si>
    <t>Cr√™pe Cellar</t>
  </si>
  <si>
    <t>3116 N Davidson St</t>
  </si>
  <si>
    <t>['Creperies', 'American (New)', 'Modern European', 'Restaurants', 'Sandwiches', 'Gastropubs']</t>
  </si>
  <si>
    <t>fej4JAa72YHA-NKI7ZokSg</t>
  </si>
  <si>
    <t>Planet Ballroom</t>
  </si>
  <si>
    <t>13521 SteeleCroft Pkwy, Ste C</t>
  </si>
  <si>
    <t>['Performing Arts', 'Education', 'Social Clubs', 'Arts &amp; Entertainment', 'Fitness &amp; Instruction', 'Active Life', 'Dance Schools', 'Dance Studios', 'Specialty Schools']</t>
  </si>
  <si>
    <t>3U16jGSAjVx4iuLe5s3Zhw</t>
  </si>
  <si>
    <t>6625 Carmel Rd</t>
  </si>
  <si>
    <t>JmaVXOzIroEWpUFoxAL5gw</t>
  </si>
  <si>
    <t>University Walk</t>
  </si>
  <si>
    <t>1205 University Walk Circle</t>
  </si>
  <si>
    <t>['Home Services', 'Apartments', 'University Housing', 'Real Estate']</t>
  </si>
  <si>
    <t>NG4PhCkaWMxEGffdK0rEMw</t>
  </si>
  <si>
    <t>7233 South Blvd</t>
  </si>
  <si>
    <t>DAGJh-2ji8QkfvUAY77hpw</t>
  </si>
  <si>
    <t>Lashing Out On Main</t>
  </si>
  <si>
    <t>117 S Main St</t>
  </si>
  <si>
    <t>['Day Spas', 'Hair Salons', 'Eyelash Service', 'Nail Salons', 'Beauty &amp; Spas']</t>
  </si>
  <si>
    <t>Z4byZk0UuVbDr7ceLuB1Tg</t>
  </si>
  <si>
    <t>Elevation Church - Matthews</t>
  </si>
  <si>
    <t>11416 E Independence Blvd, Ste N</t>
  </si>
  <si>
    <t>SDZdJS2M7gVf6m0JJvhWHw</t>
  </si>
  <si>
    <t>Benefit BrowBar at Belk</t>
  </si>
  <si>
    <t>['Eyebrow Services', 'Beauty &amp; Spas', 'Cosmetics &amp; Beauty Supply', 'Makeup Artists', 'Skin Care', 'Waxing', 'Shopping', 'Hair Removal']</t>
  </si>
  <si>
    <t>6XOtyp_vJAZzrfiEiC0fsw</t>
  </si>
  <si>
    <t>2206 Union Rd</t>
  </si>
  <si>
    <t>['Shopping', 'Drugstores', 'Health &amp; Medical', 'Pharmacy']</t>
  </si>
  <si>
    <t>9dqdzRzjSfbnMvjUGqWBAw</t>
  </si>
  <si>
    <t>Midnight Diner</t>
  </si>
  <si>
    <t>115 E Carson Blvd</t>
  </si>
  <si>
    <t>['Breakfast &amp; Brunch', 'American (Traditional)', 'Diners', 'Restaurants']</t>
  </si>
  <si>
    <t>ql8_D-3jsGvzWxrLpv8QpA</t>
  </si>
  <si>
    <t>Piedmont Natural Gas</t>
  </si>
  <si>
    <t>4301 Yancey Rd</t>
  </si>
  <si>
    <t>nPzEkY4q41ajDv2cix5fvA</t>
  </si>
  <si>
    <t>Quaker Steak &amp; Lube</t>
  </si>
  <si>
    <t>7731 Gateway Ln NW</t>
  </si>
  <si>
    <t>['Burgers', 'Sports Bars', 'Chicken Wings', 'Bars', 'Restaurants', 'Nightlife', 'Sandwiches']</t>
  </si>
  <si>
    <t>1CVebd7I8pNxskAf6Uvt3g</t>
  </si>
  <si>
    <t>Clove Indian Cuisine</t>
  </si>
  <si>
    <t>230 East Wt Harris Blvd, Ste C-6</t>
  </si>
  <si>
    <t>w30-ivA3nx6hXdPAKVUS2g</t>
  </si>
  <si>
    <t>5610 South Blvd</t>
  </si>
  <si>
    <t>aR38j6ieVMgOfSxgkjbCSg</t>
  </si>
  <si>
    <t>RBC Bank</t>
  </si>
  <si>
    <t>14925 Ballantyne Village Way</t>
  </si>
  <si>
    <t>['Real Estate', 'Financial Services', 'Mortgage Brokers', 'Banks &amp; Credit Unions', 'Home Services']</t>
  </si>
  <si>
    <t>FzM55bflbSwwJThZxkvE0A</t>
  </si>
  <si>
    <t>Volume Lounge</t>
  </si>
  <si>
    <t>['Nightlife', 'Event Planning &amp; Services', 'Lounges', 'Bars', 'Venues &amp; Event Spaces', 'Caterers']</t>
  </si>
  <si>
    <t>hY3406RUd4ftLL62Sb79hw</t>
  </si>
  <si>
    <t>iTicket.law - Powered by Hatley Law Office</t>
  </si>
  <si>
    <t>122 N McDowell St</t>
  </si>
  <si>
    <t>['Professional Services', 'Traffic Ticketing Law', 'Lawyers', 'Criminal Defense Law', 'DUI Law']</t>
  </si>
  <si>
    <t>a1WSEZcD7Vm7GyCQriRKmg</t>
  </si>
  <si>
    <t>Vell's Soul Food with a Twist</t>
  </si>
  <si>
    <t>515 S Main St</t>
  </si>
  <si>
    <t>['Soul Food', 'Southern', 'Sandwiches', 'American (Traditional)', 'Food', 'Coffee &amp; Tea', 'Restaurants']</t>
  </si>
  <si>
    <t>GVg4ArOAAM87lfFo-xFJkw</t>
  </si>
  <si>
    <t>Candy Girl Confections</t>
  </si>
  <si>
    <t>2910 Selwyn Ave</t>
  </si>
  <si>
    <t>['Event Planning &amp; Services', 'Shopping', 'Specialty Food', 'Food', 'Candy Stores', 'Flowers &amp; Gifts', 'Gift Shops']</t>
  </si>
  <si>
    <t>rKdeg9rlPu8Bvp64FKx7lw</t>
  </si>
  <si>
    <t>5700 University Pointe Blvd, Ste 113, Crossroads Shopping Ctr</t>
  </si>
  <si>
    <t>['Electronics', 'Mobile Phone Accessories', 'Mobile Phones', 'Shopping']</t>
  </si>
  <si>
    <t>bOrZbVgJVTp9-nKB3c4tdw</t>
  </si>
  <si>
    <t>Carefree Carpets &amp; Floors</t>
  </si>
  <si>
    <t>16631 Lancaster Hwy, Suite 103</t>
  </si>
  <si>
    <t>['Carpet Installation', 'Local Services', 'Flooring', 'Carpet Cleaning', 'Carpeting', 'Home Services']</t>
  </si>
  <si>
    <t>zTE9XjspI1Pzq1RSFHIgiA</t>
  </si>
  <si>
    <t>Tonys Fine Decor Fabrics</t>
  </si>
  <si>
    <t>['Shopping', 'Arts &amp; Crafts', 'Fabric Stores']</t>
  </si>
  <si>
    <t>srDd36n9WvTT6zTvxokv2A</t>
  </si>
  <si>
    <t>Queen's Soul Food</t>
  </si>
  <si>
    <t>7308 D E Independence Blvd</t>
  </si>
  <si>
    <t>HbHrT2mgGgxlt8NFoV7BqA</t>
  </si>
  <si>
    <t>Rooms To Go Warehouse</t>
  </si>
  <si>
    <t>['Shopping', 'Home &amp; Garden', 'Furniture Stores']</t>
  </si>
  <si>
    <t>9P7plQX90ZgQmG-eM_LYBg</t>
  </si>
  <si>
    <t>Babies R Us</t>
  </si>
  <si>
    <t>9575 South Blvd</t>
  </si>
  <si>
    <t>['Shopping', 'Baby Gear &amp; Furniture']</t>
  </si>
  <si>
    <t>7Bs1ytQBTFrzFCTnusQACQ</t>
  </si>
  <si>
    <t>Lotus Spa &amp; Nails</t>
  </si>
  <si>
    <t>1526 Providence Rd S</t>
  </si>
  <si>
    <t>['Waxing', 'Beauty &amp; Spas', 'Hair Removal', 'Threading Services', 'Nail Salons']</t>
  </si>
  <si>
    <t>eysNyNBip4vj23h-QjdA5Q</t>
  </si>
  <si>
    <t>Menus Restaurant</t>
  </si>
  <si>
    <t>5445 77 Center Dr</t>
  </si>
  <si>
    <t>['Food', 'Breakfast &amp; Brunch', 'Restaurants', 'Bakeries', 'American (Traditional)', 'Cheesesteaks', 'American (New)', 'Sandwiches']</t>
  </si>
  <si>
    <t>7YClOZluP8HHjHnOpaUj2Q</t>
  </si>
  <si>
    <t>10245 Perimeter Pkwy</t>
  </si>
  <si>
    <t>unInLlg618mVAhW0QYGdDw</t>
  </si>
  <si>
    <t>Mecklenburg Medical Group</t>
  </si>
  <si>
    <t>15110 John J Delaney Dr, Ste 200</t>
  </si>
  <si>
    <t>['Cardiologists', 'Internal Medicine', 'Dermatologists', 'Health &amp; Medical', 'Doctors']</t>
  </si>
  <si>
    <t>1foeM2aa2URyqPGSpzdFGw</t>
  </si>
  <si>
    <t>Bluemercury</t>
  </si>
  <si>
    <t>9830 Rea Rd, Ste A</t>
  </si>
  <si>
    <t>['Beauty &amp; Spas', 'Cosmetics &amp; Beauty Supply', 'Shopping', 'Day Spas', 'Skin Care']</t>
  </si>
  <si>
    <t>e_caHq_G7x-lypzj5I-VWA</t>
  </si>
  <si>
    <t>Pure Relax Foot Reflexology Massage</t>
  </si>
  <si>
    <t>1607 Montford Dr, Ste A</t>
  </si>
  <si>
    <t>['Health &amp; Medical', 'Massage', 'Beauty &amp; Spas', 'Reflexology', 'Massage Therapy']</t>
  </si>
  <si>
    <t>fLdLjrLfwWJ-hh4Uwz2zKA</t>
  </si>
  <si>
    <t>Fresh Chef Kitchen</t>
  </si>
  <si>
    <t>2935 Providence Rd</t>
  </si>
  <si>
    <t>['American (Traditional)', 'Restaurants', 'Bars', 'Food', 'Local Flavor', 'Nightlife', 'Wine Bars', 'Fast Food']</t>
  </si>
  <si>
    <t>4YDzPbzi-h-PGYVJ-w3MiA</t>
  </si>
  <si>
    <t>Hops Restaurant Bar &amp; Brewery</t>
  </si>
  <si>
    <t>9950 E Independence Blvd</t>
  </si>
  <si>
    <t>['Restaurants', 'American (Traditional)', 'American (New)']</t>
  </si>
  <si>
    <t>tuOXcnIOnf6J2meEkjRptg</t>
  </si>
  <si>
    <t>Men's Wearhouse</t>
  </si>
  <si>
    <t>4718 Sharon Rd</t>
  </si>
  <si>
    <t>["Men's Clothing", 'Formal Wear', 'Shopping', 'Plus Size Fashion', 'Fashion', 'Bespoke Clothing']</t>
  </si>
  <si>
    <t>V2ro3ETgFAuRnEoZJCk9JQ</t>
  </si>
  <si>
    <t>Acme Pest Control</t>
  </si>
  <si>
    <t>59 Winecoff Ave NW</t>
  </si>
  <si>
    <t>EhHzL8w3iR4YpO8w6ig0Sw</t>
  </si>
  <si>
    <t>Infused</t>
  </si>
  <si>
    <t>312 N Myers St, Ste 109</t>
  </si>
  <si>
    <t>['Dive Bars', 'Bars', 'Sports Bars', 'Cocktail Bars', 'Lounges', 'Nightlife', 'Pubs']</t>
  </si>
  <si>
    <t>55ZfMCUpbJjkLvvmyOB_Ag</t>
  </si>
  <si>
    <t>Circle at South End</t>
  </si>
  <si>
    <t>PzLdqoFnSGqj1sOH2T3Cqg</t>
  </si>
  <si>
    <t>10110 Johnson Rd, Ste 16</t>
  </si>
  <si>
    <t>_bsPdcjCcidLpbhcmIvDSg</t>
  </si>
  <si>
    <t>R V &amp; Camper Refrigeration</t>
  </si>
  <si>
    <t>5808 Stockbridge Dr</t>
  </si>
  <si>
    <t>['RV Repair', 'RV Dealers', 'Heating &amp; Air Conditioning/HVAC', 'Automotive', 'Home Services']</t>
  </si>
  <si>
    <t>h1JiQERQeiV8kxv5KRjWYA</t>
  </si>
  <si>
    <t>Fresh Attractions</t>
  </si>
  <si>
    <t>15th Street Market</t>
  </si>
  <si>
    <t>512 E 15th St, Ste B</t>
  </si>
  <si>
    <t>['Beer Bar', 'Bars', 'Beer', 'Wine &amp; Spirits', 'Food', 'Nightlife']</t>
  </si>
  <si>
    <t>ruiI0UH3oXrekeyelB1yVg</t>
  </si>
  <si>
    <t>1620 Ashley Rd</t>
  </si>
  <si>
    <t>['Flowers &amp; Gifts', 'Shopping', 'Florists', 'Grocery', 'Food', 'Drugstores']</t>
  </si>
  <si>
    <t>Us0qEMNpCCecvUwwt6-9OA</t>
  </si>
  <si>
    <t>Saint Mark Catholic Church</t>
  </si>
  <si>
    <t>14740 Stumptown Rd</t>
  </si>
  <si>
    <t>gMUHLJPyMvBU19-3p_2rRg</t>
  </si>
  <si>
    <t>1308-C The Plaza, Ste C</t>
  </si>
  <si>
    <t>wXsz47VpA0tHQx1gmp41XQ</t>
  </si>
  <si>
    <t>Armstrong Relocation</t>
  </si>
  <si>
    <t>4400 Westinghouse Blvd</t>
  </si>
  <si>
    <t>tG38oI0Q3eLFTY_yq6M3IQ</t>
  </si>
  <si>
    <t>Drury Inn &amp; Suites - Charlotte Northlake</t>
  </si>
  <si>
    <t>6920 Northlake Mall Dr</t>
  </si>
  <si>
    <t>ECnBPEOaYKKYJwNUFeLdzA</t>
  </si>
  <si>
    <t>Shell</t>
  </si>
  <si>
    <t>2517 Park Rd</t>
  </si>
  <si>
    <t>22MYhTXwSXaS4rW2VOrR-w</t>
  </si>
  <si>
    <t>Jasmine Grill</t>
  </si>
  <si>
    <t>['Halal', 'Mediterranean', 'Restaurants', 'Middle Eastern']</t>
  </si>
  <si>
    <t>FeDxiDDS4wLksuMsiBFKhQ</t>
  </si>
  <si>
    <t>Auto Care</t>
  </si>
  <si>
    <t>332 Atando Ave</t>
  </si>
  <si>
    <t>['Tires', 'Oil Change Stations', 'Body Shops', 'Automotive', 'Auto Repair']</t>
  </si>
  <si>
    <t>lxpGgLcJAGAlbaC1PnJ0xQ</t>
  </si>
  <si>
    <t>10921 Carolina Place Pkwy</t>
  </si>
  <si>
    <t>['Sports Bars', 'Nightlife', 'Steakhouses', 'Bars', 'American (Traditional)', 'Restaurants', 'Burgers']</t>
  </si>
  <si>
    <t>4oMzqdscPuyA-LQFnj-KuA</t>
  </si>
  <si>
    <t>Bb&amp;t</t>
  </si>
  <si>
    <t>200 Indian Trail Rd N</t>
  </si>
  <si>
    <t>xfQ62c7mx2qyiXFWhpLqKg</t>
  </si>
  <si>
    <t>3301 Freedom Dr, Ste 600</t>
  </si>
  <si>
    <t>['Pilates', 'Beauty &amp; Spas', 'Active Life', 'Gyms', 'Fitness &amp; Instruction', 'Trainers', 'Tanning']</t>
  </si>
  <si>
    <t>5FD6PHDsuu93TGXhzWqrKw</t>
  </si>
  <si>
    <t>Fiesta Jalisco</t>
  </si>
  <si>
    <t>['Mexican', 'Restaurants', 'Food', 'Desserts', 'Seafood']</t>
  </si>
  <si>
    <t>Z71IaFb-xBGOPJsDJopEMg</t>
  </si>
  <si>
    <t>The Veterans Museum</t>
  </si>
  <si>
    <t>65 Union St S</t>
  </si>
  <si>
    <t>SGMjM9nPThxxmM3aGaYBTA</t>
  </si>
  <si>
    <t>11835 Southmore Dr</t>
  </si>
  <si>
    <t>['Ophthalmologists', 'Health &amp; Medical', 'Family Practice', 'Shopping', 'Eyewear &amp; Opticians', 'Doctors', 'Optometrists']</t>
  </si>
  <si>
    <t>H3EBEKejPL8tsB1gQYG1Ew</t>
  </si>
  <si>
    <t>9801 South Blvd</t>
  </si>
  <si>
    <t>['Chicken Wings', 'Fast Food', 'Caterers', 'Restaurants', 'Event Planning &amp; Services']</t>
  </si>
  <si>
    <t>1XxLjPD8nyoUvlMYKeqAQA</t>
  </si>
  <si>
    <t>Mallard Creek Greenway</t>
  </si>
  <si>
    <t>201 E Mallard Creek Church Rd</t>
  </si>
  <si>
    <t>WmJBeH6-Gra-TvIQlVWJGw</t>
  </si>
  <si>
    <t>Ballantyne Center for Dentistry</t>
  </si>
  <si>
    <t>15105 John J Delaney Dr, Ste K</t>
  </si>
  <si>
    <t>BbywXzvF8CGg0BBHoXvg4Q</t>
  </si>
  <si>
    <t>The New York Butcher Shoppe</t>
  </si>
  <si>
    <t>2904 Selwyn Ave</t>
  </si>
  <si>
    <t>['Food', 'Meat Shops', 'Specialty Food', 'Sandwiches', 'Restaurants']</t>
  </si>
  <si>
    <t>pCZrmhZFRis_G2sQMGxg3A</t>
  </si>
  <si>
    <t>Sally's Optical Secrets</t>
  </si>
  <si>
    <t>1419 East Blvd, Ste C</t>
  </si>
  <si>
    <t>['Shopping', 'Eyewear &amp; Opticians']</t>
  </si>
  <si>
    <t>Ct9y4mPBHqoKedALInLGCA</t>
  </si>
  <si>
    <t>Tread Quarters Discount Tire</t>
  </si>
  <si>
    <t>3325 Monroe Rd</t>
  </si>
  <si>
    <t>['Automotive', 'Oil Change Stations', 'Wheel &amp; Rim Repair', 'Tires', 'Auto Repair']</t>
  </si>
  <si>
    <t>qbCPF1Z-Dher2MYUYFCX4Q</t>
  </si>
  <si>
    <t>505 N Main St</t>
  </si>
  <si>
    <t>['Coffee &amp; Tea', 'Food', 'Burgers', 'Restaurants', 'Fast Food']</t>
  </si>
  <si>
    <t>IWLGSonhC4EVevGQFsD6Pw</t>
  </si>
  <si>
    <t>Louis'grille</t>
  </si>
  <si>
    <t>5062 Hwy 49 S, Ste 102</t>
  </si>
  <si>
    <t>l9HA-sX57qO3MknZUylRWA</t>
  </si>
  <si>
    <t>Hansen Property Management</t>
  </si>
  <si>
    <t>Xgz7-7iXNqJj_ulKB3UnzA</t>
  </si>
  <si>
    <t>Abbeydale</t>
  </si>
  <si>
    <t>112 South Tryon St, Ste 600</t>
  </si>
  <si>
    <t>["Men's Clothing", 'Fashion', 'Shopping']</t>
  </si>
  <si>
    <t>ObcMSGc1uotvpnwydoStIg</t>
  </si>
  <si>
    <t>Earl's Grocery</t>
  </si>
  <si>
    <t>1609 Elizabeth Ave</t>
  </si>
  <si>
    <t>['Caterers', 'Event Planning &amp; Services', 'Beer', 'Wine &amp; Spirits', 'Restaurants', 'Convenience Stores', 'Specialty Food', 'Coffee &amp; Tea', 'Grocery', 'Food', 'Sandwiches', 'Food Trucks', 'Breakfast &amp; Brunch']</t>
  </si>
  <si>
    <t>v8RKZS-7rhZd3yxU3nqygA</t>
  </si>
  <si>
    <t>Pita Pit</t>
  </si>
  <si>
    <t>21726 Catawba Ave, Ste B-3</t>
  </si>
  <si>
    <t>['Fast Food', 'Restaurants', 'Sandwiches', 'Mediterranean']</t>
  </si>
  <si>
    <t>UP2cx1bnuRMdz8e94KG_Dw</t>
  </si>
  <si>
    <t>Yoga On Tap</t>
  </si>
  <si>
    <t>['Active Life', 'Fitness &amp; Instruction', 'Yoga', 'Pilates']</t>
  </si>
  <si>
    <t>XYVsnn6pHkh5-DSBnBkosQ</t>
  </si>
  <si>
    <t>Country Inn &amp; Suites By Carlson</t>
  </si>
  <si>
    <t>2001 Mount Harmony Church Rd</t>
  </si>
  <si>
    <t>KltVfGX7HoRNvVDpLSWHpw</t>
  </si>
  <si>
    <t>VLUXE  Signature  Spa</t>
  </si>
  <si>
    <t>8525 Pit Stop Ct, Ste B</t>
  </si>
  <si>
    <t>['Medical Spas', 'Day Spas', 'Hair Removal', 'Waxing', 'Skin Care', 'Health &amp; Medical', 'Massage', 'Beauty &amp; Spas']</t>
  </si>
  <si>
    <t>q-7QwdjOZTwM9r6Q_JjqyA</t>
  </si>
  <si>
    <t>South Beach Tanning Company</t>
  </si>
  <si>
    <t>7868-1 Rea Rd</t>
  </si>
  <si>
    <t>['Tanning', 'Tanning Beds', 'Beauty &amp; Spas', 'Spray Tanning']</t>
  </si>
  <si>
    <t>wrGhueHt5dP3aCTWfhfERQ</t>
  </si>
  <si>
    <t>Armada Skate Shop</t>
  </si>
  <si>
    <t>3046 Eastway Dr, Ste A</t>
  </si>
  <si>
    <t>['Shopping', 'Skate Shops', 'Sporting Goods']</t>
  </si>
  <si>
    <t>U2a9GUewP6LyOilaQhue9g</t>
  </si>
  <si>
    <t>Rock Store Bar-B-Q</t>
  </si>
  <si>
    <t>3116 Old Monroe Rd</t>
  </si>
  <si>
    <t>MkmdRh6RKX90I1AcpAcG6A</t>
  </si>
  <si>
    <t>Hendrick FIAT of Concord</t>
  </si>
  <si>
    <t>7610 Hendrick Auto Plz NW</t>
  </si>
  <si>
    <t>['Auto Repair', 'Automotive', 'Car Dealers']</t>
  </si>
  <si>
    <t>V5a3C4plXNa8gUwKv-LFiQ</t>
  </si>
  <si>
    <t>Mattress Firm South End</t>
  </si>
  <si>
    <t>1901 South Blvd</t>
  </si>
  <si>
    <t>['Mattresses', 'Home &amp; Garden', 'Shopping', 'Home Decor', 'Furniture Stores']</t>
  </si>
  <si>
    <t>92vLh9s6ljwewhF46gVdYg</t>
  </si>
  <si>
    <t>The Wow Factor Cakes</t>
  </si>
  <si>
    <t>2400 Park Rd, Ste I</t>
  </si>
  <si>
    <t>['Food', 'Bakeries', 'Cupcakes', 'Desserts']</t>
  </si>
  <si>
    <t>zzmIMvqiBJ_-wVKg_OnGpw</t>
  </si>
  <si>
    <t>Gianni's Trattoria</t>
  </si>
  <si>
    <t>PASKzQ9meMG32yZ31GGU3w</t>
  </si>
  <si>
    <t>Midwood Guitar Studio</t>
  </si>
  <si>
    <t>1517 Central Ave</t>
  </si>
  <si>
    <t>['Local Services', 'Guitar Stores', 'Musical Instrument Services']</t>
  </si>
  <si>
    <t>E40LYc8enYz2FWd2q8U37g</t>
  </si>
  <si>
    <t>The Homeschool Room</t>
  </si>
  <si>
    <t>110 N Statesville Rd</t>
  </si>
  <si>
    <t>['Shopping', 'Education', 'Bookstores', 'Books', 'Mags', 'Music &amp; Video', 'Used Bookstore']</t>
  </si>
  <si>
    <t>nTGF12T6t7nC8a2tfzBmog</t>
  </si>
  <si>
    <t>Dancing Leaf Wellness Spa</t>
  </si>
  <si>
    <t>19930 W Catawba Ave, Ste 210</t>
  </si>
  <si>
    <t>['Health &amp; Medical', 'Day Spas', 'Beauty &amp; Spas', 'Massage', 'Home &amp; Garden', 'Shopping', 'Kitchen &amp; Bath', 'Skin Care', 'Massage Therapy']</t>
  </si>
  <si>
    <t>j9sKvf7haTg7aTBjpLIAuA</t>
  </si>
  <si>
    <t>Davidson Ice House</t>
  </si>
  <si>
    <t>3s0mJXBAWBA73VwigMQjKg</t>
  </si>
  <si>
    <t>Community Blood Center of the Carolinas</t>
  </si>
  <si>
    <t>4447 South Blvd</t>
  </si>
  <si>
    <t>['Local Services', 'Blood &amp; Plasma Donation Centers', 'Community Service/Non-Profit', 'Health &amp; Medical']</t>
  </si>
  <si>
    <t>hI1pBQ3LHGcpCqtL6OLzCQ</t>
  </si>
  <si>
    <t>CLTCH</t>
  </si>
  <si>
    <t>1512-A Central Ave</t>
  </si>
  <si>
    <t>['Shopping', "Children's Clothing", 'Accessories', 'Jewelry', 'Fashion']</t>
  </si>
  <si>
    <t>O5s_Pg-8xoLYgb0VS04DaQ</t>
  </si>
  <si>
    <t>Friendly Dental Group of Indian Trail</t>
  </si>
  <si>
    <t>323 Unionville Indian Trail Rd G, Ste G</t>
  </si>
  <si>
    <t>['Cosmetic Dentists', 'Pediatric Dentists', 'General Dentistry', 'Health &amp; Medical', 'Dentists']</t>
  </si>
  <si>
    <t>DM9H5RsgwJM6rEYDJbITLQ</t>
  </si>
  <si>
    <t>Coffee House At Mountain Island</t>
  </si>
  <si>
    <t>3611 Mt Holly Huntersville Rd</t>
  </si>
  <si>
    <t>['Restaurants', 'Food', 'Coffee &amp; Tea']</t>
  </si>
  <si>
    <t>2BoqgRoZZTJ0OPd8hKDF5A</t>
  </si>
  <si>
    <t>Greenapple Sports &amp; Wellness</t>
  </si>
  <si>
    <t>4805 Park Rd, Ste 225</t>
  </si>
  <si>
    <t>['Sports Medicine', 'Acupuncture', 'Physical Therapy', 'Doctors', 'Health &amp; Medical', 'Chiropractors']</t>
  </si>
  <si>
    <t>OBX7JI5q8PMJ6ege9gji0Q</t>
  </si>
  <si>
    <t>Quality Inn &amp; Suites Matthews - Charlotte</t>
  </si>
  <si>
    <t>13470 East Independence Blvd</t>
  </si>
  <si>
    <t>WdrsVYyRlII9TMbwoZl8Fg</t>
  </si>
  <si>
    <t>Venture Pest Control</t>
  </si>
  <si>
    <t>1000 Van Buren Ave, Ste D</t>
  </si>
  <si>
    <t>['Professional Services', 'Pest Control', 'Local Services']</t>
  </si>
  <si>
    <t>AOfdk12tqKEcXZBQ0HvG_Q</t>
  </si>
  <si>
    <t>Hooters</t>
  </si>
  <si>
    <t>7702 Gateway Ln</t>
  </si>
  <si>
    <t>['Sports Bars', 'Nightlife', 'Bars', 'American (Traditional)', 'Chicken Wings', 'Restaurants']</t>
  </si>
  <si>
    <t>ene88q-3oimuctVVHONEOw</t>
  </si>
  <si>
    <t>Conversation Peace Restaurant Bar &amp; Grill</t>
  </si>
  <si>
    <t>846 Union St S</t>
  </si>
  <si>
    <t>['Restaurants', 'Food', 'American (Traditional)', 'Nightlife', 'Sports Bars', 'Beer', 'Wine &amp; Spirits', 'Bars']</t>
  </si>
  <si>
    <t>RYfY3dlHycYvqhDb5jaEBA</t>
  </si>
  <si>
    <t>Tinder Box - Ballantyne Village</t>
  </si>
  <si>
    <t>14825 Ballantyne Village Way, Ste 160</t>
  </si>
  <si>
    <t>6HUoF5orgpCS6PQ3v3n0DQ</t>
  </si>
  <si>
    <t>Depo Tires and Services</t>
  </si>
  <si>
    <t>6800 S Blvd</t>
  </si>
  <si>
    <t>['Automotive', 'Tires', 'Oil Change Stations']</t>
  </si>
  <si>
    <t>FYwXLFyafSztKF190m1pVw</t>
  </si>
  <si>
    <t>Edison Square Family Medicine</t>
  </si>
  <si>
    <t>10030 Edison Sq Dr NW, Ste 100</t>
  </si>
  <si>
    <t>fe8jmKzXtGvMVQDUvW0pGw</t>
  </si>
  <si>
    <t>Rossinis Italian Restaurant</t>
  </si>
  <si>
    <t>13803 E Independence Blvd, Unit A</t>
  </si>
  <si>
    <t>Nt_e_pwmKyUUUdfoDc29yA</t>
  </si>
  <si>
    <t>Modern Hyundai of Concord</t>
  </si>
  <si>
    <t>965 Concord Pkwy S</t>
  </si>
  <si>
    <t>reo4TRADleGIaXAY_6r-8g</t>
  </si>
  <si>
    <t>Dentistry of the Carolinas - Kannapolis</t>
  </si>
  <si>
    <t>2222 Concord Lake Rd</t>
  </si>
  <si>
    <t>['Cosmetic Dentists', 'Pediatric Dentists', 'Dentists', 'Health &amp; Medical', 'General Dentistry', 'Orthodontists']</t>
  </si>
  <si>
    <t>Dyn0k8-K_BZOJ2IBNjROhw</t>
  </si>
  <si>
    <t>Custom Express Embroidery &amp; Screen Printing</t>
  </si>
  <si>
    <t>1400 Industrial Dr</t>
  </si>
  <si>
    <t>['Shopping', 'Screen Printing', 'Local Services', 'Graphic Design', 'Screen Printing/T-Shirt Printing', 'Embroidery &amp; Crochet', 'Professional Services', 'Fashion', 'Arts &amp; Crafts', 'Signmaking', 'Flowers &amp; Gifts', 'Sporting Goods', 'Uniforms', 'Sports Wear', 'Printing Services']</t>
  </si>
  <si>
    <t>lK3RS26ZZ2-W8PcGZ4qC7Q</t>
  </si>
  <si>
    <t>Ogle's Hardwood Flooring</t>
  </si>
  <si>
    <t>13532 S Old Statesville Rd</t>
  </si>
  <si>
    <t>4cBNx7-eUuXuiniveAOsZQ</t>
  </si>
  <si>
    <t>1010 Dilworth</t>
  </si>
  <si>
    <t>1010 Kenilworth Ave</t>
  </si>
  <si>
    <t>WgzVzQtNVKP4l7jC--YFoA</t>
  </si>
  <si>
    <t>Charlotte Vitamins and Health</t>
  </si>
  <si>
    <t>8206 Providence Rd, Ste 1800</t>
  </si>
  <si>
    <t>['Vitamins &amp; Supplements', 'Health Markets', 'Specialty Food', 'Shopping', 'Food', 'Health &amp; Medical']</t>
  </si>
  <si>
    <t>_6T3qvpn3PbrzbrybOEC-Q</t>
  </si>
  <si>
    <t>Hollywood Feed</t>
  </si>
  <si>
    <t>9129 Sam Furr Rd, Ste 5B</t>
  </si>
  <si>
    <t>oMo0lmnmIT8myQ3OPvm9nA</t>
  </si>
  <si>
    <t>Nectar</t>
  </si>
  <si>
    <t>910 Pecan Ave</t>
  </si>
  <si>
    <t>['Flowers &amp; Gifts', 'Shopping', 'Florists', 'Wedding Planning', 'Event Planning &amp; Services']</t>
  </si>
  <si>
    <t>L21uPJPeyl2Jo4_CZFbLvA</t>
  </si>
  <si>
    <t>GNC  Davidson</t>
  </si>
  <si>
    <t>624 Jetton St, Ste 135</t>
  </si>
  <si>
    <t>['Vitamins &amp; Supplements', 'Health &amp; Medical', 'Shopping', 'Weight Loss Centers']</t>
  </si>
  <si>
    <t>Z6SE95jGCdiAJkpQ0jqjXg</t>
  </si>
  <si>
    <t>7747 N Tryon St</t>
  </si>
  <si>
    <t>['Beverage Store', 'Gas Stations', 'Food', 'Automotive', 'Convenience Stores']</t>
  </si>
  <si>
    <t>_5L5oeqhQpsZt_QqUdA2GA</t>
  </si>
  <si>
    <t>Rushco Davidson Market</t>
  </si>
  <si>
    <t>644 Davidson Gateway Dr</t>
  </si>
  <si>
    <t>['Convenience Stores', 'Automotive', 'Gas Stations', 'Grocery', 'Food']</t>
  </si>
  <si>
    <t>8BtH_fADF_ahSBGgIm_g_A</t>
  </si>
  <si>
    <t>8609 Concord Mills Blvd</t>
  </si>
  <si>
    <t>['Pets', 'Bird Shops', 'Pet Stores']</t>
  </si>
  <si>
    <t>6438 Albemarle Rd</t>
  </si>
  <si>
    <t>['Restaurants', 'Burgers', 'Hot Dogs', 'Fast Food', 'Sandwiches']</t>
  </si>
  <si>
    <t>hLGNsF6-aBVfgxDpFIEHkw</t>
  </si>
  <si>
    <t>Sleep Inn Northlake</t>
  </si>
  <si>
    <t>6300 Banner Elk Drive</t>
  </si>
  <si>
    <t>m9CxeWWQNIDDaStkxw8jPw</t>
  </si>
  <si>
    <t>Elite Uniforms &amp; Shoes</t>
  </si>
  <si>
    <t>339 S Kings Dr</t>
  </si>
  <si>
    <t>['Medical Supplies', 'Shopping', 'Shoe Stores', 'Uniforms', 'Fashion']</t>
  </si>
  <si>
    <t>G4tpJmH7VhDXdha0gM4EZQ</t>
  </si>
  <si>
    <t>Gabe's</t>
  </si>
  <si>
    <t>10404 Centrum Pkwy</t>
  </si>
  <si>
    <t>["Women's Clothing", 'Fashion', 'Home Decor', 'Shopping', 'Discount Store', 'Department Stores', 'Home &amp; Garden']</t>
  </si>
  <si>
    <t>Cl5d-yk1aKLpu9FihaP2uw</t>
  </si>
  <si>
    <t>Grace Medical Clinic</t>
  </si>
  <si>
    <t>2401 Tuckaseegee Rd</t>
  </si>
  <si>
    <t>ZINgsUa0-rJyD-3i4_VoBg</t>
  </si>
  <si>
    <t>T &amp; T Auto Repair</t>
  </si>
  <si>
    <t>7309 W Wilkinson Blvd</t>
  </si>
  <si>
    <t>5POL1en508Y9zVD8TW5lvQ</t>
  </si>
  <si>
    <t>Brian's Car Service</t>
  </si>
  <si>
    <t>['Transportation', 'Nightlife', 'Taxis', 'Hotels &amp; Travel', 'Bars', 'Airport Shuttles']</t>
  </si>
  <si>
    <t>EZot5jJs93MxC0dCcGoo5g</t>
  </si>
  <si>
    <t>14133 Rivergate Pkwy</t>
  </si>
  <si>
    <t>Z3r5MgPhbYMvB3-JowAmVw</t>
  </si>
  <si>
    <t>Nordstrom Rack Carolina Pavilion</t>
  </si>
  <si>
    <t>9563 S Blvd</t>
  </si>
  <si>
    <t>['Shoe Stores', 'Shopping', "Women's Clothing", 'Fashion', "Men's Clothing", 'Department Stores']</t>
  </si>
  <si>
    <t>mkHyWK1HpDtvV5vWqK9w_g</t>
  </si>
  <si>
    <t>Mattress Outlet  -Concord</t>
  </si>
  <si>
    <t>42 Manor Ave, SW</t>
  </si>
  <si>
    <t>['Shopping', 'Mattresses', 'Home &amp; Garden']</t>
  </si>
  <si>
    <t>1sGPzWap37-Jq1sstTLW6w</t>
  </si>
  <si>
    <t>Barrel and Fork</t>
  </si>
  <si>
    <t>20517 N Main St</t>
  </si>
  <si>
    <t>['Restaurants', 'Bars', 'American (Traditional)', 'Nightlife']</t>
  </si>
  <si>
    <t>cR7GzuJ3WZ16VRZmagqOzw</t>
  </si>
  <si>
    <t>Ace Auto Brokers</t>
  </si>
  <si>
    <t>7400 E Independence Blvd</t>
  </si>
  <si>
    <t>['Automotive', 'Car Brokers']</t>
  </si>
  <si>
    <t>fr1GzZiUYfEtcCE4mmKdBA</t>
  </si>
  <si>
    <t>The Pet Appearance Specialists</t>
  </si>
  <si>
    <t>['Pet Services', 'Pets', 'Pet Sitting', 'Pet Groomers', 'Pet Boarding', 'Pet Training']</t>
  </si>
  <si>
    <t>J4ARg32Ux73UXz3RPpLaMg</t>
  </si>
  <si>
    <t>Williams-Sonoma</t>
  </si>
  <si>
    <t>16740 Birkdale Commons Pkwy, Ste A</t>
  </si>
  <si>
    <t>['Home &amp; Garden', 'Specialty Food', 'Shopping', 'Food', 'Kitchen &amp; Bath']</t>
  </si>
  <si>
    <t>vOBdGSyL5sGdBk46XblYGw</t>
  </si>
  <si>
    <t>Warlick Family Ymca</t>
  </si>
  <si>
    <t>2221 Robinwood Rd</t>
  </si>
  <si>
    <t>['Swimming Pools', 'Active Life', 'Gyms', 'Lakes', 'Local Services', 'Fitness &amp; Instruction', 'Community Service/Non-Profit']</t>
  </si>
  <si>
    <t>vvOzkTdTsYL7HOPNWVdT-Q</t>
  </si>
  <si>
    <t>Paul Mitchell The School Gastonia</t>
  </si>
  <si>
    <t>284 E Garrison Blvd</t>
  </si>
  <si>
    <t>['Hair Salons', 'Hair Stylists', 'Education', 'Shopping', 'Vocational &amp; Technical School', 'Specialty Schools', 'Adult Education', 'Skin Care', 'Cosmetology Schools', 'Beauty &amp; Spas', 'Cosmetics &amp; Beauty Supply']</t>
  </si>
  <si>
    <t>ymE-UhgvklH-GY9SFkY6ug</t>
  </si>
  <si>
    <t>Skin By Honey</t>
  </si>
  <si>
    <t>['Hair Removal', 'Eyebrow Services', 'Waxing', 'Skin Care', 'Beauty &amp; Spas']</t>
  </si>
  <si>
    <t>saljMuo0eSMWy-C7yjKaRA</t>
  </si>
  <si>
    <t>Ray's Country Smokehouse &amp; Grill</t>
  </si>
  <si>
    <t>219 S Broad St</t>
  </si>
  <si>
    <t>['Food', 'Smokehouse', 'American (Traditional)', 'Barbeque', 'Restaurants']</t>
  </si>
  <si>
    <t>gNqnpQ0sW2_c8-8h0LvjBA</t>
  </si>
  <si>
    <t>Mazda of Gastonia</t>
  </si>
  <si>
    <t>4811 Wilkinson Blvd</t>
  </si>
  <si>
    <t>['Auto Parts &amp; Supplies', 'Car Dealers', 'Body Shops', 'Automotive']</t>
  </si>
  <si>
    <t>ddxASRFYINPwPe5F9MqYzQ</t>
  </si>
  <si>
    <t>The Vinyl Pi</t>
  </si>
  <si>
    <t>15906 Old Statesville Rd</t>
  </si>
  <si>
    <t>['Italian', 'Nightlife', 'Bars', 'Restaurants', 'Pizza']</t>
  </si>
  <si>
    <t>M1EpXtOXSfJE9wdsnKp64Q</t>
  </si>
  <si>
    <t>Precision Collateral Recovery</t>
  </si>
  <si>
    <t>2340 Lucena St</t>
  </si>
  <si>
    <t>DneyO3lD9vS-zqhQ3cxCsA</t>
  </si>
  <si>
    <t>Invitation Homes - Charlotte Matthews</t>
  </si>
  <si>
    <t>700 Matthews-mint Hill Rd, Suite A</t>
  </si>
  <si>
    <t>['Real Estate', 'Real Estate Services', 'Home Services', 'Property Management']</t>
  </si>
  <si>
    <t>o3SfBN0jXY3IoRi5MVhCug</t>
  </si>
  <si>
    <t>Collins Cleaners At Mallard Creek</t>
  </si>
  <si>
    <t>3020 Driwood Ct</t>
  </si>
  <si>
    <t>VH8cinj2laPekYgjRdwncQ</t>
  </si>
  <si>
    <t>Salvaged Beauty Noda</t>
  </si>
  <si>
    <t>2320 N davidson St, Ste C</t>
  </si>
  <si>
    <t>['Arcades', 'Arts &amp; Crafts', 'Shopping', 'Used', 'Vintage &amp; Consignment', 'Jewelry', 'Fashion', 'Antiques', 'Nightlife', 'Music Venues', 'Arts &amp; Entertainment']</t>
  </si>
  <si>
    <t>oABXoIZvseqE9lbt_T_eSw</t>
  </si>
  <si>
    <t>SpeeDee Oil Change &amp; Auto Service</t>
  </si>
  <si>
    <t>1001 N Concord Pkwy</t>
  </si>
  <si>
    <t>['Auto Repair', 'Oil Change Stations', 'Tires', 'Automotive', 'Smog Check Stations']</t>
  </si>
  <si>
    <t>U9WZ7AKk57USDilS-rz7Lg</t>
  </si>
  <si>
    <t>Cantina Do Brasil</t>
  </si>
  <si>
    <t>4709 Margaret Wallace Rd</t>
  </si>
  <si>
    <t>['Restaurants', 'Brazilian']</t>
  </si>
  <si>
    <t>BrqdnCIuZYzQIiuwa-stDw</t>
  </si>
  <si>
    <t>Barrister‚Äôs</t>
  </si>
  <si>
    <t>168 W Main Ave</t>
  </si>
  <si>
    <t>['Cocktail Bars', 'Bars', 'Restaurants', 'Nightlife', 'Beer Bar', 'Wine Bars']</t>
  </si>
  <si>
    <t>Afi4EviGu5PfR-d7_OyqQQ</t>
  </si>
  <si>
    <t>7169 North NC Hwy 73</t>
  </si>
  <si>
    <t>J_NOV65X1XK2vwuUE3vSzg</t>
  </si>
  <si>
    <t>Sam's Shoe Fixery</t>
  </si>
  <si>
    <t>106 N Trade St</t>
  </si>
  <si>
    <t>0j9fDe9xNQJKI9YdcpxrUQ</t>
  </si>
  <si>
    <t>1510 E Franklin Blvd</t>
  </si>
  <si>
    <t>dlzwh1rNfymW46_Y1ce8wg</t>
  </si>
  <si>
    <t>Ramsey Creek Park</t>
  </si>
  <si>
    <t>18441 Nantz Rd</t>
  </si>
  <si>
    <t>['Parks', 'Active Life', 'Dog Parks', 'Beaches']</t>
  </si>
  <si>
    <t>kXPXoGCpnC_b1aC1ocjAQQ</t>
  </si>
  <si>
    <t>NODA Animal Hospital</t>
  </si>
  <si>
    <t>9K1esFLKuQSuqz761Rx2Rg</t>
  </si>
  <si>
    <t>9721 E Independence Blvd, Ste B</t>
  </si>
  <si>
    <t>['Shopping', 'Home &amp; Garden', 'Home Services', 'Pool &amp; Hot Tub Service', 'Hot Tub &amp; Pool']</t>
  </si>
  <si>
    <t>rXUZNVlpWMV5ORDDSguOEQ</t>
  </si>
  <si>
    <t>9121 Sam Furr Rd</t>
  </si>
  <si>
    <t>GpawXT0eroxrkMqsv4ISKg</t>
  </si>
  <si>
    <t>Charlotte-Douglass International Airport</t>
  </si>
  <si>
    <t>1540 E Woodlawn Rd</t>
  </si>
  <si>
    <t>['Desserts', 'Food', 'Fast Food', 'Breakfast &amp; Brunch', 'Restaurants', 'Salad']</t>
  </si>
  <si>
    <t>x73mVdq-Q3xDrfgyjaXSCQ</t>
  </si>
  <si>
    <t>1811 Matthews Township Pkwy</t>
  </si>
  <si>
    <t>q4e3HQZ9-6wF8UjOK8aC7g</t>
  </si>
  <si>
    <t>Tutor Time of Charlotte</t>
  </si>
  <si>
    <t>13526 Erwin Road</t>
  </si>
  <si>
    <t>['Local Services', 'Preschools', 'Education', 'Child Care &amp; Day Care', 'Elementary Schools', 'Tutoring Centers']</t>
  </si>
  <si>
    <t>CACBljIeHlqaRhyLsAxbsQ</t>
  </si>
  <si>
    <t>Dreaming Dragons Massage</t>
  </si>
  <si>
    <t>200 E Arrowhead Dr, Ste O - 5</t>
  </si>
  <si>
    <t>['Health &amp; Medical', 'Beauty &amp; Spas', 'Massage', 'Massage Therapy']</t>
  </si>
  <si>
    <t>ZwYhFeyU7H8196rPQYmLUg</t>
  </si>
  <si>
    <t>Vintner Wine Market</t>
  </si>
  <si>
    <t>['Food', 'Wineries', 'Beer', 'Wine &amp; Spirits', 'Nightlife', 'Wine Bars', 'Arts &amp; Entertainment', 'Bars']</t>
  </si>
  <si>
    <t>8g1WQ6r-2mn4nY1arl6qgw</t>
  </si>
  <si>
    <t>CrysStyles Hair Boutique</t>
  </si>
  <si>
    <t>415 E McCullough</t>
  </si>
  <si>
    <t>['Beauty &amp; Spas', 'Hair Salons', 'Hair Extensions']</t>
  </si>
  <si>
    <t>e7-9NlY243ftDYKtKDCwdQ</t>
  </si>
  <si>
    <t>1794 W Main St</t>
  </si>
  <si>
    <t>['Specialty Food', 'Health Markets', 'Nutritionists', 'Restaurants', 'Food', 'Event Planning &amp; Services', 'Health &amp; Medical', 'Caterers']</t>
  </si>
  <si>
    <t>S4a42azhoOmr0fpeNkggHg</t>
  </si>
  <si>
    <t>By Design</t>
  </si>
  <si>
    <t>11812 Carolina Place Pkwy, Ste C</t>
  </si>
  <si>
    <t>5Tt43x1bZsJiG8l-KQjqbQ</t>
  </si>
  <si>
    <t>181 Highway 16 S</t>
  </si>
  <si>
    <t>['Fast Food', 'Tex-Mex', 'Mexican', 'Restaurants']</t>
  </si>
  <si>
    <t>7pm1vcJD11eNI_RaFwI3kA</t>
  </si>
  <si>
    <t>Super Wok I</t>
  </si>
  <si>
    <t>2824 W Sugar Creek Rd</t>
  </si>
  <si>
    <t>dbpGhqeoy0UHyrNnjCUkFw</t>
  </si>
  <si>
    <t>Paws Whiskers &amp; Wags</t>
  </si>
  <si>
    <t>2511 S Tryon St</t>
  </si>
  <si>
    <t>['Pet Services', 'Pets', 'Pet Cremation Services']</t>
  </si>
  <si>
    <t>eKWop65yuFRJtnevX7pTCw</t>
  </si>
  <si>
    <t>Arooji's Wineroom Ristorante</t>
  </si>
  <si>
    <t>720 Governor Morrison St</t>
  </si>
  <si>
    <t>1AfQ4DiYPseqXSEYRGqWew</t>
  </si>
  <si>
    <t>Chad Fleener - Movement Mortgage</t>
  </si>
  <si>
    <t>11605 N Community House Rd, Ste 250</t>
  </si>
  <si>
    <t>['Financial Advising', 'Home Services', 'Real Estate', 'Financial Services', 'Mortgage Brokers']</t>
  </si>
  <si>
    <t>dnriRMPfUL20f3l8JFQ2Ag</t>
  </si>
  <si>
    <t>LOFT Outlet</t>
  </si>
  <si>
    <t>['Fashion', 'Outlet Stores', 'Shopping', "Women's Clothing", 'Accessories']</t>
  </si>
  <si>
    <t>O0xtyrXC5OGo7cyzXukUBw</t>
  </si>
  <si>
    <t>7643 Pineville-Matthews Rd, Ste 26</t>
  </si>
  <si>
    <t>['Active Life', 'Fitness &amp; Instruction', 'Tanning', 'Beauty &amp; Spas', 'Gyms', 'Trainers']</t>
  </si>
  <si>
    <t>66ucGBmf7uDg3lX1Nfz-Qw</t>
  </si>
  <si>
    <t>Arboretum Shopping Center</t>
  </si>
  <si>
    <t>3351 Pineville Matthews Rd</t>
  </si>
  <si>
    <t>rBVMJIF24w3VuN3xTXCP7Q</t>
  </si>
  <si>
    <t>TransArt Transmissions</t>
  </si>
  <si>
    <t>2817 Rosemont St</t>
  </si>
  <si>
    <t>DYOlgmDkR4MTXjyBIkbAJw</t>
  </si>
  <si>
    <t>Carmel Road Animal Hospital</t>
  </si>
  <si>
    <t>7510 Pineville Matthews Rd, 15A</t>
  </si>
  <si>
    <t>['Pet Services', 'Pets', 'Veterinarians', 'Pet Groomers']</t>
  </si>
  <si>
    <t>3EbGNDu48fktNVRViCSlkg</t>
  </si>
  <si>
    <t>4717-1B Sharon Rd</t>
  </si>
  <si>
    <t>['Restaurants', 'Delis', 'Sandwiches', 'Fast Food', 'Food Delivery Services', 'Food']</t>
  </si>
  <si>
    <t>OOAFiodYc1yYGn9MeKLOIw</t>
  </si>
  <si>
    <t>9401 Statesville Rd</t>
  </si>
  <si>
    <t>['Beauty &amp; Spas', 'Tanning', 'Spray Tanning', 'Tanning Beds', 'Skin Care']</t>
  </si>
  <si>
    <t>6GHVxtMvgn5u6hl9V7Fqjg</t>
  </si>
  <si>
    <t>Bruster's Real Ice Cream</t>
  </si>
  <si>
    <t>17029 Kenton Dr</t>
  </si>
  <si>
    <t>SEI2HAlh2wAMqSYhvZ8aBg</t>
  </si>
  <si>
    <t>11025 Carolina Place Pkwy, Ste B-7</t>
  </si>
  <si>
    <t>['Jewelry Repair', 'Local Services', 'Jewelry', 'Shopping', 'Watches']</t>
  </si>
  <si>
    <t>q1oK85jooM7eD0m44na0qQ</t>
  </si>
  <si>
    <t>Ballantyne Jewelers</t>
  </si>
  <si>
    <t>12335 N Community House Rd, Ste A</t>
  </si>
  <si>
    <t>['Jewelry Repair', 'Shopping', 'Jewelry', 'Local Services', 'Bridal']</t>
  </si>
  <si>
    <t>jAhxM5XZqinYz7uFCmrKsA</t>
  </si>
  <si>
    <t>Snip-its Huntersville</t>
  </si>
  <si>
    <t>8625 Lindholm Dr</t>
  </si>
  <si>
    <t>ywQlQPfve4XKeQBxRK-fNg</t>
  </si>
  <si>
    <t>Kannapolis Computer Repair</t>
  </si>
  <si>
    <t>1526 Dale Earnhardt Blvd</t>
  </si>
  <si>
    <t>['IT Services &amp; Computer Repair', 'Electronics Repair', 'Recycling Center', 'Computers', 'Local Services', 'Mobile Phone Repair', 'Shopping']</t>
  </si>
  <si>
    <t>p1NFcMFmmBlxfJ0FNXmRhA</t>
  </si>
  <si>
    <t>Frame Warehouse</t>
  </si>
  <si>
    <t>4626 S Blvd</t>
  </si>
  <si>
    <t>['Art Galleries', 'Arts &amp; Entertainment', 'Shopping', 'Arts &amp; Crafts', 'Framing']</t>
  </si>
  <si>
    <t>vfjBMFjTrODBaw8q3uQU3A</t>
  </si>
  <si>
    <t>CrossFit Davidson</t>
  </si>
  <si>
    <t>305 Depot St</t>
  </si>
  <si>
    <t>['Active Life', 'Gyms', 'Fitness &amp; Instruction', 'Interval Training Gyms', 'Trainers']</t>
  </si>
  <si>
    <t>L62hncfnkxRGKmmeRVSUWA</t>
  </si>
  <si>
    <t>2821 West Hwy 74, Ste 27</t>
  </si>
  <si>
    <t>98AXl--SYe--HhDNoGKTpQ</t>
  </si>
  <si>
    <t>Carolina Blind Crafters</t>
  </si>
  <si>
    <t>6275 Hudspeth Rd</t>
  </si>
  <si>
    <t>['Shutters', 'Shades &amp; Blinds', 'Home Services']</t>
  </si>
  <si>
    <t>-UV2tt3gy57-5a29paA_4w</t>
  </si>
  <si>
    <t>Sub One Hoagie House</t>
  </si>
  <si>
    <t>SU2MqZWuTQJHnBgVu5vFJA</t>
  </si>
  <si>
    <t>New Beginnings Moving and Storage</t>
  </si>
  <si>
    <t>2920 N Tryon St</t>
  </si>
  <si>
    <t>['Packing Supplies', 'Self Storage', 'Shopping', 'Local Services', 'Movers', 'Home Services']</t>
  </si>
  <si>
    <t>nqNf9e57qHwVYC-M3JfQSQ</t>
  </si>
  <si>
    <t>Madison on Main</t>
  </si>
  <si>
    <t>326 Main St</t>
  </si>
  <si>
    <t>['Shopping', 'Furniture Stores', 'Home &amp; Garden', 'Home Decor']</t>
  </si>
  <si>
    <t>ubdAwYmt9oAGhe1snf4aAg</t>
  </si>
  <si>
    <t>Loft One35 Apartments</t>
  </si>
  <si>
    <t>135 W Morehead St</t>
  </si>
  <si>
    <t>E5EnN97p-3ScDrIyXaX3dA</t>
  </si>
  <si>
    <t>Mike's Auto Glass</t>
  </si>
  <si>
    <t>1520 Pacific St</t>
  </si>
  <si>
    <t>['Auto Glass Services', 'Automotive', 'Windshield Installation &amp; Repair']</t>
  </si>
  <si>
    <t>2INywT8Bxcb-El-6x3IAyA</t>
  </si>
  <si>
    <t>Waterbean Coffee</t>
  </si>
  <si>
    <t>9705 Sam Furr Rd, Ste A</t>
  </si>
  <si>
    <t>['Coffee &amp; Tea', 'Beer', 'Wine &amp; Spirits', 'Bakeries', 'Food']</t>
  </si>
  <si>
    <t>YU13rwNx9xLqy8H1fftMxw</t>
  </si>
  <si>
    <t>Zales Jewelers</t>
  </si>
  <si>
    <t>66wQrf0_bwRo1r_32GqpnQ</t>
  </si>
  <si>
    <t>ATA Steele Creek</t>
  </si>
  <si>
    <t>12910 Walker Branch Rd, Ste 200</t>
  </si>
  <si>
    <t>9vhoI7UR6NPo2jEMmAm2rA</t>
  </si>
  <si>
    <t>GreenThumb Cleaning &amp; Organizing</t>
  </si>
  <si>
    <t>10317 Kettering Dr, Ste 100</t>
  </si>
  <si>
    <t>['Home Services', 'Carpet Cleaning', 'Local Services', 'Home Cleaning', 'Movers', 'Office Cleaning', 'Home Organization', 'Professional Services']</t>
  </si>
  <si>
    <t>yfthQJ9I7G8Hli4weAHRAg</t>
  </si>
  <si>
    <t>Papaya Clothing</t>
  </si>
  <si>
    <t>Concord Mills Blvd, Ste 629</t>
  </si>
  <si>
    <t>fldWVI12ksde1drzdI9V4Q</t>
  </si>
  <si>
    <t>3211 Eastway Dr, Ste 14</t>
  </si>
  <si>
    <t>km9M8hXG88RzPUBOeYTbvg</t>
  </si>
  <si>
    <t>Quality Inn &amp; Suites</t>
  </si>
  <si>
    <t>2351 W Roosevelt Blvd, Hwy. 74</t>
  </si>
  <si>
    <t>468SCiuh2ajglXtr-zGfDw</t>
  </si>
  <si>
    <t>Cost Plus World Market</t>
  </si>
  <si>
    <t>['Shopping', 'Home &amp; Garden', 'Home Decor', 'Food', 'Beer', 'Wine &amp; Spirits', 'Furniture Stores']</t>
  </si>
  <si>
    <t>Catawba River Antique Mall</t>
  </si>
  <si>
    <t>406 E Catawba St</t>
  </si>
  <si>
    <t>E-3vDdGMETjjGbSv-symDA</t>
  </si>
  <si>
    <t>Express Your Style</t>
  </si>
  <si>
    <t>14136 Rivergate Pkwy</t>
  </si>
  <si>
    <t>['Makeup Artists', 'Hair Salons', 'Hair Extensions', 'Beauty &amp; Spas', 'Hair Removal', 'Threading Services', 'Eyebrow Services', 'Blow Dry/Out Services']</t>
  </si>
  <si>
    <t>AVU48nRBE_gAENaXh6SAuw</t>
  </si>
  <si>
    <t>10175 Weddington Rd Ext</t>
  </si>
  <si>
    <t>zrxIW7w0zs5JueXIwQaaEQ</t>
  </si>
  <si>
    <t>AJ Family Restaurant</t>
  </si>
  <si>
    <t>4829 Old Charlotte Hwy</t>
  </si>
  <si>
    <t>['American (Traditional)', 'Restaurants', 'Greek']</t>
  </si>
  <si>
    <t>rcPBdsFW9LVrbKDFUqetsQ</t>
  </si>
  <si>
    <t>Matthews Moving Systems</t>
  </si>
  <si>
    <t>2365 Tipton Dr</t>
  </si>
  <si>
    <t>['Home Services', 'Movers', 'Self Storage', 'Local Services']</t>
  </si>
  <si>
    <t>B_y4288-oF7Am9KnkqjQTg</t>
  </si>
  <si>
    <t>CupLux Coffee Drive-Thru</t>
  </si>
  <si>
    <t>3115 Freedom Dr</t>
  </si>
  <si>
    <t>90eu_fBWXfcRehAJVfsOIg</t>
  </si>
  <si>
    <t>7741 Colony Rd</t>
  </si>
  <si>
    <t>M7XmbuFlgo31w3S0JDfb-w</t>
  </si>
  <si>
    <t>Hot Mess Burgers</t>
  </si>
  <si>
    <t>9750 Concord Hwy, Brief Rd and Hwy 601</t>
  </si>
  <si>
    <t>V3njaJePuXkDL3IKyt7oiQ</t>
  </si>
  <si>
    <t>Tindol Ford Subaru ROUSH</t>
  </si>
  <si>
    <t>1901 E Franklin Blvd</t>
  </si>
  <si>
    <t>['Auto Parts &amp; Supplies', 'Body Shops', 'Auto Repair', 'Tires', 'Automotive', 'Car Dealers']</t>
  </si>
  <si>
    <t>L2VXZ7_Ohzp7pr1otj7WoQ</t>
  </si>
  <si>
    <t>Coco Osteria</t>
  </si>
  <si>
    <t>214 N Tryon St, Suite 3</t>
  </si>
  <si>
    <t>7ycb-CF7dpUIOmcsz-Qcbw</t>
  </si>
  <si>
    <t>Just Save Foods</t>
  </si>
  <si>
    <t>5300 Sunset Rd</t>
  </si>
  <si>
    <t>RY4hiDEg5ybxPilmbinLtg</t>
  </si>
  <si>
    <t>Alpine Air</t>
  </si>
  <si>
    <t>456 Action Dr NW</t>
  </si>
  <si>
    <t>['Air Duct Cleaning', 'Home Services', 'Heating &amp; Air Conditioning/HVAC', 'Local Services']</t>
  </si>
  <si>
    <t>T4XiOpIsOiAST7nobBi0qQ</t>
  </si>
  <si>
    <t>The Military Store</t>
  </si>
  <si>
    <t>263 Branchview Dr SE</t>
  </si>
  <si>
    <t>['Shopping', 'Sporting Goods', 'Outdoor Gear']</t>
  </si>
  <si>
    <t>g-E12y45gBKedax5N20YmQ</t>
  </si>
  <si>
    <t>5920 South Blvd</t>
  </si>
  <si>
    <t>yfKpKKBnz-oNSWfdvapO_A</t>
  </si>
  <si>
    <t>Coppa Coffee and Tea Cafe</t>
  </si>
  <si>
    <t>3611 Mt Holly-Huntersville Rd, Ste 201</t>
  </si>
  <si>
    <t>['Food', 'Ice Cream &amp; Frozen Yogurt', 'Coffee &amp; Tea', 'Bakeries']</t>
  </si>
  <si>
    <t>e_9z2YCdspM_5H1XM-93vA</t>
  </si>
  <si>
    <t>Tobacco Trader</t>
  </si>
  <si>
    <t>8152 S Tryon St, Unit D</t>
  </si>
  <si>
    <t>DiRH0zal6kOcrk5PLhUaXA</t>
  </si>
  <si>
    <t>RE/MAX Executive</t>
  </si>
  <si>
    <t>2901 Coltsgate Rd, Ste 100</t>
  </si>
  <si>
    <t>['Real Estate Services', 'Home Services', 'Real Estate']</t>
  </si>
  <si>
    <t>OpkSpN32qCkbAbZRsPpfgw</t>
  </si>
  <si>
    <t>Collins Cleaners</t>
  </si>
  <si>
    <t>5647 Brookshire Blvd</t>
  </si>
  <si>
    <t>['Dry Cleaning &amp; Laundry', 'Dry Cleaning', 'Laundry Services', 'Local Services', 'Shoe Repair', 'Carpet Cleaning', 'Sewing &amp; Alterations']</t>
  </si>
  <si>
    <t>GIPY7lBIIY8ITSfu63q-YQ</t>
  </si>
  <si>
    <t>Regal Phillips Place</t>
  </si>
  <si>
    <t>6911 Phillips Place Ct</t>
  </si>
  <si>
    <t>4sZjGZmk3LMuEDy6DkdikQ</t>
  </si>
  <si>
    <t>JF Air and Heat</t>
  </si>
  <si>
    <t>15108 Edindale Dr</t>
  </si>
  <si>
    <t>BvYU3jvGd0TJ7IyZdfiN2Q</t>
  </si>
  <si>
    <t>Manzetti's Tavern</t>
  </si>
  <si>
    <t>['American (New)', 'Sandwiches', 'Restaurants', 'American (Traditional)', 'Steakhouses', 'Italian', 'Seafood']</t>
  </si>
  <si>
    <t>eVeQ7KmO9K4bJLDdu_mbaQ</t>
  </si>
  <si>
    <t>Cutting Edge Hair Salon</t>
  </si>
  <si>
    <t>14015 Independence Blvd</t>
  </si>
  <si>
    <t>1Mb-Tn964EqrrJ-hxzjhWw</t>
  </si>
  <si>
    <t>6130 Bayfield Rd</t>
  </si>
  <si>
    <t>['Fashion', 'Shopping', "Men's Clothing", "Women's Clothing", "Children's Clothing", 'Home Decor', 'Department Stores', 'Home &amp; Garden']</t>
  </si>
  <si>
    <t>i3xfmxeEH1xs5YESU2_HCQ</t>
  </si>
  <si>
    <t>L&amp;E Properties</t>
  </si>
  <si>
    <t>551 Highland St</t>
  </si>
  <si>
    <t>['Property Management', 'Real Estate Services', 'Home Services', 'Real Estate Agents', 'Real Estate']</t>
  </si>
  <si>
    <t>gqo-fkQyjs4ojJnDIsJyiQ</t>
  </si>
  <si>
    <t>1961 East 7Th Street</t>
  </si>
  <si>
    <t>W99402Tvvcg-WoTCKdIjCw</t>
  </si>
  <si>
    <t>Grace Space Christian Coaching</t>
  </si>
  <si>
    <t>['Life Coach', 'Professional Services']</t>
  </si>
  <si>
    <t>Sm44owxXlzzR3SdMxg_y0g</t>
  </si>
  <si>
    <t>Radisson Hotel Charlotte Airport South</t>
  </si>
  <si>
    <t>212 W Woodlawn Rd, Ste C</t>
  </si>
  <si>
    <t>WcJj-qBxuGncY1X8R6pfgg</t>
  </si>
  <si>
    <t>Famous Toastery</t>
  </si>
  <si>
    <t>8680 Concord Mills Blvd, Ste 10</t>
  </si>
  <si>
    <t>['American (Traditional)', 'Restaurants', 'Breakfast &amp; Brunch', 'Caterers', 'Event Planning &amp; Services', 'Salad']</t>
  </si>
  <si>
    <t>OpKnv8MP654qG-7uaE2ARw</t>
  </si>
  <si>
    <t>Lombardo Swimming Pool Company</t>
  </si>
  <si>
    <t>1501 Industrial Dr</t>
  </si>
  <si>
    <t>['Hot Tub &amp; Pool', 'Pool Cleaners', 'Pool &amp; Hot Tub Service', 'Contractors', 'Home Services', 'Shopping', 'Home &amp; Garden']</t>
  </si>
  <si>
    <t>xqJ86hdnBacmn6k5S1zEnw</t>
  </si>
  <si>
    <t>1890 Blow-Dry-Bar</t>
  </si>
  <si>
    <t>14825 Ballantyne Village Way, Ste 110</t>
  </si>
  <si>
    <t>['Hair Extensions', 'Hair Salons', 'Blow Dry/Out Services', 'Beauty &amp; Spas', 'Makeup Artists']</t>
  </si>
  <si>
    <t>ANjN1-kz_VFzO64BGvrWjg</t>
  </si>
  <si>
    <t>Novant Health-GoHealth Urgent Care - Waverly</t>
  </si>
  <si>
    <t>11840 Southmore Dr</t>
  </si>
  <si>
    <t>['Health &amp; Medical', 'Urgent Care', 'Occupational Therapy']</t>
  </si>
  <si>
    <t>fsPqbb6CPVyk4C2Rs5uE-g</t>
  </si>
  <si>
    <t>Firepower</t>
  </si>
  <si>
    <t>1200 Industrial Dr</t>
  </si>
  <si>
    <t>['Specialty Schools', 'Sporting Goods', 'Local Services', 'Firearm Training', 'Education', 'Guns &amp; Ammo', 'Active Life', 'Gun/Rifle Ranges', 'Shopping']</t>
  </si>
  <si>
    <t>2OkWdYuXZM9enBSik6SG-A</t>
  </si>
  <si>
    <t>Diva Spa and Nails</t>
  </si>
  <si>
    <t>16615 Lancaster Hwy, Ste 104</t>
  </si>
  <si>
    <t>['Beauty &amp; Spas', 'Nail Salons', 'Hair Removal', 'Day Spas', 'Waxing']</t>
  </si>
  <si>
    <t>UIT3LLe-l6ry8QM_KwdLwQ</t>
  </si>
  <si>
    <t>['Auto Repair', 'Automotive', 'Tires', 'Oil Change Stations']</t>
  </si>
  <si>
    <t>_jzywxLRgiDPrSh9v41Jfw</t>
  </si>
  <si>
    <t>American Freight Furniture and Mattress</t>
  </si>
  <si>
    <t>7201 Smith Corners Blvd</t>
  </si>
  <si>
    <t>['Home &amp; Garden', 'Mattresses', 'Furniture Stores', 'Shopping', 'Home Decor']</t>
  </si>
  <si>
    <t>nyas2dfdi599-Ej_uggd9g</t>
  </si>
  <si>
    <t>Cici's Pizza</t>
  </si>
  <si>
    <t>14205 Reese Blvd W</t>
  </si>
  <si>
    <t>CJTF_t-VTzVF1AH6vt2DAA</t>
  </si>
  <si>
    <t>CJ's Pub</t>
  </si>
  <si>
    <t>3805 Concord Pkwy S, Ste 152</t>
  </si>
  <si>
    <t>['American (Traditional)', 'Nightlife', 'Restaurants', 'Pubs', 'Bars']</t>
  </si>
  <si>
    <t>cJD2TIkd1Cn2JNs0MNpxwA</t>
  </si>
  <si>
    <t>10118 Johnston Rd</t>
  </si>
  <si>
    <t>StZm_uLplCUcYHQ9MDR_zg</t>
  </si>
  <si>
    <t>GoParty Decoration</t>
  </si>
  <si>
    <t>5817 Prosperity Church Rd, Ste A</t>
  </si>
  <si>
    <t>['Event Planning &amp; Services', 'Party Supplies', 'Balloon Services', 'Party &amp; Event Planning', 'Photo Booth Rentals', 'Bounce House Rentals', 'Party Equipment Rentals']</t>
  </si>
  <si>
    <t>WTToPCqgUBp0SXODD_N-mA</t>
  </si>
  <si>
    <t>400 E Stonewall St</t>
  </si>
  <si>
    <t>['Grocery', 'Organic Stores', 'Health Markets', 'Specialty Food', 'Food']</t>
  </si>
  <si>
    <t>ikf2NwCUMABjetNLe_XSCw</t>
  </si>
  <si>
    <t>Kut Masters</t>
  </si>
  <si>
    <t>Yn3nCQv90TLlviNnbvuWqw</t>
  </si>
  <si>
    <t>Sankey's Taproom and Grille</t>
  </si>
  <si>
    <t>11416 E Independence Blvd, Ste L</t>
  </si>
  <si>
    <t>['Nightlife', 'Restaurants', 'American (Traditional)', 'Bars', 'American (New)']</t>
  </si>
  <si>
    <t>w1fJ9DUiKKj332Lhc17Ofg</t>
  </si>
  <si>
    <t>Neighborhood Lender</t>
  </si>
  <si>
    <t>1200 E Morehead St, Ste 290</t>
  </si>
  <si>
    <t>['Mortgage Brokers', 'Financial Services', 'Home Services', 'Mortgage Lenders', 'Real Estate']</t>
  </si>
  <si>
    <t>3SHE1cy1vpI7ts07g-Oxkg</t>
  </si>
  <si>
    <t>9841 Northlake Ctr Pkwy</t>
  </si>
  <si>
    <t>mEYpube3MII6SZTryZyfMg</t>
  </si>
  <si>
    <t>Butterfly Spa &amp; Wellness</t>
  </si>
  <si>
    <t>845 Windy Falls Dr</t>
  </si>
  <si>
    <t>['Hair Removal', 'Day Spas', 'Eyelash Service', 'Beauty &amp; Spas', 'Skin Care', 'Waxing']</t>
  </si>
  <si>
    <t>PUMLHuoP1CiJttaY-yQPXw</t>
  </si>
  <si>
    <t>Jim Dickerson</t>
  </si>
  <si>
    <t>7832 Pence Rd</t>
  </si>
  <si>
    <t>['Heating &amp; Air Conditioning/HVAC', 'Electricians', 'Plumbing', 'Home Services']</t>
  </si>
  <si>
    <t>S3eob58plHQtR4OBqKLbGw</t>
  </si>
  <si>
    <t>Platinum Hair Bar</t>
  </si>
  <si>
    <t>13631 Providence Rd</t>
  </si>
  <si>
    <t>SVYUClB4UJ4dTnQO_AXWAg</t>
  </si>
  <si>
    <t>2113 Union Rd</t>
  </si>
  <si>
    <t>['Hot Dogs', 'Burgers', 'Restaurants', 'Fast Food']</t>
  </si>
  <si>
    <t>9M_wg9XWjdiqAp2-RPf4Lw</t>
  </si>
  <si>
    <t>Explorer Lounge</t>
  </si>
  <si>
    <t>5501 Josh Birmingham Blvd</t>
  </si>
  <si>
    <t>GajAnaJo37MXUyKBsW80Gg</t>
  </si>
  <si>
    <t>Blade Runners Hair Salon</t>
  </si>
  <si>
    <t>10416 E Independence Blvd, Ste 650</t>
  </si>
  <si>
    <t>nXVi2ewlka-4gKhLeMEQMw</t>
  </si>
  <si>
    <t>10109 Northcross Center Ct.</t>
  </si>
  <si>
    <t>['Beauty &amp; Spas', 'Spray Tanning', 'Skin Care', 'Tanning Beds', 'Tanning']</t>
  </si>
  <si>
    <t>6hvyazuMI9vSm3JTL1tHfQ</t>
  </si>
  <si>
    <t>A Taste of Soul</t>
  </si>
  <si>
    <t>7923 Natalie Commons Dr</t>
  </si>
  <si>
    <t>WESTPORT</t>
  </si>
  <si>
    <t>BfiTYp75-V2KXAOP8Yxyqw</t>
  </si>
  <si>
    <t>Verde</t>
  </si>
  <si>
    <t>['Restaurants', 'Food', 'Salad']</t>
  </si>
  <si>
    <t>yBnT_EdGmvCFft6NkC03SQ</t>
  </si>
  <si>
    <t>Golden Sand Massage</t>
  </si>
  <si>
    <t>6401 Carmel Rd, Ste 101</t>
  </si>
  <si>
    <t>dwAPMrdLwSn1KCsJzz_oLA</t>
  </si>
  <si>
    <t>1925 Hoffman Rd</t>
  </si>
  <si>
    <t>['Bars', 'Nightlife', 'Restaurants', 'Chicken Wings', 'American (Traditional)', 'Sports Bars']</t>
  </si>
  <si>
    <t>9WOPUTu7NnVvYhcpdbrgxA</t>
  </si>
  <si>
    <t>DiMaggio's</t>
  </si>
  <si>
    <t>11146 Renaissance Dr</t>
  </si>
  <si>
    <t>['Restaurants', 'Italian', 'Pizza', 'Salad']</t>
  </si>
  <si>
    <t>bdGFP0je89nyrphRZT-oOg</t>
  </si>
  <si>
    <t>Buddha's Bazaar</t>
  </si>
  <si>
    <t>4027 E Franklin Blvd</t>
  </si>
  <si>
    <t>['Vape Shops', 'Tobacco Shops', 'Head Shops', 'Shopping']</t>
  </si>
  <si>
    <t>XIeaWnmeaqMBfQ2rp1cuzw</t>
  </si>
  <si>
    <t>Long Nails &amp; Tanning</t>
  </si>
  <si>
    <t>3116 Weddington Rd, Ste 200</t>
  </si>
  <si>
    <t>['Beauty &amp; Spas', 'Tanning', 'Nail Salons']</t>
  </si>
  <si>
    <t>yC1Pb48k43_EjoF7t1TWcw</t>
  </si>
  <si>
    <t>Cafe Really</t>
  </si>
  <si>
    <t>8430 Rea Rd</t>
  </si>
  <si>
    <t>ubC3XvGLxDi3QHlW2J1Q7w</t>
  </si>
  <si>
    <t>Green Spring SPA</t>
  </si>
  <si>
    <t>10718 Carmel Commons Blvd, Ste 220</t>
  </si>
  <si>
    <t>['Day Spas', 'Tui Na', 'Reflexology', 'Traditional Chinese Medicine', 'Saunas', 'Health &amp; Medical', 'Beauty &amp; Spas', 'Massage Therapy', 'Massage']</t>
  </si>
  <si>
    <t>CJIn-8MGj9ljGkwofnQDrg</t>
  </si>
  <si>
    <t>19305 W Catawba Ave</t>
  </si>
  <si>
    <t>['Health &amp; Medical', 'Pharmacy', 'Drugstores', 'Shopping']</t>
  </si>
  <si>
    <t>Jwjg1Q2Ty9oEOVZ41Ba5zg</t>
  </si>
  <si>
    <t>Precision Automotive Services</t>
  </si>
  <si>
    <t>5725 South Blvd, Unit B</t>
  </si>
  <si>
    <t>['Transmission Repair', 'Automotive', 'Auto Repair', 'Oil Change Stations']</t>
  </si>
  <si>
    <t>8SSUZcJ5-WLIKW81zL6NOw</t>
  </si>
  <si>
    <t>Will's Doggn' It</t>
  </si>
  <si>
    <t>1301 Spencer Mountain Rd</t>
  </si>
  <si>
    <t>RANLO</t>
  </si>
  <si>
    <t>['Delis', 'Restaurants', 'Sandwiches', 'Hot Dogs']</t>
  </si>
  <si>
    <t>e3t3nUI8_91FHOxEImZeXQ</t>
  </si>
  <si>
    <t>Integrative Rheumatology</t>
  </si>
  <si>
    <t>3125 Springbank Ln, Ste E</t>
  </si>
  <si>
    <t>['Nutritionists', 'Massage Therapy', 'Doctors', 'Health &amp; Medical', 'Rheumatologists']</t>
  </si>
  <si>
    <t>G2IEHnGT1EnGThtGu07_QQ</t>
  </si>
  <si>
    <t>Ace No 3</t>
  </si>
  <si>
    <t>1001 Belmont Ave</t>
  </si>
  <si>
    <t>['Burgers', 'Pubs', 'Nightlife', 'Bars', 'Restaurants']</t>
  </si>
  <si>
    <t>8MQRmjgMmcV6xG58Nl4CoQ</t>
  </si>
  <si>
    <t>United Cab</t>
  </si>
  <si>
    <t>['Transportation', 'Hotels &amp; Travel', 'Taxis']</t>
  </si>
  <si>
    <t>X8FE07ddvuPnHn3Gqz87Rw</t>
  </si>
  <si>
    <t>Pinehurst on Providence</t>
  </si>
  <si>
    <t>syw7MCvOS8NEm6bqc1QATA</t>
  </si>
  <si>
    <t>Fairfield Inn by Marriott</t>
  </si>
  <si>
    <t>9230 Harris Corners Pkwy</t>
  </si>
  <si>
    <t>xFSCaBlcnDXSGFPUtYtuXA</t>
  </si>
  <si>
    <t>214 N Tryon St, Ste 130</t>
  </si>
  <si>
    <t>['Chicken Wings', 'Restaurants', 'Sandwiches', 'Pizza']</t>
  </si>
  <si>
    <t>NkFO4s3nR2AK9hCN2nLILw</t>
  </si>
  <si>
    <t>6541 E Independence Blvd</t>
  </si>
  <si>
    <t>DzmVqtfImYLZ-b2_O7YJNg</t>
  </si>
  <si>
    <t>IRS Taxpayer Assistance Center</t>
  </si>
  <si>
    <t>10715 David Taylor Dr</t>
  </si>
  <si>
    <t>BQSMEMtjkZyzoJO2ixeg7A</t>
  </si>
  <si>
    <t>Greenock Farm Veterinary Hospital PA</t>
  </si>
  <si>
    <t>10823 Flowes Store Rd</t>
  </si>
  <si>
    <t>eVlFJadFHVgj_guZFJ44sw</t>
  </si>
  <si>
    <t>4247 Park Rd</t>
  </si>
  <si>
    <t>['Arts &amp; Crafts', 'Shopping', 'Event Planning &amp; Services', 'Flowers &amp; Gifts', 'Cards &amp; Stationery', 'Gift Shops']</t>
  </si>
  <si>
    <t>Piper Glen Animal Hospital</t>
  </si>
  <si>
    <t>['Pet Groomers', 'Veterinarians', 'Pets', 'Pet Sitting', 'Pet Services']</t>
  </si>
  <si>
    <t>zVd307vwLzFePRUwve6p2g</t>
  </si>
  <si>
    <t>Cricket Wireless Store</t>
  </si>
  <si>
    <t>9211 N Tryon St</t>
  </si>
  <si>
    <t>2YrKOindMktn5pOGhTK97w</t>
  </si>
  <si>
    <t>Johnson C Smith University</t>
  </si>
  <si>
    <t>100 Beatties Ford Rd</t>
  </si>
  <si>
    <t>CcGsMBIffEHyfrRtGJ0cZA</t>
  </si>
  <si>
    <t>1079 Concord Pkwy N</t>
  </si>
  <si>
    <t>lS06MHmHQl0PMCO9_gNoYA</t>
  </si>
  <si>
    <t>Foot &amp; Ankle Associates</t>
  </si>
  <si>
    <t>15419 Hodges Cir, Ste 200</t>
  </si>
  <si>
    <t>ZK42ysR5tHJshD5R5FYo7A</t>
  </si>
  <si>
    <t>Phoenix</t>
  </si>
  <si>
    <t>['Dance Clubs', 'Nightlife', 'Bars']</t>
  </si>
  <si>
    <t>VbmX9WA1gGA5hJS-5EdwNw</t>
  </si>
  <si>
    <t>5657-5699 Statesville Rd</t>
  </si>
  <si>
    <t>['Desserts', 'Shaved Ice', 'Food']</t>
  </si>
  <si>
    <t>c657YTfQeGCbESJc2NmdwA</t>
  </si>
  <si>
    <t>Kuhn Sport &amp; Spine Family Chiropractic Center</t>
  </si>
  <si>
    <t>21121 Catawba Ave</t>
  </si>
  <si>
    <t>['Physical Therapy', 'Nutritionists', 'Massage Therapy', 'Sports Medicine', 'Health &amp; Medical', 'Doctors', 'Chiropractors']</t>
  </si>
  <si>
    <t>x6zmpH-aDeeQPsiISlYkFQ</t>
  </si>
  <si>
    <t>Good's Home Furnishings</t>
  </si>
  <si>
    <t>11735 Carolina Pl Pkwy</t>
  </si>
  <si>
    <t>['Furniture Reupholstery', 'Local Services', 'Home Services', 'Furniture Stores', 'Shopping', 'Home &amp; Garden']</t>
  </si>
  <si>
    <t>Union County Kia</t>
  </si>
  <si>
    <t>4712 W Highway 74</t>
  </si>
  <si>
    <t>['Car Dealers', 'Oil Change Stations', 'Used Car Dealers', 'Wheel &amp; Rim Repair', 'Auto Parts &amp; Supplies', 'Automotive', 'Auto Repair']</t>
  </si>
  <si>
    <t>mXgIpk9WTPSQruu7kC3N8g</t>
  </si>
  <si>
    <t>Tour Plaza Midwood</t>
  </si>
  <si>
    <t>['Historical Tours', 'Hotels &amp; Travel', 'Beer Tours', 'Walking Tours', 'Art Tours', 'Tours']</t>
  </si>
  <si>
    <t>hiO1S2JBBhbfKlHnC1avnw</t>
  </si>
  <si>
    <t>Rotunda Electric</t>
  </si>
  <si>
    <t>l3jXlEDlVfKj_ECpU7tobA</t>
  </si>
  <si>
    <t>Draught</t>
  </si>
  <si>
    <t>['Breakfast &amp; Brunch', 'Beer', 'Wine &amp; Spirits', 'Restaurants', 'Sports Bars', 'Food', 'Gastropubs', 'Bars', 'American (New)', 'Nightlife']</t>
  </si>
  <si>
    <t>Xx3bl25XLvv_7tuDJz3H3w</t>
  </si>
  <si>
    <t>Play It Again</t>
  </si>
  <si>
    <t>8635 Concord Mills Blvd</t>
  </si>
  <si>
    <t>['Hobby Shops', 'Arcades', 'Books', 'Mags', 'Music &amp; Video', 'Arts &amp; Entertainment', 'Electronics', 'Video Game Stores', 'Videos &amp; Video Game Rental', 'Shopping']</t>
  </si>
  <si>
    <t>cd5xBHbO2tQlM6yLOyBdvA</t>
  </si>
  <si>
    <t>Tempur-Pedic</t>
  </si>
  <si>
    <t>['Home &amp; Garden', 'Mattresses', 'Shopping']</t>
  </si>
  <si>
    <t>98xnpY9R6gaJ4omeop2QcQ</t>
  </si>
  <si>
    <t>Nadeau - Furniture with a Soul</t>
  </si>
  <si>
    <t>3100 South Blvd</t>
  </si>
  <si>
    <t>['Shopping', 'Home &amp; Garden', 'Furniture Stores', 'Home Decor']</t>
  </si>
  <si>
    <t>Gx3m4NG-iSuqSz5wSJ241Q</t>
  </si>
  <si>
    <t>R-Nails</t>
  </si>
  <si>
    <t>4424 Potter Rd</t>
  </si>
  <si>
    <t>aMLGCmw9g9mIBrEdMaO4iQ</t>
  </si>
  <si>
    <t>Lake Lynn Lodge</t>
  </si>
  <si>
    <t>1110 Lake Lynn Rd</t>
  </si>
  <si>
    <t>['Seafood', 'Restaurants', 'Chicken Wings']</t>
  </si>
  <si>
    <t>K_UVBVfMzD1vxQAFtfUIEw</t>
  </si>
  <si>
    <t>Rehab Nail and Beaut√© Bar</t>
  </si>
  <si>
    <t>2088-A Ayrsley Town Blvd</t>
  </si>
  <si>
    <t>['Hair Removal', 'Waxing', 'Skin Care', 'Eyelash Service', 'Nail Salons', 'Beauty &amp; Spas']</t>
  </si>
  <si>
    <t>jaraJZ6TH-n71UV7WHAgpQ</t>
  </si>
  <si>
    <t>10320 Compass St</t>
  </si>
  <si>
    <t>RWE0Cb5-Zq0V9Ym_TpfNYQ</t>
  </si>
  <si>
    <t>11025 Carolina Place Pkwy, Ste A09</t>
  </si>
  <si>
    <t>['Shopping', 'Mobile Phones', 'Mobile Phone Accessories', 'Electronics', 'IT Services &amp; Computer Repair', 'Local Services', 'Telecommunications']</t>
  </si>
  <si>
    <t>AzejCvRnEFaaBxg7x46eHA</t>
  </si>
  <si>
    <t>The Little Gym - Ballantyne</t>
  </si>
  <si>
    <t>11926 Providence Rd, Ste E-2</t>
  </si>
  <si>
    <t>['Party &amp; Event Planning', 'Active Life', 'Event Planning &amp; Services', 'Gymnastics', 'Kids Activities']</t>
  </si>
  <si>
    <t>WHLc3UekMTh3o2ixO1pqZQ</t>
  </si>
  <si>
    <t>Luna Restaurant and Lounge</t>
  </si>
  <si>
    <t>['Dominican', 'Restaurants', 'Caribbean', 'Latin American', 'Salad']</t>
  </si>
  <si>
    <t>3Nskxb7VOEmf1dCO96ONCA</t>
  </si>
  <si>
    <t>Service Master Restore</t>
  </si>
  <si>
    <t>145 Cupped Oak Dr</t>
  </si>
  <si>
    <t>6V7ApmKDl2bjGjDtSJqj8g</t>
  </si>
  <si>
    <t>McIlveen Family Law Firm</t>
  </si>
  <si>
    <t>174 S South St, Ste 301</t>
  </si>
  <si>
    <t>['Professional Services', 'Estate Planning Law', 'Legal Services', 'Mediators', 'Wills', 'Trusts', '&amp; Probates', 'Lawyers', 'Divorce &amp; Family Law']</t>
  </si>
  <si>
    <t>tcTzAuCVVWfyyzFrg20KKA</t>
  </si>
  <si>
    <t>4819 Shopton Rd</t>
  </si>
  <si>
    <t>['Local Services', 'Dry Cleaning &amp; Laundry', 'Bridal', 'Shopping', 'Sewing &amp; Alterations', 'Laundry Services']</t>
  </si>
  <si>
    <t>pzcTI99QDRDDcVPaMmT0yQ</t>
  </si>
  <si>
    <t>4500 Park Rd, Suite 101</t>
  </si>
  <si>
    <t>['Sandwiches', 'Restaurants', 'Fast Food', 'Delis']</t>
  </si>
  <si>
    <t>NzhRebtw2AIxXkVO_BrOOQ</t>
  </si>
  <si>
    <t>Family Dentistry at CIC</t>
  </si>
  <si>
    <t>1525 W Wt Harris Blvd</t>
  </si>
  <si>
    <t>['Cosmetic Dentists', 'Health &amp; Medical', 'General Dentistry', 'Dentists']</t>
  </si>
  <si>
    <t>GmSomk7UiPR64MFUs0rp2Q</t>
  </si>
  <si>
    <t>Blackfinn Ameripub</t>
  </si>
  <si>
    <t>210 E Trade St, Ste 120-B</t>
  </si>
  <si>
    <t>d-6RTc9Rf56dh4oZ4eFEpA</t>
  </si>
  <si>
    <t>GBAJOqt9j01ppXw20s_Rkw</t>
  </si>
  <si>
    <t>Petsmart</t>
  </si>
  <si>
    <t>['Pets', 'Pet Groomers', 'Pet Services', 'Pet Sitting']</t>
  </si>
  <si>
    <t>Rh7EbS_Cz5nKbvxpOY81yw</t>
  </si>
  <si>
    <t>Brickstones Grill</t>
  </si>
  <si>
    <t>1917 Ayrsley Town Blvd</t>
  </si>
  <si>
    <t>['Restaurants', 'American (New)', 'Pizza']</t>
  </si>
  <si>
    <t>oW0Bb70IQN_91oKbO9MbdQ</t>
  </si>
  <si>
    <t>Ballantyne Advanced Chiropractic</t>
  </si>
  <si>
    <t>8634 Camfield St, Ste C</t>
  </si>
  <si>
    <t>meQm8eipp2FCqLML18oHcg</t>
  </si>
  <si>
    <t>['Vitamins &amp; Supplements', 'Shopping', 'Health Markets', 'Food', 'Specialty Food']</t>
  </si>
  <si>
    <t>EKeoVnk8s-vPjr-aO5sdZg</t>
  </si>
  <si>
    <t>Uptown Catering Company</t>
  </si>
  <si>
    <t>1431 Bryant St</t>
  </si>
  <si>
    <t>['Wedding Planning', 'Venues &amp; Event Spaces', 'Caterers', 'Event Planning &amp; Services']</t>
  </si>
  <si>
    <t>93aYfvbg2zm8nEvpW83ZjQ</t>
  </si>
  <si>
    <t>1601 W Morehead St</t>
  </si>
  <si>
    <t>['Food', 'Donuts', 'Coffee &amp; Tea', 'Bagels']</t>
  </si>
  <si>
    <t>AAqJm_XIRzvQanp-u2tr0w</t>
  </si>
  <si>
    <t>Couture Bridal - Wedding Alterations By Jablonska</t>
  </si>
  <si>
    <t>8145 Ardrey Kell Rd, Ste 102</t>
  </si>
  <si>
    <t>['Fashion', 'Bridal', 'Shopping', 'Formal Wear', 'Sewing &amp; Alterations', 'Local Services']</t>
  </si>
  <si>
    <t>fenG8Aq5EpzQdYCihJmmlA</t>
  </si>
  <si>
    <t>Tempo</t>
  </si>
  <si>
    <t>4809 Wilkinson Blvd</t>
  </si>
  <si>
    <t>['Performing Arts', 'Venues &amp; Event Spaces', 'Event Planning &amp; Services', 'Arts &amp; Entertainment']</t>
  </si>
  <si>
    <t>lkD5ePDhMN4LS0PaYIpUCA</t>
  </si>
  <si>
    <t>Carolina Christmas</t>
  </si>
  <si>
    <t>['Arts &amp; Entertainment', 'Festivals', 'Local Flavor']</t>
  </si>
  <si>
    <t>RVl7QhjvFXtO09qoJG0kOA</t>
  </si>
  <si>
    <t>Molly's Pilates</t>
  </si>
  <si>
    <t>269 Lincoln St</t>
  </si>
  <si>
    <t>['Pilates', 'Active Life', 'Fitness &amp; Instruction']</t>
  </si>
  <si>
    <t>h3IVyMIDETKv56GQh_K5iQ</t>
  </si>
  <si>
    <t>Fountains Southend Apartments</t>
  </si>
  <si>
    <t>126 New Bern St</t>
  </si>
  <si>
    <t>8zz5ylHUe20CcJQDZPL_Xg</t>
  </si>
  <si>
    <t>Hawthorne Management</t>
  </si>
  <si>
    <t>4530 Park Rd</t>
  </si>
  <si>
    <t>['Business Consulting', 'Real Estate', 'Home Services', 'Professional Services', 'Property Management']</t>
  </si>
  <si>
    <t>vAgV7hgQF8IazGNRlNtDiw</t>
  </si>
  <si>
    <t>7802A Fairview Rd</t>
  </si>
  <si>
    <t>['Italian', 'Pizza', 'Chicken Wings', 'Restaurants']</t>
  </si>
  <si>
    <t>wyyKQmlVdudrOQdfz8ZBhA</t>
  </si>
  <si>
    <t>South 21 Family Restaurant</t>
  </si>
  <si>
    <t>6920 N Tryon St</t>
  </si>
  <si>
    <t>['Salad', 'Seafood', 'Restaurants', 'Breakfast &amp; Brunch', 'Burgers', 'American (Traditional)']</t>
  </si>
  <si>
    <t>IBIQUn_SqG7yqjqLqBtuKg</t>
  </si>
  <si>
    <t>1101 Sunset Rd</t>
  </si>
  <si>
    <t>ss-RguQeZ9wDvnQqPiQqWA</t>
  </si>
  <si>
    <t>['Medical Centers', 'Health &amp; Medical', 'Urgent Care', 'Doctors']</t>
  </si>
  <si>
    <t>vMyeUHW3QxbXD4_KxmwduA</t>
  </si>
  <si>
    <t>Salsas Mexican Grille</t>
  </si>
  <si>
    <t>2015 Ayrsley Town Blvd</t>
  </si>
  <si>
    <t>YtL8KEZFrfIsH8tVD1SwCg</t>
  </si>
  <si>
    <t>Primo Prime</t>
  </si>
  <si>
    <t>116 Middleton Dr</t>
  </si>
  <si>
    <t>['Nightlife', 'Cocktail Bars', 'Seafood', 'Steakhouses', 'Bars', 'Wine Bars', 'Restaurants', 'Italian']</t>
  </si>
  <si>
    <t>S_Hr4olA2Q3KR--RNynjIg</t>
  </si>
  <si>
    <t>Microtel Inn &amp; Suites by Wyndham Matthews/Charlotte</t>
  </si>
  <si>
    <t>1603 Matthews-Mint Hill Road</t>
  </si>
  <si>
    <t>8um6Fl9ydfgz3XGVpjD2yg</t>
  </si>
  <si>
    <t>Nacho Tattoo</t>
  </si>
  <si>
    <t>1319 Matthews Mint Hill Rd</t>
  </si>
  <si>
    <t>['Piercing', 'Customized Merchandise', 'Beauty &amp; Spas', 'Shopping', 'Tattoo']</t>
  </si>
  <si>
    <t>C6YgdqNZ6QmeEZUk8fKy_A</t>
  </si>
  <si>
    <t>6230 W Sugar Creek Rd</t>
  </si>
  <si>
    <t>['Gas Stations', 'Convenience Stores', 'Food', 'Automotive']</t>
  </si>
  <si>
    <t>jU8ywB44mNRLxAW4ALkofQ</t>
  </si>
  <si>
    <t>Bark Busters Lake Norman</t>
  </si>
  <si>
    <t>12421 Kane Alexander Dr</t>
  </si>
  <si>
    <t>f0gu2jS0BSzurMpSGdZfkw</t>
  </si>
  <si>
    <t>Montgomery Mazda</t>
  </si>
  <si>
    <t>6735 E Independence Blvd</t>
  </si>
  <si>
    <t>QhF3MZkx4rQ4xZ2uR1TD0g</t>
  </si>
  <si>
    <t>['Framing', 'Arts &amp; Crafts', 'Shopping']</t>
  </si>
  <si>
    <t>cdZEXKYNe8FVgnSikPzq4Q</t>
  </si>
  <si>
    <t>Northlake Dermatology</t>
  </si>
  <si>
    <t>9604 Holly Point Dr</t>
  </si>
  <si>
    <t>BvFi3dP6xl9cU0S2ezo9Sg</t>
  </si>
  <si>
    <t>Catawba Coffee Co</t>
  </si>
  <si>
    <t>117 N Main St</t>
  </si>
  <si>
    <t>4zHGwkVajZk2SdvIuLLqeQ</t>
  </si>
  <si>
    <t>Vanity Glo Customized Spray Tanning Boutique &amp; Spa</t>
  </si>
  <si>
    <t>1613-D Montford Dr</t>
  </si>
  <si>
    <t>['Tanning', 'Day Spas', 'Beauty &amp; Spas']</t>
  </si>
  <si>
    <t>g4M4QrZ4iFpM3PWzcsOeVA</t>
  </si>
  <si>
    <t>16015 Lancaster Hwy, Ste D</t>
  </si>
  <si>
    <t>GH91_q5fhRYsZCm9WplO9g</t>
  </si>
  <si>
    <t>2 Hounds Design</t>
  </si>
  <si>
    <t>2740-C Gray Fox Rd</t>
  </si>
  <si>
    <t>fNThSMjh-m0Jgk02LTrXeQ</t>
  </si>
  <si>
    <t>Mister Sparky</t>
  </si>
  <si>
    <t>2246 Old Steele Creek Rd</t>
  </si>
  <si>
    <t>MGknXew849fglTVu8cV7EA</t>
  </si>
  <si>
    <t>Pho Ngon</t>
  </si>
  <si>
    <t>2215 Ayrsley Town Blvd, Ste D</t>
  </si>
  <si>
    <t>['Vietnamese', 'Restaurants', 'Food', 'Bubble Tea']</t>
  </si>
  <si>
    <t>QCSH3qx5smsDlESxVNwfEg</t>
  </si>
  <si>
    <t>14318 Rivergate View Dr, Ste 100</t>
  </si>
  <si>
    <t>['Restaurants', 'Food', 'Sandwiches']</t>
  </si>
  <si>
    <t>aqgXYa9uQE-fHKk9gkKT3Q</t>
  </si>
  <si>
    <t>CrossFit Huntersville</t>
  </si>
  <si>
    <t>9705 Rosewood Meadow Ln, Ste C</t>
  </si>
  <si>
    <t>['Trainers', 'Interval Training Gyms', 'Gyms', 'Health &amp; Medical', 'Weight Loss Centers', 'Fitness &amp; Instruction', 'Active Life']</t>
  </si>
  <si>
    <t>WV_35Z3NEg6WRPPW92E-NA</t>
  </si>
  <si>
    <t>The Salvador Deli</t>
  </si>
  <si>
    <t>3215 N Davidson St</t>
  </si>
  <si>
    <t>['Sandwiches', 'Delis', 'Restaurants']</t>
  </si>
  <si>
    <t>Tqa7Tb54IWxscm-rZEXNTA</t>
  </si>
  <si>
    <t>Nuance Facial Plastics</t>
  </si>
  <si>
    <t>309 S Sharon Amity Rd, Ste 202</t>
  </si>
  <si>
    <t>['Ear Nose &amp; Throat', 'Beauty &amp; Spas', 'Cosmetic Surgeons', 'Medical Spas', 'Doctors', 'Surgeons', 'Health &amp; Medical', 'Skin Care']</t>
  </si>
  <si>
    <t>909qWKHVm1m8IRzACOdJ4A</t>
  </si>
  <si>
    <t>Puls</t>
  </si>
  <si>
    <t>['Local Services', 'TV Mounting', 'IT Services &amp; Computer Repair', 'Mobile Phone Repair']</t>
  </si>
  <si>
    <t>ISmix2IBe6IXwHQJccDnig</t>
  </si>
  <si>
    <t>Waldhorn Oktoberfest</t>
  </si>
  <si>
    <t>HcFPRoeOXDb3kPu8o4IHiQ</t>
  </si>
  <si>
    <t>Bocao Sushi</t>
  </si>
  <si>
    <t>1000 N Carolina Music Factory Blvd, Ste C1</t>
  </si>
  <si>
    <t>['Nightlife', 'Bars', 'Sushi Bars', 'Restaurants', 'Lounges']</t>
  </si>
  <si>
    <t>SAgIVrbE645fMoW19E3yng</t>
  </si>
  <si>
    <t>Bonterra Builders</t>
  </si>
  <si>
    <t>5615 Potters Rd</t>
  </si>
  <si>
    <t>['Home Services', 'Contractors']</t>
  </si>
  <si>
    <t>GxA47kwAz_fMU-giHGFSDQ</t>
  </si>
  <si>
    <t>624 Tyvola Rd, Ste 101</t>
  </si>
  <si>
    <t>j8Z8gvbfxB1OckwdR3vuDw</t>
  </si>
  <si>
    <t>My Guy Towing</t>
  </si>
  <si>
    <t>3901 Gribble Rd</t>
  </si>
  <si>
    <t>7f_6QowxcfEazih9OoSnGA</t>
  </si>
  <si>
    <t>Fresh Exclusive</t>
  </si>
  <si>
    <t>1425 Central Ave</t>
  </si>
  <si>
    <t>['Shopping', 'Shoe Stores', 'Fashion', 'Accessories', 'Hats', "Men's Clothing", 'Watches']</t>
  </si>
  <si>
    <t>a3gVxyKKpYHPuUaKEDNjjg</t>
  </si>
  <si>
    <t>Foxcroft Wine Co - Southpark</t>
  </si>
  <si>
    <t>7824 Fairview Rd</t>
  </si>
  <si>
    <t>['Wineries', 'Beer', 'Wine &amp; Spirits', 'Restaurants', 'Arts &amp; Entertainment', 'Food', 'American (New)', 'Tea Rooms']</t>
  </si>
  <si>
    <t>VNBJZ36URHCwwF2UqM7xWw</t>
  </si>
  <si>
    <t>The Dynasty Cuisine</t>
  </si>
  <si>
    <t>['Seafood', 'Chinese', 'Restaurants']</t>
  </si>
  <si>
    <t>CLsAmwxwCA7DW0VA_VsW-w</t>
  </si>
  <si>
    <t>15105-D John J Delaney Dr</t>
  </si>
  <si>
    <t>['Notaries', 'Shipping Centers', 'Local Services', 'Mailbox Centers', 'Printing Services']</t>
  </si>
  <si>
    <t>qPjEDvIlJ7eKGKKMRZhzuw</t>
  </si>
  <si>
    <t>704 Granite and Marble Fabricators</t>
  </si>
  <si>
    <t>['Kitchen &amp; Bath', 'Home Services', 'Shopping', 'Countertop Installation', 'Home &amp; Garden']</t>
  </si>
  <si>
    <t>24gFlV5KE-3bmMXAnu_nxQ</t>
  </si>
  <si>
    <t>2820 Boyer St</t>
  </si>
  <si>
    <t>['Coffee &amp; Tea', 'Restaurants', 'Burgers', 'Food', 'Fast Food']</t>
  </si>
  <si>
    <t>s1iaN6rBT9yUfuCUYNPX0A</t>
  </si>
  <si>
    <t>McMullen Creek Greenway</t>
  </si>
  <si>
    <t>11817 Johnston Rd</t>
  </si>
  <si>
    <t>11835 Southmore Dr, Ste 201</t>
  </si>
  <si>
    <t>['Pediatric Dentists', 'Dentists', 'Health &amp; Medical']</t>
  </si>
  <si>
    <t>dC_Ke7KFsPXN4bbYd8XAkQ</t>
  </si>
  <si>
    <t>30 Raiford Dr</t>
  </si>
  <si>
    <t>pbCqTv9mn_OhkWl1YIUgbQ</t>
  </si>
  <si>
    <t>Residence Inn Charlotte City Center</t>
  </si>
  <si>
    <t>220 East Trade St, Ste 1400</t>
  </si>
  <si>
    <t>50AKANt6CEb1sinP3MmGoQ</t>
  </si>
  <si>
    <t>Principle Moving</t>
  </si>
  <si>
    <t>e3NQwh7s5IAFMefnjfV8nA</t>
  </si>
  <si>
    <t>Taco Frontera</t>
  </si>
  <si>
    <t>7704 Sossamon Ln NW</t>
  </si>
  <si>
    <t>['Restaurants', 'Mexican', 'Food']</t>
  </si>
  <si>
    <t>AdV8LBY1SDuPQK3t7MgY2w</t>
  </si>
  <si>
    <t>Fitness Together Huntersville</t>
  </si>
  <si>
    <t>9818 Gilead Rd, Ste B-105</t>
  </si>
  <si>
    <t>['Health &amp; Medical', 'Trainers', 'Weight Loss Centers', 'Active Life', 'Fitness &amp; Instruction']</t>
  </si>
  <si>
    <t>GLWC2uOiBgN3kl6HU98d4Q</t>
  </si>
  <si>
    <t>7259 Nc 73 Hwy</t>
  </si>
  <si>
    <t>['Convenience Stores', 'Gas Stations', 'Food', 'Automotive']</t>
  </si>
  <si>
    <t>87U9TfmbGMNyCIVb17WJvg</t>
  </si>
  <si>
    <t>Journey Auto Sales</t>
  </si>
  <si>
    <t>9614 Albemarle Rd</t>
  </si>
  <si>
    <t>['Car Dealers', 'Automotive', 'Used Car Dealers', 'Car Buyers']</t>
  </si>
  <si>
    <t>j4t2TQnT7vTcXvl2nNZoJg</t>
  </si>
  <si>
    <t>The Pig and Cow</t>
  </si>
  <si>
    <t>['Food Trucks', 'Street Vendors', 'Farmers Market', 'Food']</t>
  </si>
  <si>
    <t>FAkNHyN9_JhrUe-D1k02Mw</t>
  </si>
  <si>
    <t>3124 Eastway Dr</t>
  </si>
  <si>
    <t>Qn-KqTAZmnBElbH-znjI5Q</t>
  </si>
  <si>
    <t>['Lingerie', 'Shopping', 'Fashion']</t>
  </si>
  <si>
    <t>mIVUcr2Tv2DeE7eX2xrGZQ</t>
  </si>
  <si>
    <t>Diamond Cutz Barbershop</t>
  </si>
  <si>
    <t>6721 E Independence Blvd, Ste B</t>
  </si>
  <si>
    <t>['Hair Stylists', 'Barbers', "Men's Hair Salons", 'Beauty &amp; Spas', 'Hair Salons']</t>
  </si>
  <si>
    <t>56iu77QguXtRnQRT0hUsrA</t>
  </si>
  <si>
    <t>Elements on Park Apartments - BH Management Services</t>
  </si>
  <si>
    <t>10019 Plum Creek Ln</t>
  </si>
  <si>
    <t>g73uFsWgVKSwniNxRgxNuA</t>
  </si>
  <si>
    <t>The Baby Grocery Store</t>
  </si>
  <si>
    <t>10225 Park Rd</t>
  </si>
  <si>
    <t>['Health Markets', 'Grocery', 'Shopping', 'Specialty Food', 'Baby Gear &amp; Furniture', 'Food']</t>
  </si>
  <si>
    <t>RuMhuUERsrz0oyipMzjDUQ</t>
  </si>
  <si>
    <t>Kings Jewelry</t>
  </si>
  <si>
    <t>1819 Matthews Township Pkwy, Ste 400</t>
  </si>
  <si>
    <t>['Watches', 'Jewelry Repair', 'Jewelry', 'Watch Repair', 'Shopping', 'Local Services']</t>
  </si>
  <si>
    <t>_4THu0AGaD5weajoBzDOlw</t>
  </si>
  <si>
    <t>The Creative Stack</t>
  </si>
  <si>
    <t>['Marketing', 'Graphic Design', 'Web Design', 'Professional Services']</t>
  </si>
  <si>
    <t>bL2u4MjbeSoxNuCwPU767Q</t>
  </si>
  <si>
    <t>3431 Matthews Mint Hill Rd</t>
  </si>
  <si>
    <t>['Drugstores', 'Beauty &amp; Spas', 'Shopping', 'Convenience Stores', 'Food', 'Cosmetics &amp; Beauty Supply', 'Photography Stores &amp; Services']</t>
  </si>
  <si>
    <t>LjOBNcNNpuewBqSPxYYTJQ</t>
  </si>
  <si>
    <t>7715 Pineville Matthews Rd</t>
  </si>
  <si>
    <t>['French', 'Restaurants', 'Cafes', 'Food', 'Bakeries', 'Patisserie/Cake Shop']</t>
  </si>
  <si>
    <t>pJHeiIH_L9YMeeqS3fvpAA</t>
  </si>
  <si>
    <t>Affordable Charlotte Shuttle</t>
  </si>
  <si>
    <t>2864 Hosta Dr</t>
  </si>
  <si>
    <t>['Taxis', 'Hotels &amp; Travel', 'Transportation', 'Airport Shuttles']</t>
  </si>
  <si>
    <t>93yfzr8B1s-mhan2WQf0KQ</t>
  </si>
  <si>
    <t>935 S Summit Ave</t>
  </si>
  <si>
    <t>aHSkNp86qSZMvmcn6idAgQ</t>
  </si>
  <si>
    <t>Silvia's Floral Design</t>
  </si>
  <si>
    <t>['Event Planning &amp; Services', 'Flowers &amp; Gifts', 'Shopping', 'Floral Designers', 'Florists', 'Wedding Planning']</t>
  </si>
  <si>
    <t>LpyndkMvevIQA-JHoReHNw</t>
  </si>
  <si>
    <t>Jaipur Indian Restaurant</t>
  </si>
  <si>
    <t>5909 South Blvd</t>
  </si>
  <si>
    <t>Gc2aFY3Q7a6oXuARQXvvEA</t>
  </si>
  <si>
    <t>Noble's Restaurant</t>
  </si>
  <si>
    <t>6801 Morrison Blvd</t>
  </si>
  <si>
    <t>G9VWuo38DBXu3l6Nknbbpg</t>
  </si>
  <si>
    <t>Hair Classics Salon</t>
  </si>
  <si>
    <t>3020 Prosperity Church Rd, Ste G</t>
  </si>
  <si>
    <t>bZDgFShO-6OaF_Mx2qEyQg</t>
  </si>
  <si>
    <t>Los Paisas</t>
  </si>
  <si>
    <t>5033 South Blvd, Ste 702</t>
  </si>
  <si>
    <t>['Restaurants', 'Brazilian', 'Latin American']</t>
  </si>
  <si>
    <t>CCwBfrC0Y3EJVe6byA1LrQ</t>
  </si>
  <si>
    <t>Matthews' Hibachi Grill</t>
  </si>
  <si>
    <t>11100-A Monroe Rd</t>
  </si>
  <si>
    <t>qs-o8DFpkPNoUSfy5IPIFg</t>
  </si>
  <si>
    <t>8411 Northlake Commons Blvd</t>
  </si>
  <si>
    <t>['Restaurants', 'Chicken Wings', 'Event Planning &amp; Services', 'Caterers', 'Fast Food']</t>
  </si>
  <si>
    <t>glOwfW9YkWuiKyoUcnnpHw</t>
  </si>
  <si>
    <t>Triple J BBQ</t>
  </si>
  <si>
    <t>4075 Hwy 24 27 E</t>
  </si>
  <si>
    <t>LzdOYqO4Ip0OU6r8V5sz6w</t>
  </si>
  <si>
    <t>ICONz Bar</t>
  </si>
  <si>
    <t>1611 Westover St</t>
  </si>
  <si>
    <t>['Restaurants', 'Arts &amp; Entertainment', 'Music Venues', 'American (Traditional)', 'Bars', 'Nightlife']</t>
  </si>
  <si>
    <t>QMkpnENOgK4Y5u1h7NPqGA</t>
  </si>
  <si>
    <t>Monroe Convenience Store &amp; Nepali/Indian Groceries</t>
  </si>
  <si>
    <t>4726 Monroe Rd</t>
  </si>
  <si>
    <t>['Grocery', 'Food', 'Convenience Stores']</t>
  </si>
  <si>
    <t>f0-CkQFgRPjAW3ilQ_mCwA</t>
  </si>
  <si>
    <t>Yotto Japanese Restaurant</t>
  </si>
  <si>
    <t>PGz7a2D5JWtRBZmUoyMBEg</t>
  </si>
  <si>
    <t>Charlotte Custom Couture</t>
  </si>
  <si>
    <t>['Fashion', "Women's Clothing", 'Shopping', 'Bridal', 'Local Services', 'Sewing &amp; Alterations']</t>
  </si>
  <si>
    <t>zlZ43emrXIOlrffon6irRw</t>
  </si>
  <si>
    <t>Handpicked - Dilworth</t>
  </si>
  <si>
    <t>1721 Kenilworth Ave</t>
  </si>
  <si>
    <t>['Flowers &amp; Gifts', "Women's Clothing", 'Gift Shops', 'Fashion', 'Arts &amp; Crafts', 'Framing', 'Shopping', 'Jewelry']</t>
  </si>
  <si>
    <t>56HZLqQOcS1FSXqYG-3vLg</t>
  </si>
  <si>
    <t>US National Whitewater Center</t>
  </si>
  <si>
    <t>['Active Life', 'Arts &amp; Entertainment', 'Rafting/Kayaking', 'Bike Rentals', 'Hiking', 'Community Service/Non-Profit', 'Rock Climbing', 'Local Services', 'Mountain Biking']</t>
  </si>
  <si>
    <t>voLhw4gE-nbPPvocP_m4Cw</t>
  </si>
  <si>
    <t>Rent-A-Wheel</t>
  </si>
  <si>
    <t>2609 Freedom Dr</t>
  </si>
  <si>
    <t>['Automotive', 'Wheel &amp; Rim Repair', 'Tires']</t>
  </si>
  <si>
    <t>Z1aVTzWRjvcJBU5A1gGmfw</t>
  </si>
  <si>
    <t>Massage Envy - Gastonia</t>
  </si>
  <si>
    <t>2290 E Franklin Blvd</t>
  </si>
  <si>
    <t>['Skin Care', 'Day Spas', 'Beauty &amp; Spas', 'Massage Therapy', 'Massage', 'Health &amp; Medical']</t>
  </si>
  <si>
    <t>i95z3PicJ4p_oAYXBioznA</t>
  </si>
  <si>
    <t>Pholicious</t>
  </si>
  <si>
    <t>['Restaurants', 'Bubble Tea', 'Food', 'Soup', 'Vietnamese', 'Noodles']</t>
  </si>
  <si>
    <t>p2sUxhNkYr39LkLL3b8yBw</t>
  </si>
  <si>
    <t>UpStage</t>
  </si>
  <si>
    <t>['Nightlife', 'Arts &amp; Entertainment', 'Performing Arts', 'Restaurants', 'American (New)', 'Music Venues']</t>
  </si>
  <si>
    <t>527Hv2a1WXvluqWHoF8MbA</t>
  </si>
  <si>
    <t>The Sweet Life</t>
  </si>
  <si>
    <t>15 Cabarrus Ave E</t>
  </si>
  <si>
    <t>['Food', 'Desserts', 'Bakeries', 'Cupcakes']</t>
  </si>
  <si>
    <t>grylyRucwX-XQAykqDRIJw</t>
  </si>
  <si>
    <t>iNetwork Auto Group</t>
  </si>
  <si>
    <t>1424 Berryhill Rd</t>
  </si>
  <si>
    <t>wMNDGq6c5iN9tiIplpfjhg</t>
  </si>
  <si>
    <t>Tres Pesos Bar and Grill</t>
  </si>
  <si>
    <t>1414 E Franklin Blvd</t>
  </si>
  <si>
    <t>e5RtyMKudAyeaFtowBZ9Dw</t>
  </si>
  <si>
    <t>Ann's Alterations</t>
  </si>
  <si>
    <t>908 Cloverleaf Plz</t>
  </si>
  <si>
    <t>AYL_y8ahquUW0o-cvIyLbg</t>
  </si>
  <si>
    <t>Junior's Pizzeria</t>
  </si>
  <si>
    <t>1Lb_XgyzVzK_g0NyD6l4-g</t>
  </si>
  <si>
    <t>Be-Em Asian Kitchen</t>
  </si>
  <si>
    <t>['Japanese', 'Korean', 'Restaurants', 'Vegetarian', 'Asian Fusion']</t>
  </si>
  <si>
    <t>w57MYupQiAcrIDAoM0A1Kg</t>
  </si>
  <si>
    <t>Phoenix Moon Acupuncture &amp; Apothecary</t>
  </si>
  <si>
    <t>2010 Chesterfield Ave</t>
  </si>
  <si>
    <t>['Health &amp; Medical', 'Acupuncture', 'Traditional Chinese Medicine']</t>
  </si>
  <si>
    <t>gmpUZ8tb_xwuR9IEOus5rQ</t>
  </si>
  <si>
    <t>Gate Petroleum</t>
  </si>
  <si>
    <t>14622 Lawyers Rd</t>
  </si>
  <si>
    <t>lZ-QhKIRmJn-NQnQgjcryg</t>
  </si>
  <si>
    <t>5015 Weddington Rd</t>
  </si>
  <si>
    <t>qn8uV1cjaOYVMfkl8gufQw</t>
  </si>
  <si>
    <t>2522 Sardis Rd N</t>
  </si>
  <si>
    <t>['Auto Parts &amp; Supplies', 'Tires', 'Wheel &amp; Rim Repair', 'Automotive']</t>
  </si>
  <si>
    <t>WDDn4I2laDaA1kZmJ7iu5w</t>
  </si>
  <si>
    <t>Katz Ny Deli &amp; Restaurant</t>
  </si>
  <si>
    <t>jBdvQtSzYXTm4myyeBfx0g</t>
  </si>
  <si>
    <t>Common House</t>
  </si>
  <si>
    <t>Ki1hOEYAAfZGgbEdTi63jg</t>
  </si>
  <si>
    <t>Kabuto Japanese Steak House</t>
  </si>
  <si>
    <t>16516 Northcross Dr</t>
  </si>
  <si>
    <t>olxpsqNESJSoXwGA-q4Wdg</t>
  </si>
  <si>
    <t>Island Rayz Tanning</t>
  </si>
  <si>
    <t>7725 Regency Park Dr, Ste B</t>
  </si>
  <si>
    <t>['Beauty &amp; Spas', 'Spray Tanning', 'Tanning Beds', 'Tanning']</t>
  </si>
  <si>
    <t>IsIjhLagHiEna5rZ_GflCg</t>
  </si>
  <si>
    <t>Google Fiber Space</t>
  </si>
  <si>
    <t>['Home Services', 'Television Service Providers', 'Mobile Phones', 'Internet Service Providers', 'Shopping', 'Professional Services']</t>
  </si>
  <si>
    <t>1497 Concord Pkwy</t>
  </si>
  <si>
    <t>['Restaurants', 'Mexican', 'Tex-Mex']</t>
  </si>
  <si>
    <t>Bmv9XzWZq7q7KpUjzhVvgw</t>
  </si>
  <si>
    <t>Hampton Inn Charlotte-Uptown</t>
  </si>
  <si>
    <t>530 E Martin Luther King Jr Blvd</t>
  </si>
  <si>
    <t>ml4tNqrkK1SGnHXbjYUodQ</t>
  </si>
  <si>
    <t>Five Star Limousine</t>
  </si>
  <si>
    <t>3208 Arbor Pointe Dr</t>
  </si>
  <si>
    <t>['Limos', 'Transportation', 'Hotels &amp; Travel', 'Wedding Planning', 'Event Planning &amp; Services', 'Bars', 'Nightlife']</t>
  </si>
  <si>
    <t>6EcigOb8jR8rzFMjHZaqmw</t>
  </si>
  <si>
    <t>206 S Sharon Amity Rd</t>
  </si>
  <si>
    <t>om4t1hDJRQqTRS9VT7ADhA</t>
  </si>
  <si>
    <t>Q Tavern</t>
  </si>
  <si>
    <t>['Nightlife', 'Bars', 'Gastropubs', 'Southern', 'Restaurants', 'Pubs']</t>
  </si>
  <si>
    <t>FhVcKM-8WwCfRQzECWQm6w</t>
  </si>
  <si>
    <t>PvyUmuJtpSYbkIaMQ0Fz2A</t>
  </si>
  <si>
    <t>Metro Diner</t>
  </si>
  <si>
    <t>14211 Reese Blvd</t>
  </si>
  <si>
    <t>['Restaurants', 'American (Traditional)', 'Breakfast &amp; Brunch', 'Food', 'Diners']</t>
  </si>
  <si>
    <t>NTzro24pGWz1lorlxr5TDw</t>
  </si>
  <si>
    <t>Devon and Blakely</t>
  </si>
  <si>
    <t>101 South Tryon St, Unit 104</t>
  </si>
  <si>
    <t>['Restaurants', 'Delis', 'Breakfast &amp; Brunch', 'Sandwiches']</t>
  </si>
  <si>
    <t>XR6xqv39_qxFIrD-CNQ8RQ</t>
  </si>
  <si>
    <t>The Porter's House</t>
  </si>
  <si>
    <t>7417 Waverly Walk Ave</t>
  </si>
  <si>
    <t>ow4VbbJV73n1s28AmdQyAw</t>
  </si>
  <si>
    <t>K Nails</t>
  </si>
  <si>
    <t>10230 Berkeley Pl Dr, Ste 100</t>
  </si>
  <si>
    <t>ySbmtuU0n0JwDODicz6Dww</t>
  </si>
  <si>
    <t>Audi Charlotte</t>
  </si>
  <si>
    <t>9300 E Independence Blvd</t>
  </si>
  <si>
    <t>['Used Car Dealers', 'Auto Repair', 'Automotive', 'Car Dealers']</t>
  </si>
  <si>
    <t>LUs2VlfNCuVQrMwFWlsVRg</t>
  </si>
  <si>
    <t>Law Offices of William H. Harding</t>
  </si>
  <si>
    <t>9115 Harris Corners Pkwy, Ste 220</t>
  </si>
  <si>
    <t>['Professional Services', 'Lawyers', 'Personal Injury Law', 'Medical Law', 'Criminal Defense Law']</t>
  </si>
  <si>
    <t>dxT5Cq4nZ1I8Bb6kau9G7A</t>
  </si>
  <si>
    <t>Bishops Cuts &amp; Colors</t>
  </si>
  <si>
    <t>209 S Kings Dr</t>
  </si>
  <si>
    <t>["Men's Hair Salons", 'Beauty &amp; Spas', 'Hair Salons', 'Barbers']</t>
  </si>
  <si>
    <t>ncGrEPzeAooo32Ly7IRSXw</t>
  </si>
  <si>
    <t>Old Navy At Concord Mills</t>
  </si>
  <si>
    <t>8111 Concord Mills Blvd, Ste 621</t>
  </si>
  <si>
    <t>['Shopping', 'Sports Wear', 'Used', 'Vintage &amp; Consignment', 'Sporting Goods', 'Fashion']</t>
  </si>
  <si>
    <t>EvWGuX0eqKcZvLRgtIFHZg</t>
  </si>
  <si>
    <t>617 S Sharon Amity Rd</t>
  </si>
  <si>
    <t>['Breakfast &amp; Brunch', 'Restaurants', 'Bars', 'American (Traditional)', 'Nightlife']</t>
  </si>
  <si>
    <t>9IzD0T6jKA_xc6KM7rFvnw</t>
  </si>
  <si>
    <t>2217 Matthews Township Pkwy, Sycamore Commons</t>
  </si>
  <si>
    <t>Ty6v7AjBylVyAGHPQYRYwA</t>
  </si>
  <si>
    <t>DpiEnpse-iCfYZ0Rc_VrTQ</t>
  </si>
  <si>
    <t>Regal Cleaners</t>
  </si>
  <si>
    <t>1501 E 4th St</t>
  </si>
  <si>
    <t>['Local Services', 'Dry Cleaning', 'Sewing &amp; Alterations', 'Dry Cleaning &amp; Laundry', 'Laundry Services']</t>
  </si>
  <si>
    <t>WNZtLVnNURl-lJsqa_YCYQ</t>
  </si>
  <si>
    <t>Great Wolf Lodge</t>
  </si>
  <si>
    <t>['Hotels &amp; Travel', 'Water Parks', 'Active Life', 'Amusement Parks', 'Resorts', 'Hotels', 'Event Planning &amp; Services']</t>
  </si>
  <si>
    <t>jG8ISbNYhQvlCHMIIPp0LA</t>
  </si>
  <si>
    <t>Lenox Salons</t>
  </si>
  <si>
    <t>12355 N Community House Rd, Ste D</t>
  </si>
  <si>
    <t>['Hair Salons', 'Hair Extensions', 'Blow Dry/Out Services', 'Beauty &amp; Spas', 'Hair Stylists']</t>
  </si>
  <si>
    <t>CAmPPSKoFCd8zo2bxRxRkA</t>
  </si>
  <si>
    <t>Dino's Family Restaurant</t>
  </si>
  <si>
    <t>350 E Sugar Creek Rd</t>
  </si>
  <si>
    <t>fk8O0oQMch1v7aRXVVX3SA</t>
  </si>
  <si>
    <t>Original Mattress Company</t>
  </si>
  <si>
    <t>2940 E Franklin Blvd</t>
  </si>
  <si>
    <t>sl6dzanErK00cZ-LIhQylw</t>
  </si>
  <si>
    <t>Abberly Woods Apartment Homes</t>
  </si>
  <si>
    <t>5301 Roundstone Way</t>
  </si>
  <si>
    <t>rlSFhX7-JFjRDxrQTPoVeQ</t>
  </si>
  <si>
    <t>Alexander Funeral Home</t>
  </si>
  <si>
    <t>1424 Statesville Ave</t>
  </si>
  <si>
    <t>['Local Services', 'Funeral Services &amp; Cemeteries']</t>
  </si>
  <si>
    <t>OiutT-PHcZd6y2cEJ_yEVw</t>
  </si>
  <si>
    <t>Chuck E. Cheese</t>
  </si>
  <si>
    <t>7701 Pineville-Matthews Rd</t>
  </si>
  <si>
    <t>['Restaurants', 'Pizza', 'Arcades', 'Active Life', 'Kids Activities', 'Arts &amp; Entertainment', 'Indoor Playcentre']</t>
  </si>
  <si>
    <t>Wk-UhcQyO_W0sGNjtg6UhQ</t>
  </si>
  <si>
    <t>Swiss Farms</t>
  </si>
  <si>
    <t>1431 Sardis Rd N</t>
  </si>
  <si>
    <t>['Food', 'Beer', 'Wine &amp; Spirits', 'Grocery']</t>
  </si>
  <si>
    <t>HEoNLzjhEphK-MUnAt0vCw</t>
  </si>
  <si>
    <t>Southern Home Services</t>
  </si>
  <si>
    <t>9307 Monroe Rd, Ste O</t>
  </si>
  <si>
    <t>['Siding', 'Contractors', 'Painters', 'Roofing', 'Windows Installation', 'Gutter Services', 'Home Services']</t>
  </si>
  <si>
    <t>gIkmPggTjGSAsRKtq5LQpg</t>
  </si>
  <si>
    <t>D-Town Wireless</t>
  </si>
  <si>
    <t>2808 W Sugar Creek Rd</t>
  </si>
  <si>
    <t>['Electronics Repair', 'Electronics', 'Pilates', 'Trainers', 'Active Life', 'Mobile Phone Repair', 'IT Services &amp; Computer Repair', 'Shopping', 'Fitness &amp; Instruction', 'Local Services', 'Computers', 'Internet Service Providers', 'Mobile Phones', 'Professional Services', 'Home Services']</t>
  </si>
  <si>
    <t>_q9Ybxocl_vb4-6Ct6cz_A</t>
  </si>
  <si>
    <t>Bath Fitter</t>
  </si>
  <si>
    <t>8200 Arrowridge Blvd, Ste G</t>
  </si>
  <si>
    <t>['Kitchen &amp; Bath', 'Home &amp; Garden', 'Shopping', 'Home Services', 'Contractors']</t>
  </si>
  <si>
    <t>3ZRwXNPR-AphdMI3m61ujA</t>
  </si>
  <si>
    <t>Rumble Bee Roofing</t>
  </si>
  <si>
    <t>3023 Streamlet Way</t>
  </si>
  <si>
    <t>['Roadside Assistance', 'Gutter Services', 'Home Services', 'Roofing', 'Towing', 'Automotive']</t>
  </si>
  <si>
    <t>gTUnQEaTDkq8Q8voqYsF8g</t>
  </si>
  <si>
    <t>Vapehouse</t>
  </si>
  <si>
    <t>['Coffee &amp; Tea', 'Shopping', 'Food', 'Vape Shops']</t>
  </si>
  <si>
    <t>cRpkSUbJC4b09G3ru1SCDA</t>
  </si>
  <si>
    <t>Visionworks</t>
  </si>
  <si>
    <t>['Optometrists', 'Health &amp; Medical', 'Eyewear &amp; Opticians', 'Shopping']</t>
  </si>
  <si>
    <t>FmUqdEcqG1eEN27VDNWmNw</t>
  </si>
  <si>
    <t>Three30Five Luxury Apartments</t>
  </si>
  <si>
    <t>335 Doggett St</t>
  </si>
  <si>
    <t>kXoCEwQ1Qr9Ft6uObAvCBQ</t>
  </si>
  <si>
    <t>Pollo Campero</t>
  </si>
  <si>
    <t>6124 South Blvd</t>
  </si>
  <si>
    <t>['Latin American', 'Fast Food', 'Restaurants', 'Chicken Shop']</t>
  </si>
  <si>
    <t>jhC1GrpFPZc00TO6Qikm_w</t>
  </si>
  <si>
    <t>Of The Earth Wellness - Charlotte</t>
  </si>
  <si>
    <t>933 Louise Ave, Ste 101-02</t>
  </si>
  <si>
    <t>['Food', 'Farmers Market', 'Health &amp; Medical', 'Doctors', 'Naturopathic/Holistic', 'Family Practice']</t>
  </si>
  <si>
    <t>31acLzszeCCpeXmyAnoTdg</t>
  </si>
  <si>
    <t>Stagioni Four Seasons of Food</t>
  </si>
  <si>
    <t>['Italian', 'Bars', 'Restaurants', 'Nightlife']</t>
  </si>
  <si>
    <t>s38Q71imIfoDM1cKVUc2oA</t>
  </si>
  <si>
    <t>Urban Nest Realty</t>
  </si>
  <si>
    <t>3476 N Davidson St</t>
  </si>
  <si>
    <t>['Property Management', 'Real Estate Agents', 'Real Estate Services', 'Real Estate', 'Home Services']</t>
  </si>
  <si>
    <t>8-Ht3meyFzpGqJ0j2x-8Wg</t>
  </si>
  <si>
    <t>5369 Ballantyne Commons Pkwy</t>
  </si>
  <si>
    <t>ExtP8z3SVyut_RICc9i_DA</t>
  </si>
  <si>
    <t>Zeitouni Grill</t>
  </si>
  <si>
    <t>3419 Toringdon Way, Ste A-124</t>
  </si>
  <si>
    <t>['Lebanese', 'Middle Eastern', 'Mediterranean', 'Restaurants']</t>
  </si>
  <si>
    <t>pe20N--YSUZlKYa-WaSfJA</t>
  </si>
  <si>
    <t>['Japanese', 'Restaurants', 'Buffets', 'Sushi Bars', 'Chinese']</t>
  </si>
  <si>
    <t>IJFtGCb9oR7KDjVEsXq2CQ</t>
  </si>
  <si>
    <t>Dottie's Cupcakery</t>
  </si>
  <si>
    <t>['Bakeries', 'Desserts', 'Food', 'Local Flavor']</t>
  </si>
  <si>
    <t>Ojy7F0VsmEsfQHGmSOA4Lw</t>
  </si>
  <si>
    <t>DoubleTree by Hilton Hotel Charlotte</t>
  </si>
  <si>
    <t>895 W Trade St</t>
  </si>
  <si>
    <t>7R6JSHz-7jc9CzhPKdOE4Q</t>
  </si>
  <si>
    <t>Kobe Hero</t>
  </si>
  <si>
    <t>20465 Chartwell Ctr Dr</t>
  </si>
  <si>
    <t>HM3At9nxOsdLa9IXNcdAPQ</t>
  </si>
  <si>
    <t>Smile Starters</t>
  </si>
  <si>
    <t>4901 N Tryon St, Ste A</t>
  </si>
  <si>
    <t>wAq7H1WDWdClOxh_MMJhZQ</t>
  </si>
  <si>
    <t>10729 Park Road</t>
  </si>
  <si>
    <t>JirzINmJF2YHRYB8rX-QIQ</t>
  </si>
  <si>
    <t>Goose's Barbeque &amp; Pub</t>
  </si>
  <si>
    <t>G0OunUkWVhob3b9wmNBliA</t>
  </si>
  <si>
    <t>Carolinas Center for Oral &amp; Facial Surgery</t>
  </si>
  <si>
    <t>8840 Blakeney Professional Dr, Ste 300</t>
  </si>
  <si>
    <t>['Doctors', 'Cosmetic Dentists', 'Oral Surgeons', 'Cosmetic Surgeons', 'Dentists', 'Health &amp; Medical']</t>
  </si>
  <si>
    <t>sPg8M5kvAG2bsP3TjhyYCQ</t>
  </si>
  <si>
    <t>Bexley Village At Concord Mills</t>
  </si>
  <si>
    <t>5550 Bexley Way</t>
  </si>
  <si>
    <t>bqnM0dERehooWYNsvCLj_w</t>
  </si>
  <si>
    <t>Facet Foundry Jewelry Studio</t>
  </si>
  <si>
    <t>530 S New Hope Rd, Ste 1</t>
  </si>
  <si>
    <t>['Appraisal Services', 'Jewelry Repair', 'Local Services', 'Shopping', 'Jewelry', 'Eyewear &amp; Opticians', 'Bridal']</t>
  </si>
  <si>
    <t>nAMSJDhvLQOkQfMdEB1nRw</t>
  </si>
  <si>
    <t>1086 Concord Pkwy N</t>
  </si>
  <si>
    <t>AhbNhI6fyUlB1gB7vKX2Nw</t>
  </si>
  <si>
    <t>3901 Providence Rd, Suite G</t>
  </si>
  <si>
    <t>['Restaurants', 'Pizza', 'Italian', 'Sandwiches', 'Chicken Wings', 'Fast Food']</t>
  </si>
  <si>
    <t>AoUx9kQXnxdbxSZIZ_FJeQ</t>
  </si>
  <si>
    <t>Belle Cheveux Salon</t>
  </si>
  <si>
    <t>913 Pecan Ave</t>
  </si>
  <si>
    <t>aOHV53OAXnpFGOkk8-tz5g</t>
  </si>
  <si>
    <t>2109 Union Rd</t>
  </si>
  <si>
    <t>['Automotive', 'Oil Change Stations', 'Tires', 'Auto Repair', 'Transmission Repair']</t>
  </si>
  <si>
    <t>DjNdyATYYyHexZuUy54g2A</t>
  </si>
  <si>
    <t>Buffalo Wings &amp; Rings</t>
  </si>
  <si>
    <t>16715 Orchard Stone Run</t>
  </si>
  <si>
    <t>['Nightlife', 'Bars', 'American (New)', 'Chicken Wings', 'American (Traditional)', 'Sandwiches', 'Restaurants', 'Sports Bars']</t>
  </si>
  <si>
    <t>SwzbUZLcIb5hrJV7LIeB_A</t>
  </si>
  <si>
    <t>Waxhaw Escape</t>
  </si>
  <si>
    <t>3901 Providence Rd S</t>
  </si>
  <si>
    <t>['Active Life', 'Escape Games', 'Team Building Activities', 'Kids Activities', 'Event Planning &amp; Services']</t>
  </si>
  <si>
    <t>zFLN5B7PjBidcaSP0H5D7w</t>
  </si>
  <si>
    <t>Golden Gait Trailers &amp; RVs</t>
  </si>
  <si>
    <t>5051 Davidson Hwy</t>
  </si>
  <si>
    <t>['Trailer Dealers', 'Motorsport Vehicle Dealers', 'Automotive', 'Local Services', 'Auto Parts &amp; Supplies', 'Self Storage', 'RV Dealers', 'Trailer Repair', 'RV Repair']</t>
  </si>
  <si>
    <t>vgD29kMJ1WdTg-sUTLgBrg</t>
  </si>
  <si>
    <t>Insomnia Cookies</t>
  </si>
  <si>
    <t>19fK-bhX6hD597RPHn1PkA</t>
  </si>
  <si>
    <t>Parks Chevrolet Charlotte</t>
  </si>
  <si>
    <t>8530 Ikea Blvd</t>
  </si>
  <si>
    <t>['Auto Glass Services', 'Automotive', 'Car Dealers', 'Body Shops']</t>
  </si>
  <si>
    <t>ZdwNnEhMG272wThKXjPLoA</t>
  </si>
  <si>
    <t>Robert Lee Lanier Handyman Services</t>
  </si>
  <si>
    <t>['Fences &amp; Gates', 'Home Services', 'Heating &amp; Air Conditioning/HVAC', 'Handyman', 'Contractors', 'Masonry/Concrete']</t>
  </si>
  <si>
    <t>U66Hketxx9udNd3dMmfPQA</t>
  </si>
  <si>
    <t>Zoewee's</t>
  </si>
  <si>
    <t>4112 N Tryon St</t>
  </si>
  <si>
    <t>['African', 'Restaurants']</t>
  </si>
  <si>
    <t>M5wn7x59tByCIrndhOJ1ew</t>
  </si>
  <si>
    <t>Doyle &amp; Wallace</t>
  </si>
  <si>
    <t>2701 Coltsgate Rd, Ste 210</t>
  </si>
  <si>
    <t>['Lawyers', 'Professional Services', 'Real Estate Law']</t>
  </si>
  <si>
    <t>RHC3FUiqL0zm2Ox2xjtfPA</t>
  </si>
  <si>
    <t>Jumpe Place the</t>
  </si>
  <si>
    <t>xH-Edz2cFYnToDP1fczzRw</t>
  </si>
  <si>
    <t>Hygge Coworking</t>
  </si>
  <si>
    <t>2128 Remount Rd</t>
  </si>
  <si>
    <t>['Home Services', 'Shared Office Spaces', 'Real Estate']</t>
  </si>
  <si>
    <t>sjvHfTAta7UenDBYXcMA5Q</t>
  </si>
  <si>
    <t>119 Cross Center Rd</t>
  </si>
  <si>
    <t>NpJhzN026D2ZnihhRaEdBA</t>
  </si>
  <si>
    <t>['Food Trucks', 'Food', 'Acai Bowls']</t>
  </si>
  <si>
    <t>tPCPy93fnVnvdh9ZBi3FoA</t>
  </si>
  <si>
    <t>First Dental Of Huntersville</t>
  </si>
  <si>
    <t>16511 Northcross Dr, Ste F</t>
  </si>
  <si>
    <t>['Cosmetic Dentists', 'General Dentistry', 'Health &amp; Medical', 'Oral Surgeons', 'Dentists', 'Teeth Whitening', 'Beauty &amp; Spas']</t>
  </si>
  <si>
    <t>pVTZI5cVp-d9pElRQRYt8g</t>
  </si>
  <si>
    <t>Moxie Mercantile</t>
  </si>
  <si>
    <t>2008 Commonwealth Ave</t>
  </si>
  <si>
    <t>['Home &amp; Garden', 'Accessories', 'Fashion', 'Home Decor', 'Shopping', 'Antiques']</t>
  </si>
  <si>
    <t>VjTwODFJyhbSatPwRZlZGw</t>
  </si>
  <si>
    <t>Her Aura Lash &amp; Makeup Artistry</t>
  </si>
  <si>
    <t>2072-A Ayrsley Town Blvd</t>
  </si>
  <si>
    <t>['Eyebrow Services', 'Beauty &amp; Spas', 'Makeup Artists', 'Eyelash Service']</t>
  </si>
  <si>
    <t>Dabs-nhosQUxk4VfePOFTw</t>
  </si>
  <si>
    <t>Hefner Bill Plumbing Service</t>
  </si>
  <si>
    <t>204 E Peterson Dr</t>
  </si>
  <si>
    <t>c13K7hF-ACWfn_eauYuXgg</t>
  </si>
  <si>
    <t>6500 S Blvd</t>
  </si>
  <si>
    <t>dmo0HaZH4MOkChC2ofRdDg</t>
  </si>
  <si>
    <t>Mosquito Guard</t>
  </si>
  <si>
    <t>['Pest Control', 'Home Services', 'Local Services']</t>
  </si>
  <si>
    <t>B4BR408Aa9FFdlNJvp3mfg</t>
  </si>
  <si>
    <t>33 Fingers Salon</t>
  </si>
  <si>
    <t>8841 Arbor Creek Dr</t>
  </si>
  <si>
    <t>kObQpa9fb6wJhue15VKg-Q</t>
  </si>
  <si>
    <t>Foam Home</t>
  </si>
  <si>
    <t>['Pressure Washers', 'Gutter Services', 'Home Services', 'Window Washing']</t>
  </si>
  <si>
    <t>StkhA5PmFmizjeJNWow_Gg</t>
  </si>
  <si>
    <t>Simply Shutters Shades and Blinds</t>
  </si>
  <si>
    <t>['Home Services', 'Shutters', 'Shades &amp; Blinds', 'Interior Design']</t>
  </si>
  <si>
    <t>cfWkhUiMnwaMstTbvAYLUQ</t>
  </si>
  <si>
    <t>Serendipity Hair Salon and Boutique</t>
  </si>
  <si>
    <t>14230-C Reese Blvd</t>
  </si>
  <si>
    <t>['Beauty &amp; Spas', 'Shopping', 'Cosmetics &amp; Beauty Supply', 'Hair Salons']</t>
  </si>
  <si>
    <t>20Z051g_t_Q9o8g00F7CMQ</t>
  </si>
  <si>
    <t>Honeysuckle Gelato</t>
  </si>
  <si>
    <t>vsIq_H_RcdKYJ-7SrebCvw</t>
  </si>
  <si>
    <t>Kixx</t>
  </si>
  <si>
    <t>1730 E Woodlawn Rd, Ste G</t>
  </si>
  <si>
    <t>['Shoe Stores', 'Fashion', 'Shopping']</t>
  </si>
  <si>
    <t>pSkymMfPhLw-aJmFVu4bCw</t>
  </si>
  <si>
    <t>19420 Jetton Rd, Ste 105</t>
  </si>
  <si>
    <t>w1ZaGNJdwMQa3QvIxAW4Sg</t>
  </si>
  <si>
    <t>Pita Wheel</t>
  </si>
  <si>
    <t>1108 E Main St</t>
  </si>
  <si>
    <t>['Food', 'Food Trucks', 'Restaurants', 'Greek']</t>
  </si>
  <si>
    <t>GLJXTwH9KWrNbu-_xfBmpw</t>
  </si>
  <si>
    <t>Canine Cafe</t>
  </si>
  <si>
    <t>7xDPzeWjMnUsGFMRmmNwBA</t>
  </si>
  <si>
    <t>Mugshots Coffee and Tea</t>
  </si>
  <si>
    <t>4 N Main St</t>
  </si>
  <si>
    <t>['Food', 'Restaurants', 'Breakfast &amp; Brunch', 'Cafes', 'Coffee &amp; Tea']</t>
  </si>
  <si>
    <t>FtFp56W6LcWcZeAFWdt-zQ</t>
  </si>
  <si>
    <t>Uptown Cycles</t>
  </si>
  <si>
    <t>1432 W Morehead St</t>
  </si>
  <si>
    <t>['Sporting Goods', 'Cycling Classes', 'Bike Rentals', 'Active Life', 'Bike Repair/Maintenance', 'Bikes', 'Local Services', 'Shopping']</t>
  </si>
  <si>
    <t>WisVflsSEap34K1QO2bPlA</t>
  </si>
  <si>
    <t>1915 Matthews Township Pkwy, Ste 1100</t>
  </si>
  <si>
    <t>['Cupcakes', 'Food', 'Bakeries', 'Desserts']</t>
  </si>
  <si>
    <t>o2O4qWlo4O0aI5oEZsUHBQ</t>
  </si>
  <si>
    <t>Jade Asian Fusion</t>
  </si>
  <si>
    <t>14815 Ballantyne Village Way, Fl 2nd ,Ste 250</t>
  </si>
  <si>
    <t>['Sushi Bars', 'Restaurants', 'Asian Fusion']</t>
  </si>
  <si>
    <t>HVdeAldgSNW2P1zZJ1TnWw</t>
  </si>
  <si>
    <t>CfeFF6u48lKNSLJcJ6pk9w</t>
  </si>
  <si>
    <t>IrrigationMD</t>
  </si>
  <si>
    <t>['Landscaping', 'Irrigation', 'Lighting Fixtures &amp; Equipment', 'Home Services']</t>
  </si>
  <si>
    <t>JAMocMkg7Eh8cEzmTBAwNQ</t>
  </si>
  <si>
    <t>Salon Le Thomas</t>
  </si>
  <si>
    <t>8700 Pineville-Matthews Rd, Ste 560</t>
  </si>
  <si>
    <t>RxS_YKphptXO4kqrckw3Kw</t>
  </si>
  <si>
    <t>William Wilson Clothing</t>
  </si>
  <si>
    <t>1200 S Graham St</t>
  </si>
  <si>
    <t>["Men's Clothing", 'Shopping', 'Accessories', 'Bespoke Clothing', 'Fashion']</t>
  </si>
  <si>
    <t>EiT6jwzbVA4AxdHn4H8mRQ</t>
  </si>
  <si>
    <t>Hudson Commons by Landmark Apartment Trust</t>
  </si>
  <si>
    <t>9201 Glenwater Dr</t>
  </si>
  <si>
    <t>LMT7d1-KSv9BJqiLBEL5Iw</t>
  </si>
  <si>
    <t>Sakura Izakaya</t>
  </si>
  <si>
    <t>['Asian Fusion', 'Restaurants', 'Barbeque', 'Food', 'Ramen', 'Japanese', 'Izakaya', 'Bubble Tea', 'Seafood']</t>
  </si>
  <si>
    <t>MHORgE1_2il7jqyN2v39cw</t>
  </si>
  <si>
    <t>Dry Cleaner At the Arbors</t>
  </si>
  <si>
    <t>2121 E Arbors Dr, Ste 10</t>
  </si>
  <si>
    <t>['Local Services', 'Dry Cleaning &amp; Laundry', 'Dry Cleaning', 'Laundry Services', 'Sewing &amp; Alterations']</t>
  </si>
  <si>
    <t>231 N Graham St</t>
  </si>
  <si>
    <t>CJz0TPI9leqvz1lVrHZWaw</t>
  </si>
  <si>
    <t>6350 Weddington Rd</t>
  </si>
  <si>
    <t>['Shopping', 'Department Stores', 'Home &amp; Garden', 'Fashion', 'Furniture Stores', 'Electronics']</t>
  </si>
  <si>
    <t>Pp79PXtvcHQt7idLv3lt5A</t>
  </si>
  <si>
    <t>Civetta Italian Kitchen &amp; Bar</t>
  </si>
  <si>
    <t>7828 Rea Rd, Ste E</t>
  </si>
  <si>
    <t>['Italian', 'Bars', 'Restaurants', 'Breakfast &amp; Brunch', 'Nightlife']</t>
  </si>
  <si>
    <t>Sukoshi</t>
  </si>
  <si>
    <t>101 S Tryon St, Ste 120</t>
  </si>
  <si>
    <t>['Poke', 'Food', 'Sushi Bars', 'Restaurants', 'Japanese']</t>
  </si>
  <si>
    <t>ReMphHWsSUYyGBpUWDhpgA</t>
  </si>
  <si>
    <t>Ballantyne Village</t>
  </si>
  <si>
    <t>['Shopping', 'Restaurants', 'Shopping Centers']</t>
  </si>
  <si>
    <t>JBmchen3l5mtSgy8DEgiRQ</t>
  </si>
  <si>
    <t>Sweat Cycle</t>
  </si>
  <si>
    <t>200 W Tremont</t>
  </si>
  <si>
    <t>['Cycling Classes', 'Active Life', 'Gyms', 'Fitness &amp; Instruction']</t>
  </si>
  <si>
    <t>Hometown Oxygen</t>
  </si>
  <si>
    <t>1005 S Kings Dr</t>
  </si>
  <si>
    <t>5-kKBLxNF3kYcDVgZyRTmQ</t>
  </si>
  <si>
    <t>Jeff's Bucket Shop</t>
  </si>
  <si>
    <t>1601 Montford Dr</t>
  </si>
  <si>
    <t>['Arts &amp; Entertainment', 'Music Venues', 'Bars', 'Dive Bars', 'Nightlife', 'Karaoke', 'Restaurants']</t>
  </si>
  <si>
    <t>B60N0Fku2lkuQpTJ6t-E7Q</t>
  </si>
  <si>
    <t>Mexi Cafe</t>
  </si>
  <si>
    <t>Xaph4OdBpvj_O54cntzXqg</t>
  </si>
  <si>
    <t>Big Bud's Florist</t>
  </si>
  <si>
    <t>16308 Poplar Tent Rd</t>
  </si>
  <si>
    <t>['Florists', 'Floral Designers', 'Flowers &amp; Gifts', 'Event Planning &amp; Services', 'Shopping']</t>
  </si>
  <si>
    <t>lW0HqE9Ysf2nxb7D5WGBNA</t>
  </si>
  <si>
    <t>Pineville Tavern</t>
  </si>
  <si>
    <t>314 N Polk St</t>
  </si>
  <si>
    <t>['Music Venues', 'Nightlife', 'Dive Bars', 'Burgers', 'Italian', 'Sports Bars', 'Bars', 'Restaurants', 'Arts &amp; Entertainment', 'American (Traditional)', 'Chicken Wings']</t>
  </si>
  <si>
    <t>qXlLyGRw-bBJfbaFKkhssg</t>
  </si>
  <si>
    <t>J &amp; J Spa Services</t>
  </si>
  <si>
    <t>SYpki650Mr9LuEy0GIhybA</t>
  </si>
  <si>
    <t>1429 S. Mint Street</t>
  </si>
  <si>
    <t>82hYL5WPQpvxg8ekDsB83A</t>
  </si>
  <si>
    <t>Carrabba's Italian Grill</t>
  </si>
  <si>
    <t>['Seafood', 'Restaurants', 'Italian']</t>
  </si>
  <si>
    <t>DCunK659cyluh1JX7rtUWA</t>
  </si>
  <si>
    <t>Salon Salas</t>
  </si>
  <si>
    <t>308 Lillington Ave</t>
  </si>
  <si>
    <t>q9ugnXqUutldixx2zGUVag</t>
  </si>
  <si>
    <t>Niyoshi II Japanese Express Restaurant</t>
  </si>
  <si>
    <t>3625 Mount Holly Huntersville Rd</t>
  </si>
  <si>
    <t>['Japanese', 'Fast Food', 'Restaurants']</t>
  </si>
  <si>
    <t>f12Zv1B9crmSW58iyTR_mA</t>
  </si>
  <si>
    <t>Midwood Smokehouse</t>
  </si>
  <si>
    <t>['American (Traditional)', 'Barbeque', 'Restaurants', 'Smokehouse', 'Food']</t>
  </si>
  <si>
    <t>q_FpKCM8P6cabMZwlOuqTA</t>
  </si>
  <si>
    <t>4805 Park Rd, Ste 101</t>
  </si>
  <si>
    <t>['Salad', 'Delis', 'Sandwiches', 'Restaurants']</t>
  </si>
  <si>
    <t>KAmR4hTI1k-aU1ZbFuZThA</t>
  </si>
  <si>
    <t>Sport Clips Haircuts of The Promenade</t>
  </si>
  <si>
    <t>5355 Ballantyne Commons Pky, Ste 400</t>
  </si>
  <si>
    <t>['Beauty &amp; Spas', "Men's Hair Salons", 'Hair Salons', 'Barbers']</t>
  </si>
  <si>
    <t>iR7RjNQJczChUqzPv01OHA</t>
  </si>
  <si>
    <t>Taproom Social</t>
  </si>
  <si>
    <t>430 W 4th St</t>
  </si>
  <si>
    <t>['Bars', 'Nightlife', 'Beer Bar']</t>
  </si>
  <si>
    <t>PuNwpLFNcTr7LBdvNcoqaQ</t>
  </si>
  <si>
    <t>Anh's Alterations</t>
  </si>
  <si>
    <t>105 Indian Trail Rd S</t>
  </si>
  <si>
    <t>18lq5_ENcEg2aepblK3Isw</t>
  </si>
  <si>
    <t>Raintree Country Club</t>
  </si>
  <si>
    <t>8600 Raintree Ln</t>
  </si>
  <si>
    <t>['Golf', 'Social Clubs', 'Country Clubs', 'Arts &amp; Entertainment', 'Active Life', 'Tennis']</t>
  </si>
  <si>
    <t>MQg7i-0dPAuUFAJofGDTbw</t>
  </si>
  <si>
    <t>H≈™E Salon Ballantyne</t>
  </si>
  <si>
    <t>14021 Conlan Cir, Ste B-3</t>
  </si>
  <si>
    <t>['Beauty &amp; Spas', 'Hair Stylists', 'Hair Salons', 'Blow Dry/Out Services']</t>
  </si>
  <si>
    <t>etHXZTLGtJ9YKpSB_7a-3A</t>
  </si>
  <si>
    <t>Crumley Roberts</t>
  </si>
  <si>
    <t>1051 E Morehead St, Ste 100</t>
  </si>
  <si>
    <t>['Employment Law', 'Social Security Law', 'Legal Services', 'Professional Services', 'Personal Injury Law', 'Workers Compensation Law', 'Lawyers']</t>
  </si>
  <si>
    <t>qW-JrBmarQFijWWiN0xoTg</t>
  </si>
  <si>
    <t>8318 Pineville Mathews Rd, Space #41</t>
  </si>
  <si>
    <t>0D6NKcLzVfQ3RcEPySmzDw</t>
  </si>
  <si>
    <t>Masa Sushi &amp; Asian Grill</t>
  </si>
  <si>
    <t>12806 S Tryon St</t>
  </si>
  <si>
    <t>4U8d1BqgZiZ_kpAsTezpQQ</t>
  </si>
  <si>
    <t>AmazingKeys</t>
  </si>
  <si>
    <t>['Automotive', 'Keys &amp; Locksmiths', 'Home Services']</t>
  </si>
  <si>
    <t>Et2MLEGT9hbh6LtI6RHj0Q</t>
  </si>
  <si>
    <t>Secret Society Cigar Bar And Lounge</t>
  </si>
  <si>
    <t>2415 W Morehead St</t>
  </si>
  <si>
    <t>['Bars', 'Shopping', 'Nightlife', 'Cigar Bars', 'Tobacco Shops', 'Lounges']</t>
  </si>
  <si>
    <t>Cn7LdD5-vewWHm7NWVqMKw</t>
  </si>
  <si>
    <t>Greasy Axle</t>
  </si>
  <si>
    <t>6230 Albemarle Rd</t>
  </si>
  <si>
    <t>DoL8ipouJaPN8Zku8SMKAQ</t>
  </si>
  <si>
    <t>Badcock Home Furniture &amp;more</t>
  </si>
  <si>
    <t>1392 E FRANKLIN BLVD</t>
  </si>
  <si>
    <t>['Furniture Stores', 'Appliances', 'Shopping', 'Home &amp; Garden', 'Local Services', 'Appliances &amp; Repair', 'Mattresses']</t>
  </si>
  <si>
    <t>luj1TiybkoXB-kkBmlD43g</t>
  </si>
  <si>
    <t>Meat &amp; Fish Company</t>
  </si>
  <si>
    <t>919 S Mcdowell St</t>
  </si>
  <si>
    <t>['Local Fish Stores', 'Pet Stores', 'Butcher', 'Pets', 'Delis', 'Food', 'Specialty Food', 'Seafood Markets', 'Meat Shops', 'Restaurants']</t>
  </si>
  <si>
    <t>QsqinT0yQjr7HS6yrutX5A</t>
  </si>
  <si>
    <t>Grand Central Academy of Performing Arts</t>
  </si>
  <si>
    <t>19615 Liverpool Pkway, Ste C</t>
  </si>
  <si>
    <t>['Specialty Schools', 'Dance Schools', 'Arts &amp; Entertainment', 'Performing Arts', 'Education']</t>
  </si>
  <si>
    <t>13540 Hoover Creek Blvd, Ste 800</t>
  </si>
  <si>
    <t>['Shopping', 'Framing', 'Education', 'Jewelry', 'Art Supplies', 'Cooking Classes', 'Arts &amp; Crafts', 'Art Classes', 'Knitting Supplies', 'Hobby Shops']</t>
  </si>
  <si>
    <t>hmXCd8JsuA5IqWPIX-F8Sg</t>
  </si>
  <si>
    <t>Fun 2B Fit Gymnastics</t>
  </si>
  <si>
    <t>1081 Ivey Cline Rd</t>
  </si>
  <si>
    <t>['Climbing', 'Gymnastics', 'Active Life']</t>
  </si>
  <si>
    <t>LCEeye3tvTOtcTUg61mf1Q</t>
  </si>
  <si>
    <t>Akropolis Kafe</t>
  </si>
  <si>
    <t>['Mediterranean', 'Greek', 'Persian/Iranian', 'Restaurants']</t>
  </si>
  <si>
    <t>xCrjtkGIVWMxEdRQ60h_YQ</t>
  </si>
  <si>
    <t>Dent Wizard</t>
  </si>
  <si>
    <t>6141 E Independence Blvd</t>
  </si>
  <si>
    <t>MB0jcIBiw-J3T7xb_VetFA</t>
  </si>
  <si>
    <t>Dilworth Cleaners</t>
  </si>
  <si>
    <t>1534 E Blvd</t>
  </si>
  <si>
    <t>EJc15a6zqP3iKqz2uGU_Zw</t>
  </si>
  <si>
    <t>V Refine Nails</t>
  </si>
  <si>
    <t>13855 Conlan Cir, Ste C</t>
  </si>
  <si>
    <t>kwUoX9mt_ItpOMNIlVedXg</t>
  </si>
  <si>
    <t>3710 Monroe Rd</t>
  </si>
  <si>
    <t>7hJuPbAUvlIDTGOUjqerxA</t>
  </si>
  <si>
    <t>G &amp; S Vacuum Repair Service</t>
  </si>
  <si>
    <t>2411 Central Ave</t>
  </si>
  <si>
    <t>98Jl1qxOJrtCcupwZSe9sw</t>
  </si>
  <si>
    <t>Calico</t>
  </si>
  <si>
    <t>1630 E Woodlawn Rd</t>
  </si>
  <si>
    <t>['Local Services', 'Customized Merchandise', 'Furniture Stores', 'Arts &amp; Crafts', 'Furniture Reupholstery', 'Home Services', 'Shopping', 'Home &amp; Garden', 'Interior Design', 'Fabric Stores']</t>
  </si>
  <si>
    <t>Y-qOpmzRwZdAmtl6SG4MIQ</t>
  </si>
  <si>
    <t>3213 Hwy 74 W</t>
  </si>
  <si>
    <t>['Auto Repair', 'Automotive', 'Body Shops', 'Auto Glass Services']</t>
  </si>
  <si>
    <t>6waYGrs57VvZXjnJsTGbMA</t>
  </si>
  <si>
    <t>Atrium Animal Hospital</t>
  </si>
  <si>
    <t>6520 McMahan Dr</t>
  </si>
  <si>
    <t>['Veterinarians', 'Pets', 'Holistic Animal Care', 'Pet Services', 'Pet Sitting', 'Acupuncture', 'Pet Boarding', 'Health &amp; Medical']</t>
  </si>
  <si>
    <t>pQq4KzgVXliYjgq4UilHhQ</t>
  </si>
  <si>
    <t>Dental Center of Charlotte</t>
  </si>
  <si>
    <t>1254 Mann Dr, Ste 100</t>
  </si>
  <si>
    <t>['Dentists', 'Health &amp; Medical']</t>
  </si>
  <si>
    <t>_C3lxQKUdWtp595nhTLClQ</t>
  </si>
  <si>
    <t>United House of Prayer For All People</t>
  </si>
  <si>
    <t>2321 Beatties Ford Rd</t>
  </si>
  <si>
    <t>MiiBcGuB6vFLqvQiwECZqA</t>
  </si>
  <si>
    <t>Ulta Salon &amp; Cosmetics</t>
  </si>
  <si>
    <t>8720 Jw Clay Blvd</t>
  </si>
  <si>
    <t>GAnD6z0ogu84C-Kvwgw_Xg</t>
  </si>
  <si>
    <t>Quips Cafe</t>
  </si>
  <si>
    <t>SHf2cUeaFWEytx6TMZ0OMQ</t>
  </si>
  <si>
    <t>Stump Grinders Tree Service</t>
  </si>
  <si>
    <t>139 Lakeshore Dr</t>
  </si>
  <si>
    <t>S8c-q0yG_XhzcfeI1YeSSQ</t>
  </si>
  <si>
    <t>Beef Jerky Outlet</t>
  </si>
  <si>
    <t>7741 Gateway Ln NW</t>
  </si>
  <si>
    <t>['Outlet Stores', 'Food', 'Specialty Food', 'Meat Shops', 'Shopping']</t>
  </si>
  <si>
    <t>3vxNIpEg5SmmInek0b7ulQ</t>
  </si>
  <si>
    <t>The Frozen Isle</t>
  </si>
  <si>
    <t>101 S Tryon St, Ste 10</t>
  </si>
  <si>
    <t>u75PzfSOCGvXi5vqtx9DWQ</t>
  </si>
  <si>
    <t>Hazelnuts Creperie</t>
  </si>
  <si>
    <t>9830 Rea Rd, Ste D</t>
  </si>
  <si>
    <t>['Desserts', 'Food', 'Creperies', 'Breakfast &amp; Brunch', 'Restaurants']</t>
  </si>
  <si>
    <t>SHC0MmYqtjLtvYrI31hkCw</t>
  </si>
  <si>
    <t>Mara Cosmetic Tattoo Studio</t>
  </si>
  <si>
    <t>11042A Cedar Walk Ln</t>
  </si>
  <si>
    <t>['Beauty &amp; Spas', 'Tattoo Removal', 'Permanent Makeup', 'Hair Loss Centers', 'Doctors', 'Makeup Artists', 'Health &amp; Medical', 'Eyelash Service']</t>
  </si>
  <si>
    <t>MkjEpBea6sArBdK8za8MIQ</t>
  </si>
  <si>
    <t>7404 Waverly Walk Ave, Ste I-1</t>
  </si>
  <si>
    <t>['Sports Bars', 'Nightlife', 'Pubs', 'Bars', 'American (Traditional)', 'Restaurants']</t>
  </si>
  <si>
    <t>g-BuoRJi5LOki0_rSWK2BA</t>
  </si>
  <si>
    <t>Zeppelin</t>
  </si>
  <si>
    <t>235 W Tremont Ave</t>
  </si>
  <si>
    <t>['Cocktail Bars', 'Tapas/Small Plates', 'Restaurants', 'Nightlife', 'Bars']</t>
  </si>
  <si>
    <t>iXS3Tsi4QHps-RjS_2DCjw</t>
  </si>
  <si>
    <t>Catawba Heights Animal Hospital</t>
  </si>
  <si>
    <t>407 Pearl Beatty Dr</t>
  </si>
  <si>
    <t>['Pet Boarding', 'Pet Sitting', 'Veterinarians', 'Pets', 'Pet Services', 'Pet Groomers']</t>
  </si>
  <si>
    <t>d4NZwNH9qIGdLdv5bTKbpQ</t>
  </si>
  <si>
    <t>3308 Commonwealth Ave</t>
  </si>
  <si>
    <t>Xr33-xmuzXS_YOojBwYZZg</t>
  </si>
  <si>
    <t>9704 Rea Rd, Ste A</t>
  </si>
  <si>
    <t>['Cupcakes', 'Desserts', 'Bakeries', 'Food']</t>
  </si>
  <si>
    <t>ohjBWS_-x0Db1FeYluJuIw</t>
  </si>
  <si>
    <t>Snoop's Grill</t>
  </si>
  <si>
    <t>['American (Traditional)', 'Restaurants', 'Food', 'Ice Cream &amp; Frozen Yogurt']</t>
  </si>
  <si>
    <t>768Od6bu-1O6rxXEOjAv7w</t>
  </si>
  <si>
    <t>6307 Providence Farm Ln</t>
  </si>
  <si>
    <t>qt-BahD2HT-Bkq4KMulPTA</t>
  </si>
  <si>
    <t>Sport Clips Haircuts of Charlotte - South End</t>
  </si>
  <si>
    <t>3039 South Blvd</t>
  </si>
  <si>
    <t>['Hair Salons', "Men's Hair Salons", 'Barbers', 'Beauty &amp; Spas']</t>
  </si>
  <si>
    <t>3g2AeZ0n_vx-xq1U8Kpd7w</t>
  </si>
  <si>
    <t>Electric Genie</t>
  </si>
  <si>
    <t>['Lighting Fixtures &amp; Equipment', 'Handyman', 'Home Services', 'Electricians']</t>
  </si>
  <si>
    <t>YAJzBGvqT3dT_qAg6u8E1A</t>
  </si>
  <si>
    <t>Lebowski's Neighborhood Grill</t>
  </si>
  <si>
    <t>1524 East Blvd</t>
  </si>
  <si>
    <t>['Sports Bars', 'Restaurants', 'Nightlife', 'American (Traditional)', 'Bars', 'Chicken Wings', 'Pubs']</t>
  </si>
  <si>
    <t>NfUlsv0jeIA_8xR6JZfVrg</t>
  </si>
  <si>
    <t>My Gym</t>
  </si>
  <si>
    <t>5110 Park Rd, 2D</t>
  </si>
  <si>
    <t>['Education', 'Educational Services', 'Venues &amp; Event Spaces', 'Event Planning &amp; Services', 'Party &amp; Event Planning', 'Active Life', 'Kids Activities', 'Gyms', 'Fitness &amp; Instruction']</t>
  </si>
  <si>
    <t>rneYUjMuC8JJIFhJpnG_dQ</t>
  </si>
  <si>
    <t>Nyoni Couture</t>
  </si>
  <si>
    <t>325 N Graham St</t>
  </si>
  <si>
    <t>['Clothing Rental', 'Accessories', 'Local Services', 'Shoe Stores', 'Jewelry', 'Bespoke Clothing', "Men's Clothing", 'Fashion', 'Shopping', 'Sewing &amp; Alterations']</t>
  </si>
  <si>
    <t>XcKX3Meb4CQaDtHVgGsaGA</t>
  </si>
  <si>
    <t>Tribe Salon Studio</t>
  </si>
  <si>
    <t>600 Queen Rd</t>
  </si>
  <si>
    <t>['Hair Salons', 'Beauty &amp; Spas', 'Cosmetics &amp; Beauty Supply', 'Shopping', 'Hair Stylists', 'Waxing', 'Skin Care', 'Hair Removal']</t>
  </si>
  <si>
    <t>oXD2W3ZtaivlQyLCvDDvzQ</t>
  </si>
  <si>
    <t>11041 Carolina Pl Pkwy</t>
  </si>
  <si>
    <t>o_fhn9K-EVbMb8b2kr-a5g</t>
  </si>
  <si>
    <t>Box Arthritis &amp; Rheumatology</t>
  </si>
  <si>
    <t>10502 Park Rd</t>
  </si>
  <si>
    <t>['Diagnostic Services', 'Doctors', 'Rheumatologists', 'Health &amp; Medical']</t>
  </si>
  <si>
    <t>qdC2h3MqCNussc5lhzL7gg</t>
  </si>
  <si>
    <t>Camping World of Concord</t>
  </si>
  <si>
    <t>6700 Bruton Smith Blvd</t>
  </si>
  <si>
    <t>['Hotels &amp; Travel', 'RV Rental', 'Auto Repair', 'RV Parks', 'RV Repair', 'RV Dealers', 'Auto Parts &amp; Supplies', 'Automotive']</t>
  </si>
  <si>
    <t>NR2CvbJyq-5SbY7l3lU2Rg</t>
  </si>
  <si>
    <t>Go-Getters Moving Labor</t>
  </si>
  <si>
    <t>1006 State St</t>
  </si>
  <si>
    <t>qnsqf81chWm3KndLt9KUTA</t>
  </si>
  <si>
    <t>8325 Northlake Commons Blvd</t>
  </si>
  <si>
    <t>['Nightlife', 'Restaurants', 'Bars', 'Sandwiches', 'American (Traditional)', 'Tex-Mex']</t>
  </si>
  <si>
    <t>gnDC6o1k6ZAL5yf9r4j4XA</t>
  </si>
  <si>
    <t>Pathmaker Plumbing</t>
  </si>
  <si>
    <t>5676 Underwood Ave</t>
  </si>
  <si>
    <t>['Electricians', 'Contractors', 'Water Heater Installation/Repair', 'Home Services', 'Plumbing']</t>
  </si>
  <si>
    <t>E-xIztt8MhWTUV_h05zLtA</t>
  </si>
  <si>
    <t>The Ramsey Group</t>
  </si>
  <si>
    <t>8520 Cliff Cameron Dr, Ste 100</t>
  </si>
  <si>
    <t>AAT50SSFgYWh4ntRAnxwuA</t>
  </si>
  <si>
    <t>Elmwood Cemetery</t>
  </si>
  <si>
    <t>700 W 6th St</t>
  </si>
  <si>
    <t>['Funeral Services &amp; Cemeteries', 'Local Services', 'Active Life']</t>
  </si>
  <si>
    <t>VhS1jk_6wlquFpAyWX8Shw</t>
  </si>
  <si>
    <t>Jade Nail &amp; Spa</t>
  </si>
  <si>
    <t>4735 Sharon Rd</t>
  </si>
  <si>
    <t>['Beauty &amp; Spas', 'Nail Salons', 'Hair Removal']</t>
  </si>
  <si>
    <t>tPsx_jubFAa1VSp00MUypw</t>
  </si>
  <si>
    <t>Warrior Dash</t>
  </si>
  <si>
    <t>['Active Life', 'Local Flavor']</t>
  </si>
  <si>
    <t>nNYYONMgYJtuk1klY7Zs8g</t>
  </si>
  <si>
    <t>6201 S Blvd</t>
  </si>
  <si>
    <t>['Restaurants', 'Pizza', 'Food', 'Food Delivery Services']</t>
  </si>
  <si>
    <t>DlPdPKci3UTKsFILr6nuCg</t>
  </si>
  <si>
    <t>8038 S Tryon St</t>
  </si>
  <si>
    <t>['Food', 'Restaurants', 'Fast Food', 'Burgers', 'Coffee &amp; Tea']</t>
  </si>
  <si>
    <t>yV6vyWa7Tp7oWqAWZRsHLQ</t>
  </si>
  <si>
    <t>Hubert Team Cleaning</t>
  </si>
  <si>
    <t>['Home Services', 'Office Cleaning', 'Professional Services', 'Local Services', 'Home Cleaning', 'Carpet Cleaning']</t>
  </si>
  <si>
    <t>klCQro9_2tTYBTQ3H3Z3zw</t>
  </si>
  <si>
    <t>Carolina Fish Market</t>
  </si>
  <si>
    <t>4736 W Sharon Rd, Ste W</t>
  </si>
  <si>
    <t>['Meat Shops', 'Butcher', 'Food', 'Specialty Food', 'Seafood Markets', 'Beer', 'Wine &amp; Spirits', 'Shopping', 'Cheese Shops', 'Grocery']</t>
  </si>
  <si>
    <t>IrcOUmY9bPhhVUOGVFIH5w</t>
  </si>
  <si>
    <t>YMCA of Greater Charlotte - Ballantyne Village</t>
  </si>
  <si>
    <t>14825 Ballantyne Village Way, Ste 190</t>
  </si>
  <si>
    <t>['Sports Clubs', 'Fitness &amp; Instruction', 'Gyms', 'Active Life', 'Trainers']</t>
  </si>
  <si>
    <t>QNcmzMJO3JsQzQZPSDSjYg</t>
  </si>
  <si>
    <t>Camp Wagging Tails</t>
  </si>
  <si>
    <t>10835 Bailey Rd</t>
  </si>
  <si>
    <t>['Pet Boarding', 'Pet Sitting', 'Pet Services', 'Pet Groomers', 'Pet Training', 'Pets']</t>
  </si>
  <si>
    <t>YXsu4fVoubcXvxZP-eT2vw</t>
  </si>
  <si>
    <t>Yaki Asia Fresh</t>
  </si>
  <si>
    <t>['Cajun/Creole', 'Restaurants', 'Seafood', 'Japanese']</t>
  </si>
  <si>
    <t>KJMC9x2VoSIwMh2lA1pfaA</t>
  </si>
  <si>
    <t>Arthur's At Belk</t>
  </si>
  <si>
    <t>['Food', 'Wineries', 'Burgers', 'Sandwiches', 'Beer', 'Wine &amp; Spirits', 'Restaurants', 'Arts &amp; Entertainment']</t>
  </si>
  <si>
    <t>TJmcKlPPmTP0RiuEWgT0ng</t>
  </si>
  <si>
    <t>Rose House Cleaning</t>
  </si>
  <si>
    <t>UgPdanBPEQyoYUv1MGF6dQ</t>
  </si>
  <si>
    <t>10019 Rea Rd</t>
  </si>
  <si>
    <t>['Auto Parts &amp; Supplies', 'Auto Repair', 'Automotive', 'Tires', 'Oil Change Stations']</t>
  </si>
  <si>
    <t>AyltNmcU4mbxHyeUebuEgw</t>
  </si>
  <si>
    <t>Flavors Cafe</t>
  </si>
  <si>
    <t>['Restaurants', 'American (New)', 'Cafes', 'Mediterranean', 'Sandwiches']</t>
  </si>
  <si>
    <t>6DxwZcw0AUtQTnWJP675ug</t>
  </si>
  <si>
    <t>NoDa Storage</t>
  </si>
  <si>
    <t>2401 N Davidson St</t>
  </si>
  <si>
    <t>IVbvOKxV9mN1OuZBl-3_rA</t>
  </si>
  <si>
    <t>La'Wan's</t>
  </si>
  <si>
    <t>7520 S Tryon St, Ste 19</t>
  </si>
  <si>
    <t>['Southern', 'Restaurants', 'Soul Food']</t>
  </si>
  <si>
    <t>Wkh207bs6yTEBRzgAV2jAg</t>
  </si>
  <si>
    <t>Borders Books Music Movies &amp; Cafe</t>
  </si>
  <si>
    <t>['Books', 'Mags', 'Music &amp; Video', 'Bookstores', 'Shopping']</t>
  </si>
  <si>
    <t>u7m1MfIbr_GhRurCGms2Mw</t>
  </si>
  <si>
    <t>SpringHill Suites by Marriott Charlotte University Research Park</t>
  </si>
  <si>
    <t>8700 Research Drive</t>
  </si>
  <si>
    <t>3RrNAtArjkVZ1kCXAYy-KQ</t>
  </si>
  <si>
    <t>Casa Grande Mexican Restaurant</t>
  </si>
  <si>
    <t>1 Concord Commons Pl SW</t>
  </si>
  <si>
    <t>avTIDv9lJHiNcg3mcwTxqg</t>
  </si>
  <si>
    <t>Trio</t>
  </si>
  <si>
    <t>10709 McMullen Creek Pkwy</t>
  </si>
  <si>
    <t>['Restaurants', 'Italian', 'Bars', 'American (New)', 'Nightlife']</t>
  </si>
  <si>
    <t>Id2Et6USiXpZC2-T-J421A</t>
  </si>
  <si>
    <t>Ollie's Bargain Outlet</t>
  </si>
  <si>
    <t>2308 Matthews Township Pkwy</t>
  </si>
  <si>
    <t>GhLzt7Mv51M-WKufz3Fg6A</t>
  </si>
  <si>
    <t>220 Charlottetowne Ave</t>
  </si>
  <si>
    <t>['Car Wash', 'Automotive', 'Convenience Stores', 'Gas Stations', 'Food']</t>
  </si>
  <si>
    <t>_KE5JwyV4BwL3ODl1QJ9dQ</t>
  </si>
  <si>
    <t>Sebastiano's Due</t>
  </si>
  <si>
    <t>19905 W Catawba Ave</t>
  </si>
  <si>
    <t>iS7uaaRC5UksfXdLQv8GcQ</t>
  </si>
  <si>
    <t>1299 S Highway 16</t>
  </si>
  <si>
    <t>wN0oHGDoV-6n4DBZCiSd4w</t>
  </si>
  <si>
    <t>Indaco Charlotte</t>
  </si>
  <si>
    <t>2046 S Blvd</t>
  </si>
  <si>
    <t>['Restaurants', 'Wine Bars', 'Bars', 'Nightlife', 'Italian']</t>
  </si>
  <si>
    <t>OE_IDW5w_W97sBcZvq2Img</t>
  </si>
  <si>
    <t>['Grocery', 'Florists', 'Food', 'Flowers &amp; Gifts', 'Drugstores', 'Shopping']</t>
  </si>
  <si>
    <t>I8HWdCccMQFmM61Mvo6WHA</t>
  </si>
  <si>
    <t>Christopher K Anene, DMD</t>
  </si>
  <si>
    <t>3607 Whitehall Park Dr, Ste 1000</t>
  </si>
  <si>
    <t>['Dentists', 'Health &amp; Medical', 'Periodontists', 'Cosmetic Dentists', 'General Dentistry', 'Endodontists']</t>
  </si>
  <si>
    <t>sRaVbNs7ZEI2glV0c-yHHQ</t>
  </si>
  <si>
    <t>South 21 Family Resturant</t>
  </si>
  <si>
    <t>6116 Brookshire Blvd</t>
  </si>
  <si>
    <t>['American (Traditional)', 'Breakfast &amp; Brunch', 'Restaurants', 'Comfort Food']</t>
  </si>
  <si>
    <t>AB5e6BeYM8gAeOh9IJb0rQ</t>
  </si>
  <si>
    <t>Carolina Sports Massage</t>
  </si>
  <si>
    <t>601 S Kings Dr, Ste Jj</t>
  </si>
  <si>
    <t>['Massage', 'Doctors', 'Beauty &amp; Spas', 'Sports Medicine', 'Health &amp; Medical', 'Massage Therapy']</t>
  </si>
  <si>
    <t>qlGMBiMSzyA46hKOhSzsrA</t>
  </si>
  <si>
    <t>Cunningham &amp; Company</t>
  </si>
  <si>
    <t>6000 Fairview Rd, Ste 125</t>
  </si>
  <si>
    <t>['Real Estate', 'Real Estate Services', 'Mortgage Brokers', 'Home Services']</t>
  </si>
  <si>
    <t>sSsS3YCMZVaoPCXp3jvvRw</t>
  </si>
  <si>
    <t>Friendship Animal Hospital</t>
  </si>
  <si>
    <t>304 S Polk St</t>
  </si>
  <si>
    <t>['Pets', 'Veterinarians', 'Pet Sitting', 'Pet Services']</t>
  </si>
  <si>
    <t>2n7A5-zk0-d07MwfdxPazw</t>
  </si>
  <si>
    <t>Animal Hospital of Cornelius</t>
  </si>
  <si>
    <t>18726 W Catawba Ave</t>
  </si>
  <si>
    <t>['Veterinarians', 'Pet Sitting', 'Pet Services', 'Pets']</t>
  </si>
  <si>
    <t>WHcaRhDuMY9j6N6cxDmGWg</t>
  </si>
  <si>
    <t>Family Allergy Asthma &amp; Sinus Care</t>
  </si>
  <si>
    <t>10370 Park Rd, Ste 202</t>
  </si>
  <si>
    <t>['Health &amp; Medical', 'Allergists', 'Doctors']</t>
  </si>
  <si>
    <t>gWxlchLvOihh3wOl7E_gVw</t>
  </si>
  <si>
    <t>5700 University Pointe Blvd, Ste 109</t>
  </si>
  <si>
    <t>['Fashion', 'Shopping', 'Electronics', 'Vape Shops', 'Accessories']</t>
  </si>
  <si>
    <t>R3BBuHmher7d0QouLbJLjQ</t>
  </si>
  <si>
    <t>4830 Berewick Town Center Dr</t>
  </si>
  <si>
    <t>['Salad', 'Restaurants', 'Sandwiches', 'Delis']</t>
  </si>
  <si>
    <t>DtqM08CVoKA82-Bd163NSA</t>
  </si>
  <si>
    <t>Massage For Life Waxhaw</t>
  </si>
  <si>
    <t>400 E South Main St, Ste 5</t>
  </si>
  <si>
    <t>['Reflexology', 'Beauty &amp; Spas', 'Health &amp; Medical', 'Massage', 'Massage Therapy']</t>
  </si>
  <si>
    <t>ja6YgPfXrMD7KQ62j1PVmw</t>
  </si>
  <si>
    <t>Fairpoint Communications</t>
  </si>
  <si>
    <t>521 E Morehead St, Ste 250</t>
  </si>
  <si>
    <t>['Internet Service Providers', 'Home Services', 'Professional Services']</t>
  </si>
  <si>
    <t>CpixzN_fno2hrfSk9LVPjw</t>
  </si>
  <si>
    <t>Graciela Dominican Hair Salon</t>
  </si>
  <si>
    <t>2930 E Franklin Blvd, Ste 1</t>
  </si>
  <si>
    <t>['Blow Dry/Out Services', 'Hair Salons', 'Beauty &amp; Spas', 'Hair Stylists', 'Hair Extensions']</t>
  </si>
  <si>
    <t>NxzrO9KaQezZEzSpRqCxwA</t>
  </si>
  <si>
    <t>['Fast Food', 'Burgers', 'American (New)', 'Restaurants']</t>
  </si>
  <si>
    <t>UYvM3jDte1kwYFO5aAE26w</t>
  </si>
  <si>
    <t>CLM Locksmith</t>
  </si>
  <si>
    <t>15411 Timberview Ln</t>
  </si>
  <si>
    <t>['Home Services', 'Keys &amp; Locksmiths']</t>
  </si>
  <si>
    <t>NHlrfy21srbM045fcB1uow</t>
  </si>
  <si>
    <t>Foster Animal Hospital PA</t>
  </si>
  <si>
    <t>730 Concord Pkwy N</t>
  </si>
  <si>
    <t>['Pets', 'Pet Services', 'Pet Sitting', 'Veterinarians']</t>
  </si>
  <si>
    <t>Xd7SRDs6ZJtk5ZQiAM2QJg</t>
  </si>
  <si>
    <t>Kabuto Indian Biryani &amp; Grill</t>
  </si>
  <si>
    <t>502 Tyvola Rd</t>
  </si>
  <si>
    <t>Pmo0J6EQs5EwoLlOuxrZiw</t>
  </si>
  <si>
    <t>Dollar and Beauty</t>
  </si>
  <si>
    <t>5220 Sunset Rd</t>
  </si>
  <si>
    <t>vur1O8qz6oDGTy_0ktuTEA</t>
  </si>
  <si>
    <t>Katura Day Spa</t>
  </si>
  <si>
    <t>758 Tyvola Rd</t>
  </si>
  <si>
    <t>['Beauty &amp; Spas', 'Health &amp; Medical', 'Eyelash Service', 'Skin Care', 'Day Spas', 'Massage Therapy', 'Eyebrow Services']</t>
  </si>
  <si>
    <t>8yEFijvcNQ9JIGVWc3EgUw</t>
  </si>
  <si>
    <t>Central Coffee Company</t>
  </si>
  <si>
    <t>719 Louise Ave</t>
  </si>
  <si>
    <t>Y-bM_IcVmG6cLRAxWtuF6Q</t>
  </si>
  <si>
    <t>Super Lube</t>
  </si>
  <si>
    <t>2900 Eastway Dr</t>
  </si>
  <si>
    <t>Vc736i4U68KH31qEfArj7A</t>
  </si>
  <si>
    <t>TK Cafe</t>
  </si>
  <si>
    <t>['Food', 'Restaurants', 'Coffee &amp; Tea', 'Cafes']</t>
  </si>
  <si>
    <t>t3B4R3BlQebMWqJWYeNWXw</t>
  </si>
  <si>
    <t>Independence Mazda</t>
  </si>
  <si>
    <t>Jb0SZLgQafaMRSCt4NPBbQ</t>
  </si>
  <si>
    <t>Vistas At 707</t>
  </si>
  <si>
    <t>707 Seigle Ave</t>
  </si>
  <si>
    <t>Zo√´ Massage &amp; Bodywork - Selwyn Park</t>
  </si>
  <si>
    <t>4728 Park Rd, Ste D</t>
  </si>
  <si>
    <t>['Massage Therapy', 'Health &amp; Medical', 'Massage', 'Beauty &amp; Spas']</t>
  </si>
  <si>
    <t>OVh3YaOl5Z9whoNILHuq8A</t>
  </si>
  <si>
    <t>3334 West Friendly Avenue, Ste 110</t>
  </si>
  <si>
    <t>GREENSBORO</t>
  </si>
  <si>
    <t>["Women's Clothing", 'Shopping', "Men's Clothing", 'Fashion', "Children's Clothing"]</t>
  </si>
  <si>
    <t>j3UtonxIEbq1xzSKM8u_9A</t>
  </si>
  <si>
    <t>1867-A Remount Rd., Ste a</t>
  </si>
  <si>
    <t>['Food', 'Meat Shops', 'Specialty Food', 'Sandwiches', 'Restaurants', 'Delis']</t>
  </si>
  <si>
    <t>0_uq6HM3rr48vaZ09wSK-g</t>
  </si>
  <si>
    <t>L4 Lounge</t>
  </si>
  <si>
    <t>2906 Central Ave</t>
  </si>
  <si>
    <t>['Lounges', 'Nightlife', 'Dance Clubs', 'Bars']</t>
  </si>
  <si>
    <t>icZpsYjgiyiyjnmoaW2mCg</t>
  </si>
  <si>
    <t>Jerry Richardson Stadium</t>
  </si>
  <si>
    <t>['Stadiums &amp; Arenas', 'Arts &amp; Entertainment']</t>
  </si>
  <si>
    <t>fWRP0Mq3xHnPdIOsCCNVIQ</t>
  </si>
  <si>
    <t>9932 Knockando Ln, Ste 120</t>
  </si>
  <si>
    <t>['Shopping', 'Mobile Phones', 'Local Services', 'Mobile Phone Accessories', 'IT Services &amp; Computer Repair', 'Telecommunications']</t>
  </si>
  <si>
    <t>juZR1DVWOZcdrYE4YFPvNw</t>
  </si>
  <si>
    <t>9248 South Boulevard</t>
  </si>
  <si>
    <t>H9QxZYlVmoRgoWKukk1BYw</t>
  </si>
  <si>
    <t>Haircolorxperts</t>
  </si>
  <si>
    <t>1630 E Woodlawn Rd, Ste 280</t>
  </si>
  <si>
    <t>Qb_mBo4IJgZbXmsktESjVg</t>
  </si>
  <si>
    <t>Aabie's Hair Braiding</t>
  </si>
  <si>
    <t>5030 N Tryon St</t>
  </si>
  <si>
    <t>['Hair Salons', 'Beauty &amp; Spas', 'Hair Stylists', 'Hair Extensions']</t>
  </si>
  <si>
    <t>Ktqecq6IIVnsAVx_MZcUUw</t>
  </si>
  <si>
    <t>Marcos Pizza</t>
  </si>
  <si>
    <t>11218 Providence Rd W</t>
  </si>
  <si>
    <t>O0i-xPrYa42TsxmoBQ5tQA</t>
  </si>
  <si>
    <t>Pepper &amp; Company</t>
  </si>
  <si>
    <t>4724 Sweden Rd</t>
  </si>
  <si>
    <t>['Shopping', 'Home &amp; Garden', 'Home Decor', 'Home Services', 'Furniture Stores', 'Cabinetry', 'Customized Merchandise']</t>
  </si>
  <si>
    <t>LvsS7y4zyp88VKH_ZVgd2A</t>
  </si>
  <si>
    <t>Brookstone Apartments</t>
  </si>
  <si>
    <t>3800 Dry Brook Rd</t>
  </si>
  <si>
    <t>Y7R3lmWRMD480urh0xMKSQ</t>
  </si>
  <si>
    <t>Wise Acres Organic Farm</t>
  </si>
  <si>
    <t>4701 Hartis Rd</t>
  </si>
  <si>
    <t>['Arts &amp; Entertainment', 'Pick Your Own Farms', 'Specialty Food', 'Farms', 'Fruits &amp; Veggies', 'Farmers Market', 'Food']</t>
  </si>
  <si>
    <t>5dQbft9ZLp6rAPA3eXW9yA</t>
  </si>
  <si>
    <t>3340 Robinwood Rd, Ste 100</t>
  </si>
  <si>
    <t>['Shipping Centers', 'Notaries', 'Mailbox Centers', 'Local Services', 'Printing Services']</t>
  </si>
  <si>
    <t>mR0qq-Xbiwu__UJjNkDorg</t>
  </si>
  <si>
    <t>Simply. yoga + wellness + massage</t>
  </si>
  <si>
    <t>6425 Wilkinson Blvd, Ste G</t>
  </si>
  <si>
    <t>['Active Life', 'Massage', 'Yoga', 'Beauty &amp; Spas', 'Fitness &amp; Instruction', 'Pilates']</t>
  </si>
  <si>
    <t>c_GeUPI0qjilmWp8QNK-oQ</t>
  </si>
  <si>
    <t>Dean &amp; DeLuca - Tryon Cafe</t>
  </si>
  <si>
    <t>201 S Tryon</t>
  </si>
  <si>
    <t>['Coffee &amp; Tea', 'Food', 'Cafes', 'Grocery', 'Specialty Food', 'Restaurants', 'Sandwiches']</t>
  </si>
  <si>
    <t>gi3hM74eUYn2w1qniT2DHg</t>
  </si>
  <si>
    <t>Curry N More</t>
  </si>
  <si>
    <t>8624 Camfield St, Suit C</t>
  </si>
  <si>
    <t>['Indian', 'Food', 'Event Planning &amp; Services', 'Caterers', 'Buffets', 'Restaurants']</t>
  </si>
  <si>
    <t>JpxjQWZbmjWlgAeMSVNGBA</t>
  </si>
  <si>
    <t>San Antonio's Modern Mexican</t>
  </si>
  <si>
    <t>4331 Barclay Downs Dr</t>
  </si>
  <si>
    <t>b4Lsdt970S4PJZ9gD8laBw</t>
  </si>
  <si>
    <t>Magic One Auto</t>
  </si>
  <si>
    <t>1512 Cross Beam Dr</t>
  </si>
  <si>
    <t>['Auto Detailing', 'Automotive', 'Wheel &amp; Rim Repair', 'Mobile Dent Repair', 'Auto Repair']</t>
  </si>
  <si>
    <t>mUiIHJtFGbo4T3mpe0zwnw</t>
  </si>
  <si>
    <t>Sona Dermatology &amp; MedSpa of Charlotte - Midtown</t>
  </si>
  <si>
    <t>1300 Baxter St, Ste 170</t>
  </si>
  <si>
    <t>['Skin Care', 'Hair Removal', 'Body Contouring', 'Health &amp; Medical', 'Medical Spas', 'Beauty &amp; Spas', 'Laser Hair Removal']</t>
  </si>
  <si>
    <t>4buRElPC3-ka-s2q55VVFw</t>
  </si>
  <si>
    <t>Carolina Beer Company</t>
  </si>
  <si>
    <t>Charlotte-Douglas Intl Airport</t>
  </si>
  <si>
    <t>['Local Flavor', 'Food', 'Beer', 'Wine &amp; Spirits']</t>
  </si>
  <si>
    <t>VSEVlZ0ntAxv7pfr0wSk-w</t>
  </si>
  <si>
    <t>120 Waxhaw Pkwy</t>
  </si>
  <si>
    <t>_QQ9zJq0y_oZEbsowt4hwA</t>
  </si>
  <si>
    <t>Sport Clips Haircuts of Matthews - Mckee Farms</t>
  </si>
  <si>
    <t>3335 Siskey Pkwy, Ste 100</t>
  </si>
  <si>
    <t>['Barbers', 'Hair Salons', "Men's Hair Salons", 'Beauty &amp; Spas']</t>
  </si>
  <si>
    <t>i-W7RJVDVpwIFR6QMzsx2w</t>
  </si>
  <si>
    <t>524 Cox Rd</t>
  </si>
  <si>
    <t>IJV2h-_SWJV0X2LicwordA</t>
  </si>
  <si>
    <t>Baker's Shoe Repair</t>
  </si>
  <si>
    <t>5622 E Independence Blvd Ste 120</t>
  </si>
  <si>
    <t>a6PiNTMvqbrimJyMsB6xyw</t>
  </si>
  <si>
    <t>Kure CBD and Vape - NoDa</t>
  </si>
  <si>
    <t>2424 N Davidson St, Ste 109</t>
  </si>
  <si>
    <t>_Jw9sDu84OEQIfhdn0HaBA</t>
  </si>
  <si>
    <t>Green Room</t>
  </si>
  <si>
    <t>301 N Polk St</t>
  </si>
  <si>
    <t>['Bars', 'Nightlife', 'Pool Halls']</t>
  </si>
  <si>
    <t>vHXVB_sRCbcn4jNAhKm5Rg</t>
  </si>
  <si>
    <t>5344 Central Ave</t>
  </si>
  <si>
    <t>['Health &amp; Medical', 'Chiropractors', 'Massage Therapy', 'Sports Medicine', 'Doctors']</t>
  </si>
  <si>
    <t>vhjRuA1f4y1zRWioJViAoA</t>
  </si>
  <si>
    <t>Yoga One</t>
  </si>
  <si>
    <t>1318 Central Ave, Ste D2</t>
  </si>
  <si>
    <t>['Fitness &amp; Instruction', 'Active Life', 'Yoga']</t>
  </si>
  <si>
    <t>ZC221GVlZPA08PYvSLywfw</t>
  </si>
  <si>
    <t>Pet in the City</t>
  </si>
  <si>
    <t>9600 Monroe Rd</t>
  </si>
  <si>
    <t>xMg8ImXQMvjLpUPEHOVFmQ</t>
  </si>
  <si>
    <t>Pro Movers</t>
  </si>
  <si>
    <t>2CWnWhzMBBuj-wdZ6p78Fw</t>
  </si>
  <si>
    <t>Rusty Rudder</t>
  </si>
  <si>
    <t>20210 Henderson Rd</t>
  </si>
  <si>
    <t>['Bars', 'Music Venues', 'Restaurants', 'Arts &amp; Entertainment', 'Seafood', 'Nightlife', 'American (Traditional)', 'Southern']</t>
  </si>
  <si>
    <t>0RMl1Or0qogBga5lCZMxpA</t>
  </si>
  <si>
    <t>Green Tomato Buffet</t>
  </si>
  <si>
    <t>7201 Albemarle Rd</t>
  </si>
  <si>
    <t>['Buffets', 'Southern', 'Restaurants']</t>
  </si>
  <si>
    <t>hSLHNZRSzOCf3vL3xKfh7g</t>
  </si>
  <si>
    <t>7761 Gateway Ln NW</t>
  </si>
  <si>
    <t>['Ice Cream &amp; Frozen Yogurt', 'Restaurants', 'Burgers', 'Food', 'Fast Food']</t>
  </si>
  <si>
    <t>yD0u3fnMfFeICN-3bdmCWg</t>
  </si>
  <si>
    <t>9518 University City Blvd</t>
  </si>
  <si>
    <t>2t3zx_eVOpnb3wOKha28qw</t>
  </si>
  <si>
    <t>Matthews Foot Care</t>
  </si>
  <si>
    <t>534 W John St, Ste 100</t>
  </si>
  <si>
    <t>['Doctors', 'Health &amp; Medical', 'Podiatrists']</t>
  </si>
  <si>
    <t>2WfDQiDk7yTUT4SGS5m8RA</t>
  </si>
  <si>
    <t>Easy Movers</t>
  </si>
  <si>
    <t>11021 Downs Rd, Ste C</t>
  </si>
  <si>
    <t>['Real Estate', 'Self Storage', 'Packing Services', 'Home Staging', 'Home Services', 'Local Services', 'Movers', 'Packing Supplies', 'Shopping']</t>
  </si>
  <si>
    <t>l4Qz3wa7qbvx9f3QXfeS7Q</t>
  </si>
  <si>
    <t>['Books', 'Mags', 'Music &amp; Video', 'Videos &amp; Video Game Rental', 'Shopping']</t>
  </si>
  <si>
    <t>2wKwUGdq4TFRsa-AJ5QRKg</t>
  </si>
  <si>
    <t>2X_ayXUF23dzjNVD4vlvQg</t>
  </si>
  <si>
    <t>Gaston Pour House</t>
  </si>
  <si>
    <t>170 S South St</t>
  </si>
  <si>
    <t>['Nightlife', 'Cafes', 'Bars', 'Food', 'Restaurants', 'Coffee &amp; Tea', 'Lounges']</t>
  </si>
  <si>
    <t>mQCT1psNh2pJT38ohSQDHA</t>
  </si>
  <si>
    <t>Japan 49</t>
  </si>
  <si>
    <t>10920 Winds Crossing Dr</t>
  </si>
  <si>
    <t>['Sushi Bars', 'Chinese', 'Restaurants', 'Asian Fusion', 'Noodles', 'Japanese', 'Teppanyaki']</t>
  </si>
  <si>
    <t>lU2eTnUV2p1aeptZvdxCsA</t>
  </si>
  <si>
    <t>Benji's Grill</t>
  </si>
  <si>
    <t>10050 Edison Square Dr, Ste 150</t>
  </si>
  <si>
    <t>['American (New)', 'Seafood', 'Japanese', 'Restaurants', 'Sushi Bars']</t>
  </si>
  <si>
    <t>OWENaNlBfDSufPpw87m6_w</t>
  </si>
  <si>
    <t>Clutter-Me-Not! Junk Removal</t>
  </si>
  <si>
    <t>9520 Covedale Dr</t>
  </si>
  <si>
    <t>['Junk Removal &amp; Hauling', 'Local Services', 'Home Services', 'Demolition Services']</t>
  </si>
  <si>
    <t>D3Ei0xJJRU8lex-ZqzMfDg</t>
  </si>
  <si>
    <t>The Clock Tower Restaurant</t>
  </si>
  <si>
    <t>2800 Coliseum Center Dr</t>
  </si>
  <si>
    <t>iFZpyiDUgwldTWuW-5YW6A</t>
  </si>
  <si>
    <t>Osso Restaurant &amp; Lounge</t>
  </si>
  <si>
    <t>1000 NC Music Factory Blvd, Ste C 10</t>
  </si>
  <si>
    <t>['Italian', 'Restaurants', 'Nightlife', 'Bars', 'Lounges']</t>
  </si>
  <si>
    <t>YP172DJ6RjobUg528Fa8Sw</t>
  </si>
  <si>
    <t>Dick's Bicycle Repair Shop</t>
  </si>
  <si>
    <t>107 Dover St</t>
  </si>
  <si>
    <t>['Bike Repair/Maintenance', 'Shopping', 'Bikes', 'Sporting Goods', 'Local Services', 'Sports Wear', 'Fashion']</t>
  </si>
  <si>
    <t>9uX20mfHcSb7msoMFMw0_A</t>
  </si>
  <si>
    <t>Dominican Beauty</t>
  </si>
  <si>
    <t>609 S Cannon Blvd</t>
  </si>
  <si>
    <t>['Beauty &amp; Spas', 'Hair Stylists', 'Hair Salons']</t>
  </si>
  <si>
    <t>imDHZk__p_yxef_PkA2RIQ</t>
  </si>
  <si>
    <t>Runaway Bay Apartments</t>
  </si>
  <si>
    <t>8242 Runaway Bay Dr</t>
  </si>
  <si>
    <t>hWpVZdzaIaARWl6uP1F9vw</t>
  </si>
  <si>
    <t>Julie's Boutique</t>
  </si>
  <si>
    <t>16845 Birkdale Cmns Pkwy, Ste A</t>
  </si>
  <si>
    <t>['Jewelry', 'Accessories', 'Fashion', "Women's Clothing", 'Shopping']</t>
  </si>
  <si>
    <t>3kGgPRqWOtOdrUMSKKxnhg</t>
  </si>
  <si>
    <t>3020 Prosperity Church Rd, Ste F</t>
  </si>
  <si>
    <t>0VgyvdmxSdTXmDK2F_TC-Q</t>
  </si>
  <si>
    <t>Bellwether Custom Homes</t>
  </si>
  <si>
    <t>1801 Tower Industrial Dr</t>
  </si>
  <si>
    <t>['Contractors', 'Decks &amp; Railing', 'Home Services']</t>
  </si>
  <si>
    <t>x6n14NifL1K1-kimB83GVA</t>
  </si>
  <si>
    <t>Seoul Poke Bowl</t>
  </si>
  <si>
    <t>3609 South Blvd, Ste D</t>
  </si>
  <si>
    <t>['Sushi Bars', 'Restaurants', 'Food', 'Poke', 'Hawaiian']</t>
  </si>
  <si>
    <t>dPMFTP4V_WOxVFtDdxbc5Q</t>
  </si>
  <si>
    <t>5704 Hwy 74</t>
  </si>
  <si>
    <t>yjqysPiJaBVHPB2xtNNtSg</t>
  </si>
  <si>
    <t>SuperClean Mobile Detailing and More</t>
  </si>
  <si>
    <t>['Automotive', 'Auto Detailing', 'Home Services', 'Pressure Washers']</t>
  </si>
  <si>
    <t>vZzK_RobsOAKwq8oPYXYcQ</t>
  </si>
  <si>
    <t>19732 W Catawba Ave, Ste. B</t>
  </si>
  <si>
    <t>wKCx0dQcQouy4CsVk88Nvg</t>
  </si>
  <si>
    <t>U S Post Office</t>
  </si>
  <si>
    <t>206 College St</t>
  </si>
  <si>
    <t>JnhuORtEQOW8XkVXB3l2tQ</t>
  </si>
  <si>
    <t>4300 North Carolina Highway 49</t>
  </si>
  <si>
    <t>['Drugstores', 'Pharmacy', 'Health &amp; Medical', 'Shopping']</t>
  </si>
  <si>
    <t>sF1NG6bIpu7Ed1W6JXtmuA</t>
  </si>
  <si>
    <t>City Deli &amp; Bagel Company</t>
  </si>
  <si>
    <t>1421 Elizabeth Ave</t>
  </si>
  <si>
    <t>['Sandwiches', 'Delis', 'Bagels', 'Food', 'Cafes', 'Restaurants']</t>
  </si>
  <si>
    <t>qAyIe_m5SJi_HDq-NMSmzg</t>
  </si>
  <si>
    <t>Cruise America</t>
  </si>
  <si>
    <t>8533 Old Concord Rd</t>
  </si>
  <si>
    <t>['RV Rental', 'Hotels &amp; Travel']</t>
  </si>
  <si>
    <t>nRMo6UbjYzB9--P_UGtTdg</t>
  </si>
  <si>
    <t>6640 Carmel Dr</t>
  </si>
  <si>
    <t>['Food', 'Restaurants', 'Juice Bars &amp; Smoothies', 'Breakfast &amp; Brunch', 'Sandwiches', 'Wraps']</t>
  </si>
  <si>
    <t>M6kGVjSmGAhnpqbNEa7_Sw</t>
  </si>
  <si>
    <t>8104 University City Blvd</t>
  </si>
  <si>
    <t>t6BpiqtHro3094j8i9m64Q</t>
  </si>
  <si>
    <t>Leatherman Golf Learning Center</t>
  </si>
  <si>
    <t>5845 S Tryon St</t>
  </si>
  <si>
    <t>['Sporting Goods', 'Active Life', 'Golf', 'Golf Equipment', 'Shopping']</t>
  </si>
  <si>
    <t>bfCs3VOiJJLw6OaFy1aQOg</t>
  </si>
  <si>
    <t>Friendly Dental of Rivergate</t>
  </si>
  <si>
    <t>14135 Steele Creek Rd, Ste 200</t>
  </si>
  <si>
    <t>['Cosmetic Dentists', 'Dentists', 'Health &amp; Medical', 'General Dentistry']</t>
  </si>
  <si>
    <t>Xhwj-TXKhJ0RwVZdCa0f0A</t>
  </si>
  <si>
    <t>Cafe of the Carolinas</t>
  </si>
  <si>
    <t>Cmc Pineville</t>
  </si>
  <si>
    <t>['Restaurants', 'Cafeteria']</t>
  </si>
  <si>
    <t>3vSYu180m7yhOD_qaQUCTw</t>
  </si>
  <si>
    <t>8951-A South Tryon Street</t>
  </si>
  <si>
    <t>ar73kwKgoKAVRq3Wrcz1lg</t>
  </si>
  <si>
    <t>All Paws Boutique &amp; Grooming</t>
  </si>
  <si>
    <t>16640 Lancaster Hwy, Ste 101</t>
  </si>
  <si>
    <t>['Pet Stores', 'Pet Groomers', 'Pets', 'Pet Services', 'Dog Walkers', 'Pet Training']</t>
  </si>
  <si>
    <t>a4grXFNKZmZm0ZJXd1PVdQ</t>
  </si>
  <si>
    <t>The Westin Charlotte</t>
  </si>
  <si>
    <t>rHahPokF4Ne2yaI4lNKxPQ</t>
  </si>
  <si>
    <t>Pete's Grill On Main Street</t>
  </si>
  <si>
    <t>124 N Main St</t>
  </si>
  <si>
    <t>['American (Traditional)', 'Diners', 'Sandwiches', 'Restaurants', 'Seafood']</t>
  </si>
  <si>
    <t>YaRtVJtKQhMepIsac9uvBw</t>
  </si>
  <si>
    <t>Eden Nails</t>
  </si>
  <si>
    <t>167 Cross Center Dr</t>
  </si>
  <si>
    <t>37ICE15scFATF2DaEFu-UA</t>
  </si>
  <si>
    <t>Goose Creek Automotive</t>
  </si>
  <si>
    <t>4000 Hwy 74 W</t>
  </si>
  <si>
    <t>['Automotive', 'Auto Parts &amp; Supplies', 'Used Car Dealers', 'Car Dealers', 'Auto Repair', 'Transmission Repair', 'Auto Detailing']</t>
  </si>
  <si>
    <t>4OlXqS0Th9Rphs-3JgVZJA</t>
  </si>
  <si>
    <t>2516 Sardis Rd N</t>
  </si>
  <si>
    <t>["Women's Clothing", 'Fashion', "Men's Clothing", 'Shopping']</t>
  </si>
  <si>
    <t>eQ1zbFjs6zU53qDWC_7Qpg</t>
  </si>
  <si>
    <t>Showmars Gastonia - 321</t>
  </si>
  <si>
    <t>1900 Broadcast St</t>
  </si>
  <si>
    <t>['Restaurants', 'Greek', 'American (Traditional)']</t>
  </si>
  <si>
    <t>1zIPHXKJGnzYraLEXQebig</t>
  </si>
  <si>
    <t>The Charlotte Cafe</t>
  </si>
  <si>
    <t>4127 Park Rd</t>
  </si>
  <si>
    <t>['Restaurants', 'Sandwiches', 'Southern', 'American (Traditional)', 'Breakfast &amp; Brunch']</t>
  </si>
  <si>
    <t>lHYevQRxHXGDDdTI0Fml8Q</t>
  </si>
  <si>
    <t>South Main Cycles</t>
  </si>
  <si>
    <t>['Sporting Goods', 'Shopping', 'Bikes', 'Bike Repair/Maintenance', 'Local Services', 'Nightlife', 'Bars', 'Beer Bar']</t>
  </si>
  <si>
    <t>8IOhaDNeFDxp4pSrw2IZIg</t>
  </si>
  <si>
    <t>Dunwellz</t>
  </si>
  <si>
    <t>7110 Brighton Park Dr, Ste 405</t>
  </si>
  <si>
    <t>['Burgers', 'Restaurants', 'Sandwiches']</t>
  </si>
  <si>
    <t>Rs-v0J58RF9_NEeOrV9Ntw</t>
  </si>
  <si>
    <t>The Shade Store</t>
  </si>
  <si>
    <t>4310 Sharon Rd, Ste X13</t>
  </si>
  <si>
    <t>['Home Services', 'Shades &amp; Blinds']</t>
  </si>
  <si>
    <t>mI2GqBeadATqOkLPhDNOfQ</t>
  </si>
  <si>
    <t>China Shuttle</t>
  </si>
  <si>
    <t>A_ibKqy8bTJaHg6vfb6fDQ</t>
  </si>
  <si>
    <t>Autoworks Unlimited</t>
  </si>
  <si>
    <t>15316 Old Statesville Rd</t>
  </si>
  <si>
    <t>7qhPK-ubBkYRv0Qs9sd4kw</t>
  </si>
  <si>
    <t>8302 Pineville Matthews Rd</t>
  </si>
  <si>
    <t>['Bars', 'Nightlife', 'American (Traditional)', 'American (New)', 'Burgers', 'Tex-Mex', 'Restaurants']</t>
  </si>
  <si>
    <t>8mP0gQrTZa_FiUP706x2tg</t>
  </si>
  <si>
    <t>Taste Of Europe</t>
  </si>
  <si>
    <t>['Restaurants', 'Polish']</t>
  </si>
  <si>
    <t>H8BVK2UH9F1oc7iMrAP5uA</t>
  </si>
  <si>
    <t>923 Kings Dr</t>
  </si>
  <si>
    <t>0iJcWcDjaC4CVpR0uQFe5Q</t>
  </si>
  <si>
    <t>Empress of China II</t>
  </si>
  <si>
    <t>7308 E Independence Blvd, Ste D</t>
  </si>
  <si>
    <t>neLVXhpD_kIAvbnlIkEmUg</t>
  </si>
  <si>
    <t>Consuelo M. Souders - Keller Williams Realty</t>
  </si>
  <si>
    <t>nZFzTA6lPhz-PBoVw32yJQ</t>
  </si>
  <si>
    <t>Carpet Connection</t>
  </si>
  <si>
    <t>1216 S Main St</t>
  </si>
  <si>
    <t>['Carpeting', 'Home Services']</t>
  </si>
  <si>
    <t>1tuXxG5Zmoj6mIX3oT7GtQ</t>
  </si>
  <si>
    <t>Keffer Chrysler Jeep Dodge Ram</t>
  </si>
  <si>
    <t>8214 E Independence Blvd</t>
  </si>
  <si>
    <t>r6DX7R5sEjDQI46Fzw6daQ</t>
  </si>
  <si>
    <t>Protagonist</t>
  </si>
  <si>
    <t>3123 N Davidson St, Ste 104</t>
  </si>
  <si>
    <t>['Wine Bars', 'Beer Bar', 'Nightlife', 'Bars', 'Breweries', 'Food']</t>
  </si>
  <si>
    <t>fnxKfHf-ANBph4EqVARvQQ</t>
  </si>
  <si>
    <t>1133 Metropolitan Ave</t>
  </si>
  <si>
    <t>['Shopping', 'Florists', 'Beer', 'Wine &amp; Spirits', 'Specialty Food', 'Flowers &amp; Gifts', 'Food', 'Grocery']</t>
  </si>
  <si>
    <t>ee-K-3mSZ7nfroJ4QpHxdg</t>
  </si>
  <si>
    <t>Pet Supplies Plus</t>
  </si>
  <si>
    <t>['Pet Stores', 'Pets', 'Pet Adoption', 'Pet Services', 'Pet Groomers']</t>
  </si>
  <si>
    <t>vz6F3r0qMQJXifZFfzKEUg</t>
  </si>
  <si>
    <t>My Carolina Baby</t>
  </si>
  <si>
    <t>8045 Providence Rd, Ste 300</t>
  </si>
  <si>
    <t>['Diagnostic Imaging', 'Home Health Care', 'Diagnostic Services', 'Health &amp; Medical']</t>
  </si>
  <si>
    <t>zd8dDaVh-BQHDieaIu-rVA</t>
  </si>
  <si>
    <t>Frankie Boys</t>
  </si>
  <si>
    <t>['Barbeque', 'Burgers', 'Restaurants']</t>
  </si>
  <si>
    <t>djfFq9WitGJLW7U8l6Ygjg</t>
  </si>
  <si>
    <t>South Beach Tanning</t>
  </si>
  <si>
    <t>9335 N Tryon St</t>
  </si>
  <si>
    <t>['Tanning', 'Tanning Beds', 'Spray Tanning', 'Beauty &amp; Spas']</t>
  </si>
  <si>
    <t>aIFCR3uIaUAOoHMdyjjy2A</t>
  </si>
  <si>
    <t>Building Center Inc The</t>
  </si>
  <si>
    <t>10201 Industrial Dr</t>
  </si>
  <si>
    <t>['Home Services', 'Windows Installation', 'Home &amp; Garden', 'Door Sales/Installation', 'Contractors', 'Hardware Stores', 'Building Supplies', 'Shopping']</t>
  </si>
  <si>
    <t>tkN1F-ZspHCTWy411vBKag</t>
  </si>
  <si>
    <t>ZBE-H_aUlicix_9vUGQPIQ</t>
  </si>
  <si>
    <t>9010 Harris Corners Pkwy</t>
  </si>
  <si>
    <t>['Restaurants', 'American (Traditional)', 'Sports Bars', 'Nightlife', 'Bars', 'Chicken Wings']</t>
  </si>
  <si>
    <t>aLM-0HupwCE5r7bMIcQ2TQ</t>
  </si>
  <si>
    <t>Septic Pumping Service</t>
  </si>
  <si>
    <t>['Plumbing', 'Septic Services', 'Home Services', 'Local Services']</t>
  </si>
  <si>
    <t>DEv1EGuIRLPrSeywbiN4zQ</t>
  </si>
  <si>
    <t>2601 Beatties Ford Rd</t>
  </si>
  <si>
    <t>FPYyojFXE_GSlRBPkUwxMg</t>
  </si>
  <si>
    <t>Angie Alterations</t>
  </si>
  <si>
    <t>19700 W Catawba Ave, Ste G</t>
  </si>
  <si>
    <t>14odRqejLcHVweaDX7cPFQ</t>
  </si>
  <si>
    <t>Search Solution Group</t>
  </si>
  <si>
    <t>800 W Hill St, Fl 3</t>
  </si>
  <si>
    <t>['Professional Services', 'Career Counseling', 'Employment Agencies']</t>
  </si>
  <si>
    <t>YBy3XyJeMMQtRNoPsCA9lQ</t>
  </si>
  <si>
    <t>Jerusalem Cafe</t>
  </si>
  <si>
    <t>L5OKTwehIhwFOoN9lZmreg</t>
  </si>
  <si>
    <t>Bantam Chef Pizza</t>
  </si>
  <si>
    <t>3033 Union Rd</t>
  </si>
  <si>
    <t>W8p1ld4W7WJh_fAx8k9YbA</t>
  </si>
  <si>
    <t>David's Bridal</t>
  </si>
  <si>
    <t>10420-D Centrum Pkwy</t>
  </si>
  <si>
    <t>['Flowers &amp; Gifts', 'Fashion', 'Shopping', 'Bridal']</t>
  </si>
  <si>
    <t>LmdeLE3s2xgnyrPfcNDJaw</t>
  </si>
  <si>
    <t>Bright Horizons at Carillon</t>
  </si>
  <si>
    <t>227 W Trade St</t>
  </si>
  <si>
    <t>['Preschools', 'Education', 'Child Care &amp; Day Care', 'Local Services']</t>
  </si>
  <si>
    <t>85rkFL1ke5-BzoFI-cEXag</t>
  </si>
  <si>
    <t>V. Vill</t>
  </si>
  <si>
    <t>4451 Central Ave</t>
  </si>
  <si>
    <t>['Accessories', "Women's Clothing", 'Shopping', "Men's Clothing", 'Fashion']</t>
  </si>
  <si>
    <t>NBxRduFCGvZnydOsbkqmiQ</t>
  </si>
  <si>
    <t>1620 Sardis Rd</t>
  </si>
  <si>
    <t>jGe5sKmpIStORtVbsd9yyQ</t>
  </si>
  <si>
    <t>Animal Medical Hospital &amp; 24 Hour Urgent Care</t>
  </si>
  <si>
    <t>3832 Monroe Rd</t>
  </si>
  <si>
    <t>['Veterinarians', 'Pet Services', 'Pet Groomers', 'Pets', 'Pet Sitting', 'Pet Boarding']</t>
  </si>
  <si>
    <t>u5bT6QTujAgM_n4jIKcjLw</t>
  </si>
  <si>
    <t>Marshall's</t>
  </si>
  <si>
    <t>8150 Ikea Blvd</t>
  </si>
  <si>
    <t>KGkntcxCpQmAKkd6OQPZ-g</t>
  </si>
  <si>
    <t>Dorton Park</t>
  </si>
  <si>
    <t>5790 Poplar Tent Rd</t>
  </si>
  <si>
    <t>WRpFnxnh3x_EZ_I91DZbPA</t>
  </si>
  <si>
    <t>The Original Brooklyn Water Bagel</t>
  </si>
  <si>
    <t>15105 John J Delaney Dr, Ste F</t>
  </si>
  <si>
    <t>['Breakfast &amp; Brunch', 'Food', 'Restaurants', 'Bagels', 'Coffee &amp; Tea']</t>
  </si>
  <si>
    <t>8kT-28y1xUht4rjt3w25Yg</t>
  </si>
  <si>
    <t>Waxhaw Farmers' Market</t>
  </si>
  <si>
    <t>W South Main St</t>
  </si>
  <si>
    <t>v-997kLmF9L8ozTiW5zCfw</t>
  </si>
  <si>
    <t>Marquis of Carmel Valley</t>
  </si>
  <si>
    <t>6905 Poppy Hills Ln</t>
  </si>
  <si>
    <t>FFttYZOk2Z9RY2-ez1yOZA</t>
  </si>
  <si>
    <t>8300 Medical Plaza Dr</t>
  </si>
  <si>
    <t>bQPMEI9yMakI4GD2jVS9jw</t>
  </si>
  <si>
    <t>Burger 21 - Ballantyne</t>
  </si>
  <si>
    <t>['Desserts', 'Burgers', 'Restaurants', 'American (Traditional)', 'Food', 'American (New)']</t>
  </si>
  <si>
    <t>BRbJIE7mhmAEks0tRZkYGw</t>
  </si>
  <si>
    <t>Rocket Fizz</t>
  </si>
  <si>
    <t>210 E Trade St, Space A 102</t>
  </si>
  <si>
    <t>['Food', 'Flowers &amp; Gifts', 'Candy Stores', 'Shopping', 'Specialty Food']</t>
  </si>
  <si>
    <t>fJen2otermRClH3rWuC8sQ</t>
  </si>
  <si>
    <t>TCBY Birkdale Village</t>
  </si>
  <si>
    <t>16916-A Birkdale Commons Parkway</t>
  </si>
  <si>
    <t>['Do-It-Yourself Food', 'Food', 'Desserts', 'Ice Cream &amp; Frozen Yogurt']</t>
  </si>
  <si>
    <t>3b63z3PpP-pYUN9paG3gyw</t>
  </si>
  <si>
    <t>Bridgewater Capital</t>
  </si>
  <si>
    <t>2108 South Blvd</t>
  </si>
  <si>
    <t>LAswzVTnT3uCvnKr-SwxEg</t>
  </si>
  <si>
    <t>Hmshost</t>
  </si>
  <si>
    <t>0AeG4Um6PMMIMSiiVbvXXA</t>
  </si>
  <si>
    <t>Zen Massage - Huntersville</t>
  </si>
  <si>
    <t>9826 Gilead Rd, Ste C-103</t>
  </si>
  <si>
    <t>vIMwi9IjQ5kNUIg5lHgRrw</t>
  </si>
  <si>
    <t>The Carpet Guy</t>
  </si>
  <si>
    <t>2027 Currier Pl</t>
  </si>
  <si>
    <t>['Home Cleaning', 'Carpet Cleaning', 'Home Services', 'Local Services']</t>
  </si>
  <si>
    <t>_LTI3U-eZ5w5rqwo8fxl4w</t>
  </si>
  <si>
    <t>3105 Mount Holly-huntersville Rd</t>
  </si>
  <si>
    <t>TpoM6HVMIsbDiu9-vDn_Qw</t>
  </si>
  <si>
    <t>Cinemark Movies 10</t>
  </si>
  <si>
    <t>9508 Northeast Pkwy</t>
  </si>
  <si>
    <t>JCvb5_cHs-BWEGYdvhEbmg</t>
  </si>
  <si>
    <t>Blis Salon</t>
  </si>
  <si>
    <t>12335 North Community House Rd</t>
  </si>
  <si>
    <t>pIfnIZI8q4LPyrVqBzZ6vQ</t>
  </si>
  <si>
    <t>Fade Factory Barbershop</t>
  </si>
  <si>
    <t>1920 Back Creek Dr, Ste A</t>
  </si>
  <si>
    <t>5YeF08dev7IQw5CQfQCVyw</t>
  </si>
  <si>
    <t>Strikers Soccer Center</t>
  </si>
  <si>
    <t>11711 Alexanderana Rd</t>
  </si>
  <si>
    <t>['Soccer', 'Active Life', 'Stadiums &amp; Arenas', 'Arts &amp; Entertainment', 'Amateur Sports Teams']</t>
  </si>
  <si>
    <t>c7BvG0kktEC8Aa8w_gZWdw</t>
  </si>
  <si>
    <t>Nicole Stover Hair</t>
  </si>
  <si>
    <t>_UQ-Een96DNhsq3fhfLL7A</t>
  </si>
  <si>
    <t>20605 Torrence Chapel Rd, Ste B12</t>
  </si>
  <si>
    <t>['Food', 'Fashion', 'Convenience Stores', 'Shopping', "Women's Clothing", 'Shoe Stores', 'Dance Wear', 'Sports Wear', "Men's Clothing", 'Sporting Goods']</t>
  </si>
  <si>
    <t>mdHPoGAhLjE43KIE4Ptv-Q</t>
  </si>
  <si>
    <t>Jafrum International</t>
  </si>
  <si>
    <t>3731 Woodpark Blvd, Ste A</t>
  </si>
  <si>
    <t>BdKRa6B-4C8znH9-ety8tA</t>
  </si>
  <si>
    <t>H/K/B Plastic Surgery &amp; MedSpa</t>
  </si>
  <si>
    <t>11208 Statesville Rd, Ste 300</t>
  </si>
  <si>
    <t>['Cosmetic Surgeons', 'Plastic Surgeons', 'Doctors', 'Medical Spas', 'Health &amp; Medical', 'Beauty &amp; Spas', 'Hair Loss Centers']</t>
  </si>
  <si>
    <t>zeq7wAnokJLc8k9tJJshQw</t>
  </si>
  <si>
    <t>Rosedale Cleaners</t>
  </si>
  <si>
    <t>18059 W Catawba Ave</t>
  </si>
  <si>
    <t>-38CtFlpNhy9F4A6E_o3EQ</t>
  </si>
  <si>
    <t>Girl Tribe Co</t>
  </si>
  <si>
    <t>1800 Camden Rd, Ste 102</t>
  </si>
  <si>
    <t>['Fashion', "Women's Clothing", 'Shopping', 'Accessories', 'Flowers &amp; Gifts', 'Cards &amp; Stationery', 'Arts &amp; Crafts', 'Event Planning &amp; Services']</t>
  </si>
  <si>
    <t>hLk4XiXlrnoKivm6it0_pQ</t>
  </si>
  <si>
    <t>['Sandwiches', 'Restaurants', 'Breakfast &amp; Brunch']</t>
  </si>
  <si>
    <t>WWUKyGck3vJde6bPJmQ3wA</t>
  </si>
  <si>
    <t>Yume Ramen Sushi &amp; Bar</t>
  </si>
  <si>
    <t>1508 S Mint St, Ste A</t>
  </si>
  <si>
    <t>['Izakaya', 'Ramen', 'Japanese', 'Restaurants', 'Sushi Bars', 'Tapas/Small Plates']</t>
  </si>
  <si>
    <t>AdeUE6T1VsoZ7Yy_GiHF6Q</t>
  </si>
  <si>
    <t>First Ward Park</t>
  </si>
  <si>
    <t>_ZKWuQnK7cEF1ROhY-6NZQ</t>
  </si>
  <si>
    <t>Meat &amp; Fish Co</t>
  </si>
  <si>
    <t>['Butcher', 'Food']</t>
  </si>
  <si>
    <t>Qh3IL__hSDDAMeZF1WQufA</t>
  </si>
  <si>
    <t>Cell Doc</t>
  </si>
  <si>
    <t>['Mobile Phone Accessories', 'Mobile Phone Repair', 'IT Services &amp; Computer Repair', 'Electronics Repair', 'Shopping', 'Local Services']</t>
  </si>
  <si>
    <t>KMKFdtFTi_a7v265kkqMqg</t>
  </si>
  <si>
    <t>2939 The Plz</t>
  </si>
  <si>
    <t>['Shopping', 'Drugstores', 'Pharmacy', 'Health &amp; Medical']</t>
  </si>
  <si>
    <t>Na55IWnadxqK1ZXGA18QOw</t>
  </si>
  <si>
    <t>Extravaganza Depot Reception Hall</t>
  </si>
  <si>
    <t>['Event Planning &amp; Services', 'Party &amp; Event Planning', 'Venues &amp; Event Spaces', 'Party Supplies', 'Caterers']</t>
  </si>
  <si>
    <t>Ronald Mcdonald House of Charlotte</t>
  </si>
  <si>
    <t>1613 E Morehead St</t>
  </si>
  <si>
    <t>['Health &amp; Medical', 'Home Health Care', 'Local Services', 'Community Service/Non-Profit']</t>
  </si>
  <si>
    <t>pG9gwXBesS3h9YvmXtNF6g</t>
  </si>
  <si>
    <t>Valencia Luxury Jewelers</t>
  </si>
  <si>
    <t>3039 South Blvd, Ste E</t>
  </si>
  <si>
    <t>['Watch Repair', 'Jewelry', 'Watches', 'Jewelry Repair', 'Shopping', 'Local Services']</t>
  </si>
  <si>
    <t>Xdkg9OcaGNNEW_5ZlizciQ</t>
  </si>
  <si>
    <t>Independance Harley Davidson</t>
  </si>
  <si>
    <t>['Motorcycle Repair', 'Motorcycle Dealers', 'Automotive']</t>
  </si>
  <si>
    <t>6Pbrq60mA56WQU7SENbG0g</t>
  </si>
  <si>
    <t>Brooks Sandwich House</t>
  </si>
  <si>
    <t>2710 N Brevard St</t>
  </si>
  <si>
    <t>['Burgers', 'Sandwiches', 'Restaurants', 'Hot Dogs']</t>
  </si>
  <si>
    <t>EB96OunllegghDDRR9NiMA</t>
  </si>
  <si>
    <t>3617 Matthews Weddington Rd</t>
  </si>
  <si>
    <t>['Local Services', 'Packing Supplies', 'Automotive', 'Truck Rental', 'Self Storage', 'Shopping']</t>
  </si>
  <si>
    <t>vPwcKRalD8tKLSREZysGKg</t>
  </si>
  <si>
    <t>Steele Creek Martial Arts</t>
  </si>
  <si>
    <t>['Active Life', 'Health &amp; Medical', 'Fitness &amp; Instruction', 'Taekwondo', 'Summer Camps', 'Martial Arts']</t>
  </si>
  <si>
    <t>RjlH-qBO4cy-GoQrC3-0cA</t>
  </si>
  <si>
    <t>2500 E Franklin Blvd</t>
  </si>
  <si>
    <t>['Cosmetics &amp; Beauty Supply', 'Beauty &amp; Spas', 'Convenience Stores', 'Food', 'Shopping', 'Drugstores']</t>
  </si>
  <si>
    <t>K7h-WGk7-8vh425K_ir42A</t>
  </si>
  <si>
    <t>10025 E Independence Blvd</t>
  </si>
  <si>
    <t>['Local Services', 'Office Equipment', 'Shopping', 'Printing Services', 'Computers']</t>
  </si>
  <si>
    <t>9ynm_yE2shL33AJDuAiX7w</t>
  </si>
  <si>
    <t>Carolina Kinder Development</t>
  </si>
  <si>
    <t>341 N Caswell Rd</t>
  </si>
  <si>
    <t>['Physical Therapy', 'Occupational Therapy', 'Health &amp; Medical']</t>
  </si>
  <si>
    <t>w-ziUIHmB8Zkeior7jZAPQ</t>
  </si>
  <si>
    <t>Big Bite'z Grill - Cornelius</t>
  </si>
  <si>
    <t>20430 W Catawba Ave</t>
  </si>
  <si>
    <t>['Restaurants', 'Greek', 'Mediterranean', 'Chicken Wings', 'American (New)', 'Sandwiches']</t>
  </si>
  <si>
    <t>08JADvUBOgE5WSh3hGgBhQ</t>
  </si>
  <si>
    <t>Amir H Marashi, MD DDS</t>
  </si>
  <si>
    <t>10035 Park Cedar Dr, Ste 300</t>
  </si>
  <si>
    <t>['Health &amp; Medical', 'Dentists', 'Cosmetic Dentists', 'Oral Surgeons', 'Doctors']</t>
  </si>
  <si>
    <t>UNf4aybYOTs4EnPQgZJOVw</t>
  </si>
  <si>
    <t>Wrapway</t>
  </si>
  <si>
    <t>10221 University City Blvd</t>
  </si>
  <si>
    <t>['Salad', 'Mediterranean', 'Restaurants', 'Wraps']</t>
  </si>
  <si>
    <t>ESbwDQ_A90C83rUK-9AdqQ</t>
  </si>
  <si>
    <t>Main Street Renewal - Charlotte</t>
  </si>
  <si>
    <t>201 McCullough Dr, Ste 215</t>
  </si>
  <si>
    <t>['Property Management', 'Home Services', 'Real Estate', 'Real Estate Services']</t>
  </si>
  <si>
    <t>dr2SFQloieTs2oXj9r_9AQ</t>
  </si>
  <si>
    <t>A9FbXr-WzeMfzUQL_QkHkw</t>
  </si>
  <si>
    <t>Moon River Thai Bistro</t>
  </si>
  <si>
    <t>9211 N Tryon, Ste 1</t>
  </si>
  <si>
    <t>['Thai', 'Restaurants', 'Noodles']</t>
  </si>
  <si>
    <t>TMFaKb0ErI4kpV70lS-RJA</t>
  </si>
  <si>
    <t>China Restaurant II</t>
  </si>
  <si>
    <t>5850 W Hwy 74</t>
  </si>
  <si>
    <t>FOrvwGaFRpIjAMaI7FsB4A</t>
  </si>
  <si>
    <t>Lacquer &amp; Wax Beautique</t>
  </si>
  <si>
    <t>2201 Park Rd, Ste A</t>
  </si>
  <si>
    <t>['Beauty &amp; Spas', 'Hair Removal', 'Makeup Artists', 'Eyelash Service', 'Nail Salons', 'Waxing']</t>
  </si>
  <si>
    <t>q30vQY0gLMl1ny8Ga0o4xQ</t>
  </si>
  <si>
    <t>NC MOVING</t>
  </si>
  <si>
    <t>['Movers', 'Truck Rental', 'Automotive', 'Home Services']</t>
  </si>
  <si>
    <t>2-HcxD8fVBUJttDq9L3Y8g</t>
  </si>
  <si>
    <t>Grand Reserve at Pavilions</t>
  </si>
  <si>
    <t>1801 Willow Haven Ln</t>
  </si>
  <si>
    <t>1VM4RVa2l6OYFhtUM9jwFw</t>
  </si>
  <si>
    <t>Bacchus Wine And Tapas</t>
  </si>
  <si>
    <t>138 Village View Dr, Ste 107</t>
  </si>
  <si>
    <t>['Restaurants', 'Tapas Bars', 'Tapas/Small Plates', 'Nightlife', 'Bars', 'Wine Bars', 'Food', 'Beer', 'Wine &amp; Spirits']</t>
  </si>
  <si>
    <t>zrEmWr6ue5yfxnKr4E2_jg</t>
  </si>
  <si>
    <t>Bleu Barn Bistro</t>
  </si>
  <si>
    <t>['Food', 'Street Vendors', 'Food Trucks', 'Event Planning &amp; Services', 'Caterers', 'Restaurants', 'Food Stands', 'Personal Chefs', 'American (Traditional)']</t>
  </si>
  <si>
    <t>aLpxxoUiE8rJLdhBY4dcoQ</t>
  </si>
  <si>
    <t>Cleansource Inc</t>
  </si>
  <si>
    <t>10709 Granite St, Ste O</t>
  </si>
  <si>
    <t>['Shopping', 'Home &amp; Garden', 'Local Services']</t>
  </si>
  <si>
    <t>lbphRHVIuUDDgY-tF-_gKQ</t>
  </si>
  <si>
    <t>5231 Piper Station Dr, Ste 200</t>
  </si>
  <si>
    <t>['Hair Salons', 'Makeup Artists', 'Hair Removal', 'Waxing', 'Nail Salons', 'Beauty &amp; Spas', 'Blow Dry/Out Services']</t>
  </si>
  <si>
    <t>uAU4n3JcmpJ1kN5p6MiO2A</t>
  </si>
  <si>
    <t>First United Methodist Church</t>
  </si>
  <si>
    <t>501 N Tryon St</t>
  </si>
  <si>
    <t>['Churches', 'Religious Organizations', 'Child Care &amp; Day Care', 'Local Services']</t>
  </si>
  <si>
    <t>2mwE9-ppilltqCMneXZI7w</t>
  </si>
  <si>
    <t>Davidson Farmers' Market</t>
  </si>
  <si>
    <t>120 S Main St</t>
  </si>
  <si>
    <t>['Food', 'Local Flavor', 'Farmers Market']</t>
  </si>
  <si>
    <t>wJPqoz7zg4-npig0JqoWpA</t>
  </si>
  <si>
    <t>Drury Inn &amp; Suites Charlotte Arrowood</t>
  </si>
  <si>
    <t>8925 Red Oak Blvd</t>
  </si>
  <si>
    <t>5tSld3umsmLj1qjR6PJd-w</t>
  </si>
  <si>
    <t>Metrolina Eye Associates</t>
  </si>
  <si>
    <t>4101 Campus Ridge Rd</t>
  </si>
  <si>
    <t>['Laser Eye Surgery/Lasik', 'Cosmetic Surgeons', 'Shopping', 'Ophthalmologists', 'Health &amp; Medical', 'Medical Supplies', 'Optometrists', 'Doctors']</t>
  </si>
  <si>
    <t>QjF26Nll0Z0v7O01dB0yMA</t>
  </si>
  <si>
    <t>Brow Lounge</t>
  </si>
  <si>
    <t>9747-A Sam Furr Rd</t>
  </si>
  <si>
    <t>['Beauty &amp; Spas', 'Tanning', 'Skin Care', 'Spray Tanning', 'Hair Removal', 'Waxing']</t>
  </si>
  <si>
    <t>ZN0pEe3bF8pdmR8EJOiUmw</t>
  </si>
  <si>
    <t>['Fashion', 'Department Stores', 'Discount Store', 'Shopping', 'Drugstores', 'Electronics', 'Mobile Phones', 'Grocery', 'Food']</t>
  </si>
  <si>
    <t>QSVePigp6hjMKP-5tmTUIw</t>
  </si>
  <si>
    <t>Edible Art of Charlotte</t>
  </si>
  <si>
    <t>2906 Selwyn Ave</t>
  </si>
  <si>
    <t>['Food', 'Event Planning &amp; Services', 'Bakeries', 'Restaurants', 'Caterers']</t>
  </si>
  <si>
    <t>3Mh-M4JlIEGTv5TRaXbUDA</t>
  </si>
  <si>
    <t>Cluck N Cup</t>
  </si>
  <si>
    <t>['Food', 'Coffee &amp; Tea', 'Restaurants', 'American (New)']</t>
  </si>
  <si>
    <t>WRegQR-4JCnv7Lb0BYzFCw</t>
  </si>
  <si>
    <t>CPR Cell Phone Repair Charlotte - Myers Park</t>
  </si>
  <si>
    <t>1630 E Woodlawn Rd, Ste 265</t>
  </si>
  <si>
    <t>['Professional Services', 'Electronics', 'Local Services', 'Electronics Repair', 'Mobile Phones', 'Telecommunications', 'IT Services &amp; Computer Repair', 'Mobile Phone Repair', 'Shopping']</t>
  </si>
  <si>
    <t>i3Nvs6YwMkZEhhSsD0fq4g</t>
  </si>
  <si>
    <t>Cellular Doctor Cell Phone Repair</t>
  </si>
  <si>
    <t>7146 E Independence Blvd, Ste B</t>
  </si>
  <si>
    <t>['Appliances &amp; Repair', 'Electronics Repair', 'Local Services', 'Shopping', 'Mobile Phones', 'IT Services &amp; Computer Repair', 'Mobile Phone Repair']</t>
  </si>
  <si>
    <t>HU9O9Zg1MaAPKZUlZ935Xw</t>
  </si>
  <si>
    <t>9824 Rea Rd, Ste A</t>
  </si>
  <si>
    <t>['Burgers', 'Fast Food', 'American (Traditional)', 'Restaurants']</t>
  </si>
  <si>
    <t>yuhnMOLGmXHhQxyp1V_rBw</t>
  </si>
  <si>
    <t>9727 East Independence Blvd</t>
  </si>
  <si>
    <t>['Asian Fusion', 'Food', 'Do-It-Yourself Food', 'Restaurants', 'Mongolian', 'Chinese']</t>
  </si>
  <si>
    <t>g-DJdpZnDpZ3gGpNxitxkA</t>
  </si>
  <si>
    <t>Creative Home Stagers</t>
  </si>
  <si>
    <t>2971 Interstate St</t>
  </si>
  <si>
    <t>['Home Services', 'Home Staging', 'Real Estate']</t>
  </si>
  <si>
    <t>0qoOksA51Ns5QgBplftr6A</t>
  </si>
  <si>
    <t>Five Star Electrical And Plumbing</t>
  </si>
  <si>
    <t>224 Westinghouse Blvd, Ste O</t>
  </si>
  <si>
    <t>['Home Services', 'Lighting Fixtures &amp; Equipment', 'Electricians', 'Irrigation', 'Water Heater Installation/Repair', 'Plumbing', 'Home Network Installation', 'Home Automation']</t>
  </si>
  <si>
    <t>8j1qPmhc1tPMo1U42VpneA</t>
  </si>
  <si>
    <t>3320 Robinwood Rd</t>
  </si>
  <si>
    <t>dbnJ_ocxVOxRKZfMvqGOJw</t>
  </si>
  <si>
    <t>Top Notch Salon &amp; Boutique</t>
  </si>
  <si>
    <t>1812 Windsor Square Dr</t>
  </si>
  <si>
    <t>dk7VpR5Xh7t28U99ASZz7A</t>
  </si>
  <si>
    <t>Brazz Carvery &amp; Brazilian Steakhouse</t>
  </si>
  <si>
    <t>500 S College St, Ste 150</t>
  </si>
  <si>
    <t>['Restaurants', 'Gluten-Free', 'Steakhouses', 'Brazilian']</t>
  </si>
  <si>
    <t>xQYZIsg4_zA5Nz-x7AuhSw</t>
  </si>
  <si>
    <t>Stonecrest Shopping Center</t>
  </si>
  <si>
    <t>7800 Rea Rd</t>
  </si>
  <si>
    <t>8CnhJoJZjs0p96kN5LwKDQ</t>
  </si>
  <si>
    <t>Sports Page Food &amp; Spirits</t>
  </si>
  <si>
    <t>8400 Bellhaven Blvd, Ste H</t>
  </si>
  <si>
    <t>['American (Traditional)', 'Restaurants', 'Sports Bars', 'Fast Food', 'Bars', 'Nightlife']</t>
  </si>
  <si>
    <t>5xalzUaG4ww5CWtj-VGJfQ</t>
  </si>
  <si>
    <t>Gorelik Dentistry</t>
  </si>
  <si>
    <t>2740 W Arrowood Rd</t>
  </si>
  <si>
    <t>['Health &amp; Medical', 'Periodontists', 'Dentists', 'Cosmetic Dentists', 'General Dentistry']</t>
  </si>
  <si>
    <t>8kKTZ0TzLpuPbk8eNGBEGA</t>
  </si>
  <si>
    <t>LongHorn Steakhouse</t>
  </si>
  <si>
    <t>351 Copperfield Blvd NE</t>
  </si>
  <si>
    <t>['Barbeque', 'Restaurants', 'American (Traditional)', 'Steakhouses']</t>
  </si>
  <si>
    <t>PCugqia4CsE9krMJyJ8UXw</t>
  </si>
  <si>
    <t>Salsarita's Express</t>
  </si>
  <si>
    <t>A77zYLnUgl7eUyY9y-iWjQ</t>
  </si>
  <si>
    <t>Carolina Foot &amp; Ankle</t>
  </si>
  <si>
    <t>16419 Northcross Dr, Ste A</t>
  </si>
  <si>
    <t>['Shoe Stores', 'Health &amp; Medical', 'Shopping', 'Fashion', 'Doctors', 'Sports Medicine', 'Podiatrists']</t>
  </si>
  <si>
    <t>_D24o_hslw6Ez4xXfgbRVw</t>
  </si>
  <si>
    <t>Akropolis Cafe At Arboretum</t>
  </si>
  <si>
    <t>8200 Providence Rd, Ste 1100</t>
  </si>
  <si>
    <t>nn7JNLnv6SDb54PZzzkhKw</t>
  </si>
  <si>
    <t>Everblue Training</t>
  </si>
  <si>
    <t>210 Delburg St</t>
  </si>
  <si>
    <t>['Education', 'Specialty Schools', 'Vocational &amp; Technical School', 'Professional Services']</t>
  </si>
  <si>
    <t>RGtxZSmqxBzAFWyopvJoJA</t>
  </si>
  <si>
    <t>['Home Services', 'Mobile Phones', 'Professional Services', 'Electronics', 'Internet Service Providers', 'Shopping']</t>
  </si>
  <si>
    <t>XcSQqYKoOma5rfrZISSMBA</t>
  </si>
  <si>
    <t>Invitation Homes Carolinas</t>
  </si>
  <si>
    <t>9335 Harris Corners Pkwy, Ste 150</t>
  </si>
  <si>
    <t>Y1aiurubVt_aNl1lWZcTDg</t>
  </si>
  <si>
    <t>Planet 21 Salon</t>
  </si>
  <si>
    <t>8031 Ardrey Kell Rd</t>
  </si>
  <si>
    <t>TF4fZU0M-dC2qXmUNL3KXw</t>
  </si>
  <si>
    <t>Naseera Fazil Henna Art in Charlotte</t>
  </si>
  <si>
    <t>10526 English Setter Way</t>
  </si>
  <si>
    <t>['Beauty &amp; Spas', 'Event Planning &amp; Services', 'Tattoo', 'Henna Artists']</t>
  </si>
  <si>
    <t>cuAVyLrRb7e2MNAnseQCwQ</t>
  </si>
  <si>
    <t>6037 Wilkinson Blvd</t>
  </si>
  <si>
    <t>['Food', 'Shaved Ice']</t>
  </si>
  <si>
    <t>TrG3UEGXoqhURIOkmO321w</t>
  </si>
  <si>
    <t>4300 Old Monroe Rd</t>
  </si>
  <si>
    <t>9L8pM_4Drn2-3GYfie-rRg</t>
  </si>
  <si>
    <t>9571 South Blvd</t>
  </si>
  <si>
    <t>['Home Decor', 'Home &amp; Garden', 'Furniture Stores', 'Shopping', 'Outlet Stores', 'Outdoor Furniture Stores']</t>
  </si>
  <si>
    <t>XmaXbKKuPnZM5jB7TXaW0A</t>
  </si>
  <si>
    <t>Gentle Sleep Mobile In-Home Pet Euthanasia</t>
  </si>
  <si>
    <t>7017 Bickham Ln</t>
  </si>
  <si>
    <t>mGqN2mUUtzk95eg7LzMFnQ</t>
  </si>
  <si>
    <t>Carol A Reithmiller, CPA PLLC</t>
  </si>
  <si>
    <t>11020 S Tryon St, Ste 406</t>
  </si>
  <si>
    <t>9U-6xaOZQKZfgzPCvOcIRg</t>
  </si>
  <si>
    <t>1130 E 3rd St</t>
  </si>
  <si>
    <t>9EtO2xBsUZQvUqyUf9Hjjg</t>
  </si>
  <si>
    <t>L. Martin Taylor, Attorney and Counselor at Law</t>
  </si>
  <si>
    <t>431 S York St</t>
  </si>
  <si>
    <t>4ILs96qRqmwwsDQ7EgKRaA</t>
  </si>
  <si>
    <t>19826 N Cove Rd, Ste A</t>
  </si>
  <si>
    <t>['Cosmetics &amp; Beauty Supply', 'Shopping', 'Skin Care', 'Beauty &amp; Spas']</t>
  </si>
  <si>
    <t>0QR7wO-SiqWXgsSGh6aiaw</t>
  </si>
  <si>
    <t>Dolphin Pools and Concrete</t>
  </si>
  <si>
    <t>14001 Independence Blvd</t>
  </si>
  <si>
    <t>['Pool &amp; Hot Tub Service', 'Fences &amp; Gates', 'Home &amp; Garden', 'Patio Coverings', 'Hot Tub &amp; Pool', 'Shopping', 'Home Services']</t>
  </si>
  <si>
    <t>kJk3m__a57y_jvs3heXSkA</t>
  </si>
  <si>
    <t>Chilaka TacoLab</t>
  </si>
  <si>
    <t>6100  South Blvd</t>
  </si>
  <si>
    <t>['Restaurants', 'Mexican', 'Food', 'Tacos', 'Food Trucks', 'Street Vendors']</t>
  </si>
  <si>
    <t>IPEf6HTV5vikiDLjn6wa-Q</t>
  </si>
  <si>
    <t>4201 E WT.Harris Blvd</t>
  </si>
  <si>
    <t>9IzXV9JFcyhUTePgkqb6hg</t>
  </si>
  <si>
    <t>TalentBridge - Charlotte</t>
  </si>
  <si>
    <t>6100 Fairview Rd, Ste 500</t>
  </si>
  <si>
    <t>XHrdHR8lPP6VKQVnMUdlhw</t>
  </si>
  <si>
    <t>Queen City Craft and Gourmet</t>
  </si>
  <si>
    <t>5349 Ballantyne Commons Pkwy, Ste 100</t>
  </si>
  <si>
    <t>['Bars', 'Burgers', 'Tapas/Small Plates', 'Nightlife', 'Restaurants', 'American (New)', 'Gastropubs', 'Wine Bars']</t>
  </si>
  <si>
    <t>zdC6e26U7tS1XtWcJPKCcA</t>
  </si>
  <si>
    <t>Concord Parkway Animal Hospital</t>
  </si>
  <si>
    <t>308 Concord Pkwy N</t>
  </si>
  <si>
    <t>7_JHY7M2z81xThg-89ntGw</t>
  </si>
  <si>
    <t>16915 Birkdale Commons Parkway</t>
  </si>
  <si>
    <t>['Restaurants', 'Burgers', 'American (Traditional)', 'American (New)', 'Juice Bars &amp; Smoothies', 'Sandwiches', 'Salad', 'Food']</t>
  </si>
  <si>
    <t>9BsukC2Q4LHt35yMGwNW4w</t>
  </si>
  <si>
    <t>2115 Union Rd</t>
  </si>
  <si>
    <t>['Fast Food', 'Food', 'Restaurants', 'Coffee &amp; Tea', 'Burgers']</t>
  </si>
  <si>
    <t>rht209PWOgDYQ3Elu4_E4w</t>
  </si>
  <si>
    <t>Bark 5th Ave</t>
  </si>
  <si>
    <t>10416 E Independence Blvd</t>
  </si>
  <si>
    <t>_5p2MuUnX7aYIh0c1WHg1w</t>
  </si>
  <si>
    <t>Texas Ranch Steak House</t>
  </si>
  <si>
    <t>1310 W Sugar Creek Rd</t>
  </si>
  <si>
    <t>mv9ml_hdkfaFZOfFumdGBQ</t>
  </si>
  <si>
    <t>['Ice Cream &amp; Frozen Yogurt', 'Bakeries', 'Food']</t>
  </si>
  <si>
    <t>j1xqz2w3wjVpvxYJi3t5IQ</t>
  </si>
  <si>
    <t>Ciro's Italian Restaurant</t>
  </si>
  <si>
    <t>8927 J M Keynes Dr</t>
  </si>
  <si>
    <t>['Restaurants', 'Italian']</t>
  </si>
  <si>
    <t>S5pEQjT5tTS0BIRy5wGOcA</t>
  </si>
  <si>
    <t>13810 Independence Blvd</t>
  </si>
  <si>
    <t>q7H1lHfRQ63dRtw8dr_WNg</t>
  </si>
  <si>
    <t>Eden Dry Cleaners</t>
  </si>
  <si>
    <t>['Home Services', 'Local Services', 'Dry Cleaning', 'Dry Cleaning &amp; Laundry', 'Laundry Services']</t>
  </si>
  <si>
    <t>55pA9-shA8J5bfnlr7an4w</t>
  </si>
  <si>
    <t>St Vincent De Paul Church</t>
  </si>
  <si>
    <t>6828 Old Reid Rd</t>
  </si>
  <si>
    <t>0vaMeDEBEt88Pzarh2BHxQ</t>
  </si>
  <si>
    <t>Professional Relocation Movers Moving Packing and Storage</t>
  </si>
  <si>
    <t>8205 Old Statesville Rd</t>
  </si>
  <si>
    <t>['Home Services', 'Movers', 'Piano Services', 'Local Services', 'Packing Services', 'Musical Instrument Services', 'Self Storage']</t>
  </si>
  <si>
    <t>CsWKWo95vmYru5Cvad_BxA</t>
  </si>
  <si>
    <t>Fortune Cookie</t>
  </si>
  <si>
    <t>7320 The Plz, Ste A</t>
  </si>
  <si>
    <t>5GTs8lDThfC24lLjsAwukw</t>
  </si>
  <si>
    <t>8022 Providence Rd, Ste 900</t>
  </si>
  <si>
    <t>MJr8aeWhwTvpLz0mrX5hCw</t>
  </si>
  <si>
    <t>Main Street Pizza Company</t>
  </si>
  <si>
    <t>924 S Main St</t>
  </si>
  <si>
    <t>9hghdqoB4XWfEIL3llbXUw</t>
  </si>
  <si>
    <t>The Captain's Cap</t>
  </si>
  <si>
    <t>670 Park St</t>
  </si>
  <si>
    <t>['Steakhouses', 'Seafood', 'Salad', 'Restaurants']</t>
  </si>
  <si>
    <t>Nicky's Kitchen</t>
  </si>
  <si>
    <t>2416 Freedom Dr</t>
  </si>
  <si>
    <t>nmKFZ128BI3Um2_1mO2VMQ</t>
  </si>
  <si>
    <t>Shear Excitement</t>
  </si>
  <si>
    <t>4740 Old Pineville Rd</t>
  </si>
  <si>
    <t>['Nail Salons', 'Hair Salons', 'Tanning', 'Hair Removal', 'Beauty &amp; Spas', 'Waxing']</t>
  </si>
  <si>
    <t>Ym9GmxcKNSTa4YczZnlksA</t>
  </si>
  <si>
    <t>Fat Boy Tires and Auto Repair</t>
  </si>
  <si>
    <t>3700 Wilkinson Blvd</t>
  </si>
  <si>
    <t>tvhcshPITUGa_ffUlU-BHA</t>
  </si>
  <si>
    <t>16408 Northcross Dr</t>
  </si>
  <si>
    <t>tRpcBgkb1hxVimvnuFfbGg</t>
  </si>
  <si>
    <t>7820 Forest Point Blvd</t>
  </si>
  <si>
    <t>['Restaurants', 'Ice Cream &amp; Frozen Yogurt', 'Fast Food', 'Burgers', 'Food']</t>
  </si>
  <si>
    <t>APY0B6LQLlLATj_NVsGx1g</t>
  </si>
  <si>
    <t>Precision Eye Center</t>
  </si>
  <si>
    <t>789 Concord Pkwy N</t>
  </si>
  <si>
    <t>kC1r9BJdrxlibZ172NAqMQ</t>
  </si>
  <si>
    <t>Carolina Copper HVAC</t>
  </si>
  <si>
    <t>['Heating &amp; Air Conditioning/HVAC', 'Home Services', 'Waterproofing', 'Air Duct Cleaning', 'Local Services', 'Insulation Installation']</t>
  </si>
  <si>
    <t>n3X3a2GxaAusGLtIMKLKHw</t>
  </si>
  <si>
    <t>Madison Southpark</t>
  </si>
  <si>
    <t>4605 Colony Rd</t>
  </si>
  <si>
    <t>PhDAEkVfUkErtarKmjJFYg</t>
  </si>
  <si>
    <t>Online Trading Academy Charlotte</t>
  </si>
  <si>
    <t>19720 Jetton Rd Ste 101</t>
  </si>
  <si>
    <t>['Investing', 'Financial Services', 'Adult Education', 'Special Education', 'Specialty Schools', 'Education']</t>
  </si>
  <si>
    <t>AxTeft5ztyB9dcCycdX0hA</t>
  </si>
  <si>
    <t>Presbyterian Imaging Center &amp; Breast Center-Ballantyne</t>
  </si>
  <si>
    <t>14215 Ballantyne Corporate Pl</t>
  </si>
  <si>
    <t>['Diagnostic Services', 'Health &amp; Medical']</t>
  </si>
  <si>
    <t>FeZFzPhbRy4-OCyFoD6SrA</t>
  </si>
  <si>
    <t>The Lost Cajun</t>
  </si>
  <si>
    <t>9709-A Sam Furr Rd</t>
  </si>
  <si>
    <t>['Southern', 'Restaurants', 'Cajun/Creole', 'Seafood']</t>
  </si>
  <si>
    <t>cVjUl5QqdOatZ7OIN-ND9Q</t>
  </si>
  <si>
    <t>Echo Spa &amp; Salon</t>
  </si>
  <si>
    <t>4493 School House Commons</t>
  </si>
  <si>
    <t>['Hair Salons', 'Beauty &amp; Spas', 'Hair Stylists', 'Skin Care', 'Barbers', 'Massage', 'Nail Salons', 'Day Spas']</t>
  </si>
  <si>
    <t>xnnWZw6O-3_3PxW8J-QcQQ</t>
  </si>
  <si>
    <t>Advanced Air Duct Cleaning</t>
  </si>
  <si>
    <t>9701 Hidden Reach Ln</t>
  </si>
  <si>
    <t>['Local Services', 'Professional Services', 'Air Duct Cleaning']</t>
  </si>
  <si>
    <t>NT8J1UPOnMF4VSty3KaUkQ</t>
  </si>
  <si>
    <t>Northcross Eye Associates</t>
  </si>
  <si>
    <t>9710 Sam Furr Rd, Unit A</t>
  </si>
  <si>
    <t>['Health &amp; Medical', 'Optometrists', 'Shopping', 'Eyewear &amp; Opticians']</t>
  </si>
  <si>
    <t>u0eMjQMfLt9gcHwNpaIXzw</t>
  </si>
  <si>
    <t>Ballantyne Family Dental</t>
  </si>
  <si>
    <t>12312 Copper Way, Ste 202</t>
  </si>
  <si>
    <t>['General Dentistry', 'Health &amp; Medical', 'Oral Surgeons', 'Cosmetic Dentists', 'Dentists', 'Orthodontists']</t>
  </si>
  <si>
    <t>5i6lxJ56-83P5erS8oxOgw</t>
  </si>
  <si>
    <t>Barking Duck Brewing</t>
  </si>
  <si>
    <t>EfyhZVBe190DL0Jv8HsdYw</t>
  </si>
  <si>
    <t>Express Med</t>
  </si>
  <si>
    <t>eSmQRcvlNzq4lECtUgeqsg</t>
  </si>
  <si>
    <t>Budget Blinds of Lake Norman</t>
  </si>
  <si>
    <t>18631 Northline Drive, Ste H</t>
  </si>
  <si>
    <t>['Shutters', 'Home Services', 'Shades &amp; Blinds']</t>
  </si>
  <si>
    <t>7_IBv_b8W9ba2B33Rf5_Kg</t>
  </si>
  <si>
    <t>Dandy Cleaners &amp; Laundry</t>
  </si>
  <si>
    <t>2700 Freedom Dr</t>
  </si>
  <si>
    <t>RgTEZ7TYeJXnbvN0zkoeoQ</t>
  </si>
  <si>
    <t>Whiskers Dog Spa</t>
  </si>
  <si>
    <t>7816 Fairview Rd</t>
  </si>
  <si>
    <t>ucqL3efKMioB9b77XUk32w</t>
  </si>
  <si>
    <t>Guaranteed Nails</t>
  </si>
  <si>
    <t>9616 Monroe Rd</t>
  </si>
  <si>
    <t>sKiNfCHlk95cS7hPDFUwcQ</t>
  </si>
  <si>
    <t>Auto Burger And Fry Guys</t>
  </si>
  <si>
    <t>620 W Morehead St</t>
  </si>
  <si>
    <t>['Food', 'Street Vendors', 'Food Trucks']</t>
  </si>
  <si>
    <t>gOLUqDxuDN5Q9MsrIy7Y2A</t>
  </si>
  <si>
    <t>7208 E Independence Blvd</t>
  </si>
  <si>
    <t>L10XBzgj0_iL700sV94eVg</t>
  </si>
  <si>
    <t>9405 E Independence Blvd</t>
  </si>
  <si>
    <t>['Home &amp; Garden', 'Mattresses', 'Appliances &amp; Repair', 'Appliances', 'Shopping', 'Local Services']</t>
  </si>
  <si>
    <t>dEh7xhVMn1I2islik5fjLQ</t>
  </si>
  <si>
    <t>Escape Risk</t>
  </si>
  <si>
    <t>648 Matthews Mint Hill Rd, Ste F</t>
  </si>
  <si>
    <t>['Escape Games', 'Hotels &amp; Travel', 'Active Life']</t>
  </si>
  <si>
    <t>dHUb949NckE2GqtlSVlWQg</t>
  </si>
  <si>
    <t>Roaming Fork</t>
  </si>
  <si>
    <t>['Soul Food', 'Restaurants', 'Food Trucks', 'Street Vendors', 'Personal Chefs', 'Food', 'Event Planning &amp; Services']</t>
  </si>
  <si>
    <t>vySrT6X3LA9X3ZLmuOhH0Q</t>
  </si>
  <si>
    <t>Captains Galley Seafood Shack</t>
  </si>
  <si>
    <t>290 Copperfeild Blvd</t>
  </si>
  <si>
    <t>['Restaurants', 'Steakhouses', 'Seafood']</t>
  </si>
  <si>
    <t>62cLV6dVoRQeoYHk4MKvhQ</t>
  </si>
  <si>
    <t>310A S. Sharon Amity Rd.</t>
  </si>
  <si>
    <t>['Active Life', 'Beauty &amp; Spas', 'Shopping', 'Hair Salons', 'Fashion', 'Party &amp; Event Planning', 'Kids Activities', 'Accessories', 'Event Planning &amp; Services']</t>
  </si>
  <si>
    <t>IDv8FSWfQSbxZar01xUK0Q</t>
  </si>
  <si>
    <t>Express Oil Change &amp; Tire Engineers</t>
  </si>
  <si>
    <t>2890 Derita Rd</t>
  </si>
  <si>
    <t>['Automotive', 'Tires', 'Oil Change Stations', 'Auto Repair', 'Transmission Repair']</t>
  </si>
  <si>
    <t>gUmnB7qnPqyzeJj658vJNg</t>
  </si>
  <si>
    <t>['Convenience Stores', 'Grocery', 'Food', 'Gas Stations', 'Automotive']</t>
  </si>
  <si>
    <t>p9MW6KPWpdFy0lZGvo55Qw</t>
  </si>
  <si>
    <t>C3 Coffee Crepes Creamery</t>
  </si>
  <si>
    <t>5011 Weddington Rd, Ste 60</t>
  </si>
  <si>
    <t>['Wine Bars', 'Nightlife', 'Bars', 'Coffee &amp; Tea', 'Creperies', 'Ice Cream &amp; Frozen Yogurt', 'Food', 'Restaurants']</t>
  </si>
  <si>
    <t>35o9_8eV5rYAlHum_9paIw</t>
  </si>
  <si>
    <t>Kelly Tire Sales</t>
  </si>
  <si>
    <t>2514 N Davidson St</t>
  </si>
  <si>
    <t>['Automotive', 'Tires', 'Auto Repair']</t>
  </si>
  <si>
    <t>wMiOsYLtgwbUoyV2DttqMg</t>
  </si>
  <si>
    <t>13000 S Tryon St</t>
  </si>
  <si>
    <t>['Florists', 'Grocery', 'Flowers &amp; Gifts', 'Food', 'Shopping', 'Drugstores']</t>
  </si>
  <si>
    <t>ePEvuHR-yD4MqjfFGwXLXA</t>
  </si>
  <si>
    <t>2104 W. Roosevelt Blvd.</t>
  </si>
  <si>
    <t>V8yKpAcC3nlHPDgZue-OZw</t>
  </si>
  <si>
    <t>Lice Clinics of America - South Charlotte</t>
  </si>
  <si>
    <t>3042 Senna Dr, Ste C</t>
  </si>
  <si>
    <t>['Lice Services', 'Health &amp; Medical']</t>
  </si>
  <si>
    <t>gRrOITLavJ3kuxg0U5qisw</t>
  </si>
  <si>
    <t>Red Dragon</t>
  </si>
  <si>
    <t>9900 Poplar Tent Rd, Ste 160</t>
  </si>
  <si>
    <t>klxffX-T132YAgZhitxwJA</t>
  </si>
  <si>
    <t>TrySports</t>
  </si>
  <si>
    <t>721 Governor Morrison St</t>
  </si>
  <si>
    <t>['Sporting Goods', 'Shopping', 'Bike Repair/Maintenance', 'Active Life', 'Outdoor Gear', 'Local Services', 'Bikes', 'Sports Wear', 'Fashion']</t>
  </si>
  <si>
    <t>zibinklC3wVDRMhMOsDsoA</t>
  </si>
  <si>
    <t>['Food', 'Grocery', 'Beer', 'Wine &amp; Spirits', 'Shopping', 'Drugstores', 'Flowers &amp; Gifts']</t>
  </si>
  <si>
    <t>YOy1tOiMMOkrCQ4mO2i3eQ</t>
  </si>
  <si>
    <t>8334 Pineville-Matthews Rd, Ste 110</t>
  </si>
  <si>
    <t>['Diners', 'Restaurants', 'American (Traditional)', 'Breakfast &amp; Brunch']</t>
  </si>
  <si>
    <t>mBzqaX6D4FIbSBbagOLvTw</t>
  </si>
  <si>
    <t>Sogo Express</t>
  </si>
  <si>
    <t>11004 Renaissance Dr</t>
  </si>
  <si>
    <t>['Teppanyaki', 'Seafood', 'Restaurants', 'Mexican', 'Japanese']</t>
  </si>
  <si>
    <t>msnFQrEtUQr_pW6ZOumnJQ</t>
  </si>
  <si>
    <t>Family First Chiropractic And Acupuncture</t>
  </si>
  <si>
    <t>6303 Carmel Rd</t>
  </si>
  <si>
    <t>['Massage Therapy', 'Chiropractors', 'Acupuncture', 'Health &amp; Medical']</t>
  </si>
  <si>
    <t>11033 Carolina Pl Pkwy</t>
  </si>
  <si>
    <t>_MPBWaM75F9KU0L24MJYCQ</t>
  </si>
  <si>
    <t>Nichols Food Store 6</t>
  </si>
  <si>
    <t>9245 Wilkinson Blvd</t>
  </si>
  <si>
    <t>['Grocery', 'Food', 'Gas Stations', 'Automotive']</t>
  </si>
  <si>
    <t>JvmQ9_Sj6eIGbG8Zhptfbg</t>
  </si>
  <si>
    <t>Sprint Store by Maycom Communications</t>
  </si>
  <si>
    <t>2025 E Arbors Dr, Ste 220</t>
  </si>
  <si>
    <t>['Local Services', 'IT Services &amp; Computer Repair', 'Telecommunications', 'Mobile Phones', 'Professional Services', 'Internet Service Providers', 'Home Services', 'Utilities', 'Shopping', 'Electronics', 'Mobile Phone Accessories']</t>
  </si>
  <si>
    <t>K_tsB5Fl1hxcqMdH3uhHvQ</t>
  </si>
  <si>
    <t>Tilt on Trade</t>
  </si>
  <si>
    <t>127 W Trade St</t>
  </si>
  <si>
    <t>['Cocktail Bars', 'Pubs', 'Dive Bars', 'Dance Clubs', 'Bars', 'Nightlife']</t>
  </si>
  <si>
    <t>A2DFSoGOFMc49ZBIysLlmQ</t>
  </si>
  <si>
    <t>Cheap Joe's Art Stuff</t>
  </si>
  <si>
    <t>316 Remount Rd</t>
  </si>
  <si>
    <t>['Framing', 'Home &amp; Garden', 'Art Supplies', 'Arts &amp; Crafts', 'Shopping', 'Lighting Stores', 'Home Decor']</t>
  </si>
  <si>
    <t>3UbydiFQAhJiMawougQbUw</t>
  </si>
  <si>
    <t>Pete's Auto Service</t>
  </si>
  <si>
    <t>6945 Lawyers Rd</t>
  </si>
  <si>
    <t>Pexys1iwuo9VNS0MuVeyEg</t>
  </si>
  <si>
    <t>J Jones Jewelers</t>
  </si>
  <si>
    <t>11229 E Independence Blvd, Ste G</t>
  </si>
  <si>
    <t>['Local Services', 'Jewelry Repair', 'Jewelry', 'Shopping']</t>
  </si>
  <si>
    <t>zCbE30HpvUtVliqP5ycX9g</t>
  </si>
  <si>
    <t>Red@28th</t>
  </si>
  <si>
    <t>9539 Pinnacle Dr, Ste 203</t>
  </si>
  <si>
    <t>['Cafes', 'Books', 'Mags', 'Music &amp; Video', 'Nightlife', 'Restaurants', 'Public Services &amp; Government', 'Bookstores', 'Bars', 'Libraries', 'Coffee &amp; Tea', 'Shopping', 'Hookah Bars', 'Bakeries', 'Food']</t>
  </si>
  <si>
    <t>Y_9TNqyhzYLORgbFSVSuPg</t>
  </si>
  <si>
    <t>Monroe Low Cost Spay/Neuter Clinic</t>
  </si>
  <si>
    <t>4015 Waxhaw Hwy</t>
  </si>
  <si>
    <t>pYtasCeh0grsFkvdhY5SLw</t>
  </si>
  <si>
    <t>Kari Langley, DMD - Langley Dental Care</t>
  </si>
  <si>
    <t>8814 Rachel Freeman Way, Ste 104</t>
  </si>
  <si>
    <t>['General Dentistry', 'Health &amp; Medical', 'Teeth Whitening', 'Dentists', 'Beauty &amp; Spas', 'Periodontists', 'Cosmetic Dentists']</t>
  </si>
  <si>
    <t>9Z6_9bDxBQCt5Gfo6frXzQ</t>
  </si>
  <si>
    <t>The Round Bistro</t>
  </si>
  <si>
    <t>2609 S New Hope Rd, Ste 9</t>
  </si>
  <si>
    <t>['Beer', 'Wine &amp; Spirits', 'Food', 'American (New)', 'Sports Bars', 'Nightlife', 'Bars', 'Restaurants', 'American (Traditional)']</t>
  </si>
  <si>
    <t>TAdu9UPhcRB1gxw1nF7gqA</t>
  </si>
  <si>
    <t>Lost Duffer Miniature Golf</t>
  </si>
  <si>
    <t>110 Barton Creek Dr</t>
  </si>
  <si>
    <t>['Arts &amp; Entertainment', 'Arcades', 'Mini Golf', 'Golf', 'Active Life', 'Amusement Parks']</t>
  </si>
  <si>
    <t>cxlylBjh7io480BUPpy8Sw</t>
  </si>
  <si>
    <t>Kenilworth Common Shopping Ct, 1235 D East Blvd</t>
  </si>
  <si>
    <t>['Food', 'Restaurants', 'Sandwiches', 'Fast Food']</t>
  </si>
  <si>
    <t>zANHLGzPapzoslPmuy8XQw</t>
  </si>
  <si>
    <t>7226 Smith Corners Blvd</t>
  </si>
  <si>
    <t>['Golf Equipment', 'Outdoor Gear', 'Fitness &amp; Instruction', 'Sports Wear', 'Sporting Goods', 'Shopping', 'Fashion', 'Active Life', 'Golf Lessons']</t>
  </si>
  <si>
    <t>IrsS1TmMvjz-yY1GLuKM8g</t>
  </si>
  <si>
    <t>Funtasticks Charlotte</t>
  </si>
  <si>
    <t>10400 Cadillac St</t>
  </si>
  <si>
    <t>['Amusement Parks', 'Active Life']</t>
  </si>
  <si>
    <t>YA4SZJYEWQ7TsF0osjSz6w</t>
  </si>
  <si>
    <t>South End Veterinary Clinic</t>
  </si>
  <si>
    <t>2135 Southend Dr, Ste 106</t>
  </si>
  <si>
    <t>5leRXzXhToCt_98UxmE6BA</t>
  </si>
  <si>
    <t>2125 Union Rd</t>
  </si>
  <si>
    <t>['Security Systems', 'Home Automation', 'Internet Service Providers', 'Home Services', 'Professional Services', 'Television Service Providers']</t>
  </si>
  <si>
    <t>Lv3NLV5IoH0lW6ltxtkvkQ</t>
  </si>
  <si>
    <t>County Tree Service</t>
  </si>
  <si>
    <t>3003 Imperial Dr</t>
  </si>
  <si>
    <t>['Lawn Services', 'Landscaping', 'Home Services', 'Tree Services']</t>
  </si>
  <si>
    <t>hQTRLK5j9hPRAJkp5lmRzw</t>
  </si>
  <si>
    <t>Charlotte Mosquito Exterminator</t>
  </si>
  <si>
    <t>['Gardeners', 'Local Services', 'Pest Control', 'Home Services', 'Window Washing', 'Home Inspectors', 'Pressure Washers']</t>
  </si>
  <si>
    <t>NCyC9VNjYYITAW0F4j5VkA</t>
  </si>
  <si>
    <t>Candlelight Studio</t>
  </si>
  <si>
    <t>2630 S Tryon St, Ste D</t>
  </si>
  <si>
    <t>['Hair Removal', 'Beauty &amp; Spas', 'Massage']</t>
  </si>
  <si>
    <t>rbj35x4jeuY5Anhmxx-TKg</t>
  </si>
  <si>
    <t>3638 East Franklin Blvd</t>
  </si>
  <si>
    <t>['Restaurants', 'Bars', 'Salad', 'Chicken Wings', 'Wigs', 'Sports Bars', 'Nightlife', 'American (Traditional)', 'Sandwiches', 'Shopping']</t>
  </si>
  <si>
    <t>iF-yQo8lR74B6QNwLvjLww</t>
  </si>
  <si>
    <t>Valeriano Orthodontics</t>
  </si>
  <si>
    <t>7812 Fairview Rd</t>
  </si>
  <si>
    <t>Lrvrjsb9ZzEtkpvqaPoUHw</t>
  </si>
  <si>
    <t>Harrisburg Self Storage</t>
  </si>
  <si>
    <t>2942 Hwy 49 S</t>
  </si>
  <si>
    <t>['Automotive', 'Local Services', 'Truck Rental', 'Self Storage']</t>
  </si>
  <si>
    <t>qC58zYY0kdmJnafFXKutHw</t>
  </si>
  <si>
    <t>Smile Direct Club</t>
  </si>
  <si>
    <t>1111 Metropolitan Ave</t>
  </si>
  <si>
    <t>['Shopping', 'Cosmetics &amp; Beauty Supply', 'Health &amp; Medical', 'Dentists', 'General Dentistry', 'Cosmetic Dentists', 'Beauty &amp; Spas', 'Teeth Whitening', 'Orthodontists']</t>
  </si>
  <si>
    <t>CIkkvefsgggKQlPMwJYDhg</t>
  </si>
  <si>
    <t>9551 S Blvd</t>
  </si>
  <si>
    <t>A5mnQ5APQ_wiCuVpVGQRnQ</t>
  </si>
  <si>
    <t>Chapter 2 Boutique</t>
  </si>
  <si>
    <t>16836 Birkdale Cmns Pkwy</t>
  </si>
  <si>
    <t>['Accessories', 'Shopping', 'Fashion', "Women's Clothing"]</t>
  </si>
  <si>
    <t>EaIho6EvTuODNHPLO98yeQ</t>
  </si>
  <si>
    <t>Brixx Wood Fired Pizza</t>
  </si>
  <si>
    <t>7814 Fairview Rd</t>
  </si>
  <si>
    <t>['Pizza', 'Restaurants', 'Salad', 'Sandwiches']</t>
  </si>
  <si>
    <t>kXKnGlup4UhYlQp6Luf9BA</t>
  </si>
  <si>
    <t>Taqueria Allende</t>
  </si>
  <si>
    <t>4801 N Tryon St, Ste P</t>
  </si>
  <si>
    <t>['Fast Food', 'Restaurants', 'Mexican']</t>
  </si>
  <si>
    <t>Gbng1vUZlrrxUFD4f2PxVg</t>
  </si>
  <si>
    <t>5122 Old Charlotte Hwy</t>
  </si>
  <si>
    <t>eAZqT24e0Pk8apWzy3RsAQ</t>
  </si>
  <si>
    <t>McKoy's Smokehouse &amp; Saloon</t>
  </si>
  <si>
    <t>4630 Old Pineville Rd</t>
  </si>
  <si>
    <t>['Chicken Wings', 'Southern', 'Food', 'Restaurants', 'Barbeque']</t>
  </si>
  <si>
    <t>PMjPBa5eJ_bI12hkxEQwVQ</t>
  </si>
  <si>
    <t>9200 Albemarle Rd</t>
  </si>
  <si>
    <t>TLqA84CZi0T02XMnNe6GJg</t>
  </si>
  <si>
    <t>The Blind Pig</t>
  </si>
  <si>
    <t>453 E 36th St</t>
  </si>
  <si>
    <t>['Bars', 'Pubs', 'Dive Bars', 'Nightlife']</t>
  </si>
  <si>
    <t>VYsD2aXBBUV4qNe2sVhkBQ</t>
  </si>
  <si>
    <t>Slaughter Gary B Jr MD</t>
  </si>
  <si>
    <t>101 E Matthews St</t>
  </si>
  <si>
    <t>PF5JmxrWMs6iMolilIPIzA</t>
  </si>
  <si>
    <t>DY Locksmith</t>
  </si>
  <si>
    <t>3226 Park South Station Blvd</t>
  </si>
  <si>
    <t>['Auto Security', 'Home Services', 'Keys &amp; Locksmiths', 'Security Systems', 'Automotive', 'Professional Services', 'Roadside Assistance', 'Security Services']</t>
  </si>
  <si>
    <t>ficChU7nZnE-ytUwKjEVlQ</t>
  </si>
  <si>
    <t>Edible Arrangements</t>
  </si>
  <si>
    <t>6832 Matthews-Mint Hill Rd, Ste 301</t>
  </si>
  <si>
    <t>['Chocolatiers &amp; Shops', 'Shopping', 'Food', 'Gift Shops', 'Flowers &amp; Gifts', 'Specialty Food', 'Florists']</t>
  </si>
  <si>
    <t>O5AjarihqW1V8RlJnoef9A</t>
  </si>
  <si>
    <t>Matt's Chicago Dog</t>
  </si>
  <si>
    <t>435 S Tryon St, Ste 140</t>
  </si>
  <si>
    <t>['Hot Dogs', 'Burgers', 'Sandwiches', 'Restaurants', 'Salad']</t>
  </si>
  <si>
    <t>Sy6qv0jW0MJi68Ta2aZsjw</t>
  </si>
  <si>
    <t>1610 Providence Rd S</t>
  </si>
  <si>
    <t>7IbKi1sxBFGgvQSYOgvSJA</t>
  </si>
  <si>
    <t>North Carolina Division of Motor Vehicles</t>
  </si>
  <si>
    <t>6635 Executive Cir, Ste 130</t>
  </si>
  <si>
    <t>XKojaPwSP8xSf7UM4w7buA</t>
  </si>
  <si>
    <t>Fight To Win Brazilian Jiu Jitsu</t>
  </si>
  <si>
    <t>8421 Old Statesville Rd, Ste 6</t>
  </si>
  <si>
    <t>['Martial Arts', 'Active Life', 'Fitness &amp; Instruction']</t>
  </si>
  <si>
    <t>im809UmrVDDsSv9czjA4Iw</t>
  </si>
  <si>
    <t>Mattress Firm Waxhaw</t>
  </si>
  <si>
    <t>9704 Rea Rd, Ste D</t>
  </si>
  <si>
    <t>['Mattresses', 'Home &amp; Garden', 'Shopping', 'Furniture Stores']</t>
  </si>
  <si>
    <t>BmzNSSu9t2_3sFntaY62jw</t>
  </si>
  <si>
    <t>Carolina Volkswagen</t>
  </si>
  <si>
    <t>7800 E Independence Blvd</t>
  </si>
  <si>
    <t>['Auto Repair', 'Automotive', 'Car Dealers', 'Auto Parts &amp; Supplies', 'Used Car Dealers']</t>
  </si>
  <si>
    <t>1Uyx4plc3DzjuQ4opQM5Pw</t>
  </si>
  <si>
    <t>Burgerim</t>
  </si>
  <si>
    <t>9601 N Tryon St, Ste 9601F</t>
  </si>
  <si>
    <t>['Burgers', 'Chicken Wings', 'Restaurants']</t>
  </si>
  <si>
    <t>xl8cfFXZDeOS9LuUJac2eA</t>
  </si>
  <si>
    <t>Raymer- Kepner Funeral Home &amp; Cremation Services</t>
  </si>
  <si>
    <t>16901 Old Statesville Rd</t>
  </si>
  <si>
    <t>pdP-Y52A9BSD6uAaXoXRcg</t>
  </si>
  <si>
    <t>Loli Hair Studio</t>
  </si>
  <si>
    <t>12335 N Community House Rd, Suit 8</t>
  </si>
  <si>
    <t>['Beauty &amp; Spas', "Men's Hair Salons", 'Hair Salons', 'Hair Extensions', 'Hair Stylists']</t>
  </si>
  <si>
    <t>vqG1Z2XpS_PryPsfY0CSng</t>
  </si>
  <si>
    <t>The Capital Grille</t>
  </si>
  <si>
    <t>201 N Tryon St</t>
  </si>
  <si>
    <t>['Steakhouses', 'Seafood', 'American (Traditional)', 'Nightlife', 'Bars', 'Restaurants', 'Wine Bars']</t>
  </si>
  <si>
    <t>nEF_j4MahBjhmC0p-9m7RA</t>
  </si>
  <si>
    <t>Bike Line of Charlotte</t>
  </si>
  <si>
    <t>8528 University City Blvd, Ste M</t>
  </si>
  <si>
    <t>['Local Services', 'Bikes', 'Bike Repair/Maintenance', 'Sporting Goods', 'Shopping']</t>
  </si>
  <si>
    <t>SNwJ9GvTjOiqim2df1BWsw</t>
  </si>
  <si>
    <t>Chickadee's Cafe</t>
  </si>
  <si>
    <t>['Breakfast &amp; Brunch', 'Restaurants', 'Cafes', 'Burgers']</t>
  </si>
  <si>
    <t>3LYcd37LVQIZyJYMPvPFZw</t>
  </si>
  <si>
    <t>Dogs Day Out</t>
  </si>
  <si>
    <t>9945 E Independence Blvd</t>
  </si>
  <si>
    <t>lJbMyOToELHVtdpBTkIieg</t>
  </si>
  <si>
    <t>Rainbow Cafe</t>
  </si>
  <si>
    <t>400 S Tryon St, Ste M1</t>
  </si>
  <si>
    <t>['Nightlife', 'Restaurants', 'American (Traditional)', 'Cafes', 'Bars']</t>
  </si>
  <si>
    <t>opNt5-A6PkpCgYCwSAaksA</t>
  </si>
  <si>
    <t>Jack  F Scheuer III, MD</t>
  </si>
  <si>
    <t>2215 Randolph Rd</t>
  </si>
  <si>
    <t>['Cosmetic Surgeons', 'Surgeons', 'Plastic Surgeons', 'Health &amp; Medical', 'Doctors']</t>
  </si>
  <si>
    <t>b3ZZPx8jMC1DR2GR89ivzg</t>
  </si>
  <si>
    <t>lWrsTpUdrtxeVcm0bJEuaA</t>
  </si>
  <si>
    <t>Swift Service Men</t>
  </si>
  <si>
    <t>6047 Tyvola Glen Cir</t>
  </si>
  <si>
    <t>['Pressure Washers', 'Business Consulting', 'Home Services', 'Movers', 'Professional Services', 'Landscaping', 'Lawn Services', 'Marketing']</t>
  </si>
  <si>
    <t>QWEoOvj9qFOuNkq6oBefUA</t>
  </si>
  <si>
    <t>Village Inn Pizza Parlor</t>
  </si>
  <si>
    <t>20129 Mulberry St, Ste G</t>
  </si>
  <si>
    <t>['Buffets', 'Pizza', 'Restaurants', 'Salad']</t>
  </si>
  <si>
    <t>ORC0SmHPOw9mbFsYaNzR1Q</t>
  </si>
  <si>
    <t>Green Cab of Charlotte</t>
  </si>
  <si>
    <t>3553 N Sharonamity Rd</t>
  </si>
  <si>
    <t>['Airport Shuttles', 'Taxis', 'Transportation', 'Hotels &amp; Travel']</t>
  </si>
  <si>
    <t>0M4__VHOcgtyuw5uCf6FWw</t>
  </si>
  <si>
    <t>Top Automotive Inc</t>
  </si>
  <si>
    <t>4826-F Unionville Indian Trail Rd</t>
  </si>
  <si>
    <t>u1H9MEY5DEMZPzs1b6w48Q</t>
  </si>
  <si>
    <t>Consignments on Park</t>
  </si>
  <si>
    <t>10701 Park Rd</t>
  </si>
  <si>
    <t>['Home &amp; Garden', 'Furniture Stores', 'Shopping', 'Home Decor', 'Thrift Stores']</t>
  </si>
  <si>
    <t>QpCYSH83E5qT9Vss28Odug</t>
  </si>
  <si>
    <t>Afton Pub &amp; Pizza</t>
  </si>
  <si>
    <t>5380 Village Dr</t>
  </si>
  <si>
    <t>['Restaurants', 'Beer', 'Wine &amp; Spirits', 'Food', 'Pizza']</t>
  </si>
  <si>
    <t>cT1eYUOjz5CgvZJuxu87sg</t>
  </si>
  <si>
    <t>Midtown Nails</t>
  </si>
  <si>
    <t>901 S Kings Dr, Ste 155, Kings Court Shopping Center</t>
  </si>
  <si>
    <t>1E490PgiN1VGKl_1gdSLcQ</t>
  </si>
  <si>
    <t>2115 Matthews Township Pkwy</t>
  </si>
  <si>
    <t>PdWPqQKAxHhXVlzHJAFUpg</t>
  </si>
  <si>
    <t>Kona Snow</t>
  </si>
  <si>
    <t>1627 Sardis Rd N, Ste 4A</t>
  </si>
  <si>
    <t>['Food', 'Coffee &amp; Tea', 'Shaved Snow', 'Shaved Ice']</t>
  </si>
  <si>
    <t>dXeCfs0bzHoHg23Ug9oApg</t>
  </si>
  <si>
    <t>Salon Cielo</t>
  </si>
  <si>
    <t>6801 Northlake Mall Dr, Northlake Mall</t>
  </si>
  <si>
    <t>['Beauty &amp; Spas', 'Hair Salons', 'Hair Stylists', 'Hair Removal']</t>
  </si>
  <si>
    <t>Shfg3OSN0LuexhugwaVdaA</t>
  </si>
  <si>
    <t>7511 Pineville-Matthews</t>
  </si>
  <si>
    <t>['Service Stations', 'Coffee &amp; Tea', 'Food', 'Gas Stations', 'Gas Stations', 'Automotive', 'Convenience Stores']</t>
  </si>
  <si>
    <t>AywgAJw1zlYVTHhP7fdW-g</t>
  </si>
  <si>
    <t>D Nail Salon &amp; Spa</t>
  </si>
  <si>
    <t>10901 University City Blvd, Ste 108</t>
  </si>
  <si>
    <t>nvihoCTSUstilYw91doqow</t>
  </si>
  <si>
    <t>Carmen Carmen Salon &amp; Spa</t>
  </si>
  <si>
    <t>324 S Sharon Amity Rd</t>
  </si>
  <si>
    <t>vQbzs8lHbLFWpL2xLB4jSg</t>
  </si>
  <si>
    <t>Carolina Wood Flooring</t>
  </si>
  <si>
    <t>309 Clanton Rd</t>
  </si>
  <si>
    <t>['Flooring', 'Home Services']</t>
  </si>
  <si>
    <t>ZVua1ibULOtfp3ZqbvGyWg</t>
  </si>
  <si>
    <t>Mama's Pizza Express of Cornelius</t>
  </si>
  <si>
    <t>19741 S Main St</t>
  </si>
  <si>
    <t>['Salad', 'Chicken Wings', 'Pizza', 'Restaurants', 'Food']</t>
  </si>
  <si>
    <t>mtuTMFdLqarnXUiLgRvsAQ</t>
  </si>
  <si>
    <t>Shuffletown Park</t>
  </si>
  <si>
    <t>9500 Bellhaven Blvd</t>
  </si>
  <si>
    <t>vgY7zKwJ0Dv1stcxsQLS8w</t>
  </si>
  <si>
    <t>E2W2EYgIEE6xZ0R6pn2gig</t>
  </si>
  <si>
    <t>Green Effect Land &amp; Tree</t>
  </si>
  <si>
    <t>4820 Starcrest Dr</t>
  </si>
  <si>
    <t>['Tree Services', 'Snow Removal', 'Landscaping', 'Excavation Services', 'Contractors', 'Home Services', 'Local Services']</t>
  </si>
  <si>
    <t>7KILOr_6ujFYXzZPNISFSw</t>
  </si>
  <si>
    <t>Sending Love Roses</t>
  </si>
  <si>
    <t>1305 S College St</t>
  </si>
  <si>
    <t>['Floral Designers', 'Event Planning &amp; Services', 'Shopping', 'Florists', 'Flowers &amp; Gifts']</t>
  </si>
  <si>
    <t>NiBc_8sWqpa4e9LdYIFF_w</t>
  </si>
  <si>
    <t>Our Towns Habitat ReStore</t>
  </si>
  <si>
    <t>20414 N Main St</t>
  </si>
  <si>
    <t>['Local Services', 'Discount Store', 'Home Services', 'Community Service/Non-Profit', 'Home &amp; Garden', 'Home Decor', 'Thrift Stores', 'Shopping', 'Building Supplies']</t>
  </si>
  <si>
    <t>zTIkYLR4Ly949h4CYE2U7Q</t>
  </si>
  <si>
    <t>Duke Energy</t>
  </si>
  <si>
    <t>['Heating &amp; Air Conditioning/HVAC', 'Electricians', 'Utilities', 'Electricity Suppliers', 'Natural Gas Suppliers', 'Home Services']</t>
  </si>
  <si>
    <t>jqMD9DIH3p7O3ECAXYEd1w</t>
  </si>
  <si>
    <t>Yeager Chiropractic &amp; Wellness Center</t>
  </si>
  <si>
    <t>100 N Tryon St, Ste 165</t>
  </si>
  <si>
    <t>x6LzkLGffOjnqTVPTWao-Q</t>
  </si>
  <si>
    <t>350 S Cannon Blvd</t>
  </si>
  <si>
    <t>['Restaurants', 'Food', 'Burgers', 'Coffee &amp; Tea', 'Fast Food']</t>
  </si>
  <si>
    <t>r-74U9Z_dnqhd2jMJUm0fA</t>
  </si>
  <si>
    <t>No Mistakes Profesional Image Consulting Firm</t>
  </si>
  <si>
    <t>7030 Smith Corners Blvd, Ste B</t>
  </si>
  <si>
    <t>['Hair Salons', 'Barbers', 'Beauty &amp; Spas', 'Hair Stylists']</t>
  </si>
  <si>
    <t>DT0yiHz53nHORY0HDy7Hvw</t>
  </si>
  <si>
    <t>SERVPRO of Northwest Charlotte</t>
  </si>
  <si>
    <t>6701-A Northpark Boulevard</t>
  </si>
  <si>
    <t>['Home Services', 'Carpet Cleaning', 'Damage Restoration', 'Heating &amp; Air Conditioning/HVAC', 'Contractors', 'Air Duct Cleaning', 'Local Services']</t>
  </si>
  <si>
    <t>msq441xpTMAdWuOtn9t30A</t>
  </si>
  <si>
    <t>Donut King</t>
  </si>
  <si>
    <t>9905 A Rose Commons Dr</t>
  </si>
  <si>
    <t>['Donuts', 'Food']</t>
  </si>
  <si>
    <t>OW9ZdiE3n_B525vv0FjBKw</t>
  </si>
  <si>
    <t>123 Appliance Repair</t>
  </si>
  <si>
    <t>14105 Lissadell Cir</t>
  </si>
  <si>
    <t>['Home Services', 'Plumbing', 'Local Services', 'Appliances &amp; Repair']</t>
  </si>
  <si>
    <t>qqjFDMJsknEmR9X3SKrf7g</t>
  </si>
  <si>
    <t>9310 Northlake West Dr</t>
  </si>
  <si>
    <t>['Tires', 'Towing', 'Automotive', 'Wheel &amp; Rim Repair', 'Auto Parts &amp; Supplies']</t>
  </si>
  <si>
    <t>gOFmAwtiqg_WPnlp2nL_KQ</t>
  </si>
  <si>
    <t>Carillon Assisted Living of Huntersville</t>
  </si>
  <si>
    <t>250 Commerce Center Dr</t>
  </si>
  <si>
    <t>['Health &amp; Medical', 'Assisted Living Facilities']</t>
  </si>
  <si>
    <t>uzYq7VtpiEORDkjoq0iKfA</t>
  </si>
  <si>
    <t>Novel Sweets</t>
  </si>
  <si>
    <t>['Food', 'Desserts', 'Bakeries']</t>
  </si>
  <si>
    <t>98hfMg1LCCM6EXlU44hDbg</t>
  </si>
  <si>
    <t>Charlotte Pet Cemetery &amp; Crematory</t>
  </si>
  <si>
    <t>6225 Cashion Rd</t>
  </si>
  <si>
    <t>['Pet Services', 'Pets']</t>
  </si>
  <si>
    <t>qw6vA1hdgiToiQx1r9GdHw</t>
  </si>
  <si>
    <t>Hawthorn Suites By Wyndham Charlotte</t>
  </si>
  <si>
    <t>5840 West Park Dr</t>
  </si>
  <si>
    <t>vHlF8VSkELv6nKz5W4GDnw</t>
  </si>
  <si>
    <t>Peninsula China Bistro</t>
  </si>
  <si>
    <t>19906 N Cove Rd, Ste A</t>
  </si>
  <si>
    <t>['Chinese', 'Restaurants', 'Sushi Bars', 'Japanese', 'Asian Fusion']</t>
  </si>
  <si>
    <t>vrCN175x5PLshWAgKjWMVA</t>
  </si>
  <si>
    <t>Carmel Foot Specialists</t>
  </si>
  <si>
    <t>10370 Park Rd, Ste 100</t>
  </si>
  <si>
    <t>['Health &amp; Medical', 'Surgeons', 'Doctors', 'Podiatrists', 'Sports Medicine']</t>
  </si>
  <si>
    <t>R5U3PcwZjuc-7PwpLp2Kkg</t>
  </si>
  <si>
    <t>Bella Bridesmaids</t>
  </si>
  <si>
    <t>2133 Southend Dr</t>
  </si>
  <si>
    <t>['Bridal', 'Shopping', "Women's Clothing", 'Fashion']</t>
  </si>
  <si>
    <t>sZb9wrIcWLyyNg0fHlHvzw</t>
  </si>
  <si>
    <t>Spaulding Tree Service</t>
  </si>
  <si>
    <t>['Gardeners', 'Landscaping', 'Home Services', 'Junk Removal &amp; Hauling', 'Tree Services', 'Pressure Washers', 'Local Services']</t>
  </si>
  <si>
    <t>5PpFojIpkGV4JoUP7XJ_Zw</t>
  </si>
  <si>
    <t>7970 Lyles Ln NW</t>
  </si>
  <si>
    <t>['American (Traditional)', 'Pizza', 'Arcades', 'Restaurants', 'Arts &amp; Entertainment', 'Event Planning &amp; Services', 'Active Life', 'Indoor Playcentre', 'Party &amp; Event Planning', 'Kids Activities']</t>
  </si>
  <si>
    <t>Oj5l_BG9S2H-RSujDjmaTQ</t>
  </si>
  <si>
    <t>AMC Concord Mills 24</t>
  </si>
  <si>
    <t>8421 Concord Mills Blvd.</t>
  </si>
  <si>
    <t>pR-vteNqIaOPOo6-lO40sw</t>
  </si>
  <si>
    <t>All Dogs Unleashed</t>
  </si>
  <si>
    <t>205 Peachtree Dr S</t>
  </si>
  <si>
    <t>['Pets', 'Pet Services', 'Pet Training']</t>
  </si>
  <si>
    <t>VQ_QT5Ga12p58NU-32NmqA</t>
  </si>
  <si>
    <t>Understanding Our Dogs</t>
  </si>
  <si>
    <t>['Pet Training', 'Pet Services', 'Pets', 'Pet Boarding', 'Pet Sitting']</t>
  </si>
  <si>
    <t>fzXOuIwKyIh92m2zB7TJ1w</t>
  </si>
  <si>
    <t>Hot Stone Grill</t>
  </si>
  <si>
    <t>17015 Kenton Dr, Ste 105</t>
  </si>
  <si>
    <t>['Specialty Food', 'Modern European', 'Mediterranean', 'American (New)', 'Restaurants', 'American (Traditional)', 'Food', 'Steakhouses']</t>
  </si>
  <si>
    <t>xtYI3qhsU1fdyB13aUQerg</t>
  </si>
  <si>
    <t>Wags N Kisses Pet Sitters</t>
  </si>
  <si>
    <t>['Pets', 'Pet Sitting', 'Pet Services', 'Dog Walkers']</t>
  </si>
  <si>
    <t>uvONTsYi-8HWJIPKUuqgsA</t>
  </si>
  <si>
    <t>Harrisburg Hardware</t>
  </si>
  <si>
    <t>4410 Highway 49 S</t>
  </si>
  <si>
    <t>['Shopping', 'Hardware Stores', 'Home &amp; Garden']</t>
  </si>
  <si>
    <t>3U5tEDrgamp_Pl8TPHFYBg</t>
  </si>
  <si>
    <t>Allure</t>
  </si>
  <si>
    <t>5720 Carnegie Blvd</t>
  </si>
  <si>
    <t>Un0QXKDscxlI_yi3u14ALA</t>
  </si>
  <si>
    <t>['Chicken Shop', 'Breakfast &amp; Brunch', 'Fast Food', 'Restaurants']</t>
  </si>
  <si>
    <t>xKhjhko44Wr7IjMLnsV43g</t>
  </si>
  <si>
    <t>Blue Cave</t>
  </si>
  <si>
    <t>['Wine Bars', 'Nightlife', 'American (Traditional)', 'Pubs', 'Diners', 'Bars', 'Restaurants', 'Cocktail Bars']</t>
  </si>
  <si>
    <t>cKQQIMtYiLIiwgn_xHPUjA</t>
  </si>
  <si>
    <t>Scott Boyar CPA P</t>
  </si>
  <si>
    <t>5200 Park Rd, Ste 122</t>
  </si>
  <si>
    <t>7fa7SPQb9_DbKCtlmRB5GA</t>
  </si>
  <si>
    <t>Budget Rent a Car</t>
  </si>
  <si>
    <t>LnVIdyNYiRFNZjHEc5GZ8g</t>
  </si>
  <si>
    <t>Kid to Kid</t>
  </si>
  <si>
    <t>9931-A Rose Commons Dr</t>
  </si>
  <si>
    <t>tgLrY2Z64SeeNANRwy57Hg</t>
  </si>
  <si>
    <t>Family Care Specialty Pharmacy</t>
  </si>
  <si>
    <t>10227-B University City Blvd</t>
  </si>
  <si>
    <t>['Drugstores', 'Health &amp; Medical', 'Shopping', 'Weight Loss Centers']</t>
  </si>
  <si>
    <t>zWoMedX_R_6WttBC9XtiXg</t>
  </si>
  <si>
    <t>Cooking Uptown</t>
  </si>
  <si>
    <t>1707 E 7th St</t>
  </si>
  <si>
    <t>['Kitchen &amp; Bath', 'Home &amp; Garden', 'Cooking Schools', 'Specialty Schools', 'Education', 'Pets', 'Shopping']</t>
  </si>
  <si>
    <t>Y1B4tp8ZZzz_ISv16wkaNA</t>
  </si>
  <si>
    <t>Olive Garden Italian Restaurant</t>
  </si>
  <si>
    <t>2983 Monroe Way</t>
  </si>
  <si>
    <t>['Salad', 'Wine Bars', 'Italian', 'Restaurants', 'Nightlife', 'Bars', 'Soup']</t>
  </si>
  <si>
    <t>rKmWBixB_ucyrrTplX2Y3Q</t>
  </si>
  <si>
    <t>Ashford Green</t>
  </si>
  <si>
    <t>230 Barton Creek Dr</t>
  </si>
  <si>
    <t>V0kngDTQeramOHkHXAGmWQ</t>
  </si>
  <si>
    <t>Diamond's Beauty Bar</t>
  </si>
  <si>
    <t>1819 Sardis Rd N, Ste 320</t>
  </si>
  <si>
    <t>['Eyelash Service', 'Waxing', 'Beauty &amp; Spas', 'Makeup Artists', 'Hair Removal']</t>
  </si>
  <si>
    <t>EsCpkEQo_3wFw5gP-Pz6GA</t>
  </si>
  <si>
    <t>553 South Main Street</t>
  </si>
  <si>
    <t>['Pizza', 'Restaurants', 'Italian', 'Sandwiches', 'Fast Food', 'Chicken Wings']</t>
  </si>
  <si>
    <t>pnzETCn0-3ty_EVsgLtO_g</t>
  </si>
  <si>
    <t>The Mandrake</t>
  </si>
  <si>
    <t>['Sushi Bars', 'Tapas Bars', 'Wine Bars', 'Tapas/Small Plates', 'Bars', 'Restaurants', 'Nightlife']</t>
  </si>
  <si>
    <t>a49ARysOFO_BHawIvm1AtA</t>
  </si>
  <si>
    <t>Massage Envy - RiverGate</t>
  </si>
  <si>
    <t>12840 Walker Branch Dr</t>
  </si>
  <si>
    <t>['Beauty &amp; Spas', 'Massage', 'Skin Care', 'Health &amp; Medical', 'Day Spas', 'Massage Therapy']</t>
  </si>
  <si>
    <t>Charlotte Root Canal Center</t>
  </si>
  <si>
    <t>2809 Coltsgate Rd, Ste 210</t>
  </si>
  <si>
    <t>['Dentists', 'General Dentistry', 'Health &amp; Medical', 'Endodontists', 'Cosmetic Dentists', 'Orthodontists']</t>
  </si>
  <si>
    <t>XWCpc7rYsgv-u3BIoG9Q7w</t>
  </si>
  <si>
    <t>A Bao Time</t>
  </si>
  <si>
    <t>['Specialty Food', 'Food Trucks', 'Street Vendors', 'Food', 'Ethnic Food']</t>
  </si>
  <si>
    <t>wJesjqgdiH34cxJhkbTHZA</t>
  </si>
  <si>
    <t>LetterLoft Monograms and Gifts</t>
  </si>
  <si>
    <t>9848 Rea Rd</t>
  </si>
  <si>
    <t>['Shopping', 'Fashion']</t>
  </si>
  <si>
    <t>poerzgU80J5Wzy2x3YGSOw</t>
  </si>
  <si>
    <t>Independence Automotive</t>
  </si>
  <si>
    <t>['Oil Change Stations', 'Auto Repair', 'Automotive', 'Tires']</t>
  </si>
  <si>
    <t>5K4lN91Gc6pEc5qsNDZwFw</t>
  </si>
  <si>
    <t>Mr Tokyo Japanese Restaurant</t>
  </si>
  <si>
    <t>2239 W Roosevelt Blvd</t>
  </si>
  <si>
    <t>Td-NBatsnh_gaJAadorKnw</t>
  </si>
  <si>
    <t>3147 E Independence Blvd</t>
  </si>
  <si>
    <t>['Pest Control', 'Home Services', 'Local Services', 'Carpet Cleaning', 'Plumbing', 'Damage Restoration', 'Heating &amp; Air Conditioning/HVAC', 'Landscaping', 'Lawn Services']</t>
  </si>
  <si>
    <t>nS60iO5QhSt-MzCwekrR0w</t>
  </si>
  <si>
    <t>360 N New Hope Rd</t>
  </si>
  <si>
    <t>['Fish &amp; Chips', 'Restaurants', 'American (Traditional)', 'Fast Food', 'Seafood']</t>
  </si>
  <si>
    <t>YXa0A7aXV9wWNR0qJVVSDg</t>
  </si>
  <si>
    <t>15105 John J Delaney Dr, Ste A</t>
  </si>
  <si>
    <t>['Breakfast &amp; Brunch', 'American (New)', 'Bars', 'Nightlife', 'Restaurants', 'Burgers']</t>
  </si>
  <si>
    <t>1MvR4NJQbHy0i7ME1IoYpw</t>
  </si>
  <si>
    <t>Beef 'N Bottle</t>
  </si>
  <si>
    <t>4538 S Blvd</t>
  </si>
  <si>
    <t>nRvZCyasmX7gJmKb2AhOSA</t>
  </si>
  <si>
    <t>Bartender's Ball</t>
  </si>
  <si>
    <t>7100 Statesville Road Charlotte</t>
  </si>
  <si>
    <t>['Nightlife', 'Event Planning &amp; Services']</t>
  </si>
  <si>
    <t>HPhtgNS6GQe523P8LZHylg</t>
  </si>
  <si>
    <t>Rosemont</t>
  </si>
  <si>
    <t>1714 South Blvd</t>
  </si>
  <si>
    <t>gPXIwuzFUdG-I4yw0BFm7A</t>
  </si>
  <si>
    <t>2501 N Tryon St</t>
  </si>
  <si>
    <t>['Fast Food', 'Breakfast &amp; Brunch', 'Restaurants', 'American (New)', 'Chicken Wings', 'Chicken Shop']</t>
  </si>
  <si>
    <t>oj6T6F08Pxt6bBEVLosrLw</t>
  </si>
  <si>
    <t>Beacon Hill Staffing Group - Charlotte</t>
  </si>
  <si>
    <t>900 West Trade St, Fl 7, Ste 705</t>
  </si>
  <si>
    <t>3JFFXGMBCeIWjbj2MxyawQ</t>
  </si>
  <si>
    <t>Red Hill Brewery</t>
  </si>
  <si>
    <t>Wy6cDcSkd_rDQuZG-2YImg</t>
  </si>
  <si>
    <t>John's Place</t>
  </si>
  <si>
    <t>['Nightlife', 'Restaurants', 'Bars', 'Italian']</t>
  </si>
  <si>
    <t>n96Mm9eTM1MGOH-af1Eu0A</t>
  </si>
  <si>
    <t>Tiki Hideaway</t>
  </si>
  <si>
    <t>1600 E Woodlawn Rd</t>
  </si>
  <si>
    <t>WJxKe4MptIBI6sMUo_mB9Q</t>
  </si>
  <si>
    <t>Mc Family Medical</t>
  </si>
  <si>
    <t>8820 University East Dr</t>
  </si>
  <si>
    <t>110iMPMPEEjFlf8HKVq84g</t>
  </si>
  <si>
    <t>131 MAIN Restaurant</t>
  </si>
  <si>
    <t>9886 Rea Rd</t>
  </si>
  <si>
    <t>BLAKENEY</t>
  </si>
  <si>
    <t>['Restaurants', 'American (New)', 'American (Traditional)', 'Seafood', 'Steakhouses']</t>
  </si>
  <si>
    <t>kPdOOry5KnxX1KAow3rMWA</t>
  </si>
  <si>
    <t>Queen City Diner</t>
  </si>
  <si>
    <t>116 W 5th St</t>
  </si>
  <si>
    <t>['Diners', 'Restaurants', 'Breakfast &amp; Brunch']</t>
  </si>
  <si>
    <t>iXBfIaTCopY98qFrsbEetA</t>
  </si>
  <si>
    <t>8905 Christenbury Pkwy, Ste 10</t>
  </si>
  <si>
    <t>['Bakeries', 'Cupcakes', 'Food', 'Desserts']</t>
  </si>
  <si>
    <t>j3YSK-IgpNabCIzWEl7CaA</t>
  </si>
  <si>
    <t>Rajbhog Sweets and Snacks</t>
  </si>
  <si>
    <t>9539 Pinnacle Dr, Ste 100</t>
  </si>
  <si>
    <t>['Imported Food', 'Specialty Food', 'Food', 'Indian', 'Restaurants', 'Ethnic Food']</t>
  </si>
  <si>
    <t>ZLacRAwxSgSZjc9-4MjaEw</t>
  </si>
  <si>
    <t>Troutman's Bar-B-Q</t>
  </si>
  <si>
    <t>1388 Hwy 601 Byp S</t>
  </si>
  <si>
    <t>7os-CT7QI8P_sy1QKwhzjg</t>
  </si>
  <si>
    <t>La Fiesta Grande</t>
  </si>
  <si>
    <t>10916 Black Dog Ln</t>
  </si>
  <si>
    <t>['Mexican', 'Salad', 'Soup', 'Restaurants']</t>
  </si>
  <si>
    <t>RsITcgr_hgQqF60P5TAtww</t>
  </si>
  <si>
    <t>Avail Vapor</t>
  </si>
  <si>
    <t>10 Concord Commons SW</t>
  </si>
  <si>
    <t>PGidE3pGieM0aJZ-DaJS5g</t>
  </si>
  <si>
    <t>New Balance Factory Store</t>
  </si>
  <si>
    <t>Charlotte Premium Outlets, 5404 New Fashion Way, Suite 330</t>
  </si>
  <si>
    <t>['Fashion', 'Sporting Goods', 'Shoe Stores', 'Outlet Stores', 'Shopping', 'Sports Wear']</t>
  </si>
  <si>
    <t>jpwO2gB4zb5MDh3P61Sm8A</t>
  </si>
  <si>
    <t>Defined Coffee</t>
  </si>
  <si>
    <t>8519 Gilead Rd</t>
  </si>
  <si>
    <t>7Nz4kTghhicjsR23GYMlLg</t>
  </si>
  <si>
    <t>Jade Dragon</t>
  </si>
  <si>
    <t>7741 Colony Rd, Ste A4</t>
  </si>
  <si>
    <t>CgeNY1pll5dBQuHPCJGAOg</t>
  </si>
  <si>
    <t>Hardee's Red Burrito</t>
  </si>
  <si>
    <t>5024 Sunset Rd</t>
  </si>
  <si>
    <t>['Burgers', 'Hot Dogs', 'Restaurants', 'Fast Food', 'American (Traditional)', 'Mexican']</t>
  </si>
  <si>
    <t>kR1wadS21BaVm1n_5BXOsg</t>
  </si>
  <si>
    <t>Viva Raw</t>
  </si>
  <si>
    <t>['Food', 'Juice Bars &amp; Smoothies', 'Vegan', 'Restaurants']</t>
  </si>
  <si>
    <t>3TWXRZeytVSW-NYxj7pt2g</t>
  </si>
  <si>
    <t>Pink Spoon</t>
  </si>
  <si>
    <t>['Ice Cream &amp; Frozen Yogurt', 'Do-It-Yourself Food', 'Food']</t>
  </si>
  <si>
    <t>Qc2EY-9MEmgmvrCDXHUNJQ</t>
  </si>
  <si>
    <t>Magnolia Nails</t>
  </si>
  <si>
    <t>21714 Catawba Ave, Ste A2</t>
  </si>
  <si>
    <t>10tJuB_YkVQWuk4PtoI7iA</t>
  </si>
  <si>
    <t>Intermezzo Pizzeria and Cafe</t>
  </si>
  <si>
    <t>1427 E 10th St</t>
  </si>
  <si>
    <t>['Cafes', 'Restaurants', 'Pizza']</t>
  </si>
  <si>
    <t>txEKQrdWb-l16neve500kg</t>
  </si>
  <si>
    <t>2201 W Arrowood Rd</t>
  </si>
  <si>
    <t>m3XOBJyAJIWEJJUpngVLLw</t>
  </si>
  <si>
    <t>Two Scoops Creamery</t>
  </si>
  <si>
    <t>913 Central Ave</t>
  </si>
  <si>
    <t>['Ice Cream &amp; Frozen Yogurt', 'Desserts', 'Restaurants', 'Food', 'Vegetarian']</t>
  </si>
  <si>
    <t>YDjwZst6wdQm5q6m1jXtcQ</t>
  </si>
  <si>
    <t>Sonny's Real Pit Bar-B-Q</t>
  </si>
  <si>
    <t>9500 South Blvd</t>
  </si>
  <si>
    <t>I4c6K29bATfpMaM6uViLRQ</t>
  </si>
  <si>
    <t>The Press Box Bar &amp; Grill</t>
  </si>
  <si>
    <t>9609 N Tryon St, Ste A</t>
  </si>
  <si>
    <t>['Shopping', 'Nightlife', 'Restaurants', 'Sports Bars', 'Bars', 'American (Traditional)', 'Pool Halls', 'Pool &amp; Billiards', 'American (New)']</t>
  </si>
  <si>
    <t>UOuitzP3wKaLOzJSPN38ZA</t>
  </si>
  <si>
    <t>7rw92H4cHKZAE3riYDHOvQ</t>
  </si>
  <si>
    <t>Harrigan's Gourmet Deli</t>
  </si>
  <si>
    <t>5033 South Blvd, Ste K</t>
  </si>
  <si>
    <t>['Restaurants', 'Delis']</t>
  </si>
  <si>
    <t>UcTHK_i5OSci4QR66UVzdQ</t>
  </si>
  <si>
    <t>Colonial Village at Matthews</t>
  </si>
  <si>
    <t>1301 Crescent Lane</t>
  </si>
  <si>
    <t>FHE-LjHvzhWMEIIHI82C3Q</t>
  </si>
  <si>
    <t>World Travel Mates</t>
  </si>
  <si>
    <t>7422 Carmel Executive Park Dr, Ste 108</t>
  </si>
  <si>
    <t>['Transportation', 'Hotels &amp; Travel', 'Tours', 'Travel Agents', 'Travel Services']</t>
  </si>
  <si>
    <t>ChlWsP2SqNXQpvWvCbTkEA</t>
  </si>
  <si>
    <t>Jv Nail Spa</t>
  </si>
  <si>
    <t>4445 Highway 49 S, Ste 110</t>
  </si>
  <si>
    <t>ZRAf3lg_BYacwSGkRW5kKQ</t>
  </si>
  <si>
    <t>7408 Waverly Walk Ave</t>
  </si>
  <si>
    <t>MQEpDvkdL39hh1N0We3Vaw</t>
  </si>
  <si>
    <t>Hot Taco</t>
  </si>
  <si>
    <t>200 E Bland St, Ste A</t>
  </si>
  <si>
    <t>dLW65hFdNKeUeEHW62DmmQ</t>
  </si>
  <si>
    <t>Pink House Crews</t>
  </si>
  <si>
    <t>3900 Freedom Dr</t>
  </si>
  <si>
    <t>['Home Services', 'Handyman', 'Flooring', 'Roofing', 'Contractors', 'Gutter Services', 'Windows Installation']</t>
  </si>
  <si>
    <t>D64yHDzAcgfeG5e56ubtHQ</t>
  </si>
  <si>
    <t>Hot Glass Alley</t>
  </si>
  <si>
    <t>438 Atando Ave</t>
  </si>
  <si>
    <t>['Art Classes', 'Arts &amp; Entertainment', 'Event Planning &amp; Services', 'Art Galleries', 'Shopping', 'Education', 'Glass Blowing', 'Team Building Activities']</t>
  </si>
  <si>
    <t>7dWvX7P7CcVBfvtTcHTP6w</t>
  </si>
  <si>
    <t>Poprock Photography</t>
  </si>
  <si>
    <t>cMf1Tu80ylDmkkEXg49iWQ</t>
  </si>
  <si>
    <t>The 12th Man</t>
  </si>
  <si>
    <t>12206 Copper Way, Ste 124</t>
  </si>
  <si>
    <t>zDPVRMN6PJhD34RYhiySgw</t>
  </si>
  <si>
    <t>La Autentica</t>
  </si>
  <si>
    <t>['Restaurants', 'Mexican', 'Desserts', 'Breakfast &amp; Brunch', 'Food']</t>
  </si>
  <si>
    <t>mCsyOFkVFGYYKeBpROAF9Q</t>
  </si>
  <si>
    <t>Sharp Start Auto</t>
  </si>
  <si>
    <t>201 E Cama St</t>
  </si>
  <si>
    <t>3VlpKnVSTb0gPWq-IYnTmw</t>
  </si>
  <si>
    <t>Da Vinci's Pizza</t>
  </si>
  <si>
    <t>['Pizza', 'Desserts', 'Salad', 'Restaurants', 'Food']</t>
  </si>
  <si>
    <t>TRuHe0bA3z66oqTsXQ7zyg</t>
  </si>
  <si>
    <t>The Cycle Path</t>
  </si>
  <si>
    <t>20900 N Main St</t>
  </si>
  <si>
    <t>['Sporting Goods', 'Bike Rentals', 'Bikes', 'Active Life', 'Shopping', 'Mountain Biking']</t>
  </si>
  <si>
    <t>7c_R6phtiWEIuhpzZY_jww</t>
  </si>
  <si>
    <t>Foxy Nails and Spa</t>
  </si>
  <si>
    <t>6801 Northlake Mall Dr, Ste 148</t>
  </si>
  <si>
    <t>J4ItXF4oqxAgXuD2Z2MsHQ</t>
  </si>
  <si>
    <t>ASAP Painting and Home Improvements</t>
  </si>
  <si>
    <t>['Lighting Fixtures &amp; Equipment', 'Interior Design', 'Carpeting', 'Home &amp; Garden', 'Shopping', 'Kitchen &amp; Bath', 'Carpenters', 'Home Services', 'Electricians', 'Flooring', 'Painters', 'Contractors', 'Plumbing', 'Windows Installation', 'Tiling']</t>
  </si>
  <si>
    <t>NFTh6mj3X2AnHJCKIFUk5Q</t>
  </si>
  <si>
    <t>8540 E Independence Blvd</t>
  </si>
  <si>
    <t>0SbElPykzndWQufOPSPDsg</t>
  </si>
  <si>
    <t>The Reserve at Providence by Pegasus Residential</t>
  </si>
  <si>
    <t>5931 Providence Rd</t>
  </si>
  <si>
    <t>1Jld8sFoInnOg3X5FP4ewQ</t>
  </si>
  <si>
    <t>Miso Sushi &amp; Grill</t>
  </si>
  <si>
    <t>280 Concord Pkwy S, Ste 125</t>
  </si>
  <si>
    <t>['Restaurants', 'Sushi Bars', 'Japanese']</t>
  </si>
  <si>
    <t>OsdllA8XJkHnsJjjW6S0Zw</t>
  </si>
  <si>
    <t>Sports &amp; Fitness Clubs of Charlotte - University</t>
  </si>
  <si>
    <t>8404 N Tryon St</t>
  </si>
  <si>
    <t>cOZvQTnC6xRWRHHdtXad1Q</t>
  </si>
  <si>
    <t>K9 Hair Design</t>
  </si>
  <si>
    <t>308 Unionville-Indian Trail Rd, Ste E</t>
  </si>
  <si>
    <t>r3pDyCPoFC46XfjlwSs95A</t>
  </si>
  <si>
    <t>Kasby's</t>
  </si>
  <si>
    <t>14040 S Tryon St</t>
  </si>
  <si>
    <t>['Home Services', 'Patio Coverings', 'Outdoor Furniture Stores', 'Local Services', 'Furniture Reupholstery', 'Shopping', 'Furniture Stores', 'Home &amp; Garden']</t>
  </si>
  <si>
    <t>LstSAbRd5NRZ6HkmlSd30Q</t>
  </si>
  <si>
    <t>Margaritas</t>
  </si>
  <si>
    <t>751-L NC 16 Business Hwy</t>
  </si>
  <si>
    <t>['Bars', 'Sports Bars', 'Nightlife', 'Beer Bar', 'Mexican', 'Restaurants']</t>
  </si>
  <si>
    <t>J4aCyC5u4NZJBO3-WAzh5Q</t>
  </si>
  <si>
    <t>4024 E Franklin Blvd, Unit 150</t>
  </si>
  <si>
    <t>['Event Planning &amp; Services', 'Arts &amp; Entertainment', 'Party &amp; Event Planning', 'Paint &amp; Sip', 'Education', 'Art Classes']</t>
  </si>
  <si>
    <t>lHYMeXf8JH1Q8Dazn9s3Gg</t>
  </si>
  <si>
    <t>7850 N Tryon St</t>
  </si>
  <si>
    <t>['Tires', 'Auto Parts &amp; Supplies', 'Wheel &amp; Rim Repair', 'Automotive']</t>
  </si>
  <si>
    <t>wkZ6P5fDw0G_iFRU-hzBhQ</t>
  </si>
  <si>
    <t>The Pizza Peel</t>
  </si>
  <si>
    <t>4422 Colwick Rd</t>
  </si>
  <si>
    <t>['Sandwiches', 'Mexican', 'Bars', 'Italian', 'Nightlife', 'Tacos', 'Beer', 'Wine &amp; Spirits', 'Pizza', 'Restaurants', 'Food']</t>
  </si>
  <si>
    <t>ns0qXg0Eu6LXrLapIYj0dw</t>
  </si>
  <si>
    <t>Kia of Gastonia</t>
  </si>
  <si>
    <t>4290 Wilkinson Blvd</t>
  </si>
  <si>
    <t>['Auto Parts &amp; Supplies', 'Automotive', 'Tires', 'Car Dealers', 'Auto Repair']</t>
  </si>
  <si>
    <t>9wWqw9wnT0l8ppnavowPZA</t>
  </si>
  <si>
    <t>Latitude 36</t>
  </si>
  <si>
    <t>gndZIKxYLI8ugMM-zXI8HA</t>
  </si>
  <si>
    <t>Speedway</t>
  </si>
  <si>
    <t>13354 Albemarle Rd</t>
  </si>
  <si>
    <t>['Automotive', 'Gas Stations', 'Food', 'Convenience Stores']</t>
  </si>
  <si>
    <t>AcUTYakkBR0KkkVhgpW6eQ</t>
  </si>
  <si>
    <t>1876 Main St W</t>
  </si>
  <si>
    <t>['Discount Store', 'Department Stores', 'Fashion', 'Drugstores', 'Grocery', 'Food', 'Electronics', 'Mobile Phones', 'Shopping']</t>
  </si>
  <si>
    <t>LymQXYNAomFUGOA-4llkhQ</t>
  </si>
  <si>
    <t>Hawthorne's New York Pizza and Bar</t>
  </si>
  <si>
    <t>14205 Reese Blvd, Ste E2</t>
  </si>
  <si>
    <t>['Nightlife', 'Pizza', 'Restaurants', 'Bars', 'Italian', 'Sports Bars']</t>
  </si>
  <si>
    <t>VGcV3yStTzGaOrW9CsDx-Q</t>
  </si>
  <si>
    <t>547 Brentwood Rd</t>
  </si>
  <si>
    <t>['American (Traditional)', 'Restaurants', 'Burgers']</t>
  </si>
  <si>
    <t>uVm_OvI7xhHpgbqGWkoNNQ</t>
  </si>
  <si>
    <t>3000 E Franklin Blvd</t>
  </si>
  <si>
    <t>['Discount Store', 'Drugstores', 'Food', 'Department Stores', 'Shopping', 'Mobile Phones', 'Fashion', 'Grocery', 'Electronics']</t>
  </si>
  <si>
    <t>zPzxqeEy28FojQ7Tc3XpTA</t>
  </si>
  <si>
    <t>8506 Park Rd</t>
  </si>
  <si>
    <t>mLGv4EbVnvmheza_RH1jxg</t>
  </si>
  <si>
    <t>1801 Windsor Square Dr.</t>
  </si>
  <si>
    <t>['Wholesale Stores', 'Eyewear &amp; Opticians', 'Shopping', 'Fashion', 'Department Stores', 'Grocery', 'Food']</t>
  </si>
  <si>
    <t>z7qbndwc9lH9hOR5N8ORiA</t>
  </si>
  <si>
    <t>5051 Bayfield Pkwy</t>
  </si>
  <si>
    <t>['Restaurants', 'Fast Food', 'Coffee &amp; Tea', 'Burgers', 'Food']</t>
  </si>
  <si>
    <t>NLQaO60U9As1MFcJ95fcJA</t>
  </si>
  <si>
    <t>Tony Sacco's Coal Oven Pizza</t>
  </si>
  <si>
    <t>8111 Concord Mills Blvd, Ste 129B</t>
  </si>
  <si>
    <t>['Salad', 'Food', 'Sandwiches', 'Pizza', 'Restaurants', 'Beer', 'Wine &amp; Spirits']</t>
  </si>
  <si>
    <t>0QcxNPjk26to_tGIGloB_g</t>
  </si>
  <si>
    <t>Main Street Grill</t>
  </si>
  <si>
    <t>201 W S Main St</t>
  </si>
  <si>
    <t>['Restaurants', 'Breakfast &amp; Brunch', 'Diners', 'Greek']</t>
  </si>
  <si>
    <t>ucJz9Ick_GtR9aG9JJtjTw</t>
  </si>
  <si>
    <t>6390 Weddington Rd</t>
  </si>
  <si>
    <t>['Caterers', 'Fast Food', 'Breakfast &amp; Brunch', 'Restaurants', 'Event Planning &amp; Services']</t>
  </si>
  <si>
    <t>kVqddTBFpDVU-5NWpxh95g</t>
  </si>
  <si>
    <t>3126 Milton Rd, Ste D</t>
  </si>
  <si>
    <t>['Waxing', 'Beauty &amp; Spas', 'Nail Salons', 'Hair Removal']</t>
  </si>
  <si>
    <t>BrIcv08KT34u_wl6iZ5oLQ</t>
  </si>
  <si>
    <t>Slate Charlotte</t>
  </si>
  <si>
    <t>['Party &amp; Event Planning', 'Nightlife', 'Event Planning &amp; Services', 'Cocktail Bars', 'Pool Halls', 'Bars']</t>
  </si>
  <si>
    <t>LnpSLDWDFr2Ge76ud9gR-g</t>
  </si>
  <si>
    <t>McKee Dental</t>
  </si>
  <si>
    <t>3320 Siskey Pkwy, Ste 100</t>
  </si>
  <si>
    <t>['General Dentistry', 'Cosmetic Dentists', 'Health &amp; Medical', 'Dentists']</t>
  </si>
  <si>
    <t>yIIsLp1A6t8jXX2oOk8CJQ</t>
  </si>
  <si>
    <t>CrossFit 704</t>
  </si>
  <si>
    <t>10806 Reames Rd, Ste S</t>
  </si>
  <si>
    <t>['Fitness &amp; Instruction', 'Active Life', 'Trainers', 'Gyms', 'Boot Camps', 'Circuit Training Gyms', 'Interval Training Gyms']</t>
  </si>
  <si>
    <t>iT_u1VSw03Mr9ze5oJsGew</t>
  </si>
  <si>
    <t>Uncle Maddio's Pizza Joint</t>
  </si>
  <si>
    <t>101 S Tryon St, Ste 8</t>
  </si>
  <si>
    <t>['Restaurants', 'Pizza', 'Diners', 'Breakfast &amp; Brunch', 'Salad']</t>
  </si>
  <si>
    <t>D7_vL5fhEJLJAFSNKmwiRQ</t>
  </si>
  <si>
    <t>The Art Of Acupuncture</t>
  </si>
  <si>
    <t>8033 Corporate Center Dr, Ste 100</t>
  </si>
  <si>
    <t>['Grocery', 'Acupuncture', 'Health &amp; Medical', 'Beauty &amp; Spas', 'Food', 'Massage']</t>
  </si>
  <si>
    <t>qoNxiVu6KyuQz_diYpUqgQ</t>
  </si>
  <si>
    <t>S &amp; M Auto Paint &amp; Body Shop</t>
  </si>
  <si>
    <t>12428 Downs Rd</t>
  </si>
  <si>
    <t>rPwpZhrVsMngVgERNexZ5Q</t>
  </si>
  <si>
    <t>1704 Central Ave</t>
  </si>
  <si>
    <t>ywdoUyIHo2G7F_XTglGUmg</t>
  </si>
  <si>
    <t>8455 Pit Stop Ct NW, Ste 140</t>
  </si>
  <si>
    <t>['Dentists', 'Health &amp; Medical', 'Endodontists', 'Pediatric Dentists', 'Orthodontists', 'Cosmetic Dentists', 'General Dentistry']</t>
  </si>
  <si>
    <t>y8ELffgkORhv6G8oZGJwUA</t>
  </si>
  <si>
    <t>Il Bosco Ristorante and Bar</t>
  </si>
  <si>
    <t>127 Depot St</t>
  </si>
  <si>
    <t>co82I6L6eTmoPCX44wOfRg</t>
  </si>
  <si>
    <t>South End Wine Festival</t>
  </si>
  <si>
    <t>308 W Carson Blvd</t>
  </si>
  <si>
    <t>['Arts &amp; Entertainment', 'Festivals', 'Local Flavor', 'Yelp Events']</t>
  </si>
  <si>
    <t>LhNZoKgICHSYOF9Bym9OwA</t>
  </si>
  <si>
    <t>Eden Therapy &amp; Massage</t>
  </si>
  <si>
    <t>2115 Southend Dr, Ste 101</t>
  </si>
  <si>
    <t>['Massage', 'Beauty &amp; Spas', 'Massage Therapy', 'Health &amp; Medical', 'Day Spas']</t>
  </si>
  <si>
    <t>K19Mv4i_HrQEmXto9wb2hQ</t>
  </si>
  <si>
    <t>Holiday Inn Charlotte-Center City</t>
  </si>
  <si>
    <t>230 N College St</t>
  </si>
  <si>
    <t>['Venues &amp; Event Spaces', 'Party &amp; Event Planning', 'Resorts', 'Event Planning &amp; Services', 'Hotels', 'Hotels &amp; Travel']</t>
  </si>
  <si>
    <t>o-e7Jg9UHijelxcnIciqzA</t>
  </si>
  <si>
    <t>Balance By Touch Massage</t>
  </si>
  <si>
    <t>6400 Bannington Rd, Ste A</t>
  </si>
  <si>
    <t>['Health &amp; Medical', 'Massage Therapy', 'Reiki', 'Rehabilitation Center', 'Chiropractors']</t>
  </si>
  <si>
    <t>L39HKNdW8spCoQmOzASKPA</t>
  </si>
  <si>
    <t>The Grill Restaurant</t>
  </si>
  <si>
    <t>2200 Rexford Rd</t>
  </si>
  <si>
    <t>kPS37PUx1lThBWHuVE8PFw</t>
  </si>
  <si>
    <t>7427 Matthews Mint Hill Rd, Ste 105</t>
  </si>
  <si>
    <t>uG4eS9YSlpGn9Ron_kkhKw</t>
  </si>
  <si>
    <t>K &amp; E Nails</t>
  </si>
  <si>
    <t>1315 N Broome St, Ste 530</t>
  </si>
  <si>
    <t>A4DLxZgx42MAsxURtQieDQ</t>
  </si>
  <si>
    <t>Bp</t>
  </si>
  <si>
    <t>8111 Bellhaven Blvd</t>
  </si>
  <si>
    <t>zA2QpdjnJ-9t1JGbIwT4bg</t>
  </si>
  <si>
    <t>['Security Systems', 'Professional Services', 'Internet Service Providers', 'Television Service Providers', 'Home Services', 'Home Automation']</t>
  </si>
  <si>
    <t>8muNMSuEJO-c_8PFRZ89LQ</t>
  </si>
  <si>
    <t>The Garbage Truck</t>
  </si>
  <si>
    <t>['Restaurants', 'Food Trucks', 'Food', 'Hot Dogs', 'Burgers']</t>
  </si>
  <si>
    <t>JIo6t97S9fV2H-jDWGbyWg</t>
  </si>
  <si>
    <t>Catalyst</t>
  </si>
  <si>
    <t>255 W Martin Luther King Blvd</t>
  </si>
  <si>
    <t>_mahHsC5HaOGJyPQkj-50g</t>
  </si>
  <si>
    <t>Orangetheory Fitness Lake Norman - Cornelius</t>
  </si>
  <si>
    <t>['Gyms', 'Fitness &amp; Instruction', 'Interval Training Gyms', 'Boot Camps', 'Active Life', 'Trainers']</t>
  </si>
  <si>
    <t>atrmXax3Jf9TpCsUxB0YvQ</t>
  </si>
  <si>
    <t>G4S Secure Solutions</t>
  </si>
  <si>
    <t>101 N Tryon St, Ste 112</t>
  </si>
  <si>
    <t>['Security Services', 'Home Services', 'Security Systems', 'Professional Services', 'Private Investigation']</t>
  </si>
  <si>
    <t>iZYA6jrCeeJXFawCLbTIQw</t>
  </si>
  <si>
    <t>Broach Sports Tours</t>
  </si>
  <si>
    <t>3235 S Blvd</t>
  </si>
  <si>
    <t>['Tours', 'Hotels &amp; Travel']</t>
  </si>
  <si>
    <t>RXgQIvBxGRZFilhzJiTj6g</t>
  </si>
  <si>
    <t>Plant Man</t>
  </si>
  <si>
    <t>Q2zPxci3-HlelBPGDiMSug</t>
  </si>
  <si>
    <t>The Pauline Tea-Bar Apothecary</t>
  </si>
  <si>
    <t>2326 Arty Ave</t>
  </si>
  <si>
    <t>['Restaurants', 'Cafes', 'Food', 'Bakeries', 'Tea Rooms']</t>
  </si>
  <si>
    <t>Ko69bJMx9GVWBEbO_9US-A</t>
  </si>
  <si>
    <t>Bianucci Salon &amp; Spa</t>
  </si>
  <si>
    <t>4003 S New Hope Rd</t>
  </si>
  <si>
    <t>['Massage', 'Day Spas', 'Beauty &amp; Spas', 'Hair Salons', 'Skin Care']</t>
  </si>
  <si>
    <t>hcjnOtiW7Bdym3-7PaLUzA</t>
  </si>
  <si>
    <t>Le Kebab Grill</t>
  </si>
  <si>
    <t>350 E Mccullough Dr</t>
  </si>
  <si>
    <t>['Sandwiches', 'Mediterranean', 'Middle Eastern', 'Halal', 'Restaurants']</t>
  </si>
  <si>
    <t>RMnRn8TlJEva0l3UfForaw</t>
  </si>
  <si>
    <t>Sugar Daddy's Food Truck</t>
  </si>
  <si>
    <t>['Restaurants', 'Southern', 'Food Trucks', 'Food', 'Caterers', 'Event Planning &amp; Services']</t>
  </si>
  <si>
    <t>FgpaoWusDRqEkdiFco5aTA</t>
  </si>
  <si>
    <t>Dave Macs Powerwashing</t>
  </si>
  <si>
    <t>7153 Powder Mill Pl</t>
  </si>
  <si>
    <t>J4DJqpBNxrQNV6f7fDlgEQ</t>
  </si>
  <si>
    <t>Famous Toastery - Matthews</t>
  </si>
  <si>
    <t>['Breakfast &amp; Brunch', 'Caterers', 'Event Planning &amp; Services', 'Restaurants']</t>
  </si>
  <si>
    <t>UzE7JpFBmwVHmBaFCPdktg</t>
  </si>
  <si>
    <t>Parkside at South Tryon</t>
  </si>
  <si>
    <t>605 Candler Ln</t>
  </si>
  <si>
    <t>jK9b4-mb2elwuqBdHXy3sg</t>
  </si>
  <si>
    <t>El Mall De La Comida</t>
  </si>
  <si>
    <t>['Mexican', 'Street Vendors', 'Food', 'Food Trucks', 'Restaurants']</t>
  </si>
  <si>
    <t>7Uh8SZ928CTkWmser1CTpQ</t>
  </si>
  <si>
    <t>Indigo Residential Management</t>
  </si>
  <si>
    <t>11030 South Tryon St</t>
  </si>
  <si>
    <t>['Real Estate Services', 'Home Services', 'Property Management', 'Real Estate']</t>
  </si>
  <si>
    <t>MUjoVKjgOnLciK8Ezc2YdQ</t>
  </si>
  <si>
    <t>Charlotte Food Fight</t>
  </si>
  <si>
    <t>120 South Trade St</t>
  </si>
  <si>
    <t>9tqA5e4YctbjiU6e12otHw</t>
  </si>
  <si>
    <t>Pine Cleaners</t>
  </si>
  <si>
    <t>14229 Reese Blvd, Unit B1</t>
  </si>
  <si>
    <t>VFVJvCxXaExOGfV3k5Xksw</t>
  </si>
  <si>
    <t>Breakout Games - Charlotte</t>
  </si>
  <si>
    <t>['Active Life', 'Escape Games', 'Team Building Activities', 'Event Planning &amp; Services']</t>
  </si>
  <si>
    <t>5B-V6vr6TbtMjrRaBAtHqQ</t>
  </si>
  <si>
    <t>The Saloon at The NC Music Factory</t>
  </si>
  <si>
    <t>WAmCIDi3qn2VI7OUqZfjYQ</t>
  </si>
  <si>
    <t>Solstice Tavern</t>
  </si>
  <si>
    <t>3221 N Davidson St</t>
  </si>
  <si>
    <t>['Sports Bars', 'Fast Food', 'American (Traditional)', 'Bars', 'Burgers', 'Restaurants', 'Nightlife']</t>
  </si>
  <si>
    <t>ReNefsWUiquwHUckVFZZlg</t>
  </si>
  <si>
    <t>Aspen Luxe Salon</t>
  </si>
  <si>
    <t>9208 Ardrey Kell Rd, Ste 300-18</t>
  </si>
  <si>
    <t>7800 Rea Rd, Ste C</t>
  </si>
  <si>
    <t>hQEfwOmP0rMi1jIXbo_bHA</t>
  </si>
  <si>
    <t>20500 Torrence Chapel Rd</t>
  </si>
  <si>
    <t>['Restaurants', 'Fast Food', 'Burgers', 'Coffee &amp; Tea', 'Food']</t>
  </si>
  <si>
    <t>4TdNCaknXSBARlJ9JB-tSw</t>
  </si>
  <si>
    <t>201 Central</t>
  </si>
  <si>
    <t>13108 Eastfield Rd, 7048212686</t>
  </si>
  <si>
    <t>['Beer', 'Wine &amp; Spirits', 'Grocery', 'Specialty Food', 'Cafes', 'Drugstores', 'Restaurants', 'Shopping', 'Flowers &amp; Gifts', 'Food']</t>
  </si>
  <si>
    <t>WSvj3dy6u0LEoROMTy1ZQQ</t>
  </si>
  <si>
    <t>Midwood Auto Craft</t>
  </si>
  <si>
    <t>712 Anderson St</t>
  </si>
  <si>
    <t>auwQg_3MFcR47lWY5qV0VQ</t>
  </si>
  <si>
    <t>The Village</t>
  </si>
  <si>
    <t>3208 N Graham St</t>
  </si>
  <si>
    <t>['American (Traditional)', 'Breakfast &amp; Brunch', 'Restaurants']</t>
  </si>
  <si>
    <t>hgVXwdk_qmRp2QwrzxkZ5A</t>
  </si>
  <si>
    <t>7401 East Independence Blvd</t>
  </si>
  <si>
    <t>['American (New)', 'American (Traditional)', 'Restaurants', 'Burgers']</t>
  </si>
  <si>
    <t>t3FoC8pUSXgN_VyH1YnJ8g</t>
  </si>
  <si>
    <t>Functional Training Studio</t>
  </si>
  <si>
    <t>8018 Myint Ln, Ste 130</t>
  </si>
  <si>
    <t>['Gyms', 'Fitness &amp; Instruction', 'Trainers', 'Active Life']</t>
  </si>
  <si>
    <t>WvWgSGWcSv46HyMzohD-gQ</t>
  </si>
  <si>
    <t>Village Emporium</t>
  </si>
  <si>
    <t>1615-2B Sardis Rd N</t>
  </si>
  <si>
    <t>['Flowers &amp; Gifts', 'Shopping', 'Gift Shops']</t>
  </si>
  <si>
    <t>NwVtB3b7A1Pgz2TYsaVKzQ</t>
  </si>
  <si>
    <t>1332 Industrial Dr</t>
  </si>
  <si>
    <t>['Professional Services', 'Internet Service Providers', 'Home Services', 'Television Service Providers']</t>
  </si>
  <si>
    <t>brztOsfE9ozi7iQOzrQOOQ</t>
  </si>
  <si>
    <t>Peking Garden</t>
  </si>
  <si>
    <t>wc2u2JM4Fx2smNwuIYxDzg</t>
  </si>
  <si>
    <t>8420 Rea Rd</t>
  </si>
  <si>
    <t>['Cafes', 'Restaurants', 'American (New)']</t>
  </si>
  <si>
    <t>wXqIh5t-VjN6-jHz6XMXDQ</t>
  </si>
  <si>
    <t>X-treme Collision</t>
  </si>
  <si>
    <t>4000 Sam Wilson Rd</t>
  </si>
  <si>
    <t>1Qq41uLzLrrralYzzphSdg</t>
  </si>
  <si>
    <t>The Maids of Three Lakes</t>
  </si>
  <si>
    <t>278 N Nc 16 Business Hwy</t>
  </si>
  <si>
    <t>8Jt_x1w7cFX6zUq65dnMsg</t>
  </si>
  <si>
    <t>4117 Park Rd</t>
  </si>
  <si>
    <t>QJ8nA9dgfJagX66238Ne5A</t>
  </si>
  <si>
    <t>KkKbyKPUBng1yGqTl-HaUg</t>
  </si>
  <si>
    <t>Wine and Canvas</t>
  </si>
  <si>
    <t>['Arts &amp; Entertainment', 'Paint &amp; Sip']</t>
  </si>
  <si>
    <t>2A-ElaT-_-Gi84d8VfVYvw</t>
  </si>
  <si>
    <t>5343 S Blvd</t>
  </si>
  <si>
    <t>['Health &amp; Medical', 'Doctors', 'Shopping', 'Ophthalmologists', 'Eyewear &amp; Opticians', 'Optometrists']</t>
  </si>
  <si>
    <t>EBiSHO2yblFQQ6EPbkZaQg</t>
  </si>
  <si>
    <t>Ishi 3 Japanese Restaurant</t>
  </si>
  <si>
    <t>IAcNSk2bp-0yk-ugitFwVw</t>
  </si>
  <si>
    <t>The Coffee Priest</t>
  </si>
  <si>
    <t>ArcRCh9bYT0XGJPwNRJP-w</t>
  </si>
  <si>
    <t>431 Peninsula Dr</t>
  </si>
  <si>
    <t>['Grocery', 'Shopping', 'Food', 'Drugstores', 'Flowers &amp; Gifts']</t>
  </si>
  <si>
    <t>B3cpqAVqNEhRQA02CN97dA</t>
  </si>
  <si>
    <t>LifeShield</t>
  </si>
  <si>
    <t>13850 Ballantyne Corporate Pl. , Suite 500</t>
  </si>
  <si>
    <t>CtYCzxaDoVCABoz1drGOGg</t>
  </si>
  <si>
    <t>Hyatt Place Charlotte Arrowood</t>
  </si>
  <si>
    <t>7900 Forest Point Blvd</t>
  </si>
  <si>
    <t>2Hp-7pC5FkOpcS_utf-olg</t>
  </si>
  <si>
    <t>2998 E Franklin Blvd</t>
  </si>
  <si>
    <t>['Burgers', 'Restaurants', 'Food', 'Coffee &amp; Tea', 'Fast Food']</t>
  </si>
  <si>
    <t>yEO_gv0O7TjqA2RerfHxKQ</t>
  </si>
  <si>
    <t>Patterson Heating &amp; Air Conditioning</t>
  </si>
  <si>
    <t>3922 Greensboro St</t>
  </si>
  <si>
    <t>TreYsBGjXptogQQmQh1-bg</t>
  </si>
  <si>
    <t>Showmars Seventh Street</t>
  </si>
  <si>
    <t>2004 E 7th St</t>
  </si>
  <si>
    <t>['Greek', 'Mediterranean', 'Breakfast &amp; Brunch', 'American (Traditional)', 'Restaurants', 'Southern', 'Comfort Food']</t>
  </si>
  <si>
    <t>MQTP7970k0HAODSIHTFt0w</t>
  </si>
  <si>
    <t>True North Acupuncture and Wellness</t>
  </si>
  <si>
    <t>1714 S Tryon St</t>
  </si>
  <si>
    <t>sr_FpPu4eGZf1PT2suL_Jw</t>
  </si>
  <si>
    <t>Charlotte OB/GYN</t>
  </si>
  <si>
    <t>1025 Morehead Medical Dr, Ste 400</t>
  </si>
  <si>
    <t>['Doctors', 'Diagnostic Services', 'Obstetricians &amp; Gynecologists', 'Health &amp; Medical']</t>
  </si>
  <si>
    <t>9PAD90ZJZ8ZxssuS9hgmjA</t>
  </si>
  <si>
    <t>Charleys Philly Steak</t>
  </si>
  <si>
    <t>6301 Northlake Mall Dr, Ste FC207</t>
  </si>
  <si>
    <t>['Sandwiches', 'Restaurants', 'Salad', 'Steakhouses']</t>
  </si>
  <si>
    <t>8PaRm2RznnwWaouI5Dj1AQ</t>
  </si>
  <si>
    <t>Northlake Mall</t>
  </si>
  <si>
    <t>CzzNxUeGmSwE5k2YTr5Fjw</t>
  </si>
  <si>
    <t>Ashley Marie</t>
  </si>
  <si>
    <t>129 N Poplar St</t>
  </si>
  <si>
    <t>['Hair Stylists', 'Blow Dry/Out Services', 'Beauty &amp; Spas', 'Hair Salons', 'Massage']</t>
  </si>
  <si>
    <t>fLwF-h0hCtiTjYbAUtppsw</t>
  </si>
  <si>
    <t>Know Your Farms</t>
  </si>
  <si>
    <t>['Food', 'Grocery', 'Farmers Market', 'CSA']</t>
  </si>
  <si>
    <t>WWj9wSLhykjCpjxVyjj7YA</t>
  </si>
  <si>
    <t>Sherpa Auto Transport</t>
  </si>
  <si>
    <t>5605 Carnegie Blvd, Ste 250</t>
  </si>
  <si>
    <t>IRPBa4sFstEXiw_1OsXobw</t>
  </si>
  <si>
    <t>Colonial Grand at Ayrsley</t>
  </si>
  <si>
    <t>9005 Lenox Pointe Dr</t>
  </si>
  <si>
    <t>xeQHAf3Gfa-6M7lrNhyAyg</t>
  </si>
  <si>
    <t>Mavis Discount Tire</t>
  </si>
  <si>
    <t>15054 Idlewild Rd</t>
  </si>
  <si>
    <t>['Auto Repair', 'Oil Change Stations', 'Tires', 'Automotive']</t>
  </si>
  <si>
    <t>Lee's Seafood Boil - Charlotte</t>
  </si>
  <si>
    <t>['Bars', 'Nightlife', 'Wine Bars', 'Cajun/Creole', 'Seafood', 'Restaurants']</t>
  </si>
  <si>
    <t>vmhqRBCoAANUFSTsBtYQRg</t>
  </si>
  <si>
    <t>9510 University City Blvd, Ste 105</t>
  </si>
  <si>
    <t>nlYrJQlmZrNaqXMAqU1nWg</t>
  </si>
  <si>
    <t>The Terrace at South Tryon Square</t>
  </si>
  <si>
    <t>bdSnm8vPT71rufNgYziKvQ</t>
  </si>
  <si>
    <t>Zippy Ice</t>
  </si>
  <si>
    <t>4515 Old Pineville Rd</t>
  </si>
  <si>
    <t>['Local Services', 'Party Supplies', 'Water Delivery', 'Event Planning &amp; Services', 'Ice Delivery', 'Specialty Food', 'Food']</t>
  </si>
  <si>
    <t>rZOzhSA5HP6IdpxuN4v66w</t>
  </si>
  <si>
    <t>Nikko Japanese Restaurant &amp; Sushi Bar</t>
  </si>
  <si>
    <t>325 Arlington Ave, Ste 108</t>
  </si>
  <si>
    <t>['Event Planning &amp; Services', 'Party &amp; Event Planning', 'Restaurants', 'Japanese', 'Asian Fusion', 'Sushi Bars', 'Dance Clubs', 'Nightlife']</t>
  </si>
  <si>
    <t>WMmjFZyamCJBKLl1APIymA</t>
  </si>
  <si>
    <t>Academy Sports +Outdoors</t>
  </si>
  <si>
    <t>2326 Matthews Township Pkwy</t>
  </si>
  <si>
    <t>['Shopping', 'Sporting Goods', 'Fashion', 'Sports Wear']</t>
  </si>
  <si>
    <t>acsNVKhgGV3qIbnG5B6BSA</t>
  </si>
  <si>
    <t>Ken's Laundromat</t>
  </si>
  <si>
    <t>8829 E Wt Harris Blvd, Ste 119</t>
  </si>
  <si>
    <t>['Laundry Services', 'Local Services', 'Laundromat']</t>
  </si>
  <si>
    <t>aQsNa_ZRbEcu9K5TuyMilQ</t>
  </si>
  <si>
    <t>Universal Windows Direct of Charlotte</t>
  </si>
  <si>
    <t>3101 Yorkmont Rd, Suite 300</t>
  </si>
  <si>
    <t>['Siding', 'Door Sales/Installation', 'Home Services', 'Windows Installation']</t>
  </si>
  <si>
    <t>W2RwZhNfTZk0KTkRMJxZYA</t>
  </si>
  <si>
    <t>AAA - Montford Dr</t>
  </si>
  <si>
    <t>1812 Montford Dr</t>
  </si>
  <si>
    <t>['Tours', 'Automotive', 'Insurance', 'Travel Services', 'Auto Repair', 'Financial Services', 'Hotels &amp; Travel']</t>
  </si>
  <si>
    <t>4TCz-T-4khS8Sg7Ednt4eQ</t>
  </si>
  <si>
    <t>Kadampa Meditation Center</t>
  </si>
  <si>
    <t>528 East Blvd</t>
  </si>
  <si>
    <t>['Meditation Centers', 'Bookstores', 'Fitness &amp; Instruction', 'Books', 'Mags', 'Music &amp; Video', 'Shopping', 'Active Life', 'Buddhist Temples', 'Religious Organizations']</t>
  </si>
  <si>
    <t>EtArD19mQZvWXj3w2Ivufw</t>
  </si>
  <si>
    <t>Queen City Animal Hospital</t>
  </si>
  <si>
    <t>920 Belmont Ave</t>
  </si>
  <si>
    <t>['Pets', 'Veterinarians', 'Pet Services']</t>
  </si>
  <si>
    <t>At3bSltMX8mrBWAHL9s-HA</t>
  </si>
  <si>
    <t>Mandarin Chinese Restaurant</t>
  </si>
  <si>
    <t>9548 Mt Holly Hntrsvlle Rd</t>
  </si>
  <si>
    <t>hd4DGQ3rZkg2lzw4x4D-5A</t>
  </si>
  <si>
    <t>Boardwalk Billy's</t>
  </si>
  <si>
    <t>L7UtUCitihIJ_wg3v275rw</t>
  </si>
  <si>
    <t>Exhale Healing</t>
  </si>
  <si>
    <t>4108 Park Rd, Ste 411</t>
  </si>
  <si>
    <t>['Health &amp; Medical', 'Medical Spas', 'Massage', 'Beauty &amp; Spas']</t>
  </si>
  <si>
    <t>D-wabMtpPelx0TngkT6f8Q</t>
  </si>
  <si>
    <t>South Lake Pediatrics</t>
  </si>
  <si>
    <t>9625 Northcross Center Ct, Ste 201</t>
  </si>
  <si>
    <t>V3rcsToEs1-V5tT2a3MlLg</t>
  </si>
  <si>
    <t>1690 Neal Hawkins Rd</t>
  </si>
  <si>
    <t>['Chicken Wings', 'Chicken Shop', 'Fast Food', 'Restaurants']</t>
  </si>
  <si>
    <t>jGuen1P9IWQcVCXmBIGrkA</t>
  </si>
  <si>
    <t>ZYGMA European Groceries &amp; Deli</t>
  </si>
  <si>
    <t>['Ethnic Grocery', 'International Grocery', 'Food']</t>
  </si>
  <si>
    <t>40pl2pdyczbk6q-caOapcw</t>
  </si>
  <si>
    <t>New York Bride &amp; Groom</t>
  </si>
  <si>
    <t>4618 South Blvd</t>
  </si>
  <si>
    <t>I-1ewzJS7hwvQdPJO_pGSA</t>
  </si>
  <si>
    <t>Goodwill Industries of Southern Piedmont</t>
  </si>
  <si>
    <t>12716 S Tryon St</t>
  </si>
  <si>
    <t>R7xeMscnYJdWkgKrFYYEZQ</t>
  </si>
  <si>
    <t>Scott Clark Nissan Service Center</t>
  </si>
  <si>
    <t>B2S7o3tImoCPrDVvJikVpw</t>
  </si>
  <si>
    <t>2424 N Davidson St, Ste 112A</t>
  </si>
  <si>
    <t>['Nightlife', 'Food Trucks', 'Event Planning &amp; Services', 'Arts &amp; Entertainment', 'Venues &amp; Event Spaces', 'Bars', 'Food', 'Hookah Bars', 'Bookstores', 'Coffee &amp; Tea', 'Books', 'Mags', 'Music &amp; Video', 'Shopping', 'Restaurants']</t>
  </si>
  <si>
    <t>DAN6eiMf8PnUzHcwzQdo6w</t>
  </si>
  <si>
    <t>Elan at Mallard Creek by American Landmark</t>
  </si>
  <si>
    <t>2305 New England St</t>
  </si>
  <si>
    <t>LPONBStm1-DyzXulXccsMg</t>
  </si>
  <si>
    <t>9848 Monroe Rd</t>
  </si>
  <si>
    <t>DVJAtiSzoMla7l-oLVXXnQ</t>
  </si>
  <si>
    <t>QC Canine Design</t>
  </si>
  <si>
    <t>626 NGraham St, Ste 100</t>
  </si>
  <si>
    <t>['Pet Stores', 'Pets', 'Pet Groomers', 'Pet Sitting', 'Pet Services', 'Pet Training']</t>
  </si>
  <si>
    <t>at-X5UKYqBBXESk9MDFiaw</t>
  </si>
  <si>
    <t>Waxhaw Family Physicians &amp; Sports Medicine Center</t>
  </si>
  <si>
    <t>3614 Providence Rd S</t>
  </si>
  <si>
    <t>['Sports Medicine', 'Health &amp; Medical', 'Family Practice', 'Doctors', 'Physical Therapy']</t>
  </si>
  <si>
    <t>JHeUzK5sd5Uyg7D9lyDT5g</t>
  </si>
  <si>
    <t>Upscale Aquatics</t>
  </si>
  <si>
    <t>['Hobby Shops', 'Shopping', 'Aquarium Services', 'Pet Stores', 'Pet Services', 'Pets']</t>
  </si>
  <si>
    <t>1GZ-7msFdzhNvopCvkoHSA</t>
  </si>
  <si>
    <t>Lash Me Now</t>
  </si>
  <si>
    <t>222 E Tremont Ave</t>
  </si>
  <si>
    <t>['Eyelash Service', 'Health &amp; Medical', 'Beauty &amp; Spas', 'Hair Removal', 'Eyebrow Services']</t>
  </si>
  <si>
    <t>ZwfcLC9AkS_ycVTw3dAi2g</t>
  </si>
  <si>
    <t>Elvis Automotive</t>
  </si>
  <si>
    <t>5137 Central Ave</t>
  </si>
  <si>
    <t>5aWjeN0j0u6wFn6ZsHnEvg</t>
  </si>
  <si>
    <t>Dilworth Coffee</t>
  </si>
  <si>
    <t>1235 East Blvd, Ste B</t>
  </si>
  <si>
    <t>['Local Flavor', 'Food', 'Coffee &amp; Tea', 'Restaurants']</t>
  </si>
  <si>
    <t>CSxwuDgTkboilTjXnE9gfQ</t>
  </si>
  <si>
    <t>Southpark Eats Alternative</t>
  </si>
  <si>
    <t>5960 Fairview Rd</t>
  </si>
  <si>
    <t>DYuwYBDb3kZhXQ80pnApDA</t>
  </si>
  <si>
    <t>Elysium Ink Body Art</t>
  </si>
  <si>
    <t>846 Kathryn Dr SE</t>
  </si>
  <si>
    <t>['Piercing', 'Tattoo', 'Permanent Makeup', 'Beauty &amp; Spas']</t>
  </si>
  <si>
    <t>AlzuSXtf3uTAPhouGGURfw</t>
  </si>
  <si>
    <t>Arboretum Family Dentistry</t>
  </si>
  <si>
    <t>3135 Springbank Ln, Ste 210</t>
  </si>
  <si>
    <t>['Cosmetic Dentists', 'Dentists', 'General Dentistry', 'Health &amp; Medical', 'Oral Surgeons', 'Endodontists']</t>
  </si>
  <si>
    <t>rLHnXBA0GGg6GJagagBlIQ</t>
  </si>
  <si>
    <t>3932 E Franklin Blvd</t>
  </si>
  <si>
    <t>['Home &amp; Garden', 'Shopping', 'Mattresses', 'Furniture Stores', 'Home Decor']</t>
  </si>
  <si>
    <t>91Vm363u_UEpJ0wQ4_zwcg</t>
  </si>
  <si>
    <t>Yelp Elite Event: Give Thanks at The Dunavant</t>
  </si>
  <si>
    <t>2322 Dunavant St</t>
  </si>
  <si>
    <t>UqBMfD33Sm7FTcJluDDC7g</t>
  </si>
  <si>
    <t>Charlotte Eye Ear Nose &amp; Throat Associates</t>
  </si>
  <si>
    <t>10512 Park Rd, Ste 200</t>
  </si>
  <si>
    <t>['Audiologist', 'Ophthalmologists', 'Doctors', 'Health &amp; Medical', 'Ear Nose &amp; Throat']</t>
  </si>
  <si>
    <t>pNqw0RHJBmifWWsg5gRqFA</t>
  </si>
  <si>
    <t>11108 S Tryon St</t>
  </si>
  <si>
    <t>['Yoga', 'Barre Classes', 'Fitness &amp; Instruction', 'Active Life', 'Gyms']</t>
  </si>
  <si>
    <t>LKqD-6lq_-OQmyUq3Wj9ew</t>
  </si>
  <si>
    <t>Ballantyne Cleaners</t>
  </si>
  <si>
    <t>3429 Toringdon Way, Ste 120</t>
  </si>
  <si>
    <t>['Local Services', 'Dry Cleaning &amp; Laundry', 'Sewing &amp; Alterations', 'Dry Cleaning', 'Laundry Services']</t>
  </si>
  <si>
    <t>KKMzRG_P7Kd4LJkqqxXyPg</t>
  </si>
  <si>
    <t>Rosa Mexicano</t>
  </si>
  <si>
    <t>Archdale Dr</t>
  </si>
  <si>
    <t>['Food', 'Street Vendors']</t>
  </si>
  <si>
    <t>cppuPM3e3W12zBkAvRTS2A</t>
  </si>
  <si>
    <t>MAC Cosmetics</t>
  </si>
  <si>
    <t>Otay Ranch Town Center - Belk Northern, 4400 Sharon Road</t>
  </si>
  <si>
    <t>['Makeup Artists', 'Shopping', 'Cosmetics &amp; Beauty Supply', 'Beauty &amp; Spas']</t>
  </si>
  <si>
    <t>QALlP7i60QAL5YO5ZYjuHw</t>
  </si>
  <si>
    <t>La Capelli Salon</t>
  </si>
  <si>
    <t>19905 W Catawba Ave, Ste 108</t>
  </si>
  <si>
    <t>['Beauty &amp; Spas', 'Massage', 'Hair Stylists', 'Tanning', 'Spray Tanning', 'Hair Salons']</t>
  </si>
  <si>
    <t>9-EhTBPG1T4idLFp793zCw</t>
  </si>
  <si>
    <t>Mecklenburg County ABC Board</t>
  </si>
  <si>
    <t>xRrHTt8LcWsGgZ7yQ6YSYQ</t>
  </si>
  <si>
    <t>Ass Clown Brewing Company</t>
  </si>
  <si>
    <t>10620 Bailey Rd, Ste E</t>
  </si>
  <si>
    <t>['Bars', 'Nightlife', 'Food', 'Breweries']</t>
  </si>
  <si>
    <t>Great Frame Up the</t>
  </si>
  <si>
    <t>8712 Lindholm Dr, Ste B</t>
  </si>
  <si>
    <t>['Arts &amp; Entertainment', 'Art Galleries', 'Shopping']</t>
  </si>
  <si>
    <t>2jjutWvkTGmJgWgBUNhqNw</t>
  </si>
  <si>
    <t>Mill Pond Apartments Ch</t>
  </si>
  <si>
    <t>3515 Laurel Mill Dr</t>
  </si>
  <si>
    <t>T59Czwi7AvxfZntUF9BOWQ</t>
  </si>
  <si>
    <t>2850 E Franklin Blvd</t>
  </si>
  <si>
    <t>['Auto Parts &amp; Supplies', 'Automotive', 'Wheel &amp; Rim Repair', 'Tires']</t>
  </si>
  <si>
    <t>ihZIqOdjjSvNzjtCszsnww</t>
  </si>
  <si>
    <t>Tex-Mex Back Road Grill</t>
  </si>
  <si>
    <t>5316 Union Rd</t>
  </si>
  <si>
    <t>['Comfort Food', 'American (Traditional)', 'Breakfast &amp; Brunch', 'Restaurants']</t>
  </si>
  <si>
    <t>f8T2JAE143nYwb3nrOb7BA</t>
  </si>
  <si>
    <t>3637 E Franklin Blvd</t>
  </si>
  <si>
    <t>tz0HrQYm3nyGurVLbGH7hw</t>
  </si>
  <si>
    <t>JKL Home Furnishings</t>
  </si>
  <si>
    <t>1217 The Plz</t>
  </si>
  <si>
    <t>['Antiques', 'Shopping', 'Home &amp; Garden', 'Home Decor']</t>
  </si>
  <si>
    <t>RL2MJ3QjT_uoiBv1D5py8g</t>
  </si>
  <si>
    <t>Dakshin Indian Grill</t>
  </si>
  <si>
    <t>n-FNE4xNBbusEBQhjiTGNg</t>
  </si>
  <si>
    <t>1736 Dickerson Blvd, Ste F</t>
  </si>
  <si>
    <t>5IyFe27dPLIdslrrIOKAvQ</t>
  </si>
  <si>
    <t>Last Minute Same-Day Movers</t>
  </si>
  <si>
    <t>1801 N Tryon Charlotte</t>
  </si>
  <si>
    <t>sF6_xqqJDm6QHNNK_ACd-A</t>
  </si>
  <si>
    <t>201 South College Street</t>
  </si>
  <si>
    <t>Qr8DBr2tYH3rhF1NuXGUhQ</t>
  </si>
  <si>
    <t>TCB 54 Bar &amp; Grill</t>
  </si>
  <si>
    <t>5400 Nevin Rd</t>
  </si>
  <si>
    <t>['Bars', 'Dance Clubs', 'Nightlife']</t>
  </si>
  <si>
    <t>Y8a81TeCvOm1-H7DshFOOg</t>
  </si>
  <si>
    <t>Surroundings</t>
  </si>
  <si>
    <t>2ynB9QWZANEQojTmEnK0iA</t>
  </si>
  <si>
    <t>Cassandra's Alterations</t>
  </si>
  <si>
    <t>148 Brevard Ct</t>
  </si>
  <si>
    <t>AEAfy_UYr_1kkUwueokXLA</t>
  </si>
  <si>
    <t>Piedmont Appliance Service</t>
  </si>
  <si>
    <t>1373 E Morehead St, Ste 26</t>
  </si>
  <si>
    <t>x6epewlVEOzkJ37gzXpo_Q</t>
  </si>
  <si>
    <t>Right Hand</t>
  </si>
  <si>
    <t>['Office Cleaning', 'Personal Assistants', 'Home Services', 'Carpet Cleaning', 'Home Organization', 'Home Cleaning', 'Shopping', 'Local Services', 'Professional Services']</t>
  </si>
  <si>
    <t>u8lo3ldFcGHhT1h6QgALZg</t>
  </si>
  <si>
    <t>Dragon Palace</t>
  </si>
  <si>
    <t>76 Spring St SW</t>
  </si>
  <si>
    <t>BnghSKZjmbp1VjkBqGTE3A</t>
  </si>
  <si>
    <t>Paparoni's Pizza &amp; Ice Cream</t>
  </si>
  <si>
    <t>5380 Village Dr, Ste 101</t>
  </si>
  <si>
    <t>['Pizza', 'Restaurants', 'Ice Cream &amp; Frozen Yogurt', 'Food']</t>
  </si>
  <si>
    <t>Aahr98ZeSvBe0JcgRTJ-lQ</t>
  </si>
  <si>
    <t>['Dog Walkers', 'Pet Services', 'Pets', 'Pet Sitting']</t>
  </si>
  <si>
    <t>ChBzt3etcnJLVqwAG7c3bA</t>
  </si>
  <si>
    <t>11305 S Old Statesville Rd</t>
  </si>
  <si>
    <t>a1qeSIIrXQQgz8d09q_Yow</t>
  </si>
  <si>
    <t>AAA - Charlotte</t>
  </si>
  <si>
    <t>6600 Aaa Dr</t>
  </si>
  <si>
    <t>['Financial Services', 'Insurance', 'Automotive', 'Local Services', 'Notaries', 'Roadside Assistance', 'Hotels &amp; Travel', 'Travel Agents', 'Travel Services']</t>
  </si>
  <si>
    <t>h4GIdwfCp0Zzf46q33UWEQ</t>
  </si>
  <si>
    <t>Bobbee O's BBQ</t>
  </si>
  <si>
    <t>['American (Traditional)', 'Barbeque', 'Soul Food', 'American (New)', 'Southern', 'Restaurants']</t>
  </si>
  <si>
    <t>cqMoWT-8shzSXgr6iqiWkg</t>
  </si>
  <si>
    <t>W02yfw7ij7XBd_N8TFhE9Q</t>
  </si>
  <si>
    <t>Carolina E-Cigs</t>
  </si>
  <si>
    <t>13020 Rosedale Hill Ave</t>
  </si>
  <si>
    <t>['Shopping', 'Tobacco Shops', 'Vape Shops']</t>
  </si>
  <si>
    <t>iGt-MCdc0CHUVjUJ_xCy0g</t>
  </si>
  <si>
    <t>Bob &amp; Sheri Radio Show</t>
  </si>
  <si>
    <t>Ldi2tmfTN5d1PjaUHoOcTA</t>
  </si>
  <si>
    <t>Bright Star Care - Charlotte</t>
  </si>
  <si>
    <t>1900 Abbott St, Ste 101</t>
  </si>
  <si>
    <t>['Health &amp; Medical', 'Home Health Care', 'Child Care &amp; Day Care', 'Local Services', 'Hospice']</t>
  </si>
  <si>
    <t>qTQfV8FsinvWuje3AAxT3w</t>
  </si>
  <si>
    <t>Levantes Pizza</t>
  </si>
  <si>
    <t>10405 Park Rd</t>
  </si>
  <si>
    <t>gxp7xzZbgeVODFBSkcq9rA</t>
  </si>
  <si>
    <t>LA Vapors Elite Smoke Shop</t>
  </si>
  <si>
    <t>321 S Polk St, Ste 2E</t>
  </si>
  <si>
    <t>['Gift Shops', 'Tobacco Shops', 'Vape Shops', 'Hookah Bars', 'Bars', 'Nightlife', 'Flowers &amp; Gifts', 'Shopping', 'Head Shops']</t>
  </si>
  <si>
    <t>7Slykjq1pQuB_LOeCXVcUw</t>
  </si>
  <si>
    <t>Reserve at Kenton Place</t>
  </si>
  <si>
    <t>17110 Kenton Dr</t>
  </si>
  <si>
    <t>OgOX-rKjxF3tM-RaGg2UXw</t>
  </si>
  <si>
    <t>Vzm3RFKh2ckJGtQBrsdelw</t>
  </si>
  <si>
    <t>Precision Painting</t>
  </si>
  <si>
    <t>10809 Southern Loop Blvd, Ste 4</t>
  </si>
  <si>
    <t>PjJxhPlvROPra1J1uMLrFg</t>
  </si>
  <si>
    <t>Festival of India</t>
  </si>
  <si>
    <t>yQm_jDuEaaqS28zYlr7j6w</t>
  </si>
  <si>
    <t>Allergenuity Health Associates</t>
  </si>
  <si>
    <t>300 East Blvd, Ste B4</t>
  </si>
  <si>
    <t>['Allergists', 'Doctors', 'Health &amp; Medical']</t>
  </si>
  <si>
    <t>M8peXY07dDZylbOv00Gr-w</t>
  </si>
  <si>
    <t>Chocolatier Barrucand</t>
  </si>
  <si>
    <t>1 Union St S</t>
  </si>
  <si>
    <t>qnb1lVeLuld5yV1LIeywsA</t>
  </si>
  <si>
    <t>Olan Mills Portrait Studios</t>
  </si>
  <si>
    <t>['Photography Stores &amp; Services', 'Shopping', 'Event Planning &amp; Services', 'Photographers']</t>
  </si>
  <si>
    <t>jvHSzckhrsq5ggceemGpLA</t>
  </si>
  <si>
    <t>Green Rice Gallery</t>
  </si>
  <si>
    <t>451 E 36th St</t>
  </si>
  <si>
    <t>['Art Galleries', 'Arts &amp; Entertainment', 'Local Flavor', 'Shopping']</t>
  </si>
  <si>
    <t>uWamLPJk6tZgZjXOrNfFkg</t>
  </si>
  <si>
    <t>123 Eway Dr</t>
  </si>
  <si>
    <t>['American (Traditional)', 'Fish &amp; Chips', 'Seafood', 'Fast Food', 'Restaurants']</t>
  </si>
  <si>
    <t>BYmGU6vw6QFwB4Y5luT3Vw</t>
  </si>
  <si>
    <t>Community Matters Cafe</t>
  </si>
  <si>
    <t>821 W 1st St</t>
  </si>
  <si>
    <t>['Breakfast &amp; Brunch', 'Salad', 'Sandwiches', 'Food', 'Restaurants', 'Coffee &amp; Tea', 'Cafes']</t>
  </si>
  <si>
    <t>Mtx3hL9V4lx4I04vrDTWJA</t>
  </si>
  <si>
    <t>The Lights Juicery &amp; Cafe</t>
  </si>
  <si>
    <t>['Food', 'Coffee &amp; Tea', 'Juice Bars &amp; Smoothies', 'Breakfast &amp; Brunch', 'Acai Bowls', 'Restaurants']</t>
  </si>
  <si>
    <t>UD9bpB7Y0mpLSptCy6atlA</t>
  </si>
  <si>
    <t>Superior Insurance - Travis McCray Agency</t>
  </si>
  <si>
    <t>6914 Matthews Mint Hill Rd, Ste 150</t>
  </si>
  <si>
    <t>['Home &amp; Rental Insurance', 'Life Insurance', 'Auto Insurance', 'Financial Services', 'Insurance']</t>
  </si>
  <si>
    <t>HUMdEqtlPF70AqyZmiyAhA</t>
  </si>
  <si>
    <t>Our Town Cinemas</t>
  </si>
  <si>
    <t>227 Griffith St</t>
  </si>
  <si>
    <t>4X4a-TJnivv8YtK1YGxcQQ</t>
  </si>
  <si>
    <t>La Catrina Mexican Grill</t>
  </si>
  <si>
    <t>m9yV_G5muKeu6sMEB55N-Q</t>
  </si>
  <si>
    <t>3401 Pineville Matthews Rd</t>
  </si>
  <si>
    <t>['Pets', 'Pet Training', 'Pet Groomers', 'Pet Services', 'Pet Stores']</t>
  </si>
  <si>
    <t>a_t4zxuTDWHBhObUI99ZMA</t>
  </si>
  <si>
    <t>bQd7ljratl7WbseahfqaGw</t>
  </si>
  <si>
    <t>Peppermint Forest Christmas Shop</t>
  </si>
  <si>
    <t>['Flowers &amp; Gifts', 'Shopping', 'Home Decor', 'Holiday Decorations', 'Gift Shops', 'Christmas Trees', 'Home &amp; Garden']</t>
  </si>
  <si>
    <t>BzhjBby1qqxmluRXVca48w</t>
  </si>
  <si>
    <t>Blinson Heating and Air</t>
  </si>
  <si>
    <t>406 Martin St</t>
  </si>
  <si>
    <t>TrWGE-FUlvwQ2HBSycEkCg</t>
  </si>
  <si>
    <t>Stella's Cafe</t>
  </si>
  <si>
    <t>12820 S Tyron St</t>
  </si>
  <si>
    <t>['Cafes', 'Restaurants', 'American (Traditional)', 'Delis']</t>
  </si>
  <si>
    <t>lLxtE1zeVm0Qm5NYkMvqZQ</t>
  </si>
  <si>
    <t>300 W Blvd</t>
  </si>
  <si>
    <t>['Chicken Shop', 'Fast Food', 'Chicken Wings', 'Restaurants', 'Food', 'Breakfast &amp; Brunch']</t>
  </si>
  <si>
    <t>x_tDUC-qzuwaB6Pqfhygnw</t>
  </si>
  <si>
    <t>7709 University City Blvd</t>
  </si>
  <si>
    <t>['Tires', 'Automotive', 'Shopping', 'Auto Repair', 'Battery Stores', 'Oil Change Stations']</t>
  </si>
  <si>
    <t>Planet 21</t>
  </si>
  <si>
    <t>325 Arlington Ave, Ste 140</t>
  </si>
  <si>
    <t>5EYVAFs-hNNuhAVqxfG7mA</t>
  </si>
  <si>
    <t>Golden State Silk Flowers</t>
  </si>
  <si>
    <t>6700 South Blvd</t>
  </si>
  <si>
    <t>['Flowers &amp; Gifts', 'Shopping', 'Florists']</t>
  </si>
  <si>
    <t>sMH6vznwXcIzGLkr2Fz9Wg</t>
  </si>
  <si>
    <t>Southern Car Company</t>
  </si>
  <si>
    <t>735 Concord Pkwy N</t>
  </si>
  <si>
    <t>['Used Car Dealers', 'Motorcycle Dealers', 'Automotive', 'Car Dealers']</t>
  </si>
  <si>
    <t>To9hL9M_cv9OtQmsKD8l4g</t>
  </si>
  <si>
    <t>Countryside Cleaners &amp; Laundry</t>
  </si>
  <si>
    <t>11233 Lawyers Rd</t>
  </si>
  <si>
    <t>jCL4yydmvn-uk8ERQZicJg</t>
  </si>
  <si>
    <t>Ivy's Diaper Service</t>
  </si>
  <si>
    <t>5100 Reagan Dr, Ste 4</t>
  </si>
  <si>
    <t>['Local Services', 'Baby Gear &amp; Furniture', 'Laundry Services', 'Education', 'Shopping', 'Specialty Schools', 'Child Care &amp; Day Care', 'Parenting Classes']</t>
  </si>
  <si>
    <t>T7o7Q_WqKDkH5_FjjgMxqw</t>
  </si>
  <si>
    <t>uBreakiFix</t>
  </si>
  <si>
    <t>7510 Pineville-Matthews Rd</t>
  </si>
  <si>
    <t>['Electronics Repair', 'Shopping', 'Mobile Phones', 'Mobile Phone Repair', 'Local Services', 'IT Services &amp; Computer Repair']</t>
  </si>
  <si>
    <t>YW26FQmYbdiW9mezNzyZ6A</t>
  </si>
  <si>
    <t>Independence Park</t>
  </si>
  <si>
    <t>300 Hawthorne Ln</t>
  </si>
  <si>
    <t>WlX1KbGaU_6nZWrZ4Fe0JA</t>
  </si>
  <si>
    <t>Pro-Tec Plumbing</t>
  </si>
  <si>
    <t>ru2NBzoG2RtRbV0H2Vvjcw</t>
  </si>
  <si>
    <t>Catawba Brewing</t>
  </si>
  <si>
    <t>933 Louise Ave, Ste 105</t>
  </si>
  <si>
    <t>['Food', 'Breweries', 'Nightlife', 'Pubs', 'Bars']</t>
  </si>
  <si>
    <t>TLKtKty9TOxP72JnMQRktA</t>
  </si>
  <si>
    <t>Days Inn by Wyndham Cornelius Lake Norman</t>
  </si>
  <si>
    <t>19901 Holiday Lane</t>
  </si>
  <si>
    <t>xDA6kzIDA0A9iMo5fEC6wQ</t>
  </si>
  <si>
    <t>103 Stetson Dr</t>
  </si>
  <si>
    <t>['Restaurants', 'American (New)', 'American (Traditional)', 'Breakfast &amp; Brunch', 'Waffles', 'Diners']</t>
  </si>
  <si>
    <t>DDLhT-sHkI_hMzqLONgQmw</t>
  </si>
  <si>
    <t>Lake Norman Imports</t>
  </si>
  <si>
    <t>3287 N Hwy 16</t>
  </si>
  <si>
    <t>bhuviDXL-dmdkj7ciAwR1A</t>
  </si>
  <si>
    <t>Curbside Valet</t>
  </si>
  <si>
    <t>['Event Planning &amp; Services', 'Valet Services']</t>
  </si>
  <si>
    <t>B0upoSEBAvkoJUl6Me6Zkg</t>
  </si>
  <si>
    <t>Gio's Tire Service</t>
  </si>
  <si>
    <t>1404 S Main St</t>
  </si>
  <si>
    <t>['Oil Change Stations', 'Automotive', 'Tires', 'Auto Repair']</t>
  </si>
  <si>
    <t>JQ4E1Im1dHMpDa1s4vJMoQ</t>
  </si>
  <si>
    <t>Woodlands</t>
  </si>
  <si>
    <t>['Vegetarian', 'Restaurants', 'Indian']</t>
  </si>
  <si>
    <t>zZDoSHKqY0yJvIUFa876AQ</t>
  </si>
  <si>
    <t>Pop-A-Lock</t>
  </si>
  <si>
    <t>121 Greenwich Rd, Ste 209</t>
  </si>
  <si>
    <t>gq4FWziNNFRRxY8X_zlegw</t>
  </si>
  <si>
    <t>Mingle School of Real Estate</t>
  </si>
  <si>
    <t>1201 Greenwood Clfs</t>
  </si>
  <si>
    <t>mwAjAyUEOrIRBo1KXCEvbg</t>
  </si>
  <si>
    <t>Foreign Cars Italia of Charlotte</t>
  </si>
  <si>
    <t>416 Tyvola Rd</t>
  </si>
  <si>
    <t>fqMAnoS2sTokz6lqBSmoCw</t>
  </si>
  <si>
    <t>SouthBound</t>
  </si>
  <si>
    <t>2433 South Blvd</t>
  </si>
  <si>
    <t>['Bars', 'Restaurants', 'Nightlife', 'Tex-Mex', 'Mexican', 'Tapas/Small Plates', 'Cocktail Bars']</t>
  </si>
  <si>
    <t>ZpCAP2EJcMBfhetlLW_YIQ</t>
  </si>
  <si>
    <t>2201 South Blvd, Ste 130</t>
  </si>
  <si>
    <t>['Burmese', 'Burgers', 'Restaurants', 'American (New)', 'Fast Food']</t>
  </si>
  <si>
    <t>_jZC3uDvpXbWVdcCPdfi6g</t>
  </si>
  <si>
    <t>Mecklenburg Eye Associates, PA</t>
  </si>
  <si>
    <t>8730 University City Blvd</t>
  </si>
  <si>
    <t>['Doctors', 'Optometrists', 'Ophthalmologists', 'Health &amp; Medical', 'Laser Eye Surgery/Lasik']</t>
  </si>
  <si>
    <t>Fv5FTUU-e9B0ethvT1HZIQ</t>
  </si>
  <si>
    <t>Cork and Crate</t>
  </si>
  <si>
    <t>2413 Central Ave</t>
  </si>
  <si>
    <t>vhDnsz7Tzopg9WkN0shtZQ</t>
  </si>
  <si>
    <t>Arrichion</t>
  </si>
  <si>
    <t>125 Winona St</t>
  </si>
  <si>
    <t>['Martial Arts', 'Yoga', 'Fitness &amp; Instruction', 'Active Life']</t>
  </si>
  <si>
    <t>yU1mugoTbLz0hF1wCgR_MQ</t>
  </si>
  <si>
    <t>Old Time Pottery</t>
  </si>
  <si>
    <t>2500 Sardis Rd N</t>
  </si>
  <si>
    <t>['Flowers &amp; Gifts', 'Florists', 'Home Decor', 'Shopping', 'Home &amp; Garden', 'Home Services']</t>
  </si>
  <si>
    <t>kfus6_k3sui2xX8TCZ4V5g</t>
  </si>
  <si>
    <t>The Vineyards on Lake Wylie</t>
  </si>
  <si>
    <t>5102 Casper Dr</t>
  </si>
  <si>
    <t>['Home Services', 'Real Estate']</t>
  </si>
  <si>
    <t>v6jewNocPDA4o0bacm8-Sg</t>
  </si>
  <si>
    <t>Charlotte Youth Ballet</t>
  </si>
  <si>
    <t>627 S Sharon Amity Rd</t>
  </si>
  <si>
    <t>ovAtjXSvcusUitLyp-Z5IQ</t>
  </si>
  <si>
    <t>BP</t>
  </si>
  <si>
    <t>4475 Randolph Rd</t>
  </si>
  <si>
    <t>['Oil Change Stations', 'Gas Stations', 'Auto Repair', 'Automotive']</t>
  </si>
  <si>
    <t>8aYtKPYkv9EZa1aCBYQkcg</t>
  </si>
  <si>
    <t>4450 The Plz, Ste E</t>
  </si>
  <si>
    <t>['Southern', 'Chicken Wings', 'Restaurants']</t>
  </si>
  <si>
    <t>OEfLawMF6usNMj-IXonxSg</t>
  </si>
  <si>
    <t>Emma Allen - State Farm Insurance Agent</t>
  </si>
  <si>
    <t>4920 Monroe Rd</t>
  </si>
  <si>
    <t>['Home &amp; Rental Insurance', 'Auto Insurance', 'Insurance', 'Financial Services']</t>
  </si>
  <si>
    <t>QDV3745fzJfIwctZ-92cFg</t>
  </si>
  <si>
    <t>BoatYard Eats</t>
  </si>
  <si>
    <t>18418 Statesville Rd</t>
  </si>
  <si>
    <t>['Mediterranean', 'Music Venues', 'Restaurants', 'Arts &amp; Entertainment', 'Nightlife', 'Chicken Wings', 'Bars', 'Hot Dogs', 'Burgers', 'American (Traditional)']</t>
  </si>
  <si>
    <t>YgiHFWqqOZS5IjmEcVuIuA</t>
  </si>
  <si>
    <t>JukeBox Deli &amp; Pub</t>
  </si>
  <si>
    <t>5801 Hwy 74</t>
  </si>
  <si>
    <t>['Nightlife', 'Bars', 'Pubs', 'Restaurants', 'Delis', 'Beer', 'Wine &amp; Spirits', 'Food']</t>
  </si>
  <si>
    <t>N8AwhWtjUtfT0xmeIgBWvw</t>
  </si>
  <si>
    <t>Tire Doctor</t>
  </si>
  <si>
    <t>20419 N Main St</t>
  </si>
  <si>
    <t>['Wheel &amp; Rim Repair', 'Auto Repair', 'Automotive', 'Tires']</t>
  </si>
  <si>
    <t>n6ZQjnfxhgwfHBznNx3lWg</t>
  </si>
  <si>
    <t>Hypoxi</t>
  </si>
  <si>
    <t>12335 N Community House Rd</t>
  </si>
  <si>
    <t>['Beauty &amp; Spas', 'Health &amp; Medical', 'Skin Care', 'Weight Loss Centers']</t>
  </si>
  <si>
    <t>1iL0ZmCINct2yORMvM1e0A</t>
  </si>
  <si>
    <t>Athenian Grill</t>
  </si>
  <si>
    <t>614 Indian Trail Rd</t>
  </si>
  <si>
    <t>['Specialty Food', 'Food', 'Mediterranean', 'Sandwiches', 'Greek', 'American (Traditional)', 'Barbeque', 'Restaurants', 'Ethnic Food', 'Salad']</t>
  </si>
  <si>
    <t>Fw6z0lTzkzxST3f-6TqcvA</t>
  </si>
  <si>
    <t>Midas Spring Water</t>
  </si>
  <si>
    <t>9861 Beatties Ford Rd</t>
  </si>
  <si>
    <t>['Food', 'Water Delivery', 'Local Services', 'Water Stores']</t>
  </si>
  <si>
    <t>1tqv6EfNuY8x7MU8lJ9vBg</t>
  </si>
  <si>
    <t>Lodge At Mallard Creek</t>
  </si>
  <si>
    <t>7815 Chelsea Jade Ln</t>
  </si>
  <si>
    <t>KPRLniINbopLURCd6nl4cQ</t>
  </si>
  <si>
    <t>8720 Red Oak Blvd, Ste 127</t>
  </si>
  <si>
    <t>g27s8rzecnH9vCjnfDJ_ww</t>
  </si>
  <si>
    <t>Providence Road KinderCare</t>
  </si>
  <si>
    <t>1700 Providence Rd</t>
  </si>
  <si>
    <t>['Education', 'Elementary Schools', 'Local Services', 'Preschools', 'Child Care &amp; Day Care']</t>
  </si>
  <si>
    <t>QPvLQovUvX1_nlgj2gFeSw</t>
  </si>
  <si>
    <t>Skylark Social Club</t>
  </si>
  <si>
    <t>2131 Central Ave</t>
  </si>
  <si>
    <t>['Nightlife', 'Bars', 'Music Venues', 'Beer Bar', 'Arts &amp; Entertainment']</t>
  </si>
  <si>
    <t>zK8xlitK9SVSAux0CirmUw</t>
  </si>
  <si>
    <t>Alarca Realty</t>
  </si>
  <si>
    <t>2015 Ayrsley Town Blvd, Ste 202</t>
  </si>
  <si>
    <t>VrrxptiwJ45CKik4gKrH0w</t>
  </si>
  <si>
    <t>Charlotte Mobile Solutions</t>
  </si>
  <si>
    <t>['Electronics Repair', 'IT Services &amp; Computer Repair', 'Mobile Phone Repair', 'Shopping', 'Professional Services', 'Local Services', 'Mobile Phones']</t>
  </si>
  <si>
    <t>dHszFOyOkBBOwQaZgg7Vhw</t>
  </si>
  <si>
    <t>Machu Picchu Peruvian Cuisine &amp; Bar</t>
  </si>
  <si>
    <t>315 S Polk St, Ste 4E</t>
  </si>
  <si>
    <t>['Latin American', 'Peruvian', 'Restaurants']</t>
  </si>
  <si>
    <t>QX50gg1G2l_-KlqMNhg9gg</t>
  </si>
  <si>
    <t>Campbell &amp; Associates</t>
  </si>
  <si>
    <t>717 E Blvd</t>
  </si>
  <si>
    <t>['Professional Services', 'Social Security Law', 'Workers Compensation Law', 'Personal Injury Law', 'Disability Law', 'Lawyers']</t>
  </si>
  <si>
    <t>4kne_K5Rnnw4C5xjowYDww</t>
  </si>
  <si>
    <t>Dairy Queen Grill &amp; Chill</t>
  </si>
  <si>
    <t>416 Atwater Ln</t>
  </si>
  <si>
    <t>['Restaurants', 'Food', 'Burgers', 'Ice Cream &amp; Frozen Yogurt', 'Fast Food']</t>
  </si>
  <si>
    <t>N9jmzeBT-6vQxbpC9yl8Aw</t>
  </si>
  <si>
    <t>Fifty 1</t>
  </si>
  <si>
    <t>xgFz0RUr_4xlk84kLJOWaA</t>
  </si>
  <si>
    <t>Bellacino's Pizza and Grinders</t>
  </si>
  <si>
    <t>1709 Neal Hawkins Rd</t>
  </si>
  <si>
    <t>xUgt16DZ-gq67E2C9VbYgQ</t>
  </si>
  <si>
    <t>Punta Cana Restaurant &amp; Grill</t>
  </si>
  <si>
    <t>5230 S Blvd</t>
  </si>
  <si>
    <t>['Restaurants', 'Cuban', 'Latin American', 'Caterers', 'Dominican', 'Event Planning &amp; Services', 'Caribbean']</t>
  </si>
  <si>
    <t>Wh6ENiIwOcKp2MAmO1VkYw</t>
  </si>
  <si>
    <t>Tlc Cleaners</t>
  </si>
  <si>
    <t>T2OqsSHsbVbpr_xGbO1zrQ</t>
  </si>
  <si>
    <t>Planet Fitness - Belmont - Park St.</t>
  </si>
  <si>
    <t>81 McAdenville Road</t>
  </si>
  <si>
    <t>['Gyms', 'Active Life', 'Trainers', 'Fitness &amp; Instruction']</t>
  </si>
  <si>
    <t>htpl7-sURnWsaVcs98aTZw</t>
  </si>
  <si>
    <t>Tayco Electric</t>
  </si>
  <si>
    <t>1506 Turring Dr, Ste C</t>
  </si>
  <si>
    <t>['Solar Installation', 'Electricians', 'Home Services']</t>
  </si>
  <si>
    <t>FeOMSC99eo57SrkoRpLKuw</t>
  </si>
  <si>
    <t>8118 Blair Rd</t>
  </si>
  <si>
    <t>['Restaurants', 'Sandwiches', 'Delis', 'Grocery', 'Food']</t>
  </si>
  <si>
    <t>gIhEnAKlIVNfazuvaYJsTg</t>
  </si>
  <si>
    <t>230 E W T Harris Blvd, Ste A2</t>
  </si>
  <si>
    <t>['Mobile Phone Accessories', 'Mobile Phones', 'Local Services', 'Electronics', 'Telecommunications', 'Shopping', 'IT Services &amp; Computer Repair']</t>
  </si>
  <si>
    <t>zI8Wo3hY_zd3h4mzDIm15w</t>
  </si>
  <si>
    <t>Bob Mayberry Hyundai</t>
  </si>
  <si>
    <t>3220 W Hwy 74</t>
  </si>
  <si>
    <t>nUTYXUrW-kJkf8PCv6BGkg</t>
  </si>
  <si>
    <t>Century Painting</t>
  </si>
  <si>
    <t>6201 Boykin Spaniel Rd</t>
  </si>
  <si>
    <t>['Carpenters', 'Home Services', 'Pressure Washers', 'Carpet Installation', 'Drywall Installation &amp; Repair', 'Painters', 'Window Washing']</t>
  </si>
  <si>
    <t>Cb3BHPF5K_thXr_UmQV78A</t>
  </si>
  <si>
    <t>Finish Line</t>
  </si>
  <si>
    <t>8111 Concord Mills Blvd, Ste 695</t>
  </si>
  <si>
    <t>4YmbNDGifrMEkviMVj20hQ</t>
  </si>
  <si>
    <t>Clearing House</t>
  </si>
  <si>
    <t>701 Central Ave</t>
  </si>
  <si>
    <t>['Shopping', 'Pawn Shops', 'Thrift Stores', 'Antiques']</t>
  </si>
  <si>
    <t>5gPqzrsXST3rACGtPNaKAw</t>
  </si>
  <si>
    <t>724 Aubrey Bell Dr</t>
  </si>
  <si>
    <t>['Ear Nose &amp; Throat', 'Hearing Aid Providers', 'Health &amp; Medical', 'Audiologist', 'Doctors']</t>
  </si>
  <si>
    <t>syrKP5G1dam0mn8YWoofoQ</t>
  </si>
  <si>
    <t>13967 Independence E Blvd</t>
  </si>
  <si>
    <t>['Chicken Wings', 'Fast Food', 'Salad', 'Restaurants']</t>
  </si>
  <si>
    <t>s6pvKtCjridDAY68_IkPQg</t>
  </si>
  <si>
    <t>Park It!</t>
  </si>
  <si>
    <t>nHJkBQ1o-hWDK9k_9ylf_A</t>
  </si>
  <si>
    <t>440 Tyvola Road</t>
  </si>
  <si>
    <t>['Restaurants', 'Barbeque', 'American (New)', 'Event Planning &amp; Services', 'Caterers']</t>
  </si>
  <si>
    <t>CGgKHXAeEBpaQ2DvqxnpHA</t>
  </si>
  <si>
    <t>BONZ Smoke &amp; Taphouse</t>
  </si>
  <si>
    <t>2100 South Blvd</t>
  </si>
  <si>
    <t>['Pizza', 'American (Traditional)', 'Restaurants', 'Seafood']</t>
  </si>
  <si>
    <t>MKUpzdjfDqC_Z1Y_hNmz3w</t>
  </si>
  <si>
    <t>UAL4pxP5bg--kM_BKtfAoQ</t>
  </si>
  <si>
    <t>Plato's Closet</t>
  </si>
  <si>
    <t>['Shopping', "Men's Clothing", 'Used', 'Vintage &amp; Consignment', "Women's Clothing", 'Fashion']</t>
  </si>
  <si>
    <t>rRBvookrI4VE_Esh-gjPtg</t>
  </si>
  <si>
    <t>Computer Mekanix Repair and Tech Support</t>
  </si>
  <si>
    <t>3617 Providence Rd S</t>
  </si>
  <si>
    <t>['Local Services', 'IT Services &amp; Computer Repair']</t>
  </si>
  <si>
    <t>Vx00mzQudJe-cHtM6Drp7g</t>
  </si>
  <si>
    <t>1831 South Blvd</t>
  </si>
  <si>
    <t>['Donuts', 'Coffee &amp; Tea', 'Ice Cream &amp; Frozen Yogurt', 'Food']</t>
  </si>
  <si>
    <t>HzdcgY_5sgDm2OLC_b1S6A</t>
  </si>
  <si>
    <t>Compare Foods Express</t>
  </si>
  <si>
    <t>['Grocery', 'Butcher', 'Food', 'International Grocery']</t>
  </si>
  <si>
    <t>vlLHfWn-Gyyfnh5Lp_kJsg</t>
  </si>
  <si>
    <t>10102 Johnston Rd</t>
  </si>
  <si>
    <t>f4mh1Y0rnvbJRfQ3jPkqzQ</t>
  </si>
  <si>
    <t>8421 Concord Mills Blvd</t>
  </si>
  <si>
    <t>N0CiUqvyVH2y9lcNdfNzXg</t>
  </si>
  <si>
    <t>F3-3hzo-ScZlOO4MdhQyUg</t>
  </si>
  <si>
    <t>1616 Camden Rd, Ste 130</t>
  </si>
  <si>
    <t>['Juice Bars &amp; Smoothies', 'Acai Bowls', 'Food']</t>
  </si>
  <si>
    <t>67t9cew1M828JFWVkv_UWQ</t>
  </si>
  <si>
    <t>A &amp; A International Food</t>
  </si>
  <si>
    <t>1636 Sardis Rd N, Ste 110</t>
  </si>
  <si>
    <t>srDlTP2SXd28IqYPN5CsNQ</t>
  </si>
  <si>
    <t>Greater Carolinas Womens Center</t>
  </si>
  <si>
    <t>5735 Prosperity Church Rd</t>
  </si>
  <si>
    <t>['Doctors', 'Medical Centers', 'Local Services', 'Community Service/Non-Profit', 'Health &amp; Medical']</t>
  </si>
  <si>
    <t>rwtR7NyuApgvZ63Q35oGcg</t>
  </si>
  <si>
    <t>Shine Wellness</t>
  </si>
  <si>
    <t>217 Branchview Dr NE</t>
  </si>
  <si>
    <t>['Health &amp; Medical', 'Nutritionists', 'Professional Services', 'Life Coach', 'Beauty &amp; Spas', 'Massage Therapy', 'Massage']</t>
  </si>
  <si>
    <t>FQfT1mZrxIJYpC4mHcg8Fg</t>
  </si>
  <si>
    <t>Davidson and Burr Total Dental Care of Lake Norman</t>
  </si>
  <si>
    <t>317 Alcove Rd, Ste 101</t>
  </si>
  <si>
    <t>['Health &amp; Medical', 'General Dentistry', 'Cosmetic Dentists', 'Oral Surgeons', 'Dentists']</t>
  </si>
  <si>
    <t>8S_6ltVRDCXp58xAAlVPAw</t>
  </si>
  <si>
    <t>6801 Northlake Mall Drive, Space K101</t>
  </si>
  <si>
    <t>NORTH CHARLOTTE</t>
  </si>
  <si>
    <t>RF2ufigv1wgpRFylvhREzA</t>
  </si>
  <si>
    <t>Hart Witzen</t>
  </si>
  <si>
    <t>2422 N Tryon St</t>
  </si>
  <si>
    <t>['Event Planning &amp; Services', 'Venues &amp; Event Spaces', 'Home Services', 'Shopping', 'Art Galleries', 'Real Estate', 'Art Space Rentals', 'Arts &amp; Entertainment']</t>
  </si>
  <si>
    <t>ox217cvYkI180v76c4QuVA</t>
  </si>
  <si>
    <t>Mykonos Grill - Taste of Greece</t>
  </si>
  <si>
    <t>570 Lake Concord Rd NE</t>
  </si>
  <si>
    <t>fzY81-NsaZdbAtR0Miwqxg</t>
  </si>
  <si>
    <t>5605 77 Center Dr</t>
  </si>
  <si>
    <t>PkJUpidg_HzdxtdF6wDxeg</t>
  </si>
  <si>
    <t>Aloft Charlotte Uptown at the EpiCentre</t>
  </si>
  <si>
    <t>ljjBWO5u-frOjVC-6amy1w</t>
  </si>
  <si>
    <t>Corner Cafe &amp; Catering</t>
  </si>
  <si>
    <t>11200 Nations Ford Rd</t>
  </si>
  <si>
    <t>['Breakfast &amp; Brunch', 'Event Planning &amp; Services', 'Cafes', 'Caterers', 'Restaurants']</t>
  </si>
  <si>
    <t>B3YTZGC4Uneu_8EB8phzxA</t>
  </si>
  <si>
    <t>['Drugstores', 'Pharmacy', 'Shopping', 'Health &amp; Medical']</t>
  </si>
  <si>
    <t>jdL7Y1QkTAE7klg9SAT53g</t>
  </si>
  <si>
    <t>Dilworth Drug</t>
  </si>
  <si>
    <t>1300 East Blvd, Ste B</t>
  </si>
  <si>
    <t>g1669LAipN5Ia-pxOuortg</t>
  </si>
  <si>
    <t>Legacy 521</t>
  </si>
  <si>
    <t>15708 Greythorne Dr</t>
  </si>
  <si>
    <t>b18gzZ-S2BcweKT_HDKdrw</t>
  </si>
  <si>
    <t>Prosperity Cleaners</t>
  </si>
  <si>
    <t>3020 Prosperity Church Rd, Ste A</t>
  </si>
  <si>
    <t>PcfFrGL6NgS0gqneNE8R0A</t>
  </si>
  <si>
    <t>Portofino Italian Restaurant</t>
  </si>
  <si>
    <t>3736 E Franklin Blvd</t>
  </si>
  <si>
    <t>VU1f5v5DzqCOMGOtQ0wPeA</t>
  </si>
  <si>
    <t>Brandon Gynecology Associates</t>
  </si>
  <si>
    <t>10310 Mallard Creek Rd</t>
  </si>
  <si>
    <t>['Obstetricians &amp; Gynecologists', 'Health &amp; Medical', 'Doctors', 'Medical Centers']</t>
  </si>
  <si>
    <t>oaf7D37Vv_jtwV56zx1Zlw</t>
  </si>
  <si>
    <t>Bobby R Hager, DC</t>
  </si>
  <si>
    <t>2499 E Ozark Ave</t>
  </si>
  <si>
    <t>EFdfdRSRsSSE-ywWUvKAHQ</t>
  </si>
  <si>
    <t>Victory Lane Indoor Karting Center</t>
  </si>
  <si>
    <t>2330 Tipton Dr, Ste 100</t>
  </si>
  <si>
    <t>['Go Karts', 'Active Life', 'Event Planning &amp; Services', 'Venues &amp; Event Spaces']</t>
  </si>
  <si>
    <t>6leN_Scq9dk3SHe5_Z2X-Q</t>
  </si>
  <si>
    <t>Coplon's Ladies Fine Clothing</t>
  </si>
  <si>
    <t>6800 Phillips Place Ct, Ste A</t>
  </si>
  <si>
    <t>['Accessories', "Women's Clothing", 'Shopping', 'Fashion']</t>
  </si>
  <si>
    <t>4dTUIxcmV5zyN9kBOwvalg</t>
  </si>
  <si>
    <t>1328 E Franklin Blvd</t>
  </si>
  <si>
    <t>['Burgers', 'Hot Dogs', 'Fast Food', 'Restaurants']</t>
  </si>
  <si>
    <t>P52pwXi-niUqdG9nv9_ZpA</t>
  </si>
  <si>
    <t>5530 W Highway 74</t>
  </si>
  <si>
    <t>V5wCqdHFL-WTDi67Rx3I_w</t>
  </si>
  <si>
    <t>8111 Concord Mills Blvd, Space 502</t>
  </si>
  <si>
    <t>['Food', 'Bakeries', 'Desserts', 'Custom Cakes']</t>
  </si>
  <si>
    <t>xBLairvL5VsNDaR9s5HOyw</t>
  </si>
  <si>
    <t>Delta Airlines</t>
  </si>
  <si>
    <t>Jrtdn89P8dp8aoStRk3znA</t>
  </si>
  <si>
    <t>The Light Factory</t>
  </si>
  <si>
    <t>1817 Central Ave</t>
  </si>
  <si>
    <t>['Museums', 'Arts &amp; Entertainment', 'Shopping', 'Art Galleries']</t>
  </si>
  <si>
    <t>1rSjxhO3qQuJ0pXKoFan3w</t>
  </si>
  <si>
    <t>OFixit</t>
  </si>
  <si>
    <t>3039 South Blvd, Ste B</t>
  </si>
  <si>
    <t>['IT Services &amp; Computer Repair', 'Mobile Phones', 'Shopping', 'Mobile Phone Repair', 'Local Services']</t>
  </si>
  <si>
    <t>MrSHPvHVdE_VzVN7iRz45Q</t>
  </si>
  <si>
    <t>Enso Asian Bistro &amp; Sushi Bar</t>
  </si>
  <si>
    <t>210 E Trade St, Ste A-108</t>
  </si>
  <si>
    <t>['Nightlife', 'Bars', 'Lounges', 'Sushi Bars', 'Restaurants', 'Asian Fusion']</t>
  </si>
  <si>
    <t>E-3KNuAQVttswV0h88-EgQ</t>
  </si>
  <si>
    <t>Charlotte Pediatric Clinic Steele Creek</t>
  </si>
  <si>
    <t>13640 Steelecroft Pkwy, Ste 210</t>
  </si>
  <si>
    <t>y9R7ceo6GFVrtj1Ewf5V3Q</t>
  </si>
  <si>
    <t>Exit Strategy North</t>
  </si>
  <si>
    <t>9539 Pinnacle Dr, Ste 300</t>
  </si>
  <si>
    <t>axB3KtYEXd7yk59Jt0lB1A</t>
  </si>
  <si>
    <t>Sun Stoppers- Matthews</t>
  </si>
  <si>
    <t>14100 E Independence Blvd</t>
  </si>
  <si>
    <t>['Automotive', 'Auto Customization', 'Auto Glass Services', 'Vehicle Wraps']</t>
  </si>
  <si>
    <t>wPe9XUIN2vavKk_CtqVtEQ</t>
  </si>
  <si>
    <t>Kyo Cafe</t>
  </si>
  <si>
    <t>9335 Center Lake Dr, Ste 230</t>
  </si>
  <si>
    <t>['Japanese', 'Restaurants', 'Sushi Bars', 'Cafes', 'Food']</t>
  </si>
  <si>
    <t>PhA_nQrOVrksJlNgllNBMA</t>
  </si>
  <si>
    <t>In Style Salon</t>
  </si>
  <si>
    <t>4351 Main St, Ste 109</t>
  </si>
  <si>
    <t>lbi02l75Z0ahSr-JbOkOyw</t>
  </si>
  <si>
    <t>['Florists', 'Grocery', 'Food', 'Drugstores', 'Flowers &amp; Gifts', 'Shopping']</t>
  </si>
  <si>
    <t>dA1MUou5IgY0Z9sw-rxH2Q</t>
  </si>
  <si>
    <t>Modern classics grooming lounge</t>
  </si>
  <si>
    <t>['Barbers', 'Beauty &amp; Spas', 'Hair Salons', "Men's Hair Salons"]</t>
  </si>
  <si>
    <t>ZLNNXEZaCMhXuUovRTIGTw</t>
  </si>
  <si>
    <t>Owen's Bagel &amp; Deli</t>
  </si>
  <si>
    <t>2041 South Blvd</t>
  </si>
  <si>
    <t>['Bagels', 'Restaurants', 'Delis', 'Food', 'Coffee &amp; Tea']</t>
  </si>
  <si>
    <t>XL3ZhUk8Q1SdtEKKP3l0wA</t>
  </si>
  <si>
    <t>NOA Nail Bar &amp; Lounge</t>
  </si>
  <si>
    <t>3320 Potomac River Pkwy, Ste B</t>
  </si>
  <si>
    <t>AQMd-vj4IkJfmzKFnAtHTw</t>
  </si>
  <si>
    <t>Iconic Auto Exchange</t>
  </si>
  <si>
    <t>5241 Morehead Rd</t>
  </si>
  <si>
    <t>cuqbyCcUYENJEENE6vpZ7g</t>
  </si>
  <si>
    <t>The Waxing Studio</t>
  </si>
  <si>
    <t>15800 Northcross Dr, Ste 104</t>
  </si>
  <si>
    <t>['Waxing', 'Day Spas', 'Hair Removal', 'Beauty &amp; Spas', 'Laser Hair Removal', 'Eyebrow Services', 'Permanent Makeup']</t>
  </si>
  <si>
    <t>CXsnrd0x-cobsI2KpeW4HA</t>
  </si>
  <si>
    <t>['Restaurants', 'Salad', 'Vegetarian']</t>
  </si>
  <si>
    <t>TjpjYgP5PgV31Z21vy9bOg</t>
  </si>
  <si>
    <t>The Wooden Spoon</t>
  </si>
  <si>
    <t>8480 Pit Stop Ct</t>
  </si>
  <si>
    <t>['Restaurants', 'Seafood', 'American (Traditional)', 'Breakfast &amp; Brunch']</t>
  </si>
  <si>
    <t>fYTfTGqseS7rJk9AMt2zvw</t>
  </si>
  <si>
    <t>10710 Providence Rd</t>
  </si>
  <si>
    <t>oKjWXY8oz6fapcfbJCraGQ</t>
  </si>
  <si>
    <t>Holiday Inn Express &amp; Suites Charlotte Southeast - Matthews</t>
  </si>
  <si>
    <t>9420 East Independence Blvd</t>
  </si>
  <si>
    <t>['Hostels', 'Venues &amp; Event Spaces', 'Hotels &amp; Travel', 'Event Planning &amp; Services', 'Hotels']</t>
  </si>
  <si>
    <t>cchk8bfNwCKOP4e8ZnYr3Q</t>
  </si>
  <si>
    <t>5238 South Blvd</t>
  </si>
  <si>
    <t>9CbdFyTNs-GhUOT3w3Ck4A</t>
  </si>
  <si>
    <t>Mattress Firm Carolina Place</t>
  </si>
  <si>
    <t>11235 Carolinia Pl Pkwy, Ste A</t>
  </si>
  <si>
    <t>['Mattresses', 'Shopping', 'Home &amp; Garden', 'Furniture Stores']</t>
  </si>
  <si>
    <t>FJvPmUo6WoVg-qg1er_EqQ</t>
  </si>
  <si>
    <t>The Fishers Real Estate Family - Keller Williams Realty</t>
  </si>
  <si>
    <t>zS6W8hUrnbEaU-rp6RKP2A</t>
  </si>
  <si>
    <t>JJ's Fresh Kitchen And Bar</t>
  </si>
  <si>
    <t>['Restaurants', 'Poke', 'Asian Fusion', 'Food', 'Hawaiian']</t>
  </si>
  <si>
    <t>N-B0LztPJxPgLoYjfZ2yaQ</t>
  </si>
  <si>
    <t>The Blue Monkey Salon</t>
  </si>
  <si>
    <t>110 S Ames St</t>
  </si>
  <si>
    <t>['Hair Stylists', 'Beauty &amp; Spas', 'Hair Salons']</t>
  </si>
  <si>
    <t>PBR-ptw8xK_uaYzhm0JHJQ</t>
  </si>
  <si>
    <t>Tequila's Mexican Grill &amp; Taqueria</t>
  </si>
  <si>
    <t>STOSwO_3cbCJtrsWJ4UXQQ</t>
  </si>
  <si>
    <t>DMV Vehicle Registration and License Plates</t>
  </si>
  <si>
    <t>809 E Arrowood Rd, Ste 800</t>
  </si>
  <si>
    <t>7TRtX1ENd78hc8sGe7jysw</t>
  </si>
  <si>
    <t>Charlotte Mecklenburg Library - Main</t>
  </si>
  <si>
    <t>310 North Tryon St</t>
  </si>
  <si>
    <t>['Education', 'Shopping', 'Bookstores', 'Books', 'Mags', 'Music &amp; Video', 'Public Services &amp; Government', 'Libraries', 'Educational Services']</t>
  </si>
  <si>
    <t>LqS-SVhF6GEU_z21borBag</t>
  </si>
  <si>
    <t>GMP Performance</t>
  </si>
  <si>
    <t>710 Pressley Rd</t>
  </si>
  <si>
    <t>['Automotive', 'Auto Repair', 'Auto Parts &amp; Supplies', 'Auto Customization', 'Tires']</t>
  </si>
  <si>
    <t>wNH4xPnQ1o46R-jgMPoXDA</t>
  </si>
  <si>
    <t>Advance Eye Care</t>
  </si>
  <si>
    <t>['Optometrists', 'Medical Supplies', 'Health &amp; Medical', 'Eyewear &amp; Opticians', 'Medical Centers', 'Shopping']</t>
  </si>
  <si>
    <t>vPKR5H0A5wysTwAYsEXOiw</t>
  </si>
  <si>
    <t>Elevation Church University</t>
  </si>
  <si>
    <t>8105 Ibm Dr</t>
  </si>
  <si>
    <t>de9rgyQmkkaz7-mago9r1g</t>
  </si>
  <si>
    <t>1901 S York Rd</t>
  </si>
  <si>
    <t>QPQS0fNlxDjOMThHOJaOFQ</t>
  </si>
  <si>
    <t>Tryon House Apartments</t>
  </si>
  <si>
    <t>508 N Tryon St</t>
  </si>
  <si>
    <t>KvcVjJWwz6MNWrj3IoxNAA</t>
  </si>
  <si>
    <t>3416 US Highway 601 S</t>
  </si>
  <si>
    <t>['Diners', 'Breakfast &amp; Brunch', 'American (Traditional)', 'Restaurants']</t>
  </si>
  <si>
    <t>j1WhOwtKgZtJYvI0j-1d5A</t>
  </si>
  <si>
    <t>230 E Wt Harris Blvd, Ste A-6</t>
  </si>
  <si>
    <t>8jR1NYx1xPcz2_ocm1o8IA</t>
  </si>
  <si>
    <t>Philadelphia Deli Restaurants</t>
  </si>
  <si>
    <t>1025 S Kings Dr</t>
  </si>
  <si>
    <t>['Delis', 'Cheesesteaks', 'Diners', 'Breakfast &amp; Brunch', 'Restaurants']</t>
  </si>
  <si>
    <t>MPHTTk4kA_qOHholB53H5w</t>
  </si>
  <si>
    <t>3443 Wilkinson Blvd</t>
  </si>
  <si>
    <t>['Chicken Wings', 'Breakfast &amp; Brunch', 'Chicken Shop', 'Restaurants', 'Fast Food']</t>
  </si>
  <si>
    <t>rTwDesPNbL-Qde8pUfRcPg</t>
  </si>
  <si>
    <t>Sandra Simmons-Boyd, DDS</t>
  </si>
  <si>
    <t>725 Providence Rd, Ste 301</t>
  </si>
  <si>
    <t>['Dentists', 'Oral Surgeons', 'Health &amp; Medical', 'Cosmetic Dentists', 'General Dentistry']</t>
  </si>
  <si>
    <t>Z1QlI4pmvFhakm5bWxSl2Q</t>
  </si>
  <si>
    <t>Golfsmith</t>
  </si>
  <si>
    <t>9571-A South Blvd</t>
  </si>
  <si>
    <t>['Sporting Goods', 'Shopping', 'Golf Equipment', 'Active Life', 'Golf']</t>
  </si>
  <si>
    <t>_Ln3I_HywFBzB33b3L-Krg</t>
  </si>
  <si>
    <t>2217 Matthews Township Pkwy, Ste D</t>
  </si>
  <si>
    <t>['Notaries', 'Mailbox Centers', 'Local Services', 'Shipping Centers', 'Printing Services']</t>
  </si>
  <si>
    <t>IMspSuWDe2jL7KEUMIjcrQ</t>
  </si>
  <si>
    <t>Ageless Remedies SouthPark</t>
  </si>
  <si>
    <t>['Skin Care', 'Health &amp; Medical', 'Beauty &amp; Spas', 'Medical Spas']</t>
  </si>
  <si>
    <t>FdmOBlTa5FUZgr-6mMRYWw</t>
  </si>
  <si>
    <t>Total Stockroom</t>
  </si>
  <si>
    <t>16419 Northcross Dr</t>
  </si>
  <si>
    <t>HEVWOmEgQbFLxAvZ7P7QIQ</t>
  </si>
  <si>
    <t>SRZxlUuGact-r_AJ2fDEgA</t>
  </si>
  <si>
    <t>4511 Randolph Rd</t>
  </si>
  <si>
    <t>_iTsyRdHmwDKT2pQLW3LaA</t>
  </si>
  <si>
    <t>Weddington Chiropractic Wellness Center - Blakeney</t>
  </si>
  <si>
    <t>8832 Blakeney Professional Dr, Ste 100</t>
  </si>
  <si>
    <t>['Acupuncture', 'Naturopathic/Holistic', 'Massage Therapy', 'Doctors', 'Chiropractors', 'Health &amp; Medical']</t>
  </si>
  <si>
    <t>8jPbYR5RrSD3to5cK_wWqQ</t>
  </si>
  <si>
    <t>Eagle Pawn &amp; Guns</t>
  </si>
  <si>
    <t>3789 Roberta Church Rd SW</t>
  </si>
  <si>
    <t>0aPo55kIjRGj-mKd5q7FwQ</t>
  </si>
  <si>
    <t>Monroe Road Animal Hospital</t>
  </si>
  <si>
    <t>3736 Monroe Rd</t>
  </si>
  <si>
    <t>['Pets', 'Pet Stores', 'Pet Boarding', 'Pet Services', 'Pet Sitting', 'Emergency Pet Hospital', 'Pet Groomers', 'Veterinarians']</t>
  </si>
  <si>
    <t>JtYJGU8-1m1n-CZH1B25iA</t>
  </si>
  <si>
    <t>6302 Fairview Rd</t>
  </si>
  <si>
    <t>ZiHQKv2awHfIS1bZHJI4GQ</t>
  </si>
  <si>
    <t>Elite Garage Door Service</t>
  </si>
  <si>
    <t>9611 Brookdale Dr, Ste 100-214</t>
  </si>
  <si>
    <t>JbLuDr2NyrNR6v4r6h6Ykg</t>
  </si>
  <si>
    <t>Lake Norman Pediatric Dentistry</t>
  </si>
  <si>
    <t>407 N NC 16 Business Hwy</t>
  </si>
  <si>
    <t>P0RvJyW8knUhG-3xBkA3Ug</t>
  </si>
  <si>
    <t>South Charlotte Nissan</t>
  </si>
  <si>
    <t>9215 S Blvd</t>
  </si>
  <si>
    <t>['Auto Repair', 'Tires', 'Automotive', 'Car Dealers', 'Auto Detailing']</t>
  </si>
  <si>
    <t>eET_7J73bS2bGKoaRY8ToQ</t>
  </si>
  <si>
    <t>Palmetto Grill and Bakery</t>
  </si>
  <si>
    <t>7106 Brighton Park Dr, Ste 600</t>
  </si>
  <si>
    <t>jg98JR6_NnVLU3ED_m0CUg</t>
  </si>
  <si>
    <t>6035 Fairview Rd</t>
  </si>
  <si>
    <t>['Ear Nose &amp; Throat', 'Cosmetic Surgeons', 'Audiologist', 'Doctors', 'Ophthalmologists', 'Allergists', 'Health &amp; Medical', 'Optometrists']</t>
  </si>
  <si>
    <t>cGg1gvnqKQf3fvoC8PucYg</t>
  </si>
  <si>
    <t>Flywheel</t>
  </si>
  <si>
    <t>9852 Rea Rd, Ste F2</t>
  </si>
  <si>
    <t>['Fitness &amp; Instruction', 'Cycling Classes', 'Gyms', 'Active Life']</t>
  </si>
  <si>
    <t>lIL0XISQlXhMJrNxHTE0vQ</t>
  </si>
  <si>
    <t>Snap Fitness</t>
  </si>
  <si>
    <t>7427 Matthews-Mint Hill Rd, Ste 107, Mint Hill Village</t>
  </si>
  <si>
    <t>['Nutritionists', 'Trainers', 'Fitness &amp; Instruction', 'Health &amp; Medical', 'Active Life', 'Weight Loss Centers', 'Gyms']</t>
  </si>
  <si>
    <t>oAyErEq4fHW2nYJ9F0YS2g</t>
  </si>
  <si>
    <t>1102 S Tryon St</t>
  </si>
  <si>
    <t>V3bQpZQuUzXKqz-akvhVUQ</t>
  </si>
  <si>
    <t>Charlotte Aesthology</t>
  </si>
  <si>
    <t>6747-D Fairview Rd</t>
  </si>
  <si>
    <t>['Beauty &amp; Spas', 'Waxing', 'Hair Removal', 'Skin Care']</t>
  </si>
  <si>
    <t>hyYm9Tb8HPpFSSLZzI6pqg</t>
  </si>
  <si>
    <t>Pure Barre - Charlotte Myers Park</t>
  </si>
  <si>
    <t>603 Providence Rd</t>
  </si>
  <si>
    <t>['Fitness &amp; Instruction', 'Barre Classes', 'Active Life', 'Trainers']</t>
  </si>
  <si>
    <t>HX4Vi_HsxDw3jtrmKfCyUQ</t>
  </si>
  <si>
    <t>2320 N Davidson St</t>
  </si>
  <si>
    <t>['Beer', 'Wine &amp; Spirits', 'Sandwiches', 'Food', 'Delis', 'Restaurants']</t>
  </si>
  <si>
    <t>RGpu36lvc8wkcVq5g6dJ2Q</t>
  </si>
  <si>
    <t>DeHaven's Transfer &amp; Storage of Charlotte</t>
  </si>
  <si>
    <t>2213 Distrubution Center Dr, Ste E</t>
  </si>
  <si>
    <t>['Self Storage', 'Home Services', 'Movers', 'Local Services']</t>
  </si>
  <si>
    <t>3-ZS6iUVM_Zbvcv7YQEMPA</t>
  </si>
  <si>
    <t>Leverage Lending Group</t>
  </si>
  <si>
    <t>5309 Monroe Rd, Ste C</t>
  </si>
  <si>
    <t>dlKYIBx4V0iJo_udNyTljg</t>
  </si>
  <si>
    <t>Kohl's</t>
  </si>
  <si>
    <t>9579 South Blvd</t>
  </si>
  <si>
    <t>['Department Stores', 'Shopping', 'Home Decor', 'Swimwear', 'Home &amp; Garden', 'Shoe Stores', 'Fashion', "Men's Clothing", "Women's Clothing"]</t>
  </si>
  <si>
    <t>BAEgj-ldhM697DiWy2715A</t>
  </si>
  <si>
    <t>Talecris Plasma Resources</t>
  </si>
  <si>
    <t>731 Central Ave</t>
  </si>
  <si>
    <t>['Blood &amp; Plasma Donation Centers', 'Medical Centers', 'Health &amp; Medical']</t>
  </si>
  <si>
    <t>X-CeVwKcIwR013h5NkbD2g</t>
  </si>
  <si>
    <t>127 N Tryon St, Ste 2</t>
  </si>
  <si>
    <t>['Mexican', 'Salad', 'Breakfast &amp; Brunch', 'Food', 'Fast Food', 'American (New)', 'Caterers', 'Restaurants', 'Event Planning &amp; Services']</t>
  </si>
  <si>
    <t>O3T4csJLrBQfCvCjEapehw</t>
  </si>
  <si>
    <t>Lowell Pump &amp; Water</t>
  </si>
  <si>
    <t>828 Groves St</t>
  </si>
  <si>
    <t>['Contractors', 'Shopping', 'Home &amp; Garden', 'Kitchen &amp; Bath', 'Building Supplies', 'Home Services', 'Plumbing']</t>
  </si>
  <si>
    <t>9X-Z0IH4hxmVA6AzKQ3pEg</t>
  </si>
  <si>
    <t>Karma Kafe</t>
  </si>
  <si>
    <t>120 N Cedar St</t>
  </si>
  <si>
    <t>['Sandwiches', 'Soup', 'Restaurants', 'Cafes']</t>
  </si>
  <si>
    <t>Mh1gek9Bl-VWKIEAgKmgjg</t>
  </si>
  <si>
    <t>251 Hwy 24 27 W</t>
  </si>
  <si>
    <t>_-FkDma7ozwx7-sYA3wAvQ</t>
  </si>
  <si>
    <t>106 N. Statesville Rd</t>
  </si>
  <si>
    <t>['Food', 'Fast Food', 'Restaurants', 'Tacos', 'Tex-Mex', 'Mexican']</t>
  </si>
  <si>
    <t>CP7f2GvUAfjG0kV-tYnejQ</t>
  </si>
  <si>
    <t>Home2 Suites by Hilton Charlotte Airport</t>
  </si>
  <si>
    <t>4240 Scott Futrell Dr</t>
  </si>
  <si>
    <t>5303 Poplar Tent Rd, Poplar Crossing</t>
  </si>
  <si>
    <t>['Hair Salons', 'Barbers', 'Hair Stylists', 'Beauty &amp; Spas']</t>
  </si>
  <si>
    <t>Q299nCAiIZ4FnaWAUJq2Fg</t>
  </si>
  <si>
    <t>16715 Old Statesville Rd</t>
  </si>
  <si>
    <t>qSj9F15zTB1NOh4qHV0HBQ</t>
  </si>
  <si>
    <t>6012 Bayfield Pkwy</t>
  </si>
  <si>
    <t>OMEZ0vu1tB8ilwNbNkBSUQ</t>
  </si>
  <si>
    <t>M &amp; M Sprinkler Systems</t>
  </si>
  <si>
    <t>7710 Ninth Fairway Ln</t>
  </si>
  <si>
    <t>qJnjPNWWIy6Evq0LD5Biuw</t>
  </si>
  <si>
    <t>Sutton House</t>
  </si>
  <si>
    <t>1301 East Blvd</t>
  </si>
  <si>
    <t>['Pizza', 'Chicken Wings', 'Restaurants']</t>
  </si>
  <si>
    <t>hP55G7ciHn30UeoZ72Japw</t>
  </si>
  <si>
    <t>1381 Chestnut Ln</t>
  </si>
  <si>
    <t>bt00hbBi-DN6ksKiQngV4g</t>
  </si>
  <si>
    <t>5410 E Independence Blvd</t>
  </si>
  <si>
    <t>['Organic Stores', 'Grocery', 'Health &amp; Medical', 'Herbs &amp; Spices', 'Specialty Food', 'Food', 'Health Markets']</t>
  </si>
  <si>
    <t>5pR77IVazhWZBbHZg6uqTQ</t>
  </si>
  <si>
    <t>18234 Statesville Rd</t>
  </si>
  <si>
    <t>wkZUK0rHmdYY-hhR5h4SnQ</t>
  </si>
  <si>
    <t>West Harris Cleaners</t>
  </si>
  <si>
    <t>7340 Smith Corners Blvd, Ste 200</t>
  </si>
  <si>
    <t>m4SzFdp3fNR3leI7voDKog</t>
  </si>
  <si>
    <t>3301 Freedom Dr</t>
  </si>
  <si>
    <t>['Shopping', 'Department Stores', 'Fashion', 'Discount Store']</t>
  </si>
  <si>
    <t>HEZ5mJPXvlh0iCbQrzCf3Q</t>
  </si>
  <si>
    <t>Upstyle Brow &amp; Beauty</t>
  </si>
  <si>
    <t>J Graham &amp; Company Salon, 401 Hawthrone Ln, Ste130</t>
  </si>
  <si>
    <t>['Threading Services', 'Hair Removal', 'Beauty &amp; Spas', 'Hair Salons']</t>
  </si>
  <si>
    <t>EPBEz9ifFo6JqPUUH_BdMg</t>
  </si>
  <si>
    <t>Thai Thai Takeout</t>
  </si>
  <si>
    <t>1412-C East Blvd</t>
  </si>
  <si>
    <t>['Restaurants', 'Thai']</t>
  </si>
  <si>
    <t>pF0QHCZgIIWiHDqVepepSg</t>
  </si>
  <si>
    <t>Ava Nail Spa</t>
  </si>
  <si>
    <t>2075 Dale Earnhardt Blvd</t>
  </si>
  <si>
    <t>kREVIrSBbtqBhIYkTccQUg</t>
  </si>
  <si>
    <t>6901 Belt Rd</t>
  </si>
  <si>
    <t>['Specialty Schools', 'Amusement Parks', 'Driving Schools', 'Active Life', 'Education']</t>
  </si>
  <si>
    <t>Dw15JE6Us_yoEUkSiXE9gA</t>
  </si>
  <si>
    <t>Laurel Oak Farm Dog Kennel</t>
  </si>
  <si>
    <t>16223 Youngblood Rd</t>
  </si>
  <si>
    <t>['Pet Sitting', 'Pets', 'Pet Groomers', 'Pet Services']</t>
  </si>
  <si>
    <t>aAu_rCk13O357X7ZZuvuwQ</t>
  </si>
  <si>
    <t>Army-Navy Super Store</t>
  </si>
  <si>
    <t>2759 S York Rd</t>
  </si>
  <si>
    <t>['Shopping', 'Wholesale Stores']</t>
  </si>
  <si>
    <t>s0xIhDo3twv1EO9n2-k41Q</t>
  </si>
  <si>
    <t>9030 Lawyers Road</t>
  </si>
  <si>
    <t>['Sandwiches', 'Restaurants', 'Fast Food', 'Tacos', 'Mexican', 'Tex-Mex']</t>
  </si>
  <si>
    <t>BZn1DH0s8hX6X_rYliqt1g</t>
  </si>
  <si>
    <t>['Food', 'Pretzels', 'Bakeries']</t>
  </si>
  <si>
    <t>FpfAdpV93To7Dah4skH0jg</t>
  </si>
  <si>
    <t>Alexander Place</t>
  </si>
  <si>
    <t>6316 Cameron Forest Pl</t>
  </si>
  <si>
    <t>bHYp8dES1Q4MODr0_3Lq2Q</t>
  </si>
  <si>
    <t>New World Olive Oil</t>
  </si>
  <si>
    <t>btQ4Rc7am0KWNIcgt7CefQ</t>
  </si>
  <si>
    <t>Charlotte Skin &amp; Laser</t>
  </si>
  <si>
    <t>130 Providence Rd, Ste100</t>
  </si>
  <si>
    <t>['Dermatologists', 'Health &amp; Medical', 'Beauty &amp; Spas', 'Skin Care', 'Doctors', 'Cosmetic Surgeons', 'Medical Spas']</t>
  </si>
  <si>
    <t>bhLcrU15MuWc7r3emeOrGQ</t>
  </si>
  <si>
    <t>Cleanital</t>
  </si>
  <si>
    <t>718 Montana Dr, Ste G</t>
  </si>
  <si>
    <t>['Professional Services', 'Contractors', 'Office Cleaning', 'Home Services', 'Home Cleaning']</t>
  </si>
  <si>
    <t>gOnIxChCeMrDZ8aiS4OgWg</t>
  </si>
  <si>
    <t>Afton Ridge, 6189 Bayfield Pkwy</t>
  </si>
  <si>
    <t>['Restaurants', 'Greek', 'Diners']</t>
  </si>
  <si>
    <t>9T2cy7F60MLRTjQXq_nEbQ</t>
  </si>
  <si>
    <t>Red's Barbershop</t>
  </si>
  <si>
    <t>nYSNN8v4up1rxIG_xKkl5Q</t>
  </si>
  <si>
    <t>101 S Tryon St, Ste 9, 2 Bank of America Plz</t>
  </si>
  <si>
    <t>['Caterers', 'Event Planning &amp; Services', 'American (Traditional)', 'Restaurants', 'Fast Food']</t>
  </si>
  <si>
    <t>fUzIKW2E5oLgXY4LzruPeQ</t>
  </si>
  <si>
    <t>Hissho Sushi</t>
  </si>
  <si>
    <t>['American (New)', 'Sushi Bars', 'Restaurants']</t>
  </si>
  <si>
    <t>CpN6l8XVQQ5avBoPvSHVCQ</t>
  </si>
  <si>
    <t>K-Nails Spa</t>
  </si>
  <si>
    <t>553 Winecoff School Rd</t>
  </si>
  <si>
    <t>kbNXYS9HljjLf-X8WaaCCg</t>
  </si>
  <si>
    <t>Vintner's Hill</t>
  </si>
  <si>
    <t>['Lounges', 'Nightlife', 'Beer Gardens', 'Beer Bar', 'Bars', 'Wine Bars', 'Tapas/Small Plates', 'American (New)', 'Sandwiches', 'American (Traditional)', 'Cafes', 'Food', 'Restaurants', 'Coffee &amp; Tea']</t>
  </si>
  <si>
    <t>zIELz5s9LknJgaawrwg0Zg</t>
  </si>
  <si>
    <t>What The Fries</t>
  </si>
  <si>
    <t>['Event Planning &amp; Services', 'Caterers', 'American (New)', 'Food Trucks', 'Food', 'Restaurants', 'Personal Chefs']</t>
  </si>
  <si>
    <t>uO1zGNYfbnGvHjVZblATOg</t>
  </si>
  <si>
    <t>Arboretum Obstetrics &amp; Gynecology</t>
  </si>
  <si>
    <t>3ZZUo_-T-JC6t15gHnhxGQ</t>
  </si>
  <si>
    <t>6414 Rea Rd, Ste C2, The Shops At Piper Glen</t>
  </si>
  <si>
    <t>['Vegetarian', 'Salad', 'American (New)', 'Restaurants', 'Sandwiches', 'Gluten-Free']</t>
  </si>
  <si>
    <t>gHGQhpz8NDO2TcTmFS-CgA</t>
  </si>
  <si>
    <t>Historic 10 Catawba</t>
  </si>
  <si>
    <t>10 E Catawba St</t>
  </si>
  <si>
    <t>['Desserts', 'Wine Bars', 'Nightlife', 'Venues &amp; Event Spaces', 'Bars', 'Food', 'Event Planning &amp; Services']</t>
  </si>
  <si>
    <t>r7N0_BL_BCJS7_Io6eYwVQ</t>
  </si>
  <si>
    <t>The Guys Place - A Hair Salon for Men</t>
  </si>
  <si>
    <t>8332 Pineville-Matthews Rd, Ste 204</t>
  </si>
  <si>
    <t>['Hair Salons', 'Beauty &amp; Spas', 'Waxing', 'Hair Removal', "Men's Hair Salons"]</t>
  </si>
  <si>
    <t>j8Uk-2rC1q91u0x5lNWKew</t>
  </si>
  <si>
    <t>3335 Siskey Pkwy, Ste 400</t>
  </si>
  <si>
    <t>y4_VVztbF_5qFh8SqK9NIw</t>
  </si>
  <si>
    <t>9round</t>
  </si>
  <si>
    <t>19930 W Catawba Ave, Ste 200</t>
  </si>
  <si>
    <t>['Fitness &amp; Instruction', 'Trainers', 'Active Life', 'Boxing', 'Gyms']</t>
  </si>
  <si>
    <t>aaesPfmjNmR1NQHeZky5kA</t>
  </si>
  <si>
    <t>Archer's Towing Service</t>
  </si>
  <si>
    <t>433 S Main St</t>
  </si>
  <si>
    <t>['Auto Repair', 'Automotive', 'Towing']</t>
  </si>
  <si>
    <t>VuHsbXdS2f_1rD6uJjecmA</t>
  </si>
  <si>
    <t>Scout &amp; Molly's</t>
  </si>
  <si>
    <t>3920 Sharon Rd, Ste B150</t>
  </si>
  <si>
    <t>["Women's Clothing", 'Accessories', 'Shopping', 'Fashion']</t>
  </si>
  <si>
    <t>stDSKKjGpD3z8AL5ut5CYQ</t>
  </si>
  <si>
    <t>Haas Wellness Centers</t>
  </si>
  <si>
    <t>3315 Springbank Ln, Ste 102</t>
  </si>
  <si>
    <t>['Chiropractors', 'Massage Therapy', 'Naturopathic/Holistic', 'Doctors', 'Health &amp; Medical']</t>
  </si>
  <si>
    <t>qWtLLvOybSQfxzoeZ6ct9w</t>
  </si>
  <si>
    <t>8525 Hankins Rd</t>
  </si>
  <si>
    <t>wB3wHS79wDxGTnEk8N51qA</t>
  </si>
  <si>
    <t>Jax</t>
  </si>
  <si>
    <t>55 Glenway St</t>
  </si>
  <si>
    <t>peEid84FKU2D-9vpboojtg</t>
  </si>
  <si>
    <t>Pret A Manger</t>
  </si>
  <si>
    <t>['Breakfast &amp; Brunch', 'Sandwiches', 'Restaurants', 'Food', 'Coffee &amp; Tea']</t>
  </si>
  <si>
    <t>VuGXGmKbgWCb2S_YMmImtA</t>
  </si>
  <si>
    <t>2948 E Franklin Blvd</t>
  </si>
  <si>
    <t>9Zq3SLEr78qPyaMxG1vy4Q</t>
  </si>
  <si>
    <t>3025 Springbank Ln</t>
  </si>
  <si>
    <t>['Health &amp; Medical', 'Internal Medicine', 'Physical Therapy', 'Surgeons', 'Doctors']</t>
  </si>
  <si>
    <t>I_XB4fNaUl8yLZnExxrZDA</t>
  </si>
  <si>
    <t>Sunshine Laundromat</t>
  </si>
  <si>
    <t>5655 N Tryon St</t>
  </si>
  <si>
    <t>['Laundry Services', 'Laundromat', 'Dry Cleaning &amp; Laundry', 'Local Services']</t>
  </si>
  <si>
    <t>DXky_R3Zml7DTB6DxJxatw</t>
  </si>
  <si>
    <t>Mattress Firm Northcross Village</t>
  </si>
  <si>
    <t>9605 Sam Furr Rd</t>
  </si>
  <si>
    <t>4cH0Qq2krJS4tp6LLJcopw</t>
  </si>
  <si>
    <t>Gr√©co Fresh Grille</t>
  </si>
  <si>
    <t>6400 Monroe-Weddington Rd, Ste G</t>
  </si>
  <si>
    <t>IN2HB9AwxCvfD13dakK8bw</t>
  </si>
  <si>
    <t>Northern Tool + Equipment</t>
  </si>
  <si>
    <t>Wl4rf4yOKdel09Rcvm2CAw</t>
  </si>
  <si>
    <t>Lake Norman Grill</t>
  </si>
  <si>
    <t>16516 Old Statesville Rd</t>
  </si>
  <si>
    <t>['Food', 'Burgers', 'Restaurants', 'Food Trucks', 'Hot Dogs']</t>
  </si>
  <si>
    <t>epDgoVgwtpgxtiTMTOWajA</t>
  </si>
  <si>
    <t>7922 Rea Road</t>
  </si>
  <si>
    <t>RDdcPoicPzNiZwGe4jZ9yA</t>
  </si>
  <si>
    <t>Morris Costumes</t>
  </si>
  <si>
    <t>4300 Monroe Rd</t>
  </si>
  <si>
    <t>['Sporting Goods', 'Sports Wear', 'Party Supplies', 'Arts &amp; Crafts', 'Fashion', 'Event Planning &amp; Services', 'Dance Wear', 'Shopping', 'Wigs', 'Costumes']</t>
  </si>
  <si>
    <t>BoE0YEFHDlubEPEj9Pq47g</t>
  </si>
  <si>
    <t>Phillippi And Kwon Family Dentistry</t>
  </si>
  <si>
    <t>2770 E W T Harris Blvd, Ste 102</t>
  </si>
  <si>
    <t>['Oral Surgeons', 'Cosmetic Dentists', 'Health &amp; Medical', 'Dentists', 'Periodontists', 'General Dentistry']</t>
  </si>
  <si>
    <t>LpOA4JzaeV57eV-MF4IsVg</t>
  </si>
  <si>
    <t>_kzB_xsb9DHUPfXB0XfQGA</t>
  </si>
  <si>
    <t>7708 Rea Rd</t>
  </si>
  <si>
    <t>['Tacos', 'Restaurants', 'Bars', 'Nightlife', 'Mexican', 'Tex-Mex', 'Food']</t>
  </si>
  <si>
    <t>zHy24rvyrjBmnA6PhcFCdg</t>
  </si>
  <si>
    <t>Paul R Gibbs, DDS MS</t>
  </si>
  <si>
    <t>460 S Main St, Ste 301</t>
  </si>
  <si>
    <t>['Oral Surgeons', 'Health &amp; Medical', 'Dentists', 'General Dentistry', 'Periodontists']</t>
  </si>
  <si>
    <t>Aj4UmiXjpCk4Kn8a8_tRcw</t>
  </si>
  <si>
    <t>Marc Allen Orthodontics</t>
  </si>
  <si>
    <t>223 Gilead Rd</t>
  </si>
  <si>
    <t>eDbwOhv9Np0pNutNtlbWPg</t>
  </si>
  <si>
    <t>South Main Street BBQ</t>
  </si>
  <si>
    <t>116 E South Main St</t>
  </si>
  <si>
    <t>['Barbeque', 'Ice Cream &amp; Frozen Yogurt', 'Food', 'Restaurants']</t>
  </si>
  <si>
    <t>eNx-MQvxZH1g7V-ejlD-Dg</t>
  </si>
  <si>
    <t>MC Granite Countertops - Charlotte</t>
  </si>
  <si>
    <t>2720 Westport Rd</t>
  </si>
  <si>
    <t>['Contractors', 'Masonry/Concrete', 'Shopping', 'Fireplace Services', 'Kitchen &amp; Bath', 'Home &amp; Garden', 'Home Services', 'Countertop Installation']</t>
  </si>
  <si>
    <t>XQqugSurkmFjmByzd0ZsLg</t>
  </si>
  <si>
    <t>6031 Gateway Center Dr, Ste 1</t>
  </si>
  <si>
    <t>['Italian', 'Restaurants', 'Pizza', 'Chicken Wings']</t>
  </si>
  <si>
    <t>5jdxDC0syL2OFkS1SFsJsg</t>
  </si>
  <si>
    <t>6111 East Independence Blvd.</t>
  </si>
  <si>
    <t>mD3eTatk9hgxi2iN3LZR3g</t>
  </si>
  <si>
    <t>Bachi</t>
  </si>
  <si>
    <t>2700 W Mallard Creek Church Rd, Ste 200</t>
  </si>
  <si>
    <t>['Restaurants', 'Filipino', 'Sushi Bars', 'Japanese']</t>
  </si>
  <si>
    <t>H2kLqZb8_jzwv9gLo8hsHA</t>
  </si>
  <si>
    <t>Law Offices of Brian Debrun</t>
  </si>
  <si>
    <t>1512 E 4th St</t>
  </si>
  <si>
    <t>['Criminal Defense Law', 'Insurance', 'Professional Services', 'Personal Injury Law', 'Lawyers', 'Financial Services']</t>
  </si>
  <si>
    <t>S-saSMYewwwOZoq9Bv_TNQ</t>
  </si>
  <si>
    <t>['Shopping', 'Mobile Phones', 'IT Services &amp; Computer Repair', 'Mobile Phone Accessories', 'Telecommunications', 'Local Services']</t>
  </si>
  <si>
    <t>RClrhCnZiQtKbg6XUpwIWQ</t>
  </si>
  <si>
    <t>Union Oral Surgery &amp; Dental Implant Center</t>
  </si>
  <si>
    <t>1851 Wellness Blvd</t>
  </si>
  <si>
    <t>['Health &amp; Medical', 'Dentists', 'General Dentistry', 'Cosmetic Dentists', 'Oral Surgeons']</t>
  </si>
  <si>
    <t>GkOZtDWHPJrMfukbckRA6w</t>
  </si>
  <si>
    <t>9812 Rea Rd, Ste D</t>
  </si>
  <si>
    <t>['Fashion', 'Shopping', 'Department Stores', "Women's Clothing", 'Accessories', "Men's Clothing"]</t>
  </si>
  <si>
    <t>a5PA5hwR93xb47LsGdrJyg</t>
  </si>
  <si>
    <t>Hendrick Lexus Charlotte</t>
  </si>
  <si>
    <t>6025 E Independence Blvd</t>
  </si>
  <si>
    <t>S-V-belb3Gv7qrNVftLHwQ</t>
  </si>
  <si>
    <t>Kabuto Japanese Steakhouse and Sushi Bar</t>
  </si>
  <si>
    <t>['Japanese', 'Restaurants', 'Steakhouses', 'Sushi Bars']</t>
  </si>
  <si>
    <t>LvcEpw3LgjCed07b3BL5kA</t>
  </si>
  <si>
    <t>13645 Providence Rd</t>
  </si>
  <si>
    <t>['Food', 'Sandwiches', 'Bagels', 'Bakeries', 'Delis', 'Breakfast &amp; Brunch', 'Restaurants']</t>
  </si>
  <si>
    <t>8_9384WM1gO0YP1MjLqOqQ</t>
  </si>
  <si>
    <t>vN7tRomv8VndTxIZDKG7yQ</t>
  </si>
  <si>
    <t>13855 Conlan Cir</t>
  </si>
  <si>
    <t>_zoZx96UmtcBEaBZ7h65AQ</t>
  </si>
  <si>
    <t>9501 Albemarle Rd</t>
  </si>
  <si>
    <t>['Home &amp; Garden', 'Shopping', 'Hardware Stores', 'Nurseries &amp; Gardening', 'Appliances']</t>
  </si>
  <si>
    <t>2S6p5ICNswz_EdgcZk76qQ</t>
  </si>
  <si>
    <t>Duckworth's Kitchen &amp; Taphouse</t>
  </si>
  <si>
    <t>['American (New)', 'Beer', 'Wine &amp; Spirits', 'Food', 'Pizza', 'Bars', 'Restaurants', 'Sandwiches', 'Nightlife', 'American (Traditional)', 'Chicken Wings', 'Beer Bar', 'Cheesesteaks', 'Burgers', 'Sports Bars']</t>
  </si>
  <si>
    <t>vfoSNWUkziy2s5mJBNMM9A</t>
  </si>
  <si>
    <t>10109 Northcross Center Ct, Ste 150</t>
  </si>
  <si>
    <t>['Imported Food', 'Restaurants', 'Local Flavor', 'Ethnic Food', 'Specialty Food', 'Pizza', 'Food']</t>
  </si>
  <si>
    <t>Di_oacW6R2ZK8sKkr819IQ</t>
  </si>
  <si>
    <t>Charlotte Van &amp; Storage</t>
  </si>
  <si>
    <t>213 Verbena St</t>
  </si>
  <si>
    <t>XHgeV9MZ8hO4Nr81Ea9hQQ</t>
  </si>
  <si>
    <t>V -12 Motorsports</t>
  </si>
  <si>
    <t>301 Unionville Indian Trl Rd</t>
  </si>
  <si>
    <t>['Local Services', 'Car Stereo Installation', 'Car Dealers', 'Automotive', 'Powder Coating', 'Oil Change Stations', 'Auto Repair', 'Transmission Repair']</t>
  </si>
  <si>
    <t>C03ntpeOXOpuNz7ET9sxjw</t>
  </si>
  <si>
    <t>8140 S Tryon St</t>
  </si>
  <si>
    <t>['Burgers', 'Breakfast &amp; Brunch', 'Bars', 'Nightlife', 'Restaurants', 'American (Traditional)', 'Southern']</t>
  </si>
  <si>
    <t>vpsY4fjSbpuGrzNBjiaTYQ</t>
  </si>
  <si>
    <t>Expert Nails</t>
  </si>
  <si>
    <t>6664 Carmel Rd</t>
  </si>
  <si>
    <t>dKnf7HblmUazC8QaUd06NA</t>
  </si>
  <si>
    <t>Dilworth Dermatology and Laser</t>
  </si>
  <si>
    <t>719 East Blvd</t>
  </si>
  <si>
    <t>['Dermatologists', 'Health &amp; Medical', 'Doctors', 'Beauty &amp; Spas', 'Medical Spas', 'Cosmetic Surgeons']</t>
  </si>
  <si>
    <t>9VPtT5eeoM1b6Es0SFqWcQ</t>
  </si>
  <si>
    <t>Potbellly Sandwich Shop</t>
  </si>
  <si>
    <t>4620 Piedmont Row Dr, Ste 140</t>
  </si>
  <si>
    <t>['Fast Food', 'Restaurants', 'Salad', 'Sandwiches', 'Soup']</t>
  </si>
  <si>
    <t>n_QhBb-bsYaaiRCFtGMAVA</t>
  </si>
  <si>
    <t>Pawsitive Pet Sitting</t>
  </si>
  <si>
    <t>300 Heflin St</t>
  </si>
  <si>
    <t>['Dog Walkers', 'Pets', 'Pet Services', 'Pet Sitting', 'Pet Groomers']</t>
  </si>
  <si>
    <t>uLHRvzarplBajOnekB8eiA</t>
  </si>
  <si>
    <t>2301 Central Ave</t>
  </si>
  <si>
    <t>['Fast Food', 'Food', 'Burgers', 'Coffee &amp; Tea', 'Restaurants']</t>
  </si>
  <si>
    <t>QZFUmTqzMXYVqc3qtL-cbA</t>
  </si>
  <si>
    <t>8512 Steele Creek Rd</t>
  </si>
  <si>
    <t>['Breakfast &amp; Brunch', 'Restaurants', 'Diners', 'American (New)', 'Waffles']</t>
  </si>
  <si>
    <t>SmynoNeciceSVn4fQg5h3g</t>
  </si>
  <si>
    <t>Charlotte Star Service</t>
  </si>
  <si>
    <t>4225 Monroe Rd</t>
  </si>
  <si>
    <t>4xH0R-iOwctZ76XN1B19-A</t>
  </si>
  <si>
    <t>['Jewelry', 'Shopping', 'Fashion', "Women's Clothing", 'Accessories']</t>
  </si>
  <si>
    <t>r6scmsotZvLMx8LJfAWsOQ</t>
  </si>
  <si>
    <t>iN2 Nails</t>
  </si>
  <si>
    <t>930 Park Center Dr, Ste 102</t>
  </si>
  <si>
    <t>qZkQR8CCGmeERgHK1Pgk8w</t>
  </si>
  <si>
    <t>9605 N Tryon St, Ste V</t>
  </si>
  <si>
    <t>SBYpHerinkeC2YKZQJXI7A</t>
  </si>
  <si>
    <t>Absolute Resurface</t>
  </si>
  <si>
    <t>6420 Rea Rd, Ste 193</t>
  </si>
  <si>
    <t>['Carpeting', 'Home Services', 'Carpet Cleaning', 'Local Services']</t>
  </si>
  <si>
    <t>pfJLPRSRFh60zH02E9Hjfw</t>
  </si>
  <si>
    <t>13736 Conlan Cir</t>
  </si>
  <si>
    <t>FjLCKeSf9Ynio0pzLqZifA</t>
  </si>
  <si>
    <t>Homewood Suites by Hilton Davidson</t>
  </si>
  <si>
    <t>125 Harbour Place Dr</t>
  </si>
  <si>
    <t>['Hotels &amp; Travel', 'Doctors', 'Health &amp; Medical', 'Hotels', 'Event Planning &amp; Services']</t>
  </si>
  <si>
    <t>d1sGe9D0hQK_iZuwj24f7Q</t>
  </si>
  <si>
    <t>Virginia Franco Resumes</t>
  </si>
  <si>
    <t>['Editorial Services', 'Professional Services', 'Career Counseling']</t>
  </si>
  <si>
    <t>kEh1E73NBFlPyEHL3XiiMA</t>
  </si>
  <si>
    <t>HD Skincare Solutions</t>
  </si>
  <si>
    <t>10215 Prosperity Park Dr, Ste 8</t>
  </si>
  <si>
    <t>['Skin Care', 'Beauty &amp; Spas', 'Hair Removal', 'Waxing', 'Nail Salons']</t>
  </si>
  <si>
    <t>dt7xsqPJ5MFO_JTakKjq3Q</t>
  </si>
  <si>
    <t>Tyrian Blue Premium Seafood Market</t>
  </si>
  <si>
    <t>9525 Birkdale Crossing Dr, Ste 101</t>
  </si>
  <si>
    <t>b1wALDkP23_1QOVB1WBzxg</t>
  </si>
  <si>
    <t>Toney's  Floor  Care</t>
  </si>
  <si>
    <t>15411 Walnut Cove Dr</t>
  </si>
  <si>
    <t>['Dry Cleaning &amp; Laundry', 'Carpet Cleaning', 'Home Cleaning', 'Office Cleaning', 'Shopping', 'Professional Services', 'Contractors', 'Flooring', 'Home &amp; Garden', 'Local Services', 'Home Services']</t>
  </si>
  <si>
    <t>GvMirXtuhQHO3ehnb1gGNw</t>
  </si>
  <si>
    <t>715 W Trade St.</t>
  </si>
  <si>
    <t>Llsmj0KxQNA0hGfFKNTzdg</t>
  </si>
  <si>
    <t>236 S Sharon Amity Rd</t>
  </si>
  <si>
    <t>['Shopping', 'Skin Care', 'Beauty &amp; Spas', 'Makeup Artists', 'Cosmetics &amp; Beauty Supply', 'Hair Salons']</t>
  </si>
  <si>
    <t>5li4Wxd__uYGrgB8_n_uzw</t>
  </si>
  <si>
    <t>Bamboo Garden</t>
  </si>
  <si>
    <t>231 Mtholly Huntersville Rd</t>
  </si>
  <si>
    <t>['Restaurants', 'Chinese', 'Thai']</t>
  </si>
  <si>
    <t>5pl0_FxfWHm6FhqIITKqlQ</t>
  </si>
  <si>
    <t>Garage Doors &amp; More of the Piedmont</t>
  </si>
  <si>
    <t>18637 Northline Dr, Ste H</t>
  </si>
  <si>
    <t>['Home Services', 'Contractors', 'Garage Door Services', 'Building Supplies']</t>
  </si>
  <si>
    <t>Kfd0hLU1_kfn5hQohZHOMg</t>
  </si>
  <si>
    <t>Occasions Catering</t>
  </si>
  <si>
    <t>500 Bradford Dr A</t>
  </si>
  <si>
    <t>['Event Planning &amp; Services', 'Caterers']</t>
  </si>
  <si>
    <t>ExRlumfDF5140tTuHfksbA</t>
  </si>
  <si>
    <t>JB Movers</t>
  </si>
  <si>
    <t>1218 Industrial Dr</t>
  </si>
  <si>
    <t>iK9F_Xeg8ut9u2Ee1nVxlg</t>
  </si>
  <si>
    <t>6625 S Blvd</t>
  </si>
  <si>
    <t>kKDC53Ru4f0of1oF--4wbA</t>
  </si>
  <si>
    <t>Currito - Burritos Without Borders</t>
  </si>
  <si>
    <t>Northlake Mall, 6801 Northlake Mall Dr</t>
  </si>
  <si>
    <t>Ih5ZJpVIrX4emwzYiJ_TqQ</t>
  </si>
  <si>
    <t>Energy Cafe</t>
  </si>
  <si>
    <t>550 S Tryon St, Ste 120, Duke Energy Center</t>
  </si>
  <si>
    <t>['Salad', 'Restaurants', 'Food', 'Juice Bars &amp; Smoothies', 'Sandwiches']</t>
  </si>
  <si>
    <t>nV9n8nRukKG4fi5nrgBgFQ</t>
  </si>
  <si>
    <t>Goal Properties</t>
  </si>
  <si>
    <t>6836 Morrison Blvd, Ste 230</t>
  </si>
  <si>
    <t>['Real Estate Services', 'Property Management', 'Home Services', 'Real Estate']</t>
  </si>
  <si>
    <t>cS9y79EboIdHx9ifEJqTOA</t>
  </si>
  <si>
    <t>2326 South Blvd</t>
  </si>
  <si>
    <t>QvxBnMcBPP1z_NAIYCqqdA</t>
  </si>
  <si>
    <t>Haberdish</t>
  </si>
  <si>
    <t>3106 N Davidson St</t>
  </si>
  <si>
    <t>['Restaurants', 'Cocktail Bars', 'Nightlife', 'Southern', 'Bars', 'Salad', 'Breakfast &amp; Brunch']</t>
  </si>
  <si>
    <t>UErDo5Jbh-YS4yK_IX7xHQ</t>
  </si>
  <si>
    <t>Booty Loop</t>
  </si>
  <si>
    <t>['Bike Parking', 'Active Life']</t>
  </si>
  <si>
    <t>Lq74Hq_PAjLriOVuS9J39A</t>
  </si>
  <si>
    <t>Illuminate Salon</t>
  </si>
  <si>
    <t>1111 Central Ave, Ste 210</t>
  </si>
  <si>
    <t>tr58el6KJQAaeIRwbxuPOg</t>
  </si>
  <si>
    <t>ATD Computer Solutions</t>
  </si>
  <si>
    <t>10610 Metromont Pkwy</t>
  </si>
  <si>
    <t>['Computers', 'Shopping', 'Security Systems', 'Home Services', 'Electronics', 'IT Services &amp; Computer Repair', 'Local Services']</t>
  </si>
  <si>
    <t>XHAN1q9UtA8cXVShQJkGkg</t>
  </si>
  <si>
    <t>Stone Table Catering</t>
  </si>
  <si>
    <t>2585 W Roosevelt Blvd</t>
  </si>
  <si>
    <t>['Event Planning &amp; Services', 'Restaurants', 'Southern', 'Caterers']</t>
  </si>
  <si>
    <t>JOLYEaRIbI4KKdbh1poCyQ</t>
  </si>
  <si>
    <t>Andrew R Oblinger, DDS</t>
  </si>
  <si>
    <t>225 S Hawthorne St</t>
  </si>
  <si>
    <t>['Orthodontists', 'Oral Surgeons', 'Cosmetic Dentists', 'Health &amp; Medical', 'General Dentistry', 'Medical Centers', 'Dentists']</t>
  </si>
  <si>
    <t>fMfJ0LUG5iCoFJIgHh5c9g</t>
  </si>
  <si>
    <t>Salon La'Shae</t>
  </si>
  <si>
    <t>6045 Gateway Center Dr</t>
  </si>
  <si>
    <t>lxOmS254ZE3NcxPDI3Uv3g</t>
  </si>
  <si>
    <t>China Q II</t>
  </si>
  <si>
    <t>838 Union St S</t>
  </si>
  <si>
    <t>uroFHXnLwzGcwbQnpvUguA</t>
  </si>
  <si>
    <t>Lettuce Carry</t>
  </si>
  <si>
    <t>520B Eagleton Downs Dr</t>
  </si>
  <si>
    <t>Yh3IX2dg0eLxC9VdTk3gdg</t>
  </si>
  <si>
    <t>19400 Jetton Rd, Ste 204</t>
  </si>
  <si>
    <t>oE-BWbZFMQeBZQaZklXuYw</t>
  </si>
  <si>
    <t>Tattoo Bill's</t>
  </si>
  <si>
    <t>9640 S Tryon St, Ste E</t>
  </si>
  <si>
    <t>['Laser Hair Removal', 'Health &amp; Medical', 'Doctors', 'Tattoo Removal', 'Piercing', 'Hair Removal', 'Beauty &amp; Spas', 'Tattoo']</t>
  </si>
  <si>
    <t>7oidzgpTuentm7S3F2UFTg</t>
  </si>
  <si>
    <t>Sushi Star</t>
  </si>
  <si>
    <t>9905-B Rose Commons Dr</t>
  </si>
  <si>
    <t>QavyoOrDgrpZmn_WmXHFNw</t>
  </si>
  <si>
    <t>8505 S Tryon St</t>
  </si>
  <si>
    <t>['Food', 'American (New)', 'Convenience Stores', 'Restaurants', 'Hotels &amp; Travel', 'Automotive', 'Gas Stations']</t>
  </si>
  <si>
    <t>4zkxfuoX3904h29ZFG6y7A</t>
  </si>
  <si>
    <t>Chris' Small Engine Repair</t>
  </si>
  <si>
    <t>860 Old Charlotte Rd</t>
  </si>
  <si>
    <t>['Local Services', 'Appliances &amp; Repair', 'Handyman', 'Home Services']</t>
  </si>
  <si>
    <t>NXnkO7XMHumH7LdVA2QBQA</t>
  </si>
  <si>
    <t>Law Office of Todd E Gonyer</t>
  </si>
  <si>
    <t>725 E Trade St, Ste 210</t>
  </si>
  <si>
    <t>['DUI Law', 'Lawyers', 'General Litigation', 'Professional Services', 'Criminal Defense Law', 'Traffic Ticketing Law', 'Personal Injury Law', 'Business Law']</t>
  </si>
  <si>
    <t>vzFUXBU4bgrvUJd4M4vCUQ</t>
  </si>
  <si>
    <t>Done Right Home Pros</t>
  </si>
  <si>
    <t>1415 Abbey Pl, Ste 423</t>
  </si>
  <si>
    <t>['Home Services', 'Electricians', 'Handyman']</t>
  </si>
  <si>
    <t>J1YapC1qJJ-QbzZOIbavgA</t>
  </si>
  <si>
    <t>Garrett's Antiques &amp; Indian Shop</t>
  </si>
  <si>
    <t>14800 Lancaster Hwy</t>
  </si>
  <si>
    <t>lA-_8rhXePM4GdKrdK5ncg</t>
  </si>
  <si>
    <t>Carmel Rd Park</t>
  </si>
  <si>
    <t>2350 Carmel Rd</t>
  </si>
  <si>
    <t>UrDmbrGHDQyMOd8F0z_MAQ</t>
  </si>
  <si>
    <t>Naturally Clean</t>
  </si>
  <si>
    <t>4208 South Blvd</t>
  </si>
  <si>
    <t>['Professional Services', 'Home Staging', 'Real Estate', 'Home Cleaning', 'Home Services', 'Office Cleaning', 'Carpet Cleaning', 'Local Services']</t>
  </si>
  <si>
    <t>a8gWjexjoanVgtPy0xtgyw</t>
  </si>
  <si>
    <t>Cozy Kids Furniture &amp; More</t>
  </si>
  <si>
    <t>6052 Bayfield Pkwy</t>
  </si>
  <si>
    <t>['Shopping', 'Baby Gear &amp; Furniture', 'Home &amp; Garden', 'Furniture Stores', 'Mattresses']</t>
  </si>
  <si>
    <t>n4dZWI7ZCdg--tyfnejnDg</t>
  </si>
  <si>
    <t>Nail 2000</t>
  </si>
  <si>
    <t>5304 Sunset Rd</t>
  </si>
  <si>
    <t>h21cKK1yVgxpiaGhE3BYTg</t>
  </si>
  <si>
    <t>Mr. Inspection</t>
  </si>
  <si>
    <t>6940 Lawyers Rd</t>
  </si>
  <si>
    <t>VJ46ohh-N7iHKfEX1z7mcg</t>
  </si>
  <si>
    <t>['Food', 'Belgian', 'Restaurants', 'Breakfast &amp; Brunch', 'Desserts', 'Coffee &amp; Tea']</t>
  </si>
  <si>
    <t>ooQZTGrJhI5H5dW7kGsipw</t>
  </si>
  <si>
    <t>Hoppin'</t>
  </si>
  <si>
    <t>1402 Winnifred St</t>
  </si>
  <si>
    <t>['Food', 'Nightlife', 'Music Venues', 'Brewpubs', 'Arts &amp; Entertainment', 'Beer Bar', 'Breweries', 'Bars', 'Wine Bars']</t>
  </si>
  <si>
    <t>6yJBQ-lxaWQz6cNAO5Zoiw</t>
  </si>
  <si>
    <t>7725 Pineville Matthews Rd</t>
  </si>
  <si>
    <t>['Fast Food', 'Mexican', 'Burgers', 'Restaurants', 'Tacos', 'Breakfast &amp; Brunch']</t>
  </si>
  <si>
    <t>jeJbLKuVSbPuAwvgOoP5hA</t>
  </si>
  <si>
    <t>US Fried Chicken</t>
  </si>
  <si>
    <t>4419 Tuckaseegee Rd</t>
  </si>
  <si>
    <t>['Halal', 'Specialty Food', 'Food', 'Restaurants', 'American (New)', 'Italian']</t>
  </si>
  <si>
    <t>SQ2wFAaKFrX1a2ZUBm3t3g</t>
  </si>
  <si>
    <t>Rubec Properties</t>
  </si>
  <si>
    <t>8307 University Executive Park Dr, Ste 251</t>
  </si>
  <si>
    <t>['Real Estate Agents', 'Real Estate Services', 'Home Services', 'Property Management', 'Real Estate']</t>
  </si>
  <si>
    <t>mlrxpGETQKxdyZpue8dFtg</t>
  </si>
  <si>
    <t>Waxhaw Tack Exchange</t>
  </si>
  <si>
    <t>103 S Church St</t>
  </si>
  <si>
    <t>['Sporting Goods', 'Shopping']</t>
  </si>
  <si>
    <t>vNicnhAl4u6dXkYc_Ph98g</t>
  </si>
  <si>
    <t>9101 Pineville Matthws Rd</t>
  </si>
  <si>
    <t>['Drugstores', 'Shopping', 'Food', 'Flowers &amp; Gifts', 'Grocery', 'Florists']</t>
  </si>
  <si>
    <t>mPjUTvIFL1dEIv4fVYctkg</t>
  </si>
  <si>
    <t>Center For Emotional Health - Ballantyne</t>
  </si>
  <si>
    <t>7940 Williams Pond Ln, Ste 250</t>
  </si>
  <si>
    <t>ZJQHgZ4NDk22pe44v7sCKg</t>
  </si>
  <si>
    <t>Dry Gerald CPA</t>
  </si>
  <si>
    <t>211 Le Phillip Ct NE</t>
  </si>
  <si>
    <t>heIw8_FG4LKnyRiRCh-8Bw</t>
  </si>
  <si>
    <t>Camden Dilworth Apartments</t>
  </si>
  <si>
    <t>1510 Scott Ave</t>
  </si>
  <si>
    <t>dbfimeyp_WMu0wncGlaqcA</t>
  </si>
  <si>
    <t>Tru by Hilton Charlotte Ayrsley</t>
  </si>
  <si>
    <t>9233 Kings Parade Blvd</t>
  </si>
  <si>
    <t>QpbzOwhy4qdRIuRaqg6RHg</t>
  </si>
  <si>
    <t>Dominican Innovation Hair Salon</t>
  </si>
  <si>
    <t>892 Concord Pkwy N</t>
  </si>
  <si>
    <t>yI1YhZNk2VLRSyfE_DPRcg</t>
  </si>
  <si>
    <t>20017 N Main St</t>
  </si>
  <si>
    <t>vDcAGfBmpNz4xc_6qeKWpQ</t>
  </si>
  <si>
    <t>Shuffletown Drive-In</t>
  </si>
  <si>
    <t>10220 Rozzelles Ferry Rd</t>
  </si>
  <si>
    <t>EH5byw-vdKtD3XnJO4GsYw</t>
  </si>
  <si>
    <t>The Color Bar Hair Salon</t>
  </si>
  <si>
    <t>3905 Providence Rd S, Ste B</t>
  </si>
  <si>
    <t>['Skin Care', 'Beauty &amp; Spas', 'Massage', 'Hair Stylists', 'Hair Salons', 'Hair Removal', 'Waxing']</t>
  </si>
  <si>
    <t>nsn2XJOnxCKc5fbXzU-ODQ</t>
  </si>
  <si>
    <t>City 2 City Movers</t>
  </si>
  <si>
    <t>['Couriers &amp; Delivery Services', 'Junk Removal &amp; Hauling', 'Real Estate', 'Home Services', 'Local Services', 'Home Staging', 'Movers', 'Packing Services']</t>
  </si>
  <si>
    <t>tTpNV4jrHECosDdifBLgVA</t>
  </si>
  <si>
    <t>5010 N Tryon Street</t>
  </si>
  <si>
    <t>Q9o0qH5hsOHcRDdmgXWPBQ</t>
  </si>
  <si>
    <t>Humane Society of Charlotte</t>
  </si>
  <si>
    <t>2700 Toomey Ave</t>
  </si>
  <si>
    <t>['Pet Services', 'Animal Shelters', 'Pets', 'Veterinarians', 'Pet Stores']</t>
  </si>
  <si>
    <t>GYyDF8gUs-Ni-5LX7ick-w</t>
  </si>
  <si>
    <t>Onoki Sushi Bar</t>
  </si>
  <si>
    <t>101 South Tryon St, Ste 18</t>
  </si>
  <si>
    <t>['Sushi Bars', 'Restaurants']</t>
  </si>
  <si>
    <t>VkO8Ky0NTPr5XJzVvWLDYg</t>
  </si>
  <si>
    <t>Dorian's Deli &amp; Grill</t>
  </si>
  <si>
    <t>1240 Matthews Mint Hill Rd</t>
  </si>
  <si>
    <t>DgkpcZiL4XFdLrnmA57fSw</t>
  </si>
  <si>
    <t>The Power Outlet</t>
  </si>
  <si>
    <t>14310 Hunters Rd</t>
  </si>
  <si>
    <t>['Auto Repair', 'Nurseries &amp; Gardening', 'Local Services', 'Home &amp; Garden', 'Appliances &amp; Repair', 'Automotive', 'Shopping']</t>
  </si>
  <si>
    <t>cOReobxgqTws4adL8u1YzA</t>
  </si>
  <si>
    <t>Waxing the City</t>
  </si>
  <si>
    <t>['Eyelash Service', 'Beauty &amp; Spas', 'Waxing', 'Skin Care', 'Hair Removal', 'Eyebrow Services']</t>
  </si>
  <si>
    <t>z79chiQq5PWApCURaJxA3w</t>
  </si>
  <si>
    <t>CoCoCoHome</t>
  </si>
  <si>
    <t>19725 Oak St, Ste 5</t>
  </si>
  <si>
    <t>b38xlQMp6VmOp0NywApUZQ</t>
  </si>
  <si>
    <t>LeafFilter Gutter Protection</t>
  </si>
  <si>
    <t>20484 Chartwell Center Dr, Ste A</t>
  </si>
  <si>
    <t>oNuv9WT0gNmSF7lmiRGPOQ</t>
  </si>
  <si>
    <t>Mercury NoDa by Greystar</t>
  </si>
  <si>
    <t>3310 N Davidson St</t>
  </si>
  <si>
    <t>AiEKjZPj2J3MpnBZkx9rmw</t>
  </si>
  <si>
    <t>18510 Stateville Rd</t>
  </si>
  <si>
    <t>BQGwVhsIkF7Q_8abFe7vFQ</t>
  </si>
  <si>
    <t>633 Indian Trail Rd S</t>
  </si>
  <si>
    <t>['Restaurants', 'Mexican', 'Ice Cream &amp; Frozen Yogurt', 'Food', 'Desserts']</t>
  </si>
  <si>
    <t>AuLTXW451BdZubhPe5wo_w</t>
  </si>
  <si>
    <t>Screenmobile</t>
  </si>
  <si>
    <t>3309 Green Park Cir</t>
  </si>
  <si>
    <t>['Shades &amp; Blinds', 'Home Services', 'Door Sales/Installation', 'Contractors', 'Windows Installation']</t>
  </si>
  <si>
    <t>XG1Pg8DlX4C9_q7DHIaEYg</t>
  </si>
  <si>
    <t>Charlotte HERO Patrol Roadside Assistance</t>
  </si>
  <si>
    <t>8421 Old Statesville Rd, Ste 2</t>
  </si>
  <si>
    <t>['Roadside Assistance', 'Automotive', 'Auto Repair', 'Towing', 'Tires', 'Home Services', 'Keys &amp; Locksmiths', 'Wheel &amp; Rim Repair']</t>
  </si>
  <si>
    <t>djPTbIprBXGqaV-D8eq77A</t>
  </si>
  <si>
    <t>Phillips Seafood</t>
  </si>
  <si>
    <t>TXmU_WgNNCeaFOvk28ZqxA</t>
  </si>
  <si>
    <t>Wade R Carpenter Attorney</t>
  </si>
  <si>
    <t>311 S South St</t>
  </si>
  <si>
    <t>['Personal Injury Law', 'Professional Services', 'Lawyers']</t>
  </si>
  <si>
    <t>D1rsFK0KBdu0pcbtXO8Iiw</t>
  </si>
  <si>
    <t>Designing Brides</t>
  </si>
  <si>
    <t>['Shopping', 'Bridal', 'Local Services', 'Personal Shopping', 'Event Planning &amp; Services', 'Sewing &amp; Alterations', 'Wedding Planning']</t>
  </si>
  <si>
    <t>u0RWZEi37ijul_wcNAQ3Aw</t>
  </si>
  <si>
    <t>Lyna - Swan</t>
  </si>
  <si>
    <t>3039 South Blvd, Ste C</t>
  </si>
  <si>
    <t>['Waxing', 'Beauty &amp; Spas', 'Hair Removal', 'Eyelash Service', 'Nail Salons', 'Nail Technicians']</t>
  </si>
  <si>
    <t>mr5cBCuDWvRDJ1u4OaY8dA</t>
  </si>
  <si>
    <t>SmartPhone City</t>
  </si>
  <si>
    <t>10412 E Independence Blvd, Ste 460</t>
  </si>
  <si>
    <t>['Utilities', 'Mobile Phone Accessories', 'Home Services', 'Electronics Repair', 'Shopping', 'Mobile Phone Repair', 'Local Services', 'Mobile Phones', 'IT Services &amp; Computer Repair']</t>
  </si>
  <si>
    <t>Z072pEHdos2Gjj3nMdR6uA</t>
  </si>
  <si>
    <t>Luce Restaurant &amp; Bar</t>
  </si>
  <si>
    <t>214 N Tryon St, Ste J</t>
  </si>
  <si>
    <t>cN5eSMq7fLoC1QvXVpinjA</t>
  </si>
  <si>
    <t>Poplar Ridge Farm</t>
  </si>
  <si>
    <t>Sandy Ridge Township</t>
  </si>
  <si>
    <t>SANDY RIDGE</t>
  </si>
  <si>
    <t>['Local Flavor', 'Food', 'Food Delivery Services', 'Farmers Market']</t>
  </si>
  <si>
    <t>2c2D147RJB_u6YKtNrouWw</t>
  </si>
  <si>
    <t>2115 East Arbors Dr</t>
  </si>
  <si>
    <t>['Beauty &amp; Spas', 'Hair Removal', 'Skin Care', 'Waxing']</t>
  </si>
  <si>
    <t>kxFWU1T7610r1qd6UP2PSA</t>
  </si>
  <si>
    <t>STEM-4-Kidzz</t>
  </si>
  <si>
    <t>4800 Express Dr 19769 Smb 2488</t>
  </si>
  <si>
    <t>['Post Offices', 'Summer Camps', 'Public Services &amp; Government', 'Active Life']</t>
  </si>
  <si>
    <t>8Jf5w__jNq-3hpgqAn7wFw</t>
  </si>
  <si>
    <t>Parish Custom Tattoo</t>
  </si>
  <si>
    <t>501 S Old Statesville Rd</t>
  </si>
  <si>
    <t>['Beauty &amp; Spas', 'Arts &amp; Entertainment', 'Tattoo']</t>
  </si>
  <si>
    <t>6hZgMg9rnDCC0RBVRlkZwQ</t>
  </si>
  <si>
    <t>8334 Pineville Matthew Rd</t>
  </si>
  <si>
    <t>['Sushi Bars', 'Desserts', 'Japanese', 'Food', 'Salad', 'Restaurants']</t>
  </si>
  <si>
    <t>maUPmbSaJ6p34Use_CTlDg</t>
  </si>
  <si>
    <t>Hook Tire &amp; Service</t>
  </si>
  <si>
    <t>14408 Statesville Blvd</t>
  </si>
  <si>
    <t>['Tires', 'Automotive', 'Auto Repair', 'Auto Parts &amp; Supplies']</t>
  </si>
  <si>
    <t>YTT6fAx2gJF3NsScZdmWLw</t>
  </si>
  <si>
    <t>MB Mercedes BMW Mini Service &amp; Repair Center</t>
  </si>
  <si>
    <t>15216 Old Statesville Rd</t>
  </si>
  <si>
    <t>1bPL4k_Ti8to01tI_Tw80g</t>
  </si>
  <si>
    <t>Showmars- Monroe</t>
  </si>
  <si>
    <t>2398 W Roosevelt Blvd</t>
  </si>
  <si>
    <t>['Greek', 'Diners', 'Southern', 'Food', 'Desserts', 'Restaurants']</t>
  </si>
  <si>
    <t>Veo9qcNv9aOLA0w0_fPtMQ</t>
  </si>
  <si>
    <t>Nom Nom Hibachi Ice Cream</t>
  </si>
  <si>
    <t>oauhuu0G_8MgT7UBFCu9Yw</t>
  </si>
  <si>
    <t>Cabarrus Family Medicine PA</t>
  </si>
  <si>
    <t>5641 Poplar Tent Rd, Ste 102, Carolinas HealthCare System</t>
  </si>
  <si>
    <t>['Health &amp; Medical', 'Family Practice', 'Doctors', 'Medical Centers']</t>
  </si>
  <si>
    <t>Er1mJJbrhh885LlkNsgqfA</t>
  </si>
  <si>
    <t>Hunter Farm</t>
  </si>
  <si>
    <t>13624 Providence Rd</t>
  </si>
  <si>
    <t>['Farmers Market', 'Arts &amp; Entertainment', 'Food', 'Farms', 'Active Life', 'Attraction Farms', 'Pick Your Own Farms', 'Summer Camps']</t>
  </si>
  <si>
    <t>RO_KF7WXQh6zYLcskNVQXQ</t>
  </si>
  <si>
    <t>South Charlotte Preowned Auto Warehouse</t>
  </si>
  <si>
    <t>6500 South Blvd</t>
  </si>
  <si>
    <t>Fv8obfLHXt9GhWrIGzidyQ</t>
  </si>
  <si>
    <t>Carmel Commons Dental</t>
  </si>
  <si>
    <t>11535 Carmel Commons Blvd, Ste 200</t>
  </si>
  <si>
    <t>uaejfVQ6qiJaWI_aQLOG7A</t>
  </si>
  <si>
    <t>Arlo</t>
  </si>
  <si>
    <t>1331 W Morehead St</t>
  </si>
  <si>
    <t>xcD56wYP1XDxvP6kn157yg</t>
  </si>
  <si>
    <t>Camden Sedgebrook Apartments</t>
  </si>
  <si>
    <t>16930 Sedgebrook Ln</t>
  </si>
  <si>
    <t>iGFmS4A14HlaPL4XZKJUbQ</t>
  </si>
  <si>
    <t>Pinhouse</t>
  </si>
  <si>
    <t>2306 Central Ave</t>
  </si>
  <si>
    <t>['Nightlife', 'Active Life', 'Beer Bar', 'Bowling', 'Bars']</t>
  </si>
  <si>
    <t>pSngeMoYShqw5icznsUyRg</t>
  </si>
  <si>
    <t>7828 E Rea Rd</t>
  </si>
  <si>
    <t>XtA50fiX2xVbImNdmj5cDQ</t>
  </si>
  <si>
    <t>Dough Life</t>
  </si>
  <si>
    <t>bK3w4VJFSxuyJT-YyzX7Ng</t>
  </si>
  <si>
    <t>Mickey JW McGee Park</t>
  </si>
  <si>
    <t>219 Corban SE</t>
  </si>
  <si>
    <t>KtrPzjAin1w1ASrp-sUSIQ</t>
  </si>
  <si>
    <t>1001 Blythe Blvd</t>
  </si>
  <si>
    <t>['Chicken Wings', 'Event Planning &amp; Services', 'Restaurants', 'Fast Food', 'Caterers']</t>
  </si>
  <si>
    <t>XsWY5RWZ3qZeZnb4pV4vOA</t>
  </si>
  <si>
    <t>Mint Hill Animal Hospital</t>
  </si>
  <si>
    <t>8101 Fairview Rd</t>
  </si>
  <si>
    <t>['Pet Sitting', 'Pets', 'Veterinarians', 'Pet Services']</t>
  </si>
  <si>
    <t>5UK2UOq-P4T6XnDWUl41QA</t>
  </si>
  <si>
    <t>First Baptist Church of Indian Trail</t>
  </si>
  <si>
    <t>732 Indian Trail-Fairview Rd</t>
  </si>
  <si>
    <t>0lgXb6kIisS0ONXiwr6_jw</t>
  </si>
  <si>
    <t>['Food', 'Restaurants', 'Fast Food', 'Pretzels', 'Bakeries']</t>
  </si>
  <si>
    <t>mnzro4Jd3_sKr8Ho7jq8zw</t>
  </si>
  <si>
    <t>Paragon Roofing &amp; Home Improvement</t>
  </si>
  <si>
    <t>4101 Huntmeadow Dr</t>
  </si>
  <si>
    <t>['Windows Installation', 'Roofing', 'Gutter Services', 'Contractors', 'Home Services', 'Painters']</t>
  </si>
  <si>
    <t>fhs77XMxZRLmWth0hMPp0Q</t>
  </si>
  <si>
    <t>Renu Herbal Spa &amp; Nails</t>
  </si>
  <si>
    <t>10418 E Independence Blvd, Room 114, Sola Salon</t>
  </si>
  <si>
    <t>['Threading Services', 'Nail Salons', 'Hair Removal', 'Beauty &amp; Spas']</t>
  </si>
  <si>
    <t>7Zxvy9myW4x9wo2WerCo-Q</t>
  </si>
  <si>
    <t>Boswell's Sandwich Salvage Co</t>
  </si>
  <si>
    <t>MGJvmtxin3aCDR9wf1JHRQ</t>
  </si>
  <si>
    <t>Outer Banks Vape Shoppe</t>
  </si>
  <si>
    <t>2425 E Franklin Blvd, Ste 175</t>
  </si>
  <si>
    <t>pIs9EYf0BISJ63WqNVFqtA</t>
  </si>
  <si>
    <t>Bryan Swisher Photography</t>
  </si>
  <si>
    <t>3009 Telford Pl</t>
  </si>
  <si>
    <t>['Specialty Schools', 'Photographers', 'Education', 'Photography Stores &amp; Services', 'Art Schools', 'Shopping', 'Event Planning &amp; Services', 'Event Photography', 'Session Photography', 'Wedding Planning']</t>
  </si>
  <si>
    <t>vP7_SNTw8cu0MchtgZdwiQ</t>
  </si>
  <si>
    <t>Township Grille</t>
  </si>
  <si>
    <t>10400 E Independence Blvd</t>
  </si>
  <si>
    <t>25A5cs0ZmdPPF5x21mSxyA</t>
  </si>
  <si>
    <t>The Jewelry Stop</t>
  </si>
  <si>
    <t>7617 Pineville Matthews Rd, Ste A</t>
  </si>
  <si>
    <t>['Jewelry Repair', 'Jewelry', 'Local Services', 'Watch Repair', 'Shopping']</t>
  </si>
  <si>
    <t>4Z56uLoUGfSKOr7GaoPoRQ</t>
  </si>
  <si>
    <t>Frutta Bowls</t>
  </si>
  <si>
    <t>1055 Metropolitan Ave, Ste A4</t>
  </si>
  <si>
    <t>['Fruits &amp; Veggies', 'Juice Bars &amp; Smoothies', 'Specialty Food', 'Food', 'Acai Bowls', 'Health Markets', 'Coffee &amp; Tea', 'Restaurants']</t>
  </si>
  <si>
    <t>J2ZZd2onjkBv24LuLq0kQg</t>
  </si>
  <si>
    <t>Charlie's Angels Beauty Bar</t>
  </si>
  <si>
    <t>1635 W Trade St, Ste 1F</t>
  </si>
  <si>
    <t>['Beauty &amp; Spas', 'Hair Salons', 'Hair Extensions', 'Cosmetics &amp; Beauty Supply', 'Hair Removal', 'Waxing', 'Shopping', 'Eyelash Service']</t>
  </si>
  <si>
    <t>360rdTo6CDmpsFyUK-g0Og</t>
  </si>
  <si>
    <t>1607 Montford Dr</t>
  </si>
  <si>
    <t>['Food Delivery Services', 'Restaurants', 'Food', 'Pizza']</t>
  </si>
  <si>
    <t>83q5vSSR_NZ8sJZ5EblOEw</t>
  </si>
  <si>
    <t>Tutor Time of Matthews</t>
  </si>
  <si>
    <t xml:space="preserve">2560 Plantation Center Drive  </t>
  </si>
  <si>
    <t>['Child Care &amp; Day Care', 'Local Services', 'Preschools', 'Education', 'Tutoring Centers', 'Elementary Schools']</t>
  </si>
  <si>
    <t>xHKnGreov_lHTAn4_JY0Zg</t>
  </si>
  <si>
    <t>TradeKing</t>
  </si>
  <si>
    <t>11605 N Community House Rd, Fl 3</t>
  </si>
  <si>
    <t>['Investing', 'Financial Services']</t>
  </si>
  <si>
    <t>dazuMogNPxnTFtte4dIlJw</t>
  </si>
  <si>
    <t>Progress Residential</t>
  </si>
  <si>
    <t>5051 W W T Harris Blvd, Ste C</t>
  </si>
  <si>
    <t>['Home Services', 'Real Estate Services', 'Property Management', 'Real Estate']</t>
  </si>
  <si>
    <t>qsv-b68E0N_TnW7DJcQpug</t>
  </si>
  <si>
    <t>KgFmLr-HZeUZc7nsjMkSRw</t>
  </si>
  <si>
    <t>['Shopping', 'Drugstores', 'Department Stores', 'Grocery', 'Fashion', 'Food', "Women's Clothing", "Men's Clothing", 'Home &amp; Garden', 'Electronics', 'Furniture Stores']</t>
  </si>
  <si>
    <t>PsPdAnaAPYdmL_sFeIrNgw</t>
  </si>
  <si>
    <t>Iconic Nail Spa</t>
  </si>
  <si>
    <t>8145 Kensington Dr, Ste D</t>
  </si>
  <si>
    <t>0qoJ6t64EeM0tJs_5BmMSg</t>
  </si>
  <si>
    <t>Bellies and Babies</t>
  </si>
  <si>
    <t>5109 Monroe Rd, Ste E</t>
  </si>
  <si>
    <t>['Massage', 'Lactation Services', 'Yoga', 'Fitness &amp; Instruction', 'Specialty Schools', 'Beauty &amp; Spas', 'Active Life', 'Childbirth Education', 'Massage Therapy', 'Health &amp; Medical', 'Education']</t>
  </si>
  <si>
    <t>Xo6cmiTe_FmwGcEcL_CYhw</t>
  </si>
  <si>
    <t>Gyu-Kaku Japanese BBQ</t>
  </si>
  <si>
    <t>650 East Stonewall St</t>
  </si>
  <si>
    <t>['Asian Fusion', 'Barbeque', 'Japanese', 'Restaurants']</t>
  </si>
  <si>
    <t>0xsFf7Ni7VAzazBMM_vTBw</t>
  </si>
  <si>
    <t>9716 Rea Rd, Ste B</t>
  </si>
  <si>
    <t>['Graphic Design', 'Marketing', 'Professional Services', 'Shipping Centers', 'Printing Services', 'Local Services']</t>
  </si>
  <si>
    <t>CN86oDG4uEar1SROyMBKFA</t>
  </si>
  <si>
    <t>12840 Walker Branch Dr, Ste 500</t>
  </si>
  <si>
    <t>['Waxing', 'Hair Removal', 'Beauty &amp; Spas', 'Skin Care']</t>
  </si>
  <si>
    <t>pY-aLDz-FUOP9kg9f79a4A</t>
  </si>
  <si>
    <t>Vieng Keo Asian Market</t>
  </si>
  <si>
    <t>712 E Franklin Blvd</t>
  </si>
  <si>
    <t>['Convenience Stores', 'Grocery', 'Food']</t>
  </si>
  <si>
    <t>Dh5qnW_QyDFiF7d53gQDKw</t>
  </si>
  <si>
    <t>CRIV</t>
  </si>
  <si>
    <t>1111 Metropolitan Ave, Ste 140</t>
  </si>
  <si>
    <t>['Accessories', 'Shoe Stores', "Women's Clothing", 'Fashion', 'Shopping']</t>
  </si>
  <si>
    <t>ar73e6X025pESjfUc3xoeg</t>
  </si>
  <si>
    <t>IRV Plumbing, Electric &amp; HVAC</t>
  </si>
  <si>
    <t>362 Crompton St</t>
  </si>
  <si>
    <t>['Home Services', 'Plumbing', 'Heating &amp; Air Conditioning/HVAC', 'Electricians', 'Contractors']</t>
  </si>
  <si>
    <t>0D5_Th9OJGWwfdUqkU-1WA</t>
  </si>
  <si>
    <t>2121 E Arbors Dr, Ste 130</t>
  </si>
  <si>
    <t>xjRFotnTpMW7CioDf2Fjtg</t>
  </si>
  <si>
    <t>PDR Guy Paintless Dent Repair</t>
  </si>
  <si>
    <t>10011 Roosevelt Dr</t>
  </si>
  <si>
    <t>['Mobile Dent Repair', 'Automotive', 'Auto Repair', 'Body Shops']</t>
  </si>
  <si>
    <t>2Ow-hFjuUJNrOJelKjfj6w</t>
  </si>
  <si>
    <t>5110 Sunset Rd</t>
  </si>
  <si>
    <t>aRxZwvLKKEurQgpClWtIhA</t>
  </si>
  <si>
    <t>1989 Dickerson Blvd</t>
  </si>
  <si>
    <t>bQczh42duSfnETW-73xaTQ</t>
  </si>
  <si>
    <t>4280 Hwy 49 N</t>
  </si>
  <si>
    <t>hWDTAVDMbM-J3TB3P190Ag</t>
  </si>
  <si>
    <t>Charlotte Mecklenburg Library - University City Regional</t>
  </si>
  <si>
    <t>301 East W T Harris Blvd</t>
  </si>
  <si>
    <t>['Education', 'Shopping', 'Educational Services', 'Libraries', 'Bookstores', 'Public Services &amp; Government', 'Books', 'Mags', 'Music &amp; Video']</t>
  </si>
  <si>
    <t>Q4sFWD7B883wr9hXKD34xw</t>
  </si>
  <si>
    <t>Charlotte Star Room</t>
  </si>
  <si>
    <t>5110 Park Rd, Ste 2J</t>
  </si>
  <si>
    <t>['Recording &amp; Rehearsal Studios', 'Local Services', 'Event Planning &amp; Services', 'Nightlife', 'Performing Arts', 'Music Production Services', 'Professional Services', 'Music Venues', 'Videographers', 'Video/Film Production', 'Shopping', 'Arts &amp; Entertainment', 'Musical Instruments &amp; Teachers']</t>
  </si>
  <si>
    <t>LSv3e4b0Q5PNgNgRjo1uWA</t>
  </si>
  <si>
    <t>The Cork and Cask</t>
  </si>
  <si>
    <t>9624 Bailey Rd, Ste F</t>
  </si>
  <si>
    <t>['Tapas/Small Plates', 'Bars', 'Breweries', 'Restaurants', 'Beer', 'Wine &amp; Spirits', 'Food', 'Pubs', 'Wine Bars', 'Beer Bar', 'Beer Gardens', 'Nightlife']</t>
  </si>
  <si>
    <t>x94T7MSKY69-u7JsgkS2Mg</t>
  </si>
  <si>
    <t>City Heating &amp; Air Conditioning</t>
  </si>
  <si>
    <t>4921 Albemarle Rd, Ste 101</t>
  </si>
  <si>
    <t>['Contractors', 'Heating &amp; Air Conditioning/HVAC', 'Home Services']</t>
  </si>
  <si>
    <t>5tgjLnwBS84rg49-OAs0Ug</t>
  </si>
  <si>
    <t>Nails 1st</t>
  </si>
  <si>
    <t>8700 Pineville Matthews Rd, Ste 530</t>
  </si>
  <si>
    <t>['Eyelash Service', 'Waxing', 'Hair Removal', 'Nail Salons', 'Beauty &amp; Spas']</t>
  </si>
  <si>
    <t>z2UlLGVFpOwmHG-YSuo03Q</t>
  </si>
  <si>
    <t>Migun of Charlotte</t>
  </si>
  <si>
    <t>9105 Pineville Matthews Rd, Ste B</t>
  </si>
  <si>
    <t>['Massage', 'Medical Supplies', 'Health &amp; Medical', 'Day Spas', 'Beauty &amp; Spas', 'Massage Therapy', 'Shopping']</t>
  </si>
  <si>
    <t>Fq27kpart9ldq7MIVBnhgg</t>
  </si>
  <si>
    <t>Bin There Dump That - Charlotte</t>
  </si>
  <si>
    <t>['Local Services', 'Junk Removal &amp; Hauling', 'Dumpster Rental']</t>
  </si>
  <si>
    <t>EK_szJq_rFvbH2QIT9HNdQ</t>
  </si>
  <si>
    <t>gtHu8H3J12GQt03TtNg7vQ</t>
  </si>
  <si>
    <t>HomeTeam Pest Defense</t>
  </si>
  <si>
    <t>5005 W Wt Harris Blvd, Ste F</t>
  </si>
  <si>
    <t>0l9jhK1pm_3JzZE5eYGGww</t>
  </si>
  <si>
    <t>Scott Clark's Toyota City, Scott Clark's Scion City</t>
  </si>
  <si>
    <t>['Hotels &amp; Travel', 'Automotive', 'Car Rental', 'Auto Repair', 'Car Dealers', 'Used Car Dealers', 'Auto Parts &amp; Supplies']</t>
  </si>
  <si>
    <t>UYSoPM489BhVS0bAt0Jddw</t>
  </si>
  <si>
    <t>Mother Hen Pet Sitting</t>
  </si>
  <si>
    <t>6803 Brachnell View Dr</t>
  </si>
  <si>
    <t>['Pets', 'Dog Walkers', 'Pet Services', 'Pet Sitting']</t>
  </si>
  <si>
    <t>gwSrv-qvhv8ZZ4g1j6egwg</t>
  </si>
  <si>
    <t>Black Cloud Tattoo and Piercing</t>
  </si>
  <si>
    <t>116 West John St, C</t>
  </si>
  <si>
    <t>MATHEWS</t>
  </si>
  <si>
    <t>['Tattoo', 'Beauty &amp; Spas', 'Piercing']</t>
  </si>
  <si>
    <t>HoZJGTF_OvelxTNg4c65SQ</t>
  </si>
  <si>
    <t>Midwood Station</t>
  </si>
  <si>
    <t>2017 Central Avenue</t>
  </si>
  <si>
    <t>Z5RiL03YiJu-WoL2CRKKhw</t>
  </si>
  <si>
    <t>Yocreme</t>
  </si>
  <si>
    <t>120 Langtree Village Dr, Ste 104</t>
  </si>
  <si>
    <t>9WIn1fMJoDPqkc5HOQdybw</t>
  </si>
  <si>
    <t>Trattoria Antica</t>
  </si>
  <si>
    <t>3909 Providence Rd A, Ste A</t>
  </si>
  <si>
    <t>WpH1ZoqQeoRZOOxyfj4xAw</t>
  </si>
  <si>
    <t>Cardinal Pro Painters</t>
  </si>
  <si>
    <t>['Home Services', 'Contractors', 'Painters', 'Drywall Installation &amp; Repair', 'Pressure Washers']</t>
  </si>
  <si>
    <t>CaQj2sgb49cII1mJ1tedbg</t>
  </si>
  <si>
    <t>3301 Wilkinson Blvd</t>
  </si>
  <si>
    <t>['American (Traditional)', 'Restaurants', 'Fast Food', 'Chicken Wings', 'Breakfast &amp; Brunch', 'Food', 'Chicken Shop']</t>
  </si>
  <si>
    <t>7Lu3MTOWoKbmywd-WvQRog</t>
  </si>
  <si>
    <t>Bless Your Hair</t>
  </si>
  <si>
    <t>7874 Idlewild Rd</t>
  </si>
  <si>
    <t>['Fashion', 'Shopping', "Women's Clothing", 'Hair Salons', 'Beauty &amp; Spas', 'Accessories']</t>
  </si>
  <si>
    <t>aOCyD5FDmXPGDBGX8hMieA</t>
  </si>
  <si>
    <t>RCS Garage Doors</t>
  </si>
  <si>
    <t>8349 Arrowridge Blvd, Ste R</t>
  </si>
  <si>
    <t>['Contractors', 'Garage Door Services', 'Home Services']</t>
  </si>
  <si>
    <t>HOhVEQBk0ME82q3OE810UQ</t>
  </si>
  <si>
    <t>5415 Ballantyne Cmmns Park</t>
  </si>
  <si>
    <t>['Home &amp; Garden', 'Nurseries &amp; Gardening', 'Shopping', 'Hardware Stores', 'Appliances']</t>
  </si>
  <si>
    <t>KDaDGD9wMxNhGtxeD1rn9Q</t>
  </si>
  <si>
    <t>Lily Greenthumb's Wedding &amp; Event Design</t>
  </si>
  <si>
    <t>3110 S Tryon St</t>
  </si>
  <si>
    <t>['Shopping', 'Event Planning &amp; Services', 'Florists', 'Flowers &amp; Gifts']</t>
  </si>
  <si>
    <t>2W9EcfkmJyFVCNykkza4Rw</t>
  </si>
  <si>
    <t>Southwest Lawn Equipment</t>
  </si>
  <si>
    <t>13902 S Tryon St</t>
  </si>
  <si>
    <t>['Local Services', 'Shopping', 'Appliances &amp; Repair', 'Home &amp; Garden']</t>
  </si>
  <si>
    <t>x8VFzDwNTF0_xyJDraWe3Q</t>
  </si>
  <si>
    <t>2302 S New Hope Rd</t>
  </si>
  <si>
    <t>EbLPjFydX0g4E-nuEcSsEA</t>
  </si>
  <si>
    <t>Farmers Market At the Village At Robinson Farms</t>
  </si>
  <si>
    <t>['Shopping', 'Food', 'Farmers Market']</t>
  </si>
  <si>
    <t>CDFdupS6Jk-HOQZGQw8BgQ</t>
  </si>
  <si>
    <t>The Fragrance Shop</t>
  </si>
  <si>
    <t>16836 Birkdale Commons Pkwy, Ste D</t>
  </si>
  <si>
    <t>['Shopping', 'Beauty &amp; Spas', 'Perfume']</t>
  </si>
  <si>
    <t>5ujbo7pbCrkzdxYWIfx4nA</t>
  </si>
  <si>
    <t>Bechtler Museum of Modern Art</t>
  </si>
  <si>
    <t>420 S Tryon St</t>
  </si>
  <si>
    <t>['Art Museums', 'Museums', 'Arts &amp; Entertainment']</t>
  </si>
  <si>
    <t>eA9TB0ChQlPbo2oRJ-_9xg</t>
  </si>
  <si>
    <t>102 N Statesville Rd</t>
  </si>
  <si>
    <t>lMWyc22D62SRi5eyK_67Rw</t>
  </si>
  <si>
    <t>Smoothie Remedy Cafe</t>
  </si>
  <si>
    <t>2136 Ayrsley Town Blvd</t>
  </si>
  <si>
    <t>['Organic Stores', 'Food', 'Juice Bars &amp; Smoothies']</t>
  </si>
  <si>
    <t>5pHB894BWcgFQ2lEAPHA5A</t>
  </si>
  <si>
    <t>2408 South Blvd</t>
  </si>
  <si>
    <t>['Shoe Stores', 'Fashion', 'Shopping', 'Accessories']</t>
  </si>
  <si>
    <t>ItJubFPMOuc1MWoKqRgygA</t>
  </si>
  <si>
    <t>Penn Station East Coast Subs</t>
  </si>
  <si>
    <t>125 Remount Rd, Unit D</t>
  </si>
  <si>
    <t>w7vVQkGygVcSyPG5cQvCjg</t>
  </si>
  <si>
    <t>The Pest Control Authority</t>
  </si>
  <si>
    <t>4331 Monroe Rd</t>
  </si>
  <si>
    <t>['Wildlife Control', 'Local Services', 'Pest Control']</t>
  </si>
  <si>
    <t>iPziapwjmIMF7n8UDNC-dg</t>
  </si>
  <si>
    <t>540 Brandywine Rd</t>
  </si>
  <si>
    <t>['Food', 'Restaurants', 'Barbeque', 'Smokehouse', 'American (Traditional)', 'Bars', 'Nightlife']</t>
  </si>
  <si>
    <t>5uUACWfCXMLjuL41O-v4aw</t>
  </si>
  <si>
    <t>Zanzibar Cafe</t>
  </si>
  <si>
    <t>3720 N Tryon St, Unit 101</t>
  </si>
  <si>
    <t>['African', 'American (Traditional)', 'Restaurants']</t>
  </si>
  <si>
    <t>6GTrCVyySh3JfRZskz-d7A</t>
  </si>
  <si>
    <t>901 Concord Parkway South Hwy</t>
  </si>
  <si>
    <t>['Auto Repair', 'Automotive', 'Oil Change Stations', 'Tires']</t>
  </si>
  <si>
    <t>TWXpv_Ns7fRm3YShf5AtvA</t>
  </si>
  <si>
    <t>Keith Hawthorne Hyundai of Gastonia</t>
  </si>
  <si>
    <t>4712 Wilkinson Blvd</t>
  </si>
  <si>
    <t>['Car Dealers', 'Tires', 'Automotive', 'Auto Repair', 'Used Car Dealers', 'Auto Parts &amp; Supplies']</t>
  </si>
  <si>
    <t>cjUql4BB4rKXKiDQ8duSPw</t>
  </si>
  <si>
    <t>Mr. Transmission/Milex Complete Auto Care</t>
  </si>
  <si>
    <t>10928 E Independence Blvd</t>
  </si>
  <si>
    <t>['Towing', 'Automotive', 'Oil Change Stations', 'Transmission Repair', 'Auto Repair']</t>
  </si>
  <si>
    <t>kv61fbQ0z-vppt4G5Dzqgw</t>
  </si>
  <si>
    <t>Parkland Commons</t>
  </si>
  <si>
    <t>8301 Parkland Cir</t>
  </si>
  <si>
    <t>Lrffrs9UvXs08tKPgsrfKA</t>
  </si>
  <si>
    <t>Perry &amp; Barron Orthopedics &amp; Sports Medicine</t>
  </si>
  <si>
    <t>2826 Randolph Rd</t>
  </si>
  <si>
    <t>['Doctors', 'Sports Medicine', 'Health &amp; Medical', 'Orthopedists']</t>
  </si>
  <si>
    <t>lhsj_NNY9kFpqiLEupZ21Q</t>
  </si>
  <si>
    <t>1039 Providence Rd</t>
  </si>
  <si>
    <t>['Bagels', 'Coffee &amp; Tea', 'Food']</t>
  </si>
  <si>
    <t>T99MHfzkVWoMvXMHASK5gQ</t>
  </si>
  <si>
    <t>1821 Montford Dr</t>
  </si>
  <si>
    <t>A6-P2-dXDH1ORlu9ZFk2qw</t>
  </si>
  <si>
    <t>9507 Independence Blvd</t>
  </si>
  <si>
    <t>e2WXWE_rg8znJmjRmdZqjg</t>
  </si>
  <si>
    <t>Aloft Charlotte Ballantyne</t>
  </si>
  <si>
    <t>13139 Ballantyne Corporate Pl</t>
  </si>
  <si>
    <t>nd1EvtWuxfPPK7Onof9ILA</t>
  </si>
  <si>
    <t>ud4U-TbQ93fe0N1VJaY7qA</t>
  </si>
  <si>
    <t>Publix Ballantyne</t>
  </si>
  <si>
    <t>Johnsonston Rd</t>
  </si>
  <si>
    <t>PDye0r_UKwxPQSDm_unRTw</t>
  </si>
  <si>
    <t>GHT Landscape</t>
  </si>
  <si>
    <t>['Landscaping', 'Home Services', 'Masonry/Concrete', 'Tree Services', 'Gardeners', 'Shopping', 'Home &amp; Garden', 'Landscape Architects']</t>
  </si>
  <si>
    <t>kgmVm_ZbJsJpSye27xccvg</t>
  </si>
  <si>
    <t>Killingtons Restaurant &amp; Pub</t>
  </si>
  <si>
    <t>10010C Rose Commons Dr</t>
  </si>
  <si>
    <t>['American (Traditional)', 'Gastropubs', 'Restaurants']</t>
  </si>
  <si>
    <t>ST_MJ4xq1GYSoc3LfgMFnQ</t>
  </si>
  <si>
    <t>Kilwins</t>
  </si>
  <si>
    <t>16926 Birkdale Commons Pkwy, Ste A</t>
  </si>
  <si>
    <t>['Specialty Food', 'Food', 'Chocolatiers &amp; Shops', 'Desserts', 'Ice Cream &amp; Frozen Yogurt']</t>
  </si>
  <si>
    <t>0SbJ-gIFJapmq2OH4wtSKg</t>
  </si>
  <si>
    <t>Let's Paint Stuff</t>
  </si>
  <si>
    <t>['Paint &amp; Sip', 'Arts &amp; Crafts', 'Active Life', 'Shopping', 'Commissioned Artists', 'Professional Services', 'Art Classes', 'Customized Merchandise', 'Arts &amp; Entertainment', 'Summer Camps', 'Party &amp; Event Planning', 'Education', 'Event Planning &amp; Services']</t>
  </si>
  <si>
    <t>ZihB-UrnJzMeozN0SmSmoA</t>
  </si>
  <si>
    <t>4425 Park Rd, Ste 110</t>
  </si>
  <si>
    <t>['Mattresses', 'Home &amp; Garden', 'Furniture Stores', 'Shopping']</t>
  </si>
  <si>
    <t>ybi0lxr2iVj5Gc2eB5gzUg</t>
  </si>
  <si>
    <t>4752 South Blvd</t>
  </si>
  <si>
    <t>['Tires', 'Smog Check Stations', 'Oil Change Stations', 'Automotive', 'Auto Repair', 'Gas Stations']</t>
  </si>
  <si>
    <t>G1EyqTKacxwZCwRGy3ph2A</t>
  </si>
  <si>
    <t>Coulwood Tire &amp; Auto</t>
  </si>
  <si>
    <t>8101 Bellhaven Blvd</t>
  </si>
  <si>
    <t>8szCekDc2VT6nAE0gRdUUA</t>
  </si>
  <si>
    <t>24 Hour Air</t>
  </si>
  <si>
    <t>4614 Wilgrove Mint Hill Rd</t>
  </si>
  <si>
    <t>iHrWtLa_HzFonOJ8YU0B4g</t>
  </si>
  <si>
    <t>Sarata's African Hair Braiding</t>
  </si>
  <si>
    <t>2020 Beatties Ford Rd, Ste G</t>
  </si>
  <si>
    <t>K-WRtYhsiFAYC-ryoyP8wA</t>
  </si>
  <si>
    <t>1500 E Franklin Blvd</t>
  </si>
  <si>
    <t>['Fast Food', 'Restaurants', 'Hot Dogs', 'Food', 'Coffee &amp; Tea', 'Burgers']</t>
  </si>
  <si>
    <t>fd8RHovPLLG-7stbI5VdXQ</t>
  </si>
  <si>
    <t>Robinson Orthodontics</t>
  </si>
  <si>
    <t>5831 Phyliss Ln</t>
  </si>
  <si>
    <t>['Orthodontists', 'Dentists', 'Health &amp; Medical']</t>
  </si>
  <si>
    <t>a1EJt-FhbACVQoBIALMNfg</t>
  </si>
  <si>
    <t>Summit Beer Shop</t>
  </si>
  <si>
    <t>122 S Main St</t>
  </si>
  <si>
    <t>['Beer Bar', 'Pubs', 'Nightlife', 'Bars']</t>
  </si>
  <si>
    <t>EVCLVY5Jazha-XXDwQavqw</t>
  </si>
  <si>
    <t>12820 S Tryon St, Ste120</t>
  </si>
  <si>
    <t>aMideuLMeA0YujekFIE-Pg</t>
  </si>
  <si>
    <t>1910 Sardis Road N</t>
  </si>
  <si>
    <t>6EbG7sC6zUwviQix2twAEg</t>
  </si>
  <si>
    <t>Spotless</t>
  </si>
  <si>
    <t>['Office Cleaning', 'Home Cleaning', 'Professional Services', 'Home Services']</t>
  </si>
  <si>
    <t>nOGZ5l0rsfbrJ7WWOjQbJg</t>
  </si>
  <si>
    <t>Zen Windows Charlotte</t>
  </si>
  <si>
    <t>3440 Toringdon Way, Ste 205</t>
  </si>
  <si>
    <t>['Door Sales/Installation', 'Windows Installation', 'Home Services']</t>
  </si>
  <si>
    <t>CiVrwWJXY9nArSOtFIiREQ</t>
  </si>
  <si>
    <t>PROVECHO MEXICAN KITCHEN &amp; CANTINA</t>
  </si>
  <si>
    <t>138 Valleyview Rd, Ste 107</t>
  </si>
  <si>
    <t>yBoTYSip8vtT9R8vJz0J8g</t>
  </si>
  <si>
    <t>The Mississippi Gourmet</t>
  </si>
  <si>
    <t>rmP7AzV3SAeRWUzbNuqQ5A</t>
  </si>
  <si>
    <t>17830 Statesville Rd</t>
  </si>
  <si>
    <t>['Restaurants', 'Cocktail Bars', 'Steakhouses', 'Bars', 'Nightlife', 'Seafood', 'American (Traditional)', 'American (New)']</t>
  </si>
  <si>
    <t>QJt6EkcHAAa_rY_27B9Rxg</t>
  </si>
  <si>
    <t>Alexander Scott</t>
  </si>
  <si>
    <t>208 E Blvd</t>
  </si>
  <si>
    <t>['Home &amp; Garden', 'Shopping', 'Furniture Stores', 'Interior Design', 'Home Services', 'Jewelry']</t>
  </si>
  <si>
    <t>MX-z-FLXinzHm_q3BfwNXA</t>
  </si>
  <si>
    <t>Pub 49</t>
  </si>
  <si>
    <t>4539 N Carolina Highway 49 S</t>
  </si>
  <si>
    <t>['Restaurants', 'Food', 'Bars', 'Nightlife', 'Beer', 'Wine &amp; Spirits', 'Beer Bar', 'Dive Bars', 'Chicken Wings', 'Burgers', 'Pizza', 'American (New)']</t>
  </si>
  <si>
    <t>2sO7BgN9UTqz4YI6lp97lg</t>
  </si>
  <si>
    <t>Carolina Oral &amp; Facial Surgery</t>
  </si>
  <si>
    <t>19910 Northcove Rd</t>
  </si>
  <si>
    <t>hDq1ybRT240gYjHvtSyyeQ</t>
  </si>
  <si>
    <t>Kim Nails Spa and Salon</t>
  </si>
  <si>
    <t>440 E McCollough Dr, Ste 222</t>
  </si>
  <si>
    <t>_Ps0m4MJJfTBCmusC_HfXA</t>
  </si>
  <si>
    <t>Milk + Honey Photography</t>
  </si>
  <si>
    <t>['Photographers', 'Event Photography', 'Event Planning &amp; Services', 'Session Photography']</t>
  </si>
  <si>
    <t>AXZzG-_VmsS47upzcXPrbQ</t>
  </si>
  <si>
    <t>17001 Kenton Dr</t>
  </si>
  <si>
    <t>03UFL2ZMASRup8qwIjJM3A</t>
  </si>
  <si>
    <t>5BtiLywsZGeelNYroRjaDw</t>
  </si>
  <si>
    <t>Hh Gregg</t>
  </si>
  <si>
    <t>7024 Smith Corners Blvd</t>
  </si>
  <si>
    <t>['Shopping', 'Appliances', 'Home &amp; Garden']</t>
  </si>
  <si>
    <t>6XN7DP9PD3e_FLmCZiG0Gg</t>
  </si>
  <si>
    <t>101 South Tryon St</t>
  </si>
  <si>
    <t>['Food', 'Restaurants', 'Salad', 'American (Traditional)', 'Delis', 'Sandwiches']</t>
  </si>
  <si>
    <t>ns7l8kUDyLnrvWRNACZ6uA</t>
  </si>
  <si>
    <t>Mugs Coffee</t>
  </si>
  <si>
    <t>5126 Park Rd, Ste 1D</t>
  </si>
  <si>
    <t>EvkOWH4GpKjyQjigAJcraA</t>
  </si>
  <si>
    <t>RibbonWalk Nature Preserve</t>
  </si>
  <si>
    <t>4601 Nevin Rd</t>
  </si>
  <si>
    <t>oY78J3ji1Tr3DYcuoLqvXg</t>
  </si>
  <si>
    <t>Massage Envy - Northlake</t>
  </si>
  <si>
    <t>9821 Northlake Centre Pkwy</t>
  </si>
  <si>
    <t>['Skin Care', 'Massage', 'Massage Therapy', 'Health &amp; Medical', 'Beauty &amp; Spas', 'Day Spas']</t>
  </si>
  <si>
    <t>1lniJ4trPfQ5U1_P4IpU_w</t>
  </si>
  <si>
    <t>Regal Nails Salon &amp; Spa</t>
  </si>
  <si>
    <t>150 Concord Commons Pl SW</t>
  </si>
  <si>
    <t>ifN2Kcra0ECZUJ5udAdNwQ</t>
  </si>
  <si>
    <t>Joe's Top Notch Services</t>
  </si>
  <si>
    <t>['Home Services', 'Painters', 'Flooring', 'Tiling', 'Decks &amp; Railing', 'Handyman', 'Drywall Installation &amp; Repair', 'Contractors', 'Window Washing', 'Pressure Washers']</t>
  </si>
  <si>
    <t>PVvTvwLCl8HeLEqZRR-J9w</t>
  </si>
  <si>
    <t>Econo Lodge Inn &amp; Suites Matthews - Charlotte</t>
  </si>
  <si>
    <t>1938 Moore Rd</t>
  </si>
  <si>
    <t>aOH5sKoRtM1hUAwgI85Dfw</t>
  </si>
  <si>
    <t>Top Turf Lawn Care and Pest Management</t>
  </si>
  <si>
    <t>4301 Pete Brown Rd</t>
  </si>
  <si>
    <t>['Local Services', 'Home Services', 'Pest Control', 'Landscaping', 'Shopping', 'Home &amp; Garden', 'Tree Services']</t>
  </si>
  <si>
    <t>sA2Mvx05-HeyK4keY4X-iA</t>
  </si>
  <si>
    <t>NC Yoga Bar</t>
  </si>
  <si>
    <t>933 Louise Ave, Unit 302</t>
  </si>
  <si>
    <t>pldfvm-zM2VU5m9a-j9cMQ</t>
  </si>
  <si>
    <t>['Cafes', 'Creperies', 'Breakfast &amp; Brunch', 'Desserts', 'Food', 'American (New)', 'Restaurants']</t>
  </si>
  <si>
    <t>yWPZAl1jwJxzNUe_LhbZlA</t>
  </si>
  <si>
    <t>3120 Milton Rd</t>
  </si>
  <si>
    <t>['Medical Centers', 'Health &amp; Medical', 'Blood &amp; Plasma Donation Centers']</t>
  </si>
  <si>
    <t>sH9aI3xg-POBMp8R-kSQZg</t>
  </si>
  <si>
    <t>Portofino's</t>
  </si>
  <si>
    <t>8128 Providence Rd, Ste 100</t>
  </si>
  <si>
    <t>64gtZKZL3gA_CO2zJwvSog</t>
  </si>
  <si>
    <t>US Airways</t>
  </si>
  <si>
    <t>qE_U_--s2j1XxYmf3ZeIwA</t>
  </si>
  <si>
    <t>CycleBar</t>
  </si>
  <si>
    <t>20601 Torrence Chapel Rd, Ste 5A</t>
  </si>
  <si>
    <t>['Cycling Classes', 'Active Life']</t>
  </si>
  <si>
    <t>mcJh7mBhJLq_3XLWHWLQSA</t>
  </si>
  <si>
    <t>Kure CBD and Vape - Montford</t>
  </si>
  <si>
    <t>1730 Abbey Pl, Ste 2</t>
  </si>
  <si>
    <t>['Shopping', 'Vape Shops', 'Lounges', 'Nightlife', 'Bars']</t>
  </si>
  <si>
    <t>D2-kq5tJ5P4BtiESSmoTvQ</t>
  </si>
  <si>
    <t>Orthocarolina - Matthews</t>
  </si>
  <si>
    <t>710 Park Center Dr, Ste 300</t>
  </si>
  <si>
    <t>['Urgent Care', 'Doctors', 'Chiropractors', 'Physical Therapy', 'Orthopedists', 'Health &amp; Medical']</t>
  </si>
  <si>
    <t>_Cwb04cS45CCCps5LNTLbw</t>
  </si>
  <si>
    <t>Metro Fitness 51</t>
  </si>
  <si>
    <t>ovAZCKULbgEE6BgGlAQp7g</t>
  </si>
  <si>
    <t>KQ9UqVfliZW9fjAHea_G1A</t>
  </si>
  <si>
    <t>2804 W Sugar Creek Rd</t>
  </si>
  <si>
    <t>['Shopping', 'Fashion', 'Department Stores', 'Discount Store']</t>
  </si>
  <si>
    <t>HwubpLEr5Hi_i1ihpN7-4g</t>
  </si>
  <si>
    <t>Comfort Inn &amp; Suites Lake Norman</t>
  </si>
  <si>
    <t>19521 Liverpool Pkwy</t>
  </si>
  <si>
    <t>660 Park Street</t>
  </si>
  <si>
    <t>FVrXEnXjp3jNunMcgvHTjA</t>
  </si>
  <si>
    <t>Carpet To Go &amp; More</t>
  </si>
  <si>
    <t>7135 E W T Harris Blvd</t>
  </si>
  <si>
    <t>['Home Services', 'Flooring', 'Carpeting', 'Cabinetry', 'Carpet Installation']</t>
  </si>
  <si>
    <t>PKOH4R6gYuSh4FeTT7I0Tg</t>
  </si>
  <si>
    <t>JDM Engine INC</t>
  </si>
  <si>
    <t>3428 Vane Ct, Ste A</t>
  </si>
  <si>
    <t>u-AEugv1ZSs6w8S6jEXApg</t>
  </si>
  <si>
    <t>Leather and Lace - Southend</t>
  </si>
  <si>
    <t>2101 S Blvd</t>
  </si>
  <si>
    <t>['Nightlife', 'Adult Entertainment', 'Bars', 'Strip Clubs']</t>
  </si>
  <si>
    <t>TH4F_uvWUCKMNPCYOsHY_Q</t>
  </si>
  <si>
    <t>Flamin' Crawfish</t>
  </si>
  <si>
    <t>1600 E Woodlawn Rd, Ste 170</t>
  </si>
  <si>
    <t>['Restaurants', 'Vietnamese', 'Seafood', 'Asian Fusion', 'Cajun/Creole']</t>
  </si>
  <si>
    <t>JznzN8VmdqkEq9lQpJ6HCw</t>
  </si>
  <si>
    <t>Green Brothers Juice Co.</t>
  </si>
  <si>
    <t>101 S Tryon St, Ste 1</t>
  </si>
  <si>
    <t>nWf4u0Em7BCQl6kr_d_jww</t>
  </si>
  <si>
    <t>['Buffets', 'American (Traditional)', 'Restaurants']</t>
  </si>
  <si>
    <t>8ZRoI8xX4TxW_0Eu1fX2ww</t>
  </si>
  <si>
    <t>Palmer St</t>
  </si>
  <si>
    <t>412 W Palmer St</t>
  </si>
  <si>
    <t>['Arts &amp; Entertainment', 'Event Planning &amp; Services', 'Bars', 'Arcades', 'Venues &amp; Event Spaces', 'Nightlife']</t>
  </si>
  <si>
    <t>Q-ToBkALpSFnary5a55QDA</t>
  </si>
  <si>
    <t>Mattress Firm Supercenter Pineville</t>
  </si>
  <si>
    <t>11523 Carolina Pl Pkwy, Ste C</t>
  </si>
  <si>
    <t>['Home Decor', 'Shopping', 'Mattresses', 'Home &amp; Garden', 'Furniture Stores']</t>
  </si>
  <si>
    <t>zeRqEGRYE1s8Y1ML3Ove6A</t>
  </si>
  <si>
    <t>5301 N Sharon Amity Rd</t>
  </si>
  <si>
    <t>pPW9j7AQ1FmgnISqpG-SxA</t>
  </si>
  <si>
    <t>Charlotte Mecklenburg Library - Morrison Regional</t>
  </si>
  <si>
    <t>7015 Morrison Blvd</t>
  </si>
  <si>
    <t>['Education', 'Books', 'Mags', 'Music &amp; Video', 'Educational Services', 'Shopping', 'Libraries', 'Public Services &amp; Government', 'Bookstores']</t>
  </si>
  <si>
    <t>e-LxSZ5IUk01SsaGdZvN0Q</t>
  </si>
  <si>
    <t>Francesca's Collections</t>
  </si>
  <si>
    <t>9830 Rea Rd, Ste C</t>
  </si>
  <si>
    <t>['Shopping', 'Shoe Stores', 'Accessories', "Women's Clothing", 'Fashion']</t>
  </si>
  <si>
    <t>xWXmzOdc9UEoO2OtHH4ixg</t>
  </si>
  <si>
    <t>Echo Nail Spa</t>
  </si>
  <si>
    <t>2300 West Roosevelt Blvd, Ste F</t>
  </si>
  <si>
    <t>G9P_belvYtkxDKdfj6f10w</t>
  </si>
  <si>
    <t>Distinx</t>
  </si>
  <si>
    <t>6000 Fairview Rd, Ste 1200</t>
  </si>
  <si>
    <t>['Wholesale Stores', 'Electronics', 'Web Design', 'Arts &amp; Entertainment', 'Discount Store', 'Shopping', 'Graphic Design', 'Professional Services', 'Home &amp; Garden', 'Virtual Reality Centers', 'Appliances']</t>
  </si>
  <si>
    <t>eGr0eHXrnO2pc9b1LwUG2Q</t>
  </si>
  <si>
    <t>Dula Construction</t>
  </si>
  <si>
    <t>3464 Gribble Rd</t>
  </si>
  <si>
    <t>['Home Services', 'Windows Installation', 'Roofing', 'Siding', 'Decks &amp; Railing', 'Contractors', 'Damage Restoration']</t>
  </si>
  <si>
    <t>31ZXnBKNanW8SHtRaaMiIg</t>
  </si>
  <si>
    <t>Holiday Inn Express &amp; Suites Charlotte Arpt-Belmont</t>
  </si>
  <si>
    <t>250 Beatty Dr</t>
  </si>
  <si>
    <t>['Venues &amp; Event Spaces', 'Hotels &amp; Travel', 'Hotels', 'Event Planning &amp; Services']</t>
  </si>
  <si>
    <t>7G8eLlk-zh2SvxfsRKRI1w</t>
  </si>
  <si>
    <t>Zac Brown's Southern Ground</t>
  </si>
  <si>
    <t>707 Pavilion Blvd</t>
  </si>
  <si>
    <t>['Sandwiches', 'Mexican', 'Restaurants', 'Food']</t>
  </si>
  <si>
    <t>mfZrIReRZWhBESg525pY8w</t>
  </si>
  <si>
    <t>Halal Gyro Man</t>
  </si>
  <si>
    <t>['Halal', 'Afghan', 'Restaurants', 'Mediterranean', 'Food Stands', 'Greek']</t>
  </si>
  <si>
    <t>tlPHOFbpyWS7i06w2sJvtw</t>
  </si>
  <si>
    <t>Clean Eatz</t>
  </si>
  <si>
    <t>1800 Camden Rd, Ste 108</t>
  </si>
  <si>
    <t>['Food Delivery Services', 'Food', 'Restaurants', 'Specialty Food', 'Health Markets', 'Breakfast &amp; Brunch', 'Juice Bars &amp; Smoothies']</t>
  </si>
  <si>
    <t>qnn9BGjyiyRaLfihdP0mJg</t>
  </si>
  <si>
    <t>Salon Collage</t>
  </si>
  <si>
    <t>6656 Carmel Rd</t>
  </si>
  <si>
    <t>720 McAdenville Road</t>
  </si>
  <si>
    <t>cS67pKl4Uo2f2z-Gkp5Ggg</t>
  </si>
  <si>
    <t>Geovanny Hair Salon</t>
  </si>
  <si>
    <t>8540 University City Blvd, Ste 1</t>
  </si>
  <si>
    <t>nY_mhZnTCkTHAU95sxo5QQ</t>
  </si>
  <si>
    <t>Flipside's Corner Grind</t>
  </si>
  <si>
    <t>333 Main St</t>
  </si>
  <si>
    <t>['Food', 'Breakfast &amp; Brunch', 'Comfort Food', 'Cafes', 'Restaurants', 'Salad', 'Sandwiches', 'Coffee &amp; Tea']</t>
  </si>
  <si>
    <t>yNMjnoPGkkoWxgqaSQBuDA</t>
  </si>
  <si>
    <t>Clarion Hotel Airport &amp; Conference Center</t>
  </si>
  <si>
    <t>212 West Woodlawn Rd, #B</t>
  </si>
  <si>
    <t>BMXOkHOtxaHp1lDHMJ7UAQ</t>
  </si>
  <si>
    <t>6218 Indian Trl Fairview Rd</t>
  </si>
  <si>
    <t>['Pets', 'Pet Services', 'Pet Groomers', 'Pet Sitting']</t>
  </si>
  <si>
    <t>flT0NP5S_3aPCc3FUQTAGA</t>
  </si>
  <si>
    <t>11300 E Independence Blvd</t>
  </si>
  <si>
    <t>m6U5Hbi416Swi9QGQOvHug</t>
  </si>
  <si>
    <t>['Shopping', "Women's Clothing", 'Accessories', "Men's Clothing", 'Fashion']</t>
  </si>
  <si>
    <t>0UHuuYw6E6Cjb-l-UEhm6w</t>
  </si>
  <si>
    <t>Cave Dwellers Cleaners</t>
  </si>
  <si>
    <t>9100 S Tryon St, Ste A</t>
  </si>
  <si>
    <t>xJ7K2BhHcbiEC9c2EwJ29w</t>
  </si>
  <si>
    <t>Aesthetic Surgery Of Charlotte</t>
  </si>
  <si>
    <t>11835 Southmore Dr, Ste 202</t>
  </si>
  <si>
    <t>['Cosmetic Surgeons', 'Doctors', 'Health &amp; Medical', 'Plastic Surgeons', 'Medical Spas', 'Beauty &amp; Spas']</t>
  </si>
  <si>
    <t>vtazOdK1aAMVOIfbdQDnmQ</t>
  </si>
  <si>
    <t>Little Big Burger</t>
  </si>
  <si>
    <t>TYe7fuJ3DO1MZZyZJOjwZg</t>
  </si>
  <si>
    <t>The Fat Parrots</t>
  </si>
  <si>
    <t>5416 Mount Holly Huntersville Rd</t>
  </si>
  <si>
    <t>['Restaurants', 'Pool Halls', 'Bars', 'American (Traditional)', 'Nightlife', 'Pubs']</t>
  </si>
  <si>
    <t>0IySwcfqwJjpHPsYwjpAkg</t>
  </si>
  <si>
    <t>2904 Yorkmont Rd A</t>
  </si>
  <si>
    <t>AQ9eGEgcdkesehZeZrIAkw</t>
  </si>
  <si>
    <t>Diamond Springs Water</t>
  </si>
  <si>
    <t>1840 Lindbergh St</t>
  </si>
  <si>
    <t>['Appliances', 'Shopping', 'Home Services', 'Water Purification Services', 'Home &amp; Garden', 'Water Delivery', 'Local Services']</t>
  </si>
  <si>
    <t>IhPIPU6pzWeWiI5PgWtVUA</t>
  </si>
  <si>
    <t>Wedding Mall</t>
  </si>
  <si>
    <t>1809 Sardis Rd N</t>
  </si>
  <si>
    <t>['DJs', 'Event Planning &amp; Services', 'Photographers', 'Bridal', 'Shopping']</t>
  </si>
  <si>
    <t>vm17ueG3HPdlC0CQy82Wxw</t>
  </si>
  <si>
    <t>Riverside Fish House</t>
  </si>
  <si>
    <t>1351 Dallas Stanley Hwy</t>
  </si>
  <si>
    <t>['Fish &amp; Chips', 'Southern', 'Restaurants', 'Seafood']</t>
  </si>
  <si>
    <t>JZmmdQxmWsBBGOx23M_tHA</t>
  </si>
  <si>
    <t>Belle's and Beau's Nail Salon</t>
  </si>
  <si>
    <t>['Hair Removal', 'Nail Salons', 'Beauty &amp; Spas']</t>
  </si>
  <si>
    <t>SXJ0FirSK3rL26VcBQoexg</t>
  </si>
  <si>
    <t>Charlotte Obstetric and Gynecologic Associates</t>
  </si>
  <si>
    <t>7810 Providence Rd, Ste 101</t>
  </si>
  <si>
    <t>fYaGaIPSjOSF7QVloicwSQ</t>
  </si>
  <si>
    <t>210 E Trade St, Ste E 280</t>
  </si>
  <si>
    <t>['Shopping', 'Fashion', "Men's Clothing", 'Department Stores', "Women's Clothing", 'Shoe Stores']</t>
  </si>
  <si>
    <t>KU5whR0qYFREBiuvo30oEg</t>
  </si>
  <si>
    <t>Yeung's Lotus Express</t>
  </si>
  <si>
    <t>8111 Concord Mills Blvd, FC 3</t>
  </si>
  <si>
    <t>aFvgi5ZadU6FkiOPwGs4Jw</t>
  </si>
  <si>
    <t>Accelerant Research</t>
  </si>
  <si>
    <t>1242 Mann Dr, Ste 100</t>
  </si>
  <si>
    <t>VYp2vOy8n8OSeFsngKRwsw</t>
  </si>
  <si>
    <t>615 S Main St</t>
  </si>
  <si>
    <t>jx4Mlr07Mv28EnI-S9ubog</t>
  </si>
  <si>
    <t>3485 US Hwy 601 S</t>
  </si>
  <si>
    <t>Mvy5fjJbCrjvjvvvCTOdjg</t>
  </si>
  <si>
    <t>Icon On The Greenway</t>
  </si>
  <si>
    <t>1232 E Hudson Blvd</t>
  </si>
  <si>
    <t>6TcheR_XpQ7Hms87wMCa2Q</t>
  </si>
  <si>
    <t>Phipps Bistro</t>
  </si>
  <si>
    <t>BuHmFuIAf9Lf5zik_tFuGw</t>
  </si>
  <si>
    <t>Queen City Dog Service</t>
  </si>
  <si>
    <t>4915 Courtney Ridge Ln</t>
  </si>
  <si>
    <t>AT5NZHqoLeP4rhWMM2OWBA</t>
  </si>
  <si>
    <t>Novanta 90 Pizzeria Napoletana</t>
  </si>
  <si>
    <t>120 Langtree Village Dr</t>
  </si>
  <si>
    <t>howSz5O304FbsPO58mGc-g</t>
  </si>
  <si>
    <t>Dr Marlowe's Weight Loss Institute</t>
  </si>
  <si>
    <t>411 Billingsley Rd, Ste 104</t>
  </si>
  <si>
    <t>['Weight Loss Centers', 'Health &amp; Medical', 'Doctors']</t>
  </si>
  <si>
    <t>QIasbhUuF5PuM2jZKyKjkQ</t>
  </si>
  <si>
    <t>Decadent Designs Bakery</t>
  </si>
  <si>
    <t>14021 Conlan Cir, Ste B9</t>
  </si>
  <si>
    <t>['Coffee &amp; Tea', 'Cupcakes', 'Desserts', 'Food', 'Bakeries']</t>
  </si>
  <si>
    <t>h-zcgh-kk_vqmjajnOKMZw</t>
  </si>
  <si>
    <t>Adams Auto Group</t>
  </si>
  <si>
    <t>6625 East Independence Blvd</t>
  </si>
  <si>
    <t>zq0lt4E4_BhoUgFtUINDAQ</t>
  </si>
  <si>
    <t>The North Face</t>
  </si>
  <si>
    <t>['Sporting Goods', 'Sports Wear', "Men's Clothing", 'Outdoor Gear', 'Fashion', 'Department Stores', "Women's Clothing", 'Shoe Stores', 'Shopping']</t>
  </si>
  <si>
    <t>TTc47cjYB06VWRtdi3XI9g</t>
  </si>
  <si>
    <t>Master O's Black Belt World</t>
  </si>
  <si>
    <t>17214 Lancaster Hwy, Ste 301</t>
  </si>
  <si>
    <t>['Martial Arts', 'Active Life', 'Summer Camps', 'Taekwondo', 'Fitness &amp; Instruction', 'Self-defense Classes', 'Local Services', 'Child Care &amp; Day Care', 'Karate']</t>
  </si>
  <si>
    <t>Xd9Ajs93zQLsiBP5igjsDQ</t>
  </si>
  <si>
    <t>5925 Albemarle Rd</t>
  </si>
  <si>
    <t>['Automotive', 'Auto Repair', 'Auto Parts &amp; Supplies', 'Oil Change Stations', 'Tires']</t>
  </si>
  <si>
    <t>fKy3RHn5M9aKDcRl9DKAhA</t>
  </si>
  <si>
    <t>6816 Matthews Mint Hill Rd</t>
  </si>
  <si>
    <t>8XDnMNPIhVnupA3JtzSedg</t>
  </si>
  <si>
    <t>1800 E Woodlawn Rd</t>
  </si>
  <si>
    <t>['Restaurants', 'Fast Food', 'Mexican', 'Tacos', 'Tex-Mex']</t>
  </si>
  <si>
    <t>pQ4eHkEeMc25rqf-UYCl6w</t>
  </si>
  <si>
    <t>Cake Makin' Sisters</t>
  </si>
  <si>
    <t>5088 Nc Hwy 49 S</t>
  </si>
  <si>
    <t>['Custom Cakes', 'Food', 'Cupcakes', 'Bakeries']</t>
  </si>
  <si>
    <t>MltewPElM12gYH7U-7N0XA</t>
  </si>
  <si>
    <t>['Pretzels', 'Food']</t>
  </si>
  <si>
    <t>SIioKmhUJ80L3f9LgvBSQg</t>
  </si>
  <si>
    <t>Providence Plastic Surgery</t>
  </si>
  <si>
    <t>11030 Golf Links Dr, Ste 103</t>
  </si>
  <si>
    <t>['Plastic Surgeons', 'Cosmetic Surgeons', 'Doctors', 'Hair Removal', 'Health &amp; Medical', 'Medical Spas', 'Beauty &amp; Spas', 'Laser Hair Removal']</t>
  </si>
  <si>
    <t>kP0v0HJigbjhlpVyWgkvuw</t>
  </si>
  <si>
    <t>Thanh Huong Cafe</t>
  </si>
  <si>
    <t>3023 Central Ave, #C</t>
  </si>
  <si>
    <t>bXLaGCKzkQcA2hLT-JZQ1w</t>
  </si>
  <si>
    <t>J. Sams Wine Bar</t>
  </si>
  <si>
    <t>['American (New)', 'Arts &amp; Entertainment', 'Art Galleries', 'Shopping', 'Wine Bars', 'Nightlife', 'Bars', 'Restaurants']</t>
  </si>
  <si>
    <t>gKp_doTR1E9SnlyPpFGZzw</t>
  </si>
  <si>
    <t>Davis Lake Animal Hospital</t>
  </si>
  <si>
    <t>4971 David Cox Rd</t>
  </si>
  <si>
    <t>x_8HyzObQ0_m9GiLViZ0gQ</t>
  </si>
  <si>
    <t>Fun Outdoor Living</t>
  </si>
  <si>
    <t>20916 Torrence Chapel</t>
  </si>
  <si>
    <t>['Home Services', 'Contractors', 'Decks &amp; Railing', 'Landscaping', 'Home &amp; Garden', 'Shopping', 'Furniture Stores', 'Hot Tub &amp; Pool', 'Outdoor Furniture Stores']</t>
  </si>
  <si>
    <t>B3nwV9J5KWp22FBvI6qxow</t>
  </si>
  <si>
    <t>1045 Sugar Creek</t>
  </si>
  <si>
    <t>Y4cb3qty52LRcXBaZG9v8A</t>
  </si>
  <si>
    <t>LITTLE Wood Flooring &amp; Cabinetry</t>
  </si>
  <si>
    <t>19500 Zion St</t>
  </si>
  <si>
    <t>['Home Services', 'Home &amp; Garden', 'Carpeting', 'Building Supplies', 'Kitchen &amp; Bath', 'Contractors', 'Shopping']</t>
  </si>
  <si>
    <t>49uxSUtYJQNbXnw6EilHAw</t>
  </si>
  <si>
    <t>4218 Old Monroe Rd</t>
  </si>
  <si>
    <t>['Home &amp; Garden', 'Appliances', 'Hot Tub &amp; Pool', 'Shopping', 'Home Decor', 'Decks &amp; Railing', 'Outdoor Furniture Stores', 'Landscaping', 'Contractors', 'Home Services']</t>
  </si>
  <si>
    <t>Bw_h_ifjMYM0-XVoBbEP4w</t>
  </si>
  <si>
    <t>Adventure Vans</t>
  </si>
  <si>
    <t>4765 S Blvd</t>
  </si>
  <si>
    <t>['Car Rental', 'Car Dealers', 'Transportation', 'Hotels &amp; Travel', 'Automotive', 'Truck Rental']</t>
  </si>
  <si>
    <t>zOM04Jkh3c9UTSzAY8Gh2g</t>
  </si>
  <si>
    <t>ColsenKeane Leather</t>
  </si>
  <si>
    <t>['Customized Merchandise', 'Leather Goods', 'Shopping', 'Fashion', 'Luggage', 'Accessories']</t>
  </si>
  <si>
    <t>8j0wMwvkFh51riVLJcTtPQ</t>
  </si>
  <si>
    <t>NY 2 QC Kutz</t>
  </si>
  <si>
    <t>11915 N Tryon St, Unit F</t>
  </si>
  <si>
    <t>g_C0QVTGrfDd_N5U9xDwqA</t>
  </si>
  <si>
    <t>2117 W Roosevelt Blvd</t>
  </si>
  <si>
    <t>['Restaurants', 'Steakhouses', 'Barbeque', 'American (Traditional)']</t>
  </si>
  <si>
    <t>uzveVwSU_ncVAhL0fH2kbA</t>
  </si>
  <si>
    <t>Queen City Audio, Video &amp; Appliances</t>
  </si>
  <si>
    <t>7320 E Independence Blvd</t>
  </si>
  <si>
    <t>['Mattresses', 'Appliances', 'Electronics', 'Home &amp; Garden', 'Shopping']</t>
  </si>
  <si>
    <t>0_ETdGuqk5e2FKFYeYQJVQ</t>
  </si>
  <si>
    <t>5925 Weddington Rd</t>
  </si>
  <si>
    <t>['Fast Food', 'Restaurants', 'Food', 'Coffee &amp; Tea', 'Burgers']</t>
  </si>
  <si>
    <t>Qs6jqQlTsx4GTKN-KXDgbg</t>
  </si>
  <si>
    <t>The Carolinas Animal Hospital &amp; Dental Clinic P A</t>
  </si>
  <si>
    <t>13331 York Center Dr, Ste A</t>
  </si>
  <si>
    <t>zi2CV7isWyGRxVXJxdDQXg</t>
  </si>
  <si>
    <t>Ceva Freight</t>
  </si>
  <si>
    <t>1816 W Pointe Dr, Ste C</t>
  </si>
  <si>
    <t>8NO500Z6mJeODHG_zMiMNw</t>
  </si>
  <si>
    <t>2405 Freedom Dr</t>
  </si>
  <si>
    <t>ij_czg0xkJR6xvnQdgnMDA</t>
  </si>
  <si>
    <t>15007 John J Delaney Dr</t>
  </si>
  <si>
    <t>['Florists', 'Grocery', 'Food', 'Department Stores', 'Fashion', 'Drugstores', 'Shopping', 'Flowers &amp; Gifts']</t>
  </si>
  <si>
    <t>tW7f5j7BL4KqigiOUvwdOQ</t>
  </si>
  <si>
    <t>Mattress Firm Gastonia East</t>
  </si>
  <si>
    <t>3916 E Franklin Blvd, Ste 160</t>
  </si>
  <si>
    <t>['Home &amp; Garden', 'Shopping', 'Mattresses', 'Home Decor', 'Furniture Stores']</t>
  </si>
  <si>
    <t>t3VVBG3hVaONy4Ag8chnig</t>
  </si>
  <si>
    <t>Munchies Sandwich Shop</t>
  </si>
  <si>
    <t>209 S Chestnut St</t>
  </si>
  <si>
    <t>tUKRFdcvud21_mNUwmKIOg</t>
  </si>
  <si>
    <t>5151 Poplar Tent Rd, Ste 110</t>
  </si>
  <si>
    <t>rA_0rfkXHSDKxONbjGk-6w</t>
  </si>
  <si>
    <t>Split Second Sound</t>
  </si>
  <si>
    <t>['Professional Services', 'Event Planning &amp; Services', 'DJs', 'Party &amp; Event Planning']</t>
  </si>
  <si>
    <t>4iKll2kZ8xZghREXmYgM2g</t>
  </si>
  <si>
    <t>The Gold Club</t>
  </si>
  <si>
    <t>5624 Old Pineville Rd</t>
  </si>
  <si>
    <t>Zc2KhpChKRaLFWO77M4EdQ</t>
  </si>
  <si>
    <t>Market Street Pizza</t>
  </si>
  <si>
    <t>202 Market St</t>
  </si>
  <si>
    <t>oLcARz0V3e8kdP7UuC6hiw</t>
  </si>
  <si>
    <t>Totalbond Veterinary Hospital at Forestbrook</t>
  </si>
  <si>
    <t>3200 Union Rd</t>
  </si>
  <si>
    <t>['Pet Sitting', 'Veterinarians', 'Pets', 'Pet Services']</t>
  </si>
  <si>
    <t>cVMZdxUhF25Xuxeon2yzDQ</t>
  </si>
  <si>
    <t>Island Cuisine</t>
  </si>
  <si>
    <t>5332 Prosperity Church Rd, Ste A</t>
  </si>
  <si>
    <t>LoV_W0p5l0r4zvuHs7F9FA</t>
  </si>
  <si>
    <t>['Comfort Food', 'Burgers', 'Fish &amp; Chips', 'Restaurants', 'American (Traditional)', 'Chicken Wings']</t>
  </si>
  <si>
    <t>e6Ad2Yl9-HANFfLRttGQ-g</t>
  </si>
  <si>
    <t>Road Kill T-Shirts</t>
  </si>
  <si>
    <t>18530 Starcreek Dr</t>
  </si>
  <si>
    <t>['Fashion', "Women's Clothing", 'Shopping', "Men's Clothing"]</t>
  </si>
  <si>
    <t>hAjhaVNlQ28lUQE8fn1zNg</t>
  </si>
  <si>
    <t>Night &amp; Day Dental</t>
  </si>
  <si>
    <t>6316 E Independence Blvd</t>
  </si>
  <si>
    <t>['Dentists', 'Health &amp; Medical', 'General Dentistry', 'Cosmetic Dentists', 'Endodontists', 'Pediatric Dentists', 'Periodontists']</t>
  </si>
  <si>
    <t>16yVu4CWx9wWEoom2FVfTQ</t>
  </si>
  <si>
    <t>9840 Rea Rd</t>
  </si>
  <si>
    <t>['Mobile Phone Accessories', 'Shopping', 'Home Services', 'Local Services', 'Mobile Phones', 'Telecommunications', 'Professional Services', 'Internet Service Providers', 'IT Services &amp; Computer Repair']</t>
  </si>
  <si>
    <t>zHaoW9f0FR74NJocCMip2g</t>
  </si>
  <si>
    <t>SecureTurf - Charlotte Landscaping Experts</t>
  </si>
  <si>
    <t>8320 Indian Trail Fairview Rd</t>
  </si>
  <si>
    <t>['Home Services', 'Landscape Architects', 'Landscaping', 'Irrigation', 'Tree Services', 'Lawn Services']</t>
  </si>
  <si>
    <t>eFdW4S2Wd4-VmM7oEZfE4Q</t>
  </si>
  <si>
    <t>Appliance Repair 123</t>
  </si>
  <si>
    <t>5433 Flowering Dogwood Ln</t>
  </si>
  <si>
    <t>V2gOBxpfns5mfBeQqEW8EQ</t>
  </si>
  <si>
    <t>Med Boutique Medical and Laser Spa</t>
  </si>
  <si>
    <t>15640 Don Lochman Ln, Ste A</t>
  </si>
  <si>
    <t>['Beauty &amp; Spas', 'Skin Care', 'Cosmetic Surgeons', 'Hair Removal', 'Medical Spas', 'Doctors', 'Health &amp; Medical']</t>
  </si>
  <si>
    <t>Ta90zFGKnzjZHQooIp17Tw</t>
  </si>
  <si>
    <t>Philly's Italian Ice &amp; Mobile Eatery</t>
  </si>
  <si>
    <t>['Shaved Ice', 'Restaurants', 'Caterers', 'Food', 'Street Vendors', 'Food Trucks', 'Event Planning &amp; Services', 'Food Stands', 'Ice Cream &amp; Frozen Yogurt']</t>
  </si>
  <si>
    <t>tnSdVIXQeRJVzvqbnsco7g</t>
  </si>
  <si>
    <t>Piedmont EyeCare Associates</t>
  </si>
  <si>
    <t>8811 Blakeney Professional Dr, Ste 100</t>
  </si>
  <si>
    <t>['Shopping', 'Health &amp; Medical', 'Eyewear &amp; Opticians', 'Laser Eye Surgery/Lasik', 'Optometrists', 'Doctors']</t>
  </si>
  <si>
    <t>PCjAUSfkhh6wdFFwpeflbg</t>
  </si>
  <si>
    <t>9826 Gilead Rd, Ste C-102</t>
  </si>
  <si>
    <t>GWbJZdTdL9XvqOART-CFhA</t>
  </si>
  <si>
    <t>Town Restaurant &amp; Lounge</t>
  </si>
  <si>
    <t>['Pizza', 'Restaurants', 'Tapas Bars']</t>
  </si>
  <si>
    <t>6_I3WEiwzx4ZyPZ3vlEUsg</t>
  </si>
  <si>
    <t>Inizio Pizza Napoletana</t>
  </si>
  <si>
    <t>2230 Park Rd, Ste 101</t>
  </si>
  <si>
    <t>['Italian', 'Pizza', 'Restaurants', 'Salad', 'Gelato', 'Food']</t>
  </si>
  <si>
    <t>ChtmlLa2KKFs69k3-q5fbg</t>
  </si>
  <si>
    <t>Haven Spa Boutique</t>
  </si>
  <si>
    <t>2052 Ayrsley Town Blvd, Ste A</t>
  </si>
  <si>
    <t>['Beauty &amp; Spas', 'Skin Care', 'Hair Removal', 'Eyelash Service', 'Massage']</t>
  </si>
  <si>
    <t>eg5nNPNGkEINm1CVYMKKbQ</t>
  </si>
  <si>
    <t>Genie Nails &amp; Spa</t>
  </si>
  <si>
    <t>11855 N Tryon St</t>
  </si>
  <si>
    <t>['Nail Salons', 'Eyelash Service', 'Beauty &amp; Spas', 'Eyebrow Services']</t>
  </si>
  <si>
    <t>Wcj5s9AIGf47DaIsXCtCUA</t>
  </si>
  <si>
    <t>Lake Norman Puppy Planet</t>
  </si>
  <si>
    <t>896 Dove Ct</t>
  </si>
  <si>
    <t>['Pet Groomers', 'Pets', 'Pet Sitting', 'Pet Services', 'Pet Training']</t>
  </si>
  <si>
    <t>PG9sdVUIbWNu5b7dcsfbaQ</t>
  </si>
  <si>
    <t>8331 Ikea Blvd</t>
  </si>
  <si>
    <t>XZ3mhYC1L-0wK8N725I3Ig</t>
  </si>
  <si>
    <t>Roxbury</t>
  </si>
  <si>
    <t>BFT2OTfdK98J3FQ0ZZdE0A</t>
  </si>
  <si>
    <t>Omega Sports</t>
  </si>
  <si>
    <t>bbUBbuFmGpFmIbtQ3StOCQ</t>
  </si>
  <si>
    <t>5125 Poplar Tent Rd</t>
  </si>
  <si>
    <t>SaazAJePc8e8XV1e-U-q5A</t>
  </si>
  <si>
    <t>Premier Smiles of Charlotte</t>
  </si>
  <si>
    <t>2303 W Morehead St, Ste 103</t>
  </si>
  <si>
    <t>['General Dentistry', 'Health &amp; Medical', 'Dentists', 'Endodontists', 'Cosmetic Dentists']</t>
  </si>
  <si>
    <t>6DqOyMcFZhCf5GX-aP7cqA</t>
  </si>
  <si>
    <t>9009 Albemarle Rd, Ste 102</t>
  </si>
  <si>
    <t>hsKMTpQ643yHFpEI9tBmwA</t>
  </si>
  <si>
    <t>Crave the Experience</t>
  </si>
  <si>
    <t>19930 W Catawba Ave, Ste 130</t>
  </si>
  <si>
    <t>UpBJmecgtnW5gsui205heQ</t>
  </si>
  <si>
    <t>WFAE 90.7fm Charlotte's NPR News Source</t>
  </si>
  <si>
    <t>8801 J M Keynes Dr, Ste 91</t>
  </si>
  <si>
    <t>TpKQh8deczg9IXChAPw49Q</t>
  </si>
  <si>
    <t>7751 Gateway Ln</t>
  </si>
  <si>
    <t>['Fast Food', 'Restaurants', 'Chicken Wings', 'Chicken Shop']</t>
  </si>
  <si>
    <t>Y6zL4Eqf6lVzrQqvJphITw</t>
  </si>
  <si>
    <t>McAlpine Team at RE/MAX Executive</t>
  </si>
  <si>
    <t>19600 W Catawba Ave, Ste b101</t>
  </si>
  <si>
    <t>45sGTNR_D4PDXOIOfp12KA</t>
  </si>
  <si>
    <t>Service King Collision Wilshire</t>
  </si>
  <si>
    <t>2002 Wilshire Ct</t>
  </si>
  <si>
    <t>SpaH-z9x-4H_XDCehWZM7g</t>
  </si>
  <si>
    <t>Gander Mountain - South Charlotte Store</t>
  </si>
  <si>
    <t>13610 Hoover Creek Blvd</t>
  </si>
  <si>
    <t>['Guns &amp; Ammo', 'Shopping', 'Outdoor Gear', 'Sporting Goods']</t>
  </si>
  <si>
    <t>uMdvGQCS16HP6vvm7XVv9w</t>
  </si>
  <si>
    <t>Talley's Florist</t>
  </si>
  <si>
    <t>2311 Aberdeen Blvd</t>
  </si>
  <si>
    <t>['Florists', 'Event Planning &amp; Services', 'Shopping', 'Party &amp; Event Planning', 'Flowers &amp; Gifts']</t>
  </si>
  <si>
    <t>SXQEYB5qR_y8LNQUsGKHhA</t>
  </si>
  <si>
    <t>Providence Road Sundries</t>
  </si>
  <si>
    <t>1522 Providence Rd</t>
  </si>
  <si>
    <t>['Burgers', 'Sports Bars', 'Nightlife', 'Bars', 'Pool Halls', 'American (Traditional)', 'Restaurants']</t>
  </si>
  <si>
    <t>oVxucHwWt7btKoU21_lB2w</t>
  </si>
  <si>
    <t>Mane Duo</t>
  </si>
  <si>
    <t>2125 Commonwealth Ave</t>
  </si>
  <si>
    <t>egLgkvwupLaUXhwnWnvp7A</t>
  </si>
  <si>
    <t>Brooklyn's Pizzeria</t>
  </si>
  <si>
    <t>3481 US Hwy 601 S</t>
  </si>
  <si>
    <t>JetS-m-_GSBBSY8EANShPA</t>
  </si>
  <si>
    <t>Pet Palace Resort</t>
  </si>
  <si>
    <t>10608 Nations Ford Rd</t>
  </si>
  <si>
    <t>['Pet Services', 'Pets', 'Pet Groomers', 'Pet Sitting']</t>
  </si>
  <si>
    <t>G59Wxm8eicbgOBxdZhxhVQ</t>
  </si>
  <si>
    <t>7236 Caldwell Rd</t>
  </si>
  <si>
    <t>['Chicken Wings', 'Restaurants', 'Sandwiches', 'Burgers', 'American (Traditional)', 'Nightlife', 'Bars', 'Sports Bars']</t>
  </si>
  <si>
    <t>I8LR-j17B-GuuvEtNSpHoA</t>
  </si>
  <si>
    <t>Allied Restoration Specialist</t>
  </si>
  <si>
    <t>2748 Interstate St, Ste A</t>
  </si>
  <si>
    <t>['Contractors', 'Home Services', 'Architects', 'Damage Restoration', 'Professional Services', 'Local Services', 'Home Cleaning']</t>
  </si>
  <si>
    <t>YUtjhAf2huTC6y9TYv8Kqg</t>
  </si>
  <si>
    <t>C-Vets</t>
  </si>
  <si>
    <t>2440 Plantation Ctr Dr</t>
  </si>
  <si>
    <t>['Pet Services', 'Pets', 'Veterinarians']</t>
  </si>
  <si>
    <t>Kg2Cg-ZL56o2oU2GbylX5g</t>
  </si>
  <si>
    <t>Taqueria T√≥luca</t>
  </si>
  <si>
    <t>4801-P N Tryon St</t>
  </si>
  <si>
    <t>kNwfUukvLd3q38PX0QEDDQ</t>
  </si>
  <si>
    <t>Bulgogi Box</t>
  </si>
  <si>
    <t>1750 Camden Rd, Ste 104</t>
  </si>
  <si>
    <t>['Barbeque', 'Restaurants', 'Korean']</t>
  </si>
  <si>
    <t>fs4juAAveaMPwTerFUXUFg</t>
  </si>
  <si>
    <t>['Southern', 'Barbeque', 'Restaurants']</t>
  </si>
  <si>
    <t>v4aN8mG0QaGuDnvnlKJnJQ</t>
  </si>
  <si>
    <t>8101 N University City Blvd</t>
  </si>
  <si>
    <t>['Furniture Stores', 'Home &amp; Garden', 'Shopping', 'Home Decor', 'Mattresses']</t>
  </si>
  <si>
    <t>GlH5aoRXqAvcEvqt8TvNLw</t>
  </si>
  <si>
    <t>Tyson Moving Services</t>
  </si>
  <si>
    <t>8216 University Station Cir</t>
  </si>
  <si>
    <t>KIUkBU0f0proUUVp5qtL2Q</t>
  </si>
  <si>
    <t>Nails &amp; Spa On Selwyn</t>
  </si>
  <si>
    <t>2823 Selwyn Ave, Ste C</t>
  </si>
  <si>
    <t>BS-uecow6vq_70kZWF7QnQ</t>
  </si>
  <si>
    <t>Cedar Walk Family and Cosmetic Dentistry</t>
  </si>
  <si>
    <t>16615 Riverstone Way, Ste 200</t>
  </si>
  <si>
    <t>['Dentists', 'Health &amp; Medical', 'Pediatric Dentists', 'Orthodontists', 'General Dentistry', 'Cosmetic Dentists', 'Periodontists']</t>
  </si>
  <si>
    <t>GkR3S71b3tj32AAe_wgXkQ</t>
  </si>
  <si>
    <t>['Hair Stylists', 'Hair Removal', 'Waxing', 'Hair Salons', 'Beauty &amp; Spas']</t>
  </si>
  <si>
    <t>1FFJ-pvmRjTAkFQ4IBBwFQ</t>
  </si>
  <si>
    <t>5532 University Pointe Blvd</t>
  </si>
  <si>
    <t>0IofzT3AaxDypLn8CSOmfg</t>
  </si>
  <si>
    <t>Flip Flops Grille and Spirits</t>
  </si>
  <si>
    <t>3908 E Franklin Blvd</t>
  </si>
  <si>
    <t>cR3gsxxko2vdw9_CclY0Fg</t>
  </si>
  <si>
    <t>1801 N Tryon St, Ste 209</t>
  </si>
  <si>
    <t>T1aXCgOVlFSyCsS-EiJjvw</t>
  </si>
  <si>
    <t>Salon du Monde</t>
  </si>
  <si>
    <t>5308 Monroe Rd</t>
  </si>
  <si>
    <t>['Massage', 'Nail Salons', 'Beauty &amp; Spas', 'Hair Salons', 'Skin Care']</t>
  </si>
  <si>
    <t>lFIgpORWp660ffHmct3XCA</t>
  </si>
  <si>
    <t>4310 Sharon Road, Suite X11</t>
  </si>
  <si>
    <t>['Massage', 'Day Spas', 'Skin Care', 'Beauty &amp; Spas']</t>
  </si>
  <si>
    <t>g4rkl-BorzlT1hIz_-vsew</t>
  </si>
  <si>
    <t>Icehouse</t>
  </si>
  <si>
    <t>2100 S Blvd</t>
  </si>
  <si>
    <t>['Sports Bars', 'Bars', 'Restaurants', 'American (New)', 'Nightlife', 'Asian Fusion']</t>
  </si>
  <si>
    <t>Brqd8fYuXPQetrw-uAzFrA</t>
  </si>
  <si>
    <t>Eastover OB/GYN</t>
  </si>
  <si>
    <t>yZ9Q6jwB9qdqP-gxQvJMdQ</t>
  </si>
  <si>
    <t>Eastland Mall</t>
  </si>
  <si>
    <t>5431 Central Ave</t>
  </si>
  <si>
    <t>W0XFaax3SeASub_exQVG1w</t>
  </si>
  <si>
    <t>Zen Massage - Cornelius</t>
  </si>
  <si>
    <t>19911 Zion Ave, Ste D-1</t>
  </si>
  <si>
    <t>['Skin Care', 'Massage Therapy', 'Day Spas', 'Massage', 'Beauty &amp; Spas', 'Waxing', 'Health &amp; Medical', 'Reflexology', 'Hair Removal']</t>
  </si>
  <si>
    <t>bFNqF_yGq0vvMfmMF04EJg</t>
  </si>
  <si>
    <t>6400 Weddington-Monroe Rd</t>
  </si>
  <si>
    <t>['Restaurants', 'Pizza', 'Italian', 'Pasta Shops', 'Food', 'Specialty Food', 'Salad']</t>
  </si>
  <si>
    <t>8pbjBKZnMcEX4UQKjn0nzg</t>
  </si>
  <si>
    <t>Grease Monkey</t>
  </si>
  <si>
    <t>9920 Pineville-Matthews Rd</t>
  </si>
  <si>
    <t>6NyJ3O5wuGLcRxgb60vrmA</t>
  </si>
  <si>
    <t>Haylo Healing Arts Lounge</t>
  </si>
  <si>
    <t>1111 Central Ave, Ste 100</t>
  </si>
  <si>
    <t>['Shopping', 'Tattoo', 'Beauty &amp; Spas', 'Fashion', 'Used', 'Vintage &amp; Consignment', 'Leather Goods', 'Arts &amp; Entertainment', 'Permanent Makeup', 'Art Galleries']</t>
  </si>
  <si>
    <t>nCDf40KzvppGdkV-yIEbsg</t>
  </si>
  <si>
    <t>416-B Rountree Rd</t>
  </si>
  <si>
    <t>['Screen Printing/T-Shirt Printing', 'Vehicle Wraps', 'Signmaking', 'Printing Services', 'Professional Services', 'Local Services', 'Advertising', 'Automotive', 'Web Design', 'Marketing', 'Graphic Design', 'Auto Customization']</t>
  </si>
  <si>
    <t>5PlimpsyIwTmhiD-j3CzEg</t>
  </si>
  <si>
    <t>CrossFit Eternal</t>
  </si>
  <si>
    <t>7812 Tyner St</t>
  </si>
  <si>
    <t>['Fitness &amp; Instruction', 'Active Life', 'Boot Camps', 'Trainers', 'Interval Training Gyms', 'Gyms']</t>
  </si>
  <si>
    <t>quXwi7DjnVXvyED19QYb_g</t>
  </si>
  <si>
    <t>NOA Nails Spa</t>
  </si>
  <si>
    <t>5011 Weddington Rd, Ste 10</t>
  </si>
  <si>
    <t>['Hair Removal', 'Waxing', 'Nail Salons', 'Beauty &amp; Spas']</t>
  </si>
  <si>
    <t>_DhNP-UOMbcoCpBnlsG9SQ</t>
  </si>
  <si>
    <t>William Henry Signature Salon</t>
  </si>
  <si>
    <t>15 S Main St</t>
  </si>
  <si>
    <t>['Skin Care', 'Beauty &amp; Spas', 'Nail Salons', 'Hair Salons']</t>
  </si>
  <si>
    <t>JTN1qe0UBT3T6zIWYcBtjg</t>
  </si>
  <si>
    <t>8425 Davis Lake Pkwy.</t>
  </si>
  <si>
    <t>['Restaurants', 'Fast Food', 'Tex-Mex', 'Tacos', 'Mexican']</t>
  </si>
  <si>
    <t>0q_g4jpc9iod5swiru7n1g</t>
  </si>
  <si>
    <t>Dollar Car Rental</t>
  </si>
  <si>
    <t>['Parking', 'Hotels &amp; Travel', 'Truck Rental', 'Car Rental', 'Automotive']</t>
  </si>
  <si>
    <t>F1Q_g12ldsYIwnutCWTeig</t>
  </si>
  <si>
    <t>Hawthorne at Commonwealth</t>
  </si>
  <si>
    <t>1337 Briar Creek Rd</t>
  </si>
  <si>
    <t>gH0CaiTfoSuGNC_KMKlOAA</t>
  </si>
  <si>
    <t>Sunglass Hut</t>
  </si>
  <si>
    <t>8111 Concord Mills Blvd, Ste 662</t>
  </si>
  <si>
    <t>['Shopping', 'Eyewear &amp; Opticians', 'Sunglasses']</t>
  </si>
  <si>
    <t>gsIlv9HRkN5XY11C259cOQ</t>
  </si>
  <si>
    <t>The Habit Burger Grill</t>
  </si>
  <si>
    <t>209 S Kings Dr, Ste 103</t>
  </si>
  <si>
    <t>['Restaurants', 'American (Traditional)', 'Burgers', 'Salad']</t>
  </si>
  <si>
    <t>v6zBH_Nsdr8meRGstAE9fA</t>
  </si>
  <si>
    <t>Blackstone Shooting Sports</t>
  </si>
  <si>
    <t>2001 Wilkinson Blvd</t>
  </si>
  <si>
    <t>['Guns &amp; Ammo', 'Gun/Rifle Ranges', 'Active Life', 'Shopping']</t>
  </si>
  <si>
    <t>3jQxp12LlxMxG3H62hKsuw</t>
  </si>
  <si>
    <t>3318 Wilkinson Blvd</t>
  </si>
  <si>
    <t>['Fast Food', 'American (Traditional)', 'Restaurants', 'Chicken Wings']</t>
  </si>
  <si>
    <t>Mww8kJirbXcmTKTaGy_xwA</t>
  </si>
  <si>
    <t>1630 E Woodlawn Rd, Ste 262</t>
  </si>
  <si>
    <t>5zzuzWbt9_YrL95EIHobLA</t>
  </si>
  <si>
    <t>Best China</t>
  </si>
  <si>
    <t>9601 Brookdale Dr, Ste 100</t>
  </si>
  <si>
    <t>bfqt-1aJM16SlRVFd0w43g</t>
  </si>
  <si>
    <t>Arlington Suites</t>
  </si>
  <si>
    <t>4416 S Tryon St</t>
  </si>
  <si>
    <t>['Hotels', 'Hotels &amp; Travel', 'Restaurants', 'Event Planning &amp; Services', 'Cafes']</t>
  </si>
  <si>
    <t>8xrDFGj-2dqjIH-z4GdpHg</t>
  </si>
  <si>
    <t>4025 E WT Harris Blvd</t>
  </si>
  <si>
    <t>plomo2_weVgonAzSPsiYlA</t>
  </si>
  <si>
    <t>Charlotte Sewing Center</t>
  </si>
  <si>
    <t>5113 South Blvd</t>
  </si>
  <si>
    <t>['Professional Services', 'Appliances', 'Wholesalers', 'Home &amp; Garden', 'Sewing &amp; Alterations', 'Art Classes', 'Appliances &amp; Repair', 'Education', 'Shopping', 'Local Services']</t>
  </si>
  <si>
    <t>pYYVZ0Unh6x7QCCWDs9UcQ</t>
  </si>
  <si>
    <t>3308 South Blvd</t>
  </si>
  <si>
    <t>['Movers', 'Home Services', 'Local Services', 'Self Storage']</t>
  </si>
  <si>
    <t>ekxQ-lrK1iC5IB7y4nK_vg</t>
  </si>
  <si>
    <t>Holiday Inn Express Charlotte South - Pineville</t>
  </si>
  <si>
    <t>['Venues &amp; Event Spaces', 'Hotels &amp; Travel', 'Event Planning &amp; Services', 'Hotels']</t>
  </si>
  <si>
    <t>e3iAv-KfbDrPXeAFqvxjWg</t>
  </si>
  <si>
    <t>The Elopement Co.</t>
  </si>
  <si>
    <t>['Wedding Planning', 'Event Photography', 'Event Planning &amp; Services', 'Photographers']</t>
  </si>
  <si>
    <t>h-AAteTLseh2jhMS4QTgOg</t>
  </si>
  <si>
    <t>Pink and Blue Gift Shop</t>
  </si>
  <si>
    <t>4400 Sharon Rd, Ste K221</t>
  </si>
  <si>
    <t>c-kBoei6nXsZx3xopI1sDg</t>
  </si>
  <si>
    <t>Team Honeycutt - Allen Tate Realtors</t>
  </si>
  <si>
    <t>1339 Concord Pkwy N</t>
  </si>
  <si>
    <t>-7bk_wSElWccm6R1IjYh1Q</t>
  </si>
  <si>
    <t>Belmont Cleaners and Laundry</t>
  </si>
  <si>
    <t>111 S Main St</t>
  </si>
  <si>
    <t>tacKpelANGdGPjs9TaB8MA</t>
  </si>
  <si>
    <t>8157 Kensington Dr</t>
  </si>
  <si>
    <t>['Shopping', 'Flowers &amp; Gifts', 'Food', 'Drugstores', 'Grocery']</t>
  </si>
  <si>
    <t>jvHzXynVT5NpyjIZeE2Yxg</t>
  </si>
  <si>
    <t>Hendrick Chevrolet Monroe</t>
  </si>
  <si>
    <t>3112 Hwy 74 W</t>
  </si>
  <si>
    <t>73Fv5d63hyRPbboYKRHYAQ</t>
  </si>
  <si>
    <t>Toyota of North Charlotte</t>
  </si>
  <si>
    <t>13429 Statesville Rd</t>
  </si>
  <si>
    <t>['Auto Repair', 'Auto Parts &amp; Supplies', 'Automotive', 'Car Dealers', 'Body Shops']</t>
  </si>
  <si>
    <t>IMs8dFMKbNtgnHq8p9gwlQ</t>
  </si>
  <si>
    <t>-PDte5c2UV23_s9TID-4Kw</t>
  </si>
  <si>
    <t>Mal Pan</t>
  </si>
  <si>
    <t>4625 Piedmont Row Dr, Ste 115-D</t>
  </si>
  <si>
    <t>['Nightlife', 'Cocktail Bars', 'Bars', 'Tacos', 'Restaurants', 'Mexican']</t>
  </si>
  <si>
    <t>iq9MPyPOBSm4AKAmC366Dw</t>
  </si>
  <si>
    <t>Treadstone Defensive Tactics</t>
  </si>
  <si>
    <t>432 Foster Ave</t>
  </si>
  <si>
    <t>['Active Life', 'Fitness &amp; Instruction', 'Education', 'Specialty Schools', 'Self-defense Classes', 'Firearm Training', 'Martial Arts']</t>
  </si>
  <si>
    <t>lbD5Bbfje05XjepzGxAiBQ</t>
  </si>
  <si>
    <t>Old Stone Vino Bistro and Wine Bar</t>
  </si>
  <si>
    <t>WUErizabUIGZgv24Bvkkrg</t>
  </si>
  <si>
    <t>Presley Oaks</t>
  </si>
  <si>
    <t>4915 Misty Oaks Drive</t>
  </si>
  <si>
    <t>Birdsong Brewing</t>
  </si>
  <si>
    <t>['Nightlife', 'Breweries', 'Pubs', 'Bars', 'Food']</t>
  </si>
  <si>
    <t>BvNzDmwLEYwmtE7hCjrewQ</t>
  </si>
  <si>
    <t>CrossFit Cabarrus</t>
  </si>
  <si>
    <t>233 Country Club Dr, Ste 101</t>
  </si>
  <si>
    <t>['Fitness &amp; Instruction', 'Trainers', 'Active Life', 'Cardio Classes', 'Gyms']</t>
  </si>
  <si>
    <t>WtqzJcXEt5lc0hSeJ-bAJg</t>
  </si>
  <si>
    <t>Bob Evans</t>
  </si>
  <si>
    <t>16706 Northcross Dr</t>
  </si>
  <si>
    <t>['Comfort Food', 'Salad', 'Hotels &amp; Travel', 'Bed &amp; Breakfast', 'American (Traditional)', 'Breakfast &amp; Brunch', 'Restaurants']</t>
  </si>
  <si>
    <t>dPcrrINXaDFtfQD43-hVig</t>
  </si>
  <si>
    <t>Thai Emerald</t>
  </si>
  <si>
    <t>10110 Northcross Ctr Ct, Ste 170</t>
  </si>
  <si>
    <t>GTBiX2N5-JxXkBc0sF6Sow</t>
  </si>
  <si>
    <t>Unwind tea and coffee</t>
  </si>
  <si>
    <t>327 Main St</t>
  </si>
  <si>
    <t>['Jewelry', 'Shopping', 'Arts &amp; Entertainment', 'Art Galleries', 'Coffee &amp; Tea', 'Food']</t>
  </si>
  <si>
    <t>G_LtZnL66Iwama_7_FCLUQ</t>
  </si>
  <si>
    <t>Baku</t>
  </si>
  <si>
    <t>4515 Sharon Rd</t>
  </si>
  <si>
    <t>['Sushi Bars', 'Asian Fusion', 'Japanese', 'Nightlife', 'Restaurants', 'Bars', 'Tapas/Small Plates', 'Wine Bars']</t>
  </si>
  <si>
    <t>L_XzLdwG1ral1fC-AtqKTw</t>
  </si>
  <si>
    <t>Dudeapalooza</t>
  </si>
  <si>
    <t>2525 Distribution St</t>
  </si>
  <si>
    <t>['Pop-up Shops', 'Shopping', 'Local Flavor']</t>
  </si>
  <si>
    <t>20vCzyibdvXOxW42h9v_MQ</t>
  </si>
  <si>
    <t>California Pizza Kitchen</t>
  </si>
  <si>
    <t>kfFRCUP1RXY_jNnBQCOsEw</t>
  </si>
  <si>
    <t>Whole Foods Market - Charlotte</t>
  </si>
  <si>
    <t>6610 Fairview Rd</t>
  </si>
  <si>
    <t>['Do-It-Yourself Food', 'Food', 'Grocery', 'Fruits &amp; Veggies', 'Specialty Food', 'Health Markets', 'Beer', 'Wine &amp; Spirits']</t>
  </si>
  <si>
    <t>Q6qZEeabqxLMxOTYHoWN1g</t>
  </si>
  <si>
    <t>Schneider Tree Care</t>
  </si>
  <si>
    <t>2426 Berryhill Rd</t>
  </si>
  <si>
    <t>tdmgxfD5KhTj3zSipV3auQ</t>
  </si>
  <si>
    <t>Gaston Christian School</t>
  </si>
  <si>
    <t>1625 Lowell Bethesda Rd</t>
  </si>
  <si>
    <t>['Education', 'Preschools', 'Middle Schools &amp; High Schools', 'Elementary Schools']</t>
  </si>
  <si>
    <t>mMMggG_3pnCIq1dmRCGJ0Q</t>
  </si>
  <si>
    <t>Sticks and Stones Massage</t>
  </si>
  <si>
    <t>402 Penny Ln NE</t>
  </si>
  <si>
    <t>['Hair Removal', 'Massage Therapy', 'Reflexology', 'Waxing', 'Massage', 'Beauty &amp; Spas', 'Health &amp; Medical']</t>
  </si>
  <si>
    <t>ZfytAZJAQrf0PQegPruz-w</t>
  </si>
  <si>
    <t>['Restaurants', 'Bagels', 'Breakfast &amp; Brunch', 'Food', 'Coffee &amp; Tea']</t>
  </si>
  <si>
    <t>JMjsFekcNVdb0xwooPE3Ig</t>
  </si>
  <si>
    <t>Pease Auditorium</t>
  </si>
  <si>
    <t>['Event Planning &amp; Services', 'Arts &amp; Entertainment', 'Venues &amp; Event Spaces']</t>
  </si>
  <si>
    <t>ZZx5frqX58MJVkVY2VtDdQ</t>
  </si>
  <si>
    <t>CrossFit ATP</t>
  </si>
  <si>
    <t>1110 Morningside Dr, Ste A</t>
  </si>
  <si>
    <t>['Boot Camps', 'Interval Training Gyms', 'Trainers', 'Gyms', 'Active Life', 'Fitness &amp; Instruction', 'Martial Arts']</t>
  </si>
  <si>
    <t>jTY2DYC0dQvQLylI2C9pnA</t>
  </si>
  <si>
    <t>14129 Rivergate Pkwy</t>
  </si>
  <si>
    <t>['Office Equipment', 'Shopping', 'IT Services &amp; Computer Repair', 'Printing Services', 'Local Services', 'Packing Supplies', 'Mobile Phone Repair']</t>
  </si>
  <si>
    <t>PSVnNgQRdrO7BR7XP9ZFEA</t>
  </si>
  <si>
    <t>iFly - Concord</t>
  </si>
  <si>
    <t>7840 Lyles Ln NW</t>
  </si>
  <si>
    <t>['Skydiving', 'Active Life']</t>
  </si>
  <si>
    <t>oadYFdpNL6pEpy5epaH_3w</t>
  </si>
  <si>
    <t>Concord Auto Service Center</t>
  </si>
  <si>
    <t>565 Pitts School Rd NW</t>
  </si>
  <si>
    <t>['Tires', 'Auto Repair', 'Automotive', 'Auto Detailing', 'Transmission Repair']</t>
  </si>
  <si>
    <t>9MWu9D0neB4czQq0M_EMWA</t>
  </si>
  <si>
    <t>Levi's Outlet Store</t>
  </si>
  <si>
    <t>["Men's Clothing", "Women's Clothing", 'Shopping', 'Fashion', 'Accessories']</t>
  </si>
  <si>
    <t>MpoV2QL97lJb12qIhti7qQ</t>
  </si>
  <si>
    <t>Seitlin Niedan &amp; Seitlin</t>
  </si>
  <si>
    <t>1014 East Blvd</t>
  </si>
  <si>
    <t>['Oral Surgeons', 'Cosmetic Dentists', 'Dentists', 'Health &amp; Medical', 'General Dentistry']</t>
  </si>
  <si>
    <t>dJpotg17yMUqhA_rbX7LIg</t>
  </si>
  <si>
    <t>9623 E Independence Blvd</t>
  </si>
  <si>
    <t>GhxGoKzedLb3Us16bcPe-Q</t>
  </si>
  <si>
    <t>NewGen Restores</t>
  </si>
  <si>
    <t>8334 Arrowridge Blvd, Ste D</t>
  </si>
  <si>
    <t>Ps2ruNKnYRppfeDe26ZnAA</t>
  </si>
  <si>
    <t>Repo Records &amp; Collectibles</t>
  </si>
  <si>
    <t>3325 Commonwealth Ave</t>
  </si>
  <si>
    <t>['Vinyl Records', 'Books', 'Mags', 'Music &amp; Video', 'Music &amp; DVDs', 'Shopping']</t>
  </si>
  <si>
    <t>_hJy4lG6iuWIE95UYHJyiw</t>
  </si>
  <si>
    <t>Tequila Mexican Restaurant</t>
  </si>
  <si>
    <t>2212 Union Rd, Ste 300</t>
  </si>
  <si>
    <t>nZ8VZiuYlAOzxTOCmYtIHg</t>
  </si>
  <si>
    <t>Johnny Brusco's New York Style Pizza</t>
  </si>
  <si>
    <t>9515 Riverbend Village Dr, Ste H2</t>
  </si>
  <si>
    <t>ZBTw7gdHhA-qZY2GMseQWQ</t>
  </si>
  <si>
    <t>Talley's Green Grocery</t>
  </si>
  <si>
    <t>1408 East Blvd, Ste C</t>
  </si>
  <si>
    <t>['Grocery', 'Health Markets', 'Event Planning &amp; Services', 'Caterers', 'Food', 'Specialty Food']</t>
  </si>
  <si>
    <t>H4E4sZ6PKBef65hU0GKi_g</t>
  </si>
  <si>
    <t>StrikeCity</t>
  </si>
  <si>
    <t>210 E Trade St, Ste D164</t>
  </si>
  <si>
    <t>['Bars', 'Restaurants', 'Sports Bars', 'Active Life', 'American (Traditional)', 'Nightlife', 'Bowling', 'Venues &amp; Event Spaces', 'Event Planning &amp; Services']</t>
  </si>
  <si>
    <t>NRAmrbIGgXgH5uYv8GGJ5A</t>
  </si>
  <si>
    <t>Mayworth's Public House</t>
  </si>
  <si>
    <t>HV1Plv3QMZA_uOGIah_nCg</t>
  </si>
  <si>
    <t>8031 Ardrey Kell Rd Ste 100, Ste 100</t>
  </si>
  <si>
    <t>h6f3QbR0n0fpS2Tu9MJJTw</t>
  </si>
  <si>
    <t>Viet-Thai Noodle House</t>
  </si>
  <si>
    <t>8314 Pineville-Matthews Rd, Ste 901</t>
  </si>
  <si>
    <t>['Vietnamese', 'Thai', 'Restaurants', 'Noodles']</t>
  </si>
  <si>
    <t>DXFvkkeX0I42HRT7iXQLJw</t>
  </si>
  <si>
    <t>V-Nails &amp; Alterations</t>
  </si>
  <si>
    <t>3509 David Cox Rd</t>
  </si>
  <si>
    <t>KaO8WM7MIv2c7vaOOXlVJQ</t>
  </si>
  <si>
    <t>Americana Restaurant</t>
  </si>
  <si>
    <t>1628 Matthews Mint Hill Rd</t>
  </si>
  <si>
    <t>LnBh5x32y2IToI3Y2T91qA</t>
  </si>
  <si>
    <t>OrthoCarolina - Pineville</t>
  </si>
  <si>
    <t>9101 Pineville-Matthews Rd, Ste D</t>
  </si>
  <si>
    <t>['Health &amp; Medical', 'Physical Therapy', 'Doctors', 'Chiropractors', 'Orthopedists', 'Sports Medicine']</t>
  </si>
  <si>
    <t>9LVr97tuNEE2qlZ5v-kaPQ</t>
  </si>
  <si>
    <t>Swaney Pointe K-9 Park</t>
  </si>
  <si>
    <t>['Active Life', 'Parks', 'Pets', 'Dog Parks']</t>
  </si>
  <si>
    <t>ZTj4phLwVD46aSnyebkLMg</t>
  </si>
  <si>
    <t>Novant Health Hallmark Care</t>
  </si>
  <si>
    <t>4500 Cameron Valley Pkwy, Ste 100</t>
  </si>
  <si>
    <t>['Concierge Medicine', 'Family Practice', 'Health &amp; Medical', 'Doctors', 'Osteopathic Physicians']</t>
  </si>
  <si>
    <t>z11XxIN3sR6xaGPyJxWA4A</t>
  </si>
  <si>
    <t>8322 Pineville Matthews Rd</t>
  </si>
  <si>
    <t>['Fashion', 'Department Stores', 'Discount Store', 'Drugstores', 'Grocery', 'Food', 'Electronics', 'Shopping']</t>
  </si>
  <si>
    <t>c6reG5RSvFNGBlJDWmjwEA</t>
  </si>
  <si>
    <t>Carolina Family Restaurant</t>
  </si>
  <si>
    <t>4600 Wilkinson Blvd</t>
  </si>
  <si>
    <t>['Breakfast &amp; Brunch', 'Diners', 'American (Traditional)', 'Restaurants']</t>
  </si>
  <si>
    <t>L-CU_omta7blxdeh5JcMPg</t>
  </si>
  <si>
    <t>Panda Express</t>
  </si>
  <si>
    <t>5501 Josh Birmingham Pkwy, Gate 27, Concourse E</t>
  </si>
  <si>
    <t>['Pan Asian', 'Chinese', 'Fast Food', 'Restaurants']</t>
  </si>
  <si>
    <t>EJ7OZbDlNeqGWa57svXuvQ</t>
  </si>
  <si>
    <t>Run For Your Life - Piper Glen</t>
  </si>
  <si>
    <t>6416 Rea Rd, Ste H</t>
  </si>
  <si>
    <t>['Shopping', 'Shoe Stores', 'Sporting Goods', 'Sports Wear', 'Active Life', 'Fashion', 'Fitness/Exercise Equipment']</t>
  </si>
  <si>
    <t>4CeCU1e8uLw8t88BtMPeWg</t>
  </si>
  <si>
    <t>Coddle Creek Animal Hospital</t>
  </si>
  <si>
    <t>9172 Davidson Hwy</t>
  </si>
  <si>
    <t>['Veterinarians', 'Pet Services', 'Pets', 'Pet Sitting', 'Pet Boarding', 'Pet Cremation Services']</t>
  </si>
  <si>
    <t>dhBAQJLKPCI7nm3x0WjXTw</t>
  </si>
  <si>
    <t>HI Tide Poke &amp; Raw Bar</t>
  </si>
  <si>
    <t>919 S McDowell St</t>
  </si>
  <si>
    <t>['Seafood', 'Sushi Bars', 'Food', 'Live/Raw Food', 'Nightlife', 'Beer Bar', 'Poke', 'Restaurants', 'Bars']</t>
  </si>
  <si>
    <t>dM6mov7jGxIObo7EqnlNyg</t>
  </si>
  <si>
    <t>Novant Health Midtown Family Medicine</t>
  </si>
  <si>
    <t>335 N Caswell Rd</t>
  </si>
  <si>
    <t>['Health &amp; Medical', 'Family Practice', 'Doctors']</t>
  </si>
  <si>
    <t>9S7RUjzkdpU4MDxUxkvLvg</t>
  </si>
  <si>
    <t>409 W Wt Harris Blvd</t>
  </si>
  <si>
    <t>['American (Traditional)', 'Bars', 'Nightlife', 'Restaurants', 'Italian']</t>
  </si>
  <si>
    <t>shag0nCi0Mae1O5v8XoM5w</t>
  </si>
  <si>
    <t>Rudy Cools</t>
  </si>
  <si>
    <t>UjfUBkd4eXRAQ3UFD8e5vQ</t>
  </si>
  <si>
    <t>Gateway Village</t>
  </si>
  <si>
    <t>['Shopping Centers', 'Shopping', 'Food', 'Local Flavor']</t>
  </si>
  <si>
    <t>fWUG5sZRLHleCR2G_dhPRw</t>
  </si>
  <si>
    <t>Catawba Fountain &amp; Grill</t>
  </si>
  <si>
    <t>403 Catawba St</t>
  </si>
  <si>
    <t>['American (Traditional)', 'Restaurants', 'Barbeque']</t>
  </si>
  <si>
    <t>59mA5XsGX63Qaf5sSAPcIg</t>
  </si>
  <si>
    <t>Fresh Chef Restaurant</t>
  </si>
  <si>
    <t>['Seafood', 'Salad', 'American (Traditional)', 'Restaurants']</t>
  </si>
  <si>
    <t>PHhZy5zYULNF-oz-2Jz9KA</t>
  </si>
  <si>
    <t>14835 Ballantyne Village Way</t>
  </si>
  <si>
    <t>['Restaurants', 'Bars', 'Pizza', 'Nightlife', 'Sandwiches', 'Gluten-Free']</t>
  </si>
  <si>
    <t>mtX7IPrCQRnziATRKr3iZQ</t>
  </si>
  <si>
    <t>Zapt</t>
  </si>
  <si>
    <t>['Home Services', 'Movers', 'Self Storage', 'Packing Services', 'Couriers &amp; Delivery Services', 'Local Services']</t>
  </si>
  <si>
    <t>aCLJ92G7EhMNhNrqmi6NHA</t>
  </si>
  <si>
    <t>Millennium Pest Management</t>
  </si>
  <si>
    <t>9815 Sam Furr Rd, Ste J256</t>
  </si>
  <si>
    <t>10c6sIFdsH3g51VooGRwAA</t>
  </si>
  <si>
    <t>Blackfinn Ameripub - Ballantyne</t>
  </si>
  <si>
    <t>14825 Ballantyne Village Way, Ste 100</t>
  </si>
  <si>
    <t>DIBHXk-CmFmOeG79kCVv0g</t>
  </si>
  <si>
    <t>Romp n' Roll Harrisburg</t>
  </si>
  <si>
    <t>4200 Main St, Ste 100</t>
  </si>
  <si>
    <t>['Educational Services', 'Local Services', 'Event Planning &amp; Services', 'Child Care &amp; Day Care', 'Preschools', 'Active Life', 'Kids Activities', 'Education', 'Party &amp; Event Planning', 'Art Schools', 'Specialty Schools']</t>
  </si>
  <si>
    <t>1h0aNxlPTaCz2LGSkv0Nkw</t>
  </si>
  <si>
    <t>Aquawave Express Wash</t>
  </si>
  <si>
    <t>6415 W Wilkinson Blvd</t>
  </si>
  <si>
    <t>ohUvSMo9zp9gxij_K0q5eA</t>
  </si>
  <si>
    <t>Anna's Alterations</t>
  </si>
  <si>
    <t>440 E McCollough Dr, Ste 224</t>
  </si>
  <si>
    <t>ZctoyDzrdXe_6tCegThONA</t>
  </si>
  <si>
    <t>The Indoor Yard Sale</t>
  </si>
  <si>
    <t>1627 Spencer Mountain Rd</t>
  </si>
  <si>
    <t>['Shopping', 'Used', 'Vintage &amp; Consignment', 'Thrift Stores', 'Fashion', 'Antiques', 'Home &amp; Garden', 'Toy Stores', 'Home Decor']</t>
  </si>
  <si>
    <t>JVlxfbv5NSS0zxJzGo3BSw</t>
  </si>
  <si>
    <t>1909 Matthews Township Pkwy, Ste 300</t>
  </si>
  <si>
    <t>L8rJht4Jw_BuR8gsckEWYg</t>
  </si>
  <si>
    <t>The Cheesecake Factory</t>
  </si>
  <si>
    <t>4400 Sharon Rd, Space A</t>
  </si>
  <si>
    <t>['Restaurants', 'Food', 'Desserts', 'Salad', 'American (New)', 'American (Traditional)']</t>
  </si>
  <si>
    <t>aSDObtpSzmNGtsqatSCuOA</t>
  </si>
  <si>
    <t>8507 Concord Mills Blvd</t>
  </si>
  <si>
    <t>FAZtmrnD5Gzb1hSNF7kivw</t>
  </si>
  <si>
    <t>Tier One Graphics</t>
  </si>
  <si>
    <t>18525 Statesville Rd, Ste D-10</t>
  </si>
  <si>
    <t>['Automotive', 'Local Services', 'Auto Parts &amp; Supplies', 'Printing Services', 'Graphic Design', 'Advertising', 'Signmaking', 'Vehicle Wraps', 'Professional Services']</t>
  </si>
  <si>
    <t>cdkzUI1tXc8rUMF33iKMlg</t>
  </si>
  <si>
    <t>Vida Vida</t>
  </si>
  <si>
    <t>['Nightlife', 'Cocktail Bars', 'Mexican', 'Bars', 'Restaurants', 'Event Planning &amp; Services', 'Venues &amp; Event Spaces']</t>
  </si>
  <si>
    <t>xAFhY_K1-TFoC0IgesPxzw</t>
  </si>
  <si>
    <t>Clear Vision Therapeutic Massage</t>
  </si>
  <si>
    <t>1006 Union Rd</t>
  </si>
  <si>
    <t>['Beauty &amp; Spas', 'Massage', 'Reiki', 'Optometrists', 'Health &amp; Medical']</t>
  </si>
  <si>
    <t>BFU_tJo4s7jKlizKybvs3A</t>
  </si>
  <si>
    <t>Food Lion Inc</t>
  </si>
  <si>
    <t>3024 Prosperity Church Rd</t>
  </si>
  <si>
    <t>['Restaurants', 'Delis', 'Sandwiches']</t>
  </si>
  <si>
    <t>HeVQg_GufyHnmvGGh4FCaQ</t>
  </si>
  <si>
    <t>Sushi At the Lake</t>
  </si>
  <si>
    <t>19732 One Norman Blvd, Ste 300</t>
  </si>
  <si>
    <t>['Restaurants', 'Sushi Bars']</t>
  </si>
  <si>
    <t>DZ87I3-8RsOr6B8XL3RiYA</t>
  </si>
  <si>
    <t>Southeast Oral &amp; Maxillofacial Surgery Associates</t>
  </si>
  <si>
    <t>3111 Springbank Ln, Ste A</t>
  </si>
  <si>
    <t>['Oral Surgeons', 'Doctors', 'General Dentistry', 'Health &amp; Medical', 'Dentists']</t>
  </si>
  <si>
    <t>1x_VcEmFIGwO5x8DT5F3Hg</t>
  </si>
  <si>
    <t>Calvary Church</t>
  </si>
  <si>
    <t>5801 Pineville-Matthews Rd</t>
  </si>
  <si>
    <t>['Bookstores', 'Health &amp; Medical', 'Books', 'Mags', 'Music &amp; Video', 'Counseling &amp; Mental Health', 'Religious Organizations', 'Shopping', 'Active Life', 'Churches', 'Sports Clubs']</t>
  </si>
  <si>
    <t>fivLLxH9PADNbGmjbCMpww</t>
  </si>
  <si>
    <t>Thomas O'Leary Dentistry</t>
  </si>
  <si>
    <t>9710 Sam Furr Rd, Ste E</t>
  </si>
  <si>
    <t>['Dentists', 'Health &amp; Medical', 'Cosmetic Dentists', 'General Dentistry', 'Pediatric Dentists']</t>
  </si>
  <si>
    <t>SJg5b2P2ztqxbSC1pAKYig</t>
  </si>
  <si>
    <t>16925 Caldwell Creek Dr</t>
  </si>
  <si>
    <t>['Rugs', 'Carpeting', 'Home Services', 'Shopping', 'Home &amp; Garden', 'Flooring']</t>
  </si>
  <si>
    <t>Dgt7O9i1M1MYsJ6w89bDaw</t>
  </si>
  <si>
    <t>f79Gdz4CpXyZT8Pjs8cEVA</t>
  </si>
  <si>
    <t>Mel's BLT Kitchen</t>
  </si>
  <si>
    <t>['Sandwiches', 'Food Trucks', 'Restaurants', 'Event Planning &amp; Services', 'Caterers', 'Food']</t>
  </si>
  <si>
    <t>r6L25KuFpi8-1TQ7sDpkGg</t>
  </si>
  <si>
    <t>2233 Matthews Township Parkway, Suite A</t>
  </si>
  <si>
    <t>xa6-d2VKGLZ3dKEK0OiObA</t>
  </si>
  <si>
    <t>GHC Building Maintenance</t>
  </si>
  <si>
    <t>6130 Bayswater Ln</t>
  </si>
  <si>
    <t>['Carpet Cleaning', 'Local Services', 'Grout Services', 'Refinishing Services', 'Tiling', 'Home Services']</t>
  </si>
  <si>
    <t>7yVp8g16IjOLNY5F_IexKw</t>
  </si>
  <si>
    <t>Georgio's</t>
  </si>
  <si>
    <t>202 Market St, Ste G</t>
  </si>
  <si>
    <t>['Breakfast &amp; Brunch', 'Restaurants', 'American (New)', 'Italian', 'Comfort Food', 'Greek']</t>
  </si>
  <si>
    <t>SxIoPT12WFEX9vMw6o9XNw</t>
  </si>
  <si>
    <t>1848 Galleria Blvd, Ste A</t>
  </si>
  <si>
    <t>['Fashion', 'Shopping', 'Shoe Stores', 'Hats', 'Accessories']</t>
  </si>
  <si>
    <t>4VyIIu9y5I8UoNPUxONt-g</t>
  </si>
  <si>
    <t>Ayrsley Town Rehabilitation</t>
  </si>
  <si>
    <t>2064A Ayrsley Town Blvd</t>
  </si>
  <si>
    <t>['Physical Therapy', 'Health &amp; Medical', 'Doctors', 'Pain Management', 'Hydrotherapy']</t>
  </si>
  <si>
    <t>ZP0WjPxvJxT2YxW5O_QlSg</t>
  </si>
  <si>
    <t>Pine Island Country Club</t>
  </si>
  <si>
    <t>1701 Stoneyridge Dr</t>
  </si>
  <si>
    <t>['Golf', 'Active Life', 'Arts &amp; Entertainment', 'Sports Clubs', 'Country Clubs']</t>
  </si>
  <si>
    <t>nL1EXx8Djm6Yorb6A11lRg</t>
  </si>
  <si>
    <t>4709 Sharon Rd</t>
  </si>
  <si>
    <t>KuDrIPWUqn2NVb6M09lZLQ</t>
  </si>
  <si>
    <t>9200 Harris Corners Pkwy, Ste K</t>
  </si>
  <si>
    <t>QAtljaAmOPGVN_vi6Tlj3g</t>
  </si>
  <si>
    <t>Arboretum Urgent Care</t>
  </si>
  <si>
    <t>7810 Providence Rd, Ste 102</t>
  </si>
  <si>
    <t>qOg6-gFdSw18zYu8s0pcTg</t>
  </si>
  <si>
    <t>Royalty Beauty Bar</t>
  </si>
  <si>
    <t>6600 E Wt Harris Blvd, Ste F</t>
  </si>
  <si>
    <t>['Hair Salons', 'Beauty &amp; Spas', 'Blow Dry/Out Services', 'Hair Extensions', 'Hair Stylists']</t>
  </si>
  <si>
    <t>KPy0pz5I4lgV-Fuw5WRHKw</t>
  </si>
  <si>
    <t>Riplash At Buffsalon</t>
  </si>
  <si>
    <t>516 N Graham St, Ste 5A</t>
  </si>
  <si>
    <t>['Nail Salons', 'Waxing', 'Hair Removal', 'Beauty &amp; Spas', 'Eyelash Service', 'Day Spas']</t>
  </si>
  <si>
    <t>Y7lpoA_lJ1rx3NNqHMgGwA</t>
  </si>
  <si>
    <t>Nom Nom Burger</t>
  </si>
  <si>
    <t>1600 E Woodlawn Rd, Ste 270</t>
  </si>
  <si>
    <t>['Burgers', 'Asian Fusion', 'Restaurants']</t>
  </si>
  <si>
    <t>j8ruMJUzfHtGIrbzKgWh0A</t>
  </si>
  <si>
    <t>Novant Health Mint Hill Medical Center</t>
  </si>
  <si>
    <t>8201 Healthcare Lp</t>
  </si>
  <si>
    <t>Lake Norman INFINITI</t>
  </si>
  <si>
    <t>20435 Chartwell Center Dr</t>
  </si>
  <si>
    <t>['Auto Repair', 'Automotive', 'Car Dealers', 'Auto Parts &amp; Supplies']</t>
  </si>
  <si>
    <t>MkE35k1YvFZjnfCyT04vrA</t>
  </si>
  <si>
    <t>9870 Rea Rd</t>
  </si>
  <si>
    <t>hGF2t0zYuy--dbaaSsY4BQ</t>
  </si>
  <si>
    <t>Fenix Fotography</t>
  </si>
  <si>
    <t>3485 Chagall Ct</t>
  </si>
  <si>
    <t>['Session Photography', 'Advertising', 'Event Planning &amp; Services', 'Professional Services', 'Video/Film Production', 'Photographers', 'Graphic Design']</t>
  </si>
  <si>
    <t>uLaq85HRYcwss7EuHlC4Dw</t>
  </si>
  <si>
    <t>The Butcher's Market</t>
  </si>
  <si>
    <t>8410 Rea Rd, Ste 110</t>
  </si>
  <si>
    <t>['Butcher', 'Grocery', 'Food', 'Beer', 'Wine &amp; Spirits', 'Specialty Food', 'Meat Shops']</t>
  </si>
  <si>
    <t>f2NIiS96ouu_Jwc9GyAYzA</t>
  </si>
  <si>
    <t>Gator's Deli</t>
  </si>
  <si>
    <t>2316 Waxhaw Indian Trail Rd</t>
  </si>
  <si>
    <t>0r7_CZQ0LRB6PwW7FvZgRQ</t>
  </si>
  <si>
    <t>14114 Statesville Rd</t>
  </si>
  <si>
    <t>XQfuXbvO5LnC_H4-COJl5w</t>
  </si>
  <si>
    <t>Ultimate Gym</t>
  </si>
  <si>
    <t>2838 Queen City Dr, Ste H</t>
  </si>
  <si>
    <t>['Muay Thai', 'Trainers', 'Martial Arts', 'Fitness &amp; Instruction', 'Active Life', 'Boxing', 'Tai Chi', 'Gyms']</t>
  </si>
  <si>
    <t>X7_fyzTdFgUvG5GrZKOCxw</t>
  </si>
  <si>
    <t>Guitar Center</t>
  </si>
  <si>
    <t>10408 Centrum Pkwy</t>
  </si>
  <si>
    <t>['Musical Instruments &amp; Teachers', 'Musical Instrument Services', 'Local Services', 'Guitar Stores', 'Shopping']</t>
  </si>
  <si>
    <t>shHaHk_jop3uKQWrmUyrPQ</t>
  </si>
  <si>
    <t>Madvapes</t>
  </si>
  <si>
    <t>7340 Smith Corners Blvd, Ste 900</t>
  </si>
  <si>
    <t>['Tobacco Shops', 'Vape Shops', 'Shopping']</t>
  </si>
  <si>
    <t>4Uq54XTH-rAPgN8k267maQ</t>
  </si>
  <si>
    <t>Supermercado El Rey</t>
  </si>
  <si>
    <t>6300 S Blvd, Ste 200B</t>
  </si>
  <si>
    <t>['Restaurants', 'Mexican', 'Meat Shops', 'Food', 'Specialty Food', 'Grocery']</t>
  </si>
  <si>
    <t>PFZAhMhTzbOEln_7NSYR4g</t>
  </si>
  <si>
    <t>Brian W Long Plumbing Inc.</t>
  </si>
  <si>
    <t>338 S Sharon Amity Rd, Ste 268</t>
  </si>
  <si>
    <t>XFFVjs-maXVezjQF6KoKjg</t>
  </si>
  <si>
    <t>Hillbilly's BBQ &amp; Steaks</t>
  </si>
  <si>
    <t>838 Tyvola Rd</t>
  </si>
  <si>
    <t>PdB5NfTZnHWKXtbPvuprIA</t>
  </si>
  <si>
    <t>Circle G Restaurant</t>
  </si>
  <si>
    <t>4818 Rozzelles Ferry Rd</t>
  </si>
  <si>
    <t>['Southern', 'Restaurants', 'American (New)']</t>
  </si>
  <si>
    <t>3W1DEVzvAt9oZykhFmRxmQ</t>
  </si>
  <si>
    <t>Paper Twist</t>
  </si>
  <si>
    <t>2902 Selwyn Ave, Ste A</t>
  </si>
  <si>
    <t>['Event Planning &amp; Services', 'Cards &amp; Stationery', 'Shopping', 'Flowers &amp; Gifts', 'Arts &amp; Crafts']</t>
  </si>
  <si>
    <t>3K8mhHIuE88mkcgOqFVTwg</t>
  </si>
  <si>
    <t>501 N New Hope Rd</t>
  </si>
  <si>
    <t>['Restaurants', 'American (Traditional)', 'Steakhouses']</t>
  </si>
  <si>
    <t>2GBWpC5ARdBj2ugPXsp8QA</t>
  </si>
  <si>
    <t>['Food', 'Diners', 'Restaurants', 'Cheesesteaks', 'American (Traditional)', 'Delis', 'Burgers', 'Ice Cream &amp; Frozen Yogurt']</t>
  </si>
  <si>
    <t>arYgzT1ezh_7yDen4IcHaQ</t>
  </si>
  <si>
    <t>Ayrsley</t>
  </si>
  <si>
    <t>WhaMb9628E6hMFupMILVmw</t>
  </si>
  <si>
    <t>Exquisit Nails</t>
  </si>
  <si>
    <t>3538 Mount Holly Huntersville Rd</t>
  </si>
  <si>
    <t>n-rFtNBgLm2bNE-ipA-MMg</t>
  </si>
  <si>
    <t>Mosaic Church</t>
  </si>
  <si>
    <t>10624 Metromont Pkwy, Ste 302</t>
  </si>
  <si>
    <t>vRX4ZWDNLworsdO1a1nmIw</t>
  </si>
  <si>
    <t>White's Restaurant</t>
  </si>
  <si>
    <t>417 Catawba St</t>
  </si>
  <si>
    <t>HqCQSjuSZOVTpXanbZlwEw</t>
  </si>
  <si>
    <t>Old South Studios</t>
  </si>
  <si>
    <t>16151 Lancaster Hwy, Ste D</t>
  </si>
  <si>
    <t>['Session Photography', 'Event Photography', 'Photographers', 'Event Planning &amp; Services']</t>
  </si>
  <si>
    <t>9_9oR4bCd1bdvyuZjoWbRA</t>
  </si>
  <si>
    <t>Champions Sports Performance</t>
  </si>
  <si>
    <t>18831 Statesville Rd</t>
  </si>
  <si>
    <t>['Recreation Centers', 'Kids Activities', 'Fitness &amp; Instruction', 'Boot Camps', 'Trainers', 'Active Life']</t>
  </si>
  <si>
    <t>Hz6TM_ktFoFERoWetwhaAA</t>
  </si>
  <si>
    <t>CPR Cell Phone Repair Huntersville</t>
  </si>
  <si>
    <t>16933 Kaufinger St, Ste 170</t>
  </si>
  <si>
    <t>['Computers', 'Local Services', 'Electronics Repair', 'IT Services &amp; Computer Repair', 'Mobile Phones', 'Telecommunications', 'Mobile Phone Repair', 'Active Life', 'Electronics', 'Shopping']</t>
  </si>
  <si>
    <t>IqDBnLKLyOuM2G1gHf82LQ</t>
  </si>
  <si>
    <t>Pronto &amp; Carpet</t>
  </si>
  <si>
    <t>2144 Kaybird Ln</t>
  </si>
  <si>
    <t>['Shopping', 'Home &amp; Garden', 'Home Cleaning', 'Flooring', 'Carpet Cleaning', 'Local Services', 'Pressure Washers', 'Home Services', 'Damage Restoration', 'Office Cleaning', 'Contractors', 'Professional Services', 'Grout Services']</t>
  </si>
  <si>
    <t>km_L5tf8zcLyyGizW4Wsdw</t>
  </si>
  <si>
    <t>LangTree Lake Norman Apartments</t>
  </si>
  <si>
    <t>150 Landings Dr</t>
  </si>
  <si>
    <t>tBUHd1cbx4alOiJ4OO_Ftw</t>
  </si>
  <si>
    <t>ALDI</t>
  </si>
  <si>
    <t>6402 W Wilkinson Blvd</t>
  </si>
  <si>
    <t>0aQDxF_6Yd1FfI_rREGJbQ</t>
  </si>
  <si>
    <t>Providence Park Apartments</t>
  </si>
  <si>
    <t>4800 Alexander Valley Dr</t>
  </si>
  <si>
    <t>N0qg4-_wqV39suGyZIbXGw</t>
  </si>
  <si>
    <t>Midwood Country Club</t>
  </si>
  <si>
    <t>2123 Central Ave</t>
  </si>
  <si>
    <t>['Pool Halls', 'Pubs', 'Bars', 'Arts &amp; Entertainment', 'Sports Bars', 'Cocktail Bars', 'Country Clubs', 'Nightlife', 'Wine Bars', 'Dive Bars']</t>
  </si>
  <si>
    <t>tazLaaj9IPFFBFgP1t7lfw</t>
  </si>
  <si>
    <t>MAC - BELK</t>
  </si>
  <si>
    <t>7115 N Lake Mall Dr</t>
  </si>
  <si>
    <t>9uwvQChLc9brH8_pL8gZWw</t>
  </si>
  <si>
    <t>Noda Market &amp; Deli</t>
  </si>
  <si>
    <t>2424 N Davidson St, Ste 104</t>
  </si>
  <si>
    <t>8wu9H09ZNWGyb_PBW63yrA</t>
  </si>
  <si>
    <t>Lucky Dog Bark &amp; Brew Lake Norman</t>
  </si>
  <si>
    <t>['Bars', 'Nightlife', 'Pets', 'Pet Sitting', 'Pet Groomers', 'Sports Bars', 'Dog Parks', 'Active Life', 'Parks', 'Pet Boarding', 'Pet Services']</t>
  </si>
  <si>
    <t>eDF7oCeuYwUoZC6q9XqtTw</t>
  </si>
  <si>
    <t>Briar Creek Market</t>
  </si>
  <si>
    <t>3348 Commonwealth Ave</t>
  </si>
  <si>
    <t>gJxydYHT2xQuSCzH12v4Bw</t>
  </si>
  <si>
    <t>Scott Crow Transmission</t>
  </si>
  <si>
    <t>637 Minuet Ln</t>
  </si>
  <si>
    <t>['Auto Repair', 'Transmission Repair', 'Automotive']</t>
  </si>
  <si>
    <t>bXC3azS7cKETL6vx_GCxog</t>
  </si>
  <si>
    <t>8716 Jw Clay Blvd</t>
  </si>
  <si>
    <t>0JKOkyQhx53MD6MvzRPz3g</t>
  </si>
  <si>
    <t>102 Statesville Rd, Ste 5</t>
  </si>
  <si>
    <t>gdUNEnKxWULEQqYrumgvVQ</t>
  </si>
  <si>
    <t>Midas</t>
  </si>
  <si>
    <t>9209 E Independence Blvd</t>
  </si>
  <si>
    <t>qbgDOIL4BN6cXahQB6ik5Q</t>
  </si>
  <si>
    <t>Mr. Pho</t>
  </si>
  <si>
    <t>BVA_JHTLOKdaSaqZPoKCvg</t>
  </si>
  <si>
    <t>South End Pet Sitting</t>
  </si>
  <si>
    <t>['Pet Sitting', 'Dog Walkers', 'Pet Services', 'Pets']</t>
  </si>
  <si>
    <t>ANqFyIlVaay7-iDKjKOQ6w</t>
  </si>
  <si>
    <t>9108 Lawyers Rd</t>
  </si>
  <si>
    <t>['Grocery', 'Drugstores', 'Food', 'Shopping']</t>
  </si>
  <si>
    <t>LgFl8e8mEh6A7ZWw9IkOJQ</t>
  </si>
  <si>
    <t>Southern Blossom Florist</t>
  </si>
  <si>
    <t>321 East Blvd</t>
  </si>
  <si>
    <t>['Local Services', 'Party &amp; Event Planning', 'Funeral Services &amp; Cemeteries', 'Wedding Planning', 'Shopping', 'Florists', 'Flowers &amp; Gifts', 'Floral Designers', 'Event Planning &amp; Services']</t>
  </si>
  <si>
    <t>IkrSa2EZ1a4fMzOA5cHCvw</t>
  </si>
  <si>
    <t>Zig Zag Salon</t>
  </si>
  <si>
    <t>600 Matthews Mint Hill Rd, Ste A</t>
  </si>
  <si>
    <t>QUXSmYIDvpN7_E5BkrA0Mg</t>
  </si>
  <si>
    <t>Libations Kitchen &amp; Bar</t>
  </si>
  <si>
    <t>['Restaurants', 'Salad', 'American (New)', 'Bars', 'Nightlife']</t>
  </si>
  <si>
    <t>i3cLEyzmfRRlLLEVSjomfg</t>
  </si>
  <si>
    <t>Charlotte The True Buddhist Society</t>
  </si>
  <si>
    <t>5909 Monroe Rd</t>
  </si>
  <si>
    <t>['Religious Organizations', 'Buddhist Temples']</t>
  </si>
  <si>
    <t>gzcfQESTRFOkdxcZPhmljw</t>
  </si>
  <si>
    <t>Hampton Inn &amp; Suites Huntersville</t>
  </si>
  <si>
    <t>10305 Wilmington St</t>
  </si>
  <si>
    <t>nvGs9t11xAMlhzG5wT9R3A</t>
  </si>
  <si>
    <t>5818 Prosperity Church Rd, Ste C-9</t>
  </si>
  <si>
    <t>6pc4aODBZK3caHfhomaw0Q</t>
  </si>
  <si>
    <t>King's Greenhouse- Garden Center</t>
  </si>
  <si>
    <t>524 Stallings Rd</t>
  </si>
  <si>
    <t>['Shopping', 'Landscaping', 'Gift Shops', 'Nurseries &amp; Gardening', 'Home &amp; Garden', 'Home Services', 'Flowers &amp; Gifts', 'Landscape Architects']</t>
  </si>
  <si>
    <t>na-mJkkfQj36IMSwqKxSXQ</t>
  </si>
  <si>
    <t>401 Cox Rd, Ste 166</t>
  </si>
  <si>
    <t>['Ophthalmologists', 'Doctors', 'Eyewear &amp; Opticians', 'Health &amp; Medical', 'Shopping', 'Optometrists']</t>
  </si>
  <si>
    <t>zMkjN8Nv2YFiWO2MMK-syg</t>
  </si>
  <si>
    <t>3118 Fincher Farm Rd, Ste 100</t>
  </si>
  <si>
    <t>['Specialty Food', 'Food', 'Health Markets', 'Juice Bars &amp; Smoothies']</t>
  </si>
  <si>
    <t>10255 Perimeter Pkwy</t>
  </si>
  <si>
    <t>nPYaVSNMyOxE2PiClxzFdA</t>
  </si>
  <si>
    <t>Spa at Ballantyne</t>
  </si>
  <si>
    <t>10000 Ballantyne Commons Pkwy</t>
  </si>
  <si>
    <t>avY_hTYnGZhEsPRikauB9g</t>
  </si>
  <si>
    <t>Any Lab Test Now Charlotte</t>
  </si>
  <si>
    <t>8318 Pineville Matthews Rd, Ste 708</t>
  </si>
  <si>
    <t>['Medical Centers', 'Health &amp; Medical', 'Diagnostic Services', 'Laboratory Testing']</t>
  </si>
  <si>
    <t>COL0SAJf-k7jVd2hLGM5Fg</t>
  </si>
  <si>
    <t>Think Chocolate</t>
  </si>
  <si>
    <t>11318 N Community House Rd, Ste 203</t>
  </si>
  <si>
    <t>['Specialty Food', 'Coffee &amp; Tea', 'Food', 'Chocolatiers &amp; Shops', 'Desserts']</t>
  </si>
  <si>
    <t>nWPEpOhWyVnsdUil4de1rA</t>
  </si>
  <si>
    <t>Grandma's Country Kitchen</t>
  </si>
  <si>
    <t>156 Green St SW</t>
  </si>
  <si>
    <t>y_4gDojKtAWoEyEAqRCayA</t>
  </si>
  <si>
    <t>Mission Matthews Place</t>
  </si>
  <si>
    <t>2100 Woodway Hills Dr</t>
  </si>
  <si>
    <t>FnOxs5FJieq7VXKlO5D22g</t>
  </si>
  <si>
    <t>Bebe</t>
  </si>
  <si>
    <t>6801 Northlake Mall Dr, Ste 277</t>
  </si>
  <si>
    <t>['Shoe Stores', 'Outlet Stores', 'Shopping', 'Fashion', "Women's Clothing", 'Accessories']</t>
  </si>
  <si>
    <t>EPZLlGrVhfrRLjQSHrj0gg</t>
  </si>
  <si>
    <t>1941 Hoffman Rd Ste E, Hoffman Village</t>
  </si>
  <si>
    <t>Nitsa's Apparel</t>
  </si>
  <si>
    <t>['Bridal', 'Accessories', 'Fashion', 'Wedding Planning', 'Event Planning &amp; Services', 'Shopping', "Women's Clothing"]</t>
  </si>
  <si>
    <t>6YZ_3dog4R6AVzbPKH8XNw</t>
  </si>
  <si>
    <t>Wil-Mar Barber Shop</t>
  </si>
  <si>
    <t>574 Church St N</t>
  </si>
  <si>
    <t>0F3wzdnKrsmsdjHPoHH46g</t>
  </si>
  <si>
    <t>Best Movers US</t>
  </si>
  <si>
    <t>4614 C-9 Wilgrove Mint Hill Rd</t>
  </si>
  <si>
    <t>['Movers', 'Professional Services', 'Home Services']</t>
  </si>
  <si>
    <t>HtSaeWTvvUqCo5FcF18l2A</t>
  </si>
  <si>
    <t>Hambright Animal Hospital</t>
  </si>
  <si>
    <t>11725 Hambright Rd</t>
  </si>
  <si>
    <t>['Pet Services', 'Pets', 'Veterinarians', 'Pet Groomers', 'Pet Sitting', 'Pet Boarding']</t>
  </si>
  <si>
    <t>VBR88ZgjYCx5b5XUdFVK8w</t>
  </si>
  <si>
    <t>6027 N Tryon St</t>
  </si>
  <si>
    <t>bshUPGwdGxVkwdYlpbh0NA</t>
  </si>
  <si>
    <t>Modern Acupuncture</t>
  </si>
  <si>
    <t>9882 Rea Rd, Ste D</t>
  </si>
  <si>
    <t>EQgUolj4P5cARbcN-81ojg</t>
  </si>
  <si>
    <t>Eurotech</t>
  </si>
  <si>
    <t>4019 Matthews Indian Trail Rd</t>
  </si>
  <si>
    <t>['Auto Repair', 'Oil Change Stations', 'Automotive']</t>
  </si>
  <si>
    <t>5BPzIP7Mk7p-Nj0-8GYKIg</t>
  </si>
  <si>
    <t>Cedar Management Group</t>
  </si>
  <si>
    <t>9500 Statesville Rd</t>
  </si>
  <si>
    <t>sUXft-aDHxWjV7huDKxh9A</t>
  </si>
  <si>
    <t>9Round</t>
  </si>
  <si>
    <t>14219 Reese Blvd W, Ste C2</t>
  </si>
  <si>
    <t>pMrVwE0cmFVyplZ11I0Vng</t>
  </si>
  <si>
    <t>Cordelia Park</t>
  </si>
  <si>
    <t>2100 N Davidson St</t>
  </si>
  <si>
    <t>Nwkn_m8e0R8fx_XKhfgRHw</t>
  </si>
  <si>
    <t>Peak Limousine &amp; Car Service</t>
  </si>
  <si>
    <t>['Transportation', 'Hotels &amp; Travel', 'Town Car Service', 'Car Rental', 'Tours', 'Airport Shuttles', 'Limos']</t>
  </si>
  <si>
    <t>QxKTm1nGBZhCxCmOGCZdkA</t>
  </si>
  <si>
    <t>Havana Carolina Restaurant &amp; Bar</t>
  </si>
  <si>
    <t>11 Union St S, Ste 108</t>
  </si>
  <si>
    <t>['Cuban', 'Bars', 'Bakeries', 'Nightlife', 'Restaurants', 'Food Stands', 'Cafes', 'Event Planning &amp; Services', 'Bartenders', 'Coffee &amp; Tea', 'Food']</t>
  </si>
  <si>
    <t>NkUiO6N42PewTMVArLwdrA</t>
  </si>
  <si>
    <t>V Cleaners &amp; Alterations</t>
  </si>
  <si>
    <t>2001 E 7th St, Ste B</t>
  </si>
  <si>
    <t>zKWup6znP0PwNic6qoI-WA</t>
  </si>
  <si>
    <t>Reliable Cleaning Solutions</t>
  </si>
  <si>
    <t>j2vNoPv7Jzvvj7rbsT7vAA</t>
  </si>
  <si>
    <t>6915 Albemarle Rd</t>
  </si>
  <si>
    <t>Dujs-67TmYhSK1O-nOxc8Q</t>
  </si>
  <si>
    <t>Kohl's Steele Creek</t>
  </si>
  <si>
    <t>['Clothing Rental', 'Shopping', 'Fashion', "Men's Clothing", "Women's Clothing", 'Department Stores']</t>
  </si>
  <si>
    <t>mK5RbFjjO5wMt0NLuylecg</t>
  </si>
  <si>
    <t>8148 Providence Rd</t>
  </si>
  <si>
    <t>['Auto Parts &amp; Supplies', 'Auto Repair', 'Automotive', 'Oil Change Stations', 'Tires']</t>
  </si>
  <si>
    <t>8hkRhWdnSWQswxHHQb5x9g</t>
  </si>
  <si>
    <t>The Grumpy Monk</t>
  </si>
  <si>
    <t>['Pubs', 'American (New)', 'Beer Bar', 'Bars', 'Restaurants', 'Sushi Bars', 'Nightlife']</t>
  </si>
  <si>
    <t>vrW3Dlh_ywpG6-c2fq8A3g</t>
  </si>
  <si>
    <t>Michael L Stout DDS - East Charlotte Dentist</t>
  </si>
  <si>
    <t>2612 E 7th St</t>
  </si>
  <si>
    <t>['Dentists', 'Oral Surgeons', 'Cosmetic Dentists', 'General Dentistry', 'Dental Hygienists', 'Health &amp; Medical']</t>
  </si>
  <si>
    <t>Sc2Wm4-KoDOdbGqgiHpMew</t>
  </si>
  <si>
    <t>America's Best Wings - Charlotte</t>
  </si>
  <si>
    <t>9630 University City Blvd, Unit Q &amp; R</t>
  </si>
  <si>
    <t>['Chicken Wings', 'Cheesesteaks', 'Restaurants', 'American (Traditional)', 'Southern', 'Seafood', 'Burgers']</t>
  </si>
  <si>
    <t>oh3HVLGnKzR3VeNWpqRsXQ</t>
  </si>
  <si>
    <t>Reserve at Providence</t>
  </si>
  <si>
    <t>5931 Providence Road</t>
  </si>
  <si>
    <t>grWAELVWeKTW7wk1yNx42Q</t>
  </si>
  <si>
    <t>Carolina United Realty</t>
  </si>
  <si>
    <t>6401 Carmel Rd, Ste 109</t>
  </si>
  <si>
    <t>['Real Estate', 'Home Services', 'Real Estate Agents', 'Real Estate Services', 'Property Management']</t>
  </si>
  <si>
    <t>zFn66d78hD0pU2_mWq2-7g</t>
  </si>
  <si>
    <t>8111 Concord Mills Blvd, Ste 320</t>
  </si>
  <si>
    <t>['Shopping', 'Lingerie', 'Fashion']</t>
  </si>
  <si>
    <t>F-hG0WfvRLs7ggcJ8QU3qA</t>
  </si>
  <si>
    <t>Bradford Picot, DDS - SouthEnd Dentistry</t>
  </si>
  <si>
    <t>1520 South Blvd, Ste 110</t>
  </si>
  <si>
    <t>SAHhMmmCdJRssmw5QJtvSg</t>
  </si>
  <si>
    <t>21500 Catawba Rd</t>
  </si>
  <si>
    <t>jXHmmircEbhQmZjWDR1xIA</t>
  </si>
  <si>
    <t>Bistro La Bon</t>
  </si>
  <si>
    <t>1322 Central Ave</t>
  </si>
  <si>
    <t>['Modern European', 'Desserts', 'Brasseries', 'Restaurants', 'Mediterranean', 'Breakfast &amp; Brunch', 'Food', 'Tapas/Small Plates']</t>
  </si>
  <si>
    <t>X_bd-v6MyQ9UYZfh6oxVbA</t>
  </si>
  <si>
    <t>The Bizzzy Bee</t>
  </si>
  <si>
    <t>1001 E Wt Harris Blvd, Ste P-129</t>
  </si>
  <si>
    <t>['Handyman', 'Home Services']</t>
  </si>
  <si>
    <t>tOT86VkiBKB5rv6sqKlnOQ</t>
  </si>
  <si>
    <t>Crocs</t>
  </si>
  <si>
    <t>5512 New Fashion Way, Ste 1026</t>
  </si>
  <si>
    <t>['Accessories', 'Outlet Stores', 'Shoe Stores', 'Fashion', 'Shopping']</t>
  </si>
  <si>
    <t>LdieCj90G3IRV9fNz2aTFg</t>
  </si>
  <si>
    <t>Cpi Security Systems</t>
  </si>
  <si>
    <t>4012 Park Rd</t>
  </si>
  <si>
    <t>['Security Systems', 'Home Services']</t>
  </si>
  <si>
    <t>WVi8G1QuTYsaIuOLUAfG-Q</t>
  </si>
  <si>
    <t>Harrisburg Family House</t>
  </si>
  <si>
    <t>5429 Hwy 49 S</t>
  </si>
  <si>
    <t>['American (Traditional)', 'Restaurants', 'Italian', 'Greek']</t>
  </si>
  <si>
    <t>J59OqvIkoqkX9_YuR_jceA</t>
  </si>
  <si>
    <t>Focal Point Chiropractic Health Center</t>
  </si>
  <si>
    <t>103 Dover St</t>
  </si>
  <si>
    <t>['Physical Therapy', 'Doctors', 'Chiropractors', 'Health &amp; Medical']</t>
  </si>
  <si>
    <t>YzRbBxZBD-yGKstB1ywdtw</t>
  </si>
  <si>
    <t>Arrowood Lynx Station</t>
  </si>
  <si>
    <t>7717 England St</t>
  </si>
  <si>
    <t>Ye6Bdtw2lq5Y6FeX-p377Q</t>
  </si>
  <si>
    <t>Veltree</t>
  </si>
  <si>
    <t>7945 N Tryon St, Unit 110</t>
  </si>
  <si>
    <t>['Soul Food', 'Food', 'Vegan', 'Juice Bars &amp; Smoothies', 'Restaurants']</t>
  </si>
  <si>
    <t>ufc8tJd6X5mkaUk5L-78zQ</t>
  </si>
  <si>
    <t>Truc Vietnamese Cuisine</t>
  </si>
  <si>
    <t>4520 N Tryon, Ste 17</t>
  </si>
  <si>
    <t>TI-4pe_KRpLH3Qb84pdk7Q</t>
  </si>
  <si>
    <t>Fountains Matthews Apartments</t>
  </si>
  <si>
    <t>10624 Parrish St</t>
  </si>
  <si>
    <t>v1TLi2f3VIHzvXUBGO7uIw</t>
  </si>
  <si>
    <t>New York Nails</t>
  </si>
  <si>
    <t>Grh51YrF3U73oo8iUyIRMg</t>
  </si>
  <si>
    <t>Leigh Brown - RE/MAX Executive Realty</t>
  </si>
  <si>
    <t>24 Cabarrus Ave E</t>
  </si>
  <si>
    <t>0-ftV2vyTWXlCS9gSjRfEA</t>
  </si>
  <si>
    <t>Autohaus Lake Norman</t>
  </si>
  <si>
    <t>7870 Commerce Dr</t>
  </si>
  <si>
    <t>['Auto Repair', 'Tires', 'Smog Check Stations', 'Automotive', 'Oil Change Stations']</t>
  </si>
  <si>
    <t>V1cWGBZLQLyIiyo0iUOnyg</t>
  </si>
  <si>
    <t>Not Just Coffee - 7th Street</t>
  </si>
  <si>
    <t>BXkLf3mP3ruS9oi-Zk7teQ</t>
  </si>
  <si>
    <t>Which Wich Superior Sandwiches</t>
  </si>
  <si>
    <t>970 Branchview Dr NE, Ste 220</t>
  </si>
  <si>
    <t>['Sandwiches', 'Food', 'Ice Cream &amp; Frozen Yogurt', 'Restaurants', 'Desserts']</t>
  </si>
  <si>
    <t>z6Fkq6GSflec9rD9iBn1fQ</t>
  </si>
  <si>
    <t>Goodwill Industries</t>
  </si>
  <si>
    <t>14420 N Statesville Rd</t>
  </si>
  <si>
    <t>pDgqVI7QtWejy5oKyD1wnA</t>
  </si>
  <si>
    <t>Pediatric Boulevard</t>
  </si>
  <si>
    <t>2814 Gray Fox Rd</t>
  </si>
  <si>
    <t>['Health &amp; Medical', 'Speech Therapists', 'Physical Therapy', 'Occupational Therapy']</t>
  </si>
  <si>
    <t>ML9JyxyEdYav8OvJk8hAMA</t>
  </si>
  <si>
    <t>8111 Concord Mills Blvd, Ste 359</t>
  </si>
  <si>
    <t>JHoh0_D6m0DVwm_SSn6moQ</t>
  </si>
  <si>
    <t>Rose Nails &amp; Skin Care</t>
  </si>
  <si>
    <t>gADz3lCTj9RYqzuhukyXzg</t>
  </si>
  <si>
    <t>2521 W Roosevelt Blvd</t>
  </si>
  <si>
    <t>['Delis', 'Fast Food', 'Food', 'Restaurants', 'Food Delivery Services', 'Sandwiches']</t>
  </si>
  <si>
    <t>fLgVUWnTduJS3DjgTMRzlA</t>
  </si>
  <si>
    <t>Armis Salon &amp; Spa</t>
  </si>
  <si>
    <t>['Beauty &amp; Spas', 'Day Spas', 'Hair Salons']</t>
  </si>
  <si>
    <t>gI6rLFU0jwO-wHEsl__5QQ</t>
  </si>
  <si>
    <t>8200 Providence Rd, Ste 100</t>
  </si>
  <si>
    <t>['Sandwiches', 'Event Planning &amp; Services', 'Restaurants', 'Fast Food', 'Caterers', 'Mexican']</t>
  </si>
  <si>
    <t>oRLBEMvxx6i3kRAf2ayJtw</t>
  </si>
  <si>
    <t>Country Inn &amp; Suites by Carlson-Charlotte</t>
  </si>
  <si>
    <t>131 McCullough Dr</t>
  </si>
  <si>
    <t>['Hotels &amp; Travel']</t>
  </si>
  <si>
    <t>NVziO1RpTFUv1goM5qKP2Q</t>
  </si>
  <si>
    <t>The Learning Experience - Huntersville</t>
  </si>
  <si>
    <t>16604 Old Statesville Road</t>
  </si>
  <si>
    <t>nAiW3sI--oWGsMC4RhyWkA</t>
  </si>
  <si>
    <t>Interstate Supplies and Services</t>
  </si>
  <si>
    <t>511 Union West Blvd</t>
  </si>
  <si>
    <t>['Building Supplies', 'Electricians', 'Farming Equipment', 'Hardware Stores', 'Nurseries &amp; Gardening', 'Shopping', 'Landscaping', 'Home Services', 'Farm Equipment Repair', 'Home &amp; Garden', 'Local Services']</t>
  </si>
  <si>
    <t>6uA9A-MZwODS6HaVMv8lMw</t>
  </si>
  <si>
    <t>10037 Weddington Rd</t>
  </si>
  <si>
    <t>wLhCETmPIkmCz-0xC0lIHA</t>
  </si>
  <si>
    <t>2101 W Roosevelt Blvd</t>
  </si>
  <si>
    <t>['Fast Food', 'Sandwiches', 'Burgers', 'Restaurants']</t>
  </si>
  <si>
    <t>6PtDrXXQK9JyrN7M4nvZyA</t>
  </si>
  <si>
    <t>Fortune Cookie Chinese Restaurant</t>
  </si>
  <si>
    <t>7211-10 E Independence Blvd</t>
  </si>
  <si>
    <t>QXzlNT5PA7zjAHfcRMSFGA</t>
  </si>
  <si>
    <t>Eurest - Ingersoll Rand</t>
  </si>
  <si>
    <t>400 Beaty St</t>
  </si>
  <si>
    <t>['Salad', 'Breakfast &amp; Brunch', 'Restaurants', 'Modern European', 'Cafeteria']</t>
  </si>
  <si>
    <t>rijrWhUofYDNdL8QUzcbnQ</t>
  </si>
  <si>
    <t>Reproductive Endocrinology Associates of Charlotte</t>
  </si>
  <si>
    <t>['Doctors', 'Endocrinologists', 'Health &amp; Medical', 'Obstetricians &amp; Gynecologists']</t>
  </si>
  <si>
    <t>qoq3PlGxvll4zghY_upUeg</t>
  </si>
  <si>
    <t>Allen Tate Company</t>
  </si>
  <si>
    <t>19460 Old Jetton Rd</t>
  </si>
  <si>
    <t>oxsZUU451n-qPRiDwATP6A</t>
  </si>
  <si>
    <t>Queens Crave Vapor Lounge</t>
  </si>
  <si>
    <t>5028 South Blvd, Ste B</t>
  </si>
  <si>
    <t>UFW81FwQbeUnkzZQH3kFLQ</t>
  </si>
  <si>
    <t>Toast Cafe</t>
  </si>
  <si>
    <t>100 Huntersville-Concord Rd</t>
  </si>
  <si>
    <t>NJCRhAqR8OgImIln_abCTw</t>
  </si>
  <si>
    <t>GMAC Insurance</t>
  </si>
  <si>
    <t>11020 David Taylor Dr</t>
  </si>
  <si>
    <t>['Financial Services', 'Automotive', 'Insurance']</t>
  </si>
  <si>
    <t>7Yhx4etiC78wm_IDHPNuWw</t>
  </si>
  <si>
    <t>Panda Kitchen &amp; Bath</t>
  </si>
  <si>
    <t>5301 W T Harris Blvd</t>
  </si>
  <si>
    <t>['Contractors', 'Home Services', 'Interior Design']</t>
  </si>
  <si>
    <t>APn972rPaXMwc-_gKm6Cpw</t>
  </si>
  <si>
    <t>4735 Sharon Rd, Ste 100</t>
  </si>
  <si>
    <t>TINqpvaOjgVHiu4wgWZOhw</t>
  </si>
  <si>
    <t>Brightstar Grill</t>
  </si>
  <si>
    <t>205 Madora St</t>
  </si>
  <si>
    <t>['American (Traditional)', 'Barbeque', 'Restaurants', 'Burgers']</t>
  </si>
  <si>
    <t>Nu2CMMUeGH6sSzlmwnFY1Q</t>
  </si>
  <si>
    <t>Charlotte RIPS</t>
  </si>
  <si>
    <t>3626 Latrobe Dr</t>
  </si>
  <si>
    <t>['Trainers', 'Active Life', 'Fitness &amp; Instruction', 'Gyms']</t>
  </si>
  <si>
    <t>R9-RNZUg96UOoKpiyO1tbA</t>
  </si>
  <si>
    <t>Charlotte Home Investments</t>
  </si>
  <si>
    <t>1300 W Morehead St</t>
  </si>
  <si>
    <t>['Real Estate Services', 'Property Management', 'Real Estate', 'Real Estate Agents', 'Home Services']</t>
  </si>
  <si>
    <t>2Yj6qO-2wpvoweGY0R2uHQ</t>
  </si>
  <si>
    <t>9526 Birkdale Crossing Dr, Ste 26</t>
  </si>
  <si>
    <t>['Health &amp; Medical', 'IV Hydration', 'Beauty &amp; Spas', 'Weight Loss Centers', 'Medical Spas']</t>
  </si>
  <si>
    <t>EAt4rIjErbsz97lh7f0r_Q</t>
  </si>
  <si>
    <t>The Full Moon Oyster Bar - Concord</t>
  </si>
  <si>
    <t>5011 Weddington Rd</t>
  </si>
  <si>
    <t>['Bars', 'Seafood', 'Restaurants', 'American (Traditional)', 'Nightlife']</t>
  </si>
  <si>
    <t>KN-Y4u3hvFewTmdPzvCTSA</t>
  </si>
  <si>
    <t>Pawradise Pet Grooming</t>
  </si>
  <si>
    <t>1636 Sardis Rd N, Ste 125</t>
  </si>
  <si>
    <t>['Pet Groomers', 'Pets', 'Pet Services']</t>
  </si>
  <si>
    <t>Thai Taste Matthews</t>
  </si>
  <si>
    <t>131 Matthews Station St, Ste 1f</t>
  </si>
  <si>
    <t>wddmWaDAnsN9H1Y1jLy4eg</t>
  </si>
  <si>
    <t>5045 Ridge Rd</t>
  </si>
  <si>
    <t>QZe8Q8fXoB0PtBff8WtNbg</t>
  </si>
  <si>
    <t>Redds On Union</t>
  </si>
  <si>
    <t>['Cocktail Bars', 'Bars', 'Event Planning &amp; Services', 'Restaurants', 'Caterers', 'Nightlife', 'American (Traditional)']</t>
  </si>
  <si>
    <t>0jMWCioUATOJgMpsPTyC7g</t>
  </si>
  <si>
    <t>The Men's Club of Charlotte</t>
  </si>
  <si>
    <t>444 Tyvola Rd</t>
  </si>
  <si>
    <t>['American (Traditional)', 'Nightlife', 'Adult Entertainment', 'Bars', 'American (New)', 'Cocktail Bars', 'Restaurants']</t>
  </si>
  <si>
    <t>kl2kDp5-OzXTZUy9a9Gz-g</t>
  </si>
  <si>
    <t>NICHE MKT</t>
  </si>
  <si>
    <t>3120 North Davidson St, Ste 100</t>
  </si>
  <si>
    <t>["Men's Clothing", 'Fashion', 'Newspapers &amp; Magazines', 'Shopping', 'Books', 'Mags', 'Music &amp; Video']</t>
  </si>
  <si>
    <t>lqmjw7U8i0zI_gBRITLHUA</t>
  </si>
  <si>
    <t>Rugged Wearhouse</t>
  </si>
  <si>
    <t>ROph63_KkxjnEmUdM3dONg</t>
  </si>
  <si>
    <t>Press Club Dry Cleaners</t>
  </si>
  <si>
    <t>3305 S Blvd</t>
  </si>
  <si>
    <t>['Dry Cleaning &amp; Laundry', 'Couriers &amp; Delivery Services', 'Local Services', 'Dry Cleaning', 'Laundry Services']</t>
  </si>
  <si>
    <t>LINGjmkul21V06CJKCEZKA</t>
  </si>
  <si>
    <t>Homejoy</t>
  </si>
  <si>
    <t>1800 Camden Rd, Ste 107-23</t>
  </si>
  <si>
    <t>['Handyman', 'Professional Services', 'Home Cleaning', 'Office Cleaning', 'Home Services', 'Carpet Cleaning', 'Local Services']</t>
  </si>
  <si>
    <t>ZznBACzBzB-jMaAfFeuqhg</t>
  </si>
  <si>
    <t>Ruscho 14</t>
  </si>
  <si>
    <t>2850 S Cannon Blvd</t>
  </si>
  <si>
    <t>xHH43MqlC6-dpwJtfaJYdQ</t>
  </si>
  <si>
    <t>In the Cut Barber Shop</t>
  </si>
  <si>
    <t>EMykOLiRKpKlymhH_-g5Wg</t>
  </si>
  <si>
    <t>Tryon Auto Mall</t>
  </si>
  <si>
    <t>3217 N Tryon St</t>
  </si>
  <si>
    <t>BbzmAYuPo5TyFub1CqkOVg</t>
  </si>
  <si>
    <t>TTrYd662CZFRPaiwl-sUqA</t>
  </si>
  <si>
    <t>1533 S Blvd</t>
  </si>
  <si>
    <t>sN4x4DszRsD4LkV3HEm44g</t>
  </si>
  <si>
    <t>BRAVO! Cucina Italiana</t>
  </si>
  <si>
    <t>6851 North Lake Mall Dr</t>
  </si>
  <si>
    <t>['Gluten-Free', 'Cocktail Bars', 'Restaurants', 'Nightlife', 'Italian', 'Bars']</t>
  </si>
  <si>
    <t>EmDFOKFzmnaNbP3BP2tDYg</t>
  </si>
  <si>
    <t>Taco Green-Go</t>
  </si>
  <si>
    <t>['Food', 'Food Trucks', 'Food Delivery Services', 'Event Planning &amp; Services', 'Caterers']</t>
  </si>
  <si>
    <t>KLVE030wJLPvW9aZ8tv1RQ</t>
  </si>
  <si>
    <t>1501 South Blvd</t>
  </si>
  <si>
    <t>['Bagels', 'Restaurants', 'Food']</t>
  </si>
  <si>
    <t>PZngIVXHzqnqOS1E7HWGYg</t>
  </si>
  <si>
    <t>The Pub at Gateway</t>
  </si>
  <si>
    <t>['Bars', 'Nightlife', 'Beer', 'Wine &amp; Spirits', 'Pubs', 'Food']</t>
  </si>
  <si>
    <t>hjfQb8fYh7w3owSQMOa-YQ</t>
  </si>
  <si>
    <t>['Department Stores', "Women's Clothing", "Children's Clothing", 'Fashion', "Men's Clothing", 'Shopping']</t>
  </si>
  <si>
    <t>dewHzmnKL_q4254iW-CuCg</t>
  </si>
  <si>
    <t>Ballantyne Chem-Dry</t>
  </si>
  <si>
    <t>9325 Westbury Woods Dr</t>
  </si>
  <si>
    <t>BgZQzQlK5XB0hflgTl-3uw</t>
  </si>
  <si>
    <t>14141 Steele Creek Rd, Ste 200</t>
  </si>
  <si>
    <t>['Cheesesteaks', 'Restaurants', 'Italian', 'Sandwiches']</t>
  </si>
  <si>
    <t>kG6znMX9VLGHaLmV5e84mQ</t>
  </si>
  <si>
    <t>5920 Highland Shoppes Dr, Unit 105</t>
  </si>
  <si>
    <t>['New Mexican Cuisine', 'Restaurants']</t>
  </si>
  <si>
    <t>3YqiYz2GDdUNeUD9TweOpw</t>
  </si>
  <si>
    <t>The Wine Shop</t>
  </si>
  <si>
    <t>911 E Morehead St, Ste 400</t>
  </si>
  <si>
    <t>['Arts &amp; Entertainment', 'Shopping', 'Wineries', 'Food', 'Beer', 'Wine &amp; Spirits']</t>
  </si>
  <si>
    <t>YWm5z2mu-C-pUuL86fcFxQ</t>
  </si>
  <si>
    <t>Best Wok</t>
  </si>
  <si>
    <t>1717 Sardis Rd N</t>
  </si>
  <si>
    <t>74Axsl-zR_VDBGXRZajCPA</t>
  </si>
  <si>
    <t>Potts Barber Shop</t>
  </si>
  <si>
    <t>21324 Catawba Ave</t>
  </si>
  <si>
    <t>7CMmacH7B1OFC3ItVEu3KQ</t>
  </si>
  <si>
    <t>10000 Pineville Matthws Rd</t>
  </si>
  <si>
    <t>MlRbpYTrE7V1nKhT7eGUjg</t>
  </si>
  <si>
    <t>Upper Crust Bar &amp; Social Club</t>
  </si>
  <si>
    <t>208 S Main St</t>
  </si>
  <si>
    <t>['Seafood', 'Bars', 'Restaurants', 'Sports Bars', 'Nightlife', 'Cocktail Bars']</t>
  </si>
  <si>
    <t>jk9UtCMCxII7c6BQ7bN6iw</t>
  </si>
  <si>
    <t>bm1ayXya4mxWyGjr55Bk0A</t>
  </si>
  <si>
    <t>Carolinas Healthcare Systems</t>
  </si>
  <si>
    <t>7810 Providence Rd, Ste 103</t>
  </si>
  <si>
    <t>YNG9igXacH_-Q8RMrPYn5A</t>
  </si>
  <si>
    <t>11320 Carolina Place Pkwy</t>
  </si>
  <si>
    <t>['Home &amp; Garden', 'Furniture Stores', 'Home Decor', 'Mattresses', 'Shopping']</t>
  </si>
  <si>
    <t>ihHpjaBFK7nPGBR2SnvEWA</t>
  </si>
  <si>
    <t>InShapeMD</t>
  </si>
  <si>
    <t>7868 Rea Rd</t>
  </si>
  <si>
    <t>['Medical Spas', 'Weight Loss Centers', 'Beauty &amp; Spas', 'Health &amp; Medical', 'Medical Centers']</t>
  </si>
  <si>
    <t>dy9VGj4N-sJD1bGse9y9Zw</t>
  </si>
  <si>
    <t>Deep Sea Seafood Market</t>
  </si>
  <si>
    <t>10020 Monroe Rd</t>
  </si>
  <si>
    <t>['Specialty Food', 'Seafood', 'Restaurants', 'Seafood Markets', 'Food']</t>
  </si>
  <si>
    <t>y0bTNUssCgE73Rrt2F43rw</t>
  </si>
  <si>
    <t>Awards Steaming Luxury Carpet Cleaning</t>
  </si>
  <si>
    <t>119 Landings Dr</t>
  </si>
  <si>
    <t>0F5-NWmj6Cg81CbV0VF_FQ</t>
  </si>
  <si>
    <t>Qrw Auto</t>
  </si>
  <si>
    <t>245 Yeoman Rd</t>
  </si>
  <si>
    <t>VEj6X1vVqBIsu3gWqVi5SQ</t>
  </si>
  <si>
    <t>George Brown Associates</t>
  </si>
  <si>
    <t>2200 Crownpoint Executive Dr</t>
  </si>
  <si>
    <t>['Debt Relief Services', 'Financial Services']</t>
  </si>
  <si>
    <t>ogO3Yh_PgvBFcifw5f8g-g</t>
  </si>
  <si>
    <t>Traditions Interiors &amp; Accessories</t>
  </si>
  <si>
    <t>4317 Park Rd, Ste A</t>
  </si>
  <si>
    <t>['Interior Design', 'Furniture Stores', 'Home Services', 'Antiques', 'Home &amp; Garden', 'Shopping']</t>
  </si>
  <si>
    <t>wWfMjXMq350bMWa2WlD8RA</t>
  </si>
  <si>
    <t>9030 Lawyers Rd</t>
  </si>
  <si>
    <t>['Fast Food', 'Chicken Wings', 'Restaurants', 'Chicken Shop']</t>
  </si>
  <si>
    <t>U5VxQrdgQSPN3Y_zCB8i-w</t>
  </si>
  <si>
    <t>Quicken Loans</t>
  </si>
  <si>
    <t>6230 Fairview Rd, Ste 220</t>
  </si>
  <si>
    <t>['Mortgage Brokers', 'Real Estate', 'Home Services']</t>
  </si>
  <si>
    <t>nemBn5fmrwt8Ck0dsTjiNg</t>
  </si>
  <si>
    <t>Matt Woodford - State Farm Insurance Agent</t>
  </si>
  <si>
    <t>501 S Sharon Amity Rd, Ste 200</t>
  </si>
  <si>
    <t>sAX1q1kLvOnXKURq_MP_Wg</t>
  </si>
  <si>
    <t>Park Road Books</t>
  </si>
  <si>
    <t>4139 Park Rd</t>
  </si>
  <si>
    <t>['Bookstores', 'Books', 'Mags', 'Music &amp; Video', 'Shopping', 'Newspapers &amp; Magazines']</t>
  </si>
  <si>
    <t>dgIRQ0lkPEE5JeacvBH3qg</t>
  </si>
  <si>
    <t>Owens Chimney Systems</t>
  </si>
  <si>
    <t>9303 Monroe Rd, Ste G1</t>
  </si>
  <si>
    <t>['Chimney Sweeps', 'Home Services', 'Fireplace Services', 'Local Services', 'Contractors']</t>
  </si>
  <si>
    <t>aKKxZx9l16iVHDw4CdkGjw</t>
  </si>
  <si>
    <t>Interior Motives</t>
  </si>
  <si>
    <t>2425 S Blvd</t>
  </si>
  <si>
    <t>['Shopping', 'Furniture Stores', 'Home &amp; Garden', 'Baby Gear &amp; Furniture', 'Interior Design', 'Landscaping', 'Home Services']</t>
  </si>
  <si>
    <t>khT8F-8gUjZzStFj6s084w</t>
  </si>
  <si>
    <t>-8fOqUWFX_1qiKggIt5LnA</t>
  </si>
  <si>
    <t>6061 Bayfield Pkwy</t>
  </si>
  <si>
    <t>['Restaurants', 'Event Planning &amp; Services', 'Caterers', 'Fast Food']</t>
  </si>
  <si>
    <t>mv1FlUWuHqh_lTLN5l7cmQ</t>
  </si>
  <si>
    <t>Dunwright Grill</t>
  </si>
  <si>
    <t>4432 Potter Rd</t>
  </si>
  <si>
    <t>['Burgers', 'Restaurants', 'Pizza', 'Chicken Wings']</t>
  </si>
  <si>
    <t>BjbuGtvRRv-onpUIb8_c8Q</t>
  </si>
  <si>
    <t>1480 Concord Pkwy N, Carolina Mall at US Highway 29</t>
  </si>
  <si>
    <t>['Printing Services', 'Shopping', 'Local Services', 'Office Equipment', 'IT Services &amp; Computer Repair', 'Shipping Centers', 'Mobile Phone Repair']</t>
  </si>
  <si>
    <t>0CZJ35I4cjp7Fo6AoaRN-w</t>
  </si>
  <si>
    <t>Friendly Dental Group of University</t>
  </si>
  <si>
    <t>5700 University Pointe Blvd, Ste 103</t>
  </si>
  <si>
    <t>['Cosmetic Dentists', 'Pediatric Dentists', 'Orthodontists', 'Health &amp; Medical', 'Dentists', 'Endodontists', 'General Dentistry']</t>
  </si>
  <si>
    <t>1YgAmukU33_tajJr_hU19Q</t>
  </si>
  <si>
    <t>Yarnhouse</t>
  </si>
  <si>
    <t>2424 N Davidson St, Ste 106-A</t>
  </si>
  <si>
    <t>['Arts &amp; Crafts', 'Adult Education', 'Education', 'Embroidery &amp; Crochet', 'Shopping', 'Arts &amp; Entertainment', 'Knitting Supplies', 'Fabric Stores', 'Art Supplies']</t>
  </si>
  <si>
    <t>hbZlj61Bql7zgXY8amztpA</t>
  </si>
  <si>
    <t>Krispy Kreme</t>
  </si>
  <si>
    <t>119 N Sharon Amity</t>
  </si>
  <si>
    <t>ScX6bS94TwF1i-fgtF7b2Q</t>
  </si>
  <si>
    <t>K-9 Hangout Charlotte</t>
  </si>
  <si>
    <t>3100 Monroe Rd</t>
  </si>
  <si>
    <t>jaKf1HVjEEsSMoFvpQdMNQ</t>
  </si>
  <si>
    <t>Long Animal Hospital</t>
  </si>
  <si>
    <t>2523 South Blvd</t>
  </si>
  <si>
    <t>['Veterinarians', 'Pet Groomers', 'Pet Boarding', 'Pet Services', 'Pet Stores', 'Pet Sitting', 'Pets']</t>
  </si>
  <si>
    <t>MTDLV4bSPSWAbaJIgvcXpA</t>
  </si>
  <si>
    <t>715 Charlottetowne Ave</t>
  </si>
  <si>
    <t>['Burgers', 'Food', 'Restaurants', 'Fast Food']</t>
  </si>
  <si>
    <t>1XCIfbACa4PRX3BDXizWQA</t>
  </si>
  <si>
    <t>6133 S Blvd</t>
  </si>
  <si>
    <t>b_RHRIeygSA4hNKpuTPIfg</t>
  </si>
  <si>
    <t>Lifetime fitness</t>
  </si>
  <si>
    <t>8514 University City Blvd</t>
  </si>
  <si>
    <t>hpVRJAQs4YHOiZ0uZJ8fRg</t>
  </si>
  <si>
    <t>Concord Fire Station No 9</t>
  </si>
  <si>
    <t>1020 Ivey Cline Rd</t>
  </si>
  <si>
    <t>['Fire Departments', 'Public Services &amp; Government', 'Professional Services']</t>
  </si>
  <si>
    <t>HRh0eW97B4gR5k-DlZOzSQ</t>
  </si>
  <si>
    <t>P Saylor Fence</t>
  </si>
  <si>
    <t>15105-D John J Delany Dr, Ste 152</t>
  </si>
  <si>
    <t>['Home Services', 'Fences &amp; Gates']</t>
  </si>
  <si>
    <t>dzlkglkcAaI2yZYxzZ5LVQ</t>
  </si>
  <si>
    <t>Urban Essentials Massage &amp; Wellness</t>
  </si>
  <si>
    <t>1208 The Plaza</t>
  </si>
  <si>
    <t>['Fitness &amp; Instruction', 'Active Life', 'Trainers', 'Health &amp; Medical', 'Massage Therapy', 'Beauty &amp; Spas', 'Massage']</t>
  </si>
  <si>
    <t>QU_EHovqCY78sNpCHYMrIQ</t>
  </si>
  <si>
    <t>La Roma's pizza</t>
  </si>
  <si>
    <t>97 Concord Commons Pl SW</t>
  </si>
  <si>
    <t>MW Properties</t>
  </si>
  <si>
    <t>10610 Metromont Pkwy, Ste 204</t>
  </si>
  <si>
    <t>['Home Services', 'Professional Services', 'Real Estate', 'Real Estate Services', 'Property Management']</t>
  </si>
  <si>
    <t>6lp_JnSDNaTwfjHGz_gk4A</t>
  </si>
  <si>
    <t>Gamers Alley</t>
  </si>
  <si>
    <t>2301 Westinghouse Blvd</t>
  </si>
  <si>
    <t>CAoi5WsLPJYdZNRAyAWwjQ</t>
  </si>
  <si>
    <t>Today Nails &amp; Tan</t>
  </si>
  <si>
    <t>8109 University City Blvd, Unit B</t>
  </si>
  <si>
    <t>NeswaVgcgBIU5LEGKtstMw</t>
  </si>
  <si>
    <t>Restore Tile and Stone</t>
  </si>
  <si>
    <t>9809 Hanover Hollow Dr</t>
  </si>
  <si>
    <t>eqZfSx2TY7040jQj4BclHg</t>
  </si>
  <si>
    <t>Mint Hill Senior Living</t>
  </si>
  <si>
    <t>10830 Lawyers Glen Dr</t>
  </si>
  <si>
    <t>['Retirement Homes', 'Assisted Living Facilities', 'Home Health Care', 'Health &amp; Medical', 'Personal Care Services', 'Hospice']</t>
  </si>
  <si>
    <t>dwR4OO8WRLd7p3FPJEdIzg</t>
  </si>
  <si>
    <t>3010 Eaton Ave, Ste A</t>
  </si>
  <si>
    <t>['Carpet Cleaning', 'Air Duct Cleaning', 'Local Services', 'Carpeting', 'Home Cleaning', 'Heating &amp; Air Conditioning/HVAC', 'Home Services', 'Grout Services']</t>
  </si>
  <si>
    <t>QONWdAseRhzGxNM6wY4NUg</t>
  </si>
  <si>
    <t>345 E Garrison Blvd</t>
  </si>
  <si>
    <t>H9oFRjmUOPZFMDKjj9_Ucg</t>
  </si>
  <si>
    <t>Charlotte Swim Academy</t>
  </si>
  <si>
    <t>9315 Monroe Rd, Ste A</t>
  </si>
  <si>
    <t>['Fitness &amp; Instruction', 'Education', 'Swimming Lessons/Schools', 'Specialty Schools', 'Active Life']</t>
  </si>
  <si>
    <t>a7nQ45msd6FZjdVGCG9_9w</t>
  </si>
  <si>
    <t>Habitat for Humanity</t>
  </si>
  <si>
    <t>1840 E Franklin Blvd</t>
  </si>
  <si>
    <t>tEG_M-kmfeRkmpr0Pqw62Q</t>
  </si>
  <si>
    <t>Social Security</t>
  </si>
  <si>
    <t>2201 Coronation Blvd., Ste 100</t>
  </si>
  <si>
    <t>['Public Services &amp; Government']</t>
  </si>
  <si>
    <t>_ESuRoWa4UKvS95IaePulA</t>
  </si>
  <si>
    <t>Alternative Beverage</t>
  </si>
  <si>
    <t>1500 River Dr, Ste 104</t>
  </si>
  <si>
    <t>['Brewing Supplies', 'Shopping', 'Hobby Shops']</t>
  </si>
  <si>
    <t>SRrW_Vz38dY36cWGZDC7Nw</t>
  </si>
  <si>
    <t>11198 Davidson Hwy</t>
  </si>
  <si>
    <t>['Fast Food', 'Restaurants', 'Burgers', 'Coffee &amp; Tea', 'Food']</t>
  </si>
  <si>
    <t>DpMcWLwY_9e1voxDFdY3yg</t>
  </si>
  <si>
    <t>Gene Haynes - State Farm Insurance Agent</t>
  </si>
  <si>
    <t>8316 Medical Plz Dr, Ste A</t>
  </si>
  <si>
    <t>['Insurance', 'Home &amp; Rental Insurance', 'Financial Services', 'Auto Insurance']</t>
  </si>
  <si>
    <t>c4-BXcJOjS4dK0Fp8oXFVQ</t>
  </si>
  <si>
    <t>49 North Apartments</t>
  </si>
  <si>
    <t>10035 Dabney Dr</t>
  </si>
  <si>
    <t>i-c_OXrQijXezlVeHouZfw</t>
  </si>
  <si>
    <t>Douglas Geiger, DMD</t>
  </si>
  <si>
    <t>321 S Polk St, Ste 2A</t>
  </si>
  <si>
    <t>['Health &amp; Medical', 'Oral Surgeons', 'Dentists', 'General Dentistry', 'Cosmetic Dentists', 'Endodontists']</t>
  </si>
  <si>
    <t>to77GgK7qU3CiFhUzvfeXw</t>
  </si>
  <si>
    <t>Fifth and Poplar Apartments</t>
  </si>
  <si>
    <t>300 W 5th St</t>
  </si>
  <si>
    <t>Z268RztHjrcIu6M93R__CQ</t>
  </si>
  <si>
    <t>Amazing Maize Maze</t>
  </si>
  <si>
    <t>['Playgrounds', 'Arts &amp; Entertainment', 'Active Life', 'Festivals', 'Amateur Sports Teams', 'Local Flavor']</t>
  </si>
  <si>
    <t>eTLHyThSSwUgQD93ofe36Q</t>
  </si>
  <si>
    <t>Meg-Art Pottery Painting Studio &amp; Espresso Bar</t>
  </si>
  <si>
    <t>15940 Northcross Dr, Ste A</t>
  </si>
  <si>
    <t>['Kids Activities', 'Arts &amp; Entertainment', 'Paint-Your-Own Pottery', 'Venues &amp; Event Spaces', 'Coffee &amp; Tea', 'Paint &amp; Sip', 'Event Planning &amp; Services', 'Shopping', 'Arts &amp; Crafts', 'Active Life', 'Food']</t>
  </si>
  <si>
    <t>klQnFvxN7stIgYAvRylY0Q</t>
  </si>
  <si>
    <t>['Restaurants', 'Chinese', 'Mongolian']</t>
  </si>
  <si>
    <t>c3MRaD-kBCpOvtv4lnUecw</t>
  </si>
  <si>
    <t>Cowboy Steak Chicken Ribs</t>
  </si>
  <si>
    <t>9615 Bailey Rd</t>
  </si>
  <si>
    <t>['American (Traditional)', 'Nightlife', 'Restaurants', 'Barbeque', 'Beer Gardens', 'Bars', 'Wine Bars', 'Steakhouses']</t>
  </si>
  <si>
    <t>8aolkr3j6uQPcJwUzVG6Fw</t>
  </si>
  <si>
    <t>Corey Transmission Service</t>
  </si>
  <si>
    <t>511 W Tremont Ave</t>
  </si>
  <si>
    <t>['Body Shops', 'Automotive', 'Transmission Repair', 'Auto Repair', 'Oil Change Stations']</t>
  </si>
  <si>
    <t>HV_BS1AA-iiN50ZjG-NK7w</t>
  </si>
  <si>
    <t>1832 E Arbors Dr, Ste 320</t>
  </si>
  <si>
    <t>['Mediterranean', 'Restaurants', 'Greek', 'Southern', 'Kebab', 'Sandwiches']</t>
  </si>
  <si>
    <t>1uGJoRQuIgOXX-dg5W4mkQ</t>
  </si>
  <si>
    <t>O'Charley's</t>
  </si>
  <si>
    <t>16609 Statesville Rd</t>
  </si>
  <si>
    <t>9xA2E8wlqu2omrXuYlvMIg</t>
  </si>
  <si>
    <t>Anzi Pizzeria</t>
  </si>
  <si>
    <t>8133 Ardrey Kell Rd</t>
  </si>
  <si>
    <t>['Restaurants', 'Pizza', 'Food', 'Sandwiches', 'Food Delivery Services', 'Sicilian', 'Italian']</t>
  </si>
  <si>
    <t>L6_GCYFCDhrhM6c_pUqbHg</t>
  </si>
  <si>
    <t>Planet Mitsubishi</t>
  </si>
  <si>
    <t>110 Northchase Dr, Ste C</t>
  </si>
  <si>
    <t>['Car Dealers', 'Auto Repair', 'Automotive', 'Financial Services', 'Auto Parts &amp; Supplies']</t>
  </si>
  <si>
    <t>mCiK35NrOXFhgJhEhtGbHA</t>
  </si>
  <si>
    <t>Moonberries</t>
  </si>
  <si>
    <t>16041 Johnston Rd, Ste G</t>
  </si>
  <si>
    <t>BcqEUoj-lN0jIqErIyEnOg</t>
  </si>
  <si>
    <t>5814 B4 Prosperity Church Rd</t>
  </si>
  <si>
    <t>PJd5dXMsT6bYEeuRPk6ziA</t>
  </si>
  <si>
    <t>BanquetOne</t>
  </si>
  <si>
    <t>10616 Metromont Pkwy, Ste 100</t>
  </si>
  <si>
    <t>['Party &amp; Event Planning', 'Event Planning &amp; Services', 'Venues &amp; Event Spaces']</t>
  </si>
  <si>
    <t>9KbMRz8Y_wn9R8r20DArdQ</t>
  </si>
  <si>
    <t>Toska European Spa</t>
  </si>
  <si>
    <t>1419 East Blvd, Ste M</t>
  </si>
  <si>
    <t>['Day Spas', 'Waxing', 'Skin Care', 'Hair Removal', 'Beauty &amp; Spas', 'Cosmetics &amp; Beauty Supply', 'Shopping', 'Eyelash Service']</t>
  </si>
  <si>
    <t>IRlq6BLe0wxmrRXsJVGupA</t>
  </si>
  <si>
    <t>Fyq9qlSGsOO9DshHBDyfzA</t>
  </si>
  <si>
    <t>American Apparel</t>
  </si>
  <si>
    <t>Southpark Mall, Unit R3, 4400 Sharon Rd</t>
  </si>
  <si>
    <t>["Men's Clothing", 'Fashion', "Women's Clothing", 'Shopping', 'Accessories']</t>
  </si>
  <si>
    <t>XXm8lwYNH9gQpKq1Xek_YQ</t>
  </si>
  <si>
    <t>6600 E Independence Blvd</t>
  </si>
  <si>
    <t>s047uGIPJPtJlo_vf5ESQQ</t>
  </si>
  <si>
    <t>7900 Stevens Mill Rd</t>
  </si>
  <si>
    <t>O_ATImusrfI4HLoP-f78NQ</t>
  </si>
  <si>
    <t>Kid to Kid - Park Road</t>
  </si>
  <si>
    <t>4211 Park Rd</t>
  </si>
  <si>
    <t>['Baby Gear &amp; Furniture', 'Thrift Stores', 'Shopping', 'Maternity Wear', 'Fashion']</t>
  </si>
  <si>
    <t>v0Gwjj3hdaDiJ0i4Lr8KwA</t>
  </si>
  <si>
    <t>7965 Lyles Ln NW</t>
  </si>
  <si>
    <t>['Arts &amp; Crafts', 'Art Supplies', 'Kitchen &amp; Bath', 'Shopping', 'Home &amp; Garden', 'Home Decor', 'Furniture Stores']</t>
  </si>
  <si>
    <t>dA9VCSq5g8iD1SSkRKOHaw</t>
  </si>
  <si>
    <t>Rita's Italian Ice</t>
  </si>
  <si>
    <t>1308-A The Plz</t>
  </si>
  <si>
    <t>['Ice Cream &amp; Frozen Yogurt', 'Shaved Ice', 'Food', 'Desserts']</t>
  </si>
  <si>
    <t>btfIiSJsXV-e-TwYNBSFfw</t>
  </si>
  <si>
    <t>3501 Matthews Mint Hill Rd</t>
  </si>
  <si>
    <t>6mzdzKxJwoxmsYWewxmHvA</t>
  </si>
  <si>
    <t>Ken' Furniture Repair</t>
  </si>
  <si>
    <t>705 S Forest Ln</t>
  </si>
  <si>
    <t>['Local Services', 'Furniture Reupholstery', 'Home Services', 'Furniture Repair']</t>
  </si>
  <si>
    <t>g6QPEH9DcbxrQjZAckNMkA</t>
  </si>
  <si>
    <t>['Bars', 'Chicken Wings', 'American (Traditional)', 'Sports Bars', 'Nightlife', 'Restaurants']</t>
  </si>
  <si>
    <t>CJARk-YCOl02hxznvHQ3Lw</t>
  </si>
  <si>
    <t>Le Macaron French Pastries</t>
  </si>
  <si>
    <t>1111 Metropolitan Ave, Ste 20</t>
  </si>
  <si>
    <t>['Coffee &amp; Tea', 'Food', 'Bakeries', 'Gelato']</t>
  </si>
  <si>
    <t>dzL-Cg-TEySObQ7hcb_gwg</t>
  </si>
  <si>
    <t>DentalWorks - Monroe</t>
  </si>
  <si>
    <t>1900 Wellness Blvd, Ste 104</t>
  </si>
  <si>
    <t>['General Dentistry', 'Health &amp; Medical', 'Dentists']</t>
  </si>
  <si>
    <t>qfQ8DlyD6rjz8RqSlvtN5Q</t>
  </si>
  <si>
    <t>Urban Nails Bar</t>
  </si>
  <si>
    <t>1321 Pecan Ave</t>
  </si>
  <si>
    <t>['Waxing', 'Hair Removal', 'Nail Salons', 'Beauty &amp; Spas']</t>
  </si>
  <si>
    <t>c9K1RoEEmTDoM2DnGot_NQ</t>
  </si>
  <si>
    <t>Bojangles' Coliseum</t>
  </si>
  <si>
    <t>guKs9pUC3iYliaqdXeWERg</t>
  </si>
  <si>
    <t>Paige and Elliott Bridal Boutique</t>
  </si>
  <si>
    <t>16610 Old Statesville Rd, Ste B</t>
  </si>
  <si>
    <t>2fseQDxkgIlZIF0cBW5uaQ</t>
  </si>
  <si>
    <t>5030 Park Rd</t>
  </si>
  <si>
    <t>LQSNnL5iOApb3jB5Ej3OiQ</t>
  </si>
  <si>
    <t>Charlotte Krav Maga</t>
  </si>
  <si>
    <t>F-Lc5gxoyZ8IaYZZ-UpDsQ</t>
  </si>
  <si>
    <t>Herm√®s</t>
  </si>
  <si>
    <t>["Women's Clothing", 'Leather Goods', "Men's Clothing", 'Accessories', 'Shopping', 'Fashion']</t>
  </si>
  <si>
    <t>1yTDC3mGyJf4p_U3fhmylA</t>
  </si>
  <si>
    <t>Ramesh Sunar, DMD</t>
  </si>
  <si>
    <t>2809 Coltsgate Rd, Ste 210, Charlotte Dental Implant Center</t>
  </si>
  <si>
    <t>['Dentists', 'Health &amp; Medical', 'General Dentistry', 'Orthodontists', 'Endodontists']</t>
  </si>
  <si>
    <t>TnQNwhPsHPOuLd7d6G6UpA</t>
  </si>
  <si>
    <t>1015 Providence Rd</t>
  </si>
  <si>
    <t>['Food', 'Drugstores', 'Grocery', 'Flowers &amp; Gifts', 'Shopping']</t>
  </si>
  <si>
    <t>QGJnqeZOvAKXrZQ5KtPtTQ</t>
  </si>
  <si>
    <t>Carolina Fun Machines</t>
  </si>
  <si>
    <t>12995 E Independence Blvd, Unit K</t>
  </si>
  <si>
    <t>['Oil Change Stations', 'Automotive', 'Motorcycle Repair', 'Motorcycle Dealers']</t>
  </si>
  <si>
    <t>_jJz6FYtIvZx05hTcQIZIA</t>
  </si>
  <si>
    <t>Amanda Vivian Master Colorist / Stylist</t>
  </si>
  <si>
    <t>7928 Council Pl, Ste 105</t>
  </si>
  <si>
    <t>['Hair Stylists', 'Beauty &amp; Spas', 'Hair Salons', 'Waxing', 'Hair Removal', 'Makeup Artists']</t>
  </si>
  <si>
    <t>S0mVCkES_gzWHst5EhRsRA</t>
  </si>
  <si>
    <t>2625 South Blvd</t>
  </si>
  <si>
    <t>HqMAESDTkIQEf-b3kxf7yw</t>
  </si>
  <si>
    <t>Tastebuds Popcorn</t>
  </si>
  <si>
    <t>208 N Main St</t>
  </si>
  <si>
    <t>['Popcorn Shops', 'Specialty Food', 'Food', 'Restaurants']</t>
  </si>
  <si>
    <t>lCW--JLnYKNziqRJG9qxEg</t>
  </si>
  <si>
    <t>Hendrick Kia Charlotte</t>
  </si>
  <si>
    <t>['Automotive', 'Car Dealers', 'Auto Repair', 'Body Shops', 'Auto Parts &amp; Supplies']</t>
  </si>
  <si>
    <t>kRhjWeAPs-U5RmakIKz0Pg</t>
  </si>
  <si>
    <t>Tyber Creek Pub</t>
  </si>
  <si>
    <t>1933 South Blvd</t>
  </si>
  <si>
    <t>['Irish Pub', 'Bars', 'Nightlife', 'Burgers', 'Pubs', 'British', 'American (New)', 'Sandwiches', 'Irish', 'Restaurants', 'Event Planning &amp; Services', 'Caterers']</t>
  </si>
  <si>
    <t>Rw4qP9OYppI4FWHUTC5nnw</t>
  </si>
  <si>
    <t>I.C. London</t>
  </si>
  <si>
    <t>["Women's Clothing", 'Fashion', 'Lingerie', 'Shopping']</t>
  </si>
  <si>
    <t>cxA-ETXXXBzOlR83j7feMQ</t>
  </si>
  <si>
    <t>8700 Sam Furr Rd</t>
  </si>
  <si>
    <t>['Restaurants', 'American (New)', 'Sports Bars', 'Bars', 'Nightlife', 'American (Traditional)']</t>
  </si>
  <si>
    <t>aA4AkefTWdLm94rgf6lUUA</t>
  </si>
  <si>
    <t>Snug Harbor</t>
  </si>
  <si>
    <t>1228 Gordon St</t>
  </si>
  <si>
    <t>['Bars', 'Nightlife', 'Music Venues', 'Arts &amp; Entertainment']</t>
  </si>
  <si>
    <t>8QZA5AnGjo8gGu0HzWCSmA</t>
  </si>
  <si>
    <t>Avenue Uptown Condominium</t>
  </si>
  <si>
    <t>RePZ_w8W9eRq5wMMldMF6g</t>
  </si>
  <si>
    <t>Saabr Sharpening Service</t>
  </si>
  <si>
    <t>3808 Ashley Hall Dr</t>
  </si>
  <si>
    <t>['Local Services', 'Hair Salons', "Men's Hair Salons", 'Shopping', 'Home &amp; Garden', 'Pet Services', 'Hair Stylists', 'Kitchen &amp; Bath', 'Knife Sharpening', 'Pets', 'Beauty &amp; Spas', 'Pet Groomers', 'Barbers']</t>
  </si>
  <si>
    <t>vuAa38NG_BqxdTCewgF9dA</t>
  </si>
  <si>
    <t>B &amp; B Used Auto Parts</t>
  </si>
  <si>
    <t>3500 Hartley St</t>
  </si>
  <si>
    <t>W9oC846IYeW1i07e0362EA</t>
  </si>
  <si>
    <t>7741 Gateway Ln NW, Ste 110</t>
  </si>
  <si>
    <t>['Notaries', 'Professional Services', 'Local Services', 'Signmaking', 'Printing Services', 'Shipping Centers']</t>
  </si>
  <si>
    <t>d67JiBWNiwt0UOq_mtXp9Q</t>
  </si>
  <si>
    <t>Marquis At Northcross</t>
  </si>
  <si>
    <t>N6tNrR3_5UezOHI9mpsouA</t>
  </si>
  <si>
    <t>Lee's Spa Nail</t>
  </si>
  <si>
    <t>3051 W Highway 74</t>
  </si>
  <si>
    <t>W1rFTHVx8t0WJpAEJkm_Hg</t>
  </si>
  <si>
    <t>Cigar Jacks</t>
  </si>
  <si>
    <t>11508 Providence Rd, Ste E</t>
  </si>
  <si>
    <t>ejvB3g3_e8BcFuXuF_sUPQ</t>
  </si>
  <si>
    <t>Hodges Farm</t>
  </si>
  <si>
    <t>3900 Rocky River Rd E</t>
  </si>
  <si>
    <t>['Venues &amp; Event Spaces', 'Pumpkin Patches', 'Christmas Trees', 'Shopping', 'Active Life', 'Event Planning &amp; Services', 'Home &amp; Garden', 'Summer Camps']</t>
  </si>
  <si>
    <t>HusPjL_sjmJbKxk8WKHuOA</t>
  </si>
  <si>
    <t>9559 South Blvd</t>
  </si>
  <si>
    <t>['Home &amp; Garden', 'Kitchen &amp; Bath', 'Shopping']</t>
  </si>
  <si>
    <t>zllWgXyzGWhTG00FK0IUtw</t>
  </si>
  <si>
    <t>Glenway Premium Pub</t>
  </si>
  <si>
    <t>55 Glenway St, Ste 300</t>
  </si>
  <si>
    <t>['Nightlife', 'Restaurants', 'Bars', 'Pubs', 'Cafes']</t>
  </si>
  <si>
    <t>4bkEDLMcuPXez2prIf0enQ</t>
  </si>
  <si>
    <t>Holiday Inn Charlotte-Airport Conf Ctr</t>
  </si>
  <si>
    <t>2707 Little Rock Rd</t>
  </si>
  <si>
    <t>['Venues &amp; Event Spaces', 'Hotels', 'Resorts', 'Event Planning &amp; Services', 'Hotels &amp; Travel']</t>
  </si>
  <si>
    <t>Zf3chjATlbCZoCPEg6PfFQ</t>
  </si>
  <si>
    <t>Showmars - Arrowood Rd</t>
  </si>
  <si>
    <t>2216 W Arrowood Rd</t>
  </si>
  <si>
    <t>['Southern', 'Food', 'Sandwiches', 'Greek', 'Restaurants']</t>
  </si>
  <si>
    <t>dD9iCyMIJvH-FWMHg410TA</t>
  </si>
  <si>
    <t>Toccare</t>
  </si>
  <si>
    <t>715 Providence Rd, Ste G4</t>
  </si>
  <si>
    <t>xQ2dj21s4S9QYs5K70UEQQ</t>
  </si>
  <si>
    <t>Charlotte Chiropractic Center</t>
  </si>
  <si>
    <t>1341 E Morehead St, Ste 101</t>
  </si>
  <si>
    <t>['Health &amp; Medical', 'Massage Therapy', 'Chiropractors']</t>
  </si>
  <si>
    <t>BXk82g6a8ITYu1TOYeUIEA</t>
  </si>
  <si>
    <t>Dalarose Finish Carpentry, LLC</t>
  </si>
  <si>
    <t>12333 Mallard Ridge Dr</t>
  </si>
  <si>
    <t>['Furniture Reupholstery', 'Door Sales/Installation', 'Local Services', 'Home Services']</t>
  </si>
  <si>
    <t>SlFJjH0qXIpV-XQ4-xbeMA</t>
  </si>
  <si>
    <t>Mama's Coffee House</t>
  </si>
  <si>
    <t>['Restaurants', 'Beer', 'Wine &amp; Spirits', 'Cafes', 'Food', 'Coffee &amp; Tea', 'Desserts']</t>
  </si>
  <si>
    <t>uTJKfu-93DBqGfwb_k1-VQ</t>
  </si>
  <si>
    <t>Great Harvest Bread</t>
  </si>
  <si>
    <t>['Restaurants', 'Food', 'Sandwiches', 'Bakeries']</t>
  </si>
  <si>
    <t>kRWmJMC06q2J4avAUzxLag</t>
  </si>
  <si>
    <t>230 S Tryon</t>
  </si>
  <si>
    <t>['Fast Food', 'Delis', 'Food', 'Restaurants', 'Food Delivery Services', 'Pizza', 'Sandwiches']</t>
  </si>
  <si>
    <t>FEDJzSlA34EJ8ypqMWgVew</t>
  </si>
  <si>
    <t>Mac's Speed Shop - Lake Norman</t>
  </si>
  <si>
    <t>19601 Liverpool Pkwy</t>
  </si>
  <si>
    <t>['Bars', 'Restaurants', 'Nightlife', 'Sports Bars', 'American (Traditional)', 'Barbeque']</t>
  </si>
  <si>
    <t>Paradise Island Divers</t>
  </si>
  <si>
    <t>2317 South Blvd</t>
  </si>
  <si>
    <t>['Sporting Goods', 'Shopping', 'Outdoor Gear']</t>
  </si>
  <si>
    <t>u00Ua_WOshbzi_QRBpY6zw</t>
  </si>
  <si>
    <t>The Donut House</t>
  </si>
  <si>
    <t>13803 E Independence Blvd</t>
  </si>
  <si>
    <t>['Donuts', 'Bakeries', 'Food', 'Restaurants', 'Breakfast &amp; Brunch']</t>
  </si>
  <si>
    <t>7olK8lUgnv5O8PyvN8t_Yg</t>
  </si>
  <si>
    <t>Lure Oyster Bar</t>
  </si>
  <si>
    <t>['Seafood', 'Restaurants', 'American (Traditional)', 'Burgers']</t>
  </si>
  <si>
    <t>cYia4UtyF3w6K_12Bcmihg</t>
  </si>
  <si>
    <t>2222 South Blvd Ste I, Shops At Southline</t>
  </si>
  <si>
    <t>FX43CMUW4ISt_9D-5nKQlg</t>
  </si>
  <si>
    <t>Chili's Grill &amp; Bar</t>
  </si>
  <si>
    <t>Charlotte International Airport, 5501 Josh Birmingham Pkwy</t>
  </si>
  <si>
    <t>_kGpwo-rQ6qy8HKxTjrdrA</t>
  </si>
  <si>
    <t>U-Pack Moving</t>
  </si>
  <si>
    <t>325 Peach Orchard Road</t>
  </si>
  <si>
    <t>vq10VhKB1tfjMGrMLY6pgA</t>
  </si>
  <si>
    <t>Rise Biscuits &amp; Donuts</t>
  </si>
  <si>
    <t>['Food', 'Donuts', 'Breakfast &amp; Brunch', 'Restaurants']</t>
  </si>
  <si>
    <t>roxnZ0kodKkj5iR72UlQSw</t>
  </si>
  <si>
    <t>Make A Move</t>
  </si>
  <si>
    <t>6100 Harris Technology Blvd, Ste G</t>
  </si>
  <si>
    <t>['Movers', 'Home Services', 'Local Services', 'Couriers &amp; Delivery Services', 'Public Services &amp; Government']</t>
  </si>
  <si>
    <t>i1OJEscuWrN3peAJWKBwuw</t>
  </si>
  <si>
    <t>FORE!</t>
  </si>
  <si>
    <t>12905 Rosedale Hill Dr</t>
  </si>
  <si>
    <t>['Restaurants', 'Pubs', 'American (New)', 'Bars', 'Nightlife']</t>
  </si>
  <si>
    <t>Iy7dg8UB9gwhe-WEjOinNQ</t>
  </si>
  <si>
    <t>Halo Mobile Dog Grooming</t>
  </si>
  <si>
    <t>MT_bLCpVa5o-juJgwfLwUw</t>
  </si>
  <si>
    <t>Burger King Restaurant</t>
  </si>
  <si>
    <t>2210 Matthews Township Pkwy</t>
  </si>
  <si>
    <t>QT--1yBePDPLCNJ6fmQOng</t>
  </si>
  <si>
    <t>Hilton Garden Inn Charlotte Airport</t>
  </si>
  <si>
    <t>2400 Cascade Pointe Blvd</t>
  </si>
  <si>
    <t>21ZcbVpshJPZHBoucinXvg</t>
  </si>
  <si>
    <t>Pine Valley Turf Management And Design</t>
  </si>
  <si>
    <t>304 Church St N</t>
  </si>
  <si>
    <t>['Landscaping', 'Tree Services', 'Home Services']</t>
  </si>
  <si>
    <t>6pfHsQqixTLbbfMHnjQ73g</t>
  </si>
  <si>
    <t>8128 Providence Rd 900</t>
  </si>
  <si>
    <t>XPpfoc4nGS6kkKd8qJ4adA</t>
  </si>
  <si>
    <t>The Lars Group</t>
  </si>
  <si>
    <t>0Xf5VcIsqWQTSyV46j1g4Q</t>
  </si>
  <si>
    <t>Baymont by Wyndham Charlotte-Airport Coliseum</t>
  </si>
  <si>
    <t>rhO7J9xmoS_jtZXqD-Uiaw</t>
  </si>
  <si>
    <t>Averette Comfort Services, Inc.</t>
  </si>
  <si>
    <t>8815 Lizzie Ln</t>
  </si>
  <si>
    <t>i1icBmi_XkXrSsph-j3AAg</t>
  </si>
  <si>
    <t>OrthoCarolina Foot</t>
  </si>
  <si>
    <t>2001 Vail Ave, Ste 200B</t>
  </si>
  <si>
    <t>['Orthopedists', 'Health &amp; Medical', 'Doctors']</t>
  </si>
  <si>
    <t>2zQaLJEaNeFa9ry5mn48_w</t>
  </si>
  <si>
    <t>12840 Walker Branch Dr, Ste 100</t>
  </si>
  <si>
    <t>YzMUZjUMcgI-NSGu48-nIQ</t>
  </si>
  <si>
    <t>Dolce Ristorante</t>
  </si>
  <si>
    <t>1710 Kenilworth Ave, Ste 203</t>
  </si>
  <si>
    <t>['Nightlife', 'Food', 'American (New)', 'Desserts', 'Restaurants', 'Wine Bars', 'Bars', 'Italian']</t>
  </si>
  <si>
    <t>QOpNZOe_tU_hzqtoVCGGUw</t>
  </si>
  <si>
    <t>Sharma Oral Surgery</t>
  </si>
  <si>
    <t>12312 Copper Way, Ste 100</t>
  </si>
  <si>
    <t>HRRQeHMo7VN53b9isQ_qdA</t>
  </si>
  <si>
    <t>Sunset Grille</t>
  </si>
  <si>
    <t>Courtyard Shopping Ctr, 2400 Park Rd</t>
  </si>
  <si>
    <t>['American (New)', 'Restaurants', 'American (Traditional)']</t>
  </si>
  <si>
    <t>zG5XbWcg7GNqyZtz112XjQ</t>
  </si>
  <si>
    <t>Super Eagle Auto Care</t>
  </si>
  <si>
    <t>6521 Orr Rd</t>
  </si>
  <si>
    <t>2-sm_U860qRTlx_cNAyg1w</t>
  </si>
  <si>
    <t>9015 Jm Keynes Dr</t>
  </si>
  <si>
    <t>RQQKeo96zxk68YtQbzUB8g</t>
  </si>
  <si>
    <t>Pavilion Health Center At Brightmore</t>
  </si>
  <si>
    <t>10011 Providence Rd W</t>
  </si>
  <si>
    <t>['Health &amp; Medical', 'Retirement Homes']</t>
  </si>
  <si>
    <t>jQrlQnJ9pOR57iiz8soSwA</t>
  </si>
  <si>
    <t>Stellar Dental</t>
  </si>
  <si>
    <t>9010 Glenwater Dr, Ste 104</t>
  </si>
  <si>
    <t>['Cosmetic Dentists', 'Endodontists', 'General Dentistry', 'Health &amp; Medical', 'Dentists']</t>
  </si>
  <si>
    <t>BMJ2kiunKvvZtyobvURsFg</t>
  </si>
  <si>
    <t>Barefoot &amp; Co</t>
  </si>
  <si>
    <t>3980 Matthews Indian Trail Rd</t>
  </si>
  <si>
    <t>['Automotive', 'Windows Installation', 'Auto Glass Services', 'Building Supplies', 'Glass &amp; Mirrors', 'Shades &amp; Blinds', 'Home Services']</t>
  </si>
  <si>
    <t>l_jQTJ0Y5GC7_xr7dpiOeQ</t>
  </si>
  <si>
    <t>Casablanca Cafe</t>
  </si>
  <si>
    <t>9609 N Tryon St</t>
  </si>
  <si>
    <t>['Middle Eastern', 'Mediterranean', 'Restaurants', 'Moroccan']</t>
  </si>
  <si>
    <t>FUnsQ1dcBglbylOtdrgGdQ</t>
  </si>
  <si>
    <t>5132 Old Charlotte Hwy</t>
  </si>
  <si>
    <t>KyJY4HNj9SC2eIXT_TCdtg</t>
  </si>
  <si>
    <t>Barnhardt Landscaping &amp; Design</t>
  </si>
  <si>
    <t>['Professional Services', 'Home Services', 'Local Services', 'Landscaping', 'Contractors', 'Irrigation', 'Landscape Architects', 'Lighting Fixtures &amp; Equipment', 'Masonry/Concrete']</t>
  </si>
  <si>
    <t>pyXb959EpDIDqfIBj_x8Jw</t>
  </si>
  <si>
    <t>917 Pecan Ave</t>
  </si>
  <si>
    <t>['Juice Bars &amp; Smoothies', 'Specialty Food', 'Fruits &amp; Veggies', 'Acai Bowls', 'Food', 'Food Trucks']</t>
  </si>
  <si>
    <t>J_aDvUEqJPAj4wwKs67uiw</t>
  </si>
  <si>
    <t>Petals Nails &amp; Brows Boutique</t>
  </si>
  <si>
    <t>2434 Park Rd</t>
  </si>
  <si>
    <t>['Eyebrow Services', 'Beauty &amp; Spas', 'Nail Salons', 'Nail Technicians', 'Hair Removal', 'Waxing', 'Eyelash Service']</t>
  </si>
  <si>
    <t>_NvNEbQpyCPGs5CswhZsfw</t>
  </si>
  <si>
    <t>Community Link</t>
  </si>
  <si>
    <t>601 E 5th St, Ste 220</t>
  </si>
  <si>
    <t>AGvXGaGsd6zM1xfplIHshg</t>
  </si>
  <si>
    <t>Advanced Massage &amp; Bodywork</t>
  </si>
  <si>
    <t>['Doctors', 'Physical Therapy', 'Active Life', 'Naturopathic/Holistic', 'Trainers', 'Massage', 'Health &amp; Medical', 'Fitness &amp; Instruction', 'Beauty &amp; Spas', 'Massage Therapy']</t>
  </si>
  <si>
    <t>0lgJEwjQzzPSro8mIduG0w</t>
  </si>
  <si>
    <t>Forest Lake Dental</t>
  </si>
  <si>
    <t>5955 Weddington-Monroe Rd</t>
  </si>
  <si>
    <t>['Endodontists', 'Dentists', 'General Dentistry', 'Health &amp; Medical']</t>
  </si>
  <si>
    <t>VK_JxTxnqh00bqrk1LYnSg</t>
  </si>
  <si>
    <t>8546 University City Blvd</t>
  </si>
  <si>
    <t>['Jewelry Repair', 'Watch Repair', 'Local Services', 'Shopping', 'Jewelry']</t>
  </si>
  <si>
    <t>rBo_suDMdGmFQ0TtYg3b2Q</t>
  </si>
  <si>
    <t>Oak Room</t>
  </si>
  <si>
    <t>['Nightlife', 'Dance Clubs', 'Cocktail Bars', 'Bars']</t>
  </si>
  <si>
    <t>AVyVbDeOqXd29co988wxEA</t>
  </si>
  <si>
    <t>8951 S Tryon St</t>
  </si>
  <si>
    <t>['Videos &amp; Video Game Rental', 'Shopping', 'Books', 'Mags', 'Music &amp; Video', 'Video Game Stores', 'Electronics', 'Toy Stores']</t>
  </si>
  <si>
    <t>yaAEtCGw2ZxSYVEBCj8VyQ</t>
  </si>
  <si>
    <t>2538 Cuthbertson Rd</t>
  </si>
  <si>
    <t>g3iLuRHNe9bPUvs-YsIXWw</t>
  </si>
  <si>
    <t>Elizabeth House Flowers</t>
  </si>
  <si>
    <t>726 Tyvola Rd, Ste 100</t>
  </si>
  <si>
    <t>['Gift Shops', 'Flowers &amp; Gifts', 'Florists', 'Party &amp; Event Planning', 'Shopping', 'Wholesale Stores', 'Floral Designers', 'Event Planning &amp; Services']</t>
  </si>
  <si>
    <t>fNMVV_ZX7CJSDWQGdOM8Nw</t>
  </si>
  <si>
    <t>Showmars Government Center</t>
  </si>
  <si>
    <t>600 E 4th St</t>
  </si>
  <si>
    <t>ULorIRUT_iUhfhgosY4ubw</t>
  </si>
  <si>
    <t>Thai House - Gastonia</t>
  </si>
  <si>
    <t>4008 E Franklin Blvd, Ste H150</t>
  </si>
  <si>
    <t>['Restaurants', 'Sushi Bars', 'Thai']</t>
  </si>
  <si>
    <t>lyg_0ArnX4fXed1cqCDAWA</t>
  </si>
  <si>
    <t>3805 Concord Pkwy S, Ste 116</t>
  </si>
  <si>
    <t>AiW7w4UDazV5PQ9z9qwdNw</t>
  </si>
  <si>
    <t>Aerie by American Eagle</t>
  </si>
  <si>
    <t>8111 Concord Mills Blvd, Ste 698</t>
  </si>
  <si>
    <t>["Women's Clothing", 'Shopping', 'Fashion', 'Shoe Stores', "Men's Clothing"]</t>
  </si>
  <si>
    <t>evMoAlxNV0lWwbtW9d-aYw</t>
  </si>
  <si>
    <t>11025 Monore Rd, Ste H</t>
  </si>
  <si>
    <t>['Home &amp; Garden', 'Shopping', 'Home Decor', 'Florists', 'Flowers &amp; Gifts', 'Arts &amp; Crafts']</t>
  </si>
  <si>
    <t>bZFCmqa_7xlBF759-HmJQA</t>
  </si>
  <si>
    <t>Majestic Mill Weddings</t>
  </si>
  <si>
    <t>406 Catawba St</t>
  </si>
  <si>
    <t>['Wedding Planning', 'Event Planning &amp; Services', 'Venues &amp; Event Spaces']</t>
  </si>
  <si>
    <t>jE2tAiiGrAtbZcqAmB5fWA</t>
  </si>
  <si>
    <t>28 Raiford Dr NW</t>
  </si>
  <si>
    <t>_eso_uURq1vVSxIbu8gNpw</t>
  </si>
  <si>
    <t>Om Threading &amp; Spa</t>
  </si>
  <si>
    <t>10931 E Independence Blvd, Ste A11</t>
  </si>
  <si>
    <t>['Threading Services', 'Eyelash Service', 'Waxing', 'Beauty &amp; Spas', 'Hair Removal']</t>
  </si>
  <si>
    <t>VzpiCBzPPlhtGZSgKcSDyA</t>
  </si>
  <si>
    <t>9304 Northlake West Dr, Ste C</t>
  </si>
  <si>
    <t>['IT Services &amp; Computer Repair', 'Mobile Phones', 'Local Services', 'Shopping', 'Electronics Repair', 'Mobile Phone Repair']</t>
  </si>
  <si>
    <t>1wVLzzqzEBBs15vyyhI8qA</t>
  </si>
  <si>
    <t>Clear Thai Yoga Massage and Bodywork</t>
  </si>
  <si>
    <t>401 East Blvd, Ste 110</t>
  </si>
  <si>
    <t>['Fitness &amp; Instruction', 'Yoga', 'Massage', 'Beauty &amp; Spas', 'Active Life']</t>
  </si>
  <si>
    <t>D7FK-xpG4LFIxpMauvUStQ</t>
  </si>
  <si>
    <t>Mayflower Seafood Restaurant</t>
  </si>
  <si>
    <t>FSHpSBaXmTf7ZOJywtvH_A</t>
  </si>
  <si>
    <t>1024 Charlottetowne Ave</t>
  </si>
  <si>
    <t>bMoy5kwp7XxWVJJ4639_RQ</t>
  </si>
  <si>
    <t>7158 NC Hwy 73</t>
  </si>
  <si>
    <t>y_2ZDekyaciTuNeJd60u9A</t>
  </si>
  <si>
    <t>Fiesta Margarita</t>
  </si>
  <si>
    <t>92rhxx9s3s5_vNkJbRjVNw</t>
  </si>
  <si>
    <t>El Rancho Mexican Grill</t>
  </si>
  <si>
    <t>boug058JCnbFkQp-K_fXQA</t>
  </si>
  <si>
    <t>Ruth's Chris Steak House</t>
  </si>
  <si>
    <t>222 S Tryon St</t>
  </si>
  <si>
    <t>g5usD_yqFkqfPrg5xky5fw</t>
  </si>
  <si>
    <t>Cotswold Chiropractic</t>
  </si>
  <si>
    <t>319 S Sharon Amity Rd, Ste 210</t>
  </si>
  <si>
    <t>fzT1LCZbq3JKDvDohanaMw</t>
  </si>
  <si>
    <t>Crystal Springs Water</t>
  </si>
  <si>
    <t>2020 Starita Road</t>
  </si>
  <si>
    <t>['Home Services', 'Water Purification Services', 'Water Delivery', 'Local Services', 'Food', 'Office Equipment', 'Food Delivery Services', 'Shopping']</t>
  </si>
  <si>
    <t>0VgKFEeDh_wX3AMCCkmKfw</t>
  </si>
  <si>
    <t>13703 E Independence Blvd</t>
  </si>
  <si>
    <t>['Burgers', 'Restaurants', 'Barbeque', 'Fast Food']</t>
  </si>
  <si>
    <t>XV4dJWbhD1-HRBT81P3zbQ</t>
  </si>
  <si>
    <t>Mecklenburg County ABC Stores</t>
  </si>
  <si>
    <t>10005 Gilead Rd</t>
  </si>
  <si>
    <t>lcaGKzC5YEqjIFzuxlBq2A</t>
  </si>
  <si>
    <t>7845 Colony Rd</t>
  </si>
  <si>
    <t>VPD964F1uXEDjoh8pM2BJw</t>
  </si>
  <si>
    <t>Bonsai Fusion</t>
  </si>
  <si>
    <t>225 E 6th St</t>
  </si>
  <si>
    <t>['Asian Fusion', 'Sushi Bars', 'Restaurants']</t>
  </si>
  <si>
    <t>pY_bfHdygNcWNa6H9VkTsw</t>
  </si>
  <si>
    <t>Southside Park</t>
  </si>
  <si>
    <t>2645 Toomey Ave</t>
  </si>
  <si>
    <t>sf2PpunZbwQMQT--ehbsCg</t>
  </si>
  <si>
    <t>Dunamis Carpet Cleaning And Maintenance Solutions Plus+</t>
  </si>
  <si>
    <t>['Home Services', 'Home Cleaning', 'Local Services', 'Carpet Cleaning']</t>
  </si>
  <si>
    <t>Vusxa8XxCc7gOV3TlVwwRg</t>
  </si>
  <si>
    <t>Beltway Gun &amp; Pawn</t>
  </si>
  <si>
    <t>11500 E Independence Blvd, Ste B</t>
  </si>
  <si>
    <t>['Pawn Shops', 'Guns &amp; Ammo', 'Shopping']</t>
  </si>
  <si>
    <t>E801Ukgu7NX2TBtMHYm-0g</t>
  </si>
  <si>
    <t>Soap Suds Coin Laundry</t>
  </si>
  <si>
    <t>8314 Pineville Matthews Rd, Ste 905</t>
  </si>
  <si>
    <t>Y2SDF5YF5Ly1oWIQcvWpCg</t>
  </si>
  <si>
    <t>ADT Security Services</t>
  </si>
  <si>
    <t>['Security Services', 'Professional Services', 'Home Automation', 'Fire Protection Services', 'Home Services', 'Security Systems']</t>
  </si>
  <si>
    <t>DcIMcH3nTA6J8Es0tqTJ2Q</t>
  </si>
  <si>
    <t>['Active Life', 'Cycling Classes']</t>
  </si>
  <si>
    <t>ecwBA0TqyzW3pCmFm1jpow</t>
  </si>
  <si>
    <t>A Plus Garage Doors</t>
  </si>
  <si>
    <t>['Contractors', 'Home Services', 'Garage Door Services']</t>
  </si>
  <si>
    <t>dczaqb-9F-Rx17RZVGrg5w</t>
  </si>
  <si>
    <t>Dillinger's Tap Room</t>
  </si>
  <si>
    <t>['American (Traditional)', 'Bars', 'Pubs', 'Restaurants', 'Nightlife', 'Sports Bars']</t>
  </si>
  <si>
    <t>n_rEQNgsCOLNfMzGqFhn1g</t>
  </si>
  <si>
    <t>Great Wall Of China South</t>
  </si>
  <si>
    <t>6666 Carmel Rd</t>
  </si>
  <si>
    <t>['Nightlife', 'Asian Fusion', 'Buffets', 'Seafood', 'Event Planning &amp; Services', 'Cocktail Bars', 'Chinese', 'Bars', 'Caterers', 'Restaurants']</t>
  </si>
  <si>
    <t>_PcRyvbZmVQvlS5uORDGVA</t>
  </si>
  <si>
    <t>Redeye Diner</t>
  </si>
  <si>
    <t>['Breakfast &amp; Brunch', 'Restaurants', 'Diners']</t>
  </si>
  <si>
    <t>QkEQGzIMn2HMnNPqy58i1A</t>
  </si>
  <si>
    <t>Plaza Midwood Massage</t>
  </si>
  <si>
    <t>1370 Briar Creek Rd</t>
  </si>
  <si>
    <t>OMEbwr0Aybw_wnqvno-6zQ</t>
  </si>
  <si>
    <t>7314 Waverly Walk Ave, Unit E8</t>
  </si>
  <si>
    <t>['Mexican', 'Tex-Mex', 'Restaurants', 'Bars', 'Nightlife']</t>
  </si>
  <si>
    <t>6qM1f0ny_4U2Rr50YPQrRg</t>
  </si>
  <si>
    <t>Comfort First Heating and Cooling</t>
  </si>
  <si>
    <t>4614 Wilgrove Mint Hill Rd, Ste J</t>
  </si>
  <si>
    <t>XVPy6gK78FiLsct1UvzG-w</t>
  </si>
  <si>
    <t>4120 Sunset Rd</t>
  </si>
  <si>
    <t>['Beer', 'Wine &amp; Spirits', 'Grocery', 'Food']</t>
  </si>
  <si>
    <t>j4hGsdpGTVUT8UFtPLSo5Q</t>
  </si>
  <si>
    <t>SteamMaster's</t>
  </si>
  <si>
    <t>4435 Motorsports Dr, Ste 120</t>
  </si>
  <si>
    <t>['Local Services', 'Home Services', 'Carpet Cleaning', 'Damage Restoration', 'Auto Detailing', 'Automotive']</t>
  </si>
  <si>
    <t>JogFJyNpyHT0-qgb7mdQMw</t>
  </si>
  <si>
    <t>Four Seasons Car Wash Center</t>
  </si>
  <si>
    <t>6894 W Wilkinson Blvd</t>
  </si>
  <si>
    <t>_UQf5ZgrVbk7aRDHvBSMmw</t>
  </si>
  <si>
    <t>Cardinal Camera</t>
  </si>
  <si>
    <t>3351 Pineville Matthews Rd, Ste 1000</t>
  </si>
  <si>
    <t>['Photography Stores &amp; Services', 'Shopping']</t>
  </si>
  <si>
    <t>v-wD99LbYowZVwbITE9BIw</t>
  </si>
  <si>
    <t>5700 University Pt Blvd # 114, University Pt</t>
  </si>
  <si>
    <t>['Beauty &amp; Spas', 'Hair Salons', "Men's Hair Salons", 'Hair Stylists', 'Cosmetics &amp; Beauty Supply', 'Shopping']</t>
  </si>
  <si>
    <t>IEf7QVvtwKOKsm8tEpUNCw</t>
  </si>
  <si>
    <t>200 S College St, Ste 500</t>
  </si>
  <si>
    <t>nd3U8kUoa1M6TVxPDZsimg</t>
  </si>
  <si>
    <t>7 Eleven</t>
  </si>
  <si>
    <t>10130 Charlotte Hwy</t>
  </si>
  <si>
    <t>DwEXq_1VbrjdjrBQGZz4-Q</t>
  </si>
  <si>
    <t>Lake Wylie Upholstery Plus</t>
  </si>
  <si>
    <t>13701 Woods Point Rd</t>
  </si>
  <si>
    <t>['Furniture Reupholstery', 'Local Services', 'Auto Upholstery', 'Automotive', 'Professional Services', 'Metal Fabricators', 'Boat Repair', 'Sewing &amp; Alterations']</t>
  </si>
  <si>
    <t>x1RFZBnWPJ6N46Yr5gu-eQ</t>
  </si>
  <si>
    <t>Monkey Joe's</t>
  </si>
  <si>
    <t>1601 E Woodlawn Rd</t>
  </si>
  <si>
    <t>['Event Planning &amp; Services', 'Arts &amp; Entertainment', 'Active Life', 'Venues &amp; Event Spaces', 'Recreation Centers', 'Playgrounds']</t>
  </si>
  <si>
    <t>y14TQfHRL5Gkk-CorcR6bg</t>
  </si>
  <si>
    <t>Euro Grill &amp; Cafe</t>
  </si>
  <si>
    <t>['American (New)', 'Modern European', 'Mediterranean', 'American (Traditional)', 'Restaurants', 'Food', 'Turkish', 'Specialty Food']</t>
  </si>
  <si>
    <t>4jgFK01sC60jxKv59BFiMA</t>
  </si>
  <si>
    <t>Lakeshore Bbq</t>
  </si>
  <si>
    <t>1219 N Hwy 16</t>
  </si>
  <si>
    <t>['Shopping', 'Home &amp; Garden', 'Used', 'Vintage &amp; Consignment', 'Event Planning &amp; Services', 'Fashion', 'Caterers', 'American (New)', 'Barbeque', 'Restaurants']</t>
  </si>
  <si>
    <t>cll4T02lP_EvT6DlZJr8vw</t>
  </si>
  <si>
    <t>sKL3nC2Ftu0eEfV7NrKd3w</t>
  </si>
  <si>
    <t>Belk</t>
  </si>
  <si>
    <t>wxCZahbPAQEL7kWD7G2tSg</t>
  </si>
  <si>
    <t>E's Salon</t>
  </si>
  <si>
    <t>1MoiWDhWy9p3_DO0SwINkQ</t>
  </si>
  <si>
    <t>Troutman's Bar-B-Que</t>
  </si>
  <si>
    <t>1388 Warren Coleman Blvd</t>
  </si>
  <si>
    <t>['Barbeque', 'Caterers', 'Event Planning &amp; Services', 'Restaurants']</t>
  </si>
  <si>
    <t>bMpSLJ6apL0USLlB5xSgpw</t>
  </si>
  <si>
    <t>Artistic Brows Threading by Nazy</t>
  </si>
  <si>
    <t>8720 Arbor Creek Dr</t>
  </si>
  <si>
    <t>['Hair Removal', 'Beauty &amp; Spas', 'Threading Services', 'Permanent Makeup', 'Eyebrow Services']</t>
  </si>
  <si>
    <t>LBRkSYEi-LFKvYQS_pfHGw</t>
  </si>
  <si>
    <t>Air Central Of The Carolinas</t>
  </si>
  <si>
    <t>6216 Clearwater Dr</t>
  </si>
  <si>
    <t>W6YE2DuKv3UFgGQI6rbmKQ</t>
  </si>
  <si>
    <t>Goodyear Auto Service</t>
  </si>
  <si>
    <t>8105 Kensington Dr</t>
  </si>
  <si>
    <t>DFyHaq3-hugiBNR_IlJDbQ</t>
  </si>
  <si>
    <t>2524 Franklin Blvd, Bld 2 Ste B-D</t>
  </si>
  <si>
    <t>['Tanning', 'Beauty &amp; Spas', 'Hair Salons', 'Spray Tanning']</t>
  </si>
  <si>
    <t>GSh25sbOPE_dxdoZpJlgCw</t>
  </si>
  <si>
    <t>Manpower Collision</t>
  </si>
  <si>
    <t>7129 Wallace Rd</t>
  </si>
  <si>
    <t>['Auto Detailing', 'Automotive', 'Body Shops']</t>
  </si>
  <si>
    <t>QI-sM0klUxOo1yFphy6HWg</t>
  </si>
  <si>
    <t>A Styled Pooch</t>
  </si>
  <si>
    <t>350 George W Liles Pkwy, Ste 10</t>
  </si>
  <si>
    <t>A_lgU73E76JqNQ72H70GJQ</t>
  </si>
  <si>
    <t>Upper Cuts</t>
  </si>
  <si>
    <t>7201-1 E Independence Blvd</t>
  </si>
  <si>
    <t>9P2dX-FhCARWfoLdlO9d0g</t>
  </si>
  <si>
    <t>Experimax Huntersville</t>
  </si>
  <si>
    <t>9832 Gilead Rd, Ste 105D</t>
  </si>
  <si>
    <t>['Shopping', 'Data Recovery', 'IT Services &amp; Computer Repair', 'Mobile Phone Repair', 'Local Services', 'Mobile Phones', 'Computers']</t>
  </si>
  <si>
    <t>XpWw1Icm8lOLPxCPvbhcSQ</t>
  </si>
  <si>
    <t>Jazzy Cheesecakes</t>
  </si>
  <si>
    <t>4736 W Sharon Rd</t>
  </si>
  <si>
    <t>5VAjbXxh5QEIIw_gXs8vOg</t>
  </si>
  <si>
    <t>Cora Bella's Salon</t>
  </si>
  <si>
    <t>8647 Concord Mills Blvd</t>
  </si>
  <si>
    <t>['Massage', 'Hair Salons', 'Beauty &amp; Spas']</t>
  </si>
  <si>
    <t>4MHfFMhUmr3NqayuPB-_yQ</t>
  </si>
  <si>
    <t>Concourse E-Charlotte Douglas International Airport</t>
  </si>
  <si>
    <t>ZzytuHu3PAgHQMM94m-3Xw</t>
  </si>
  <si>
    <t>Sabal Point Apartments</t>
  </si>
  <si>
    <t>12512 Sabal Point Dr</t>
  </si>
  <si>
    <t>XQh8Xu6uF1FFgUnOIdQNOg</t>
  </si>
  <si>
    <t>Kendra Scott</t>
  </si>
  <si>
    <t>4400 Sharon Rd, Ste E10</t>
  </si>
  <si>
    <t>['Shopping', 'Fashion', 'Accessories', 'Jewelry', 'Home Decor', 'Home &amp; Garden']</t>
  </si>
  <si>
    <t>z5y2HCST-6ME_mrlpXG0UA</t>
  </si>
  <si>
    <t>Jackson's Java</t>
  </si>
  <si>
    <t>8544 University City Blvd</t>
  </si>
  <si>
    <t>FIevEt43RLPCNW-wXX_IAQ</t>
  </si>
  <si>
    <t>3609 South Boulevard</t>
  </si>
  <si>
    <t>HZrlGpJifd5kDi9ADz37iQ</t>
  </si>
  <si>
    <t>6011 Albemarle Rd</t>
  </si>
  <si>
    <t>['Restaurants', 'Cajun/Creole', 'Chicken Wings', 'Sandwiches', 'Fast Food', 'American (Traditional)']</t>
  </si>
  <si>
    <t>wdUX-ehRyHVj5x3if85dHw</t>
  </si>
  <si>
    <t>Carolina PAWS</t>
  </si>
  <si>
    <t>['Pet Adoption', 'Pet Services', 'Community Service/Non-Profit', 'Pets', 'Local Services', 'Pet Sitting']</t>
  </si>
  <si>
    <t>1INcoGMv9-Dk-S6Au0TMgQ</t>
  </si>
  <si>
    <t>Lake Town Tavern</t>
  </si>
  <si>
    <t>19708-K W Catawba Ave</t>
  </si>
  <si>
    <t>['Food', 'Restaurants', 'Burgers', 'Beer', 'Wine &amp; Spirits', 'American (Traditional)', 'Music Venues', 'Bars', 'Chicken Wings', 'Sports Bars', 'Nightlife', 'Pubs', 'Arts &amp; Entertainment']</t>
  </si>
  <si>
    <t>w8Eq5R1T-5ZdfhE3MvGGeg</t>
  </si>
  <si>
    <t>FABO Coffee Art Bar</t>
  </si>
  <si>
    <t>8428 Park Rd</t>
  </si>
  <si>
    <t>['Cafes', 'Restaurants', 'Arts &amp; Entertainment', 'Coffee &amp; Tea', 'Bars', 'Nightlife', 'Food', 'Art Galleries', 'Wine Bars', 'Shopping']</t>
  </si>
  <si>
    <t>J_WnxyEA01P9tIN99cruPQ</t>
  </si>
  <si>
    <t>Swerve Salon &amp; Rejuvenation Studio</t>
  </si>
  <si>
    <t>1105 Spruce St</t>
  </si>
  <si>
    <t>['Skin Care', 'Hair Salons', 'Day Spas', 'Massage', 'Beauty &amp; Spas', 'Nail Salons']</t>
  </si>
  <si>
    <t>DICK'S Sporting Goods</t>
  </si>
  <si>
    <t>10530 Ne Pkwy, Ste J, Sycamore Commons</t>
  </si>
  <si>
    <t>['Shoe Stores', 'Fitness/Exercise Equipment', 'Fashion', 'Shopping', 'Outdoor Gear', 'Sports Wear', 'Sporting Goods']</t>
  </si>
  <si>
    <t>5Ikn6R8XNBf-DSPW-TLbxg</t>
  </si>
  <si>
    <t>Square Peg Charlotte</t>
  </si>
  <si>
    <t>['Barbeque', 'Food', 'Restaurants', 'Southern', 'Food Trucks']</t>
  </si>
  <si>
    <t>VRUtFKBw21UqtJpXUXSp_A</t>
  </si>
  <si>
    <t>3421 Wilkinson Blvd</t>
  </si>
  <si>
    <t>['Burgers', 'Hot Dogs', 'Restaurants', 'Fast Food']</t>
  </si>
  <si>
    <t>2g6Q9kJwnUCFo1cs2qgSUQ</t>
  </si>
  <si>
    <t>Salon 914</t>
  </si>
  <si>
    <t>8201 Arrowridge Blvd, Ste 114</t>
  </si>
  <si>
    <t>['Hair Salons', 'Beauty &amp; Spas', "Men's Hair Salons", 'Hair Stylists']</t>
  </si>
  <si>
    <t>llPDpKhxanmdYNmWugckrQ</t>
  </si>
  <si>
    <t>Idolize Brows &amp; Beauty</t>
  </si>
  <si>
    <t>230 E Wt Harris Blvd, Ste B12</t>
  </si>
  <si>
    <t>['Eyelash Service', 'Beauty &amp; Spas', 'Day Spas', 'Hair Removal', 'Skin Care', 'Waxing', 'Threading Services']</t>
  </si>
  <si>
    <t>vv_F-rI8z_U9NzUI8v0tjA</t>
  </si>
  <si>
    <t>Nail Spa</t>
  </si>
  <si>
    <t>KEGLWeFAWXvo0W2LnujhtQ</t>
  </si>
  <si>
    <t>Lang Van Vietnamese</t>
  </si>
  <si>
    <t>3019 Shamrock Dr</t>
  </si>
  <si>
    <t>pjSO0ItoBYFzs3y2rUTZHg</t>
  </si>
  <si>
    <t>Mimosas Nail Bar</t>
  </si>
  <si>
    <t>2320 North Davidson St, Ste 2</t>
  </si>
  <si>
    <t>['Nail Salons', 'Waxing', 'Eyelash Service', 'Hair Removal', 'Beauty &amp; Spas']</t>
  </si>
  <si>
    <t>xPVPHzJqjQH6ibcFytRCkQ</t>
  </si>
  <si>
    <t>Cornerstone Medical</t>
  </si>
  <si>
    <t>7704 England St</t>
  </si>
  <si>
    <t>['Weight Loss Centers', 'Health &amp; Medical', 'Doctors', 'Medical Centers']</t>
  </si>
  <si>
    <t>_px51t9euERCqsDmvFwiWQ</t>
  </si>
  <si>
    <t>Comfort Inn Matthews - Charlotte</t>
  </si>
  <si>
    <t>1718 Windsor Crossing Drive</t>
  </si>
  <si>
    <t>OE7Znel9zsjkk8oJVv9-xg</t>
  </si>
  <si>
    <t>16845 Birkdale Vlg Commons, Ste C</t>
  </si>
  <si>
    <t>['Shopping', 'Sunglasses', 'Eyewear &amp; Opticians']</t>
  </si>
  <si>
    <t>647 N Highway 16</t>
  </si>
  <si>
    <t>['Restaurants', 'Coffee &amp; Tea', 'Sandwiches', 'Food', 'Donuts']</t>
  </si>
  <si>
    <t>hNei7KOuq7-zNxs5O05uiw</t>
  </si>
  <si>
    <t>aboutFACE Brow Lounge</t>
  </si>
  <si>
    <t>['Makeup Artists', 'Beauty &amp; Spas', 'Skin Care', 'Hair Removal', 'Eyelash Service']</t>
  </si>
  <si>
    <t>YuyuNY9rHoNhMsO_xtRnrg</t>
  </si>
  <si>
    <t>Dental Connection</t>
  </si>
  <si>
    <t>8732 University City Blvd</t>
  </si>
  <si>
    <t>MDC1leWTrDDxJXJhVCsx0A</t>
  </si>
  <si>
    <t>9129 Sam Furr Rd, Ste 109</t>
  </si>
  <si>
    <t>['Cooking Classes', 'Arts &amp; Crafts', 'Shopping', 'Home &amp; Garden', 'Kitchen &amp; Bath']</t>
  </si>
  <si>
    <t>b3TJKR_V1wHK6Kd82FT0aQ</t>
  </si>
  <si>
    <t>Madusas African Hair Braiding</t>
  </si>
  <si>
    <t>1125 E Sugar Creek Rd, Ste A</t>
  </si>
  <si>
    <t>JdfNfutD_9pTln7BsDnv3Q</t>
  </si>
  <si>
    <t>8150 Ikea Blvd, Ste 5, Ulta</t>
  </si>
  <si>
    <t>['Shopping', 'Hair Removal', 'Makeup Artists', 'Cosmetics &amp; Beauty Supply', 'Skin Care', 'Beauty &amp; Spas']</t>
  </si>
  <si>
    <t>nMvR4immSCcNv_lBxxOOfw</t>
  </si>
  <si>
    <t>Advanced Disposal Service</t>
  </si>
  <si>
    <t>10925 Metromont Pkwy</t>
  </si>
  <si>
    <t>['Local Services']</t>
  </si>
  <si>
    <t>Z5v4l5-NS1PVundPTYYKUQ</t>
  </si>
  <si>
    <t>Berger Allied Moving &amp; Storage</t>
  </si>
  <si>
    <t>10350 Nations Ford Rd, Ste Y</t>
  </si>
  <si>
    <t>['Movers', 'Local Services', 'Home Services', 'Self Storage']</t>
  </si>
  <si>
    <t>a7UA9GdnPAvro8LnJhksCw</t>
  </si>
  <si>
    <t>12194 Johnston Rd</t>
  </si>
  <si>
    <t>xMtURwzH6qNLXUHVNqSb-g</t>
  </si>
  <si>
    <t>7026 Albemarle Rd</t>
  </si>
  <si>
    <t>u-SKjdWpNSCPuIRwbCrkEg</t>
  </si>
  <si>
    <t>Midwood Park</t>
  </si>
  <si>
    <t>2100 Wilhelmina Ave</t>
  </si>
  <si>
    <t>MO8qJO4n9-s8fntbV8DXJw</t>
  </si>
  <si>
    <t xml:space="preserve">Evergreen Nature Preserve </t>
  </si>
  <si>
    <t>1336 Norland Rd</t>
  </si>
  <si>
    <t>qzpxSSoPA8-0a0v7iy3tEQ</t>
  </si>
  <si>
    <t>Trek Bicycle Store</t>
  </si>
  <si>
    <t>10129 Perimeter Pkwy</t>
  </si>
  <si>
    <t>1pym-punlRTInPXy241s0Q</t>
  </si>
  <si>
    <t>Metro 808 Apartments</t>
  </si>
  <si>
    <t>808 Hawthorne Ln</t>
  </si>
  <si>
    <t>3gY-wkMEuFSJG0DXS_p5aQ</t>
  </si>
  <si>
    <t>ONEprop North Carolina</t>
  </si>
  <si>
    <t>6827 Fairview Rd, Unit C</t>
  </si>
  <si>
    <t>Ko551wnHTGNyBsrdrvFLqw</t>
  </si>
  <si>
    <t>1820 Harris Houston Rd</t>
  </si>
  <si>
    <t>8l8NgUg4amSJc3ULPxbfaw</t>
  </si>
  <si>
    <t>11508 Providence Rd, Ste D</t>
  </si>
  <si>
    <t>dSqYhPGziZoJMGPSA1y0og</t>
  </si>
  <si>
    <t>310 East Trade Street</t>
  </si>
  <si>
    <t>lNBhwf_3c0QBqBlsYRygaQ</t>
  </si>
  <si>
    <t>Gigi's Cupcakes of Charlotte</t>
  </si>
  <si>
    <t>4732 Sharon Rd, Ste M</t>
  </si>
  <si>
    <t>crsk6o9ca6sHhLcOq_7d5g</t>
  </si>
  <si>
    <t>The Stock Market</t>
  </si>
  <si>
    <t>796 Concord Pkwy N</t>
  </si>
  <si>
    <t>['Specialty Food', 'Meat Shops', 'Food']</t>
  </si>
  <si>
    <t>nzF5QIBWKWDghd797ebdow</t>
  </si>
  <si>
    <t>BookATailor</t>
  </si>
  <si>
    <t>5960 Fairview Rd, 4th Floor</t>
  </si>
  <si>
    <t>['Bespoke Clothing', 'Formal Wear', "Men's Clothing", 'Shopping', 'Fashion']</t>
  </si>
  <si>
    <t>a1ROVpBcobjd2rY64jSMsQ</t>
  </si>
  <si>
    <t>Simply Sculpted Body Spa</t>
  </si>
  <si>
    <t>1820 E Blvd</t>
  </si>
  <si>
    <t>['Health &amp; Medical', 'Weight Loss Centers', 'Body Contouring', 'Beauty &amp; Spas', 'Medical Spas']</t>
  </si>
  <si>
    <t>xJP1GLU5iEe9AAaTW8QvkA</t>
  </si>
  <si>
    <t>Spoons</t>
  </si>
  <si>
    <t>282 S Sharon Amity Rd</t>
  </si>
  <si>
    <t>['Acai Bowls', 'Food']</t>
  </si>
  <si>
    <t>oijl7kMINBcxanTomoxNRQ</t>
  </si>
  <si>
    <t>AAMCO Transmissions Inc</t>
  </si>
  <si>
    <t>10940 E Independence Blvd</t>
  </si>
  <si>
    <t>['Automotive', 'Transmission Repair', 'Auto Repair', 'Oil Change Stations', 'Auto Parts &amp; Supplies']</t>
  </si>
  <si>
    <t>_2LpoiDf4eNX0znh81DkzQ</t>
  </si>
  <si>
    <t>Factory Direct Marine &amp; RV</t>
  </si>
  <si>
    <t>9204 N Lakebrook Rd</t>
  </si>
  <si>
    <t>['RV Dealers', 'Boat Dealers', 'Boat Repair', 'Automotive', 'Professional Services']</t>
  </si>
  <si>
    <t>5yESmt0dJIgLlEspRv_-Nw</t>
  </si>
  <si>
    <t>Sona Dermatology &amp; MedSpa of Charlotte - Ballantyne</t>
  </si>
  <si>
    <t>7825 Ballantyne Commons Pkwy, Ste 300</t>
  </si>
  <si>
    <t>['Medical Spas', 'Hair Removal', 'Laser Hair Removal', 'Health &amp; Medical', 'Beauty &amp; Spas', 'Dermatologists', 'Doctors', 'Skin Care']</t>
  </si>
  <si>
    <t>ba3bGPSQkSEAKUone4WSeA</t>
  </si>
  <si>
    <t>13521 Steelecroft Pkwy, Unit B</t>
  </si>
  <si>
    <t>['Health &amp; Medical', 'Weight Loss Centers', 'Nutritionists']</t>
  </si>
  <si>
    <t>['Restaurants', 'Breakfast &amp; Brunch', 'Bagels', 'Sandwiches', 'Food']</t>
  </si>
  <si>
    <t>VSuu_TVAwSR1UYmy5qJ65Q</t>
  </si>
  <si>
    <t>Hometown Tire &amp; Auto</t>
  </si>
  <si>
    <t>2525 Zion Church Rd</t>
  </si>
  <si>
    <t>qesPXWJdHlRnB4Zz8iBNeQ</t>
  </si>
  <si>
    <t>Novant Health Huntersville Medical Center</t>
  </si>
  <si>
    <t>['Hospitals', 'Health &amp; Medical']</t>
  </si>
  <si>
    <t>dtP2QK2gtMtrwRr3ts1yRw</t>
  </si>
  <si>
    <t>SaMEkVVQju_mIboqfGg68w</t>
  </si>
  <si>
    <t>Sapphire Bay Car Wash</t>
  </si>
  <si>
    <t>3711 E Franklin Blvd</t>
  </si>
  <si>
    <t>MU66syW7PEAKbsWCSw8h4A</t>
  </si>
  <si>
    <t>Hawkers Asian Street Fare</t>
  </si>
  <si>
    <t>1930 Camden Rd, Ste 260</t>
  </si>
  <si>
    <t>['Pan Asian', 'Tapas/Small Plates', 'Nightlife', 'Restaurants', 'Bars', 'Asian Fusion', 'Cocktail Bars']</t>
  </si>
  <si>
    <t>gHMkTOvq89eNuVxnpF444w</t>
  </si>
  <si>
    <t>8524 Pit Stop Ct NW</t>
  </si>
  <si>
    <t>['American (Traditional)', 'Southern', 'Restaurants', 'Barbeque']</t>
  </si>
  <si>
    <t>SN3y1iuHcXl3mjyH0rGE-g</t>
  </si>
  <si>
    <t>10000 Pineville Matthews Rd</t>
  </si>
  <si>
    <t>['Tires', 'Oil Change Stations', 'Automotive', 'Wheel &amp; Rim Repair', 'Auto Repair']</t>
  </si>
  <si>
    <t>vRSUnmaTG_fkUv5peV2CBA</t>
  </si>
  <si>
    <t>Emergency Glass Service Charlotte</t>
  </si>
  <si>
    <t>8750 Bracebridge Ct</t>
  </si>
  <si>
    <t>['Windows Installation', 'Home Services', 'Door Sales/Installation', 'Glass &amp; Mirrors']</t>
  </si>
  <si>
    <t>wZhCesbB532VOOfOoCbMvA</t>
  </si>
  <si>
    <t>8560 Park Rd</t>
  </si>
  <si>
    <t>['Fast Food', 'Food', 'Burgers', 'Restaurants', 'Coffee &amp; Tea']</t>
  </si>
  <si>
    <t>Lye4FLdM73Uzw4MVDebN4Q</t>
  </si>
  <si>
    <t>b6qKEYhc5cji_i04PjF6ww</t>
  </si>
  <si>
    <t>Ishi Japanese Restaurant</t>
  </si>
  <si>
    <t>8QYNyzxEl2Qy9zXvkjAJXA</t>
  </si>
  <si>
    <t>Lil Robert's Place</t>
  </si>
  <si>
    <t>25 Union St S</t>
  </si>
  <si>
    <t>['Shopping', 'Nightlife', 'Food', 'Beer', 'Wine &amp; Spirits', 'Art Galleries', 'Arts &amp; Entertainment', 'Bars']</t>
  </si>
  <si>
    <t>FrMqrN-jIvc1abEBqn4HaA</t>
  </si>
  <si>
    <t>Madras Cafe</t>
  </si>
  <si>
    <t>3130 Driwood Ct, Ste A</t>
  </si>
  <si>
    <t>['Indian', 'Restaurants', 'Vegetarian', 'Vegan', 'Buffets']</t>
  </si>
  <si>
    <t>tM3oXoB1VqkfSLZU9bH9TA</t>
  </si>
  <si>
    <t>The Ballantyne, A Luxury Collection Hotel, Charlotte</t>
  </si>
  <si>
    <t>['Hotels', 'Active Life', 'Hotels &amp; Travel', 'Event Planning &amp; Services', 'Venues &amp; Event Spaces', 'Golf']</t>
  </si>
  <si>
    <t>uAgqx5nonFKoP5-MaTmM2g</t>
  </si>
  <si>
    <t>8111 Concord Mills Blvd, Ste 709</t>
  </si>
  <si>
    <t>['Shopping', 'Mobile Phones', 'Telecommunications', 'Electronics', 'Mobile Phone Accessories', 'Local Services', 'IT Services &amp; Computer Repair']</t>
  </si>
  <si>
    <t>7ubx4QXz34g1dkqa3D1bgA</t>
  </si>
  <si>
    <t>11530 Waverly Center Dr</t>
  </si>
  <si>
    <t>0GS6_96ld7mdEfgKhoDliA</t>
  </si>
  <si>
    <t>Angry Ale's</t>
  </si>
  <si>
    <t>1518 Montford Dr</t>
  </si>
  <si>
    <t>['Sports Bars', 'Pubs', 'American (Traditional)', 'Bars', 'Pool Halls', 'Nightlife', 'Restaurants']</t>
  </si>
  <si>
    <t>jtEGZ7M5nRWAW-xfTraO8g</t>
  </si>
  <si>
    <t>Carolina Home Remodeling</t>
  </si>
  <si>
    <t>372 Crompton St</t>
  </si>
  <si>
    <t>['Home Services', 'Windows Installation', 'Door Sales/Installation', 'Contractors', 'Roofing']</t>
  </si>
  <si>
    <t>rPknFSqvHKWtPvG1TF0gGA</t>
  </si>
  <si>
    <t>7024 E Wt Harris Blvd</t>
  </si>
  <si>
    <t>['Automotive', 'Oil Change Stations', 'Gas Stations', 'Tires', 'Auto Repair', 'Transmission Repair']</t>
  </si>
  <si>
    <t>m3bVxwzJhTmrWJTLpNNDIg</t>
  </si>
  <si>
    <t>Reinvented Charlotte</t>
  </si>
  <si>
    <t>3530 Dewitt Ln</t>
  </si>
  <si>
    <t>['Furniture Stores', 'Home &amp; Garden', 'Antiques', 'Shopping', 'Home Decor']</t>
  </si>
  <si>
    <t>GgHKe-9RKiHeY3Uvf0Cu0w</t>
  </si>
  <si>
    <t>B &amp; R Auto Repair &amp; Tire</t>
  </si>
  <si>
    <t>4400 South Blvd, Ste C</t>
  </si>
  <si>
    <t>['Towing', 'Tires', 'Oil Change Stations', 'Auto Repair', 'Body Shops', 'Automotive']</t>
  </si>
  <si>
    <t>Ic3rptGxgFYOnJoM7pmo3w</t>
  </si>
  <si>
    <t>624 Tyvola Rd</t>
  </si>
  <si>
    <t>['Shopping', 'Mobile Phones', 'Mobile Phone Accessories', 'Telecommunications', 'IT Services &amp; Computer Repair', 'Local Services', 'Electronics']</t>
  </si>
  <si>
    <t>uDb1lOfDhl_VLmAbYvp-vQ</t>
  </si>
  <si>
    <t>Benny Pennello's</t>
  </si>
  <si>
    <t>2909 N Davidson St, Ste 100</t>
  </si>
  <si>
    <t>['Fast Food', 'Pizza', 'Italian', 'Restaurants']</t>
  </si>
  <si>
    <t>fawiwkQIXJgFjU4XclbN6Q</t>
  </si>
  <si>
    <t>Doffer‚Äôs Pizzeria</t>
  </si>
  <si>
    <t>['Gluten-Free', 'Restaurants', 'Bars', 'Pizza', 'Beer Bar', 'Nightlife']</t>
  </si>
  <si>
    <t>KoYooLJpjWKQoHJkF3fsGA</t>
  </si>
  <si>
    <t>7724 Pineville-Matthews Rd</t>
  </si>
  <si>
    <t>['Sushi Bars', 'Restaurants', 'Japanese', 'Steakhouses']</t>
  </si>
  <si>
    <t>afuh98hZmRUPS_H2wl6y4g</t>
  </si>
  <si>
    <t>1740 W Trade St</t>
  </si>
  <si>
    <t>['American (New)', 'Southern', 'Restaurants']</t>
  </si>
  <si>
    <t>lWDo5lDJNF9JABDSFHGk-A</t>
  </si>
  <si>
    <t>4525 Cameron Valley Pkwy</t>
  </si>
  <si>
    <t>['Medical Centers', 'Health &amp; Medical', 'Doctors']</t>
  </si>
  <si>
    <t>kF3mSGTq6tpdSg91QgbEWg</t>
  </si>
  <si>
    <t>Plantation Animal Clinic</t>
  </si>
  <si>
    <t>135 W John St</t>
  </si>
  <si>
    <t>1Bqpuh3tDtvkNRJmv5Y3pQ</t>
  </si>
  <si>
    <t>411 Gilead Rd</t>
  </si>
  <si>
    <t>Zr79slFwtQb80fTniDjOqg</t>
  </si>
  <si>
    <t>Gearhart's Casual Eats</t>
  </si>
  <si>
    <t>4320 Potter Rd</t>
  </si>
  <si>
    <t>['Food', 'American (New)', 'Restaurants']</t>
  </si>
  <si>
    <t>k6DhMtaqcnd7DP6_yQAF1w</t>
  </si>
  <si>
    <t>Rebecca's Taste of the South</t>
  </si>
  <si>
    <t>630 University Center Blvd</t>
  </si>
  <si>
    <t>['Bars', 'Southern', 'American (Traditional)', 'Restaurants', 'Nightlife', 'Soul Food']</t>
  </si>
  <si>
    <t>sL08FgnWGwgCvSBUzfxCGg</t>
  </si>
  <si>
    <t>Mi Tierra Restaurant</t>
  </si>
  <si>
    <t>816 E Arrowood Rd</t>
  </si>
  <si>
    <t>['Food', 'Seafood', 'Colombian', 'Bakeries', 'Latin American', 'Restaurants']</t>
  </si>
  <si>
    <t>sRGvlNLbayAgTApVkwstIQ</t>
  </si>
  <si>
    <t>Spicy Sunshine</t>
  </si>
  <si>
    <t>['Event Planning &amp; Services', 'Delis', 'Sandwiches', 'Restaurants', 'Caterers']</t>
  </si>
  <si>
    <t>x4UBpMWc1l7mkeVCY6g99A</t>
  </si>
  <si>
    <t>Palace Auto Sales</t>
  </si>
  <si>
    <t>4104 N Tryon St</t>
  </si>
  <si>
    <t>['Automotive', 'Smog Check Stations', 'Auto Repair', 'Car Dealers']</t>
  </si>
  <si>
    <t>6OCmj526TKcm_RL1JVe5ww</t>
  </si>
  <si>
    <t>D E Caudle Plumbing</t>
  </si>
  <si>
    <t>7906 Lawyers Rd</t>
  </si>
  <si>
    <t>kwZ4yG8iYBHDa1t-Mc8ZCQ</t>
  </si>
  <si>
    <t>Michael Arthurs Pub</t>
  </si>
  <si>
    <t>FBO7BjUR3kPkwtnpt2xu7g</t>
  </si>
  <si>
    <t>10621 Monroe Rd</t>
  </si>
  <si>
    <t>FpBryJp7TC3S2cuLkWpBAw</t>
  </si>
  <si>
    <t>Custom Vapes &amp; E Cigs</t>
  </si>
  <si>
    <t>2300 W Roosevelt Blvd, Ste E</t>
  </si>
  <si>
    <t>09T-C1mxwtVLnpf7wkrtbw</t>
  </si>
  <si>
    <t>400 S Tryon St, Ste 950</t>
  </si>
  <si>
    <t>['Lawyers', 'Divorce &amp; Family Law', 'Real Estate Law', 'Professional Services', 'Estate Planning Law', 'Wills', 'Trusts', '&amp; Probates', 'Mediators']</t>
  </si>
  <si>
    <t>pry4IfY6OCO7rp12XzW8kQ</t>
  </si>
  <si>
    <t>Law Offices of M. Timothy Porterfield</t>
  </si>
  <si>
    <t>316 E Worthington Ave</t>
  </si>
  <si>
    <t>['Divorce &amp; Family Law', 'Professional Services', 'Lawyers']</t>
  </si>
  <si>
    <t>HLdxzajfYJWHu4XluZd1eg</t>
  </si>
  <si>
    <t>Marsh Properties</t>
  </si>
  <si>
    <t>215 Poindexter Dr</t>
  </si>
  <si>
    <t>['Home Services', 'Apartments', 'Real Estate', 'Property Management']</t>
  </si>
  <si>
    <t>Al2l4SvWDGxp_5RgylAStw</t>
  </si>
  <si>
    <t>Megan Koterba - State Farm Insurance Agent</t>
  </si>
  <si>
    <t>249 Mt Holly Huntersville Rd, Ste 220</t>
  </si>
  <si>
    <t>kCTA6XeITFE1-e_YkbFL2A</t>
  </si>
  <si>
    <t>Pit Road Bar &amp; Grill</t>
  </si>
  <si>
    <t>2330 Tipton Dr, Ste 100, Victory Lane Karting</t>
  </si>
  <si>
    <t>['Nightlife', 'Bars', 'Sports Bars', 'Burgers', 'Barbeque', 'Restaurants']</t>
  </si>
  <si>
    <t>iXbjlUTqxlurMNAy58lYnQ</t>
  </si>
  <si>
    <t>Ayrsley Grand Cinemas 14</t>
  </si>
  <si>
    <t>9110 Kings Parade Blvd</t>
  </si>
  <si>
    <t>xgz05K9Q6uhJa4sGbYSVaw</t>
  </si>
  <si>
    <t>Courtyard by Marriott Charlotte University Research Park</t>
  </si>
  <si>
    <t>333 West W.T. Harris Blvd</t>
  </si>
  <si>
    <t>JU7K7s-6-SZgEHNOWXmGig</t>
  </si>
  <si>
    <t>Axe Club of America</t>
  </si>
  <si>
    <t>4128 South Blvd, Ste C</t>
  </si>
  <si>
    <t>['Axe Throwing', 'Venues &amp; Event Spaces', 'Active Life', 'Team Building Activities', 'Event Planning &amp; Services']</t>
  </si>
  <si>
    <t>G1t9MT6-sJvrsG-RWLgCkg</t>
  </si>
  <si>
    <t>Donatos</t>
  </si>
  <si>
    <t>2112 Park Rd</t>
  </si>
  <si>
    <t>['Sandwiches', 'Restaurants', 'Food', 'Pizza']</t>
  </si>
  <si>
    <t>bNWW_GHLF4M9Pmao4nxpeg</t>
  </si>
  <si>
    <t>701 Main</t>
  </si>
  <si>
    <t>701 W South Main St</t>
  </si>
  <si>
    <t>['Greek', 'Sandwiches', 'American (Traditional)', 'Bars', 'Breakfast &amp; Brunch', 'Restaurants', 'Nightlife']</t>
  </si>
  <si>
    <t>sgemvTqICTJhHrGlZv86iw</t>
  </si>
  <si>
    <t>Stratford Richardson YMCA</t>
  </si>
  <si>
    <t>1946 W Blvd</t>
  </si>
  <si>
    <t>['Community Service/Non-Profit', 'Active Life', 'Recreation Centers', 'Health &amp; Medical', 'Local Services', 'Gyms', 'Weight Loss Centers', 'Fitness &amp; Instruction', 'Child Care &amp; Day Care']</t>
  </si>
  <si>
    <t>Us7Oe7hwI3J9rJ2TZs8gSw</t>
  </si>
  <si>
    <t>3510 Mt Holly Huntersville Rd</t>
  </si>
  <si>
    <t>['Chicken Wings', 'Chicken Shop', 'Restaurants', 'Fast Food', 'Breakfast &amp; Brunch']</t>
  </si>
  <si>
    <t>9ZX5wVVrx49S296qSNsm6A</t>
  </si>
  <si>
    <t>3 Little Stars Landscape</t>
  </si>
  <si>
    <t>['Masonry/Concrete', 'Indoor Landscaping', 'Landscaping', 'Landscape Architects', 'Home Services', 'Professional Services', 'Lawn Services']</t>
  </si>
  <si>
    <t>FPoFRo976pXaZ1JJmUi3QA</t>
  </si>
  <si>
    <t>111450 Bryton Town Center Dr</t>
  </si>
  <si>
    <t>['Sandwiches', 'Restaurants', 'Burgers', 'Food', 'Fast Food']</t>
  </si>
  <si>
    <t>EccD8XU88NWOXy3Ng6Vaww</t>
  </si>
  <si>
    <t>Charlotte Mecklenburg Library - Matthews</t>
  </si>
  <si>
    <t>230 Matthews Station Street</t>
  </si>
  <si>
    <t>['Public Services &amp; Government', 'Education', 'Shopping', 'Libraries', 'Educational Services', 'Bookstores', 'Books', 'Mags', 'Music &amp; Video']</t>
  </si>
  <si>
    <t>9L3xyxvt6v6v1ZSjrDP8yw</t>
  </si>
  <si>
    <t>OneWay Smokehouse &amp; Grill</t>
  </si>
  <si>
    <t>901 C E 4th St</t>
  </si>
  <si>
    <t>dv6fnlssuYNDablfp0wGEQ</t>
  </si>
  <si>
    <t>3716 W WTY Harris Blvd, Suite I</t>
  </si>
  <si>
    <t>['Pizza', 'Restaurants', 'Chicken Wings', 'Sandwiches', 'Fast Food']</t>
  </si>
  <si>
    <t>DocFK1OhrUqnoBMVZA3PHA</t>
  </si>
  <si>
    <t>Francesco's Pizzeria</t>
  </si>
  <si>
    <t>6751 Old Monroe Rd, Ste 102</t>
  </si>
  <si>
    <t>AUoweFatsxUoZylBVMP3AQ</t>
  </si>
  <si>
    <t>Caf√© Bliss</t>
  </si>
  <si>
    <t>8163-A Kensington Dr</t>
  </si>
  <si>
    <t>['Breakfast &amp; Brunch', 'Sandwiches', 'Restaurants', 'Cafes', 'Mediterranean']</t>
  </si>
  <si>
    <t>4LAtkaAPEnWSdWbTi0kHJw</t>
  </si>
  <si>
    <t>Java Passage Espresso Bar</t>
  </si>
  <si>
    <t>MzceLj2fg2GzIusqXiDxfA</t>
  </si>
  <si>
    <t>The Prestige Nails &amp; Spa</t>
  </si>
  <si>
    <t>2101 Younts Rd</t>
  </si>
  <si>
    <t>4SXnIQyQhT49Hmft8VgDKw</t>
  </si>
  <si>
    <t>Times Turnaround Bp Food Store</t>
  </si>
  <si>
    <t>7008 W Wt Harris Blvd</t>
  </si>
  <si>
    <t>['Gas Stations', 'Convenience Stores', 'Automotive', 'Food', 'Grocery']</t>
  </si>
  <si>
    <t>I68kfUKG6bIF4Bb3_EnuSg</t>
  </si>
  <si>
    <t>Spay Neuter Clinic of the Carolinas</t>
  </si>
  <si>
    <t>8045 Providence Rd, Ste 450</t>
  </si>
  <si>
    <t>XHRF8wh1HdD_wy55WxRBTQ</t>
  </si>
  <si>
    <t>LA Fitness</t>
  </si>
  <si>
    <t>12325 Copper Way</t>
  </si>
  <si>
    <t>['Fitness &amp; Instruction', 'Yoga', 'Gyms', 'Trainers', 'Active Life', 'Sports Clubs']</t>
  </si>
  <si>
    <t>gnk62ZDviqrkf3_gNKy4cA</t>
  </si>
  <si>
    <t>104 N Main St</t>
  </si>
  <si>
    <t>uMYFhajHSs0Vj5erQHe9yg</t>
  </si>
  <si>
    <t>901 E 4th St, Ste B</t>
  </si>
  <si>
    <t>LNHLq0aFRV_8zkv0GEzHWQ</t>
  </si>
  <si>
    <t>The Attic Self Storage</t>
  </si>
  <si>
    <t>108 Commercial Park Dr SW</t>
  </si>
  <si>
    <t>VwaAEo-tiPgb4OZmaD3Byw</t>
  </si>
  <si>
    <t>Charlotte Martial Arts Academy</t>
  </si>
  <si>
    <t>3420 Saint Vardell Ln, Ste E</t>
  </si>
  <si>
    <t>['Fitness &amp; Instruction', 'Martial Arts', 'Active Life']</t>
  </si>
  <si>
    <t>qCjtATmPzrv-tbicDJ_12w</t>
  </si>
  <si>
    <t>16131 Lancaster Hwy</t>
  </si>
  <si>
    <t>RIHlSxBt7ETrw6E3sOLu2Q</t>
  </si>
  <si>
    <t>9601 Monroe Rd</t>
  </si>
  <si>
    <t>OKlXchOaMlv5F6LEdaeiow</t>
  </si>
  <si>
    <t>Life of Pie</t>
  </si>
  <si>
    <t>101 W Main Ave</t>
  </si>
  <si>
    <t>suJ-eo5Gkvcg0iXVQw4RyA</t>
  </si>
  <si>
    <t>Embassy Suites by Hilton Charlotte</t>
  </si>
  <si>
    <t>4800 S Tryon St</t>
  </si>
  <si>
    <t>['Hotels', 'Hotels &amp; Travel', 'Event Planning &amp; Services', 'Restaurants', 'Steakhouses']</t>
  </si>
  <si>
    <t>GoBr8Q2p1qghSldD0AllgQ</t>
  </si>
  <si>
    <t>McCraws Barbecue</t>
  </si>
  <si>
    <t>114 S Old Statesville Rd</t>
  </si>
  <si>
    <t>NX2-P0A_XIN3u6n_po_NfQ</t>
  </si>
  <si>
    <t>ZMsiliAx9maEIPUcrNIU4w</t>
  </si>
  <si>
    <t>Destination Boat Clubs Carolinas</t>
  </si>
  <si>
    <t>['Active Life', 'Boating', 'Jet Skis', 'Rafting/Kayaking']</t>
  </si>
  <si>
    <t>l1ij8rDLOV1NCvNQDaUgwQ</t>
  </si>
  <si>
    <t>Allstate Insurance: Benjamin Helbein</t>
  </si>
  <si>
    <t>401 E Blvd, Ste 200</t>
  </si>
  <si>
    <t>['Life Insurance', 'Insurance', 'Financial Services', 'Home &amp; Rental Insurance', 'Auto Insurance']</t>
  </si>
  <si>
    <t>hXK6flFyeUKeGWNaLwApYg</t>
  </si>
  <si>
    <t>QC Pour House</t>
  </si>
  <si>
    <t>200 W Tremont Ave, Ste 101</t>
  </si>
  <si>
    <t>['Bars', 'Restaurants', 'Nightlife', 'American (New)', 'Pubs', 'Sports Bars', 'American (Traditional)', 'Burgers', 'Sandwiches']</t>
  </si>
  <si>
    <t>46u22mfNV74nzLBQBJlRFw</t>
  </si>
  <si>
    <t>Clean Air Lawn Care</t>
  </si>
  <si>
    <t>['Lawn Services', 'Landscaping', 'Gardeners', 'Home Services']</t>
  </si>
  <si>
    <t>mLeAFPQ9fy5pYCTp0xjJkQ</t>
  </si>
  <si>
    <t>Razzoo‚Äôs Cajun Cafe</t>
  </si>
  <si>
    <t>8011 Concord Mills Blvd</t>
  </si>
  <si>
    <t>['Restaurants', 'Seafood', 'Cajun/Creole']</t>
  </si>
  <si>
    <t>_5UX8NPAjECLrNP-aTayBw</t>
  </si>
  <si>
    <t>Lunchbox Records</t>
  </si>
  <si>
    <t>825 Central Ave</t>
  </si>
  <si>
    <t>['Books', 'Mags', 'Music &amp; Video', 'Vinyl Records', 'Shopping', 'Music &amp; DVDs']</t>
  </si>
  <si>
    <t>xRvhSnjtEf5ouE4loEK6vw</t>
  </si>
  <si>
    <t>Don's Tennis Accessories</t>
  </si>
  <si>
    <t>['Shopping', 'Automotive', 'Active Life', 'Sporting Goods', 'Tennis']</t>
  </si>
  <si>
    <t>bI0Pmq0HeKLclIZ2488I4Q</t>
  </si>
  <si>
    <t>10001 Rea Rd</t>
  </si>
  <si>
    <t>['Event Planning &amp; Services', 'Restaurants', 'Caterers', 'Fast Food', 'American (New)']</t>
  </si>
  <si>
    <t>RUfSxJoh9mSwaXB4yD7EUg</t>
  </si>
  <si>
    <t>Euphoria Salon &amp; Spa</t>
  </si>
  <si>
    <t>3904 Colony Rd, Ste D</t>
  </si>
  <si>
    <t>['Nail Salons', 'Beauty &amp; Spas', 'Day Spas', 'Blow Dry/Out Services', 'Massage', 'Hair Salons', 'Hair Removal', 'Skin Care']</t>
  </si>
  <si>
    <t>06P1qdRRqDf6gdbiGZn46w</t>
  </si>
  <si>
    <t>FireFold Technologies</t>
  </si>
  <si>
    <t>990 Biscayne Dr</t>
  </si>
  <si>
    <t>['Local Services', 'Data Recovery', 'IT Services &amp; Computer Repair']</t>
  </si>
  <si>
    <t>GxvepLHIr344IhR-j3DtEg</t>
  </si>
  <si>
    <t>Denver Canine Club</t>
  </si>
  <si>
    <t>7897 Natalie Commons Dr</t>
  </si>
  <si>
    <t>['Pet Stores', 'Pet Training', 'Pet Services', 'Pet Sitting', 'Pet Boarding', 'Pets', 'Dog Walkers', 'Pet Groomers']</t>
  </si>
  <si>
    <t>6CtDwgBrzOvmW79tSDblUA</t>
  </si>
  <si>
    <t>Carbone's Pizza Wings &amp; Tavern</t>
  </si>
  <si>
    <t>11025 F Monroe Rd</t>
  </si>
  <si>
    <t>['American (New)', 'Pizza', 'Restaurants', 'Italian']</t>
  </si>
  <si>
    <t>0lCj9kOOyfpbbnc5VZglRQ</t>
  </si>
  <si>
    <t>['Salad', 'Restaurants', 'American (Traditional)', 'Burgers', 'Sandwiches', 'Juice Bars &amp; Smoothies', 'American (New)', 'Food']</t>
  </si>
  <si>
    <t>hVLFDDA31wYm3Jjz3w74GA</t>
  </si>
  <si>
    <t>Duckworth's Grill &amp; Taphouse</t>
  </si>
  <si>
    <t>14015 Conlan Cir</t>
  </si>
  <si>
    <t>['Nightlife', 'Chicken Wings', 'American (Traditional)', 'Beer', 'Wine &amp; Spirits', 'Food', 'Restaurants', 'Beer Gardens', 'Bars', 'Sports Bars', 'Cheesesteaks']</t>
  </si>
  <si>
    <t>6eKo_dFTUMiKuOBB89Lr1A</t>
  </si>
  <si>
    <t>1239 US Highway 29 N, Shoppes At Davidson Corner</t>
  </si>
  <si>
    <t>JIeEWpuNrvXsboLLtl1WGw</t>
  </si>
  <si>
    <t>Chola's</t>
  </si>
  <si>
    <t>10099 Weddington Rd, Ste 136</t>
  </si>
  <si>
    <t>['Desserts', 'Food', 'Restaurants', 'Indian']</t>
  </si>
  <si>
    <t>SFXBaCPobwLAH2KUlg90uA</t>
  </si>
  <si>
    <t>Dentistry For Kids</t>
  </si>
  <si>
    <t>10115 Hickorywood Hill Ave</t>
  </si>
  <si>
    <t>['Dentists', 'Pediatric Dentists', 'Orthodontists', 'Health &amp; Medical']</t>
  </si>
  <si>
    <t>YHX61tYzUKlz9H4gdROlDA</t>
  </si>
  <si>
    <t>Boyd's Car Wash " N" Detail</t>
  </si>
  <si>
    <t>500 East Morehead St, Parking Garage Level B</t>
  </si>
  <si>
    <t>SOUTH CHARLOTTE</t>
  </si>
  <si>
    <t>['Car Wash', 'Auto Detailing', 'Automotive', 'Auto Customization']</t>
  </si>
  <si>
    <t>BaHMCHFuuVpVUV_wOInnOA</t>
  </si>
  <si>
    <t>Bamboo 7 Asian Cuisine</t>
  </si>
  <si>
    <t>g-P10I_YOgz6A67vxskWdA</t>
  </si>
  <si>
    <t>7385 Highway 73</t>
  </si>
  <si>
    <t>['Convenience Stores', 'Shopping', 'Beauty &amp; Spas', 'Drugstores', 'Cosmetics &amp; Beauty Supply', 'Food']</t>
  </si>
  <si>
    <t>iMagINMHceAc_5czvdPeug</t>
  </si>
  <si>
    <t>Salon Sabeli</t>
  </si>
  <si>
    <t>20830 Torrence Chapel Rd, Ste 101-102</t>
  </si>
  <si>
    <t>Bxods8LRBTYClYITL6sEpg</t>
  </si>
  <si>
    <t>Premier Auto Sounds</t>
  </si>
  <si>
    <t>788 Central Dr NW</t>
  </si>
  <si>
    <t>['Furniture Stores', 'Auto Detailing', 'Auto Parts &amp; Supplies', 'Shopping', 'Home &amp; Garden', 'Electronics', 'Auto Customization', 'Car Stereo Installation', 'Automotive']</t>
  </si>
  <si>
    <t>ng_d_k5MhqJ2ggU3gZ6uCA</t>
  </si>
  <si>
    <t>Country Inn and Suites</t>
  </si>
  <si>
    <t>131 E McCullough Dr</t>
  </si>
  <si>
    <t>e20kOiVe5Wu4V6VbCNQxGQ</t>
  </si>
  <si>
    <t>The Fire House Casual Living Store</t>
  </si>
  <si>
    <t>6620 W Wt Harris Blvd</t>
  </si>
  <si>
    <t>['Outdoor Furniture Stores', 'Grilling Equipment', 'Home Services', 'Fireplace Services', 'Home &amp; Garden', 'Furniture Stores', 'Shopping', 'Heating &amp; Air Conditioning/HVAC', 'Appliances']</t>
  </si>
  <si>
    <t>T6pBz7Je2Bxz-Du_31LOwQ</t>
  </si>
  <si>
    <t>La Fuente Bar &amp; Grill</t>
  </si>
  <si>
    <t>3070 E Franklin Blvd</t>
  </si>
  <si>
    <t>oW0a8cifzxRRUW_QjITIzg</t>
  </si>
  <si>
    <t>Yelp Quirks Out: Jazzercise at Jazzercise Charlotte</t>
  </si>
  <si>
    <t>1600 E Woodlawn Rd, Ste 300</t>
  </si>
  <si>
    <t>JblPlNFZz5K24WJ5YlZykw</t>
  </si>
  <si>
    <t>Richie's Nypd</t>
  </si>
  <si>
    <t>5084 Hwy 49 S</t>
  </si>
  <si>
    <t>rXHlCgMbUfc74FfCUbJnIQ</t>
  </si>
  <si>
    <t>Something Classic</t>
  </si>
  <si>
    <t>1860 Lindbergh St</t>
  </si>
  <si>
    <t>['Bakeries', 'Personal Chefs', 'Food', 'Specialty Food', 'Caterers', 'Event Planning &amp; Services', 'Restaurants', 'Sandwiches']</t>
  </si>
  <si>
    <t>KX0EJL1Kn9MPqICP29LEoQ</t>
  </si>
  <si>
    <t>Juan Rubio - State Farm Insurance Agent</t>
  </si>
  <si>
    <t>9401 Statesville Rd, Ste E</t>
  </si>
  <si>
    <t>['Home &amp; Rental Insurance', 'Auto Insurance', 'Financial Services', 'Insurance']</t>
  </si>
  <si>
    <t>dJpn-ipil5DfFxeMhxF8vQ</t>
  </si>
  <si>
    <t>SomerStone Estates</t>
  </si>
  <si>
    <t>7139 Winding Cedar Trl</t>
  </si>
  <si>
    <t>['Home Services', 'University Housing', 'Apartments', 'Real Estate']</t>
  </si>
  <si>
    <t>fCWua09osgFYlNZlC8FdLA</t>
  </si>
  <si>
    <t>Sola Salon, 6324 Fairview Rd, Ste 126</t>
  </si>
  <si>
    <t>nJ-Ps1jTbx-eHGa5PNncBQ</t>
  </si>
  <si>
    <t>Cabarrus Creamery</t>
  </si>
  <si>
    <t>rGjHD5S10WoW_l2-IMPa3A</t>
  </si>
  <si>
    <t>Ranucci's Big Butt BBQ</t>
  </si>
  <si>
    <t>['Street Vendors', 'Event Planning &amp; Services', 'Food', 'Caterers', 'Barbeque', 'Food Trucks', 'Restaurants']</t>
  </si>
  <si>
    <t>laac2uH1lQVzBjKFUjuA1Q</t>
  </si>
  <si>
    <t>The Egg Cafe</t>
  </si>
  <si>
    <t>9525 Birkdale Crossing, ste 101</t>
  </si>
  <si>
    <t>TxQBdyDktZSk1KVTWh71dw</t>
  </si>
  <si>
    <t>Babalu Tapas &amp; Tacos</t>
  </si>
  <si>
    <t>1511 East Blvd</t>
  </si>
  <si>
    <t>['Cuban', 'Latin American', 'Tapas Bars', 'Tapas/Small Plates', 'Restaurants', 'Mexican']</t>
  </si>
  <si>
    <t>aXTGOHu1tPz4Ka6G12hB-Q</t>
  </si>
  <si>
    <t>South Charlotte Family &amp; Cosmetic Dentistry</t>
  </si>
  <si>
    <t>7741 Ballantyne Commons Pkwy, Ste 102</t>
  </si>
  <si>
    <t>6lgnxOjKnGF_csg0caHB9A</t>
  </si>
  <si>
    <t>Nick's Cafe</t>
  </si>
  <si>
    <t>jw_RHYyJvQ5avN0eH5H79Q</t>
  </si>
  <si>
    <t>The Interior Alternative Fabric Outlet</t>
  </si>
  <si>
    <t>11435 Granite St, Ste D</t>
  </si>
  <si>
    <t>['Shopping', 'Fabric Stores', 'Outlet Stores', 'Arts &amp; Crafts']</t>
  </si>
  <si>
    <t>_5S-0t10CgqKuMW6yiklHQ</t>
  </si>
  <si>
    <t>1525 N Chester St</t>
  </si>
  <si>
    <t>77wbxFrbuUTxTP5d37y9Ow</t>
  </si>
  <si>
    <t>Instyle Charlotte</t>
  </si>
  <si>
    <t>801 Pressley Rd</t>
  </si>
  <si>
    <t>['Interior Design', 'Masonry/Concrete', 'Home Services', 'Kitchen &amp; Bath', 'Flooring', 'Tiling', 'Shopping', 'Contractors', 'Countertop Installation', 'Home &amp; Garden', 'Building Supplies']</t>
  </si>
  <si>
    <t>aLgZ4LWBd-NupEcD1Of5xw</t>
  </si>
  <si>
    <t>Grumpy Puppy Dog Psychology &amp; Behavior</t>
  </si>
  <si>
    <t>['Pets', 'Pet Training', 'Dog Walkers', 'Pet Services']</t>
  </si>
  <si>
    <t>RZp2M4rO8tpRUeYP-8Iykg</t>
  </si>
  <si>
    <t>Birkdale</t>
  </si>
  <si>
    <t>Z7lRCPa9MPwFRg18DaOXlg</t>
  </si>
  <si>
    <t>Morning Star Lutheran Chapel</t>
  </si>
  <si>
    <t>12900 Idlewild Rd</t>
  </si>
  <si>
    <t>AQE4MruPY5cZDfLmLmd4ig</t>
  </si>
  <si>
    <t>6044 Glen Afton Blvd</t>
  </si>
  <si>
    <t>['Restaurants', 'Fast Food', 'American (Traditional)', 'Chicken Wings', 'Salad']</t>
  </si>
  <si>
    <t>gPYGUo0GwOawY-sfmwQlqQ</t>
  </si>
  <si>
    <t>White House Night Club</t>
  </si>
  <si>
    <t>['Dance Clubs', 'Lounges', 'Bars', 'Music Venues', 'Arts &amp; Entertainment', 'Hookah Bars', 'Nightlife']</t>
  </si>
  <si>
    <t>63SBhHsdfepK6cFZwlequg</t>
  </si>
  <si>
    <t>Belmont Dental Associates</t>
  </si>
  <si>
    <t>1212 Spruce St, Ste 201</t>
  </si>
  <si>
    <t>['Cosmetic Dentists', 'Health &amp; Medical', 'Dentists', 'General Dentistry', 'Periodontists']</t>
  </si>
  <si>
    <t>k0Jv4U8y9KB0cbwjQnyhLA</t>
  </si>
  <si>
    <t>TV Mounting Service Free TV Mounts</t>
  </si>
  <si>
    <t>7803 Hummingbird Ln</t>
  </si>
  <si>
    <t>['TV Mounting', 'Local Services', 'Home Services', 'Home Theatre Installation', 'Security Systems']</t>
  </si>
  <si>
    <t>O4sOOMgY8gRQEvJfWfyU0A</t>
  </si>
  <si>
    <t>Vann Family Dental</t>
  </si>
  <si>
    <t>5716 Wyalong Dr, Ste C</t>
  </si>
  <si>
    <t>hGk-S4QQc3eiWAeT4s29qg</t>
  </si>
  <si>
    <t>iColor Nail Bar</t>
  </si>
  <si>
    <t>915 S Point Rd, Ste B</t>
  </si>
  <si>
    <t>3EuEKK7jlcVwhU_4D7Kmkw</t>
  </si>
  <si>
    <t>The Yoga Oasis</t>
  </si>
  <si>
    <t>['Pilates', 'Health &amp; Medical', 'Active Life', 'Yoga', 'Fitness &amp; Instruction']</t>
  </si>
  <si>
    <t>U0ljvY3-wqdFKtow3VfzYg</t>
  </si>
  <si>
    <t>Aqua-Tots Swim Schools - Myers Park</t>
  </si>
  <si>
    <t>['Education', 'Fitness &amp; Instruction', 'Specialty Schools', 'Swimming Lessons/Schools', 'Active Life']</t>
  </si>
  <si>
    <t>UsXCoQg2u1N3_9GTPW376g</t>
  </si>
  <si>
    <t>11040 Renaissance Dr, Renaissance Square</t>
  </si>
  <si>
    <t>Rhrgw5ng1V9jAijBeJ9QXA</t>
  </si>
  <si>
    <t>Regus North Carolina SouthPark</t>
  </si>
  <si>
    <t>['Real Estate', 'Home Services', 'Commercial Real Estate', 'Shared Office Spaces', 'Professional Services']</t>
  </si>
  <si>
    <t>EvEMnmwR-lyUdhufs8CQSw</t>
  </si>
  <si>
    <t>Southbrook Church</t>
  </si>
  <si>
    <t>5607 Monroe-Weddington Rd</t>
  </si>
  <si>
    <t>['Churches', 'Community Service/Non-Profit', 'Religious Organizations', 'Local Services']</t>
  </si>
  <si>
    <t>zqrSp-cxbP1P6gJhwloUPQ</t>
  </si>
  <si>
    <t>FirstService Residential Carolinas</t>
  </si>
  <si>
    <t>5970 Fairview Rd, Ste 710</t>
  </si>
  <si>
    <t>['Home Services', 'Property Management', 'Real Estate']</t>
  </si>
  <si>
    <t>OYSUIysIehpViTOMz-e38Q</t>
  </si>
  <si>
    <t>East Boulevard Bar &amp; Grill</t>
  </si>
  <si>
    <t>1315 E Blvd, Ste 130</t>
  </si>
  <si>
    <t>['Burgers', 'American (Traditional)', 'Nightlife', 'Restaurants', 'Sandwiches', 'Pubs', 'Bars']</t>
  </si>
  <si>
    <t>tNghT1GhtTA9He-qsJOxPA</t>
  </si>
  <si>
    <t>Neiman Marcus</t>
  </si>
  <si>
    <t>['Fashion', 'Shopping', 'Department Stores', "Men's Clothing", 'Shoe Stores', "Women's Clothing", 'Accessories']</t>
  </si>
  <si>
    <t>qfEwXTGUFm1Xgp7Pe5ChhA</t>
  </si>
  <si>
    <t>Karen Kitzmiller Real Estate - RE/MAX Executive</t>
  </si>
  <si>
    <t>12104 Copper Way, Ste 100</t>
  </si>
  <si>
    <t>['Real Estate Agents', 'Real Estate Services', 'Home Services', 'Real Estate']</t>
  </si>
  <si>
    <t>MeyMG5fqVT9-ZBRlIdO89g</t>
  </si>
  <si>
    <t>8662 Jw Clay Blvd</t>
  </si>
  <si>
    <t>['Hotels &amp; Travel', 'Auto Repair', 'Insurance', 'Financial Services', 'Travel Services', 'Automotive']</t>
  </si>
  <si>
    <t>DwV9lb-2ErTMER4BQWG0xw</t>
  </si>
  <si>
    <t>Texas Roadhouse</t>
  </si>
  <si>
    <t>7801 Gateway Lane</t>
  </si>
  <si>
    <t>['Barbeque', 'American (Traditional)', 'Restaurants', 'Steakhouses']</t>
  </si>
  <si>
    <t>BERSkkwrBHd2yzaqYzOndw</t>
  </si>
  <si>
    <t>Smile Right Dental</t>
  </si>
  <si>
    <t>8328 Pineville Matthews Rd, Ste 302</t>
  </si>
  <si>
    <t>['Health &amp; Medical', 'General Dentistry', 'Cosmetic Dentists', 'Dentists']</t>
  </si>
  <si>
    <t>UjTNhGKPetYsM5cxqyMKKw</t>
  </si>
  <si>
    <t>Stewart Haas Racing</t>
  </si>
  <si>
    <t>6001 Haas Way</t>
  </si>
  <si>
    <t>['Arts &amp; Entertainment', 'Professional Sports Teams', 'Automotive', 'Sporting Goods', 'Shopping', 'Local Flavor']</t>
  </si>
  <si>
    <t>D3IfloYiVWl-WKnk7msdAA</t>
  </si>
  <si>
    <t>718-A W Trade St</t>
  </si>
  <si>
    <t>AMQxOhCr4g3_xlGXDN7M1w</t>
  </si>
  <si>
    <t>280 Concord Pkwy N</t>
  </si>
  <si>
    <t>['Discount Store', 'Fashion', 'Department Stores', 'Shopping', 'Home &amp; Garden', 'Furniture Stores', 'Home Decor']</t>
  </si>
  <si>
    <t>3cHCPNlp9O7fY_RQKIJthQ</t>
  </si>
  <si>
    <t>8694 Concord Mills Blvd</t>
  </si>
  <si>
    <t>enxqtS6L18XaNu8rBblB1A</t>
  </si>
  <si>
    <t>Southeast Veterinary Dermatology &amp; Ear Clinic</t>
  </si>
  <si>
    <t>9201 S Tryon St</t>
  </si>
  <si>
    <t>swKL5YLL50NEOSWp3XxYZQ</t>
  </si>
  <si>
    <t>Jonathan's Restaurant</t>
  </si>
  <si>
    <t>10630 Independence Pointe Pkwy</t>
  </si>
  <si>
    <t>QWH7RRcwLJvOU-GYB5xBgA</t>
  </si>
  <si>
    <t>7101 Smith Corners Blvd</t>
  </si>
  <si>
    <t>['Shopping', 'Home &amp; Garden', 'Mattresses', 'Furniture Stores']</t>
  </si>
  <si>
    <t>JO_AeECjNAuRa5k8oyiJ6g</t>
  </si>
  <si>
    <t>VhnCwjkXDfNxVfbrX0seXw</t>
  </si>
  <si>
    <t>Versa Salon Spa</t>
  </si>
  <si>
    <t>220 N Pine St, Ste A</t>
  </si>
  <si>
    <t>['Hair Salons', 'Beauty &amp; Spas', 'Day Spas', 'Hair Stylists']</t>
  </si>
  <si>
    <t>KxOEV3HaVPOGAy1eidyumQ</t>
  </si>
  <si>
    <t>Payal Indian Groceries &amp; Spices</t>
  </si>
  <si>
    <t>6400 Old Pineville Rd</t>
  </si>
  <si>
    <t>QCUjHPu7OF_bqfjnehlQaQ</t>
  </si>
  <si>
    <t>Nolen Kitchen</t>
  </si>
  <si>
    <t>2839 Selwyn Ave, Ste X</t>
  </si>
  <si>
    <t>['Food', 'Wine Bars', 'Mediterranean', 'Bars', 'Breakfast &amp; Brunch', 'Desserts', 'Nightlife', 'Restaurants', 'American (New)']</t>
  </si>
  <si>
    <t>9vr4na-uyS0QQQB0IIJh_Q</t>
  </si>
  <si>
    <t>All Flooring Solutions</t>
  </si>
  <si>
    <t>720 Matthews Township Pkwy</t>
  </si>
  <si>
    <t>['Cabinetry', 'Flooring', 'Painters', 'Home Services']</t>
  </si>
  <si>
    <t>QmL38aQAICPpnicNTCAH-Q</t>
  </si>
  <si>
    <t>3920 Colony Rd</t>
  </si>
  <si>
    <t>['Real Estate', 'Home Services', 'Investing', 'Mortgage Brokers', 'Banks &amp; Credit Unions', 'Financial Services']</t>
  </si>
  <si>
    <t>_v195T_1IQacWonyTdXcyg</t>
  </si>
  <si>
    <t>The Art of Massage</t>
  </si>
  <si>
    <t>2727 Selwyn Ave, Ste 205</t>
  </si>
  <si>
    <t>['Beauty &amp; Spas', 'Massage Therapy', 'Massage', 'Health &amp; Medical']</t>
  </si>
  <si>
    <t>P8GuguzpK4JWcQNh0rFr4w</t>
  </si>
  <si>
    <t>5924 Monroe Weddington Rd</t>
  </si>
  <si>
    <t>ZgPjHOYrUPcmDsTmYT_w0Q</t>
  </si>
  <si>
    <t>Caskey CPR</t>
  </si>
  <si>
    <t>520 E Hebron St, Ste A1</t>
  </si>
  <si>
    <t>['Education', 'Health &amp; Medical', 'Specialty Schools', 'First Aid Classes', 'CPR Classes']</t>
  </si>
  <si>
    <t>cydzZL5xw01hmSY1hU-sRQ</t>
  </si>
  <si>
    <t>Hookah Hotspot</t>
  </si>
  <si>
    <t>2600 Central Ave, Unit H</t>
  </si>
  <si>
    <t>['Bars', 'Cafes', 'Nightlife', 'Restaurants', 'Hookah Bars', 'Lounges']</t>
  </si>
  <si>
    <t>6OkrUovbGdN-bQuyxXcF9Q</t>
  </si>
  <si>
    <t>The Bohemian: A Wine Bar</t>
  </si>
  <si>
    <t>1319 Pecan Ave</t>
  </si>
  <si>
    <t>['Restaurants', 'Arts &amp; Entertainment', 'Wineries', 'Food', 'Bars', 'Tapas Bars', 'Wine Bars', 'Nightlife', 'Wine Tasting Room']</t>
  </si>
  <si>
    <t>__m8vKLaAo8qoCVX4mP8dg</t>
  </si>
  <si>
    <t>Budget Car &amp; Truck Rental</t>
  </si>
  <si>
    <t>['Truck Rental', 'Automotive']</t>
  </si>
  <si>
    <t>vhkNZX5_iRXJ7kcZQYB7rQ</t>
  </si>
  <si>
    <t>Just Fit</t>
  </si>
  <si>
    <t>4446 S Blvd</t>
  </si>
  <si>
    <t>['Yoga', 'Dance Studios', 'Health &amp; Medical', 'Nutritionists', 'Pilates', 'Fitness &amp; Instruction', 'Trainers', 'Active Life']</t>
  </si>
  <si>
    <t>Nsb8y82b4F5_Cx46XEncMQ</t>
  </si>
  <si>
    <t>CAMS Community Association Management</t>
  </si>
  <si>
    <t>4701 Hedgemore Dr, Ste 816</t>
  </si>
  <si>
    <t>3hOTNN6YyWem6DSHd6b4WA</t>
  </si>
  <si>
    <t>Mike's Gutter &amp; Roof Repair Service</t>
  </si>
  <si>
    <t>1112 Periwinkle Dr</t>
  </si>
  <si>
    <t>['Roofing', 'Home Services', 'Contractors']</t>
  </si>
  <si>
    <t>z6ZPIpO_1Rx69k9y2DQ7Bw</t>
  </si>
  <si>
    <t>La Madeleine Country French Cafe</t>
  </si>
  <si>
    <t>['French', 'Breakfast &amp; Brunch', 'Restaurants', 'Bakeries', 'Food']</t>
  </si>
  <si>
    <t>KvurAEtduk8J6Y1MK2bNRQ</t>
  </si>
  <si>
    <t>Precision Door Service</t>
  </si>
  <si>
    <t>4000 Sardis Church Rd, Ste A</t>
  </si>
  <si>
    <t>L2ICbWXRZYwKF5EOMj4jnw</t>
  </si>
  <si>
    <t>Pep Boys</t>
  </si>
  <si>
    <t>3028 E Franklin Blvd</t>
  </si>
  <si>
    <t>['Auto Parts &amp; Supplies', 'Auto Repair', 'Tires', 'Automotive']</t>
  </si>
  <si>
    <t>IzbIAnZi5g3TlYWFlRmrBA</t>
  </si>
  <si>
    <t>Skin Therapy of Charlotte</t>
  </si>
  <si>
    <t>10607 Rea Rd</t>
  </si>
  <si>
    <t>['Medical Spas', 'Hair Removal', 'Day Spas', 'Beauty &amp; Spas', 'Massage', 'Home Services', 'Skin Care', 'Waxing', 'Reflexology', 'Health &amp; Medical', 'Permanent Makeup', 'Massage Therapy', 'Eyelash Service']</t>
  </si>
  <si>
    <t>qE7szN6C_neVBAh1W_BZ2w</t>
  </si>
  <si>
    <t>Salon E5</t>
  </si>
  <si>
    <t>7510 Pineville-Matthews Rd, Ste 9 B1</t>
  </si>
  <si>
    <t>['Blow Dry/Out Services', 'Hair Salons', 'Beauty &amp; Spas']</t>
  </si>
  <si>
    <t>_XAaKm6lN5aQnPUWTmjonw</t>
  </si>
  <si>
    <t>2521 E Ozark Ave</t>
  </si>
  <si>
    <t>sSHMIFeoeXEjnVTM9_IPtw</t>
  </si>
  <si>
    <t>9801 Sam Furr Rd</t>
  </si>
  <si>
    <t>['Coffee &amp; Tea', 'Restaurants', 'Cafes', 'Food']</t>
  </si>
  <si>
    <t>vOl8kApDeTWhbllKVaPPxg</t>
  </si>
  <si>
    <t>Pizza Spiga</t>
  </si>
  <si>
    <t>3509 Matthews-Mint Hill Rd</t>
  </si>
  <si>
    <t>zJRJX2-xnxHCUXA5WbBYPA</t>
  </si>
  <si>
    <t>Godavari Authentic Indian Cuisine</t>
  </si>
  <si>
    <t>8624 Camfield St, Ste C</t>
  </si>
  <si>
    <t>['Restaurants', 'Indian', 'Asian Fusion']</t>
  </si>
  <si>
    <t>H6lUys8aJD9j05X-rPqVuQ</t>
  </si>
  <si>
    <t>Spenzac</t>
  </si>
  <si>
    <t>700 E Blvd, Ste 2</t>
  </si>
  <si>
    <t>['Home &amp; Garden', 'Furniture Stores', 'Home Services', 'Shopping', 'Interior Design']</t>
  </si>
  <si>
    <t>2siH96Zxj4SQlAq1uCot1w</t>
  </si>
  <si>
    <t>Mark's Stump Grinding</t>
  </si>
  <si>
    <t>11925 DeArmon Rd</t>
  </si>
  <si>
    <t>['Tree Services', 'Home Services', 'Firewood', 'Landscaping']</t>
  </si>
  <si>
    <t>VDYyL22YTEWv2RbC5aCV7A</t>
  </si>
  <si>
    <t>3413 Pineville Matthews Rd</t>
  </si>
  <si>
    <t>['Home &amp; Garden', 'Kitchen &amp; Bath', 'Fashion', 'Department Stores', 'Home Decor', 'Shopping']</t>
  </si>
  <si>
    <t>XleKWvPC155ZlkY31b_4rQ</t>
  </si>
  <si>
    <t>Above and Beyond Movers</t>
  </si>
  <si>
    <t>10425 Kempsford Dr</t>
  </si>
  <si>
    <t>['Transportation', 'Home Services', 'Hotels &amp; Travel', 'Movers']</t>
  </si>
  <si>
    <t>SbGO5-BZ8ZEWfGI_B_z37A</t>
  </si>
  <si>
    <t>China MAX</t>
  </si>
  <si>
    <t>['Restaurants', 'Food', 'Chinese']</t>
  </si>
  <si>
    <t>-R8-4JRe8mUDHc1pbWYgiQ</t>
  </si>
  <si>
    <t>Feast at HOM</t>
  </si>
  <si>
    <t>['Nightlife', 'Music Venues', 'Restaurants', 'Arts &amp; Entertainment', 'Vegetarian']</t>
  </si>
  <si>
    <t>JfOlDjUYZVo-Ug-J6fKyAA</t>
  </si>
  <si>
    <t>4339 S Tryon St</t>
  </si>
  <si>
    <t>['Professional Services']</t>
  </si>
  <si>
    <t>WCtjTfSSsOKeskMisGTIMA</t>
  </si>
  <si>
    <t>Nail 2</t>
  </si>
  <si>
    <t>8610 Camfield St, Ste A</t>
  </si>
  <si>
    <t>['Beauty &amp; Spas', 'Nail Salons', 'Nail Technicians']</t>
  </si>
  <si>
    <t>6cae13cC4y8u2ZkSziVzvg</t>
  </si>
  <si>
    <t>Sunrise Cleaners</t>
  </si>
  <si>
    <t>100 N Tryon St, Ste 299</t>
  </si>
  <si>
    <t>['Laundry Services', 'Shoe Repair', 'Dry Cleaning &amp; Laundry', 'Local Services', 'Sewing &amp; Alterations']</t>
  </si>
  <si>
    <t>SQII8W75fv4wJYhmAiDPWg</t>
  </si>
  <si>
    <t>The Jerk Joint Jamaican Restaurant</t>
  </si>
  <si>
    <t>4841 Shopton Rd, Ste A</t>
  </si>
  <si>
    <t>['Caribbean', 'Restaurants', 'Sandwiches', 'Burgers']</t>
  </si>
  <si>
    <t>75I53bwt6FXvGn7pv55-MQ</t>
  </si>
  <si>
    <t>McIntosh's Steaks &amp; Seafood</t>
  </si>
  <si>
    <t>1812 South Blvd</t>
  </si>
  <si>
    <t>xgz7GhRe9vldBQEjP7Fr2Q</t>
  </si>
  <si>
    <t>SMS Catering Services</t>
  </si>
  <si>
    <t>1764 Norland Rd</t>
  </si>
  <si>
    <t>['Wedding Planning', 'Barbeque', 'Caterers', 'Restaurants', 'Event Planning &amp; Services', 'Venues &amp; Event Spaces']</t>
  </si>
  <si>
    <t>0MawqVKJgQdj052D3Zosmg</t>
  </si>
  <si>
    <t>scZfeVHHQeJI6UZpR8M2Vw</t>
  </si>
  <si>
    <t>Planned Parenthood - Charlotte Health Center</t>
  </si>
  <si>
    <t>700 S Torrence St</t>
  </si>
  <si>
    <t>['Health &amp; Medical', 'Doctors', 'Obstetricians &amp; Gynecologists', 'Medical Centers']</t>
  </si>
  <si>
    <t>AiqYuTJPMebW6coHaaTupA</t>
  </si>
  <si>
    <t>Tiffany &amp; Company</t>
  </si>
  <si>
    <t>UNYRVLwSAasKUbehp4X_fw</t>
  </si>
  <si>
    <t>7910 Rea Rd</t>
  </si>
  <si>
    <t>['Caterers', 'Event Planning &amp; Services', 'Restaurants', 'Fast Food', 'Chicken Wings']</t>
  </si>
  <si>
    <t>yrrdc6Yb4HghoV5MA17R7w</t>
  </si>
  <si>
    <t>2505 Derita Ave</t>
  </si>
  <si>
    <t>11qxNGLfvz303JcZCUNQhA</t>
  </si>
  <si>
    <t>851 Concord Pkwy N</t>
  </si>
  <si>
    <t>['Auto Repair', 'Automotive', 'Tires', 'Transmission Repair']</t>
  </si>
  <si>
    <t>_Diz3wu0X3D-YNAbzdU6kg</t>
  </si>
  <si>
    <t>Rooms To Go</t>
  </si>
  <si>
    <t>4315 E Independence Blvd</t>
  </si>
  <si>
    <t>['Mattresses', 'Home Decor', 'Home &amp; Garden', 'Furniture Stores', 'Shopping']</t>
  </si>
  <si>
    <t>UiRHhHhDaXzkkoJCf8LcTg</t>
  </si>
  <si>
    <t>Showmars - Independence Center</t>
  </si>
  <si>
    <t>Lefoh6YcX7Q8gG7GcLUTRw</t>
  </si>
  <si>
    <t>Super 8 Charlotte / Northlake</t>
  </si>
  <si>
    <t>4930 Sunset Road</t>
  </si>
  <si>
    <t>dmT3MwT3_IILWZDxYnN1Ug</t>
  </si>
  <si>
    <t>Grabbagreen Food + Juice</t>
  </si>
  <si>
    <t>210 E Trade St, Ste B-124</t>
  </si>
  <si>
    <t>['Food', 'Acai Bowls', 'Specialty Food', 'Juice Bars &amp; Smoothies', 'Restaurants', 'Gluten-Free', 'Breakfast &amp; Brunch', 'Vegetarian']</t>
  </si>
  <si>
    <t>y4fPvYwIi_XmG9c5UfaBCw</t>
  </si>
  <si>
    <t>Eagles League Tattoo</t>
  </si>
  <si>
    <t>2206 W Morehead Dr</t>
  </si>
  <si>
    <t>['Beauty &amp; Spas', 'Tattoo', 'Nightlife', 'Arts &amp; Entertainment', 'Haunted Houses']</t>
  </si>
  <si>
    <t>y5WDudEmw0jpI7kKw9m0DA</t>
  </si>
  <si>
    <t>Garage Door Doctor</t>
  </si>
  <si>
    <t>1316 Nandina St</t>
  </si>
  <si>
    <t>['Garage Door Services', 'Home Services', 'Contractors']</t>
  </si>
  <si>
    <t>dUhYjBM3QHkPKV7Z63ottQ</t>
  </si>
  <si>
    <t>Long Creek Fish Fry</t>
  </si>
  <si>
    <t>1425 Lower Dallas Hwy</t>
  </si>
  <si>
    <t>5nIh8sUPZo3FSs-703VZmg</t>
  </si>
  <si>
    <t>Miura Grill Express</t>
  </si>
  <si>
    <t>['Brazilian', 'Spanish', 'Restaurants']</t>
  </si>
  <si>
    <t>WANRyUB7iPrx6VcazlEK2g</t>
  </si>
  <si>
    <t>Butterworth Tree Angels</t>
  </si>
  <si>
    <t>4201 Quail Hunt Ln</t>
  </si>
  <si>
    <t>LUnlSLV2wMJM0-svcfHCTw</t>
  </si>
  <si>
    <t>5304 Sunset Road, Ste A</t>
  </si>
  <si>
    <t>lt2NOi9v-wHdmxhthMhtVw</t>
  </si>
  <si>
    <t>Studio U Salon &amp; Spa</t>
  </si>
  <si>
    <t>3909 Providence Rd S, Ste J</t>
  </si>
  <si>
    <t>['Beauty &amp; Spas', 'Blow Dry/Out Services', 'Hair Stylists', 'Skin Care', "Men's Hair Salons", 'Hair Salons', 'Day Spas', 'Hair Removal', 'Nail Salons', 'Waxing']</t>
  </si>
  <si>
    <t>xQBiviYOBrmWS-CtrOjpng</t>
  </si>
  <si>
    <t>Melanie Stone - State Farm Insurance Agent</t>
  </si>
  <si>
    <t>8811 Blakeney Professional Dr, Ste 110</t>
  </si>
  <si>
    <t>['Auto Insurance', 'Home &amp; Rental Insurance', 'Financial Services', 'Insurance', 'Life Insurance']</t>
  </si>
  <si>
    <t>h0P2Nu6oAW9fbmFPwc_qng</t>
  </si>
  <si>
    <t>Apothic Spa Dilworth</t>
  </si>
  <si>
    <t>316 East Blvd, Ste 201</t>
  </si>
  <si>
    <t>['Massage', 'Day Spas', 'Eyelash Service', 'Hair Removal', 'Beauty &amp; Spas', 'Skin Care', 'Waxing']</t>
  </si>
  <si>
    <t>RDnVie3CNmlD_6HWlVHudg</t>
  </si>
  <si>
    <t>5020 South Blvd</t>
  </si>
  <si>
    <t>tatwhc-IkwxJlGwKPvVENA</t>
  </si>
  <si>
    <t>Uptown Cabaret</t>
  </si>
  <si>
    <t>108 E Morehead St</t>
  </si>
  <si>
    <t>['Adult Entertainment', 'Arts &amp; Entertainment', 'Nightlife', 'Cabaret']</t>
  </si>
  <si>
    <t>No5Mdp_SIDPko-ygMR-i_A</t>
  </si>
  <si>
    <t>2406 W Roosevelt Blvd</t>
  </si>
  <si>
    <t>['Burgers', 'Food', 'Fast Food', 'Restaurants', 'Coffee &amp; Tea']</t>
  </si>
  <si>
    <t>8A_GP28T-gqf91qJRI-lDQ</t>
  </si>
  <si>
    <t>6424 Albemarle Rd</t>
  </si>
  <si>
    <t>LR0IRY1LvTRsPKAFalXlYA</t>
  </si>
  <si>
    <t>HARMONY SALON</t>
  </si>
  <si>
    <t>9812 Rea Rd, Ste A</t>
  </si>
  <si>
    <t>dFzfm4m8D_WgA2UAkzpLXg</t>
  </si>
  <si>
    <t>sXhWpl77iORoV1gjnXJD1A</t>
  </si>
  <si>
    <t>5431 Monroe Rd</t>
  </si>
  <si>
    <t>['Shopping', 'Appliances', 'Home &amp; Garden', 'Mattresses']</t>
  </si>
  <si>
    <t>eLzcyCNfU5NVKXT0omi8cQ</t>
  </si>
  <si>
    <t>901-A E 4th St</t>
  </si>
  <si>
    <t>CQhWToGT8lkEgvTyUdZGug</t>
  </si>
  <si>
    <t>The Chamber - Wooden Robot</t>
  </si>
  <si>
    <t>416 E 36th St, Ste 100</t>
  </si>
  <si>
    <t>r8u48_iu_xyHHD2ZH9GmhQ</t>
  </si>
  <si>
    <t>Frankie's 710 Trattoria</t>
  </si>
  <si>
    <t>19qbrxr0fpGghKEU6fEwNQ</t>
  </si>
  <si>
    <t>7000 Harrisburg Rd</t>
  </si>
  <si>
    <t>PAtngFDNW_r4JgFzucBjug</t>
  </si>
  <si>
    <t>Leighton Eye Clinic Optmtrst</t>
  </si>
  <si>
    <t>7148 Lawyers Rd</t>
  </si>
  <si>
    <t>1rhDCtnYZNt8NSOqu6Riog</t>
  </si>
  <si>
    <t>Saltao Peruvian Fare</t>
  </si>
  <si>
    <t>cYD86_BcPMpYjP3VRCevpA</t>
  </si>
  <si>
    <t>Blacklion Dilworth</t>
  </si>
  <si>
    <t>1408-C East Blvd</t>
  </si>
  <si>
    <t>['Home &amp; Garden', 'Furniture Stores', 'Home Decor', 'Shopping']</t>
  </si>
  <si>
    <t>NdFGDtipvlRqs8sGBOpwPw</t>
  </si>
  <si>
    <t>The Hill Bar and Grill</t>
  </si>
  <si>
    <t>11232 Lawyers Rd</t>
  </si>
  <si>
    <t>['Bars', 'Caterers', 'Event Planning &amp; Services', 'American (Traditional)', 'Nightlife', 'Restaurants', 'Chicken Wings']</t>
  </si>
  <si>
    <t>xGZTTtJiVmRvG0KVXOEc-w</t>
  </si>
  <si>
    <t>Plugged In HVAC &amp; Appliance</t>
  </si>
  <si>
    <t>1900 Tower Industrial Dr</t>
  </si>
  <si>
    <t>['Appliances &amp; Repair', 'Electronics', 'Plumbing', 'Local Services', 'Shopping', 'Home Services', 'Heating &amp; Air Conditioning/HVAC']</t>
  </si>
  <si>
    <t>hSUXwl-gfNxLgba3SHQ4VQ</t>
  </si>
  <si>
    <t>Horizons at Steele Creek</t>
  </si>
  <si>
    <t>10615 Beckstone Dr</t>
  </si>
  <si>
    <t>Yd9haFUDaoLxBk14xgmTsA</t>
  </si>
  <si>
    <t>['Nightlife', 'Sports Bars', 'Bars', 'American (Traditional)', 'Burgers', 'Chicken Wings', 'Restaurants']</t>
  </si>
  <si>
    <t>GAO-UcoIv67Cf039v91gbA</t>
  </si>
  <si>
    <t>Flat Branch Park and Nature Preserve</t>
  </si>
  <si>
    <t>11830 Tom Short Rd</t>
  </si>
  <si>
    <t>['Parks', 'Active Life', 'Hiking']</t>
  </si>
  <si>
    <t>L0OLVaq8jYvErpyDEfDLOA</t>
  </si>
  <si>
    <t>InStride Queen City Foot and Ankle Specialists</t>
  </si>
  <si>
    <t>11030 S Tryon St, Ste 308</t>
  </si>
  <si>
    <t>['Sports Medicine', 'Orthopedists', 'Medical Centers', 'Health &amp; Medical', 'Podiatrists', 'Doctors', 'Pediatricians']</t>
  </si>
  <si>
    <t>VAITx2bTUu2oBnFuEzIZag</t>
  </si>
  <si>
    <t>Hendrick Collision Center City Chevrolet</t>
  </si>
  <si>
    <t>5101 E Independence Blvd</t>
  </si>
  <si>
    <t>['Car Dealers', 'Body Shops', 'Auto Repair', 'Automotive']</t>
  </si>
  <si>
    <t>PMtTJ2YEb6978ZxQqQZtEQ</t>
  </si>
  <si>
    <t>CHS Pain Management</t>
  </si>
  <si>
    <t>['Physical Therapy', 'Pain Management', 'Health &amp; Medical', 'Neurologist', 'Doctors']</t>
  </si>
  <si>
    <t>5A9PYQqkJki1q8zPlCGsFg</t>
  </si>
  <si>
    <t>Bridges at Mallard Creek Apartments</t>
  </si>
  <si>
    <t>htHoB4ga8guvhSPWEzfz7Q</t>
  </si>
  <si>
    <t>Concord Shoe Repair</t>
  </si>
  <si>
    <t>28 Union St S</t>
  </si>
  <si>
    <t>Tr8HVvntQVdq4sLjE2JeGg</t>
  </si>
  <si>
    <t>9717 Northlake Center Pkwy</t>
  </si>
  <si>
    <t>['Flowers &amp; Gifts', 'Bridal', 'Fashion', 'Shopping', 'Shoe Stores', 'Accessories']</t>
  </si>
  <si>
    <t>qDSpwXOqjcsuvZFlMHUSrQ</t>
  </si>
  <si>
    <t>Car-olina Car Service</t>
  </si>
  <si>
    <t>7216 Caley St</t>
  </si>
  <si>
    <t>['Transportation', 'Taxis', 'Limos', 'Airport Shuttles', 'Hotels &amp; Travel', 'Town Car Service']</t>
  </si>
  <si>
    <t>yFAekr1gx21-9hCUSlQFYQ</t>
  </si>
  <si>
    <t>Glamour Girls Mobile</t>
  </si>
  <si>
    <t>Lb0uZEH4nXcHCzu-7oVLLg</t>
  </si>
  <si>
    <t>Basilico Italiano</t>
  </si>
  <si>
    <t>10020 Edison Square Dr NW</t>
  </si>
  <si>
    <t>['Restaurants', 'Desserts', 'Italian', 'Food', 'Nightlife', 'Bars', 'Wine Bars', 'Pizza']</t>
  </si>
  <si>
    <t>U0pYp10fE2WRahaXgLnTUQ</t>
  </si>
  <si>
    <t>193fyJgxMwQkI6JvFRHPRw</t>
  </si>
  <si>
    <t>Lknhandyman</t>
  </si>
  <si>
    <t>13503 Harvest Point Dr</t>
  </si>
  <si>
    <t>['Painters', 'Handyman', 'Home Services', 'Electricians']</t>
  </si>
  <si>
    <t>6O-pm7Mh80ia_rs2unGvjQ</t>
  </si>
  <si>
    <t>624 Tyvola Rd, Ste 102</t>
  </si>
  <si>
    <t>omUkpbq-siyuRbiYO6Bq6g</t>
  </si>
  <si>
    <t>New York &amp; Company</t>
  </si>
  <si>
    <t>ZCYRtH_cO5oUJCOAjlOkWg</t>
  </si>
  <si>
    <t>La Familia Barbershop</t>
  </si>
  <si>
    <t>5600 Albemarle Rd, Ste 1000</t>
  </si>
  <si>
    <t>umYyXD1zcTbRHQW4etg0hA</t>
  </si>
  <si>
    <t>Namastay Kitchen and Hangout</t>
  </si>
  <si>
    <t>['American (New)', 'Vegan', 'Food', 'Sushi Bars', 'Wine Bars', 'Bars', 'Juice Bars &amp; Smoothies', 'Restaurants', 'Nightlife', 'Vegetarian']</t>
  </si>
  <si>
    <t>0Psvr_XXp82mnUgUhUPsAQ</t>
  </si>
  <si>
    <t>Cornerstone Ear Nose &amp; Throat</t>
  </si>
  <si>
    <t>8035 Providence Rd, Ste 320</t>
  </si>
  <si>
    <t>['Ear Nose &amp; Throat', 'Doctors', 'Audiologist', 'Health &amp; Medical', 'Hearing Aid Providers']</t>
  </si>
  <si>
    <t>o-EO99A96hi35vH6XjqcHQ</t>
  </si>
  <si>
    <t>['Department Stores', 'Drugstores', 'Fashion', 'Shopping', 'Home &amp; Garden', "Men's Clothing", 'Furniture Stores', "Women's Clothing", 'Electronics']</t>
  </si>
  <si>
    <t>pEqVHXPhrUHLmFWDsTbwLw</t>
  </si>
  <si>
    <t>The Tipsy Paintbrush</t>
  </si>
  <si>
    <t>116B W John St</t>
  </si>
  <si>
    <t>['Arts &amp; Crafts', 'Paint &amp; Sip', 'Shopping', 'Active Life', 'Kids Activities', 'Arts &amp; Entertainment']</t>
  </si>
  <si>
    <t>4_Gi8cbMKktsg6Zkoz4Iwg</t>
  </si>
  <si>
    <t>['Fashion', 'Department Stores', 'Shopping', 'Appliances', "Women's Clothing", 'Baby Gear &amp; Furniture', "Children's Clothing", "Men's Clothing", 'Home &amp; Garden']</t>
  </si>
  <si>
    <t>Xd-BGNO6fbL7keFC_OCnzw</t>
  </si>
  <si>
    <t>Victory Canter</t>
  </si>
  <si>
    <t>345-C Wilshire Ave SW</t>
  </si>
  <si>
    <t>['Shopping', 'Sporting Goods', 'Horseback Riding', 'Active Life']</t>
  </si>
  <si>
    <t>IvYArWDa04LC6MOM603KGg</t>
  </si>
  <si>
    <t>Midway Florist</t>
  </si>
  <si>
    <t>1420 S Main St</t>
  </si>
  <si>
    <t>['Shopping', 'Florists', 'Flowers &amp; Gifts', 'Event Planning &amp; Services', 'Floral Designers']</t>
  </si>
  <si>
    <t>X03ohodmUcAYCYOLOBemSA</t>
  </si>
  <si>
    <t>Doctors Plus Urgent Care</t>
  </si>
  <si>
    <t>205 Branchview Dr NE</t>
  </si>
  <si>
    <t>['Doctors', 'Urgent Care', 'Health &amp; Medical', 'Medical Centers']</t>
  </si>
  <si>
    <t>9BqDoxsq-Mx-Ei1Xu254pQ</t>
  </si>
  <si>
    <t>9815 Rae Rd</t>
  </si>
  <si>
    <t>H5HSp7VWU1OdfHfh77Tzpw</t>
  </si>
  <si>
    <t>11033 Carolina Place Pkwy</t>
  </si>
  <si>
    <t>bfoTf7Hr8XkZRGTesdCnnw</t>
  </si>
  <si>
    <t>Tryon Auto Repair</t>
  </si>
  <si>
    <t>5701 Orr Rd</t>
  </si>
  <si>
    <t>SjjyWMp91IZO2f4pgj5gCg</t>
  </si>
  <si>
    <t>MI Barrio's Halal Food Cart</t>
  </si>
  <si>
    <t>['Halal', 'Food Trucks', 'Restaurants', 'Food']</t>
  </si>
  <si>
    <t>1lK6yc87bmNEjGhvQ8DEbg</t>
  </si>
  <si>
    <t>Donald Haack Diamonds</t>
  </si>
  <si>
    <t>4611 Sharon Rd</t>
  </si>
  <si>
    <t>zr7grc6VLxwuo3iXLAs1oA</t>
  </si>
  <si>
    <t>Casa Bacardi</t>
  </si>
  <si>
    <t>Charlotte International Airport</t>
  </si>
  <si>
    <t>5feV6ZlcyRgevqasYZG8bQ</t>
  </si>
  <si>
    <t>Suburban Extended Stay Hotel</t>
  </si>
  <si>
    <t>3420 Queen City Dr</t>
  </si>
  <si>
    <t>3hVNB2plzW9c3UY3f7ur8Q</t>
  </si>
  <si>
    <t>Tisun Beauty</t>
  </si>
  <si>
    <t>9011 S Tryon St</t>
  </si>
  <si>
    <t>['Beauty &amp; Spas', 'Cosmetics &amp; Beauty Supply', 'Shopping', 'Wigs']</t>
  </si>
  <si>
    <t>2rEVm0bVQzKj8rndiEVjpg</t>
  </si>
  <si>
    <t>Rullo Di Pasta</t>
  </si>
  <si>
    <t>12206 Copper Way, Ste 138</t>
  </si>
  <si>
    <t>uth6SgbYiRlgUt3HBxuVlA</t>
  </si>
  <si>
    <t>6424 W Wilkinson Blvd</t>
  </si>
  <si>
    <t>SNtGZcz_AHb9QPB_HvpU6g</t>
  </si>
  <si>
    <t>Pop-A-Lock of Concord</t>
  </si>
  <si>
    <t>9280 Davidson Hwy, Ste K</t>
  </si>
  <si>
    <t>['Security Systems', 'Keys &amp; Locksmiths', 'Home Services']</t>
  </si>
  <si>
    <t>Rf8cpqKKH4CsL9fTjUwayg</t>
  </si>
  <si>
    <t>Smith's Body Shop &amp; Wrecker Service</t>
  </si>
  <si>
    <t>1551 Stallings Rd</t>
  </si>
  <si>
    <t>['Automotive', 'Towing', 'Body Shops']</t>
  </si>
  <si>
    <t>TJQmPX3jf8JyhpIGC0-NIw</t>
  </si>
  <si>
    <t>Shoppes At University Place</t>
  </si>
  <si>
    <t>8929 J M Keynes Dr</t>
  </si>
  <si>
    <t>MSWtAIvQJVsge2o2a1DVOg</t>
  </si>
  <si>
    <t>Leonard Buildings &amp; Truck Accessories</t>
  </si>
  <si>
    <t>6900 South Blvd</t>
  </si>
  <si>
    <t>['Trailer Dealers', 'Local Services', 'Self Storage', 'Auto Parts &amp; Supplies', 'Sheds &amp; Outdoor Storage', 'Home Services', 'Automotive', 'Contractors', 'Tires', 'Shopping', 'Home &amp; Garden']</t>
  </si>
  <si>
    <t>4xsgyzyQ5K50AMkc4CoZEA</t>
  </si>
  <si>
    <t>Corkscrew On 5th Wine &amp; Coffee</t>
  </si>
  <si>
    <t>412 W 5th St, Ste C120</t>
  </si>
  <si>
    <t>['Nightlife', 'Coffee &amp; Tea', 'Bars', 'Wine Bars', 'Food', 'Restaurants']</t>
  </si>
  <si>
    <t>WKntGwdAr_vuSx02VFvQgw</t>
  </si>
  <si>
    <t>7400 The Plz</t>
  </si>
  <si>
    <t>['Sandwiches', 'Grocery', 'Delis', 'Restaurants', 'Food']</t>
  </si>
  <si>
    <t>RA4h9tpc5yKlorkgDwQueQ</t>
  </si>
  <si>
    <t>Green Solution Maintenance Service LLC</t>
  </si>
  <si>
    <t>1506 Kelston Pl, Ste 301</t>
  </si>
  <si>
    <t>['Contractors', 'Home Services', 'Heating &amp; Air Conditioning/HVAC']</t>
  </si>
  <si>
    <t>rMikuQOUEuig1yrJzNjTog</t>
  </si>
  <si>
    <t>The Gentlemen's Club</t>
  </si>
  <si>
    <t>200 W Woodlawn Rd, Ste J</t>
  </si>
  <si>
    <t>['Nightlife', 'Bars', 'Strip Clubs', 'Pubs', 'Adult Entertainment']</t>
  </si>
  <si>
    <t>8e1dheUto2NpSii6l_b3cg</t>
  </si>
  <si>
    <t>Royal Dragon Chinese Food</t>
  </si>
  <si>
    <t>3685 Concord Pkwy S</t>
  </si>
  <si>
    <t>9NIyZRcE29Y9d2E2DkfM7Q</t>
  </si>
  <si>
    <t>The Crunkleton</t>
  </si>
  <si>
    <t>1957 E 7th St</t>
  </si>
  <si>
    <t>['Venues &amp; Event Spaces', 'American (New)', 'Nightlife', 'Event Planning &amp; Services', 'Bars', 'Restaurants', 'Cocktail Bars']</t>
  </si>
  <si>
    <t>2TdVIMm94idt7YS35R6kyg</t>
  </si>
  <si>
    <t>Morrison Cleaners &amp; Alterations</t>
  </si>
  <si>
    <t>721 Governor Morrison St, Ste 140</t>
  </si>
  <si>
    <t>['Dry Cleaning &amp; Laundry', 'Sewing &amp; Alterations', 'Local Services', 'Dry Cleaning', 'Laundry Services', 'Watch Repair', 'Shoe Repair']</t>
  </si>
  <si>
    <t>iPPEWNLNEPCo37hdvmDbUQ</t>
  </si>
  <si>
    <t>Pooch Ventures North Carolina</t>
  </si>
  <si>
    <t>['Pet Sitting', 'Pet Transportation', 'Pet Services', 'Dog Walkers', 'Pets']</t>
  </si>
  <si>
    <t>xhYq7XvfO_vkk0izvQOUog</t>
  </si>
  <si>
    <t>The Smoke Pit</t>
  </si>
  <si>
    <t>421 Cox Rd</t>
  </si>
  <si>
    <t>VXQQO_-i4HJXFOYvSqSmVQ</t>
  </si>
  <si>
    <t>InStride Family Foot Care</t>
  </si>
  <si>
    <t>1022 Lee Ann Dr</t>
  </si>
  <si>
    <t>['Podiatrists', 'Health &amp; Medical', 'Orthotics', 'Financial Advising', 'Financial Services', 'Doctors']</t>
  </si>
  <si>
    <t>qPVZCeZ77Vz7g3mxTlpvxw</t>
  </si>
  <si>
    <t>Mccoys Animal &amp; Feed Supplies</t>
  </si>
  <si>
    <t>4420 Nc 24-27 Hwy E</t>
  </si>
  <si>
    <t>G8Chr3G5LVs59K0krTQHfw</t>
  </si>
  <si>
    <t>Morrocroft Urgent Care</t>
  </si>
  <si>
    <t>['Health &amp; Medical', 'Doctors', 'Urgent Care']</t>
  </si>
  <si>
    <t>2ZDY-6NEGJJyVFPZWoYZjQ</t>
  </si>
  <si>
    <t>FastSigns</t>
  </si>
  <si>
    <t>3400 S Tryon St</t>
  </si>
  <si>
    <t>['Professional Services', 'Graphic Design', 'Printing Services', 'Local Services', 'Advertising', 'Marketing', 'Signmaking', 'Automotive', 'Vehicle Wraps']</t>
  </si>
  <si>
    <t>msmOjb-2-5-zsoh6Rf2dpw</t>
  </si>
  <si>
    <t>United Towing</t>
  </si>
  <si>
    <t>2325 Newberry St</t>
  </si>
  <si>
    <t>x3LoVFuzVIPK_J-kDZORdg</t>
  </si>
  <si>
    <t>ruT4hX-ifPqAGKIPVbdC1w</t>
  </si>
  <si>
    <t>The Hamptons at Southpark Apartments</t>
  </si>
  <si>
    <t>4401 Hampton Ridge Drive</t>
  </si>
  <si>
    <t>431mgY_QH44NN6NDlJgQxw</t>
  </si>
  <si>
    <t>7204 Caldwell Rd</t>
  </si>
  <si>
    <t>fayxTgKXseTEfLba6dG5xg</t>
  </si>
  <si>
    <t>Milestone Relocation Solutions</t>
  </si>
  <si>
    <t>2040 N Tryon St</t>
  </si>
  <si>
    <t>7qnFJVAAmSYmmzC9kio-4w</t>
  </si>
  <si>
    <t>5518 South Blvd</t>
  </si>
  <si>
    <t>['Tex-Mex', 'Restaurants', 'Fast Food', 'Mexican']</t>
  </si>
  <si>
    <t>pqaHuVcTfqlJ3rYNxhxIOw</t>
  </si>
  <si>
    <t>Tutor Time of Denver</t>
  </si>
  <si>
    <t>7486 Waterside Loop Rd</t>
  </si>
  <si>
    <t>['Local Services', 'Child Care &amp; Day Care', 'Preschools', 'Education', 'Elementary Schools']</t>
  </si>
  <si>
    <t>TdLKAcHRwAr6OYG8RP7iWg</t>
  </si>
  <si>
    <t>Park Road Soda Shoppe</t>
  </si>
  <si>
    <t>ctJZdWvBZe5kPo_vKIMJNg</t>
  </si>
  <si>
    <t>Quail Hollow Club</t>
  </si>
  <si>
    <t>3700 Glen Eagles Rd</t>
  </si>
  <si>
    <t>['Golf', 'Active Life', 'Tennis', 'Sports Clubs']</t>
  </si>
  <si>
    <t>vhSbncGJpgA7-XybDSkm8A</t>
  </si>
  <si>
    <t>3610 Matthews Mint Hill Rd</t>
  </si>
  <si>
    <t>['Pharmacy', 'Shopping', 'Health &amp; Medical', 'Drugstores']</t>
  </si>
  <si>
    <t>TLWZK8NIpn4zI4_yut-q6Q</t>
  </si>
  <si>
    <t>Luna's Living Kitchen</t>
  </si>
  <si>
    <t>2102 S Blvd, Ste 150</t>
  </si>
  <si>
    <t>['Vegetarian', 'Vegan', 'Restaurants', 'Live/Raw Food', 'Local Flavor']</t>
  </si>
  <si>
    <t>CAStb1vB9y-QMQrt4PxEFA</t>
  </si>
  <si>
    <t>2312 Whitehall Park Dr</t>
  </si>
  <si>
    <t>['Mexican', 'Fast Food', 'Restaurants']</t>
  </si>
  <si>
    <t>FqAI1n-FVdlJ-AspA6J59A</t>
  </si>
  <si>
    <t>Ethan Allen</t>
  </si>
  <si>
    <t>11516 Carolina Pl Pkwy</t>
  </si>
  <si>
    <t>['Home Services', 'Shopping', 'Home Decor', 'Furniture Stores', 'Interior Design', 'Home &amp; Garden']</t>
  </si>
  <si>
    <t>DveAKJ9QuaO-kHcZ259mXw</t>
  </si>
  <si>
    <t>Ashton South End Apartments</t>
  </si>
  <si>
    <t>125 W Tremont Ave</t>
  </si>
  <si>
    <t>['Apartments', 'Home Services', 'Property Management', 'Real Estate']</t>
  </si>
  <si>
    <t>ALshqDyu9ZdpmpVhzBPfgg</t>
  </si>
  <si>
    <t>Grant Chiropractic Center</t>
  </si>
  <si>
    <t>11025 Monroe Rd, Ste G</t>
  </si>
  <si>
    <t>D5s765x9kwNyT0_6S_c4ZQ</t>
  </si>
  <si>
    <t>R &amp; R Plumbing</t>
  </si>
  <si>
    <t>7204 Stinson Hartis Rd, Ste B</t>
  </si>
  <si>
    <t>['Home Services', 'Plumbing', 'Electricians', 'Water Heater Installation/Repair']</t>
  </si>
  <si>
    <t>W8CLBV5YN2GGrfHR25OL6w</t>
  </si>
  <si>
    <t>Fusion Lounge</t>
  </si>
  <si>
    <t>['Dance Clubs', 'Bars', 'Hookah Bars', 'Restaurants', 'Cocktail Bars', 'Arts &amp; Entertainment', 'Mediterranean', 'Sandwiches', 'American (Traditional)', 'Music Venues', 'Mexican', 'Nightlife']</t>
  </si>
  <si>
    <t>PHhVmDYtI5Urtpd4hOKKiQ</t>
  </si>
  <si>
    <t>Reid's Fine Foods</t>
  </si>
  <si>
    <t>['Beer', 'Wine &amp; Spirits', 'Butcher', 'Grocery', 'American (New)', 'Bars', 'Food', 'Wine Bars', 'Southern', 'Meat Shops', 'Restaurants', 'Specialty Food', 'American (Traditional)', 'Nightlife']</t>
  </si>
  <si>
    <t>14ZHmU8rTv23s-xpdG8SPw</t>
  </si>
  <si>
    <t>9310 S Tryon St</t>
  </si>
  <si>
    <t>7yzBAUBCgQEXAWUp8citiw</t>
  </si>
  <si>
    <t>Charlotte Hounds</t>
  </si>
  <si>
    <t>310 N Kings Dr</t>
  </si>
  <si>
    <t>['Active Life', 'Professional Sports Teams', 'Arts &amp; Entertainment', 'Ticket Sales', 'Sports Clubs']</t>
  </si>
  <si>
    <t>66O6Ect39FIhwWA08rfAdg</t>
  </si>
  <si>
    <t>QuetheStylist</t>
  </si>
  <si>
    <t>['Makeup Artists', 'Fashion', 'Hair Salons', 'Beauty &amp; Spas', 'Bridal', 'Shopping', 'Accessories', 'Hair Stylists']</t>
  </si>
  <si>
    <t>Sandwich Corner</t>
  </si>
  <si>
    <t>12007 Sam Roper Rd Ste B, Ste B</t>
  </si>
  <si>
    <t>['Salad', 'Burgers', 'Restaurants', 'American (Traditional)', 'Sandwiches']</t>
  </si>
  <si>
    <t>uFyGHNUoznuNKfsHkByBSg</t>
  </si>
  <si>
    <t>BT's Burger Joint</t>
  </si>
  <si>
    <t>, I-485 &amp; Providence Rd</t>
  </si>
  <si>
    <t>oMciTIBi15qiR9eD2Ce0qw</t>
  </si>
  <si>
    <t>1017 N Wendover Rd</t>
  </si>
  <si>
    <t>['Building Supplies', 'Hardware Stores', 'Paint Stores', 'Home &amp; Garden', 'Shopping', 'Home Services']</t>
  </si>
  <si>
    <t>oge3Y1YU0pssXZqI3z-HKw</t>
  </si>
  <si>
    <t>Salon Zen</t>
  </si>
  <si>
    <t>10960 Winds Crossing Dr, Ste 200</t>
  </si>
  <si>
    <t>['Beauty &amp; Spas', 'Eyelash Service', 'Hair Salons', 'Hair Extensions', 'Hair Stylists']</t>
  </si>
  <si>
    <t>VVz6Quo_4l_7brgB8vnPBg</t>
  </si>
  <si>
    <t>HC Wellness Center &amp; Spa</t>
  </si>
  <si>
    <t>1308 E Garrison Blvd</t>
  </si>
  <si>
    <t>dl1LSBTrOv3xxGSrIeH0hw</t>
  </si>
  <si>
    <t>Nails Garden</t>
  </si>
  <si>
    <t>8500 L Pineville Matthews Rd</t>
  </si>
  <si>
    <t>['Professional Services', 'Beauty &amp; Spas', 'Nail Salons']</t>
  </si>
  <si>
    <t>CvXx3E2it3ooqMV6I7LPcw</t>
  </si>
  <si>
    <t>Kohl's Gastonia</t>
  </si>
  <si>
    <t>3648 E Franklin Blvd</t>
  </si>
  <si>
    <t>['Home &amp; Garden', 'Home Decor', 'Shopping', 'Department Stores', 'Swimwear', 'Fashion', 'Shoe Stores', "Men's Clothing", "Women's Clothing"]</t>
  </si>
  <si>
    <t>fu-46kZ-jlgpVJHCiMYE6g</t>
  </si>
  <si>
    <t>Goodwill - Franklin Square</t>
  </si>
  <si>
    <t>1004 S Church St</t>
  </si>
  <si>
    <t>['Local Services', 'Community Service/Non-Profit', 'Shopping', 'Thrift Stores']</t>
  </si>
  <si>
    <t>gg_q2IshYdsqGxRu4RW9bw</t>
  </si>
  <si>
    <t>Mattress Express - Lake Norman</t>
  </si>
  <si>
    <t>19601 Statesville Rd</t>
  </si>
  <si>
    <t>['Shopping', 'Mattresses', 'Furniture Stores', 'Home &amp; Garden', 'Home Decor']</t>
  </si>
  <si>
    <t>oYdIdEPufpqm1GyKCgAbCA</t>
  </si>
  <si>
    <t>10035 Weddington Rd</t>
  </si>
  <si>
    <t>vtKpzwZ79DInAG4nyhChkQ</t>
  </si>
  <si>
    <t>Rigas Diner</t>
  </si>
  <si>
    <t>xUYZzyhyJLdeiHk30cJQRw</t>
  </si>
  <si>
    <t>M1AvDkm6oi0wAy4-l_xiJQ</t>
  </si>
  <si>
    <t>Frazier Park</t>
  </si>
  <si>
    <t>1201 W 4th St Ext</t>
  </si>
  <si>
    <t>['Active Life', 'Dog Parks', 'Parks']</t>
  </si>
  <si>
    <t>Bsw6sGGiCqGZ6Z6Jtw-owA</t>
  </si>
  <si>
    <t>Quest Diagnostics</t>
  </si>
  <si>
    <t>3541 Randolph Rd Ste 110</t>
  </si>
  <si>
    <t>['Health &amp; Medical', 'Laboratory Testing', 'Medical Centers', 'Diagnostic Services']</t>
  </si>
  <si>
    <t>FAtMpWfFsFsq8htZCuCSgQ</t>
  </si>
  <si>
    <t>Caribbean Delights</t>
  </si>
  <si>
    <t>8625 D Monroe Rd</t>
  </si>
  <si>
    <t>AcgWGuztJErAUcVnA08JHQ</t>
  </si>
  <si>
    <t>Preferred Cleaners</t>
  </si>
  <si>
    <t>OGook49XfpOzHrn9elTv3Q</t>
  </si>
  <si>
    <t>Kevin Godfrey: Allstate Insurance</t>
  </si>
  <si>
    <t>103 Waxhaw Professional Park Dr, Ste C</t>
  </si>
  <si>
    <t>['Financial Services', 'Life Insurance', 'Home &amp; Rental Insurance', 'Auto Insurance', 'Insurance']</t>
  </si>
  <si>
    <t>PopOwjy7LXKkGcYBJvhkAA</t>
  </si>
  <si>
    <t>Tropical Bakery Cafe</t>
  </si>
  <si>
    <t>11100 Monroe Rd, Ste E</t>
  </si>
  <si>
    <t>['Food', 'Restaurants', 'Bakeries', 'Brazilian', 'Cafes']</t>
  </si>
  <si>
    <t>pNqn6veP0WBWlhXlXil8aA</t>
  </si>
  <si>
    <t>Myers Park Cleaners</t>
  </si>
  <si>
    <t>425 Providence Rd</t>
  </si>
  <si>
    <t>VPqod6TW20VRw7n8zKtP5g</t>
  </si>
  <si>
    <t>Charlotte Cafe</t>
  </si>
  <si>
    <t>8200 Providence Rd, Ste 700</t>
  </si>
  <si>
    <t>64gYjpy5HzoDgs4kb7uGHw</t>
  </si>
  <si>
    <t>Tint World</t>
  </si>
  <si>
    <t>6331 South Blvd</t>
  </si>
  <si>
    <t>['Home Window Tinting', 'Home Services', 'Car Stereo Installation', 'Auto Customization', 'Car Window Tinting', 'Automotive', 'Auto Detailing', 'Auto Glass Services']</t>
  </si>
  <si>
    <t>0ifTAzgfKndqoDUtFo_tYQ</t>
  </si>
  <si>
    <t>Igo Photography</t>
  </si>
  <si>
    <t>3204B N Davidson St</t>
  </si>
  <si>
    <t>['Event Photography', 'Photographers', 'Boudoir Photography', 'Event Planning &amp; Services']</t>
  </si>
  <si>
    <t>D8eRY5YlJO39TEY8NSaakg</t>
  </si>
  <si>
    <t>Belhaven Tire &amp; Auto Center</t>
  </si>
  <si>
    <t>401 Lawton Rd</t>
  </si>
  <si>
    <t>['Oil Change Stations', 'Auto Repair', 'Towing', 'Tires', 'Automotive']</t>
  </si>
  <si>
    <t>v9CvktT3Nt91YCXu9CYjgA</t>
  </si>
  <si>
    <t>1621 N Sardis Rd</t>
  </si>
  <si>
    <t>['Grocery', 'Food', 'Flowers &amp; Gifts', 'Drugstores', 'Shopping']</t>
  </si>
  <si>
    <t>bsaej5AMbwWpma0qKhLayg</t>
  </si>
  <si>
    <t>PylSakG8OtbqYMZl4weLBw</t>
  </si>
  <si>
    <t>310 E Trade St, Ste A-150</t>
  </si>
  <si>
    <t>['Fast Food', 'Chicken Shop', 'Breakfast &amp; Brunch', 'Restaurants', 'Southern']</t>
  </si>
  <si>
    <t>a5iI_Lwuprw1Yk-ug6oK5Q</t>
  </si>
  <si>
    <t>Connolly's On Fifth</t>
  </si>
  <si>
    <t>['Nightlife', 'Bars', 'Pubs']</t>
  </si>
  <si>
    <t>cI4Uc-EUJmpV0XX52k-DsA</t>
  </si>
  <si>
    <t>Serj</t>
  </si>
  <si>
    <t>dZIA9BCxK-yT-Uyln6UUQw</t>
  </si>
  <si>
    <t>Picture People</t>
  </si>
  <si>
    <t>6801 Northlake Mall Dr, Space 152</t>
  </si>
  <si>
    <t>['Photography Stores &amp; Services', 'Shopping', 'Event Photography', 'Photographers', 'Session Photography', 'Event Planning &amp; Services']</t>
  </si>
  <si>
    <t>LX-7q5VcfiejRHaXW4c-pA</t>
  </si>
  <si>
    <t>Charlotte Magazine</t>
  </si>
  <si>
    <t>214 W Tremont Ave, Ste 303</t>
  </si>
  <si>
    <t>['Print Media', 'Mass Media']</t>
  </si>
  <si>
    <t>ow0AerfyK6DM4ysFKqNcdQ</t>
  </si>
  <si>
    <t>ATA Karate-Matthews Winners for Life</t>
  </si>
  <si>
    <t>3122 Fincher Farm Rd, Ste C3</t>
  </si>
  <si>
    <t>['Kids Activities', 'Karate', 'Active Life', 'Martial Arts', 'Fitness &amp; Instruction']</t>
  </si>
  <si>
    <t>UQifjcIZTxDaWLlErFWJuA</t>
  </si>
  <si>
    <t>2101 Rexford Rd, Ste 50</t>
  </si>
  <si>
    <t>8111 Concord Mills Blvd, Ste 101</t>
  </si>
  <si>
    <t>['Mexican', 'Restaurants', 'Tex-Mex', 'Salad', 'Fast Food']</t>
  </si>
  <si>
    <t>FPxIJ8tdSVV3aHuxLJYwdQ</t>
  </si>
  <si>
    <t>Boot Barn</t>
  </si>
  <si>
    <t>2901 W US Hwy 74</t>
  </si>
  <si>
    <t>['Shopping', 'Fashion', "Men's Clothing", "Women's Clothing", 'Leather Goods']</t>
  </si>
  <si>
    <t>KvD5ztamryDcuYTIBfAy7g</t>
  </si>
  <si>
    <t>3Yd6fKnCYauZ_4l0DU2LDw</t>
  </si>
  <si>
    <t>Nails For U</t>
  </si>
  <si>
    <t>kHvAnRY4D8Eq7kgGCGV9Pg</t>
  </si>
  <si>
    <t>T-Shirt Charity</t>
  </si>
  <si>
    <t>8112 Statesville Rd</t>
  </si>
  <si>
    <t>['Sporting Goods', 'Local Services', 'Printing Services', 'Fashion', 'Shopping', 'Sports Wear']</t>
  </si>
  <si>
    <t>OsS2vShy3aCxtsNSO0pDbg</t>
  </si>
  <si>
    <t>Abari Game Bar</t>
  </si>
  <si>
    <t>1721 N Davidson St</t>
  </si>
  <si>
    <t>['Bars', 'Arts &amp; Entertainment', 'Arcades', 'Nightlife']</t>
  </si>
  <si>
    <t>NPYpZLbpCe3Un3SLY0TByA</t>
  </si>
  <si>
    <t>3rd Street Lynx Station</t>
  </si>
  <si>
    <t>305 E Third St</t>
  </si>
  <si>
    <t>vP4sY1QCP8Du4dzxG-I0WQ</t>
  </si>
  <si>
    <t>The Steak' N Hoagie Shop</t>
  </si>
  <si>
    <t>903 Eastway Dr</t>
  </si>
  <si>
    <t>uB8no_7pL8JOLa0StNmWHQ</t>
  </si>
  <si>
    <t>Charlotte Mecklenburg Library - Hickory Grove</t>
  </si>
  <si>
    <t>5935 Hickory Grove Road</t>
  </si>
  <si>
    <t>['Bookstores', 'Education', 'Books', 'Mags', 'Music &amp; Video', 'Shopping', 'Educational Services', 'Libraries', 'Public Services &amp; Government']</t>
  </si>
  <si>
    <t>DEgo_tIfBZ7BvuFbUzIGtg</t>
  </si>
  <si>
    <t>Belk Theater</t>
  </si>
  <si>
    <t>_uKG-dnk21fB2exXgcx7JA</t>
  </si>
  <si>
    <t>All My Sons Moving &amp; Storage</t>
  </si>
  <si>
    <t>6901-B Northpark Blvd</t>
  </si>
  <si>
    <t>['Local Services', 'Self Storage', 'Movers', 'Home Services']</t>
  </si>
  <si>
    <t>qngZL34Ck9e8jNJzJLxtuw</t>
  </si>
  <si>
    <t>iNCHARGE Phone Repair</t>
  </si>
  <si>
    <t>355 George W Liles Pkwy</t>
  </si>
  <si>
    <t>['Local Services', 'Shopping', 'Electronics Repair', 'Mobile Phones', 'IT Services &amp; Computer Repair', 'Mobile Phone Repair']</t>
  </si>
  <si>
    <t>oFwr1It81SObzC3MZ66vqw</t>
  </si>
  <si>
    <t>Mama's Caribbean Bar &amp; Grill</t>
  </si>
  <si>
    <t>1504 Central Ave</t>
  </si>
  <si>
    <t>u4rR3UQ2fcoZStJ4ZSDPXQ</t>
  </si>
  <si>
    <t>Blind and Shutter Depot</t>
  </si>
  <si>
    <t>['Shades &amp; Blinds', 'Home Services', 'Shutters']</t>
  </si>
  <si>
    <t>MvivO4fa06k5JqNCB30pzA</t>
  </si>
  <si>
    <t>Novant Health Arboretum Family &amp; Sports Medicine</t>
  </si>
  <si>
    <t>7903 Providence Rd, Ste 100</t>
  </si>
  <si>
    <t>['Doctors', 'Family Practice', 'Health &amp; Medical', 'Sports Medicine']</t>
  </si>
  <si>
    <t>aMM_FUvDCaDOVAFGFytEjA</t>
  </si>
  <si>
    <t>2230 E Franklin Blvd, Ste 100</t>
  </si>
  <si>
    <t>['Mailbox Centers', 'Notaries', 'Shipping Centers', 'Printing Services', 'Local Services']</t>
  </si>
  <si>
    <t>GmBKpp1j9x5Wao5vPOva-Q</t>
  </si>
  <si>
    <t>The Needlecraft Center</t>
  </si>
  <si>
    <t>102 S Main St</t>
  </si>
  <si>
    <t>['Shopping', 'Knitting Supplies']</t>
  </si>
  <si>
    <t>455jZa0wk5yIbPK8niyGvg</t>
  </si>
  <si>
    <t>Clothes Mentor</t>
  </si>
  <si>
    <t>901 S Kings Dr, Ste 125</t>
  </si>
  <si>
    <t>['Used', 'Vintage &amp; Consignment', 'Accessories', 'Fashion', "Women's Clothing", 'Shopping']</t>
  </si>
  <si>
    <t>wEcNdojNBGfIJUqxMqj4kg</t>
  </si>
  <si>
    <t>McCarthy Tire Service</t>
  </si>
  <si>
    <t>8100 Fairview Rd</t>
  </si>
  <si>
    <t>['Automotive', 'Towing', 'Tires', 'Wheel &amp; Rim Repair', 'Auto Repair', 'Oil Change Stations']</t>
  </si>
  <si>
    <t>LVpDZytzMaf7Jxc9jBRxZA</t>
  </si>
  <si>
    <t>4100 Brookshire Blvd</t>
  </si>
  <si>
    <t>TEo2F1lzsAxKQ6i0pwtD5Q</t>
  </si>
  <si>
    <t>Z Home Furnishings</t>
  </si>
  <si>
    <t>331 Main St</t>
  </si>
  <si>
    <t>['Home &amp; Garden', 'Shopping', 'Furniture Stores', 'Art Galleries', 'Arts &amp; Entertainment', 'Local Services', 'Furniture Reupholstery']</t>
  </si>
  <si>
    <t>1f2WHfYMnOe71xx3GiaT7g</t>
  </si>
  <si>
    <t>BB&amp;T Ballpark</t>
  </si>
  <si>
    <t>kWFLNNIRJjDLev4nF56gEQ</t>
  </si>
  <si>
    <t>Promenade Center For Dentistry - Dentist Charlotte NC</t>
  </si>
  <si>
    <t>10844 Providence Rd, Ste 270</t>
  </si>
  <si>
    <t>['Dentists', 'Health &amp; Medical', 'Cosmetic Dentists', 'Oral Surgeons', 'General Dentistry']</t>
  </si>
  <si>
    <t>W--5TnTHkPkqF-cHcgIIdQ</t>
  </si>
  <si>
    <t>Airport Van Rental - Charlotte</t>
  </si>
  <si>
    <t>4901 Wilkinson Blvd</t>
  </si>
  <si>
    <t>lLTYw7wlDzM_f69yK8n0bQ</t>
  </si>
  <si>
    <t>The Feathered Fin</t>
  </si>
  <si>
    <t>['Food Trucks', 'Seafood', 'Restaurants', 'Food']</t>
  </si>
  <si>
    <t>WItlLMrwWUbZhi7aSAzs2Q</t>
  </si>
  <si>
    <t>Piedmont Social House</t>
  </si>
  <si>
    <t>2135 Ayrsley Town Blvd</t>
  </si>
  <si>
    <t>['Bowling', 'Restaurants', 'Southern', 'Arts &amp; Entertainment', 'Social Clubs', 'Nightlife', 'Active Life', 'Bars']</t>
  </si>
  <si>
    <t>VWMSLDPCvfqjw5DDHShQkA</t>
  </si>
  <si>
    <t>The Wine Loft</t>
  </si>
  <si>
    <t>2201 South Blvd</t>
  </si>
  <si>
    <t>['Arts &amp; Entertainment', 'Wine Bars', 'Bars', 'Tapas Bars', 'Restaurants', 'Nightlife']</t>
  </si>
  <si>
    <t>Mi1IdbjqjGoYK09oDu8JVw</t>
  </si>
  <si>
    <t>Yu Yu's Chinese Grill</t>
  </si>
  <si>
    <t>2908 Oak Lake Blvd, Ste 102</t>
  </si>
  <si>
    <t>TI80ii5OCbThzq-PeFw5Fg</t>
  </si>
  <si>
    <t>Pineville Pediatrics</t>
  </si>
  <si>
    <t>10700 Kettering Dr, Ste D</t>
  </si>
  <si>
    <t>Sto6KnOIvZAhSbLg5sZBKg</t>
  </si>
  <si>
    <t>3754 East Franklin Blvd, Franklin Square Phase Iii</t>
  </si>
  <si>
    <t>WdBWhGe4Siqg3IYTc4_K4A</t>
  </si>
  <si>
    <t>Macado's</t>
  </si>
  <si>
    <t>8650 University City Blvd</t>
  </si>
  <si>
    <t>['Restaurants', 'Chicken Wings', 'Burgers', 'Sandwiches']</t>
  </si>
  <si>
    <t>tZbnGfc9LckBuKgKoX8A7g</t>
  </si>
  <si>
    <t>Rotelli Pizza and Pasta</t>
  </si>
  <si>
    <t>OlAnemCJK639lU0UuemTbg</t>
  </si>
  <si>
    <t>9527 South Blvd</t>
  </si>
  <si>
    <t>['Mattresses', 'Furniture Stores', 'Home &amp; Garden', 'Home Decor', 'Shopping']</t>
  </si>
  <si>
    <t>6mX0OK251-oprHZ1gN9KnA</t>
  </si>
  <si>
    <t>Greco Fresh Grille</t>
  </si>
  <si>
    <t>['Greek', 'Mediterranean', 'Restaurants']</t>
  </si>
  <si>
    <t>k2ymPy_vaZgRmriEupmnHQ</t>
  </si>
  <si>
    <t>Auto Inspector</t>
  </si>
  <si>
    <t>5775 Brookshire Blvd</t>
  </si>
  <si>
    <t>['Automotive', 'Motorcycle Repair', 'Car Inspectors', 'Auto Repair', 'Smog Check Stations']</t>
  </si>
  <si>
    <t>0A9Z2srpWHXYaa8nGcZTyQ</t>
  </si>
  <si>
    <t>Alpha &amp; Omega Home Inspections</t>
  </si>
  <si>
    <t>WvDCB57cU1aVnqFuZMdR1w</t>
  </si>
  <si>
    <t>Today's Automotive</t>
  </si>
  <si>
    <t>4528 Nations Crossing Rd</t>
  </si>
  <si>
    <t>dkn-moJIpc43tXn9_i690w</t>
  </si>
  <si>
    <t>214 N Tryon St, Ste 120</t>
  </si>
  <si>
    <t>['Restaurants', 'Mediterranean', 'Sandwiches', 'Fast Food']</t>
  </si>
  <si>
    <t>fjyuhEM-87FrPZ53zgDbXg</t>
  </si>
  <si>
    <t>Dragon Buffett</t>
  </si>
  <si>
    <t>1XnxmIP2-BWNkCvREM2czg</t>
  </si>
  <si>
    <t>9330 E Independence Blvd</t>
  </si>
  <si>
    <t>['American (Traditional)', 'Restaurants', 'Food', 'Southern', 'Breakfast &amp; Brunch', 'Desserts', 'Salad']</t>
  </si>
  <si>
    <t>RhPR6InHyjD4Wtkl49t1Pg</t>
  </si>
  <si>
    <t>3021 Prosperity Church Rd</t>
  </si>
  <si>
    <t>['Real Estate', 'Home Services', 'Mortgage Brokers', 'Banks &amp; Credit Unions', 'Financial Services']</t>
  </si>
  <si>
    <t>Y5CyELa0EyMoEeUmjfkdsQ</t>
  </si>
  <si>
    <t>Reserve at Stone Hollow</t>
  </si>
  <si>
    <t>8800 Hollow Creek Cir</t>
  </si>
  <si>
    <t>['Home Services', 'Real Estate', 'Apartments', 'University Housing']</t>
  </si>
  <si>
    <t>k6m_tyBCQ7Pe2BeHXFXj6w</t>
  </si>
  <si>
    <t>['Shopping', 'Department Stores', 'Fashion', 'Electronics', 'Furniture Stores', 'Home &amp; Garden']</t>
  </si>
  <si>
    <t>r34GbP2OXDsufB0JGPapNg</t>
  </si>
  <si>
    <t>916 Cox Rd, Suite 212</t>
  </si>
  <si>
    <t>GkVZJo9VNWczhRkRhWBsdA</t>
  </si>
  <si>
    <t>The Campus Salon</t>
  </si>
  <si>
    <t>125 Student Union</t>
  </si>
  <si>
    <t>eFh2C61hkpxTH4UcJMFmzw</t>
  </si>
  <si>
    <t>$39 Granite</t>
  </si>
  <si>
    <t>800 Clanton Rd, Ste W</t>
  </si>
  <si>
    <t>['Contractors', 'Cabinetry', 'Home Services', 'Interior Design', 'Countertop Installation']</t>
  </si>
  <si>
    <t>cBzbKdDE1MyiKvOiece3FQ</t>
  </si>
  <si>
    <t>Salam Pizza</t>
  </si>
  <si>
    <t>8142 Mount Holly-Huntersville Rd</t>
  </si>
  <si>
    <t>['Restaurants', 'Middle Eastern', 'Pizza', 'Mediterranean']</t>
  </si>
  <si>
    <t>3JttfusEWl0X3zI3edsRXw</t>
  </si>
  <si>
    <t>Carolinas Healthcare System</t>
  </si>
  <si>
    <t>nAkvyzctZ9yPetGvOTVLjg</t>
  </si>
  <si>
    <t>Orchard Trace Apartments</t>
  </si>
  <si>
    <t>2892 Orchard Trace Dr</t>
  </si>
  <si>
    <t>Qh9sS8XjuO6tuvGWFqPsPQ</t>
  </si>
  <si>
    <t>9820 Rea Rd</t>
  </si>
  <si>
    <t>58Zb67Gl0X1IGNCAYKbrIA</t>
  </si>
  <si>
    <t>Chicken King Nations Ford</t>
  </si>
  <si>
    <t>['Comfort Food', 'Food', 'Sandwiches', 'Seafood', 'Chicken Wings', 'Restaurants', 'Fast Food', 'Chicken Shop', 'Greek', 'Southern']</t>
  </si>
  <si>
    <t>BHcyieNKV-dvCoktKy5KcQ</t>
  </si>
  <si>
    <t>Sn6sKGagoqfP6Ecaj2IUlg</t>
  </si>
  <si>
    <t>CA9DW-u62WT8Ds2ZDUvNNw</t>
  </si>
  <si>
    <t>500 University Center Blvd</t>
  </si>
  <si>
    <t>['Sports Bars', 'Nightlife', 'Tex-Mex', 'Bars', 'American (Traditional)', 'Restaurants']</t>
  </si>
  <si>
    <t>dEbKqHwLU3B40wffsz7kww</t>
  </si>
  <si>
    <t>Pink Poppy Salon</t>
  </si>
  <si>
    <t>8201 Arrowridge Blvd, Ste 137</t>
  </si>
  <si>
    <t>['Beauty &amp; Spas', 'Hair Salons', 'Hair Removal', 'Waxing', 'Eyelash Service']</t>
  </si>
  <si>
    <t>vDZlLRiqIjcMe_h3COKHlg</t>
  </si>
  <si>
    <t>907 South Tryon</t>
  </si>
  <si>
    <t>['Food Trucks', 'Health Markets', 'Specialty Food', 'Acai Bowls', 'Food']</t>
  </si>
  <si>
    <t>LWRt_XQNM-FnW8JO0-dq5g</t>
  </si>
  <si>
    <t>Radiant Skin Organic Spa</t>
  </si>
  <si>
    <t>1818 Lombardy Cir</t>
  </si>
  <si>
    <t>['Skin Care', 'Beauty &amp; Spas', 'Massage']</t>
  </si>
  <si>
    <t>PzDVaF29-5Xj5Kb-4hgyPA</t>
  </si>
  <si>
    <t>Citywide Moving Systems</t>
  </si>
  <si>
    <t>2722 Chamber Dr</t>
  </si>
  <si>
    <t>EfkhcHuVyakw3LE85CGsnw</t>
  </si>
  <si>
    <t>Early Beginnings</t>
  </si>
  <si>
    <t>11330 Rozzelles Ferry Rd</t>
  </si>
  <si>
    <t>IE0QRqaUSW51RmShZ9dX1Q</t>
  </si>
  <si>
    <t>TIN Kitchen</t>
  </si>
  <si>
    <t>['Food', 'Restaurants', 'American (New)', 'Party &amp; Event Planning', 'Food Stands', 'Food Trucks', 'Bartenders', 'Party Equipment Rentals', 'Event Planning &amp; Services', 'Caterers']</t>
  </si>
  <si>
    <t>txBwLmpSXcpekFT6mqR3dQ</t>
  </si>
  <si>
    <t>MSI</t>
  </si>
  <si>
    <t>1108 Continental Blvd, Ste F</t>
  </si>
  <si>
    <t>['Home Services', 'Building Supplies', 'Flooring']</t>
  </si>
  <si>
    <t>z7313AU6jwVlqeKXwfKv8A</t>
  </si>
  <si>
    <t>Cremation Society of Charlotte, Inc.</t>
  </si>
  <si>
    <t>320 West Carson Blvd</t>
  </si>
  <si>
    <t>['Cremation Services', 'Funeral Services &amp; Cemeteries', 'Local Services']</t>
  </si>
  <si>
    <t>RETJ_Hnn6VrekShBBYWQrQ</t>
  </si>
  <si>
    <t>S &amp; K Garage and Wrecker Service</t>
  </si>
  <si>
    <t>308 Rehobeth Rd</t>
  </si>
  <si>
    <t>1Fu1NdyPp9fRIB9S73zSaw</t>
  </si>
  <si>
    <t>Toneys Carpet</t>
  </si>
  <si>
    <t>546 Hwy 24 27 W</t>
  </si>
  <si>
    <t>['Carpeting', 'Home Services', 'Flooring']</t>
  </si>
  <si>
    <t>kdJ0SEWfcBVgBt6HSDGG2Q</t>
  </si>
  <si>
    <t>Camille La Vie</t>
  </si>
  <si>
    <t>8121 Concord Mills Blvd, Ste F2</t>
  </si>
  <si>
    <t>['Shopping', "Women's Clothing", 'Fashion', 'Accessories', 'Bridal']</t>
  </si>
  <si>
    <t>sLReEyIkJ_5EexhLDvbbog</t>
  </si>
  <si>
    <t>819 N Wendover Rd</t>
  </si>
  <si>
    <t>['Local Services', 'Post Offices', 'Public Services &amp; Government', 'Shipping Centers']</t>
  </si>
  <si>
    <t>IsO-iEbn7PVr-X7javcw2w</t>
  </si>
  <si>
    <t>St Peter's Episcopal Church</t>
  </si>
  <si>
    <t>115 W 7th St</t>
  </si>
  <si>
    <t>pVA0EkpGtggVhtWsB2btVQ</t>
  </si>
  <si>
    <t>Spirited Cyclist</t>
  </si>
  <si>
    <t>610 Jetton St, Ste 110</t>
  </si>
  <si>
    <t>['Local Services', 'Bike Repair/Maintenance', 'Sporting Goods', 'Bikes', 'Shopping', 'Bike Rentals', 'Active Life']</t>
  </si>
  <si>
    <t>-PDsq1KOhR-C21u0kCRpqQ</t>
  </si>
  <si>
    <t>Asalon</t>
  </si>
  <si>
    <t>8140 Providence Rd, Ste 600, The Arboretum Shopping Center</t>
  </si>
  <si>
    <t>['Blow Dry/Out Services', 'Hair Stylists', 'Hair Removal', 'Waxing', 'Beauty &amp; Spas', 'Hair Salons']</t>
  </si>
  <si>
    <t>lcKW-L42uOPwUkdljg2PbA</t>
  </si>
  <si>
    <t>Chong Chin</t>
  </si>
  <si>
    <t>rpIdZIfErmbH0QNpeZRb_w</t>
  </si>
  <si>
    <t>Transit Damage Freight</t>
  </si>
  <si>
    <t>7917 Moores Chapel Rd</t>
  </si>
  <si>
    <t>['Home &amp; Garden', 'Furniture Stores', 'Mattresses', 'Shopping']</t>
  </si>
  <si>
    <t>ZBHXfX3vK-ck52UBEofV2w</t>
  </si>
  <si>
    <t>Selwyn Avenue Pub</t>
  </si>
  <si>
    <t>2801 Selwyn Ave</t>
  </si>
  <si>
    <t>['Nightlife', 'American (Traditional)', 'Pubs', 'Pizza', 'Bars', 'Chicken Wings', 'Restaurants']</t>
  </si>
  <si>
    <t>Mva2fHrSRNjzyUb4uwlU-A</t>
  </si>
  <si>
    <t>Papa's Pizza To Go</t>
  </si>
  <si>
    <t>13649 Providence Rd</t>
  </si>
  <si>
    <t>['Pizza', 'Italian', 'Restaurants', 'Salad', 'Chicken Wings']</t>
  </si>
  <si>
    <t>IHoGuxptzHsop6GmpDsC7g</t>
  </si>
  <si>
    <t>1882 S New Hope Rd</t>
  </si>
  <si>
    <t>['Post Offices', 'Mailbox Centers', 'Local Services', 'Public Services &amp; Government']</t>
  </si>
  <si>
    <t>eZKiF_EcsrSYouz1tnDPqA</t>
  </si>
  <si>
    <t>4717 Sharon Rd, Ste 1a</t>
  </si>
  <si>
    <t>['Shipping Centers', 'Local Services', 'Electronics', 'Shopping', 'Printing Services', 'Signmaking', 'Professional Services']</t>
  </si>
  <si>
    <t>hqLkrs03Bbup32V0-jKucA</t>
  </si>
  <si>
    <t>Salon Botanical</t>
  </si>
  <si>
    <t>1226 East Blvd</t>
  </si>
  <si>
    <t>-2pQf1ceDZyE2ReCNbj-3A</t>
  </si>
  <si>
    <t>13146 Rivergate Pkwy</t>
  </si>
  <si>
    <t>['Food', 'Juice Bars &amp; Smoothies', 'Breakfast &amp; Brunch', 'American (Traditional)', 'Restaurants']</t>
  </si>
  <si>
    <t>ZkXOQ8XXazW3EsrFOsvJmQ</t>
  </si>
  <si>
    <t>4430 E Independence Blvd</t>
  </si>
  <si>
    <t>yyYpTY4dhfnX_-4UJEWUcg</t>
  </si>
  <si>
    <t>Uptown Cheapskate - Huntersville</t>
  </si>
  <si>
    <t>["Men's Clothing", 'Fashion', 'Shopping', "Women's Clothing", 'Thrift Stores']</t>
  </si>
  <si>
    <t>fzrLcoVywMhMc_vjEigaDg</t>
  </si>
  <si>
    <t>Sabor Latin Street Grill - South End</t>
  </si>
  <si>
    <t>1616 Camden Rd</t>
  </si>
  <si>
    <t>7VMQOcu_ZitkulsDsvegZw</t>
  </si>
  <si>
    <t>Car Stereo Warehouse</t>
  </si>
  <si>
    <t>3039 E Independence Blvd</t>
  </si>
  <si>
    <t>['Car Stereo Installation', 'Automotive', 'Tires', 'Auto Customization', 'Auto Glass Services', 'Car Window Tinting']</t>
  </si>
  <si>
    <t>tkQyffM9YCGBTnyl7Rxo5A</t>
  </si>
  <si>
    <t>The Italian Pie</t>
  </si>
  <si>
    <t>1608 E Blvd</t>
  </si>
  <si>
    <t>EwPw_OmYFU6bELJmmcbItg</t>
  </si>
  <si>
    <t>Dutch Miller Kia</t>
  </si>
  <si>
    <t>7725 S Blvd</t>
  </si>
  <si>
    <t>['Body Shops', 'Auto Parts &amp; Supplies', 'Oil Change Stations', 'Automotive', 'Auto Repair']</t>
  </si>
  <si>
    <t>UjHq8Ifa_2XfwfIC2yM6Ow</t>
  </si>
  <si>
    <t>Dani</t>
  </si>
  <si>
    <t>15905 Brookway Dr, Ste 4204</t>
  </si>
  <si>
    <t>Mb16VQmWHspEJwPgOOjthQ</t>
  </si>
  <si>
    <t>Southern Strain Brewing Company</t>
  </si>
  <si>
    <t>165 Brumley Ave NE, Ste 3001</t>
  </si>
  <si>
    <t>['Breweries', 'Food', 'Nightlife', 'Brewpubs', 'Bars']</t>
  </si>
  <si>
    <t>Geg9W1SFhY9GWz8up0Cpmw</t>
  </si>
  <si>
    <t>Tavern At the Mills</t>
  </si>
  <si>
    <t>QUwzjNeegM1543YLphMb9w</t>
  </si>
  <si>
    <t>Kandy Bar</t>
  </si>
  <si>
    <t>210 E Trade St, Ste 342</t>
  </si>
  <si>
    <t>['Nightlife', 'Cocktail Bars', 'Event Planning &amp; Services', 'Cupcakes', 'Wine Bars', 'Food', 'Bars', 'Desserts', 'Venues &amp; Event Spaces']</t>
  </si>
  <si>
    <t>phjXraLxT9aJPxdDxcWVVA</t>
  </si>
  <si>
    <t>Legacy Ballantyne</t>
  </si>
  <si>
    <t>e79I3sSDUCrsfpKPvwnAsg</t>
  </si>
  <si>
    <t>8136 Providence Rd</t>
  </si>
  <si>
    <t>['Tex-Mex', 'Restaurants', 'American (Traditional)', 'American (New)', 'Bars', 'Nightlife']</t>
  </si>
  <si>
    <t>e63mB9DYtCoEs9AGgTECPA</t>
  </si>
  <si>
    <t>Busy Bee Academy</t>
  </si>
  <si>
    <t>6629 Bannington Rd</t>
  </si>
  <si>
    <t>FL-Cm4SPpNelW_nf8VW8Ng</t>
  </si>
  <si>
    <t>Innovative Solutions Auto Mobile Detailing</t>
  </si>
  <si>
    <t>XQ4GJTzYO8kGxV9k57kR-Q</t>
  </si>
  <si>
    <t>3805 Concord Parkway South, Suite 152</t>
  </si>
  <si>
    <t>wzRG0IRHTRFyC322kv17Vw</t>
  </si>
  <si>
    <t>Carolina Beauty Bar</t>
  </si>
  <si>
    <t>['Skin Care', 'Beauty &amp; Spas', 'Eyelash Service', 'Hair Removal', 'Waxing']</t>
  </si>
  <si>
    <t>RZzpKBZY2dqNEHem97qkjQ</t>
  </si>
  <si>
    <t>Sport Clips Haircuts of Indian Trail</t>
  </si>
  <si>
    <t>14039 US 74, Ste A4</t>
  </si>
  <si>
    <t>Doc Porter's Distillery</t>
  </si>
  <si>
    <t>232 Peterson Dr</t>
  </si>
  <si>
    <t>['Distilleries', 'Beer', 'Wine &amp; Spirits', 'Food']</t>
  </si>
  <si>
    <t>ZLUfYhDCLWQPFpLqW8gVCQ</t>
  </si>
  <si>
    <t>Penny Pinchers Self Storage</t>
  </si>
  <si>
    <t>124 Dorton St</t>
  </si>
  <si>
    <t>WBX9XQDXWraCcEwYaxz2VA</t>
  </si>
  <si>
    <t>2021 W Roosevelt Blvd</t>
  </si>
  <si>
    <t>vtXHFgp4iaSB-bVgPILuUQ</t>
  </si>
  <si>
    <t>Lower Left Brewing</t>
  </si>
  <si>
    <t>mCq4ad3VshYPa28ib81hVw</t>
  </si>
  <si>
    <t>Trinity and Sons Locksmith</t>
  </si>
  <si>
    <t>WxuRZ-EV8lardPPmRK01Dw</t>
  </si>
  <si>
    <t>3607 Whitehall Park Dr</t>
  </si>
  <si>
    <t>AsmT7Igg1fCG484yzaHywA</t>
  </si>
  <si>
    <t>Gateway Village YMCA</t>
  </si>
  <si>
    <t>900 W Trade St, Ste 100</t>
  </si>
  <si>
    <t>['Active Life', 'Weight Loss Centers', 'Gyms', 'Health &amp; Medical', 'Fitness &amp; Instruction', 'Child Care &amp; Day Care', 'Local Services']</t>
  </si>
  <si>
    <t>fvYvzoOHyfPrAiY3FX_PlQ</t>
  </si>
  <si>
    <t>Tattoo Me</t>
  </si>
  <si>
    <t>1440 S Tryon St, Ste 106</t>
  </si>
  <si>
    <t>['Shopping', 'Beauty &amp; Spas', 'Tattoo', 'Art Galleries', 'Arts &amp; Entertainment', 'Coffee &amp; Tea', 'Piercing', 'Food']</t>
  </si>
  <si>
    <t>nA04zo0huKG64BURkFdisw</t>
  </si>
  <si>
    <t>Luis Auto Center</t>
  </si>
  <si>
    <t>9903 Albemarle Rd</t>
  </si>
  <si>
    <t>ZYnXsreUD3lwA1XsShCnhA</t>
  </si>
  <si>
    <t>8530 Ikea Blvd.</t>
  </si>
  <si>
    <t>OHxwtHM6s3EYHhYMP01RtA</t>
  </si>
  <si>
    <t>Luxury Cleaners</t>
  </si>
  <si>
    <t>20129 N Main St</t>
  </si>
  <si>
    <t>ZlyixR4EcWOISJLFQMsecQ</t>
  </si>
  <si>
    <t>Copper Creek</t>
  </si>
  <si>
    <t>5710 Copper Creek Ct</t>
  </si>
  <si>
    <t>bvN7CNoXx_9WKe86RXJYnQ</t>
  </si>
  <si>
    <t>9225 Westmoreland Rd</t>
  </si>
  <si>
    <t>['Local Services', 'Self Storage', 'Packing Supplies', 'Shopping']</t>
  </si>
  <si>
    <t>9qwQ7RcIk7jNwrIey0pBgA</t>
  </si>
  <si>
    <t>Queen City Nails &amp; Waxing</t>
  </si>
  <si>
    <t>1427 South Blvd, Ste 103</t>
  </si>
  <si>
    <t>['Waxing', 'Hair Removal', 'Hair Salons', 'Nail Salons', 'Beauty &amp; Spas']</t>
  </si>
  <si>
    <t>RISXcxMu8ZtS02jznPaf0g</t>
  </si>
  <si>
    <t>Charlotte Museum Of History</t>
  </si>
  <si>
    <t>3500 Shamrock Dr</t>
  </si>
  <si>
    <t>['Arts &amp; Entertainment', 'Apartments', 'Home Services', 'Real Estate', 'Museums']</t>
  </si>
  <si>
    <t>V6vKiAdoaPJ_PmVeYBKz8g</t>
  </si>
  <si>
    <t>Brideside Bridesmaid</t>
  </si>
  <si>
    <t>2000 South Blvd, Ste 430</t>
  </si>
  <si>
    <t>zKeHgMw_yYcTuwxM4NDsbA</t>
  </si>
  <si>
    <t>Bojangles Restaurant</t>
  </si>
  <si>
    <t>9501 Stafford Rd</t>
  </si>
  <si>
    <t>I3Saf0s5ybDKprYPPNWqtA</t>
  </si>
  <si>
    <t>Urbana Spa</t>
  </si>
  <si>
    <t>7510 Pineville-Matthews Rd, Ste 5-B</t>
  </si>
  <si>
    <t>['Restaurants', 'American (New)', 'Beauty &amp; Spas', 'Massage', 'Massage Therapy', 'Tea Rooms', 'Hair Removal', 'Skin Care', 'Waxing', 'Reflexology', 'Food', 'Day Spas', 'Coffee &amp; Tea', 'Health &amp; Medical']</t>
  </si>
  <si>
    <t>ujBcfKL5_gTYWolmPGkaxA</t>
  </si>
  <si>
    <t>Rainforest Glow Golf</t>
  </si>
  <si>
    <t>584 Indian Trail Rd</t>
  </si>
  <si>
    <t>['Party &amp; Event Planning', 'Mini Golf', 'Active Life', 'Event Planning &amp; Services']</t>
  </si>
  <si>
    <t>OizzqU3hEB1o3XlM5lWbcg</t>
  </si>
  <si>
    <t>Vixen Lash Studio</t>
  </si>
  <si>
    <t>17105 Kenton Dr, Ste 200 C</t>
  </si>
  <si>
    <t>['Hair Removal', 'Beauty &amp; Spas', 'Waxing', 'Eyebrow Services', 'Skin Care', 'Eyelash Service', 'Permanent Makeup']</t>
  </si>
  <si>
    <t>nQv0vv8OfgDr2cjsOTC75g</t>
  </si>
  <si>
    <t>128 South Tryon St</t>
  </si>
  <si>
    <t>8C1cenM-iLApT3akA7eGUQ</t>
  </si>
  <si>
    <t>Flawless Makeup Art</t>
  </si>
  <si>
    <t>2030 7th St</t>
  </si>
  <si>
    <t>['Beauty &amp; Spas', 'Makeup Artists']</t>
  </si>
  <si>
    <t>dnrUckW0mnla1h8iVd2ujg</t>
  </si>
  <si>
    <t>Green Horizon</t>
  </si>
  <si>
    <t>2135 Dunavant St</t>
  </si>
  <si>
    <t>n6EkyjFiBFTFd6S3M5pzrg</t>
  </si>
  <si>
    <t>Kevin Loftin Riverfront Park</t>
  </si>
  <si>
    <t>1400 Catawba St</t>
  </si>
  <si>
    <t>qYevHwgvgqVtdnZini6VDQ</t>
  </si>
  <si>
    <t>5511 Poplar Tent Rd</t>
  </si>
  <si>
    <t>e70S4Wu5bGk44gREthCyUg</t>
  </si>
  <si>
    <t>Artist Touch Drywall</t>
  </si>
  <si>
    <t>['Home Services', 'Drywall Installation &amp; Repair', 'Contractors']</t>
  </si>
  <si>
    <t>5xXRjIKuHkveRgtGsowDKA</t>
  </si>
  <si>
    <t>Sammy‚Äôs Snowballs</t>
  </si>
  <si>
    <t>8009 Fairview Rd</t>
  </si>
  <si>
    <t>H-PmFfqAzQtWTS0XeWC_lw</t>
  </si>
  <si>
    <t>9820 E Rea Rd</t>
  </si>
  <si>
    <t>['Restaurants', 'Greek', 'Mediterranean']</t>
  </si>
  <si>
    <t>alqAgzptInzgkKoaueweFA</t>
  </si>
  <si>
    <t>584 N Church St</t>
  </si>
  <si>
    <t>['Health &amp; Medical', 'Shopping', 'Optometrists', 'Eyewear &amp; Opticians']</t>
  </si>
  <si>
    <t>2zPxSESetFvL8MWPHYwqqA</t>
  </si>
  <si>
    <t>DiBella Chiropractic Center</t>
  </si>
  <si>
    <t>528 Union Rd</t>
  </si>
  <si>
    <t>['Acupuncture', 'Chiropractors', 'Health &amp; Medical']</t>
  </si>
  <si>
    <t>zyppK9JThL5zmTNtXqkdrA</t>
  </si>
  <si>
    <t>Organic Harvest OH</t>
  </si>
  <si>
    <t>1330 Central Ave</t>
  </si>
  <si>
    <t>['Vitamins &amp; Supplements', 'Food', 'Organic Stores', 'Shopping', 'Grocery']</t>
  </si>
  <si>
    <t>ofDTJCa4MLpX8ctfO2LLeA</t>
  </si>
  <si>
    <t>5401 S Blvd</t>
  </si>
  <si>
    <t>['Shopping', 'Costumes', 'Party Supplies', 'Arts &amp; Crafts', 'Event Planning &amp; Services']</t>
  </si>
  <si>
    <t>vtSjoIuz2CeRTf_aMEPkFg</t>
  </si>
  <si>
    <t>7900 Stevens Mill Rd, Suite K</t>
  </si>
  <si>
    <t>['Restaurants', 'Sandwiches', 'Fast Food', 'Chicken Wings', 'Pizza']</t>
  </si>
  <si>
    <t>Gija3u7SaXAr3ittymiZ4A</t>
  </si>
  <si>
    <t>Eggheads Breakfast Brunch and Lunch</t>
  </si>
  <si>
    <t>j44DGewcJlKEs46nzg4Fgg</t>
  </si>
  <si>
    <t>7601 Pineville Matthews Rd, Ste A</t>
  </si>
  <si>
    <t>['Party Supplies', 'Event Planning &amp; Services', 'Arts &amp; Crafts', 'Costumes', 'Shopping']</t>
  </si>
  <si>
    <t>ap5VGUkChf8BFAqtBYAPEw</t>
  </si>
  <si>
    <t>Toppers</t>
  </si>
  <si>
    <t>['Chicken Wings', 'Restaurants', 'Pizza']</t>
  </si>
  <si>
    <t>sRH7TkvioooHcZGI7cmQow</t>
  </si>
  <si>
    <t>Pure Luxury Beauty Studio</t>
  </si>
  <si>
    <t>901 S Kings Dr, Ste 160</t>
  </si>
  <si>
    <t>['Hair Salons', 'Hair Loss Centers', 'Beauty &amp; Spas', 'Hair Extensions', 'Eyelash Service']</t>
  </si>
  <si>
    <t>N6vmLcAJGWGyugoT3VctdQ</t>
  </si>
  <si>
    <t>421 Highway 27 S</t>
  </si>
  <si>
    <t>['Flowers &amp; Gifts', 'Food', 'Florists', 'Grocery', 'Shopping', 'Drugstores']</t>
  </si>
  <si>
    <t>3LF3HqwhUJYT9ma48AdSiw</t>
  </si>
  <si>
    <t>['Hair Salons', 'Day Spas', 'Nail Salons', 'Beauty &amp; Spas', 'Waxing', 'Hair Removal']</t>
  </si>
  <si>
    <t>R04xgckeoM4d2AR9X4bL5Q</t>
  </si>
  <si>
    <t>2712 W Mallard Creek-Church Rd, Ste 420</t>
  </si>
  <si>
    <t>TvgjE10M5nNqHW2tMJfwcQ</t>
  </si>
  <si>
    <t>Larkhaven Golf Club</t>
  </si>
  <si>
    <t>4801 Camp Stewart Rd</t>
  </si>
  <si>
    <t>d1OUYFkKNtrp8totnCnKxw</t>
  </si>
  <si>
    <t>Wilburn Auto Body Shop</t>
  </si>
  <si>
    <t>2033 Margaret Wallace Rd</t>
  </si>
  <si>
    <t>tEvsCDD_aVTfuGjXLUlXFQ</t>
  </si>
  <si>
    <t>Maidworxx</t>
  </si>
  <si>
    <t>814 Tyvola Rd, Ste 104</t>
  </si>
  <si>
    <t>['Home Services', 'Home Cleaning', 'Office Cleaning', 'Professional Services', 'Local Services']</t>
  </si>
  <si>
    <t>aFcvbCoPxk6JJRTYSqKABg</t>
  </si>
  <si>
    <t>301 S Kings Dr</t>
  </si>
  <si>
    <t>['Real Estate', 'Financial Services', 'Mortgage Brokers', 'Home Services', 'Banks &amp; Credit Unions']</t>
  </si>
  <si>
    <t>K0lBxOJWll3gDtUmfvNvpw</t>
  </si>
  <si>
    <t>K9-BootCamp</t>
  </si>
  <si>
    <t>['Pet Services', 'Pet Training', 'Pets']</t>
  </si>
  <si>
    <t>XVCWCbVLq8LjDqQBLRoEcg</t>
  </si>
  <si>
    <t>Barrel Burgers</t>
  </si>
  <si>
    <t>9133 Sam Furr Rd</t>
  </si>
  <si>
    <t>['Burgers', 'Restaurants', 'American (Traditional)']</t>
  </si>
  <si>
    <t>tHdjvI6xtkHPwkIHROkQEw</t>
  </si>
  <si>
    <t>Sharlina Studio</t>
  </si>
  <si>
    <t>1226 E Blvd</t>
  </si>
  <si>
    <t>["Men's Hair Salons", 'Hair Stylists', 'Hair Salons', 'Blow Dry/Out Services', 'Hair Extensions', 'Beauty &amp; Spas']</t>
  </si>
  <si>
    <t>d6i4jdRndCleA2muNk7opw</t>
  </si>
  <si>
    <t>Saks Fifth Avenue-Off Fifth Outlet</t>
  </si>
  <si>
    <t>8281 Concord Mills Blvd</t>
  </si>
  <si>
    <t>wObEUSa8S-1o21dNxcQqVQ</t>
  </si>
  <si>
    <t>Cu Copper</t>
  </si>
  <si>
    <t>1315 E Blvd</t>
  </si>
  <si>
    <t>['Cocktail Bars', 'Bars', 'Nightlife']</t>
  </si>
  <si>
    <t>GRaxMVcVZabrAQvaIL5wKw</t>
  </si>
  <si>
    <t>Fussell R Dale Atty</t>
  </si>
  <si>
    <t>447 S Sharon Amity Rd, Ste 140</t>
  </si>
  <si>
    <t>['Lawyers', 'Professional Services']</t>
  </si>
  <si>
    <t>Xsfu3y0Wz-u7TRXQDTP0tQ</t>
  </si>
  <si>
    <t>7806 Forest Point Blvd</t>
  </si>
  <si>
    <t>['Restaurants', 'Fast Food', 'Burgers', 'Mexican', 'Breakfast &amp; Brunch', 'Tacos']</t>
  </si>
  <si>
    <t>qQxFWZDBmZI3DkDiur3xVA</t>
  </si>
  <si>
    <t>Edwin S Porter, DDS</t>
  </si>
  <si>
    <t>CveFtQj8ebWSH-Yu3H9mFw</t>
  </si>
  <si>
    <t>Cold Mountain Creamery</t>
  </si>
  <si>
    <t>8640 University City Blvd.</t>
  </si>
  <si>
    <t>ge-Rlw5RtHduuABRvlEdxA</t>
  </si>
  <si>
    <t>Cakes &amp; Flakes</t>
  </si>
  <si>
    <t>2015 E Arbors Dr Ste 270</t>
  </si>
  <si>
    <t>YZIjTBzqs4BrbuVrP7uxtA</t>
  </si>
  <si>
    <t>Marti &amp; Liz</t>
  </si>
  <si>
    <t>1834 Matthews Township Pkwy</t>
  </si>
  <si>
    <t>['Fashion', 'Personal Shopping', 'Shoe Stores', 'Shopping']</t>
  </si>
  <si>
    <t>qWSwDbtJRBvKTiMpH3rNLQ</t>
  </si>
  <si>
    <t>Deejai Thai</t>
  </si>
  <si>
    <t>613 Providence Rd</t>
  </si>
  <si>
    <t>['Asian Fusion', 'Sushi Bars', 'Restaurants', 'Thai']</t>
  </si>
  <si>
    <t>Dgt-m6N3wKf03Sdcrv18OQ</t>
  </si>
  <si>
    <t>1640 Sardis Rd N, Ste 140</t>
  </si>
  <si>
    <t>VivoUKJ9t3wPZBUMf4W4Yw</t>
  </si>
  <si>
    <t>Kings Drive Farmers Market</t>
  </si>
  <si>
    <t>938 S Kings Dr</t>
  </si>
  <si>
    <t>kiWCygxZWFvmviiouHSaWg</t>
  </si>
  <si>
    <t>Havana Carolina Bakery</t>
  </si>
  <si>
    <t>900 Cloverleaf Plz</t>
  </si>
  <si>
    <t>['Cafes', 'Cuban', 'Food', 'Bakeries', 'Custom Cakes', 'Restaurants']</t>
  </si>
  <si>
    <t>GSlY852DqQuYWCSZNORTnw</t>
  </si>
  <si>
    <t>Farley's Crafted Pizzeria</t>
  </si>
  <si>
    <t>2025 E Arbors Dr, Ste 210</t>
  </si>
  <si>
    <t>['Italian', 'Pizza', 'Food', 'Salad', 'Restaurants', 'Chicken Wings']</t>
  </si>
  <si>
    <t>tO1F_b_GeXPLfQNWoe7rTg</t>
  </si>
  <si>
    <t>6607 S Blvd</t>
  </si>
  <si>
    <t>_On-jRP-TcdEPqlahpUAdQ</t>
  </si>
  <si>
    <t>xgZMO4BHn1TCn7hZ62SaiA</t>
  </si>
  <si>
    <t>200 E Independence Blvd</t>
  </si>
  <si>
    <t>Sweet Tea's Restaurant &amp; Catering</t>
  </si>
  <si>
    <t>9101 Pineville Matthews Rd</t>
  </si>
  <si>
    <t>['American (Traditional)', 'Restaurants', 'Event Planning &amp; Services', 'Caterers']</t>
  </si>
  <si>
    <t>BDTIaZHqgBbV1aqlh1l_Vg</t>
  </si>
  <si>
    <t>2109 W Roosevelt Blvd, Ste F</t>
  </si>
  <si>
    <t>['Food', 'American (Traditional)', 'Pubs', 'Sports Bars', 'Nightlife', 'Restaurants', 'Chicken Wings', 'Beer', 'Wine &amp; Spirits', 'Bars']</t>
  </si>
  <si>
    <t>mJ09B9mEoqhlIGQHCrrwXQ</t>
  </si>
  <si>
    <t>Millstone Bake House &amp; Provisions</t>
  </si>
  <si>
    <t>['Nightlife', 'Wine Bars', 'Sandwiches', 'Bars', 'Restaurants', 'Breakfast &amp; Brunch']</t>
  </si>
  <si>
    <t>j3Xz6JZNjYYLIF2PzpZVQA</t>
  </si>
  <si>
    <t>Stanley Environmental Solutions</t>
  </si>
  <si>
    <t>131 Mariposa Rd</t>
  </si>
  <si>
    <t>['Plumbing', 'Building Supplies', 'Septic Services', 'Local Services', 'Professional Services', 'Home Services', 'Home Cleaning']</t>
  </si>
  <si>
    <t>HPyJM0QWFtHp38GmdKKG2Q</t>
  </si>
  <si>
    <t>7720 Sossoman Lane Northwest</t>
  </si>
  <si>
    <t>['Pretzels', 'Fast Food', 'Restaurants', 'Food', 'Burgers']</t>
  </si>
  <si>
    <t>6RLODChpaz90SGlWWf6tHA</t>
  </si>
  <si>
    <t>Salon Lofts</t>
  </si>
  <si>
    <t>624 Jetton St, Loft  10, Salon Lofts - Davidson Commons</t>
  </si>
  <si>
    <t>icVrYAjeUE4WsFNwoxt6MQ</t>
  </si>
  <si>
    <t>Swiftdogz Canine Services</t>
  </si>
  <si>
    <t>3455 US Hwy 601 S</t>
  </si>
  <si>
    <t>['Pet Sitting', 'Pet Services', 'Pets', 'Pet Groomers', 'Pet Training']</t>
  </si>
  <si>
    <t>cy8uCZ8ZWcOE9436BIkjIw</t>
  </si>
  <si>
    <t>Cathy's Coffee</t>
  </si>
  <si>
    <t>606 Indian Trl Rd S</t>
  </si>
  <si>
    <t>EvFNCJNMgEILj0LXcEuv0w</t>
  </si>
  <si>
    <t>Granny Mac's Bake Shop</t>
  </si>
  <si>
    <t>5040 Hwy 49 S</t>
  </si>
  <si>
    <t>['Food', 'Donuts', 'Bakeries', 'Bagels', 'Pizza', 'Restaurants']</t>
  </si>
  <si>
    <t>B6k7GdsOFhqMKVa7KGZidg</t>
  </si>
  <si>
    <t>2217-A Matthew Township Pkwy</t>
  </si>
  <si>
    <t>['Delis', 'Sandwiches', 'Salad', 'Restaurants']</t>
  </si>
  <si>
    <t>KXSVL46se1Sp5RgaVKxQ5A</t>
  </si>
  <si>
    <t>Tiff's Treats</t>
  </si>
  <si>
    <t>7314 Waverly Walk Ave, E3</t>
  </si>
  <si>
    <t>['Food', 'Desserts', 'Bakeries', 'Food Delivery Services']</t>
  </si>
  <si>
    <t>czB4BmxlvOqYB5UZuFsdUQ</t>
  </si>
  <si>
    <t>The Cove Church</t>
  </si>
  <si>
    <t>197 Langtree Rd</t>
  </si>
  <si>
    <t>LpZQXRgJRzBHgzYEyNjG2w</t>
  </si>
  <si>
    <t>Carmel Pediatrics, PA</t>
  </si>
  <si>
    <t>7825 Ballantyne Commons Pkwy, Ste 100</t>
  </si>
  <si>
    <t>AEhqCRezM4nha02O0lYmCw</t>
  </si>
  <si>
    <t>Charlotte Cycles</t>
  </si>
  <si>
    <t>337 Baldwin Ave</t>
  </si>
  <si>
    <t>['Shopping', 'Bike Repair/Maintenance', 'Local Services', 'Sporting Goods', 'Bikes']</t>
  </si>
  <si>
    <t>Z08OBGsR0rsM8fPEtSgOEA</t>
  </si>
  <si>
    <t>7lrIy6B-c1miNdwOMXyXuw</t>
  </si>
  <si>
    <t>Tay Shoe Repair</t>
  </si>
  <si>
    <t>11324 N Community House Rd, Ste 102</t>
  </si>
  <si>
    <t>l9RYEvF2-UoCcT1j52HQGA</t>
  </si>
  <si>
    <t>Legacy Arboretum Apartments</t>
  </si>
  <si>
    <t>1729 Echo Forest Dr</t>
  </si>
  <si>
    <t>pZbf-H0BeOrsnJu5wjlM0g</t>
  </si>
  <si>
    <t>102 Gilead Rd, Ste 2</t>
  </si>
  <si>
    <t>M3JRmY4cyylKtmCw57gSoA</t>
  </si>
  <si>
    <t>411 Cox Rd, Ste 110</t>
  </si>
  <si>
    <t>['Sandwiches', 'Restaurants', 'Salad', 'Delis']</t>
  </si>
  <si>
    <t>mNKMeiNuWM7t3Gdp5J8RcQ</t>
  </si>
  <si>
    <t>Oasis Day Spa</t>
  </si>
  <si>
    <t>2036 E 7th St</t>
  </si>
  <si>
    <t>['Massage Therapy', 'Waxing', 'Hair Removal', 'Health &amp; Medical', 'Day Spas', 'Beauty &amp; Spas']</t>
  </si>
  <si>
    <t>eZ42II-IkJcHfeNMfPAKtw</t>
  </si>
  <si>
    <t>Carmel Florist</t>
  </si>
  <si>
    <t>['Shopping', 'Flowers &amp; Gifts', 'Florists']</t>
  </si>
  <si>
    <t>PeUFhzP8rlfd7guK3dO6nQ</t>
  </si>
  <si>
    <t>Two Trees Acupuncture</t>
  </si>
  <si>
    <t>1318 Central Ave, Ste A3</t>
  </si>
  <si>
    <t>['Tui Na', 'Traditional Chinese Medicine', 'Health &amp; Medical', 'Acupuncture', 'Massage Therapy']</t>
  </si>
  <si>
    <t>hxx6pwNbVO7QrJtoBN0VEg</t>
  </si>
  <si>
    <t>28 Branchview Dr NE</t>
  </si>
  <si>
    <t>['Books', 'Mags', 'Music &amp; Video', 'Video Game Stores', 'Shopping']</t>
  </si>
  <si>
    <t>--7zmmkVg-IMGaXbuVd0SQ</t>
  </si>
  <si>
    <t>Primal Brewery</t>
  </si>
  <si>
    <t>16432 Old Statesville Rd</t>
  </si>
  <si>
    <t>eLxJ6PtQ8vob44xKpfHGuQ</t>
  </si>
  <si>
    <t>My Nails &amp; Tan</t>
  </si>
  <si>
    <t>8116 S Tryon St, Ste B-2</t>
  </si>
  <si>
    <t>['Tanning', 'Beauty &amp; Spas', 'Nail Salons']</t>
  </si>
  <si>
    <t>JWQEtpIOQfabAoT3AJruLQ</t>
  </si>
  <si>
    <t>Charlotte Academy of Music</t>
  </si>
  <si>
    <t>15040 Idlewild Rd</t>
  </si>
  <si>
    <t>['Active Life', 'Summer Camps', 'Education', 'Performing Arts', 'Arts &amp; Entertainment', 'Shopping', 'Musical Instruments &amp; Teachers', 'Specialty Schools']</t>
  </si>
  <si>
    <t>oeJ0Jk-NfW13Pu_XF8xn7Q</t>
  </si>
  <si>
    <t>Crossfit Kaiju</t>
  </si>
  <si>
    <t>626 W Charles St, Ste 220</t>
  </si>
  <si>
    <t>['Trainers', 'Gyms', 'Active Life', 'Fitness &amp; Instruction', 'Boot Camps', 'Interval Training Gyms']</t>
  </si>
  <si>
    <t>HvQUpDethWCEMPVg1iiIsA</t>
  </si>
  <si>
    <t>9Round - Matthews</t>
  </si>
  <si>
    <t>929 Park Center Dr, Ste 102</t>
  </si>
  <si>
    <t>['Martial Arts', 'Boxing', 'Trainers', 'Fitness &amp; Instruction', 'Gyms', 'Active Life']</t>
  </si>
  <si>
    <t>ojkr6XimCMEgpzQ05OeKFA</t>
  </si>
  <si>
    <t>Oak Ridge Dental Arts</t>
  </si>
  <si>
    <t>900 W Trade St, Ste 120</t>
  </si>
  <si>
    <t>['Cosmetic Dentists', 'Orthodontists', 'Dentists', 'General Dentistry', 'Health &amp; Medical']</t>
  </si>
  <si>
    <t>bXpVXuWnfOMhNbn-Ug891w</t>
  </si>
  <si>
    <t>6401 Morrison Blvd, Ste 14-15</t>
  </si>
  <si>
    <t>['Specialty Food', 'Shopping', 'Arts &amp; Crafts', 'Food', 'Kitchen &amp; Bath', 'Home &amp; Garden', 'Cooking Classes']</t>
  </si>
  <si>
    <t>lY2RT75tYZCb2YHWu3bbNQ</t>
  </si>
  <si>
    <t>3401 David Cox Rd</t>
  </si>
  <si>
    <t>IKwEt2WJH8jSQip1irB1rg</t>
  </si>
  <si>
    <t>303 Unionville Indian Trail Rd</t>
  </si>
  <si>
    <t>['Coffee &amp; Tea', 'Restaurants', 'Fast Food', 'Food', 'Burgers']</t>
  </si>
  <si>
    <t>UwuN6kiin5EaCL4ZmAhPJQ</t>
  </si>
  <si>
    <t>116 W John St, Unit C</t>
  </si>
  <si>
    <t>MyXv7bbkkBnVQNghyXQ8vw</t>
  </si>
  <si>
    <t>The Grooming Lounge</t>
  </si>
  <si>
    <t>['Pet Services', 'Pets', 'Beauty &amp; Spas', 'Barbers', 'Pet Groomers']</t>
  </si>
  <si>
    <t>-smCQexvjOUcxawJa-2TEA</t>
  </si>
  <si>
    <t>Foxcroft Wine Co - Waverly</t>
  </si>
  <si>
    <t>7416 Waverly Walk Ave, Ste H-1A</t>
  </si>
  <si>
    <t>['Beer', 'Wine &amp; Spirits', 'Wine Bars', 'Tapas Bars', 'Bars', 'Restaurants', 'Nightlife', 'American (New)', 'Food']</t>
  </si>
  <si>
    <t>72h6Xp6X2SN7Gojewk0QUg</t>
  </si>
  <si>
    <t>171 Cross Center Dr</t>
  </si>
  <si>
    <t>Sl_Ww0I8vcBsY0IFZpzgjA</t>
  </si>
  <si>
    <t>PetPeople</t>
  </si>
  <si>
    <t>7315 Waverly Walk Ave</t>
  </si>
  <si>
    <t>zL3wUpMlxKjbXHQQ9WepsQ</t>
  </si>
  <si>
    <t>Kleitches Tom J DDS</t>
  </si>
  <si>
    <t>518 W John St</t>
  </si>
  <si>
    <t>['Health &amp; Medical', 'Dentists', 'Oral Surgeons', 'Endodontists']</t>
  </si>
  <si>
    <t>UA5ZjD0_yAgq5AS6QHUHAg</t>
  </si>
  <si>
    <t>Fullwood Animal Hospital</t>
  </si>
  <si>
    <t>4101 Matthews Mint Hill Rd</t>
  </si>
  <si>
    <t>TUONTXmFr3ArJYbyjMJCNw</t>
  </si>
  <si>
    <t>5303 Poplar Tent Rd, Ste 200</t>
  </si>
  <si>
    <t>PqZh64CnaNOx-ZH0AtZ4wg</t>
  </si>
  <si>
    <t>Dry Clean City - Charlotte</t>
  </si>
  <si>
    <t>6316 Old Sugar Creek Rd</t>
  </si>
  <si>
    <t>UYBon1jafqYVG9sHUs_Wlw</t>
  </si>
  <si>
    <t>Viva Tequis Taqueria And Cantina</t>
  </si>
  <si>
    <t>102 Statesville Rd, Ste B-2</t>
  </si>
  <si>
    <t>1_KKsj0yzAhxEQk-cBWv9A</t>
  </si>
  <si>
    <t>World Gym</t>
  </si>
  <si>
    <t>-5y5m3v_5ZHwlXwsp5K59Q</t>
  </si>
  <si>
    <t>Fitness Connection - University</t>
  </si>
  <si>
    <t>8709 Jw Clay Blvd, Ste C</t>
  </si>
  <si>
    <t>['Gyms', 'Sports Clubs', 'Active Life', 'Fitness &amp; Instruction']</t>
  </si>
  <si>
    <t>P0v6FODbTrqAZ8pf0BI80Q</t>
  </si>
  <si>
    <t>Washland</t>
  </si>
  <si>
    <t>5609 South Blvd</t>
  </si>
  <si>
    <t>GujHWwlEn8VIc8-fM2uHOg</t>
  </si>
  <si>
    <t>Pet Essentials</t>
  </si>
  <si>
    <t>7510 Pineville Matthews Rd, Ste 15A</t>
  </si>
  <si>
    <t>['Pet Services', 'Pet Stores', 'Pets', 'Pet Groomers']</t>
  </si>
  <si>
    <t>3SDFsebhSUyELldIG2kz6w</t>
  </si>
  <si>
    <t>9812 Rea Rd</t>
  </si>
  <si>
    <t>XlhF1y8nOfaxjOhbQZvjpQ</t>
  </si>
  <si>
    <t>La Boiled Crawfish</t>
  </si>
  <si>
    <t>2215 Ayrsley Town Blvd, Ste B</t>
  </si>
  <si>
    <t>['Vietnamese', 'Restaurants', 'Seafood', 'Cajun/Creole']</t>
  </si>
  <si>
    <t>EBvrT67iN_jv1YIU13SMBg</t>
  </si>
  <si>
    <t>Helado Tocumbo</t>
  </si>
  <si>
    <t>MsfC9HI1pkrw-MSAkfxuNg</t>
  </si>
  <si>
    <t>Papyrus</t>
  </si>
  <si>
    <t>['Cards &amp; Stationery', 'Event Planning &amp; Services', 'Shopping', 'Flowers &amp; Gifts', 'Arts &amp; Crafts']</t>
  </si>
  <si>
    <t>Yc5EEpDbDrlqEUBg4LR51w</t>
  </si>
  <si>
    <t>Extended Stay America - Charlotte - Pineville</t>
  </si>
  <si>
    <t>8405 Pineville - Matthews Rd.</t>
  </si>
  <si>
    <t>cH6cRYxSC6XwYaqeMmWCoQ</t>
  </si>
  <si>
    <t>McAlpine Creek Park</t>
  </si>
  <si>
    <t>8711 Monroe Rd</t>
  </si>
  <si>
    <t>t86BtX-naB-OWXoKLCwPHw</t>
  </si>
  <si>
    <t>Zucca Pizza Tavern</t>
  </si>
  <si>
    <t>['Pizza', 'Restaurants', 'Food', 'Italian']</t>
  </si>
  <si>
    <t>eauaRuKAm25_5Bo5DU775A</t>
  </si>
  <si>
    <t>Reid's Salon Solutions</t>
  </si>
  <si>
    <t>19900 S Main St</t>
  </si>
  <si>
    <t>['Nail Salons', 'Beauty &amp; Spas', 'Hair Salons']</t>
  </si>
  <si>
    <t>_WgtxsnqMnkZtA7oF3wOcg</t>
  </si>
  <si>
    <t>Balayage by Danielle</t>
  </si>
  <si>
    <t>2028 E 7th St, Ste 102, RAFAEL'S SALON</t>
  </si>
  <si>
    <t>['Hair Stylists', 'Hair Salons', 'Beauty &amp; Spas', 'Hair Extensions', 'Blow Dry/Out Services']</t>
  </si>
  <si>
    <t>r03iCYpYLD_Lr1ZRJZG7gw</t>
  </si>
  <si>
    <t>Bebe Gallini's</t>
  </si>
  <si>
    <t>19725 Oak St, Ste 1</t>
  </si>
  <si>
    <t>['Furniture Stores', 'Home &amp; Garden', 'Fashion', 'Shopping', 'Flowers &amp; Gifts', 'Jewelry', 'Accessories', 'Gift Shops']</t>
  </si>
  <si>
    <t>2hW-elN6vTeVxYuUK3aIPg</t>
  </si>
  <si>
    <t>Mint Hill Farmers Market</t>
  </si>
  <si>
    <t>7601 Matthews Mint Hill Rd</t>
  </si>
  <si>
    <t>fbj2B-QnEOBH0-EpeiL7Ow</t>
  </si>
  <si>
    <t>1601 Matthews Mint Hill Rd</t>
  </si>
  <si>
    <t>U9pdenJwrO3T5GzHD0RMdw</t>
  </si>
  <si>
    <t>4151 Park Rd</t>
  </si>
  <si>
    <t>['Skin Care', 'Waxing', 'Beauty &amp; Spas', 'Nail Salons', 'Hair Removal']</t>
  </si>
  <si>
    <t>3wDQ4Z65nJqqXI_lVi3xbA</t>
  </si>
  <si>
    <t>Orthocarolina</t>
  </si>
  <si>
    <t>9848 N Tryon St</t>
  </si>
  <si>
    <t>['Health &amp; Medical', 'Chiropractors', 'Orthopedists', 'Doctors', 'Physical Therapy']</t>
  </si>
  <si>
    <t>or5W-gusC1vE7z7lBxR-pw</t>
  </si>
  <si>
    <t>Camp Bow Wow Concord</t>
  </si>
  <si>
    <t>8010 Myint Ln, Ste 110</t>
  </si>
  <si>
    <t>['Pets', 'Pet Sitting', 'Pet Groomers', 'Pet Services', 'Pet Training']</t>
  </si>
  <si>
    <t>dCHNk6OqM-bYH9JHRZxwvg</t>
  </si>
  <si>
    <t>Sharetea</t>
  </si>
  <si>
    <t>1204 Central Ave, Ste 102</t>
  </si>
  <si>
    <t>['Coffee &amp; Tea', 'Food', 'Bubble Tea', 'Taiwanese', 'Juice Bars &amp; Smoothies', 'Restaurants']</t>
  </si>
  <si>
    <t>z7NIceJU_4vSk-EJ8H6hQA</t>
  </si>
  <si>
    <t>Bombay Grille</t>
  </si>
  <si>
    <t>['Indian', 'Restaurants', 'Salad', 'Desserts', 'Seafood', 'Food']</t>
  </si>
  <si>
    <t>XixlE49rS82TKxMmtqH35w</t>
  </si>
  <si>
    <t>Enlighten Yoga</t>
  </si>
  <si>
    <t>9852 Rea Rd, Ste D2</t>
  </si>
  <si>
    <t>['Vocational &amp; Technical School', 'Specialty Schools', 'Active Life', 'Yoga', 'Fitness &amp; Instruction', 'Education']</t>
  </si>
  <si>
    <t>iSasPOqYKEWbcDj0ZFmGZQ</t>
  </si>
  <si>
    <t>U-Haul Moving &amp; Storage of Gastonia</t>
  </si>
  <si>
    <t>3919 E Franklin Blvd</t>
  </si>
  <si>
    <t>['Automotive', 'Self Storage', 'Local Services', 'Truck Rental', 'Parking']</t>
  </si>
  <si>
    <t>Tnc-QnFufxhnj32GC90C-Q</t>
  </si>
  <si>
    <t>1500 W Morehead St, Ste E</t>
  </si>
  <si>
    <t>['Vegetarian', 'Salad', 'Sandwiches', 'Breakfast &amp; Brunch', 'Beer', 'Wine &amp; Spirits', 'Delis', 'Restaurants', 'Food']</t>
  </si>
  <si>
    <t>A99BXxsAPNYBHPuM0QO6nw</t>
  </si>
  <si>
    <t>Affordable Moving Solutions</t>
  </si>
  <si>
    <t>13732 Statesville Rd</t>
  </si>
  <si>
    <t>3ZKQ2dmnQY9yP-11EoVf9w</t>
  </si>
  <si>
    <t>Lakeside Apartments</t>
  </si>
  <si>
    <t>8061 Woodscape Dr</t>
  </si>
  <si>
    <t>Rz6qtZ1T6VqwYnAfQeRjdQ</t>
  </si>
  <si>
    <t>Accent Hair Design</t>
  </si>
  <si>
    <t>15802 Old Statesville Rd</t>
  </si>
  <si>
    <t>['Hair Removal', 'Beauty &amp; Spas', 'Skin Care', 'Waxing', 'Hair Salons']</t>
  </si>
  <si>
    <t>yqMnLsYVQqB7Xm73M0bhLQ</t>
  </si>
  <si>
    <t>Black's Barbecue</t>
  </si>
  <si>
    <t>2902 S York Rd</t>
  </si>
  <si>
    <t>eGdsWwetJ1_oUvWpNafQqg</t>
  </si>
  <si>
    <t>B Shea Vanity</t>
  </si>
  <si>
    <t>650 E Stonewall St</t>
  </si>
  <si>
    <t>['Waxing', 'Makeup Artists', 'Hair Removal', 'Eyelash Service', 'Beauty &amp; Spas', 'Permanent Makeup']</t>
  </si>
  <si>
    <t>Tjn0mVCXSgT4O8p62ICfmA</t>
  </si>
  <si>
    <t>Metro Steamway Inc</t>
  </si>
  <si>
    <t>PSADt2DxkzGtqoZSGUl4lg</t>
  </si>
  <si>
    <t>Impeccable Paws</t>
  </si>
  <si>
    <t>19930 W Catawba Ave</t>
  </si>
  <si>
    <t>JqO1tfedixCdL3e2L7e4AA</t>
  </si>
  <si>
    <t>Luxury Transportation</t>
  </si>
  <si>
    <t>['Hotels &amp; Travel', 'Limos', 'Transportation', 'Airport Shuttles', 'Taxis']</t>
  </si>
  <si>
    <t>cQJ4CB4v8mTaZud8jSppHQ</t>
  </si>
  <si>
    <t>Dragon Moonshine</t>
  </si>
  <si>
    <t>516 E 15th St, Ste 14B</t>
  </si>
  <si>
    <t>['Distilleries', 'Food', 'Beer', 'Wine &amp; Spirits']</t>
  </si>
  <si>
    <t>DV0xGqpbAGyYvC-oHy6vhw</t>
  </si>
  <si>
    <t>Savory Moments</t>
  </si>
  <si>
    <t>12125 Statesvill Rd</t>
  </si>
  <si>
    <t>['Caterers', 'Event Planning &amp; Services', 'Food', 'Bakeries']</t>
  </si>
  <si>
    <t>Ul7IckXQIMelf2pGfynP7A</t>
  </si>
  <si>
    <t>Center City Suites</t>
  </si>
  <si>
    <t>112 S Tryon St, Fl 16</t>
  </si>
  <si>
    <t>['Hotels &amp; Travel', 'Home Services', 'Apartments', 'Event Planning &amp; Services', 'Real Estate', 'Vacation Rentals', 'Hotels', 'Bed &amp; Breakfast']</t>
  </si>
  <si>
    <t>TOVkTBER3VbsTW3LrclMnA</t>
  </si>
  <si>
    <t>Bucky Adams All Breed Pet Grooming</t>
  </si>
  <si>
    <t>901 Pecan Ave</t>
  </si>
  <si>
    <t>4I8-0DMV-UJvMFM_Zs_Y6g</t>
  </si>
  <si>
    <t>Stumptown Station</t>
  </si>
  <si>
    <t>107 A N Trade St</t>
  </si>
  <si>
    <t>['Wine Bars', 'Speakeasies', 'Cocktail Bars', 'Beer Bar', 'Bars', 'Nightlife']</t>
  </si>
  <si>
    <t>BoIRdkTHTePskVR-crAFRw</t>
  </si>
  <si>
    <t>Mattress Firm Arboretum Shopping Center</t>
  </si>
  <si>
    <t>8046 Providence Rd, Ste A</t>
  </si>
  <si>
    <t>['Furniture Stores', 'Mattresses', 'Home Decor', 'Home &amp; Garden', 'Shopping']</t>
  </si>
  <si>
    <t>lhkOAu2UKM5uRiLszl1tmQ</t>
  </si>
  <si>
    <t>Thrifty Car Rental</t>
  </si>
  <si>
    <t>4216 Air Ramp Rd</t>
  </si>
  <si>
    <t>['Car Rental', 'Hotels &amp; Travel', 'Automotive', 'Truck Rental']</t>
  </si>
  <si>
    <t>qqZdPJoHSZPhh4WhEkBzEA</t>
  </si>
  <si>
    <t>Blu at Northline Apartments</t>
  </si>
  <si>
    <t>2508 April Liu Ln</t>
  </si>
  <si>
    <t>k6pgVFDydEeJRZIsjCxqAw</t>
  </si>
  <si>
    <t>6831 Fairview Rd</t>
  </si>
  <si>
    <t>['Podiatrists', 'Health &amp; Medical', 'Doctors']</t>
  </si>
  <si>
    <t>e5Yr1duxJUzMg-BcUcaw8Q</t>
  </si>
  <si>
    <t>Dominican Hair Stylist Carmen 1</t>
  </si>
  <si>
    <t>3724 N Tryon St</t>
  </si>
  <si>
    <t>M1dc6dP90L332Edo7B-eJQ</t>
  </si>
  <si>
    <t>Local 25</t>
  </si>
  <si>
    <t>25 Union St N</t>
  </si>
  <si>
    <t>aIfQzb8eB2iouzwh7JMEIg</t>
  </si>
  <si>
    <t>Potts Chocolate</t>
  </si>
  <si>
    <t>619 S Cedar St, Ste P</t>
  </si>
  <si>
    <t>t_e1JQ4G7RARKz8TQtOiYw</t>
  </si>
  <si>
    <t>Parks Chevrolet Huntersville</t>
  </si>
  <si>
    <t>['Automotive', 'Car Dealers', 'Body Shops', 'Commercial Truck Dealers', 'Auto Repair']</t>
  </si>
  <si>
    <t>m9sVkNSsl1JbaOcq4_sNDA</t>
  </si>
  <si>
    <t>Cadillac of South Charlotte</t>
  </si>
  <si>
    <t>['Body Shops', 'Automotive', 'Car Dealers', 'Auto Repair', 'Tires']</t>
  </si>
  <si>
    <t>fxVIjaDZxUDCZeP9Ow1ezQ</t>
  </si>
  <si>
    <t>Potbelly BBQ</t>
  </si>
  <si>
    <t>['Barbeque', 'Food', 'Restaurants', 'Food Trucks', 'Caterers', 'Sandwiches', 'Event Planning &amp; Services']</t>
  </si>
  <si>
    <t>r83-QcXtk1cyne0YKt67-A</t>
  </si>
  <si>
    <t>10110 Johnston Rd, Ste 14</t>
  </si>
  <si>
    <t>ki9Ol-lDwdwB2o2Rz7Xpow</t>
  </si>
  <si>
    <t>7316 E Independence Blvd</t>
  </si>
  <si>
    <t>['Cafeteria', 'Cafes', 'Restaurants']</t>
  </si>
  <si>
    <t>Xd6jNjgMoPuj5YpE12Gu2Q</t>
  </si>
  <si>
    <t>46 Union St S</t>
  </si>
  <si>
    <t>B750K4IjJM96fL4EFvGNLg</t>
  </si>
  <si>
    <t>1720 Galleria Blvd</t>
  </si>
  <si>
    <t>['Home Services', 'Professional Services', 'Internet Service Providers']</t>
  </si>
  <si>
    <t>MmUwlfRrxVLON3NWOobC_w</t>
  </si>
  <si>
    <t>Pie Five Pizza Co</t>
  </si>
  <si>
    <t>1915 Matthews Township Pkwy</t>
  </si>
  <si>
    <t>['Restaurants', 'Salad', 'Gluten-Free', 'Pizza']</t>
  </si>
  <si>
    <t>v0ubf7h2E0OfwGGfkI1S4w</t>
  </si>
  <si>
    <t>Que Onda Tacos Matthews</t>
  </si>
  <si>
    <t>3016 Weddington Rd, Ste 100</t>
  </si>
  <si>
    <t>['Nightlife', 'Bars', 'Restaurants', 'Mexican', 'Salad']</t>
  </si>
  <si>
    <t>pKlqfHf3PaiCuBR4n3P3kQ</t>
  </si>
  <si>
    <t>Fabulous Frocks Bridal</t>
  </si>
  <si>
    <t>14231 Market Square Dr</t>
  </si>
  <si>
    <t>QKR1hPC_qrcw8NShSfYgZA</t>
  </si>
  <si>
    <t>Carolina Custom Mounts</t>
  </si>
  <si>
    <t>['Home Services', 'Home Theatre Installation', 'Electricians', 'Electronics', 'Shopping']</t>
  </si>
  <si>
    <t>Jo5cVZt6uoPuAWw3XTlmhA</t>
  </si>
  <si>
    <t>Silver Collection at Waterford</t>
  </si>
  <si>
    <t>11920 Joleen Ct</t>
  </si>
  <si>
    <t>6GshXASXubgAOFtR37rPyw</t>
  </si>
  <si>
    <t>9253 E Independence Blvd</t>
  </si>
  <si>
    <t>['American (Traditional)', 'Breakfast &amp; Brunch', 'Restaurants', 'American (New)', 'Burgers']</t>
  </si>
  <si>
    <t>7dZnsiYFDJFPEdyk-pcZoA</t>
  </si>
  <si>
    <t>Bainbridge Crew</t>
  </si>
  <si>
    <t>5940 Monroe Rd</t>
  </si>
  <si>
    <t>6A25Bo2OZd0kTdTAvRvh1Q</t>
  </si>
  <si>
    <t>Prevue</t>
  </si>
  <si>
    <t>2909 N Davidson St</t>
  </si>
  <si>
    <t>R2gNwPARX31w68wjhuJ0zw</t>
  </si>
  <si>
    <t>1100 Metropolitan Ave, Ste 170</t>
  </si>
  <si>
    <t>['Food', 'Restaurants', 'Sports Bars', 'Bars', 'American (Traditional)', 'Nightlife', 'Salad', 'Chicken Wings']</t>
  </si>
  <si>
    <t>KjQArjtwqsGsZ6P0OBUF6g</t>
  </si>
  <si>
    <t>Sun &amp; Ski Sports</t>
  </si>
  <si>
    <t>5341 Ballantyne Commons Pkwy, Ste 150</t>
  </si>
  <si>
    <t>['Bikes', 'Outdoor Gear', 'Fashion', 'Shopping', 'Sports Wear', 'Sporting Goods']</t>
  </si>
  <si>
    <t>Sn_8iHhrU5lOX6kHkQYQdg</t>
  </si>
  <si>
    <t>10620 Providence Rd, Apt A</t>
  </si>
  <si>
    <t>['Desserts', 'Pizza', 'Food', 'Restaurants']</t>
  </si>
  <si>
    <t>M-znmA_X7FOMFDdtuFvoqg</t>
  </si>
  <si>
    <t>SouthEastern Paint-Care</t>
  </si>
  <si>
    <t>['Home Services', 'Gutter Services', 'Drywall Installation &amp; Repair', 'Painters']</t>
  </si>
  <si>
    <t>UlrCYfEfpupUVlP0x2JVSw</t>
  </si>
  <si>
    <t>AMC Carolina Pavilion 22</t>
  </si>
  <si>
    <t>9541 South Boulevard</t>
  </si>
  <si>
    <t>Uu1A_b7V8CEfY5_yc9lKDw</t>
  </si>
  <si>
    <t>North Carolina School of Advanced Bodywork</t>
  </si>
  <si>
    <t>820 Tyvola Rd, Ste 203</t>
  </si>
  <si>
    <t>['Education', 'Health &amp; Medical', 'Specialty Schools', 'Massage Schools', 'Physical Therapy']</t>
  </si>
  <si>
    <t>gcGTtOBn83M_stKRGzfQeA</t>
  </si>
  <si>
    <t>Cafe Sky Eatery</t>
  </si>
  <si>
    <t>119 Landings Dr, Ste 104</t>
  </si>
  <si>
    <t>['Sandwiches', 'Pizza', 'Cafes', 'Salad', 'Restaurants']</t>
  </si>
  <si>
    <t>Bar Charlotte</t>
  </si>
  <si>
    <t>6qDdAp-9A4GqWHwprrK3Vg</t>
  </si>
  <si>
    <t>Maggie's Coin Laundry</t>
  </si>
  <si>
    <t>7520 S Tryon St, Ste A-4</t>
  </si>
  <si>
    <t>FrmEvjWoZP2Ad2NUyGVgHA</t>
  </si>
  <si>
    <t>Maola's Pizza and Restaurant</t>
  </si>
  <si>
    <t>20129-G N Main St</t>
  </si>
  <si>
    <t>['Restaurants', 'Pizza', 'Italian', 'Salad']</t>
  </si>
  <si>
    <t>gGSLGSvE4iigeZWLGXBiXQ</t>
  </si>
  <si>
    <t>Novant Health Matthews Medical Center</t>
  </si>
  <si>
    <t>1500 Matthews Twnshp Pkwy</t>
  </si>
  <si>
    <t>['Internal Medicine', 'Hospitals', 'Medical Centers', 'Health &amp; Medical', 'Doctors']</t>
  </si>
  <si>
    <t>O1uLUm65kV6zq-nssSBK5w</t>
  </si>
  <si>
    <t>10828 Providence Rd</t>
  </si>
  <si>
    <t>mJhJLrBSJ7fdibbyFf53mA</t>
  </si>
  <si>
    <t>Mez</t>
  </si>
  <si>
    <t>EpiCentre, 210 E Trade St</t>
  </si>
  <si>
    <t>fL5y72k9zaZw8E5qZwG-8w</t>
  </si>
  <si>
    <t>Creole House on Main</t>
  </si>
  <si>
    <t>f0W6bna3rd1q7Qwli1Iqiw</t>
  </si>
  <si>
    <t>4541 Sunset Rd</t>
  </si>
  <si>
    <t>['Breakfast &amp; Brunch', 'Restaurants', 'Diners', 'American (Traditional)']</t>
  </si>
  <si>
    <t>6bEj9Pwrdz_uw_3x_-Qigg</t>
  </si>
  <si>
    <t>Kidsorama</t>
  </si>
  <si>
    <t>11023 Ballantyne Commons Pkwy</t>
  </si>
  <si>
    <t>['Face Painting', 'Magicians', 'Event Planning &amp; Services', 'Arts &amp; Entertainment', 'Party &amp; Event Planning', 'Clowns']</t>
  </si>
  <si>
    <t>ieco7POKzqSaP4nVrOP3Tg</t>
  </si>
  <si>
    <t>The Law Firm of Fink and Hayes</t>
  </si>
  <si>
    <t>521 East Blvd</t>
  </si>
  <si>
    <t>['Employment Law', 'Personal Injury Law', 'Lawyers', 'Professional Services']</t>
  </si>
  <si>
    <t>Q9aW0NQat_4RIFZWQ7dS3w</t>
  </si>
  <si>
    <t>The Visiting Veterinarian</t>
  </si>
  <si>
    <t>1024 Elsmore Dr</t>
  </si>
  <si>
    <t>gRndYT7hyrlSmyWwPCr7Zw</t>
  </si>
  <si>
    <t>Bryan Maddex - AmeriFirst Home Mortgage</t>
  </si>
  <si>
    <t>11121 Carmel Commons Blvd</t>
  </si>
  <si>
    <t>IzOAFrYWu0Q7bFVQApZRBA</t>
  </si>
  <si>
    <t>5489 R C Josh Birmingham Pkwy</t>
  </si>
  <si>
    <t>R-f1r0RGoc8aq_9sNeNPbA</t>
  </si>
  <si>
    <t>Ghenchie's Coffee and Ice Cream</t>
  </si>
  <si>
    <t>200 W Main Ave</t>
  </si>
  <si>
    <t>['Food', 'Desserts', 'Cafes', 'Coffee &amp; Tea', 'Restaurants', 'Ice Cream &amp; Frozen Yogurt', 'Venues &amp; Event Spaces', 'Event Planning &amp; Services']</t>
  </si>
  <si>
    <t>4vJHaYyx7If9eRsG2cAyng</t>
  </si>
  <si>
    <t>Hall Clock Shop</t>
  </si>
  <si>
    <t>1512 Central Ave</t>
  </si>
  <si>
    <t>['Shopping', 'Watch Repair', 'Home Decor', 'Home &amp; Garden', 'Watches', 'Local Services']</t>
  </si>
  <si>
    <t>YGcpct62yl0lEGPlJrII5g</t>
  </si>
  <si>
    <t>10329 Mallard Creek Rd</t>
  </si>
  <si>
    <t>['Fast Food', 'Restaurants', 'Southern', 'American (New)', 'Breakfast &amp; Brunch', 'Chicken Shop', 'Food']</t>
  </si>
  <si>
    <t>5UkvIlQLgEkHg9fCI1yUmw</t>
  </si>
  <si>
    <t>Cocina Latina</t>
  </si>
  <si>
    <t>['Mexican', 'Local Flavor', 'Restaurants']</t>
  </si>
  <si>
    <t>RYHm1xOu301sX-T1ePxKKg</t>
  </si>
  <si>
    <t>Wellington Farms Apartments</t>
  </si>
  <si>
    <t>4700 Twisted Oaks Rd</t>
  </si>
  <si>
    <t>ddSBbnPgMBtLN0r1SXr_WA</t>
  </si>
  <si>
    <t>Yoga On Davidson</t>
  </si>
  <si>
    <t>120 S Village Ln, Unit B</t>
  </si>
  <si>
    <t>['Yoga', 'Active Life', 'Pilates', 'Fitness &amp; Instruction']</t>
  </si>
  <si>
    <t>88jOXax58gScdaRdZZy9zQ</t>
  </si>
  <si>
    <t>Candi's Cabaret</t>
  </si>
  <si>
    <t>3935 Statesville Ave</t>
  </si>
  <si>
    <t>['Sports Bars', 'Nightlife', 'Adult Entertainment', 'American (New)', 'Bars', 'Restaurants']</t>
  </si>
  <si>
    <t>dkUHHaTdv1p4f0zPtpjHkA</t>
  </si>
  <si>
    <t>5355 Ballantyne Commons Pkwy, Providence Commons</t>
  </si>
  <si>
    <t>7FPYgKjPu7c2qTcRyBq5DQ</t>
  </si>
  <si>
    <t>Double Dragon Chinese Restaurant</t>
  </si>
  <si>
    <t>3130 Dallas High Shoals Hwy</t>
  </si>
  <si>
    <t>R61ohx9M8sw_gHsPoDCgyw</t>
  </si>
  <si>
    <t>['Restaurants', 'Sandwiches', 'Soup', 'Salad']</t>
  </si>
  <si>
    <t>72AvYq9PgCCOCCfpFsNyYw</t>
  </si>
  <si>
    <t>Palm Berries</t>
  </si>
  <si>
    <t>535 Brentwood Rd</t>
  </si>
  <si>
    <t>['Acai Bowls', 'Specialty Food', 'Food', 'Food Trucks', 'Health Markets']</t>
  </si>
  <si>
    <t>LhTTbtdlkZrSPV7gHf6gZw</t>
  </si>
  <si>
    <t>2108 Union Rd</t>
  </si>
  <si>
    <t>Iwm8h8f2ZfRfIUOfSF4_ww</t>
  </si>
  <si>
    <t>Park Cedar Dentistry</t>
  </si>
  <si>
    <t>10027 Park Cedar Dr, Ste 100</t>
  </si>
  <si>
    <t>KljAJzE4WuV1ay503jjP6w</t>
  </si>
  <si>
    <t>Chopsticks</t>
  </si>
  <si>
    <t>10039 University City Blvd</t>
  </si>
  <si>
    <t>I_sjgmymoRJ8B0h7nN3hQw</t>
  </si>
  <si>
    <t>Sithara</t>
  </si>
  <si>
    <t>cfdC4yF9Kufk88Al0TNiTg</t>
  </si>
  <si>
    <t>Huntersville Family Fitness &amp; Aquatics</t>
  </si>
  <si>
    <t>11725 Verhoeff Dr</t>
  </si>
  <si>
    <t>['Fitness &amp; Instruction', 'Active Life', 'Fashion', 'Shopping', 'Sports Wear', 'Preschools', 'Gyms', 'Sporting Goods', 'Education', 'Swimming Pools']</t>
  </si>
  <si>
    <t>24UDZTAMDUaugpkchFk60w</t>
  </si>
  <si>
    <t>Treehouse Whiskey &amp; Fork</t>
  </si>
  <si>
    <t>4423 Sharon Rd</t>
  </si>
  <si>
    <t>['Food', 'American (New)', 'Whiskey Bars', 'Restaurants', 'Nightlife', 'Bars']</t>
  </si>
  <si>
    <t>WpJx_l_0C6ILCMZcXWqLLw</t>
  </si>
  <si>
    <t>["Women's Clothing", "Men's Clothing", 'Accessories', 'Shopping', 'Fashion']</t>
  </si>
  <si>
    <t>DmzmImOh_QYsaG1CmKphYg</t>
  </si>
  <si>
    <t>12700 Statesville Rd</t>
  </si>
  <si>
    <t>['Education', 'Local Services', 'Preschools', 'Elementary Schools', 'Child Care &amp; Day Care']</t>
  </si>
  <si>
    <t>cy3Or8iSsDOmHBBu2MwnOg</t>
  </si>
  <si>
    <t>Toscana</t>
  </si>
  <si>
    <t>6401 Morrison Blvd, Ste 6B</t>
  </si>
  <si>
    <t>78sTv5gRHLgMRXX7wr1XPA</t>
  </si>
  <si>
    <t>240 Chestnut Pkwy N</t>
  </si>
  <si>
    <t>['Breakfast &amp; Brunch', 'Cajun/Creole', 'Restaurants', 'Soul Food']</t>
  </si>
  <si>
    <t>bkjZjV8p260Bi8suTG-qJA</t>
  </si>
  <si>
    <t>9105 Pineville Matthews</t>
  </si>
  <si>
    <t>['Mobile Phones', 'Shopping', 'Electronics', 'Mobile Phone Accessories', 'Local Services', 'IT Services &amp; Computer Repair', 'Mobile Phone Repair']</t>
  </si>
  <si>
    <t>fDjKnECeU7s9lDnY23ntFw</t>
  </si>
  <si>
    <t>The Red Lion</t>
  </si>
  <si>
    <t>['Pubs', 'American (New)', 'Nightlife', 'Restaurants', 'Bars']</t>
  </si>
  <si>
    <t>C-rI1DaCR_M9aO7oVmilKw</t>
  </si>
  <si>
    <t>LULU Beauty Lounge</t>
  </si>
  <si>
    <t>2030 E 7th St</t>
  </si>
  <si>
    <t>['Hair Removal', 'Eyelash Service', 'Waxing', 'Makeup Artists', 'Beauty &amp; Spas']</t>
  </si>
  <si>
    <t>3flgcuZ-3KZWOPayS0SeKQ</t>
  </si>
  <si>
    <t>2625 E Franklin Blvd, Ste 100</t>
  </si>
  <si>
    <t>['Breakfast &amp; Brunch', 'Food', 'Salad', 'Sandwiches', 'Soup', 'Restaurants', 'Bagels']</t>
  </si>
  <si>
    <t>twqDp5T5eXXt6ZipLvECRw</t>
  </si>
  <si>
    <t>9015 S Tryon St</t>
  </si>
  <si>
    <t>_WiCW71JbvDMzCIDQeOq1A</t>
  </si>
  <si>
    <t>Charlotte's Landing</t>
  </si>
  <si>
    <t>['Newspapers &amp; Magazines', 'Books', 'Mags', 'Music &amp; Video', 'Convenience Stores', 'Food', 'Shopping']</t>
  </si>
  <si>
    <t>Eo7L1EEaumQ6Pnl9nduBUg</t>
  </si>
  <si>
    <t>McHealthy</t>
  </si>
  <si>
    <t>2042 Ayrsley Town Blvd</t>
  </si>
  <si>
    <t>['Juice Bars &amp; Smoothies', 'Food', 'Sandwiches', 'Restaurants']</t>
  </si>
  <si>
    <t>8T5JnB9qL5y8RaCHH5zKSQ</t>
  </si>
  <si>
    <t>Bean Vegan Cuisine</t>
  </si>
  <si>
    <t>3001 E Independence Blvd</t>
  </si>
  <si>
    <t>['Restaurants', 'Vegan', 'Vegetarian', 'Comfort Food', 'Gluten-Free']</t>
  </si>
  <si>
    <t>d0ulefvbRgqW6FV91hxnuw</t>
  </si>
  <si>
    <t>Mint Hill Tool Rental</t>
  </si>
  <si>
    <t>11223 Blair Rd</t>
  </si>
  <si>
    <t>['Local Services', 'Self Storage', 'Machine &amp; Tool Rental']</t>
  </si>
  <si>
    <t>JZsO2GcEBgs8mVxH4SYbgA</t>
  </si>
  <si>
    <t>Colonial Barber Shop</t>
  </si>
  <si>
    <t>1041 A-Providence Rd</t>
  </si>
  <si>
    <t>['Hair Salons', "Men's Hair Salons", 'Hair Stylists', 'Barbers', 'Beauty &amp; Spas']</t>
  </si>
  <si>
    <t>gD6kMplqYcaQ9TNPS_zDHA</t>
  </si>
  <si>
    <t>Tommy's Pub</t>
  </si>
  <si>
    <t>3124 Eastway Dr, Ste 710</t>
  </si>
  <si>
    <t>['Arts &amp; Entertainment', 'Bars', 'Dive Bars', 'Music Venues', 'Nightlife']</t>
  </si>
  <si>
    <t>yfHxWs3K-JPl4Wd_f3EtIg</t>
  </si>
  <si>
    <t>Rebeca's Deli Restaurante Latina</t>
  </si>
  <si>
    <t>6404 Albemarle Rd, Ste A</t>
  </si>
  <si>
    <t>['American (Traditional)', 'Delis', 'Mexican', 'Latin American', 'Restaurants']</t>
  </si>
  <si>
    <t>uDEEYz1oWELBY1ExGHrRpg</t>
  </si>
  <si>
    <t>South End Auto Inspections</t>
  </si>
  <si>
    <t>2321 S Blvd</t>
  </si>
  <si>
    <t>['Smog Check Stations', 'Automotive', 'Motorcycle Repair', 'Auto Parts &amp; Supplies']</t>
  </si>
  <si>
    <t>JvIavs71THEHx-cd8foPQA</t>
  </si>
  <si>
    <t>Silos South End</t>
  </si>
  <si>
    <t>131 Poindexter Dr</t>
  </si>
  <si>
    <t>a2Onjh1D2GFTp99gFbTG5g</t>
  </si>
  <si>
    <t>Keller Williams-Ballantyne Area</t>
  </si>
  <si>
    <t>['Real Estate Agents', 'Real Estate Services', 'Real Estate', 'Home Services']</t>
  </si>
  <si>
    <t>RygcrsTOS2UKV2Z2kCHdPQ</t>
  </si>
  <si>
    <t>11328 E Independence Blvd</t>
  </si>
  <si>
    <t>['Automotive', 'Motorcycle Dealers', 'Motorcycle Gear', 'Shopping', 'Motorcycle Repair', 'Auto Parts &amp; Supplies', 'Sporting Goods', 'Tires']</t>
  </si>
  <si>
    <t>9VcwJliSnNlE8xjp0cY6Mg</t>
  </si>
  <si>
    <t>Joey's Barbershop</t>
  </si>
  <si>
    <t>814 S Union St</t>
  </si>
  <si>
    <t>9sP4nXW3IaX_xfgbdkrZhw</t>
  </si>
  <si>
    <t>250 East Garrison</t>
  </si>
  <si>
    <t>OwRQ6MMrqEo8GR70GRbJcA</t>
  </si>
  <si>
    <t>Expert Nail &amp; Tanning</t>
  </si>
  <si>
    <t>9025 Albemarle Rd</t>
  </si>
  <si>
    <t>ST21XD4aefy-y3mpBaRMGw</t>
  </si>
  <si>
    <t>Aspen Heights</t>
  </si>
  <si>
    <t>1505 Monument Hill Rd</t>
  </si>
  <si>
    <t>['Real Estate', 'Home Services', 'University Housing']</t>
  </si>
  <si>
    <t>3ZcNlKHDvWP2wuxoZamnZQ</t>
  </si>
  <si>
    <t>2905 Eastway Dr</t>
  </si>
  <si>
    <t>['Shopping', 'Pawn Shops', 'Jewelry', 'Gold Buyers']</t>
  </si>
  <si>
    <t>the19uDwR-41n8x861F7Hg</t>
  </si>
  <si>
    <t>Zen Asian Fusion</t>
  </si>
  <si>
    <t>1716 Kenilworth Ave</t>
  </si>
  <si>
    <t>['Noodles', 'Tapas Bars', 'Asian Fusion', 'Thai', 'Chinese', 'Vietnamese', 'Japanese', 'Restaurants']</t>
  </si>
  <si>
    <t>adX80hRTSHbRP6pfA0NzQg</t>
  </si>
  <si>
    <t>Lake Norman Yacht Club</t>
  </si>
  <si>
    <t>297 Yacht Rd</t>
  </si>
  <si>
    <t>['Boating', 'Active Life']</t>
  </si>
  <si>
    <t>41Ty7j6uzpFcDB8nkghbJQ</t>
  </si>
  <si>
    <t>PURE Real Estate</t>
  </si>
  <si>
    <t>831 E 37th St</t>
  </si>
  <si>
    <t>0TWvHLJ66tZeoGY9-17-fw</t>
  </si>
  <si>
    <t>Duke Energy Theater</t>
  </si>
  <si>
    <t>qpW9kiSOVQNRs0s97g9aWA</t>
  </si>
  <si>
    <t>Loft 1523</t>
  </si>
  <si>
    <t>bxsc4cJFKHCBO64k20kCOA</t>
  </si>
  <si>
    <t>16235 Statesville Rd</t>
  </si>
  <si>
    <t>zL_qwA1JgRPgI-LNewP1Ew</t>
  </si>
  <si>
    <t>Simplee Sushi</t>
  </si>
  <si>
    <t>8320 Pineville Matthews Rd, Ste 607</t>
  </si>
  <si>
    <t>['Japanese', 'Sushi Bars', 'Korean', 'Restaurants']</t>
  </si>
  <si>
    <t>b_NvHOS6WQR4kseLr_-dGA</t>
  </si>
  <si>
    <t>Charlotte Concrete Resurfacing</t>
  </si>
  <si>
    <t>['Masonry/Concrete', 'Home Services', 'Building Supplies']</t>
  </si>
  <si>
    <t>8Fipk3HVSdcWHZz-4PuADQ</t>
  </si>
  <si>
    <t>Greater Golf Express</t>
  </si>
  <si>
    <t>10400-C Centrum Pkwy</t>
  </si>
  <si>
    <t>['Shopping', 'Golf Equipment', 'Fitness &amp; Instruction', 'Sporting Goods', 'Active Life', 'Golf Lessons', 'Golf', 'Golf Equipment Shops']</t>
  </si>
  <si>
    <t>U8B3eWdj_3RKG2RW5PXozA</t>
  </si>
  <si>
    <t>Modern Eye Care</t>
  </si>
  <si>
    <t>5325 Vining St NW, Ste 202</t>
  </si>
  <si>
    <t>['Laser Eye Surgery/Lasik', 'Health &amp; Medical', 'Eyewear &amp; Opticians', 'Doctors', 'Shopping', 'Optometrists']</t>
  </si>
  <si>
    <t>xcVPmS_h4PiDcUBjjBB6kg</t>
  </si>
  <si>
    <t>Nations Ford Community Church</t>
  </si>
  <si>
    <t>5901 Nations Ford Rd</t>
  </si>
  <si>
    <t>SxP0w5nJEoD2xgax9Fyz2w</t>
  </si>
  <si>
    <t>GAP Factory Store</t>
  </si>
  <si>
    <t>5416 New Fashion Way</t>
  </si>
  <si>
    <t>["Men's Clothing", "Children's Clothing", 'Shopping', "Women's Clothing", 'Fashion']</t>
  </si>
  <si>
    <t>eL0074eQcHYmS3uunlSR_A</t>
  </si>
  <si>
    <t>Dearness Gardens</t>
  </si>
  <si>
    <t>13501 South Old Statesville Rd</t>
  </si>
  <si>
    <t>['Shopping', 'Home Services', 'Nurseries &amp; Gardening', 'Home &amp; Garden', 'Home Decor', 'Landscaping', 'Irrigation']</t>
  </si>
  <si>
    <t>H_2_wkjK_pdtWD9zP4tjkw</t>
  </si>
  <si>
    <t>Custom Granite Solutions</t>
  </si>
  <si>
    <t>3780 Gribble Rd</t>
  </si>
  <si>
    <t>['Contractors', 'Shopping', 'Kitchen &amp; Bath', 'Mortgage Brokers', 'Home Services', 'Real Estate', 'Home &amp; Garden', 'Countertop Installation']</t>
  </si>
  <si>
    <t>r1k3JVOrfF4vJJUWJrF8uQ</t>
  </si>
  <si>
    <t>Showmars - Charlotte</t>
  </si>
  <si>
    <t>10612 Providence Rd, Ste A</t>
  </si>
  <si>
    <t>['Salad', 'Restaurants', 'Southern', 'Sandwiches', 'American (Traditional)']</t>
  </si>
  <si>
    <t>hFNyMFD0_6TCuDEs9Oc1tA</t>
  </si>
  <si>
    <t>Oasis At Regal Oak</t>
  </si>
  <si>
    <t>6701 English Hills Dr</t>
  </si>
  <si>
    <t>['Property Management', 'Apartments', 'Real Estate', 'University Housing', 'Home Services']</t>
  </si>
  <si>
    <t>A6A5NvLuI4Oe7ukMKhuhLg</t>
  </si>
  <si>
    <t>8532 Pit Stop Ct, Ste 10</t>
  </si>
  <si>
    <t>['Food Delivery Services', 'Food', 'Sandwiches', 'Delis', 'Fast Food', 'Restaurants']</t>
  </si>
  <si>
    <t>RolhqAStfrNy2EaPGYI6aw</t>
  </si>
  <si>
    <t>Glow Skin and Brow Studio</t>
  </si>
  <si>
    <t>9215 Monroe Rd, Ste 100</t>
  </si>
  <si>
    <t>['Eyelash Service', 'Day Spas', 'Beauty &amp; Spas', 'Hair Removal', 'Skin Care']</t>
  </si>
  <si>
    <t>Ph8mpxuLRC3y7i9OTp46YQ</t>
  </si>
  <si>
    <t>Massage Loft</t>
  </si>
  <si>
    <t>13704 Anthea Ln</t>
  </si>
  <si>
    <t>lqrqPGy_Hx3hO7EiF8a9ag</t>
  </si>
  <si>
    <t>Trade Street Jewelers</t>
  </si>
  <si>
    <t>100 W John St</t>
  </si>
  <si>
    <t>['Jewelry', 'Jewelry Repair', 'Local Services', 'Watch Repair', 'Shopping']</t>
  </si>
  <si>
    <t>ouWLY2L0cWr8eSl5qJiP2w</t>
  </si>
  <si>
    <t>O P Nails</t>
  </si>
  <si>
    <t>12806 York Rd, Ste 230</t>
  </si>
  <si>
    <t>Todd L. Stewart DDS &amp; Associates</t>
  </si>
  <si>
    <t>9739 Northlake Centre Pkwy</t>
  </si>
  <si>
    <t>['General Dentistry', 'Oral Surgeons', 'Dentists', 'Endodontists', 'Health &amp; Medical', 'Cosmetic Dentists']</t>
  </si>
  <si>
    <t>fEf1zIrYzbZcHDp6BLMiYA</t>
  </si>
  <si>
    <t>Viking Mergers &amp; Acquisitions</t>
  </si>
  <si>
    <t>17250 Lancaster Hwy, Ste 601</t>
  </si>
  <si>
    <t>['Financial Advising', 'Financial Services', 'Business Consulting', 'Professional Services']</t>
  </si>
  <si>
    <t>Cadillac Cafe</t>
  </si>
  <si>
    <t>['Sandwiches', 'Food', 'Automotive', 'Cafes', 'Restaurants', 'Car Dealers', 'American (Traditional)']</t>
  </si>
  <si>
    <t>6mSQg0NmzomG9l3brbQxxg</t>
  </si>
  <si>
    <t>St Gabriels Catholic Church</t>
  </si>
  <si>
    <t>3016 Providence Rd</t>
  </si>
  <si>
    <t>D9DYy_PX5u_tLEqaaRR2kA</t>
  </si>
  <si>
    <t>['Food', 'Restaurants', 'Cafes', 'Coffee &amp; Tea']</t>
  </si>
  <si>
    <t>UcB5fSdeRKlxWw7G3mmNRw</t>
  </si>
  <si>
    <t>Benton's Crossroads Grill</t>
  </si>
  <si>
    <t>6004 Concord Hwy</t>
  </si>
  <si>
    <t>Jvx8CyM8om6tZvn8PXOWEA</t>
  </si>
  <si>
    <t>OVt_8sGN8GhfCAkyQAQuWQ</t>
  </si>
  <si>
    <t>J.Crew Factory</t>
  </si>
  <si>
    <t>5416 New Fashion Way, Ste 840</t>
  </si>
  <si>
    <t>['Accessories', 'Fashion', 'Shopping', "Women's Clothing", "Men's Clothing", "Children's Clothing", 'Outlet Stores']</t>
  </si>
  <si>
    <t>sP1d3FcENHqoNbLAeiyYPw</t>
  </si>
  <si>
    <t>4310 Sharon Rd, Ste U5</t>
  </si>
  <si>
    <t>['Hair Salons', 'Day Spas', 'Nail Salons', 'Beauty &amp; Spas', 'Makeup Artists']</t>
  </si>
  <si>
    <t>KHMB5w6GfYGmkyXRcjQ65w</t>
  </si>
  <si>
    <t>Four Seasons Auto</t>
  </si>
  <si>
    <t>13613 Independence Blvd, Ste 3</t>
  </si>
  <si>
    <t>4ficqwBgX5rBsMZYby8ZuA</t>
  </si>
  <si>
    <t>3625 Mt Holly-Huntersville Rd, Unit 402</t>
  </si>
  <si>
    <t>maiuQ1kWCHqAHpwnSlD7fg</t>
  </si>
  <si>
    <t>9915 Park Cedar Dr</t>
  </si>
  <si>
    <t>H6YX_zvecHWfEY61x9y9qw</t>
  </si>
  <si>
    <t>Lucas Lepri Brazilian Jiu Jitsu</t>
  </si>
  <si>
    <t>1636 Sardis Rd N, Ste A-170</t>
  </si>
  <si>
    <t>IIWz96zl3D8thYIxv3-5mA</t>
  </si>
  <si>
    <t>202 Market St, Ste B</t>
  </si>
  <si>
    <t>['Chinese', 'Restaurants', 'Thai', 'Asian Fusion']</t>
  </si>
  <si>
    <t>s1av6TDj7npTFBH8HEz-Rw</t>
  </si>
  <si>
    <t>Rivermen Brewing</t>
  </si>
  <si>
    <t>52 Ervin St, Ste C</t>
  </si>
  <si>
    <t>p_3O7VkUNd3ZG6Y4Pdw_eA</t>
  </si>
  <si>
    <t>9931 Rose Commons Dr, Bldg 600, Ste B</t>
  </si>
  <si>
    <t>['Musical Instrument Services', 'Local Services', 'Guitar Stores', 'Musical Instruments &amp; Teachers', 'Shopping']</t>
  </si>
  <si>
    <t>CHtXvGrh3nzGfAoS2ivahA</t>
  </si>
  <si>
    <t>American Laser Skincare</t>
  </si>
  <si>
    <t>['Laser Hair Removal', 'Beauty &amp; Spas', 'Hair Removal', 'Skin Care']</t>
  </si>
  <si>
    <t>bc3qgRXb8mln0CGgUCTdug</t>
  </si>
  <si>
    <t>1535 Elizabeth Ave, Ste 100</t>
  </si>
  <si>
    <t>Her Imports</t>
  </si>
  <si>
    <t>401 N Tryon St, Ste 1117</t>
  </si>
  <si>
    <t>['Beauty &amp; Spas', 'Cosmetics &amp; Beauty Supply', 'Hair Salons', 'Hair Extensions', 'Shopping', 'Hair Stylists']</t>
  </si>
  <si>
    <t>K0VNhFhaOrO3CypCqofjwA</t>
  </si>
  <si>
    <t>Ma Ma Wok</t>
  </si>
  <si>
    <t>11914 Elm Ln, Ste 100</t>
  </si>
  <si>
    <t>['Vegetarian', 'Restaurants', 'Chinese', 'Vegan']</t>
  </si>
  <si>
    <t>1PZYisNseLo9XQSB88UfuQ</t>
  </si>
  <si>
    <t>15127 Ballancroft Pkwy, Ste 101</t>
  </si>
  <si>
    <t>['Restaurants', 'Delis', 'Salad', 'Sandwiches']</t>
  </si>
  <si>
    <t>sVuvkLUQpuzqlR17V_mZsg</t>
  </si>
  <si>
    <t>Miki‚Äôs Grill</t>
  </si>
  <si>
    <t>['Ice Cream &amp; Frozen Yogurt', 'Burgers', 'Restaurants', 'Food', 'Hot Dogs', 'American (Traditional)']</t>
  </si>
  <si>
    <t>ciEcm7jRYmjMQALXsBoKhQ</t>
  </si>
  <si>
    <t>6324 South Blvd</t>
  </si>
  <si>
    <t>['Automotive', 'Oil Change Stations', 'Auto Repair', 'Transmission Repair', 'Tires']</t>
  </si>
  <si>
    <t>00kW9yjLlphQLoh7G_3i5w</t>
  </si>
  <si>
    <t>4820 Wilkinson Blvd</t>
  </si>
  <si>
    <t>z1qkFqJb4jcZ_BeKsSA1mg</t>
  </si>
  <si>
    <t>The Reddoor</t>
  </si>
  <si>
    <t>9605 N Tryon St, Ste E</t>
  </si>
  <si>
    <t>['Shopping', 'Adult']</t>
  </si>
  <si>
    <t>gfwyMJ5jjROWCF4G6ERsAg</t>
  </si>
  <si>
    <t>TownePlace Suites Charlotte Arrowood</t>
  </si>
  <si>
    <t>7805 Forest Point Blvd</t>
  </si>
  <si>
    <t>JZGObzUxfOsotOkp1pecdQ</t>
  </si>
  <si>
    <t>Crispys Bar and Grill</t>
  </si>
  <si>
    <t>3399 Cloverleaf Pkwy</t>
  </si>
  <si>
    <t>['American (Traditional)', 'Food', 'Beer', 'Wine &amp; Spirits', 'American (New)', 'Pubs', 'Nightlife', 'Bars', 'Restaurants']</t>
  </si>
  <si>
    <t>Db3CfZWrtG33UZSs8Tdlsg</t>
  </si>
  <si>
    <t>Sabor Latin Street Grill - Steele Creek</t>
  </si>
  <si>
    <t>11112 S Tryon St, Ste D</t>
  </si>
  <si>
    <t>['Restaurants', 'Caribbean', 'Mexican', 'Latin American']</t>
  </si>
  <si>
    <t>gk-WB85lh08WD_9sHLS9hQ</t>
  </si>
  <si>
    <t>Window Genie of Lake Norman</t>
  </si>
  <si>
    <t>16932 Birkdale Common Pkwy, Unit B</t>
  </si>
  <si>
    <t>['Home Services', 'Window Washing', 'Home Window Tinting', 'Pressure Washers']</t>
  </si>
  <si>
    <t>iGOy8Tc9zeewn5BW2svW-g</t>
  </si>
  <si>
    <t>7864 Rea Rd</t>
  </si>
  <si>
    <t>1VVMumrmxnTaRMw29x9NEw</t>
  </si>
  <si>
    <t>830 Florence St Nw</t>
  </si>
  <si>
    <t>dXARqbMxn40lJRmCeKlnDg</t>
  </si>
  <si>
    <t>Steven Bilon, OD</t>
  </si>
  <si>
    <t>110 N Torrence St</t>
  </si>
  <si>
    <t>josA5sOUiWfpfCBCkavdSQ</t>
  </si>
  <si>
    <t>ArriBeauty Room</t>
  </si>
  <si>
    <t>au-FBzvxqfuCxz22HSJG_w</t>
  </si>
  <si>
    <t>Center For The Healing Arts</t>
  </si>
  <si>
    <t>['Doctors', 'Acupuncture', 'Hypnosis/Hypnotherapy', 'Osteopathic Physicians', 'Massage Therapy', 'Health &amp; Medical', 'Professional Services', 'Nutritionists', 'Life Coach']</t>
  </si>
  <si>
    <t>LVTuAY_WdXCScoQRrhD1mw</t>
  </si>
  <si>
    <t>Einstein Bros. Bagels</t>
  </si>
  <si>
    <t>8845 Craver Rd</t>
  </si>
  <si>
    <t>['Restaurants', 'Bagels', 'Food', 'Coffee &amp; Tea']</t>
  </si>
  <si>
    <t>4M15RlkspK2kjuD7VymFKw</t>
  </si>
  <si>
    <t>CSL Plasma Center</t>
  </si>
  <si>
    <t>5500 Central Ave</t>
  </si>
  <si>
    <t>Sm5wQ-rBZYiEVIyEBStfxQ</t>
  </si>
  <si>
    <t>Matthews Fence</t>
  </si>
  <si>
    <t>7619 Secrest Shortcut Rd</t>
  </si>
  <si>
    <t>['Home Services', 'Fences &amp; Gates', 'Contractors']</t>
  </si>
  <si>
    <t>UjFMuz2JrjYpRQrWRV2xjQ</t>
  </si>
  <si>
    <t>2812 West Sugar Creek Road</t>
  </si>
  <si>
    <t>AUpzU3E1lcjSWRIKNChBhA</t>
  </si>
  <si>
    <t>['Discount Store', 'Mobile Phones', 'Automotive', 'Drugstores', 'Department Stores', 'Grocery', 'Fashion', 'Electronics', 'Shopping', 'Tires', 'Food']</t>
  </si>
  <si>
    <t>keQ-rkoDkjvdPseJirLsEQ</t>
  </si>
  <si>
    <t>Serenity Now Massage Therapy</t>
  </si>
  <si>
    <t>18147 W Catawba Ave</t>
  </si>
  <si>
    <t>['Massage Therapy', 'Reiki', 'Health &amp; Medical', 'Reflexology']</t>
  </si>
  <si>
    <t>7kgdy_Tn7kWZr0PMCKxRNA</t>
  </si>
  <si>
    <t>413 Tyvola Rd</t>
  </si>
  <si>
    <t>['Food', 'Coffee &amp; Tea', 'Restaurants', 'Fast Food', 'Burgers']</t>
  </si>
  <si>
    <t>V1DyPQijS7ymL-HS1tWPCA</t>
  </si>
  <si>
    <t>Mint Museum Shops</t>
  </si>
  <si>
    <t>['Shopping', 'Flowers &amp; Gifts', 'Home &amp; Garden', 'Home Decor', 'Museums', 'Arts &amp; Entertainment', 'Gift Shops', 'Jewelry']</t>
  </si>
  <si>
    <t>cgxr-xXN1JZ4XjXu29TNkA</t>
  </si>
  <si>
    <t>Bj's</t>
  </si>
  <si>
    <t>7905 Lyles Ln</t>
  </si>
  <si>
    <t>['Wholesale Stores', 'Shopping', 'Grocery', 'Food']</t>
  </si>
  <si>
    <t>sH3UsolKjik01u0HlQ9_0Q</t>
  </si>
  <si>
    <t>Three Amigos Mexican Restaurant and Cantina</t>
  </si>
  <si>
    <t>2917 Central Ave</t>
  </si>
  <si>
    <t>t-x9UhukwtaxQ2DmbgFxJg</t>
  </si>
  <si>
    <t>6763 Albemarle Rd</t>
  </si>
  <si>
    <t>kFEqEz7xdkCNHlJJzenssA</t>
  </si>
  <si>
    <t>Zink American Kitchen</t>
  </si>
  <si>
    <t>SzaXTw4F1zk5qD3HVgUcfw</t>
  </si>
  <si>
    <t>2526 Little Rock Rd</t>
  </si>
  <si>
    <t>['Restaurants', 'Grocery', 'Delis', 'Food', 'Sandwiches']</t>
  </si>
  <si>
    <t>7bS8GOywq4RLI0ctokb5mw</t>
  </si>
  <si>
    <t>Merle Norman Cosmetic Studios</t>
  </si>
  <si>
    <t>200 S College St, Ste 300</t>
  </si>
  <si>
    <t>['Beauty &amp; Spas', 'Shopping', 'Cosmetics &amp; Beauty Supply', 'Nail Salons']</t>
  </si>
  <si>
    <t>yN9cS4vG2e-AgteNWw0wRA</t>
  </si>
  <si>
    <t>Renewed Wellness Massage Therapy</t>
  </si>
  <si>
    <t>19801 S Main St, Ste 2</t>
  </si>
  <si>
    <t>tc6sv6vMR5xrYLAPq-DAPg</t>
  </si>
  <si>
    <t>My Dentists</t>
  </si>
  <si>
    <t>411 Billingsley Rd, Ste 102</t>
  </si>
  <si>
    <t>['Health &amp; Medical', 'Cosmetic Dentists', 'Dentists', 'General Dentistry']</t>
  </si>
  <si>
    <t>MSO0kskuBuLeWZmxMem_Aw</t>
  </si>
  <si>
    <t>8948 Jm Keynes Dr</t>
  </si>
  <si>
    <t>['Restaurants', 'Barbeque', 'Caterers', 'Event Planning &amp; Services']</t>
  </si>
  <si>
    <t>p_xOFDTjobDoe4kAM7Ws7g</t>
  </si>
  <si>
    <t>Montford Billiards</t>
  </si>
  <si>
    <t>['Arts &amp; Entertainment', 'Dive Bars', 'Lounges', 'Nightlife', 'Bars', 'Pool Halls', 'Sports Bars', 'Music Venues']</t>
  </si>
  <si>
    <t>p0guvoqR0OEMKqYEQiXjWg</t>
  </si>
  <si>
    <t>EBN's Vegan Cuisine</t>
  </si>
  <si>
    <t>['Restaurants', 'Vegan']</t>
  </si>
  <si>
    <t>kOSkmW1j-deb3k6mwOW49A</t>
  </si>
  <si>
    <t>4111 South Blvd</t>
  </si>
  <si>
    <t>['Contractors', 'Garage Door Services', 'Gutter Services', 'Home Services']</t>
  </si>
  <si>
    <t>6uQaCL5flPwh40Uaga7mWw</t>
  </si>
  <si>
    <t>Yesteryears Goodtime Pub</t>
  </si>
  <si>
    <t>['Dive Bars', 'Bars', 'Nightlife', 'Restaurants', 'American (Traditional)']</t>
  </si>
  <si>
    <t>dRm2_YXSeGCqR2x92DrATA</t>
  </si>
  <si>
    <t>ClickCom</t>
  </si>
  <si>
    <t>6000 Fairview Rd, Ste 350</t>
  </si>
  <si>
    <t>['Graphic Design', 'Marketing', 'Web Design', 'Professional Services']</t>
  </si>
  <si>
    <t>P6RrFk4uVjIXm6vmM7ifFA</t>
  </si>
  <si>
    <t>Peach Movers</t>
  </si>
  <si>
    <t>336 Yorkshire Dr</t>
  </si>
  <si>
    <t>3tZDHQnqe9X6LVNadqFq1Q</t>
  </si>
  <si>
    <t>American Burger</t>
  </si>
  <si>
    <t>5349 Ballantyne Commons Pkwy</t>
  </si>
  <si>
    <t>['Restaurants', 'American (Traditional)', 'Burgers', 'Sandwiches']</t>
  </si>
  <si>
    <t>dSIuM0EQR0N7dBhlNLEk7w</t>
  </si>
  <si>
    <t>Dollar General 821</t>
  </si>
  <si>
    <t>2303 Westinghouse Blvd</t>
  </si>
  <si>
    <t>m0pa0_37NfKqfzPNyWNXXQ</t>
  </si>
  <si>
    <t>Play and Stay Pet Resort</t>
  </si>
  <si>
    <t>670 Griffith Rd</t>
  </si>
  <si>
    <t>['Pet Sitting', 'Pets', 'Pet Boarding', 'Pet Groomers', 'Pet Services']</t>
  </si>
  <si>
    <t>JUhX-FMEqwojDlwHIS-9ng</t>
  </si>
  <si>
    <t>Pe√±o Mediterranean Grill</t>
  </si>
  <si>
    <t>2115 East Arbors Dr, Ste 190</t>
  </si>
  <si>
    <t>['Restaurants', 'Greek', 'Mediterranean', 'Halal']</t>
  </si>
  <si>
    <t>LZyM-pTW2paIbM7Q4Q2TQA</t>
  </si>
  <si>
    <t>The Edge</t>
  </si>
  <si>
    <t>1300 Varsity Lane</t>
  </si>
  <si>
    <t>['University Housing', 'Home Services', 'Apartments', 'Real Estate']</t>
  </si>
  <si>
    <t>67FzueRMlcTQV3Nuep2qPw</t>
  </si>
  <si>
    <t>Lotus Chinese Cuisine</t>
  </si>
  <si>
    <t>Nx8qL3HqmuTvzIq8C7xPDA</t>
  </si>
  <si>
    <t>Savannah Red</t>
  </si>
  <si>
    <t>['Restaurants', 'American (New)', 'Soul Food']</t>
  </si>
  <si>
    <t>-0lbeUxS9QDBtIS5KtPKZw</t>
  </si>
  <si>
    <t>Charlotte Natural Wellness</t>
  </si>
  <si>
    <t>10722 Carmel Commons Blvd, Ste 450</t>
  </si>
  <si>
    <t>['Weight Loss Centers', 'Health &amp; Medical', 'Naturopathic/Holistic', 'Doctors', 'Nutritionists', 'Family Practice', 'Chiropractors']</t>
  </si>
  <si>
    <t>1A29iZ18ontC4vdaTJVMCQ</t>
  </si>
  <si>
    <t>['Hair Removal', 'Skin Care', 'Day Spas', 'Waxing', 'Nail Salons', 'Beauty &amp; Spas', 'Massage', 'Hair Salons']</t>
  </si>
  <si>
    <t>NMw6zTXoZDEzNchVIfL1pQ</t>
  </si>
  <si>
    <t>8943 S Tryon St</t>
  </si>
  <si>
    <t>['Desserts', 'Restaurants', 'American (Traditional)', 'Food', 'Mexican']</t>
  </si>
  <si>
    <t>eqlZFNuVcvK7W0Eomzo-bw</t>
  </si>
  <si>
    <t>Massage Heights Jetton Village</t>
  </si>
  <si>
    <t>19818 N Cove Rd, Ste A</t>
  </si>
  <si>
    <t>['Day Spas', 'Beauty &amp; Spas', 'Health &amp; Medical', 'Massage', 'Massage Therapy', 'Skin Care']</t>
  </si>
  <si>
    <t>VDSDsuMeQRfViIY7IGPvqg</t>
  </si>
  <si>
    <t>5518 New Fashion Way, Ste 590</t>
  </si>
  <si>
    <t>['Sporting Goods', 'Sports Wear', 'Outlet Stores', 'Active Life', 'Shopping', 'Shoe Stores', 'Fashion']</t>
  </si>
  <si>
    <t>OvbbnbPGFOQUEuwbKyQATA</t>
  </si>
  <si>
    <t>2142 Rocky River Rd</t>
  </si>
  <si>
    <t>NNiKmCGL1USfihxT7uAcjw</t>
  </si>
  <si>
    <t>['Food', 'Coffee &amp; Tea', 'Restaurants']</t>
  </si>
  <si>
    <t>W3EtfIbmLoduBzYXu6Dhbg</t>
  </si>
  <si>
    <t>2651 E Franklin Blvd</t>
  </si>
  <si>
    <t>nNroLnN_dD5qc8hKJE-_Ag</t>
  </si>
  <si>
    <t>N8xJlDeKT3wOFsL3zAfGXg</t>
  </si>
  <si>
    <t>1510 Sardis Rd N</t>
  </si>
  <si>
    <t>['Shopping', 'Drugstores', 'Beauty &amp; Spas', 'Food', 'Convenience Stores', 'Photography Stores &amp; Services', 'Cosmetics &amp; Beauty Supply']</t>
  </si>
  <si>
    <t>FxZ3NGLba_dAa4DxwsRATg</t>
  </si>
  <si>
    <t>Maid U Smile</t>
  </si>
  <si>
    <t>18800 W Catawba Ave</t>
  </si>
  <si>
    <t>3Lj4mTtIeFYWN7qJdsNTgg</t>
  </si>
  <si>
    <t>Crest On Providence</t>
  </si>
  <si>
    <t>7125 Providence Sq Dr</t>
  </si>
  <si>
    <t>['Real Estate Services', 'Real Estate', 'Home Services', 'Apartments']</t>
  </si>
  <si>
    <t>H4GlIE6tSNYeuYKolcH_2w</t>
  </si>
  <si>
    <t>Sakura Japanese Restaurant</t>
  </si>
  <si>
    <t>3758 E Franklin Blvd</t>
  </si>
  <si>
    <t>eqLnu2upLynB4UGohc6KEQ</t>
  </si>
  <si>
    <t>Picasso's Sports Cafe</t>
  </si>
  <si>
    <t>['Pool Halls', 'Nightlife', 'Bars', 'Burgers', 'Pizza', 'American (Traditional)', 'Restaurants', 'Sports Bars']</t>
  </si>
  <si>
    <t>3bHx12bCQFr-BBUs3arJ-w</t>
  </si>
  <si>
    <t>Concord Nails Spa</t>
  </si>
  <si>
    <t>8455 Pit Stop Ct NW, Ste 115</t>
  </si>
  <si>
    <t>Yml4D_mKxDf14KA8o_X_kg</t>
  </si>
  <si>
    <t>Volume Salon</t>
  </si>
  <si>
    <t>520 W 5th St, Ste 101</t>
  </si>
  <si>
    <t>['Beauty &amp; Spas', 'Massage', 'Day Spas', 'Hair Salons']</t>
  </si>
  <si>
    <t>GwuDuO_mOa9O9Tczixn8bw</t>
  </si>
  <si>
    <t>3905-A Providence Rd</t>
  </si>
  <si>
    <t>Bm2fPxw9oTnYvO5oL_ArTA</t>
  </si>
  <si>
    <t>FY Eye Care Associates</t>
  </si>
  <si>
    <t>10210 Prosperity Park Dr, Ste 200</t>
  </si>
  <si>
    <t>['Medical Supplies', 'Doctors', 'Eyewear &amp; Opticians', 'Laser Eye Surgery/Lasik', 'Shopping', 'Health &amp; Medical', 'Optometrists']</t>
  </si>
  <si>
    <t>LTXEYyUfTWG_eVNjXRh5WQ</t>
  </si>
  <si>
    <t>6925 University City Blvd</t>
  </si>
  <si>
    <t>dPWHFb_sDduzcJdOZSqR5Q</t>
  </si>
  <si>
    <t>Wing King Cafe</t>
  </si>
  <si>
    <t>13209 Carowinds Blvd, Ste a</t>
  </si>
  <si>
    <t>['Chicken Wings', 'Restaurants', 'American (Traditional)']</t>
  </si>
  <si>
    <t>qNgAUYaztuuQPDz7XXc-Xw</t>
  </si>
  <si>
    <t>Spa Bliss</t>
  </si>
  <si>
    <t>1200 E Morehead St, Ste 20Q</t>
  </si>
  <si>
    <t>['Beauty &amp; Spas', 'Massage', 'Health &amp; Medical', 'Massage Therapy']</t>
  </si>
  <si>
    <t>3KPVfWCBdIinCcpLh5vOfA</t>
  </si>
  <si>
    <t>Diviniti Hair Salon</t>
  </si>
  <si>
    <t>15080 Idlewild Rd, Ste H</t>
  </si>
  <si>
    <t>IeK0nzbMPbWnUBIPB83v6A</t>
  </si>
  <si>
    <t>Howl at the Moon Charlotte</t>
  </si>
  <si>
    <t>210 E Trade St, Ste A-308</t>
  </si>
  <si>
    <t>['Arts &amp; Entertainment', 'Piano Bars', 'Event Planning &amp; Services', 'Nightlife', 'Venues &amp; Event Spaces', 'Bars', 'Music Venues']</t>
  </si>
  <si>
    <t>me0LooluZHKBNlmctM88Xw</t>
  </si>
  <si>
    <t>425 E Long Ave</t>
  </si>
  <si>
    <t>e01WELWR6ODCder7onrIlA</t>
  </si>
  <si>
    <t>Tacos Don Sammy</t>
  </si>
  <si>
    <t>6020 Wilkinson Blvd</t>
  </si>
  <si>
    <t>['Mexican', 'Restaurants', 'Food', 'Food Trucks']</t>
  </si>
  <si>
    <t>u9Lgh3IH1l_TVEOPZ7YvSg</t>
  </si>
  <si>
    <t>Acosta Heating &amp; Cooling</t>
  </si>
  <si>
    <t>3915 Stuart Andrew Blvd</t>
  </si>
  <si>
    <t>['Home Services', 'Plumbing', 'Heating &amp; Air Conditioning/HVAC', 'Solar Installation', 'Local Services', 'Generator Installation/Repair', 'Electricians']</t>
  </si>
  <si>
    <t>WBMFIFi3zWFqf_7r6SjzvA</t>
  </si>
  <si>
    <t>2310 Matthews Township Pkwy</t>
  </si>
  <si>
    <t>['Shopping', 'Arts &amp; Crafts', 'Hobby Shops', 'Home Decor', 'Fabric Stores', 'Art Supplies', 'Home &amp; Garden', 'Wedding Planning', 'Event Planning &amp; Services']</t>
  </si>
  <si>
    <t>3KFUlJKD4EmWSw7XlTaEkA</t>
  </si>
  <si>
    <t>University Dental Associates - Crown Point</t>
  </si>
  <si>
    <t>2300 Sardis Rd N, Ste G</t>
  </si>
  <si>
    <t>['Dentists', 'Health &amp; Medical', 'General Dentistry', 'Orthodontists', 'Cosmetic Dentists', 'Prosthodontists']</t>
  </si>
  <si>
    <t>7GGnf6a8PkHg8niFWeLn5g</t>
  </si>
  <si>
    <t>Via Roma</t>
  </si>
  <si>
    <t>7416 Waverly Walk Ave, Ste H-2</t>
  </si>
  <si>
    <t>['Desserts', 'Restaurants', 'Bars', 'Wine Bars', 'Italian', 'Nightlife', 'Food']</t>
  </si>
  <si>
    <t>Mw7ckRYBGY2MazzW_bWUjQ</t>
  </si>
  <si>
    <t>Cellular Sales, Verizon Wireless Authorized Retailer</t>
  </si>
  <si>
    <t>8111 Concord Mills Blvd, Ste 240</t>
  </si>
  <si>
    <t>['Mobile Phones', 'Electronics', 'Shopping']</t>
  </si>
  <si>
    <t>NAMGicuH3h-wpFjSDBYNNw</t>
  </si>
  <si>
    <t>New York Pizza Express</t>
  </si>
  <si>
    <t>4520 Potter Rd</t>
  </si>
  <si>
    <t>['Food Delivery Services', 'Italian', 'Food', 'Restaurants', 'Pizza']</t>
  </si>
  <si>
    <t>0S0j3y33t8qAgMd1fkVS7Q</t>
  </si>
  <si>
    <t>MS PowerSports</t>
  </si>
  <si>
    <t>4804 Wilkinson Blvd</t>
  </si>
  <si>
    <t>['Motorcycle Dealers', 'Automotive', 'Motorcycle Repair', 'Shopping', 'Motorcycle Gear']</t>
  </si>
  <si>
    <t>B74W6i1BPe76QsuN8D0HKA</t>
  </si>
  <si>
    <t>['Hearing Aid Providers', 'Allergists', 'Audiologist', 'Medical Centers', 'Health &amp; Medical', 'Ear Nose &amp; Throat', 'Ophthalmologists', 'Doctors', 'Cosmetic Surgeons']</t>
  </si>
  <si>
    <t>TswBy1CPplUQYnqQ6F9-4g</t>
  </si>
  <si>
    <t>Monroe Aquatics &amp; Fitness Center</t>
  </si>
  <si>
    <t>2325 Hanover Dr</t>
  </si>
  <si>
    <t>4DIijGndvGc9n_t8pQYr3Q</t>
  </si>
  <si>
    <t>Weddington Animal Hospital</t>
  </si>
  <si>
    <t>13667 Providence Rd</t>
  </si>
  <si>
    <t>['Pet Sitting', 'Pets', 'Veterinarians', 'Pet Services', 'Holistic Animal Care']</t>
  </si>
  <si>
    <t>vmFMRvJ00yCLZIbG-2zrUA</t>
  </si>
  <si>
    <t>Blown Away Hair Salon</t>
  </si>
  <si>
    <t>9309 Center Lake Dr, Ste 130</t>
  </si>
  <si>
    <t>['Hair Removal', 'Waxing', 'Hair Salons', 'Beauty &amp; Spas', 'Skin Care']</t>
  </si>
  <si>
    <t>_L0Asb-d0-3J8Zmd5Q3bqw</t>
  </si>
  <si>
    <t>NutriMost</t>
  </si>
  <si>
    <t>15640 Don Lochman Ln, Ste B</t>
  </si>
  <si>
    <t>['Nutritionists', 'Health &amp; Medical', 'Weight Loss Centers']</t>
  </si>
  <si>
    <t>7mgNBuU68N5fzdG3JxN1XQ</t>
  </si>
  <si>
    <t>3130 Driwood Ct, Ste B</t>
  </si>
  <si>
    <t>['Food', 'Indian', 'Restaurants']</t>
  </si>
  <si>
    <t>_sUPPLcw7U1FrNSQ0_r6zg</t>
  </si>
  <si>
    <t>The McAdenville Table &amp; Market</t>
  </si>
  <si>
    <t>129 1/2 Main St</t>
  </si>
  <si>
    <t>['Cocktail Bars', 'Food', 'Bars', 'Beer', 'Wine &amp; Spirits', 'Restaurants', 'American (New)', 'Nightlife']</t>
  </si>
  <si>
    <t>Ch7NAhB_MWSDwcNbcptEKg</t>
  </si>
  <si>
    <t>Mimosa Grill</t>
  </si>
  <si>
    <t>327 S Tryon St</t>
  </si>
  <si>
    <t>['Southern', 'American (Traditional)', 'Restaurants', 'American (New)']</t>
  </si>
  <si>
    <t>bZtukyhyV1oVmUU3yRBPbQ</t>
  </si>
  <si>
    <t>Smelly Cat Coffee</t>
  </si>
  <si>
    <t>514 E 36th St</t>
  </si>
  <si>
    <t>['Internet Cafes', 'Desserts', 'Vegan', 'Food', 'Bagels', 'Breakfast &amp; Brunch', 'Restaurants', 'Coffee &amp; Tea', 'Beer', 'Wine &amp; Spirits', 'Coffee Roasteries']</t>
  </si>
  <si>
    <t>_Bt0--KxX5A1uhM0gfIjPQ</t>
  </si>
  <si>
    <t>16800 Caldwell Creek Dr</t>
  </si>
  <si>
    <t>5Nr1rkaTmyWqBAsil5CLDg</t>
  </si>
  <si>
    <t>Arpa</t>
  </si>
  <si>
    <t>129-100 West Trade Street</t>
  </si>
  <si>
    <t>['Tapas Bars', 'Wine Bars', 'Nightlife', 'Basque', 'Spanish', 'Bars', 'Restaurants']</t>
  </si>
  <si>
    <t>6eFz2H7EBX8eWTxZ_bBCYQ</t>
  </si>
  <si>
    <t>Godiva Chocolatier</t>
  </si>
  <si>
    <t>['Specialty Food', 'Food', 'Candy Stores', 'Chocolatiers &amp; Shops']</t>
  </si>
  <si>
    <t>rLyJUCwMM1POt7RnFnSASg</t>
  </si>
  <si>
    <t>Stoke Charlotte</t>
  </si>
  <si>
    <t>100 West Trade Street</t>
  </si>
  <si>
    <t>['Cocktail Bars', 'Southern', 'Bars', 'American (New)', 'Nightlife', 'Restaurants']</t>
  </si>
  <si>
    <t>E6iDtZGn7lYk2G2pueFhmg</t>
  </si>
  <si>
    <t>Gumbo: The Store</t>
  </si>
  <si>
    <t>1916 Commonwealth Ave</t>
  </si>
  <si>
    <t>['Active Life', 'Fashion', 'Accessories', 'Yoga', 'Nutritionists', 'Sporting Goods', 'Shopping', 'Shoe Stores', 'Fitness &amp; Instruction', 'Sports Wear', 'Health &amp; Medical', "Women's Clothing", "Men's Clothing"]</t>
  </si>
  <si>
    <t>to-f_KKnohcP-7RR-3MOmA</t>
  </si>
  <si>
    <t>Super 8 by Wyndham Charlotte/Amusement Park Area</t>
  </si>
  <si>
    <t>11300 Texland Blvd, I-77 &amp; Westinghouse Blvd</t>
  </si>
  <si>
    <t>YmVcOfuPXRmyse8Rq7S6vQ</t>
  </si>
  <si>
    <t>Molly MacPherson's Scottish Pubs &amp; Grill</t>
  </si>
  <si>
    <t>127 N Tryon St, Unit 8</t>
  </si>
  <si>
    <t>['Scottish', 'Bars', 'Nightlife', 'Restaurants', 'Pubs', 'Irish']</t>
  </si>
  <si>
    <t>ACRXKq6Ngtktnvf6rdcGwQ</t>
  </si>
  <si>
    <t>3203 Queen City Dr</t>
  </si>
  <si>
    <t>['Comfort Food', 'Southern', 'Event Planning &amp; Services', 'Breakfast &amp; Brunch', 'Restaurants', 'American (Traditional)', 'American (New)', 'Diners', 'Caterers']</t>
  </si>
  <si>
    <t>3dK3PIfmu09FFGi21QYPaA</t>
  </si>
  <si>
    <t>13545 Steelcroft Pkwy</t>
  </si>
  <si>
    <t>['American (Traditional)', 'Restaurants', 'Chicken Wings', 'Sports Bars', 'Nightlife', 'Bars']</t>
  </si>
  <si>
    <t>WRxNzAV8AQf7rurn9L9u2A</t>
  </si>
  <si>
    <t>Teriyaki Madness</t>
  </si>
  <si>
    <t>1100 Metropolitan Ave, Ste 130</t>
  </si>
  <si>
    <t>['Asian Fusion', 'Gluten-Free', 'Japanese', 'Restaurants']</t>
  </si>
  <si>
    <t>mrow5k8PKO6mrof-e1LkVA</t>
  </si>
  <si>
    <t>Carolina Dental Specialists</t>
  </si>
  <si>
    <t>6044 Bayfield Pkwy</t>
  </si>
  <si>
    <t>['Dentists', 'Health &amp; Medical', 'Orthodontists', 'Periodontists']</t>
  </si>
  <si>
    <t>8W64ZyHBB2oWsX1LGBN8_w</t>
  </si>
  <si>
    <t>Smokin Guns Bar &amp; Grill</t>
  </si>
  <si>
    <t>19901 Holiday Ln</t>
  </si>
  <si>
    <t>['Nightlife', 'American (Traditional)', 'Restaurants', 'Bars']</t>
  </si>
  <si>
    <t>YcJns0sBhh1LhpzBGt46BA</t>
  </si>
  <si>
    <t>Dynasty Cleaners &amp; Laundry</t>
  </si>
  <si>
    <t>10325 Park Rd</t>
  </si>
  <si>
    <t>vFKgBQNQlHV9W_hhAtANeA</t>
  </si>
  <si>
    <t>Blakeney</t>
  </si>
  <si>
    <t>Ardrey Kell &amp; Rea Roads</t>
  </si>
  <si>
    <t>OEI3uF6JqHJa9LvdB6QJSw</t>
  </si>
  <si>
    <t>Steele Creek Cafe</t>
  </si>
  <si>
    <t>2420 Westinghouse Blvd</t>
  </si>
  <si>
    <t>rJaZN1LR5SVBSdpXj4uA8A</t>
  </si>
  <si>
    <t>Modern Nissan of Lake Norman</t>
  </si>
  <si>
    <t>18615 Statesville Rd</t>
  </si>
  <si>
    <t>B0dDuW1SgGgmpWrkKDX9mw</t>
  </si>
  <si>
    <t>Chantilly Park</t>
  </si>
  <si>
    <t>222 Wyanoke Ave</t>
  </si>
  <si>
    <t>aVhTPveDI1fBo5M6X_2Ong</t>
  </si>
  <si>
    <t>Indra Photography</t>
  </si>
  <si>
    <t>['Event Photography', 'Event Planning &amp; Services', 'Photographers', 'Session Photography']</t>
  </si>
  <si>
    <t>NQH4Zfv2OUwWoqKyaghWKA</t>
  </si>
  <si>
    <t>Team Young Personal Training and Bootcamps</t>
  </si>
  <si>
    <t>6010 Mcdaniel Ln, Unit C</t>
  </si>
  <si>
    <t>['Trainers', 'Fitness &amp; Instruction', 'Active Life', 'Boot Camps']</t>
  </si>
  <si>
    <t>PnyLVzIPVAoYtcgcu62PMg</t>
  </si>
  <si>
    <t>Happy Tails Kennel</t>
  </si>
  <si>
    <t>10002 Pioneer Mill Rd</t>
  </si>
  <si>
    <t>['Pet Sitting', 'Pets', 'Pet Services', 'Pet Groomers']</t>
  </si>
  <si>
    <t>UeowoS_TiyLXNIoM4_LQ2Q</t>
  </si>
  <si>
    <t>Showmars Denver</t>
  </si>
  <si>
    <t>7260 Hwy 73, Ste 119</t>
  </si>
  <si>
    <t>u1wG3Ko3woG9I4kEAYYNbQ</t>
  </si>
  <si>
    <t>9900-Suite 124 Poplar Tent Rd</t>
  </si>
  <si>
    <t>w4RoSwacT078LRKLBsJq5Q</t>
  </si>
  <si>
    <t>Designia</t>
  </si>
  <si>
    <t>['Home Services', 'Landscaping', 'Irrigation']</t>
  </si>
  <si>
    <t>G9yvMrQGvx9iZ39BLXqs4g</t>
  </si>
  <si>
    <t>Foot Locker</t>
  </si>
  <si>
    <t>3121 Freedom Dr</t>
  </si>
  <si>
    <t>pC4iDpFVTZWwhNEofv1W8Q</t>
  </si>
  <si>
    <t>6284 Carolina Commons Dr</t>
  </si>
  <si>
    <t>INDIAN LAND</t>
  </si>
  <si>
    <t>['Restaurants', 'Italian', 'Seafood', 'Specialty Food', 'Ethnic Food', 'Asian Fusion', 'Food', 'Imported Food']</t>
  </si>
  <si>
    <t>QAcDYnL_09QW3CML6ZBQTg</t>
  </si>
  <si>
    <t>The Place For Flowers</t>
  </si>
  <si>
    <t>548 Griffith Rd</t>
  </si>
  <si>
    <t>['Florists', 'Shopping', 'Flowers &amp; Gifts']</t>
  </si>
  <si>
    <t>AUvxPa-hCemaJP5abN2nrA</t>
  </si>
  <si>
    <t>Cheryl Fleming Photography</t>
  </si>
  <si>
    <t>['Professional Services', 'Wedding Planning', 'Event Photography', 'Session Photography', 'Event Planning &amp; Services', 'Photographers']</t>
  </si>
  <si>
    <t>yEWw0xIYQ_CCikn9Ob480A</t>
  </si>
  <si>
    <t>1100 South Apartments</t>
  </si>
  <si>
    <t>1100 South Blvd</t>
  </si>
  <si>
    <t>Xnj4piDIYXr7AHQuEyWyyA</t>
  </si>
  <si>
    <t>16625 Lancaster Hwy</t>
  </si>
  <si>
    <t>['Grocery', 'Food', 'Florists', 'Drugstores', 'Flowers &amp; Gifts', 'Shopping']</t>
  </si>
  <si>
    <t>nSzVQ6Vgp2IGyiq-e59YEA</t>
  </si>
  <si>
    <t>Faulk's Towing Service</t>
  </si>
  <si>
    <t>15500 Ewart Rd</t>
  </si>
  <si>
    <t>SHC5B8k-F-LSaf5X8kpmEw</t>
  </si>
  <si>
    <t>American Girl Charlotte</t>
  </si>
  <si>
    <t>['Toy Stores', 'Kids Activities', 'Shopping', 'American (Traditional)', 'Active Life', 'American (New)', 'Restaurants']</t>
  </si>
  <si>
    <t>YLHjnHIspGVuSuBXXvYF_A</t>
  </si>
  <si>
    <t>C &amp; E Appliance Service Repair</t>
  </si>
  <si>
    <t>8421 Old Statesville Rd, Ste 13</t>
  </si>
  <si>
    <t>Wq43-U_iu8ujaaR9aAjIvQ</t>
  </si>
  <si>
    <t>Thai 1st</t>
  </si>
  <si>
    <t>9824 Rea Rd, Ste B</t>
  </si>
  <si>
    <t>K8-LLbISfbE9ObRcshKFpg</t>
  </si>
  <si>
    <t>8405 Ikea Blvd</t>
  </si>
  <si>
    <t>NKAMVsm7Wp-t0zAv8lRdug</t>
  </si>
  <si>
    <t>Halo</t>
  </si>
  <si>
    <t>820 Hamilton St, Suite A2</t>
  </si>
  <si>
    <t>zDJWxMxVsEmSInQD9wdK2Q</t>
  </si>
  <si>
    <t>411 Cox Rd, Ste 160</t>
  </si>
  <si>
    <t>BlL19xTC9hVbqKSMZQp2-w</t>
  </si>
  <si>
    <t>1528 Concord Pkwy N, Ste A</t>
  </si>
  <si>
    <t>['Electronics', 'Shopping', 'Mobile Phones', 'Mobile Phone Repair', 'Mobile Phone Accessories', 'Local Services', 'IT Services &amp; Computer Repair', 'Telecommunications']</t>
  </si>
  <si>
    <t>_n5gPknmF6_WBrFngFb21w</t>
  </si>
  <si>
    <t>Amaravati Grill</t>
  </si>
  <si>
    <t>['Restaurants', 'Food', 'Seafood', 'Indian', 'Barbeque', 'Desserts']</t>
  </si>
  <si>
    <t>yLuBnx53uhK6GGxsr0KK4g</t>
  </si>
  <si>
    <t>5917 South Blvd</t>
  </si>
  <si>
    <t>KVCObgq2vN76-SrmJH0cEg</t>
  </si>
  <si>
    <t>American Red Cross</t>
  </si>
  <si>
    <t>2425 Park Rd</t>
  </si>
  <si>
    <t>['Blood &amp; Plasma Donation Centers', 'Education', 'Specialty Schools', 'Employment Agencies', 'First Aid Classes', 'Local Services', 'CPR Classes', 'Health &amp; Medical', 'Community Service/Non-Profit', 'Professional Services', 'Medical Centers']</t>
  </si>
  <si>
    <t>4rOTvZwCV_mIVO6BXZ90JQ</t>
  </si>
  <si>
    <t>Main Street Veterinary Hospital</t>
  </si>
  <si>
    <t>20306 N Main St</t>
  </si>
  <si>
    <t>IVtcJDdYZpWNPWfYz_i5OA</t>
  </si>
  <si>
    <t>Newk's Eatery</t>
  </si>
  <si>
    <t>['Restaurants', 'Pizza', 'Sandwiches', 'Food', 'Caterers', 'Event Planning &amp; Services', 'Soup']</t>
  </si>
  <si>
    <t>aKi_Cmla6AUH2tnDQ1Xz_w</t>
  </si>
  <si>
    <t>MaidPro</t>
  </si>
  <si>
    <t>19701 W Catawba Ave, Unit C</t>
  </si>
  <si>
    <t>['Home Services', 'Home Cleaning', 'Professional Services', 'Office Cleaning', 'Window Washing']</t>
  </si>
  <si>
    <t>1qLFgJzsSkpcbNznRiZxUg</t>
  </si>
  <si>
    <t>Lakeside Dental</t>
  </si>
  <si>
    <t>19824 W Catawba Ave, Ste B</t>
  </si>
  <si>
    <t>lZ9ReZiXX8p6fgEQk6gIGQ</t>
  </si>
  <si>
    <t>617 Highland St</t>
  </si>
  <si>
    <t>8rtd2ZoeNMHjCQQnWuZ-bQ</t>
  </si>
  <si>
    <t>101 N Main St</t>
  </si>
  <si>
    <t>['American (New)', 'Restaurants', 'Breakfast &amp; Brunch', 'American (Traditional)', 'Bars', 'Event Planning &amp; Services', 'Caterers', 'Nightlife', 'Sandwiches']</t>
  </si>
  <si>
    <t>EviF5a9_VOWOp-u65gbHiw</t>
  </si>
  <si>
    <t>National Auto Repair</t>
  </si>
  <si>
    <t>2601 North Graham St, Ste B</t>
  </si>
  <si>
    <t>['Auto Glass Services', 'Automotive', 'Transmission Repair', 'Auto Repair']</t>
  </si>
  <si>
    <t>7fN4njRX7h8JpZTdl4BDLg</t>
  </si>
  <si>
    <t>515 South Hwy 27</t>
  </si>
  <si>
    <t>ET2dIIR1qMThKyBEOL5BkA</t>
  </si>
  <si>
    <t>Four Mile Creek Greenway - Matthews</t>
  </si>
  <si>
    <t>['Hiking', 'Active Life']</t>
  </si>
  <si>
    <t>_N87IcLfuJWTzfLDutQuAQ</t>
  </si>
  <si>
    <t>6680 Old Monroe Rd</t>
  </si>
  <si>
    <t>Oj-YvkETzpUbPwYSg6j50A</t>
  </si>
  <si>
    <t>Herren's Carolina Moving and Storage</t>
  </si>
  <si>
    <t>2415 Sam Wilson Rd, Ste 100</t>
  </si>
  <si>
    <t>['Movers', 'Home Services', 'Home &amp; Garden', 'Shopping']</t>
  </si>
  <si>
    <t>egPh4kKRsySCrDyExsM63g</t>
  </si>
  <si>
    <t>M-Nails</t>
  </si>
  <si>
    <t>5303 Poplar Tent Rd, Ste 220</t>
  </si>
  <si>
    <t>fWokh6va5jlDZtgJhcmOGg</t>
  </si>
  <si>
    <t>Steelecroft Dental</t>
  </si>
  <si>
    <t>13527 Steelecroft Pkwy, Ste A</t>
  </si>
  <si>
    <t>['General Dentistry', 'Dentists', 'Cosmetic Dentists', 'Health &amp; Medical', 'Pediatric Dentists']</t>
  </si>
  <si>
    <t>yd6pLLCKrrQvV_sV37YLrQ</t>
  </si>
  <si>
    <t>Hickory Grove Animal Hospital</t>
  </si>
  <si>
    <t>5450 N Sharon Amity Rd</t>
  </si>
  <si>
    <t>['Pet Boarding', 'Veterinarians', 'Pet Services', 'Pets', 'Pet Sitting', 'Pet Groomers']</t>
  </si>
  <si>
    <t>MVqn5n-gM5sLIaY3THQYiQ</t>
  </si>
  <si>
    <t>AutoTowingNow</t>
  </si>
  <si>
    <t>e27r-IFSLSFbE6gjP_u5eQ</t>
  </si>
  <si>
    <t>8155 Ardrey Kell Rd, Ste 102</t>
  </si>
  <si>
    <t>aiSfc14ci0YqzIiZ6CEXIQ</t>
  </si>
  <si>
    <t>What-A-Burger 10</t>
  </si>
  <si>
    <t>926 S Main St</t>
  </si>
  <si>
    <t>oFvLYH5X7UwsSadFpXSrqg</t>
  </si>
  <si>
    <t>Burtons Grill &amp; Bar of Blakeney</t>
  </si>
  <si>
    <t>9816-J Rea Road</t>
  </si>
  <si>
    <t>FJLVEo3leyx-70TsUrVWJQ</t>
  </si>
  <si>
    <t>Dan Good Que</t>
  </si>
  <si>
    <t>6936 Oakstone Pl</t>
  </si>
  <si>
    <t>['Southern', 'Restaurants', 'Food Trucks', 'Barbeque', 'Food']</t>
  </si>
  <si>
    <t>oHxqu3x5Jv_CqHMG27HkkQ</t>
  </si>
  <si>
    <t>TH3 Racing</t>
  </si>
  <si>
    <t>725 Valleydale Rd</t>
  </si>
  <si>
    <t>['Automotive', 'Motorcycle Repair']</t>
  </si>
  <si>
    <t>XodaGS_0X0tQUCUjzNBFmQ</t>
  </si>
  <si>
    <t>Old Navy</t>
  </si>
  <si>
    <t>14147 Rivergate Pkwy</t>
  </si>
  <si>
    <t>NRFKiCg_6WJtuGpfb9dxVw</t>
  </si>
  <si>
    <t>Savory Spice Shop</t>
  </si>
  <si>
    <t>2000 S Blvd, Ste 150</t>
  </si>
  <si>
    <t>TYoBR2iXdl60tp6OXg3lvQ</t>
  </si>
  <si>
    <t>Dana's Ice Cream</t>
  </si>
  <si>
    <t>5092 Hwy 49 S</t>
  </si>
  <si>
    <t>llJ7MkFrQcLuJpGIYOkouA</t>
  </si>
  <si>
    <t>19631 W Catawba Ave</t>
  </si>
  <si>
    <t>['Beauty &amp; Spas', 'Drugstores', 'Convenience Stores', 'Shopping', 'Food', 'Cosmetics &amp; Beauty Supply']</t>
  </si>
  <si>
    <t>L2djnd9r9-WDPG7JKmdLfA</t>
  </si>
  <si>
    <t>IrDBZjJvYUCvdOgE2DE0iQ</t>
  </si>
  <si>
    <t>5502 Josh Birmingham Parkway</t>
  </si>
  <si>
    <t>iHccg6OaNlAR0gaMNfmUDw</t>
  </si>
  <si>
    <t>112 S Sharon Amity</t>
  </si>
  <si>
    <t>['Food', 'Flowers &amp; Gifts', 'Grocery', 'Shopping', 'Drugstores']</t>
  </si>
  <si>
    <t>07F9bkUm3cs83CzGvTi0TA</t>
  </si>
  <si>
    <t>Charlotte Motor Speedway</t>
  </si>
  <si>
    <t>['Arts &amp; Entertainment', 'Race Tracks', 'Stadiums &amp; Arenas']</t>
  </si>
  <si>
    <t>J1fs9uQKGWcIvBkim6aUxw</t>
  </si>
  <si>
    <t>Positano Osteria</t>
  </si>
  <si>
    <t>8625 Lindholm Dr, Ste A</t>
  </si>
  <si>
    <t>W80J9ERhT0k8xNbW9Lo_sg</t>
  </si>
  <si>
    <t>Sassy Salon</t>
  </si>
  <si>
    <t>7211 E Independence Blvd, Ste 15</t>
  </si>
  <si>
    <t>['Hair Salons', 'Skin Care', 'Beauty &amp; Spas']</t>
  </si>
  <si>
    <t>MsbgZ-flMuJvOCESjkqNsg</t>
  </si>
  <si>
    <t>Sweet Lorraine's Bakery</t>
  </si>
  <si>
    <t>220 E Blvd, Ste 100</t>
  </si>
  <si>
    <t>CDLeEQcg7wxoWylFhlJIvQ</t>
  </si>
  <si>
    <t>Dilworth Nails</t>
  </si>
  <si>
    <t>2218 Park Rd</t>
  </si>
  <si>
    <t>7rrrJqeVdtpUufziEPLEyw</t>
  </si>
  <si>
    <t>Charlotte Mecklenburg Library - North County Regional</t>
  </si>
  <si>
    <t>16500 Holly Crest Ln</t>
  </si>
  <si>
    <t>['Books', 'Mags', 'Music &amp; Video', 'Libraries', 'Shopping', 'Bookstores', 'Educational Services', 'Education', 'Public Services &amp; Government']</t>
  </si>
  <si>
    <t>N4SGtb4AWCn3kWoDthEruA</t>
  </si>
  <si>
    <t>Barringer &amp; Barringer</t>
  </si>
  <si>
    <t>235 W Liddell St</t>
  </si>
  <si>
    <t>ChwJAokUc5B6N_ylr-hMig</t>
  </si>
  <si>
    <t>Thai Marlai</t>
  </si>
  <si>
    <t>19700 1 Norman Blvd</t>
  </si>
  <si>
    <t>['Seafood', 'Chinese', 'Thai', 'Restaurants']</t>
  </si>
  <si>
    <t>tI_CdRQ-532FFZbqvuMH4w</t>
  </si>
  <si>
    <t>Sydney's Martini and Wine Bar</t>
  </si>
  <si>
    <t>401 N Tryon St, Ste 104</t>
  </si>
  <si>
    <t>['Bars', 'Lounges', 'Cocktail Bars', 'Restaurants', 'Nightlife', 'Wine Bars', 'Music Venues', 'Arts &amp; Entertainment']</t>
  </si>
  <si>
    <t>ND5rrCIGd3pU9_BBKztaDg</t>
  </si>
  <si>
    <t>4329 S Blvd</t>
  </si>
  <si>
    <t>7MzYyOoRFktAX92yfVqv5A</t>
  </si>
  <si>
    <t>Inspire Dentistry of the Carolinas</t>
  </si>
  <si>
    <t>8810 Blakeney Professional Dr, Ste 120</t>
  </si>
  <si>
    <t>9vdLnkElSi_KIjwTJzUPpA</t>
  </si>
  <si>
    <t>Gilchrist Steven L MD</t>
  </si>
  <si>
    <t>13357 Steelecroft Pkwy</t>
  </si>
  <si>
    <t>NsOHMui5lkgOtaSKRdObnw</t>
  </si>
  <si>
    <t>1201 Matthews Mint Hill Rd</t>
  </si>
  <si>
    <t>['Oil Change Stations', 'Automotive', 'Tires', 'Auto Repair', 'Transmission Repair']</t>
  </si>
  <si>
    <t>su5sBvJrgaD5Sh1SnvYzkw</t>
  </si>
  <si>
    <t>Yummi Banh Mi Truck</t>
  </si>
  <si>
    <t>['Vietnamese', 'Restaurants', 'Food Trucks', 'Food']</t>
  </si>
  <si>
    <t>QDwCkB580kFwmd8Sx44Kcw</t>
  </si>
  <si>
    <t>Simmons Restaurant</t>
  </si>
  <si>
    <t>8LUEpX0iITSi7UHH4YvbVw</t>
  </si>
  <si>
    <t>Jack's Towing &amp; Recovery Service</t>
  </si>
  <si>
    <t>1702 Power Dr</t>
  </si>
  <si>
    <t>sFlOlVk7RQhoLQtZV6HOBQ</t>
  </si>
  <si>
    <t>Mattress World</t>
  </si>
  <si>
    <t>['Furniture Stores', 'Mattresses', 'Home &amp; Garden', 'Shopping']</t>
  </si>
  <si>
    <t>Z1IT5Th2Y9iKcncro_qOvg</t>
  </si>
  <si>
    <t>9925 Leitner Dr</t>
  </si>
  <si>
    <t>fQCY8VFypxiZhpZ4EAUVHA</t>
  </si>
  <si>
    <t>Ne-Villes Alterations</t>
  </si>
  <si>
    <t>9211 N Tryon St, Ste 3</t>
  </si>
  <si>
    <t>['Sewing &amp; Alterations', 'Dry Cleaning &amp; Laundry', 'Local Services']</t>
  </si>
  <si>
    <t>2609 S New Hope Rd, Ste 2</t>
  </si>
  <si>
    <t>xEIqG7Rq8ydAT9LxCVBOOg</t>
  </si>
  <si>
    <t>3538 Mt Holly Huntersville Rd</t>
  </si>
  <si>
    <t>['Chinese', 'Asian Fusion', 'Restaurants', 'Thai', 'Sushi Bars']</t>
  </si>
  <si>
    <t>BaOZC2pK8H_ixlheytgUaA</t>
  </si>
  <si>
    <t>South Fork Deli Cafe &amp; Market</t>
  </si>
  <si>
    <t>119B Ctr St</t>
  </si>
  <si>
    <t>ZltJKm8XaonxCYOBX5juzA</t>
  </si>
  <si>
    <t>Healthy Home Market - Plaza</t>
  </si>
  <si>
    <t>['Specialty Food', 'Grocery', 'Health Markets', 'Vitamins &amp; Supplements', 'Meat Shops', 'Shopping', 'Food', 'Organic Stores']</t>
  </si>
  <si>
    <t>9HZn-g38_kSMWOslGW9kgg</t>
  </si>
  <si>
    <t>Quick Movers</t>
  </si>
  <si>
    <t>['Self Storage', 'Home Services', 'Movers', 'Local Services', 'Packing Services']</t>
  </si>
  <si>
    <t>iAKEqmYnttz54EmcQ1xhAg</t>
  </si>
  <si>
    <t>9852 Rea Rd, Ste A2</t>
  </si>
  <si>
    <t>['Trainers', 'Kids Activities', 'Gyms', 'Party &amp; Event Planning', 'Fitness &amp; Instruction', 'Event Planning &amp; Services', 'Active Life']</t>
  </si>
  <si>
    <t>VZQPYoK6l_vo5jwYgabJdQ</t>
  </si>
  <si>
    <t>Pinky's Westside Grill</t>
  </si>
  <si>
    <t>['Vegan', 'Vegetarian', 'Diners', 'Cocktail Bars', 'Nightlife', 'Hot Dogs', 'Salad', 'American (Traditional)', 'Bars', 'Burgers', 'American (New)', 'Restaurants']</t>
  </si>
  <si>
    <t>drBVRNUR2LEXyxAsBRntDg</t>
  </si>
  <si>
    <t>Coco Chanails</t>
  </si>
  <si>
    <t>10046 E Independence Blvd, Ste I</t>
  </si>
  <si>
    <t>['Hair Removal', 'Beauty &amp; Spas', 'Nail Salons', 'Nail Technicians', 'Waxing', 'Eyelash Service']</t>
  </si>
  <si>
    <t>TxF5VebzYK0a1Nl_YUXwyQ</t>
  </si>
  <si>
    <t>KO Food Truck</t>
  </si>
  <si>
    <t>efUILFPUuc3esYmECLevvA</t>
  </si>
  <si>
    <t>8800 J M Keynes Dr</t>
  </si>
  <si>
    <t>QZwVC3LsKDK-37iF6-X7hg</t>
  </si>
  <si>
    <t>2515 Park Rd</t>
  </si>
  <si>
    <t>['Sandwiches', 'Fast Food', 'Pizza', 'Restaurants', 'Chicken Wings']</t>
  </si>
  <si>
    <t>e_0jhNZFSEeNOUJNnTUG2w</t>
  </si>
  <si>
    <t>3400 Selwyn Apartments</t>
  </si>
  <si>
    <t>100 Matador Ln</t>
  </si>
  <si>
    <t>['Local Services', 'Real Estate', 'Apartments', 'Home Services']</t>
  </si>
  <si>
    <t>uA01s2tSRqTHv3gknK7TuQ</t>
  </si>
  <si>
    <t>Helms Driving School</t>
  </si>
  <si>
    <t>800 Briar Creek Rd</t>
  </si>
  <si>
    <t>['Departments of Motor Vehicles', 'Education', 'Public Services &amp; Government', 'Specialty Schools', 'Driving Schools']</t>
  </si>
  <si>
    <t>eqVwDM3RLnNXK0OknToXuQ</t>
  </si>
  <si>
    <t>Carolina Waterfowl Rescue</t>
  </si>
  <si>
    <t>6m2aLt5ZN04TC4o2lIBhkA</t>
  </si>
  <si>
    <t>Juicys Outlaw Grill</t>
  </si>
  <si>
    <t>Southpark Mall, 4400 Sharon Rd</t>
  </si>
  <si>
    <t>0gfGLDe_gSr9CYUBO57i0g</t>
  </si>
  <si>
    <t>3124 Milton Rd</t>
  </si>
  <si>
    <t>X2uAME1uTLqBZpcI1Vb1lA</t>
  </si>
  <si>
    <t>Absolute Organics</t>
  </si>
  <si>
    <t>['Food Delivery Services', 'Grocery', 'Farmers Market', 'Food']</t>
  </si>
  <si>
    <t>woiqoQ9MwNmJ9mjp8DbBpg</t>
  </si>
  <si>
    <t>Supreme Dry Cleaners</t>
  </si>
  <si>
    <t>6426 W Sugar Creek Rd</t>
  </si>
  <si>
    <t>['Dry Cleaning &amp; Laundry', 'Local Services', 'Dry Cleaning', 'Laundry Services']</t>
  </si>
  <si>
    <t>NQ6yrA9I_lZVFqM3o3rP_Q</t>
  </si>
  <si>
    <t>Natural White Advanced Teeth Whitening</t>
  </si>
  <si>
    <t>801 East Morehead St, Ste 131</t>
  </si>
  <si>
    <t>['Cosmetic Dentists', 'Beauty &amp; Spas', 'Dentists', 'Teeth Whitening', 'General Dentistry', 'Health &amp; Medical']</t>
  </si>
  <si>
    <t>4y8LLc9tuxqKhDSeRDUTDA</t>
  </si>
  <si>
    <t>6701 Morrison Blvd.</t>
  </si>
  <si>
    <t>MQEJEtjoBCCuhJjWpRDV0g</t>
  </si>
  <si>
    <t>Christy M Duncan Massage</t>
  </si>
  <si>
    <t>['Health &amp; Medical', 'Massage Therapy', 'Doctors', 'Massage', 'Beauty &amp; Spas', 'Sports Medicine']</t>
  </si>
  <si>
    <t>DfvNArMYj0Jmw68GOCphFg</t>
  </si>
  <si>
    <t>Aim 2 Please Moving</t>
  </si>
  <si>
    <t>1726 Umstead St</t>
  </si>
  <si>
    <t>['Junk Removal &amp; Hauling', 'Movers', 'Local Services', 'Home Services', 'Packing Services', 'Contractors']</t>
  </si>
  <si>
    <t>u5KyjlgT5gt8cpItNwGA6g</t>
  </si>
  <si>
    <t>Arline's Grill</t>
  </si>
  <si>
    <t>3039 Union Rd</t>
  </si>
  <si>
    <t>['Breakfast &amp; Brunch', 'Southern', 'Restaurants', 'Mexican']</t>
  </si>
  <si>
    <t>gxId1zWeIsTs__k91cEcIw</t>
  </si>
  <si>
    <t>Hudson Monique, DDS</t>
  </si>
  <si>
    <t>2200 Walters Division Rd</t>
  </si>
  <si>
    <t>['Oral Surgeons', 'Dentists', 'Health &amp; Medical', 'General Dentistry']</t>
  </si>
  <si>
    <t>H5aJsGJu8211pUms6otexg</t>
  </si>
  <si>
    <t>9905 Northlake Centre Pkwy</t>
  </si>
  <si>
    <t>Dz4Y964X4ZJvydJPXPBmrg</t>
  </si>
  <si>
    <t>Charlotte Community Acupuncture</t>
  </si>
  <si>
    <t>NC Music Factory, 1000 Seaboard St, Ste B12</t>
  </si>
  <si>
    <t>['Traditional Chinese Medicine', 'Health &amp; Medical', 'Acupuncture']</t>
  </si>
  <si>
    <t>ki5qgWUCuTpb9si0eJL1fQ</t>
  </si>
  <si>
    <t>8661 J.W. Clay Blvd</t>
  </si>
  <si>
    <t>['Fast Food', 'Restaurants', 'Tacos', 'Mexican', 'Tex-Mex']</t>
  </si>
  <si>
    <t>TJFT7zuE0Izrac7ZC6KiWg</t>
  </si>
  <si>
    <t>MI Electric</t>
  </si>
  <si>
    <t>19825-B N Cove Rd</t>
  </si>
  <si>
    <t>o7oPl0ZuVgCXbLPiXYV7Eg</t>
  </si>
  <si>
    <t>Fabulous Beauty Supply</t>
  </si>
  <si>
    <t>9319 N Tryon St</t>
  </si>
  <si>
    <t>CuTifGaNsySbR76QCEth9w</t>
  </si>
  <si>
    <t>Raise The Roof Charlotte</t>
  </si>
  <si>
    <t>['DJs', 'Event Planning &amp; Services']</t>
  </si>
  <si>
    <t>FLyQ7QoFiubTO06hkpdcqw</t>
  </si>
  <si>
    <t>hZDIDUooZY85uFywTllgFQ</t>
  </si>
  <si>
    <t>Larry Jay Mitsubishi</t>
  </si>
  <si>
    <t>8415 South Blvd</t>
  </si>
  <si>
    <t>['Auto Repair', 'Used Car Dealers', 'Automotive', 'Car Dealers']</t>
  </si>
  <si>
    <t>06xHSpqBnVSjjGAkUV9gDA</t>
  </si>
  <si>
    <t>Cell Phone Repair Now - iPhone &amp; Smartphone Repair</t>
  </si>
  <si>
    <t>3901 Providence Rd S, Ste D</t>
  </si>
  <si>
    <t>['Shopping', 'Mobile Phone Repair', 'Mobile Phones', 'IT Services &amp; Computer Repair', 'Local Services', 'Mobile Phone Accessories', 'Electronics Repair']</t>
  </si>
  <si>
    <t>pOfQ5CnE8YxZeQNvf7WdkQ</t>
  </si>
  <si>
    <t>2700 W Mallard Creek Church Rd, Ste 210</t>
  </si>
  <si>
    <t>SEEy7DKuVbgw4Rai2BqEEQ</t>
  </si>
  <si>
    <t>8318 Pineville-Matthews Rd</t>
  </si>
  <si>
    <t>['Colombian', 'Latin American', 'Restaurants']</t>
  </si>
  <si>
    <t>gzgiK-UfXutZVoWScsrLMA</t>
  </si>
  <si>
    <t>Lake Norman Salt Spa</t>
  </si>
  <si>
    <t>20723 Torrence Chapel Rd, Ste 204</t>
  </si>
  <si>
    <t>['Reiki', 'Day Spas', 'Health &amp; Medical', 'Beauty &amp; Spas', 'Halotherapy', 'Massage Therapy']</t>
  </si>
  <si>
    <t>Y8pxufjnfA0PmiPZt33A5w</t>
  </si>
  <si>
    <t>Leadership Martial Arts Academy</t>
  </si>
  <si>
    <t>9928 S Tryon St</t>
  </si>
  <si>
    <t>_JcerKLiYE5GY9Xu7Ayu5g</t>
  </si>
  <si>
    <t>Denisovich Dentistry</t>
  </si>
  <si>
    <t>7900 Stevens Mill Rd, Ste I</t>
  </si>
  <si>
    <t>['Cosmetic Dentists', 'Health &amp; Medical', 'Dentists', 'Endodontists', 'Periodontists']</t>
  </si>
  <si>
    <t>s-8hoHnGyGiCgGkJW4kIzg</t>
  </si>
  <si>
    <t>Textile Lanes</t>
  </si>
  <si>
    <t>680 Park St</t>
  </si>
  <si>
    <t>['Bowling', 'Active Life']</t>
  </si>
  <si>
    <t>a5CEZ-ab2tYrfRuiPGOncw</t>
  </si>
  <si>
    <t>Buy Buy Baby</t>
  </si>
  <si>
    <t>9555 S Blvd</t>
  </si>
  <si>
    <t>["Children's Clothing", 'Toy Stores', 'Baby Gear &amp; Furniture', 'Fashion', 'Shopping']</t>
  </si>
  <si>
    <t>Signature Consultants</t>
  </si>
  <si>
    <t>200 S College St, Ste 1400</t>
  </si>
  <si>
    <t>0OObGCLFpJ2x-S5fq_p-tw</t>
  </si>
  <si>
    <t>7035 E Wt Harris Blvd</t>
  </si>
  <si>
    <t>2yFkqUChItkYzrpe80PjpQ</t>
  </si>
  <si>
    <t>3924 E Franklin Blvd</t>
  </si>
  <si>
    <t>['Leisure Centers', 'Active Life', 'Event Planning &amp; Services', 'Playgrounds', 'Party &amp; Event Planning', 'Kids Activities', 'Recreation Centers', 'Venues &amp; Event Spaces']</t>
  </si>
  <si>
    <t>EZnE3n_WgaPd8u6NNliTKA</t>
  </si>
  <si>
    <t>Hardee's of Kannapolis 1645</t>
  </si>
  <si>
    <t>140 Dale Earnhardt Blvd</t>
  </si>
  <si>
    <t>Ri6zlYTZMb1DafzD4Hyg6A</t>
  </si>
  <si>
    <t>1504 Camden Rd</t>
  </si>
  <si>
    <t>["Women's Clothing", "Men's Clothing", 'Accessories', 'Fashion', 'Shopping']</t>
  </si>
  <si>
    <t>rnACBrl65MzO2k8QS7R2EQ</t>
  </si>
  <si>
    <t>4530 Sunset Rd</t>
  </si>
  <si>
    <t>['Food', 'Grocery', 'Convenience Stores', 'Car Wash', 'Gas Stations', 'Automotive']</t>
  </si>
  <si>
    <t>yJm7G83rY2fHse_dbkpbIQ</t>
  </si>
  <si>
    <t>Pull-A-Part</t>
  </si>
  <si>
    <t>6024 N Tryon St</t>
  </si>
  <si>
    <t>ByN9LmiOOrNnixGWdWY59w</t>
  </si>
  <si>
    <t>Kim Fewell Insurance</t>
  </si>
  <si>
    <t>bzbNGyrTwWHAgg1CqkSgeg</t>
  </si>
  <si>
    <t>Stewart Penick's Terrace - Southpark</t>
  </si>
  <si>
    <t>4625 Piedmont Row Dr, Ste 105</t>
  </si>
  <si>
    <t>['American (Traditional)', 'Breakfast &amp; Brunch', 'Comfort Food', 'Food', 'Desserts', 'French', 'Cafes', 'Irish', 'American (New)', 'Southern', 'Restaurants']</t>
  </si>
  <si>
    <t>hWmPOqcoz81EqXKWZT0VCg</t>
  </si>
  <si>
    <t>Cupcake Delirium</t>
  </si>
  <si>
    <t>219 Main St, Ste E</t>
  </si>
  <si>
    <t>['Desserts', 'Cupcakes', 'Street Vendors', 'Food', 'Food Trucks', 'Bakeries']</t>
  </si>
  <si>
    <t>kkRGiO3PWsfCqdRt37jbSg</t>
  </si>
  <si>
    <t>Discount Floor Covering Outlet</t>
  </si>
  <si>
    <t>6208 Indian Trail Fairview Rd</t>
  </si>
  <si>
    <t>FtRaEotWmQ_7He2Zm5olNA</t>
  </si>
  <si>
    <t>kWGtV40O2cUDeDTAW7OK6w</t>
  </si>
  <si>
    <t>Vineyard Vines</t>
  </si>
  <si>
    <t>["Men's Clothing", "Women's Clothing", "Children's Clothing", 'Fashion', 'Shopping']</t>
  </si>
  <si>
    <t>kp-FRmyPxjsAoEK1-21rSQ</t>
  </si>
  <si>
    <t>Riccio's Italian Restaurant</t>
  </si>
  <si>
    <t>9213 Baybrook Ln</t>
  </si>
  <si>
    <t>['Food', 'Pizza', 'Restaurants', 'Italian']</t>
  </si>
  <si>
    <t>GcRywHEhWRUAzehLFXv1gg</t>
  </si>
  <si>
    <t>Bamb√π Organic Massage &amp; Spa</t>
  </si>
  <si>
    <t>10106 Benfield Rd, Ste 100</t>
  </si>
  <si>
    <t>['Reflexology', 'Massage Therapy', 'Beauty &amp; Spas', 'Health &amp; Medical', 'Reiki', 'Day Spas', 'Massage']</t>
  </si>
  <si>
    <t>34yLmmGHY8akF7o3v4j2vQ</t>
  </si>
  <si>
    <t>Missha Beauty</t>
  </si>
  <si>
    <t>3416 Wilkinson Blvd</t>
  </si>
  <si>
    <t>['Shopping', 'Wigs', 'Beauty &amp; Spas', 'Cosmetics &amp; Beauty Supply']</t>
  </si>
  <si>
    <t>GXe7InSmhsozK_0hf1-YnQ</t>
  </si>
  <si>
    <t>6615 N Tryon St</t>
  </si>
  <si>
    <t>Southlake Dry Cleaners</t>
  </si>
  <si>
    <t>['Arts &amp; Crafts', 'Shopping', 'Sewing &amp; Alterations', 'Embroidery &amp; Crochet', 'Fashion', 'Laundry Services', 'Dry Cleaning', 'Formal Wear', 'Dry Cleaning &amp; Laundry', 'Local Services']</t>
  </si>
  <si>
    <t>IZSiyv4vHijALNQUnFAi_Q</t>
  </si>
  <si>
    <t>Fcbp Dry Cleaners</t>
  </si>
  <si>
    <t>207 S Church St</t>
  </si>
  <si>
    <t>['Laundry Services', 'Dry Cleaning &amp; Laundry', 'Dry Cleaning', 'Local Services']</t>
  </si>
  <si>
    <t>QB5a_Ldy1aoFbZBzQnE6YA</t>
  </si>
  <si>
    <t>iLoveKickboxing- Mount Holly</t>
  </si>
  <si>
    <t>231 Mount Holly-huntersville Rd, Ste 110</t>
  </si>
  <si>
    <t>['Active Life', 'Martial Arts', 'Fitness &amp; Instruction', 'Kickboxing', 'Gyms']</t>
  </si>
  <si>
    <t>8mRJivjR6JQiLhLr3-x5eA</t>
  </si>
  <si>
    <t>Coliseum V</t>
  </si>
  <si>
    <t>2801 E Independence Blvd</t>
  </si>
  <si>
    <t>['Sports Bars', 'Nightlife', 'Bars', 'Cocktail Bars']</t>
  </si>
  <si>
    <t>BZ6DEgPPgJwKKIIno8ir2w</t>
  </si>
  <si>
    <t>8420 Steele Creek Rd</t>
  </si>
  <si>
    <t>IXvKXevYbZLbSoegIF_CZQ</t>
  </si>
  <si>
    <t>Gateway Cleaners</t>
  </si>
  <si>
    <t>COqLTo3bb1fuMIg2_fA6Fw</t>
  </si>
  <si>
    <t>Bread and Kabob</t>
  </si>
  <si>
    <t>['Halal', 'Restaurants', 'Falafel', 'Arabian', 'Food', 'Delis', 'Middle Eastern', 'Greek', 'Bakeries', 'Grocery', 'Mediterranean']</t>
  </si>
  <si>
    <t>Kf2YlZtJR6nf8zWM-cIZ5g</t>
  </si>
  <si>
    <t>Ingle's Market</t>
  </si>
  <si>
    <t>amMyPg5Pm7OvplWqvwhvVg</t>
  </si>
  <si>
    <t>11315 E Independence Blvd</t>
  </si>
  <si>
    <t>['Pizza', 'Italian', 'Restaurants', 'Chicken Wings']</t>
  </si>
  <si>
    <t>7M6KKyTWWPZjLvpHCD87uw</t>
  </si>
  <si>
    <t>Complete Auto Reconditioning</t>
  </si>
  <si>
    <t>['Auto Detailing', 'Body Shops', 'Automotive', 'Mobile Dent Repair', 'Auto Repair', 'Windshield Installation &amp; Repair', 'Auto Customization']</t>
  </si>
  <si>
    <t>CytQ-NFy7ekIMT0PsOq4mg</t>
  </si>
  <si>
    <t>Varsity Tutors - Charlotte</t>
  </si>
  <si>
    <t>['Educational Services', 'Education', 'Adult Education', 'Tutoring Centers']</t>
  </si>
  <si>
    <t>MMs2BKvQau-kSl-kmNRcAw</t>
  </si>
  <si>
    <t>J R Cash's Grill &amp; Bar</t>
  </si>
  <si>
    <t>['Restaurants', 'American (Traditional)', 'Nightlife', 'Bars']</t>
  </si>
  <si>
    <t>L3_BLdBUi3agW95mK4_MIg</t>
  </si>
  <si>
    <t>350 N New Hope Rd</t>
  </si>
  <si>
    <t>6blpPHl5Sya6cYwzfKndJQ</t>
  </si>
  <si>
    <t>Bangkok Square</t>
  </si>
  <si>
    <t>7030 C Smith Corners Blvd</t>
  </si>
  <si>
    <t>kINHtxOSOyWCAmbd9laJ1g</t>
  </si>
  <si>
    <t>East Coast Tasting</t>
  </si>
  <si>
    <t>VBFXW8BA7KvZmDTV0PNd_A</t>
  </si>
  <si>
    <t>Grady Cole Center</t>
  </si>
  <si>
    <t>['Event Planning &amp; Services', 'Venues &amp; Event Spaces', 'Arts &amp; Entertainment', 'Music Venues', 'Nightlife']</t>
  </si>
  <si>
    <t>A40fb5_bt_tXNYwMPnDltw</t>
  </si>
  <si>
    <t>Southern Kitchen</t>
  </si>
  <si>
    <t>6120 Creft Cir</t>
  </si>
  <si>
    <t>LAKE PARK</t>
  </si>
  <si>
    <t>['Restaurants', 'American (Traditional)', 'Sandwiches', 'Breakfast &amp; Brunch', 'Southern']</t>
  </si>
  <si>
    <t>pCp6jTiJY4fdCWC1axDOZw</t>
  </si>
  <si>
    <t>6312 Monroe-weddington Rd</t>
  </si>
  <si>
    <t>Bn2EwVbG_z3KPVka6wOg6w</t>
  </si>
  <si>
    <t>Ballantyne Village Theatre</t>
  </si>
  <si>
    <t>14815 John J Delaney Dr</t>
  </si>
  <si>
    <t>Cu5oU2dO3JCEQ4XHK0CfbQ</t>
  </si>
  <si>
    <t>Yelp's Wing Fling 2019</t>
  </si>
  <si>
    <t>fM2-R61IRhR-MkQ2zB1BrA</t>
  </si>
  <si>
    <t>U8c5AcNhWq1koQwNyzMqkw</t>
  </si>
  <si>
    <t>Famous Toastery Ballantyne</t>
  </si>
  <si>
    <t>['Restaurants', 'Breakfast &amp; Brunch', 'Caterers', 'Event Planning &amp; Services', 'American (Traditional)']</t>
  </si>
  <si>
    <t>KWEMOJotuluTK0y8ua3pjg</t>
  </si>
  <si>
    <t>The Dreamchaser's Brewery</t>
  </si>
  <si>
    <t>115 E North Main St</t>
  </si>
  <si>
    <t>WGSyaXu3tsKAsfXp6EJNlA</t>
  </si>
  <si>
    <t>10530 Northeast Pkwy</t>
  </si>
  <si>
    <t>zpHShwjFnrmwMabKVcjfzQ</t>
  </si>
  <si>
    <t>Auto Aimers</t>
  </si>
  <si>
    <t>10000 Albemarle Rd</t>
  </si>
  <si>
    <t>w4wN8u9lOp2ySUF3Dz8Chw</t>
  </si>
  <si>
    <t>Enderly Coffee Co.</t>
  </si>
  <si>
    <t>2620 Tuckaseegee Rd</t>
  </si>
  <si>
    <t>['Coffee &amp; Tea', 'Food', 'Coffee Roasteries']</t>
  </si>
  <si>
    <t>2h8JLrzEFiOttbh3UzyaAw</t>
  </si>
  <si>
    <t>921 Park Center Dr</t>
  </si>
  <si>
    <t>['Specialty Food', 'Desserts', 'Chocolatiers &amp; Shops', 'Candy Stores', 'Coffee &amp; Tea', 'Food']</t>
  </si>
  <si>
    <t>FOoRMMbE0EA9-G8bCJxanQ</t>
  </si>
  <si>
    <t>Century Vintage</t>
  </si>
  <si>
    <t>1508 Central Ave</t>
  </si>
  <si>
    <t>['Shopping', 'Fashion', 'Antiques', 'Used', 'Vintage &amp; Consignment']</t>
  </si>
  <si>
    <t>BoNd4_IkabByXNC66tE9xw</t>
  </si>
  <si>
    <t>Christopher's 125 North Main Family Restaurant</t>
  </si>
  <si>
    <t>['Sandwiches', 'Southern', 'Restaurants', 'American (New)']</t>
  </si>
  <si>
    <t>ZLLI2VMY3ivk4Cr8HAUZJQ</t>
  </si>
  <si>
    <t>H &amp; H Automotive</t>
  </si>
  <si>
    <t>1909 S Blvd</t>
  </si>
  <si>
    <t>VTHvQmIJ5HabK5iDXxdllQ</t>
  </si>
  <si>
    <t>Summit Coffee</t>
  </si>
  <si>
    <t>128 S Main St</t>
  </si>
  <si>
    <t>['Breakfast &amp; Brunch', 'Restaurants', 'Coffee &amp; Tea', 'Food']</t>
  </si>
  <si>
    <t>KhJbZXkSs9VbY3dDmOlEqA</t>
  </si>
  <si>
    <t>Queen City Segway</t>
  </si>
  <si>
    <t>255 W Martin Luther King Jr Blvd</t>
  </si>
  <si>
    <t>['Tours', 'Hotels &amp; Travel', 'Local Flavor']</t>
  </si>
  <si>
    <t>jDz53jc153jZ-ccb8yiGgw</t>
  </si>
  <si>
    <t>jNaz8_Wr_fREyhgnfj2p_w</t>
  </si>
  <si>
    <t>Mecklenburg County Aquatic Center</t>
  </si>
  <si>
    <t>800 E Martin Luther King Jr Blvd</t>
  </si>
  <si>
    <t>['Active Life', 'Swimming Pools', 'Recreation Centers', 'Public Services &amp; Government']</t>
  </si>
  <si>
    <t>xDOV-jGoVKZl90plWbvZpg</t>
  </si>
  <si>
    <t>THj78v6TNbGtpd3SIwEzQA</t>
  </si>
  <si>
    <t>Mallard Green Apartments</t>
  </si>
  <si>
    <t>9800 Mary Alexander Rd</t>
  </si>
  <si>
    <t>32-2DSm7zaPpQgUggMp0RA</t>
  </si>
  <si>
    <t>Glass Doctor of Charlotte</t>
  </si>
  <si>
    <t>608 Matthews Mint Hill Rd, Ste B</t>
  </si>
  <si>
    <t>['Automotive', 'Home Services', 'Windows Installation', 'Windshield Installation &amp; Repair', 'Glass &amp; Mirrors', 'Auto Glass Services']</t>
  </si>
  <si>
    <t>tVzPchjHbqWjn8ng7giMiQ</t>
  </si>
  <si>
    <t>Wok Express Chinese Food</t>
  </si>
  <si>
    <t>P-8tepxx_bCkjnDZ3KcRWg</t>
  </si>
  <si>
    <t>Pineville Dentistry</t>
  </si>
  <si>
    <t>10410 Park Rd, Ste 500</t>
  </si>
  <si>
    <t>sHnbFZps8tPcYtgOlaGEuA</t>
  </si>
  <si>
    <t>8046 Concord Mills Blvd</t>
  </si>
  <si>
    <t>['Vitamins &amp; Supplements', 'Shopping']</t>
  </si>
  <si>
    <t>HJ7KRWpd3TJiX2NIwefKGA</t>
  </si>
  <si>
    <t>2826 Central Ave</t>
  </si>
  <si>
    <t>['Motorcycle Repair', 'Auto Repair', 'Car Inspectors', 'Automotive', 'Smog Check Stations']</t>
  </si>
  <si>
    <t>abeirRXWiMeBxaiN-ww2YQ</t>
  </si>
  <si>
    <t>Basil's Restaurant</t>
  </si>
  <si>
    <t>4548 Old Pineville Rd, Ste A</t>
  </si>
  <si>
    <t>fATLzkO175IUYYMo2RVLJQ</t>
  </si>
  <si>
    <t>501 Highway 27 S</t>
  </si>
  <si>
    <t>fS9y-mmkyuFsGdYG2d96KA</t>
  </si>
  <si>
    <t>6051 Tyvola Glen Cir</t>
  </si>
  <si>
    <t>3QVsL9xtkDozA6CsExVtRg</t>
  </si>
  <si>
    <t>Lake Norman Regional Medical Center</t>
  </si>
  <si>
    <t>171 Fairview Rd</t>
  </si>
  <si>
    <t>['Health &amp; Medical', 'Hospitals', 'Medical Centers']</t>
  </si>
  <si>
    <t>Z2eDES_pcIMJZWphSYbeEg</t>
  </si>
  <si>
    <t>Revived Upholstery</t>
  </si>
  <si>
    <t>1245 N Hwy 16</t>
  </si>
  <si>
    <t>['Antiques', 'Furniture Reupholstery', 'Shopping', 'Local Services']</t>
  </si>
  <si>
    <t>jOjxEGGcptLYPbPsVccixA</t>
  </si>
  <si>
    <t>2830 East Franklin Blvd</t>
  </si>
  <si>
    <t>['Shopping', 'Baby Gear &amp; Furniture', 'Toy Stores']</t>
  </si>
  <si>
    <t>QR8_Ma63hQS90QfIearKaA</t>
  </si>
  <si>
    <t>Lotus Bar &amp; Eatery</t>
  </si>
  <si>
    <t>1941 Hoffman Rd, Ste 1</t>
  </si>
  <si>
    <t>['American (New)', 'Restaurants', 'Nightlife', 'Bars']</t>
  </si>
  <si>
    <t>xVpamVjKGDRTGv5BeRG5Cw</t>
  </si>
  <si>
    <t>Ferguson Bath, Kitchen, &amp; Lighting Gallery</t>
  </si>
  <si>
    <t>['Appliances &amp; Repair', 'Home Decor', 'Building Supplies', 'Appliances', 'Local Services', 'Kitchen &amp; Bath', 'Home &amp; Garden', 'Shopping', 'Home Services']</t>
  </si>
  <si>
    <t>BIWDzxxfly7DNYBER4kqpQ</t>
  </si>
  <si>
    <t>Ari's Pizza</t>
  </si>
  <si>
    <t>O5vXNIody0SMddowzrAMXQ</t>
  </si>
  <si>
    <t>3734 W T Harris Blvd</t>
  </si>
  <si>
    <t>d8wBB01hxUH_r4HiR2kIRw</t>
  </si>
  <si>
    <t>Home Inspection Carolina</t>
  </si>
  <si>
    <t>10023 Zackery Ave</t>
  </si>
  <si>
    <t>i0BlD6_ytKk5Ip-Hg90zDA</t>
  </si>
  <si>
    <t>Kathryn Sudikoff, DMD</t>
  </si>
  <si>
    <t>1315 E Blvd, Ste 260</t>
  </si>
  <si>
    <t>['General Dentistry', 'Periodontists', 'Health &amp; Medical', 'Cosmetic Dentists', 'Dentists']</t>
  </si>
  <si>
    <t>hluqSWzU5IYJZhoAfOXf2g</t>
  </si>
  <si>
    <t>Charlotte Mecklenburg Library - Davidson</t>
  </si>
  <si>
    <t>119 South Main Street</t>
  </si>
  <si>
    <t>['Education', 'Public Services &amp; Government', 'Educational Services', 'Bookstores', 'Libraries', 'Books', 'Mags', 'Music &amp; Video', 'Shopping']</t>
  </si>
  <si>
    <t>IGADBPL2vd4nvV8z_NrGBQ</t>
  </si>
  <si>
    <t>Escape Massage</t>
  </si>
  <si>
    <t>1016 Euclid Ave</t>
  </si>
  <si>
    <t>['Massage Therapy', 'Health &amp; Medical', 'Massage', 'Reiki', 'Beauty &amp; Spas', 'Reflexology']</t>
  </si>
  <si>
    <t>qVTdawZS7POLgTJIaquOYw</t>
  </si>
  <si>
    <t>Hare of the Dog</t>
  </si>
  <si>
    <t>1958 E 7th St</t>
  </si>
  <si>
    <t>['Nightlife', 'Bars', 'Dive Bars']</t>
  </si>
  <si>
    <t>V6VBg1sexfS2cX7yyPZmFQ</t>
  </si>
  <si>
    <t>LunaHombre</t>
  </si>
  <si>
    <t>31 N Main St</t>
  </si>
  <si>
    <t>['Beer', 'Wine &amp; Spirits', 'Nightlife', 'Bars', 'Wine Bars', 'Restaurants', 'Food', 'Tapas/Small Plates', 'Mediterranean', 'American (New)']</t>
  </si>
  <si>
    <t>nFryQWaZzcJ3NhgyWeU-MA</t>
  </si>
  <si>
    <t>3116 Weddington Rd</t>
  </si>
  <si>
    <t>lptw12m0hIetAaRc6mdmAA</t>
  </si>
  <si>
    <t>JMWnCHNQKZJ3Sx6nCvcwVg</t>
  </si>
  <si>
    <t>Capizzi, M.D. Cosmetic Surgery and Skincare</t>
  </si>
  <si>
    <t>900 East Blvd</t>
  </si>
  <si>
    <t>['Beauty &amp; Spas', 'Surgeons', 'Cosmetic Surgeons', 'Medical Spas', 'Health &amp; Medical', 'Doctors', 'Body Contouring', 'Skin Care']</t>
  </si>
  <si>
    <t>H8YxhXKpZ_2E0axGRrsp2w</t>
  </si>
  <si>
    <t>10020 Monroe Rd, Ste 100</t>
  </si>
  <si>
    <t>QDqn9XWn_B-Rbc0DDMEljw</t>
  </si>
  <si>
    <t>Yummy Crab Seafood</t>
  </si>
  <si>
    <t>516 Tyvola Rd</t>
  </si>
  <si>
    <t>30jLMwwzJoUyuuyEWa6i_g</t>
  </si>
  <si>
    <t>Olga's Cleaning Service</t>
  </si>
  <si>
    <t>['Home Cleaning', 'Handyman', 'Professional Services', 'Home Services', 'Office Cleaning']</t>
  </si>
  <si>
    <t>rE2teRMmbnQfRQcK3BorAA</t>
  </si>
  <si>
    <t>5335 South Blvd, Tyvola Mall</t>
  </si>
  <si>
    <t>['Shopping', 'Department Stores', "Women's Clothing", 'Fashion', "Men's Clothing", 'Discount Store', 'Home &amp; Garden', 'Home Decor']</t>
  </si>
  <si>
    <t>4rLJxhlw1Ze3pJUky5J7XA</t>
  </si>
  <si>
    <t>Cottage Yarn</t>
  </si>
  <si>
    <t>7717 Matthews Mint Hill Rd</t>
  </si>
  <si>
    <t>['Education', 'Art Classes', 'Hobby Shops', 'Knitting Supplies', 'Shopping']</t>
  </si>
  <si>
    <t>1sxtMd5z_8npVFyi0xkqOw</t>
  </si>
  <si>
    <t>Chen Fu</t>
  </si>
  <si>
    <t>1640 Matthews Township Pkwy</t>
  </si>
  <si>
    <t>73dPwH6vfycfRjuM9PGnbg</t>
  </si>
  <si>
    <t>AMC Northlake 14</t>
  </si>
  <si>
    <t>7325 Northlake Mall Drive</t>
  </si>
  <si>
    <t>OvLwtNlrPc7D98oJVn_uEg</t>
  </si>
  <si>
    <t>My Niche Apartments</t>
  </si>
  <si>
    <t>4530 Park Rd, Ste 410</t>
  </si>
  <si>
    <t>KxrdZP_HuY9Pcf3-gzZzDA</t>
  </si>
  <si>
    <t>['Restaurants', 'Burgers', 'Hot Dogs', 'Sandwiches']</t>
  </si>
  <si>
    <t>Q4LgYiMBZze8fw6t3kb91Q</t>
  </si>
  <si>
    <t>['Pizza', 'Italian', 'Restaurants', 'Sandwiches', 'Salad', 'Food']</t>
  </si>
  <si>
    <t>_sqtz2Lk7LKVQ-RwHqoujQ</t>
  </si>
  <si>
    <t>Fitness Connection - Ballantyne</t>
  </si>
  <si>
    <t>['Pilates', 'Fitness &amp; Instruction', 'Active Life', 'Yoga', 'Gyms', 'Sports Clubs']</t>
  </si>
  <si>
    <t>cj0JeG1FSgkMlFe-MK4yOQ</t>
  </si>
  <si>
    <t>Presbyterian Urgent Care-Randolph</t>
  </si>
  <si>
    <t>1918 Randolph Rd, Ste 175</t>
  </si>
  <si>
    <t>2FJLy5wfH2vqSAPX80FjnA</t>
  </si>
  <si>
    <t>8439 Davis Lake Pkwy</t>
  </si>
  <si>
    <t>['Health Markets', 'Food', 'Juice Bars &amp; Smoothies', 'Specialty Food']</t>
  </si>
  <si>
    <t>SbO9aXVD7Md8xDSLTSRLvQ</t>
  </si>
  <si>
    <t>Da Lucky Spot Barber Shop</t>
  </si>
  <si>
    <t>3720 N Tryon St</t>
  </si>
  <si>
    <t>qm0lvHRrqIQFJ4uK7rYbCQ</t>
  </si>
  <si>
    <t>Ride Now Motors</t>
  </si>
  <si>
    <t>['Smog Check Stations', 'Automotive', 'Auto Loan Providers', 'Used Car Dealers', 'Car Dealers', 'Financial Services']</t>
  </si>
  <si>
    <t>l1bRQosRdqGemBnuQB5F6A</t>
  </si>
  <si>
    <t>Harvey's in Cornelius</t>
  </si>
  <si>
    <t>['American (Traditional)', 'Pubs', 'Restaurants', 'Nightlife', 'Bars', 'Gastropubs', 'Caterers', 'Event Planning &amp; Services']</t>
  </si>
  <si>
    <t>Ozp_eWqAPeoQVbr9qdyevQ</t>
  </si>
  <si>
    <t>Robert Lee Stowe Jr. Family YMCA</t>
  </si>
  <si>
    <t>196 Ymca Dr</t>
  </si>
  <si>
    <t>['Fitness &amp; Instruction', 'Active Life', 'Gyms', 'Local Services', 'Child Care &amp; Day Care']</t>
  </si>
  <si>
    <t>W4dPWczZVbRf2WH5qGXrmA</t>
  </si>
  <si>
    <t>China Two Mt Holly</t>
  </si>
  <si>
    <t>595 Highland St</t>
  </si>
  <si>
    <t>_6gQzXkF9aGAAsXLvz-u0w</t>
  </si>
  <si>
    <t>11010 S Tryon St, Ste 101</t>
  </si>
  <si>
    <t>a5iSa6koCf7rq2aQyPTFCw</t>
  </si>
  <si>
    <t>2875 W Hwy 74</t>
  </si>
  <si>
    <t>RpRLx2o-a_ZenEP3JjeGGg</t>
  </si>
  <si>
    <t>Play It Again Sports</t>
  </si>
  <si>
    <t>8500 Pineville-Matthews Rd</t>
  </si>
  <si>
    <t>['Shopping', 'Recreation Centers', 'Pawn Shops', 'Discount Store', 'Fashion', 'Fitness/Exercise Equipment', 'Sporting Goods', 'Sports Wear', 'Golf Equipment', 'Active Life', 'Ski &amp; Snowboard Shops', 'Used', 'Vintage &amp; Consignment', 'Disc Golf', 'Thrift Stores']</t>
  </si>
  <si>
    <t>Century Parkside Apartments</t>
  </si>
  <si>
    <t>3xylhp2Hqb0-4jSkTtFMrQ</t>
  </si>
  <si>
    <t>A Better Dog Kennel</t>
  </si>
  <si>
    <t>['Pet Training', 'Pets', 'Pet Services', 'Pet Sitting', 'Pet Groomers', 'Pet Boarding']</t>
  </si>
  <si>
    <t>uvhgZ4BmrZcRaXpHbIrihg</t>
  </si>
  <si>
    <t>Thai 2 go</t>
  </si>
  <si>
    <t>ykn2Mvr_u3zZZx2uKkFPxQ</t>
  </si>
  <si>
    <t>Hong Kong Restaurant</t>
  </si>
  <si>
    <t>334 Oak Avenue Mall Dr</t>
  </si>
  <si>
    <t>TG8EmhjUouV93hccf3KgFg</t>
  </si>
  <si>
    <t>Jin's Buffet</t>
  </si>
  <si>
    <t>7260 Nc Hwy 73</t>
  </si>
  <si>
    <t>['Chinese', 'Sushi Bars', 'Buffets', 'Restaurants']</t>
  </si>
  <si>
    <t>7Gp2aoP_VaQqzVWSg5URMA</t>
  </si>
  <si>
    <t>Ruby Alterations &amp; Cleaners</t>
  </si>
  <si>
    <t>13209 Carowinds Blvd</t>
  </si>
  <si>
    <t>['Shoe Repair', 'Local Services', 'Dry Cleaning', 'Sewing &amp; Alterations', 'Laundry Services']</t>
  </si>
  <si>
    <t>YEhvg98Jdjb7H33PuoBhFg</t>
  </si>
  <si>
    <t>Charlotte Metro Credit Union</t>
  </si>
  <si>
    <t>718 Central Ave</t>
  </si>
  <si>
    <t>EHhI07dgKDyMcGIRbz7YNA</t>
  </si>
  <si>
    <t>BLT Steak</t>
  </si>
  <si>
    <t>110 N College St</t>
  </si>
  <si>
    <t>['Restaurants', 'Bars', 'Nightlife', 'Steakhouses', 'Salad']</t>
  </si>
  <si>
    <t>Ib3r1WJ00wd7OwEQM36RBw</t>
  </si>
  <si>
    <t>Liberty East Restaurant</t>
  </si>
  <si>
    <t>5112 E Independence Blvd</t>
  </si>
  <si>
    <t>rFy00X6uEbqAVU3Bfmtfkw</t>
  </si>
  <si>
    <t>Emricci Pizzeria</t>
  </si>
  <si>
    <t>1814 W Main St</t>
  </si>
  <si>
    <t>['Restaurants', 'Italian', 'Seafood', 'Caterers', 'Event Planning &amp; Services', 'Pizza', 'Salad']</t>
  </si>
  <si>
    <t>rQlYOnE-buNdUkrLPpytSg</t>
  </si>
  <si>
    <t>Lee Spa Nails</t>
  </si>
  <si>
    <t>7032 Brighton Park Dr, Ste 220</t>
  </si>
  <si>
    <t>9zLk3_Xfj1m6omL538ZcGA</t>
  </si>
  <si>
    <t>6260 South Blvd</t>
  </si>
  <si>
    <t>nZeg8qiB9P93bLbGwCLQsQ</t>
  </si>
  <si>
    <t>Dry Clean City - Abbey Place</t>
  </si>
  <si>
    <t>1730-5 Abbey Pl</t>
  </si>
  <si>
    <t>B3YwlJ_kyvIn35qYPcPg0Q</t>
  </si>
  <si>
    <t>Reedy Creek Park</t>
  </si>
  <si>
    <t>2900 Rocky River Rd</t>
  </si>
  <si>
    <t>['Hiking', 'Dog Parks', 'Amateur Sports Teams', 'Active Life', 'Parks', 'Playgrounds', 'Mini Golf']</t>
  </si>
  <si>
    <t>4GEDMStjXvSg-s4wacGRrw</t>
  </si>
  <si>
    <t>Gusto Farm to Street</t>
  </si>
  <si>
    <t>['Gluten-Free', 'Salad', 'Pizza', 'Restaurants']</t>
  </si>
  <si>
    <t>4vDffQ7eSQ7n39cyroOSKQ</t>
  </si>
  <si>
    <t>Crave Dessert Bar</t>
  </si>
  <si>
    <t>500 W 5th St, Ste 120</t>
  </si>
  <si>
    <t>['Hookah Bars', 'Restaurants', 'Nightlife', 'Bars', 'Lounges', 'Food', 'Desserts']</t>
  </si>
  <si>
    <t>kz2-8WW7juPQhSBVUHqqQQ</t>
  </si>
  <si>
    <t>The Union</t>
  </si>
  <si>
    <t>1201 Campus Pointe Ct</t>
  </si>
  <si>
    <t>Kqb3gN9JuqfljEOtLvd8_Q</t>
  </si>
  <si>
    <t>ECHO Firearm Training</t>
  </si>
  <si>
    <t>['Firearm Training', 'Education', 'Specialty Schools', 'Educational Services']</t>
  </si>
  <si>
    <t>uo-40ZDaRJBoh-PY4dbCgQ</t>
  </si>
  <si>
    <t>Pil√≥n Dominican Kitchen</t>
  </si>
  <si>
    <t>497 Warren C Coleman Blvd S</t>
  </si>
  <si>
    <t>['Dominican', 'Spanish', 'Restaurants', 'Caribbean']</t>
  </si>
  <si>
    <t>RncTrzYqBfdes1xebZRQcw</t>
  </si>
  <si>
    <t>Bonfire Bar and Grill</t>
  </si>
  <si>
    <t>['Beer', 'Wine &amp; Spirits', 'Food', 'Bars', 'American (Traditional)', 'Restaurants', 'Nightlife']</t>
  </si>
  <si>
    <t>zgO8lyCtRWpe_316ZdQ6bA</t>
  </si>
  <si>
    <t>9935 Rea Rd, Ste D</t>
  </si>
  <si>
    <t>['Notaries', 'Shipping Centers', 'Mailbox Centers', 'Printing Services', 'Local Services']</t>
  </si>
  <si>
    <t>UMmM7RmhJeAVBtXmccFGrQ</t>
  </si>
  <si>
    <t>The Hobbyist</t>
  </si>
  <si>
    <t>2100 N Davidson St, Ste D</t>
  </si>
  <si>
    <t>['Beer', 'Wine &amp; Spirits', 'Candle Stores', 'Restaurants', 'Coffee &amp; Tea', 'Shopping', 'Food', 'Home &amp; Garden', 'Specialty Food', 'Cafes']</t>
  </si>
  <si>
    <t>8MOavnJZEgvtOca89HFJKw</t>
  </si>
  <si>
    <t>Dolce Lusso Salon and Spa</t>
  </si>
  <si>
    <t>4237 Park Rd</t>
  </si>
  <si>
    <t>['Beauty &amp; Spas', 'Nail Salons', 'Day Spas', 'Eyelash Service', 'Makeup Artists', 'Hair Salons', 'Massage']</t>
  </si>
  <si>
    <t>E1QNKfu-8ILBcpJqzg-7Uw</t>
  </si>
  <si>
    <t>Robert A. Lowe, DDS</t>
  </si>
  <si>
    <t>6836 Morrison Blvd, Ste 202</t>
  </si>
  <si>
    <t>['Oral Surgeons', 'Cosmetic Dentists', 'General Dentistry', 'Health &amp; Medical', 'Dentists', 'Periodontists']</t>
  </si>
  <si>
    <t>OBkc-wj9y8H4_rCs65Frgw</t>
  </si>
  <si>
    <t>Harrisburg's Hometown Pharmacy</t>
  </si>
  <si>
    <t>5006 NC Hwy 49 S</t>
  </si>
  <si>
    <t>kChnz7CYA1S8nBus1LAYTA</t>
  </si>
  <si>
    <t>Pollo Royal Restaurant</t>
  </si>
  <si>
    <t>4517 N Tryon St</t>
  </si>
  <si>
    <t>['Latin American', 'Salvadoran', 'Restaurants', 'Mexican']</t>
  </si>
  <si>
    <t>eoequYL1yvdm0mdwavK7Dw</t>
  </si>
  <si>
    <t>Styles by Shawn</t>
  </si>
  <si>
    <t>9620 University City Blvd, Ste C</t>
  </si>
  <si>
    <t>['Hair Stylists', 'Beauty &amp; Spas', 'Hair Salons', 'Hair Extensions']</t>
  </si>
  <si>
    <t>0ZWfvVTbEudUc_yaQEppbQ</t>
  </si>
  <si>
    <t>Your GG's Kitchen</t>
  </si>
  <si>
    <t>5719 W Hwy 74</t>
  </si>
  <si>
    <t>['Restaurants', 'Soup', 'American (Traditional)']</t>
  </si>
  <si>
    <t>MCTUBB81jlC7bBJBOqV-fg</t>
  </si>
  <si>
    <t>11111 Carmel Commons Blvd, Ste 220</t>
  </si>
  <si>
    <t>['Health &amp; Medical', 'Laboratory Testing', 'Diagnostic Services']</t>
  </si>
  <si>
    <t>4NePLd3DY6Fmfm_OtoYZ-g</t>
  </si>
  <si>
    <t>13021 E Independence Blvd</t>
  </si>
  <si>
    <t>['Home &amp; Garden', 'Rugs', 'Shopping', 'Flooring', 'Carpeting', 'Home Services']</t>
  </si>
  <si>
    <t>eaujQLGBXO6Dzd03nGgvbA</t>
  </si>
  <si>
    <t>RTS Law Group</t>
  </si>
  <si>
    <t>1800 East Blvd</t>
  </si>
  <si>
    <t>['Divorce &amp; Family Law', 'Lawyers', 'Criminal Defense Law', 'Professional Services', 'DUI Law', 'Bankruptcy Law', 'Traffic Ticketing Law', 'Personal Injury Law']</t>
  </si>
  <si>
    <t>Zgh-D3UsxfAjYmmfVuE9Iw</t>
  </si>
  <si>
    <t>4445 School House Commons</t>
  </si>
  <si>
    <t>['Meat Shops', 'Beer', 'Wine &amp; Spirits', 'Pizza', 'Restaurants', 'Specialty Food', 'Food', 'Grocery']</t>
  </si>
  <si>
    <t>vwfH39Mhm9NqpXm7RdR0GA</t>
  </si>
  <si>
    <t>Sears Appliance Repair</t>
  </si>
  <si>
    <t>['Shopping', 'Local Services', 'Farming Equipment', 'Appliances &amp; Repair', 'Home Services', 'Heating &amp; Air Conditioning/HVAC', 'Electronics Repair']</t>
  </si>
  <si>
    <t>AloiHVdnxoRuuOOrggEdhg</t>
  </si>
  <si>
    <t>Ballantyne Country Club</t>
  </si>
  <si>
    <t>11120 Ballantyne Crossing Ave</t>
  </si>
  <si>
    <t>['Venues &amp; Event Spaces', 'Event Planning &amp; Services', 'Arts &amp; Entertainment', 'Social Clubs', 'Active Life', 'Country Clubs', 'Golf']</t>
  </si>
  <si>
    <t>KWZCNN7VTFE4BVbIIW14Nw</t>
  </si>
  <si>
    <t>9229 Lawyers Rd, Unit H</t>
  </si>
  <si>
    <t>2Ahjc4pk7copP4Wu-Xl2xw</t>
  </si>
  <si>
    <t>The Plated Palette</t>
  </si>
  <si>
    <t>500 N Tryon St</t>
  </si>
  <si>
    <t>['Food', 'Food Trucks', 'Street Vendors']</t>
  </si>
  <si>
    <t>UuCcZKdN-19CopWWWvmA0g</t>
  </si>
  <si>
    <t>Speedway Harley-Davidson</t>
  </si>
  <si>
    <t>10049 Weddington Rd</t>
  </si>
  <si>
    <t>['Motorcycle Repair', 'Automotive', 'Auto Parts &amp; Supplies', 'Motorcycle Dealers']</t>
  </si>
  <si>
    <t>GcLa_vrQwuhl1QvvMvoQzg</t>
  </si>
  <si>
    <t>Green Brothers Juice</t>
  </si>
  <si>
    <t>550 S Tryon St, Ste 120</t>
  </si>
  <si>
    <t>6E0D-5wVjDJZQF8iA6k3ig</t>
  </si>
  <si>
    <t>7617 C Pineville-matthews Rd</t>
  </si>
  <si>
    <t>['Restaurants', 'Chicken Wings', 'Cafes', 'Chicken Shop', 'Salad', 'Food', 'Delis', 'Southern', 'Sandwiches', 'Specialty Food', 'American (Traditional)']</t>
  </si>
  <si>
    <t>5eW48tMNDtDefMTqLuY4_w</t>
  </si>
  <si>
    <t>Sonesta ES Suites Charlotte Arrowood</t>
  </si>
  <si>
    <t>7925 Forest Pine Drive</t>
  </si>
  <si>
    <t>KbZG1z2aNWAhB0RtwOWMSA</t>
  </si>
  <si>
    <t>9934B Rose Commons Dr</t>
  </si>
  <si>
    <t>['Motorcycle Dealers', 'Shopping', 'Automotive', 'Photography Stores &amp; Services', 'Home &amp; Garden', 'Home Services', 'Lighting Fixtures &amp; Equipment', 'IT Services &amp; Computer Repair', 'Mobile Phone Repair', 'Electronics Repair', 'Local Services', 'Hardware Stores', 'Battery Stores', 'Electronics']</t>
  </si>
  <si>
    <t>D0P9wdK9W4RhiWWLTNB3EA</t>
  </si>
  <si>
    <t>8515 Hankins Rd</t>
  </si>
  <si>
    <t>wMaWLXh8xBgStWrAbGNIyg</t>
  </si>
  <si>
    <t>Beautiful Nails</t>
  </si>
  <si>
    <t>15025 Lancaster Hwy, Ste D5</t>
  </si>
  <si>
    <t>0ncYPhSgd37XblfFa_I8Bg</t>
  </si>
  <si>
    <t>4 Paws Holistic</t>
  </si>
  <si>
    <t>2907 Selwyn Ave</t>
  </si>
  <si>
    <t>['Pets', 'Pet Stores', 'Holistic Animal Care', 'Pet Services']</t>
  </si>
  <si>
    <t>kZbeLS-Gq7zqVCO1avjS_w</t>
  </si>
  <si>
    <t>Select Import Auto Service</t>
  </si>
  <si>
    <t>4438 South Blvd, Ste B</t>
  </si>
  <si>
    <t>CUKEag6VDzFPVI_XKi9aNQ</t>
  </si>
  <si>
    <t>Dominican Hair Salon</t>
  </si>
  <si>
    <t>4624 Monroe Rd</t>
  </si>
  <si>
    <t>04NemZnAY0oyAHCg68x_ww</t>
  </si>
  <si>
    <t>4755 South Boulevard</t>
  </si>
  <si>
    <t>fc6RneAuOWeQDiT76Zs_Dw</t>
  </si>
  <si>
    <t>Christmas Town USA</t>
  </si>
  <si>
    <t>122 Main St</t>
  </si>
  <si>
    <t>WdE6ehdIisIJ4Gj3blKvzA</t>
  </si>
  <si>
    <t>6311 Carmel Rd</t>
  </si>
  <si>
    <t>['Shopping', 'Eyewear &amp; Opticians', 'Optometrists', 'Health &amp; Medical']</t>
  </si>
  <si>
    <t>Lyz1JKChjanwGXLJM_zqYA</t>
  </si>
  <si>
    <t>World Nightclub</t>
  </si>
  <si>
    <t>['Event Planning &amp; Services', 'Venues &amp; Event Spaces', 'Bars', 'Dance Clubs', 'Lounges', 'Nightlife']</t>
  </si>
  <si>
    <t>MoJl8EAZ4eWFE9idjxeFqw</t>
  </si>
  <si>
    <t>Animal Bed &amp; Breakfast</t>
  </si>
  <si>
    <t>611 Wilshire Ave SW</t>
  </si>
  <si>
    <t>rD6fQQaqJRQGoQe2zrrkGg</t>
  </si>
  <si>
    <t>Monkey Joes</t>
  </si>
  <si>
    <t>10215 University City Blvd, Suite C</t>
  </si>
  <si>
    <t>['Event Planning &amp; Services', 'Party &amp; Event Planning', 'Kids Activities', 'Active Life']</t>
  </si>
  <si>
    <t>x30hMTDdiwGBjutchhYCQA</t>
  </si>
  <si>
    <t>Eastway Park</t>
  </si>
  <si>
    <t>423 Eastway Dr</t>
  </si>
  <si>
    <t>['Parks', 'Active Life', 'Disc Golf']</t>
  </si>
  <si>
    <t>gZw2S4h8XAT07vaVz30TTA</t>
  </si>
  <si>
    <t>Main Street Books</t>
  </si>
  <si>
    <t>126 S Main St</t>
  </si>
  <si>
    <t>['Event Planning &amp; Services', 'Bookstores', 'Shopping', 'Flowers &amp; Gifts', 'Arts &amp; Crafts', 'Books', 'Mags', 'Music &amp; Video', 'Cards &amp; Stationery']</t>
  </si>
  <si>
    <t>57aBx6Mo_VRk_kMA8J5Efg</t>
  </si>
  <si>
    <t>4305 Old Monroe Rd</t>
  </si>
  <si>
    <t>Xm7bTOHKGJ9dIQoq_9b4tw</t>
  </si>
  <si>
    <t>96.1 The BEAT</t>
  </si>
  <si>
    <t>AlqGH7NTBs2tJZeeykcJSQ</t>
  </si>
  <si>
    <t>Highlands Pet Hospital</t>
  </si>
  <si>
    <t>10050 Edison Square Dr NW</t>
  </si>
  <si>
    <t>['Pets', 'Pet Services', 'Veterinarians']</t>
  </si>
  <si>
    <t>BsiYsmESqPIovkd_l7vOag</t>
  </si>
  <si>
    <t>9941 E Independence Blvd</t>
  </si>
  <si>
    <t>['Shopping', 'Fashion', 'Accessories']</t>
  </si>
  <si>
    <t>obHpyRRqUiC6xvVbBi9yFA</t>
  </si>
  <si>
    <t>8445 Davis Lake Pkwy</t>
  </si>
  <si>
    <t>['Flowers &amp; Gifts', 'Grocery', 'Drugstores', 'Shopping', 'Food']</t>
  </si>
  <si>
    <t>NHKW8hlTX3ra3C8R5LnhAA</t>
  </si>
  <si>
    <t>Lifetime Automotive</t>
  </si>
  <si>
    <t>ybi4IdU4Cu2zgPJ1YVM44g</t>
  </si>
  <si>
    <t>New Asia Market</t>
  </si>
  <si>
    <t>4400 Potters Rd</t>
  </si>
  <si>
    <t>['Specialty Food', 'Food', 'Grocery', 'Seafood Markets', 'Bakeries', 'Restaurants']</t>
  </si>
  <si>
    <t>zg2BOA_AMWj0b9UygPvhlA</t>
  </si>
  <si>
    <t>Reynolds Limousine Service</t>
  </si>
  <si>
    <t>11535 Eastfield Rd</t>
  </si>
  <si>
    <t>['Transportation', 'Hotels &amp; Travel', 'Limos', 'Airport Shuttles']</t>
  </si>
  <si>
    <t>cMHgw40ldvUBxTYNeZjHQg</t>
  </si>
  <si>
    <t>Whisky River at the Airport</t>
  </si>
  <si>
    <t>['Barbeque', 'Southern', 'Restaurants']</t>
  </si>
  <si>
    <t>XtzMmh9T6OxctZZPQ6-S0A</t>
  </si>
  <si>
    <t>2200 Coronation Blvd</t>
  </si>
  <si>
    <t>['Trainers', 'Fitness &amp; Instruction', 'Gyms', 'Active Life', 'Beauty &amp; Spas', 'Tanning']</t>
  </si>
  <si>
    <t>GIrXcdMjt7S38yaR4DPgCA</t>
  </si>
  <si>
    <t>Ten 05 W Trade Apartments</t>
  </si>
  <si>
    <t>1005 W Trade St</t>
  </si>
  <si>
    <t>V7BN4kuc0lSXyKoXweZ-CA</t>
  </si>
  <si>
    <t>Johnny Rocket's</t>
  </si>
  <si>
    <t>115A Mecklynn Rd, Ste A</t>
  </si>
  <si>
    <t>['Diners', 'Fast Food', 'Cheesesteaks', 'Salad', 'Burgers', 'Restaurants']</t>
  </si>
  <si>
    <t>Oaia1hYFykP9bbOfW_SMVQ</t>
  </si>
  <si>
    <t>The Glass Guru</t>
  </si>
  <si>
    <t>8425 Old Statesville Rd, Ste 1</t>
  </si>
  <si>
    <t>['Home Services', 'Door Sales/Installation', 'Glass &amp; Mirrors', 'Windows Installation']</t>
  </si>
  <si>
    <t>PmG45euNFEQkXG5yaVYKWA</t>
  </si>
  <si>
    <t>106 N Gaston St</t>
  </si>
  <si>
    <t>['Salad', 'Desserts', 'Food', 'Chicken Wings', 'Pizza', 'Fast Food', 'Italian', 'Restaurants']</t>
  </si>
  <si>
    <t>Ts6W-8WGzr0-Utp6EXM7YA</t>
  </si>
  <si>
    <t>7601 Pineville-Matthews Rd</t>
  </si>
  <si>
    <t>['Pet Adoption', 'Pets', 'Pet Services', 'Pet Stores', 'Pet Groomers']</t>
  </si>
  <si>
    <t>c8OJmDFbrczbomyRyCbtAA</t>
  </si>
  <si>
    <t>Schumacher Homes of Charlotte</t>
  </si>
  <si>
    <t>341 Alcove Rd</t>
  </si>
  <si>
    <t>j9xwoU47J57I3I36sye4rw</t>
  </si>
  <si>
    <t>Y2 Yoga</t>
  </si>
  <si>
    <t>['Yoga', 'Active Life', 'Fitness &amp; Instruction']</t>
  </si>
  <si>
    <t>_5u--hWbsm3h6j3E_6P0mg</t>
  </si>
  <si>
    <t>Maid Knows Best</t>
  </si>
  <si>
    <t>['Home Services', 'Carpet Cleaning', 'Professional Services', 'Local Services', 'Office Cleaning', 'Home Cleaning']</t>
  </si>
  <si>
    <t>BkFO_ynqOVeLQHuye_9Fbg</t>
  </si>
  <si>
    <t>East Charlotte Nissan</t>
  </si>
  <si>
    <t>6901 E Independence Blvd</t>
  </si>
  <si>
    <t>['Automotive', 'Auto Parts &amp; Supplies', 'Car Dealers', 'Body Shops', 'Auto Repair']</t>
  </si>
  <si>
    <t>ygH-ZrRTk0QtD3ok3nnhbw</t>
  </si>
  <si>
    <t>Carolina Creamery</t>
  </si>
  <si>
    <t>11300 Lawyers Rd, Ste A</t>
  </si>
  <si>
    <t>BDMFWkurxzw4U9fL4YYwQQ</t>
  </si>
  <si>
    <t>CLT Cell Phone Lot</t>
  </si>
  <si>
    <t>6440 Old Dowd Rd</t>
  </si>
  <si>
    <t>['Parking', 'Airports', 'Hotels &amp; Travel', 'Automotive']</t>
  </si>
  <si>
    <t>DeP3U5lmJz3AiP0azx1t9w</t>
  </si>
  <si>
    <t>10830 Quality Dr</t>
  </si>
  <si>
    <t>['Nurseries &amp; Gardening', 'Shopping', 'Tree Services', 'Home &amp; Garden', 'Home Services', 'Lawn Services', 'Landscaping']</t>
  </si>
  <si>
    <t>6c8hPLa9xC-Qum9Ivboarg</t>
  </si>
  <si>
    <t>5801 W Wt Harris Blvd</t>
  </si>
  <si>
    <t>eCRuOGecY2aYqHkGtmE2Mw</t>
  </si>
  <si>
    <t>Ballantyne Barbershop</t>
  </si>
  <si>
    <t>11914 Elm Ln, Ste 110</t>
  </si>
  <si>
    <t>TgshgSQtZV-RTZlQ0ztmBw</t>
  </si>
  <si>
    <t>NY Hibachi Buffet</t>
  </si>
  <si>
    <t>2900 E Franklin Blvd</t>
  </si>
  <si>
    <t>['Chicken Wings', 'Chinese', 'Restaurants', 'Buffets', 'Sushi Bars']</t>
  </si>
  <si>
    <t>4cVxViJ9lIyaei_EA5u_lw</t>
  </si>
  <si>
    <t>Larkin and the Pea Photography</t>
  </si>
  <si>
    <t>['Shopping', 'Photography Stores &amp; Services', 'Event Planning &amp; Services', 'Photographers', 'Session Photography', 'Event Photography']</t>
  </si>
  <si>
    <t>XVDR44P_74FmA0ANanm4CQ</t>
  </si>
  <si>
    <t>House of Pizza</t>
  </si>
  <si>
    <t>3640 Central Ave</t>
  </si>
  <si>
    <t>['Greek', 'Italian', 'Pizza', 'Restaurants']</t>
  </si>
  <si>
    <t>t3LuYQKYr4AzkzuhTXdW_w</t>
  </si>
  <si>
    <t>Brookshire Mini Storage</t>
  </si>
  <si>
    <t>5701 Brookshire Blvd</t>
  </si>
  <si>
    <t>d_BsELuzfv3i-tjgUNqqKA</t>
  </si>
  <si>
    <t>Fitness Connection</t>
  </si>
  <si>
    <t>20310 Sefton Park Road</t>
  </si>
  <si>
    <t>GiTv0gFXtYFQAzCXnPvepQ</t>
  </si>
  <si>
    <t>5521 Westpark Dr</t>
  </si>
  <si>
    <t>['American (Traditional)', 'American (New)', 'Restaurants', 'Tex-Mex', 'Nightlife', 'Bars']</t>
  </si>
  <si>
    <t>du2P0BIQh4bdVqN2NFQDzg</t>
  </si>
  <si>
    <t>Hometown Automotive</t>
  </si>
  <si>
    <t>1116 W Charlotte Ave</t>
  </si>
  <si>
    <t>GqE7qEaNzoYm4N3m2yL4Sw</t>
  </si>
  <si>
    <t>2135 E Franklin Blvd</t>
  </si>
  <si>
    <t>['Gift Shops', 'Event Planning &amp; Services', 'Flowers &amp; Gifts', 'Art Supplies', 'Wedding Planning', 'Home &amp; Garden', 'Arts &amp; Crafts', 'Home Decor', 'Shopping', 'Hobby Shops']</t>
  </si>
  <si>
    <t>4UMRWVLNa6GrAag8Rug0lA</t>
  </si>
  <si>
    <t>Oakhill Deli &amp; Grill</t>
  </si>
  <si>
    <t>3709 Oakdale Rd</t>
  </si>
  <si>
    <t>['Chicken Wings', 'Burgers', 'Delis', 'Restaurants', 'Event Planning &amp; Services', 'Caterers']</t>
  </si>
  <si>
    <t>LPlTGXpewMTmfeu1Wz9cLQ</t>
  </si>
  <si>
    <t>11510 Waverly Center Dr</t>
  </si>
  <si>
    <t>VS_httFXb40NhKaV7YnKsA</t>
  </si>
  <si>
    <t>Inspire Wellness</t>
  </si>
  <si>
    <t>116 Candystick Cir</t>
  </si>
  <si>
    <t>['Health &amp; Medical', 'Chiropractors', 'Acupuncture', 'Nutritionists']</t>
  </si>
  <si>
    <t>iXNsS64iYAi4AR3CLEqliQ</t>
  </si>
  <si>
    <t>Global Moving</t>
  </si>
  <si>
    <t>2303 W Morehead St, Ste 200</t>
  </si>
  <si>
    <t>['Self Storage', 'Home Services', 'Local Services', 'Movers']</t>
  </si>
  <si>
    <t>WFvtHtoJxhjeSzcPubOmBQ</t>
  </si>
  <si>
    <t>H &amp; W Alterations</t>
  </si>
  <si>
    <t>7864 Rea Rd, Ste B</t>
  </si>
  <si>
    <t>pNAQvQjaq8dmafcATpcXjQ</t>
  </si>
  <si>
    <t>Wal-Mart</t>
  </si>
  <si>
    <t>BiVA5GKSTYQ5_SNIaYg6oA</t>
  </si>
  <si>
    <t>2530 Sardis Rd N</t>
  </si>
  <si>
    <t>['American (Traditional)', 'Restaurants', 'Sports Bars', 'Bars', 'Chicken Wings', 'Nightlife']</t>
  </si>
  <si>
    <t>9hyJsjrnp5GZyZmN6qYt-A</t>
  </si>
  <si>
    <t>CrossFit Steele Creek</t>
  </si>
  <si>
    <t>9301 Forsyth Park Dr, Ste C</t>
  </si>
  <si>
    <t>['Trainers', 'Health &amp; Medical', 'Weight Loss Centers', 'Active Life', 'Gyms', 'Interval Training Gyms', 'Fitness &amp; Instruction']</t>
  </si>
  <si>
    <t>atzOKU4HhoU7s_iCi64Q0w</t>
  </si>
  <si>
    <t>Sabor Latin Street Grill - Huntersville</t>
  </si>
  <si>
    <t>14230 Reese Blvd, Ste A</t>
  </si>
  <si>
    <t>['Latin American', 'Venezuelan', 'Mexican', 'Restaurants']</t>
  </si>
  <si>
    <t>6yVBbfG2ErupprlX1GEH5w</t>
  </si>
  <si>
    <t>Stike's Cleaners</t>
  </si>
  <si>
    <t>5105 Nations Ford Rd</t>
  </si>
  <si>
    <t>['Chicken Shop', 'Fast Food', 'Restaurants']</t>
  </si>
  <si>
    <t>g5CnLNmS4mm7MbdxV63Ivw</t>
  </si>
  <si>
    <t>Nail Spa Northlake Mall</t>
  </si>
  <si>
    <t>ez7JosU1TUOeo2Pog7CmPg</t>
  </si>
  <si>
    <t>8611 Concord Mills Blvd</t>
  </si>
  <si>
    <t>VkGX_J7Aoo-0nPCIG5qaKQ</t>
  </si>
  <si>
    <t>I 77 Exit 23 Bayshor</t>
  </si>
  <si>
    <t>tJiEcgUErb6NNaqyUrEjgw</t>
  </si>
  <si>
    <t>Haute &amp; Co Bridal</t>
  </si>
  <si>
    <t>2222 Hawkins St</t>
  </si>
  <si>
    <t>6zmP8-m2xhN2jzOBb01KFQ</t>
  </si>
  <si>
    <t>Pandora</t>
  </si>
  <si>
    <t>fEZUAZOOwLD_rI4f22ZLSg</t>
  </si>
  <si>
    <t>Divine Barrel Brewing</t>
  </si>
  <si>
    <t>3701 N Davidson St, Ste 203</t>
  </si>
  <si>
    <t>['Breweries', 'Food', 'Beer Bar', 'Bars', 'Nightlife']</t>
  </si>
  <si>
    <t>glgf2Arq6BmdiYz59O-K7Q</t>
  </si>
  <si>
    <t>8810 Blakeney Professional Dr, Ste 100</t>
  </si>
  <si>
    <t>['Health &amp; Medical', 'Doctors', 'Allergists', 'Medical Centers']</t>
  </si>
  <si>
    <t>tTgOIdg0o44oaerAu-IByA</t>
  </si>
  <si>
    <t>8220 University Executive Park Dr, Ste 140</t>
  </si>
  <si>
    <t>y3dQBhsBPuskGbYZAgyJXA</t>
  </si>
  <si>
    <t>9759 Sam Furr Rd</t>
  </si>
  <si>
    <t>['Food', 'Grocery', 'Drugstores', 'Flowers &amp; Gifts', 'Shopping']</t>
  </si>
  <si>
    <t>oAlH3d2HafHckzhzpdmvag</t>
  </si>
  <si>
    <t>Pavilion Crossings by Bridge Property Management</t>
  </si>
  <si>
    <t>KfCAV-javso3RlaUrGVoYw</t>
  </si>
  <si>
    <t>Two Sons Barbeque</t>
  </si>
  <si>
    <t>647 N Hwy 16</t>
  </si>
  <si>
    <t>['Pets', 'Pet Services', 'Pet Stores', 'Pet Training', 'Pet Groomers']</t>
  </si>
  <si>
    <t>aET2kncA1LUKSL3OtKixFw</t>
  </si>
  <si>
    <t>Graham St. Pub &amp; Patio</t>
  </si>
  <si>
    <t>400 S Graham St</t>
  </si>
  <si>
    <t>['Nightlife', 'Bars', 'Pubs', 'Restaurants', 'American (Traditional)']</t>
  </si>
  <si>
    <t>FY9-ME9_UlRiMkjckEfnOQ</t>
  </si>
  <si>
    <t>3811 Corning Pl</t>
  </si>
  <si>
    <t>['Ice Cream &amp; Frozen Yogurt', 'Fast Food', 'American (Traditional)', 'Restaurants', 'Burgers', 'Food']</t>
  </si>
  <si>
    <t>SkdUeI0AjCdSwqEVK7SiNQ</t>
  </si>
  <si>
    <t>Ice Martini Bar</t>
  </si>
  <si>
    <t>9525 Birkdale Crossing Dr, Ste 102</t>
  </si>
  <si>
    <t>['Wine Bars', 'Bars', 'Nightlife', 'Cocktail Bars']</t>
  </si>
  <si>
    <t>vRTTNyUtWX1yIG7ZkFegLQ</t>
  </si>
  <si>
    <t>South Charlotte Crossfit</t>
  </si>
  <si>
    <t>5046 Old Pineville Rd, Ste 190</t>
  </si>
  <si>
    <t>['Gyms', 'Trainers', 'Active Life', 'Fitness &amp; Instruction']</t>
  </si>
  <si>
    <t>JaHrQWMt91YUGVTpm4D1RQ</t>
  </si>
  <si>
    <t>Koala Consignment</t>
  </si>
  <si>
    <t>8129 Ardrey Kell Rd, Ste 103</t>
  </si>
  <si>
    <t>['Shopping', "Children's Clothing", 'Fashion', 'Used', 'Vintage &amp; Consignment']</t>
  </si>
  <si>
    <t>FU6AekK18XL9O3x7HNTGqQ</t>
  </si>
  <si>
    <t>Club Onyx</t>
  </si>
  <si>
    <t>5300 Old Pineville Road</t>
  </si>
  <si>
    <t>['Adult Entertainment', 'Nightlife']</t>
  </si>
  <si>
    <t>mNqyAvKJAe5-QxX6N_WRkQ</t>
  </si>
  <si>
    <t>Superior Pools and Spas</t>
  </si>
  <si>
    <t>20315 Knox Rd, Unit B</t>
  </si>
  <si>
    <t>['Pool Cleaners', 'Home Services']</t>
  </si>
  <si>
    <t>BXPEMIFl4iixdvIJW8Fkmg</t>
  </si>
  <si>
    <t>1815 Sardis Rd</t>
  </si>
  <si>
    <t>['Hot Dogs', 'Barbeque', 'Fast Food', 'Restaurants', 'Burgers', 'American (New)']</t>
  </si>
  <si>
    <t>9bpVyDzSnEeLon_ua_Wl5A</t>
  </si>
  <si>
    <t>Kathy Norman - Keller Williams Realty</t>
  </si>
  <si>
    <t>5925 Carnegie Blvd, Ste 250</t>
  </si>
  <si>
    <t>['Real Estate', 'Real Estate Agents', 'Home Services']</t>
  </si>
  <si>
    <t>UqR2_ckoS7wIG7CDIMWMWw</t>
  </si>
  <si>
    <t>Novant Health</t>
  </si>
  <si>
    <t>1918 Randolph Rd, Ste 220</t>
  </si>
  <si>
    <t>['Doctors', 'Health &amp; Medical', 'Pediatricians']</t>
  </si>
  <si>
    <t>Kb1WHDxGXrT_uDxBO_TrsA</t>
  </si>
  <si>
    <t>Nails by Lauren</t>
  </si>
  <si>
    <t>316 East Blvd, Ste 202B</t>
  </si>
  <si>
    <t>ZcFnKlgVWl-x9jz0Mbn0cQ</t>
  </si>
  <si>
    <t>Another Round Disc Golf</t>
  </si>
  <si>
    <t>['Active Life', 'Shopping', 'Disc Golf', 'Sporting Goods']</t>
  </si>
  <si>
    <t>8ZtdhktKvNWGsZqBZkIScg</t>
  </si>
  <si>
    <t>Sarah's Pet Spa</t>
  </si>
  <si>
    <t>404 Wincoff School Rd</t>
  </si>
  <si>
    <t>pgAbvxct5ysUXBDYXVTx6w</t>
  </si>
  <si>
    <t>Ajbani Moroccan Cuisine</t>
  </si>
  <si>
    <t>2903 - C Central Ave</t>
  </si>
  <si>
    <t>['Mediterranean', 'Middle Eastern', 'Halal', 'Moroccan', 'Restaurants']</t>
  </si>
  <si>
    <t>qy9xD2Ec1ADfq---ovXI7w</t>
  </si>
  <si>
    <t>Regal Ballantyne Village</t>
  </si>
  <si>
    <t>5onric5Vkk9bkN0z7hmeFA</t>
  </si>
  <si>
    <t>Chico's Mexican Grill</t>
  </si>
  <si>
    <t>myRfys8teKVXd_rRj550oA</t>
  </si>
  <si>
    <t>320 E 9th St</t>
  </si>
  <si>
    <t>['Food', 'Bagels']</t>
  </si>
  <si>
    <t>BceUzUW0pQCGrJW8zmyRjw</t>
  </si>
  <si>
    <t>Strive Dental Studio</t>
  </si>
  <si>
    <t>['Pediatric Dentists', 'General Dentistry', 'Dentists', 'Health &amp; Medical', 'Cosmetic Dentists']</t>
  </si>
  <si>
    <t>21F7OPP4j24DAbL9ThWFAA</t>
  </si>
  <si>
    <t>Carruth Endodontics</t>
  </si>
  <si>
    <t>4525 Park Rd, Ste B104</t>
  </si>
  <si>
    <t>ytKklOfPXMruyWRG6UarzQ</t>
  </si>
  <si>
    <t>Lone Star Steakhouse</t>
  </si>
  <si>
    <t>2841 W. Highway 74</t>
  </si>
  <si>
    <t>['Restaurants', 'Steakhouses', 'Nightlife', 'Seafood', 'American (Traditional)']</t>
  </si>
  <si>
    <t>NMM1gIcQKZC1cYtM4k8eLg</t>
  </si>
  <si>
    <t>Travis Crawford Heating and Cooling</t>
  </si>
  <si>
    <t>pCJorQE8rdmvvSNR49WS5w</t>
  </si>
  <si>
    <t>Ranucci's BBQ &amp; Grill</t>
  </si>
  <si>
    <t>403 E Catawba St</t>
  </si>
  <si>
    <t>KtLiGAyjRagbHR9_k2ayFA</t>
  </si>
  <si>
    <t>The Goddard School</t>
  </si>
  <si>
    <t>1528 Providence Rd S</t>
  </si>
  <si>
    <t>['Preschools', 'Local Services', 'Education', 'Child Care &amp; Day Care', 'Summer Camps', 'Specialty Schools', 'Active Life']</t>
  </si>
  <si>
    <t>a3TOu3UEUFEWpCBPS6OUvw</t>
  </si>
  <si>
    <t>Da Vi Nails</t>
  </si>
  <si>
    <t>6t-Pw9aVQMLTkpsCcgaMaA</t>
  </si>
  <si>
    <t>Pottery Barn Kids</t>
  </si>
  <si>
    <t>4400 Sharon Rd, Ste L-13, Southpark Mall</t>
  </si>
  <si>
    <t>['Furniture Stores', 'Home &amp; Garden', 'Shopping', 'Home Decor', 'Baby Gear &amp; Furniture']</t>
  </si>
  <si>
    <t>kAy4NRoZ4TD4yW29BBtZpQ</t>
  </si>
  <si>
    <t>chezElle</t>
  </si>
  <si>
    <t>['Fashion', 'Shopping', 'Accessories', "Women's Clothing"]</t>
  </si>
  <si>
    <t>UHjQiqea7ReZRjrkPBG8pw</t>
  </si>
  <si>
    <t>Topz Healthier Burger Grill</t>
  </si>
  <si>
    <t>Old Lancaster Shopping Ctr, 15025 Lancaster Hwy</t>
  </si>
  <si>
    <t>['Hot Dogs', 'Burgers', 'Restaurants']</t>
  </si>
  <si>
    <t>WwFMLLizUoeaSRr3pVroew</t>
  </si>
  <si>
    <t>Spring-Green Lawn Care</t>
  </si>
  <si>
    <t>10809 Southern Loop Blvd</t>
  </si>
  <si>
    <t>['Landscaping', 'Irrigation', 'Home Services', 'Lawn Services', 'Gardeners', 'Tree Services']</t>
  </si>
  <si>
    <t>KX08khP5ZMpsrLP002drEA</t>
  </si>
  <si>
    <t>The Reliable Power Washing Guy</t>
  </si>
  <si>
    <t>['Home Cleaning', 'Pressure Washers', 'Home &amp; Garden', 'Shopping', 'Home Services']</t>
  </si>
  <si>
    <t>_KYN4kKRhP0ZNYnXpaKlwA</t>
  </si>
  <si>
    <t>Wingzza</t>
  </si>
  <si>
    <t>['Street Vendors', 'Food Trucks', 'Fast Food', 'Restaurants', 'Food', 'Food Stands']</t>
  </si>
  <si>
    <t>2VaaLWnany0-fitjGslG9A</t>
  </si>
  <si>
    <t>8505 Davis Lake Pkwy, Ste AB-3</t>
  </si>
  <si>
    <t>['General Dentistry', 'Dentists', 'Pediatric Dentists', 'Health &amp; Medical', 'Endodontists', 'Cosmetic Dentists']</t>
  </si>
  <si>
    <t>Gs77PcKwVm177zTaUrllbA</t>
  </si>
  <si>
    <t>Griffin Buick GMC</t>
  </si>
  <si>
    <t>2500 W Roosevelt Blvd</t>
  </si>
  <si>
    <t>['Auto Parts &amp; Supplies', 'Automotive', 'Used Car Dealers', 'Auto Repair', 'Body Shops', 'Tires', 'Car Dealers']</t>
  </si>
  <si>
    <t>eTmYzXZz_rGE1RJ5EAtD9Q</t>
  </si>
  <si>
    <t>Smile Pediatric Dentistry and Orthodontics</t>
  </si>
  <si>
    <t>9916 Couloak Dr</t>
  </si>
  <si>
    <t>['Orthodontists', 'Pediatric Dentists', 'Health &amp; Medical', 'Dentists']</t>
  </si>
  <si>
    <t>OFmCIHfsHxHlW0uTnW9BRA</t>
  </si>
  <si>
    <t>Gaurav Bharti MD</t>
  </si>
  <si>
    <t>4625 Piedmont Row Dr, Ste 135 B, Hunstad Kortesis Plastic Surgery</t>
  </si>
  <si>
    <t>['Doctors', 'Cosmetic Surgeons', 'Health &amp; Medical']</t>
  </si>
  <si>
    <t>NBdRlzk46YsvH-DZLKlp7Q</t>
  </si>
  <si>
    <t>Hardee's Restaurants</t>
  </si>
  <si>
    <t>441 S Hwy 27</t>
  </si>
  <si>
    <t>['Restaurants', 'Burgers', 'Fast Food', 'Tex-Mex']</t>
  </si>
  <si>
    <t>2zQ-i_wn0SpaillewL0PAg</t>
  </si>
  <si>
    <t>Matthews Help Center &amp; Thrift Shop</t>
  </si>
  <si>
    <t>119 N Ames St</t>
  </si>
  <si>
    <t>['Community Service/Non-Profit', 'Local Services', 'Thrift Stores', 'Shopping']</t>
  </si>
  <si>
    <t>LimaR9NIDGwRP58Jc9SsQQ</t>
  </si>
  <si>
    <t>Mai Thai</t>
  </si>
  <si>
    <t>3775 Concord Pkwy, Ste 132</t>
  </si>
  <si>
    <t>['Bars', 'Nightlife', 'Restaurants', 'Thai']</t>
  </si>
  <si>
    <t>3eNRMrdaFSfid7KQF4BwpA</t>
  </si>
  <si>
    <t>Lucky Cafe</t>
  </si>
  <si>
    <t>3670 S New Hope Rd, Ste 5</t>
  </si>
  <si>
    <t>7ZYwDS2DD1jPlY3ekk7DZQ</t>
  </si>
  <si>
    <t>Geppeto's Pizza</t>
  </si>
  <si>
    <t>7558 Hwy 73</t>
  </si>
  <si>
    <t>['Restaurants', 'Pizza', 'Salad', 'Italian', 'Food Delivery Services', 'Food', 'Desserts', 'Sandwiches']</t>
  </si>
  <si>
    <t>yN8lo0oPUws1IONIBW7Eeg</t>
  </si>
  <si>
    <t>Immortal Images Tattoo Studio</t>
  </si>
  <si>
    <t>3750 Monroe Rd</t>
  </si>
  <si>
    <t>['Beauty &amp; Spas', 'Piercing', 'Tattoo']</t>
  </si>
  <si>
    <t>ti9cnZc6v1E4z-6JxPN25g</t>
  </si>
  <si>
    <t>Studio51fifty</t>
  </si>
  <si>
    <t>818 Lamar Ave</t>
  </si>
  <si>
    <t>['Gyms', 'Active Life', 'Fitness &amp; Instruction', 'Pilates', 'Trainers']</t>
  </si>
  <si>
    <t>DQIZ35zW26988gl4q_fDHA</t>
  </si>
  <si>
    <t>Craft Tasting Room and Growler Shop</t>
  </si>
  <si>
    <t>1320 S Church St, Ste 100</t>
  </si>
  <si>
    <t>['American (New)', 'Beer', 'Wine &amp; Spirits', 'Beer Bar', 'Nightlife', 'Pubs', 'Gastropubs', 'Bars', 'Food', 'Grocery', 'Restaurants', 'Beer Gardens', 'Wine Bars']</t>
  </si>
  <si>
    <t>zlavIo7e-r39PXxoq7lcHg</t>
  </si>
  <si>
    <t>The Village Blossom</t>
  </si>
  <si>
    <t>5407 Village Dr</t>
  </si>
  <si>
    <t>['Shopping', 'Florists', 'Funeral Services &amp; Cemeteries', 'Local Services', 'Gift Shops', 'Flowers &amp; Gifts']</t>
  </si>
  <si>
    <t>BNCqywkRQDswC7jlhYNLCA</t>
  </si>
  <si>
    <t>Gogo Charters</t>
  </si>
  <si>
    <t>6700 South Blvd, Ste 10</t>
  </si>
  <si>
    <t>['Transportation', 'Party Bus Rentals', 'Travel Services', 'Hotels &amp; Travel', 'Event Planning &amp; Services', 'Tours', 'Limos']</t>
  </si>
  <si>
    <t>iZN2aC_RscSflnrh2yIX8Q</t>
  </si>
  <si>
    <t>Charlotte Flower Market</t>
  </si>
  <si>
    <t>j9LUWtoIak-Fhx8N9k5o6Q</t>
  </si>
  <si>
    <t>Flexogenix</t>
  </si>
  <si>
    <t>6836 Morrison Blvd, Ste 101</t>
  </si>
  <si>
    <t>['Doctors', 'Physical Therapy', 'Health &amp; Medical', 'Sports Medicine', 'Orthopedists']</t>
  </si>
  <si>
    <t>3Ebr7mBRoEAWq_hXgG30kg</t>
  </si>
  <si>
    <t>Great Wraps</t>
  </si>
  <si>
    <t>['Food', 'Juice Bars &amp; Smoothies', 'Restaurants', 'Wraps', 'Salad', 'Cheesesteaks']</t>
  </si>
  <si>
    <t>HtObLsspK0xIXfNPb7eUmA</t>
  </si>
  <si>
    <t>Fuji Japanese Steakhouse</t>
  </si>
  <si>
    <t>14126 RiverGate Pkwy, Ste 400</t>
  </si>
  <si>
    <t>['Asian Fusion', 'Food', 'Ethnic Food', 'Sushi Bars', 'Japanese', 'Restaurants', 'Specialty Food']</t>
  </si>
  <si>
    <t>UAU1aSlqgrZwZ847npH37w</t>
  </si>
  <si>
    <t>Tavern On The Tracks</t>
  </si>
  <si>
    <t>1411 S Tryon St</t>
  </si>
  <si>
    <t>CbB8Gth23m-3PynbfswG4w</t>
  </si>
  <si>
    <t>Conrex Property Management</t>
  </si>
  <si>
    <t>6640 Wilkinson Blvd, Ste 650</t>
  </si>
  <si>
    <t>n8WkjQ3hrn81BKarT1WEmQ</t>
  </si>
  <si>
    <t>Capriccis True Italian</t>
  </si>
  <si>
    <t>109 WS Main St</t>
  </si>
  <si>
    <t>['Caterers', 'Salad', 'Event Planning &amp; Services', 'Italian', 'Restaurants', 'Tapas/Small Plates', 'Pizza', 'Coffee &amp; Tea', 'Food']</t>
  </si>
  <si>
    <t>25vpynn6KoFC_qEWgw8ylw</t>
  </si>
  <si>
    <t>11020 Morningstar Pl Dr</t>
  </si>
  <si>
    <t>YTpvX_-DIDXSj2G1QLj6Uw</t>
  </si>
  <si>
    <t>Fox and Hound Smokehouse</t>
  </si>
  <si>
    <t>['Food', 'Smokehouse', 'American (Traditional)', 'Restaurants']</t>
  </si>
  <si>
    <t>jtjdLzaBN5SKTnBAb5u27g</t>
  </si>
  <si>
    <t>Axley Collision Center</t>
  </si>
  <si>
    <t>100 W Matthews St</t>
  </si>
  <si>
    <t>['Auto Repair', 'Body Shops', 'Automotive', 'Auto Glass Services', 'Auto Detailing']</t>
  </si>
  <si>
    <t>DikTuwv3_iN5Sy9uhpa8Jg</t>
  </si>
  <si>
    <t>8701 Townley Rd</t>
  </si>
  <si>
    <t>dRib7YK9Mtqgvfqsf-PKrw</t>
  </si>
  <si>
    <t>m9ikfWrF37TJx1PApnwqww</t>
  </si>
  <si>
    <t>Donna Sheppard</t>
  </si>
  <si>
    <t>7752 Gateway Ln, Ste 200</t>
  </si>
  <si>
    <t>['Real Estate Agents', 'Home Services', 'Real Estate']</t>
  </si>
  <si>
    <t>izBGqKv8licboxHllk0iNg</t>
  </si>
  <si>
    <t>Central Coffee</t>
  </si>
  <si>
    <t>1700 Camden Rd</t>
  </si>
  <si>
    <t>2B8PZ-j_C9yMf8d1Sl-YmQ</t>
  </si>
  <si>
    <t>Thai Viet Noodles House</t>
  </si>
  <si>
    <t>14015 E Independence Blvd, Ste I</t>
  </si>
  <si>
    <t>['Thai', 'Restaurants', 'Vietnamese', 'Noodles']</t>
  </si>
  <si>
    <t>hLGh8kFPs-5mwB971AJ0FQ</t>
  </si>
  <si>
    <t>Blakeney Racquet &amp; Swim Club</t>
  </si>
  <si>
    <t>['Nightlife', 'Tennis', 'Gyms', 'Sports Bars', 'Fitness &amp; Instruction', 'Bars', 'Sports Clubs', 'Active Life']</t>
  </si>
  <si>
    <t>AO4PglMO3Tc15Qvfhp74Sw</t>
  </si>
  <si>
    <t>5404 New Fashion Way, Ste 270</t>
  </si>
  <si>
    <t>["Women's Clothing", "Men's Clothing", 'Shopping', 'Fashion', 'Outlet Stores', 'Accessories']</t>
  </si>
  <si>
    <t>vSb1U8xIn00WeG0X75K3HA</t>
  </si>
  <si>
    <t>Nancy Nail Spa</t>
  </si>
  <si>
    <t>5009 Beatties Ford Rd, Ste 105</t>
  </si>
  <si>
    <t>dEAMsh8yJ9evcTKs4wBF1w</t>
  </si>
  <si>
    <t>7535 Northlake Mall Dr</t>
  </si>
  <si>
    <t>["Women's Clothing", 'Fashion', 'Department Stores', "Children's Clothing", "Men's Clothing", 'Shopping']</t>
  </si>
  <si>
    <t>IiEv4DKmmGoF0b2C5c0oZQ</t>
  </si>
  <si>
    <t>The Hunter's Wife</t>
  </si>
  <si>
    <t>3000 South Tryon St</t>
  </si>
  <si>
    <t>['Caterers', 'Restaurants', 'American (New)', 'Food Trucks', 'Event Planning &amp; Services', 'Food']</t>
  </si>
  <si>
    <t>TgOQ8SzYBdN9F0WoFRvcWw</t>
  </si>
  <si>
    <t>Angie's List</t>
  </si>
  <si>
    <t>801 E Morehead St, Ste 123</t>
  </si>
  <si>
    <t>BGKF3gAh4JEXBZ3-ZHSNrA</t>
  </si>
  <si>
    <t>Freeman's Stereo Video</t>
  </si>
  <si>
    <t>6500 E Independence Blvd</t>
  </si>
  <si>
    <t>['Electronics', 'Home Theatre Installation', 'Car Stereo Installation', 'Shopping', 'Automotive', 'Home Services']</t>
  </si>
  <si>
    <t>bc8JzcJQYZWXrNFl9mhg3g</t>
  </si>
  <si>
    <t>Best Nails &amp; Tan</t>
  </si>
  <si>
    <t>zrbVqiSJgeQMAD8uuzFgPA</t>
  </si>
  <si>
    <t>Avalon the nail salon</t>
  </si>
  <si>
    <t>11025 Carolina Pl Pkwy, Ste B22</t>
  </si>
  <si>
    <t>wcBxjK5CdOuVOQCRMfd6Hw</t>
  </si>
  <si>
    <t>A Taste of Philly</t>
  </si>
  <si>
    <t>9015-5B JM Keynes Dr</t>
  </si>
  <si>
    <t>['Food', 'Restaurants', 'Cheesesteaks']</t>
  </si>
  <si>
    <t>KZa_81a6gEvbA_LQSq4IXg</t>
  </si>
  <si>
    <t>7016 E Wt Harris Blvd</t>
  </si>
  <si>
    <t>72W694AS3jmjTUyRwmI4oQ</t>
  </si>
  <si>
    <t>Dish it Out</t>
  </si>
  <si>
    <t>1600 E Woodlawn Rd, Ste 252</t>
  </si>
  <si>
    <t>['Art Schools', 'Education', 'Specialty Schools', 'Arts &amp; Crafts', 'Arts &amp; Entertainment', 'Shopping']</t>
  </si>
  <si>
    <t>Advanced TV Service</t>
  </si>
  <si>
    <t>2818 S New Hope Rd</t>
  </si>
  <si>
    <t>['Home Services', 'Appliances &amp; Repair', 'Local Services', 'Television Service Providers', 'Shopping', 'IT Services &amp; Computer Repair', 'Electronics Repair', 'Mobile Phone Repair', 'Electronics']</t>
  </si>
  <si>
    <t>q6d9oEIHr07Eb_IrdFCTFw</t>
  </si>
  <si>
    <t>The Wine Palette</t>
  </si>
  <si>
    <t>1308-C The Plz</t>
  </si>
  <si>
    <t>['Art Galleries', 'Arts &amp; Entertainment', 'Event Planning &amp; Services', 'Venues &amp; Event Spaces', 'Shopping']</t>
  </si>
  <si>
    <t>H74RUOhE2NDyzy3Pob8iHA</t>
  </si>
  <si>
    <t>Relax Wellness</t>
  </si>
  <si>
    <t>6801 Northlake Mall</t>
  </si>
  <si>
    <t>OZa0e1oW1WJKF31f_yH_iA</t>
  </si>
  <si>
    <t>SCORE</t>
  </si>
  <si>
    <t>320 S Tryon, Ste 100B</t>
  </si>
  <si>
    <t>['Food', 'Shopping', 'Accessories', 'Coffee &amp; Tea', 'Desserts', 'Fashion', "Men's Clothing"]</t>
  </si>
  <si>
    <t>8S6fydUnUMwZ-8T9vBFELQ</t>
  </si>
  <si>
    <t>Volkswagen of South Charlotte</t>
  </si>
  <si>
    <t>9900 South Blvd</t>
  </si>
  <si>
    <t>['Used Car Dealers', 'Auto Repair', 'Automotive', 'Car Dealers', 'Auto Parts &amp; Supplies', 'Oil Change Stations']</t>
  </si>
  <si>
    <t>1Efgur9ltELhcWsI1ppjOg</t>
  </si>
  <si>
    <t>Havana Carolina Cafe</t>
  </si>
  <si>
    <t>8 Cabarrus Ave W</t>
  </si>
  <si>
    <t>UkCVJrOlW1CPJ6go3teoJA</t>
  </si>
  <si>
    <t>Frankie's Italian Grille</t>
  </si>
  <si>
    <t>800 E Morehead St</t>
  </si>
  <si>
    <t>BY2ERrcc5nNN88V4eF5qZg</t>
  </si>
  <si>
    <t>Becky's Hallmark Shop</t>
  </si>
  <si>
    <t>14130 Rivergate Pkwy, Ste 125</t>
  </si>
  <si>
    <t>['Gift Shops', 'Arts &amp; Crafts', 'Event Planning &amp; Services', 'Flowers &amp; Gifts', 'Cards &amp; Stationery', 'Shopping']</t>
  </si>
  <si>
    <t>_jtvw3BkOZ8NaszsYLK4Ag</t>
  </si>
  <si>
    <t>Bailey Middle School</t>
  </si>
  <si>
    <t>11900 Bailey Rd</t>
  </si>
  <si>
    <t>AC220XzY6xV-SECuIpAa9A</t>
  </si>
  <si>
    <t>Vigor</t>
  </si>
  <si>
    <t>216 Iverson Way, Ste B</t>
  </si>
  <si>
    <t>['Health &amp; Medical', 'Reflexology', 'Beauty &amp; Spas', 'Massage', 'Massage Therapy', 'Active Life', 'Fitness &amp; Instruction']</t>
  </si>
  <si>
    <t>FrU_z2FoxDSfsdkLh0I_gA</t>
  </si>
  <si>
    <t>Hull &amp; Chandler Attorneys at Law</t>
  </si>
  <si>
    <t>1001 Morehead Square Dr, Ste 450</t>
  </si>
  <si>
    <t>['Divorce &amp; Family Law', 'Business Law', 'Personal Injury Law', 'General Litigation', 'Professional Services', 'Lawyers']</t>
  </si>
  <si>
    <t>Sni1LOEOs-mYUzLwl1qZWw</t>
  </si>
  <si>
    <t>Label Charlotte</t>
  </si>
  <si>
    <t>['Arts &amp; Entertainment', 'Music Venues', 'Dance Clubs', 'Nightlife', 'Performing Arts']</t>
  </si>
  <si>
    <t>GbCoZiJLPbI-7bu0awyoZQ</t>
  </si>
  <si>
    <t>One Life Raw Juice Bar</t>
  </si>
  <si>
    <t>['Live/Raw Food', 'Organic Stores', 'Juice Bars &amp; Smoothies', 'Vegan', 'Food', 'Restaurants']</t>
  </si>
  <si>
    <t>GQxGCQ49DZzHgu7ZpxajsA</t>
  </si>
  <si>
    <t>Santorini Grill</t>
  </si>
  <si>
    <t>['American (New)', 'Restaurants', 'Vegetarian', 'Greek', 'Mediterranean']</t>
  </si>
  <si>
    <t>TRUVK_QX1HIa01-oLNStVQ</t>
  </si>
  <si>
    <t>Lake Norman Power Sports</t>
  </si>
  <si>
    <t>18919 W Catawba Ave</t>
  </si>
  <si>
    <t>rCMWUkhQ3phhBUlXevrkfg</t>
  </si>
  <si>
    <t>East Coast Wings + Grill</t>
  </si>
  <si>
    <t>5140 Old Charlotte Hwy</t>
  </si>
  <si>
    <t>['Bars', 'Sports Bars', 'Chicken Wings', 'American (Traditional)', 'Restaurants', 'Beer', 'Wine &amp; Spirits', 'Burgers', 'Nightlife', 'Food']</t>
  </si>
  <si>
    <t>zMtj4qPhYgZ9wO7RUbry6Q</t>
  </si>
  <si>
    <t>Gentle Care Cleaners</t>
  </si>
  <si>
    <t>7ZG_OdVGadPlKrsLrsBuaw</t>
  </si>
  <si>
    <t>Asia Works</t>
  </si>
  <si>
    <t>200 Scaleybark Rd</t>
  </si>
  <si>
    <t>9O3mpO18m-pDS9lQTXul-Q</t>
  </si>
  <si>
    <t>King's Dry Cleaners &amp; Shoe Repair</t>
  </si>
  <si>
    <t>417 S Cecil St</t>
  </si>
  <si>
    <t>Uo8NoBOccOpdIXB7WYmccQ</t>
  </si>
  <si>
    <t>2226 Park Rd</t>
  </si>
  <si>
    <t>eWwYIieaHkJBJ-4cXXS6MA</t>
  </si>
  <si>
    <t>CareFirst Specialty Pharmacy</t>
  </si>
  <si>
    <t>11100 S Tryon St</t>
  </si>
  <si>
    <t>['Shopping', 'Health &amp; Medical', 'Drugstores']</t>
  </si>
  <si>
    <t>0MhgFJByHeuKa_3r4XwKmg</t>
  </si>
  <si>
    <t>Regus North Carolina Ayrsley</t>
  </si>
  <si>
    <t>['Commercial Real Estate', 'Venues &amp; Event Spaces', 'Real Estate', 'Shared Office Spaces', 'Event Planning &amp; Services', 'Home Services']</t>
  </si>
  <si>
    <t>5yfb2cB0hJbyNQt8OvQ9uw</t>
  </si>
  <si>
    <t>Cold Blooded &amp; Bizarre</t>
  </si>
  <si>
    <t>3000 Central Ave, Ste 8</t>
  </si>
  <si>
    <t>['Pet Stores', 'Reptile Shops', 'Pets']</t>
  </si>
  <si>
    <t>RCdww8bIUJfNi15OJvbShw</t>
  </si>
  <si>
    <t>115 W Arrowood Rd</t>
  </si>
  <si>
    <t>X77XgUCYWMT3QqKRP2jnCA</t>
  </si>
  <si>
    <t>Hefti Automotive Service</t>
  </si>
  <si>
    <t>3645 Poplar Tent Rd</t>
  </si>
  <si>
    <t>['Automotive', 'Auto Repair', 'Tires', 'Oil Change Stations', 'Transmission Repair']</t>
  </si>
  <si>
    <t>_kzarUCQO9zN5ugWyEnnkw</t>
  </si>
  <si>
    <t>['Auto Repair', 'Tires', 'Automotive', 'Transmission Repair', 'Oil Change Stations']</t>
  </si>
  <si>
    <t>DRJzfAuSzgoBJeSuwfdPow</t>
  </si>
  <si>
    <t>The Randazzos' Grid Iron</t>
  </si>
  <si>
    <t>13105 S Tryon St</t>
  </si>
  <si>
    <t>['American (New)', 'Italian', 'Seafood', 'Nightlife', 'Caterers', 'Pizza', 'Event Planning &amp; Services', 'Bars', 'Sports Bars', 'Restaurants']</t>
  </si>
  <si>
    <t>6eFmqfwGlW6He3sFtsjbtw</t>
  </si>
  <si>
    <t>Giovanni Films</t>
  </si>
  <si>
    <t>3002 Gambrill Falls Dr</t>
  </si>
  <si>
    <t>['Real Estate', 'Real Estate Services', 'Video/Film Production', 'Professional Services', 'Home Services']</t>
  </si>
  <si>
    <t>RfSAL-fl-js1T5AXGeD72g</t>
  </si>
  <si>
    <t>Restoration Contractors of America</t>
  </si>
  <si>
    <t>10130 Perimeter Pkwy Rd, Ste 200</t>
  </si>
  <si>
    <t>['Damage Restoration', 'Roofing', 'Home Services']</t>
  </si>
  <si>
    <t>UULUeLPBYPRS9MbEWmUWdQ</t>
  </si>
  <si>
    <t>TPC Piper Glen</t>
  </si>
  <si>
    <t>4300 Piper Glen Dr</t>
  </si>
  <si>
    <t>['Active Life', 'Venues &amp; Event Spaces', 'Event Planning &amp; Services', 'Country Clubs', 'Arts &amp; Entertainment', 'Golf', 'Restaurants']</t>
  </si>
  <si>
    <t>Y_W31MfvRyzrRvg-dfgr0g</t>
  </si>
  <si>
    <t>Charlotte Dog Wizard</t>
  </si>
  <si>
    <t>216 Foster Ave</t>
  </si>
  <si>
    <t>['Pet Stores', 'Pets', 'Pet Services', 'Pet Training']</t>
  </si>
  <si>
    <t>TqEKdyyPBZYkavD5SCH6ug</t>
  </si>
  <si>
    <t>3104 Eastway Dr</t>
  </si>
  <si>
    <t>['Toy Stores', 'Fashion', 'Videos &amp; Video Game Rental', 'Shopping', 'Books', 'Mags', 'Music &amp; Video']</t>
  </si>
  <si>
    <t>wh62Gu_Wgnti9W_WAY-nHQ</t>
  </si>
  <si>
    <t>Showmars - Little Rock</t>
  </si>
  <si>
    <t>2540 Little Rock Rd</t>
  </si>
  <si>
    <t>['Fast Food', 'Greek', 'Restaurants']</t>
  </si>
  <si>
    <t>0m9xukNxdGlD9vD4bVrVxg</t>
  </si>
  <si>
    <t>Rent Photo Booth</t>
  </si>
  <si>
    <t>14019 Southbridge Forest Dr</t>
  </si>
  <si>
    <t>['Event Planning &amp; Services', 'Photographers', 'Arcades', 'Photo Booth Rentals', 'Arts &amp; Entertainment']</t>
  </si>
  <si>
    <t>XU1Nyf2FC9vu7s3iV4luTA</t>
  </si>
  <si>
    <t>Simple As Cake</t>
  </si>
  <si>
    <t>19fdSca3MUoaGFNX2BrjTQ</t>
  </si>
  <si>
    <t>Umami Pok√©Rito</t>
  </si>
  <si>
    <t>['Restaurants', 'Japanese', 'Sushi Bars', 'Poke', 'Food']</t>
  </si>
  <si>
    <t>CCF2gAL1XjemSYPjratNCA</t>
  </si>
  <si>
    <t>Westwood Driving Range</t>
  </si>
  <si>
    <t>5604 Beatties Ford Rd</t>
  </si>
  <si>
    <t>hnC15M8cEDIW-tSLf6JMSA</t>
  </si>
  <si>
    <t>One Hour Heating &amp; Air Conditioning</t>
  </si>
  <si>
    <t>8916 Crump Rd, Ste 1</t>
  </si>
  <si>
    <t>['Local Services', 'Water Heater Installation/Repair', 'Home Services', 'Generator Installation/Repair', 'Heating &amp; Air Conditioning/HVAC']</t>
  </si>
  <si>
    <t>b2VWTg1eE-CAlQ26HeFE2Q</t>
  </si>
  <si>
    <t>1st Ward Beverage</t>
  </si>
  <si>
    <t>820 E 7th St, Ste A</t>
  </si>
  <si>
    <t>['Nightlife', 'Bars', 'Beer Bar', 'Beer', 'Wine &amp; Spirits', 'Convenience Stores', 'Food']</t>
  </si>
  <si>
    <t>iXXTFcJgOKJbHgdizC26vw</t>
  </si>
  <si>
    <t>13855 Conlan Circle, Suite E</t>
  </si>
  <si>
    <t>LC5kF3rYFcsx7Mt7CbLVLQ</t>
  </si>
  <si>
    <t>Dairy Queen Orange Julius</t>
  </si>
  <si>
    <t>6801 Northlake Mall Dr, Ste 196</t>
  </si>
  <si>
    <t>tm08LfwVW8asrYRhqyhfZA</t>
  </si>
  <si>
    <t>Kimbrell's Furniture City</t>
  </si>
  <si>
    <t>4524 South Blvd</t>
  </si>
  <si>
    <t>SxwNML-PdlpTKm08EJDrvg</t>
  </si>
  <si>
    <t>Neighborhood Feed And Tack</t>
  </si>
  <si>
    <t>1900 Moore Rd</t>
  </si>
  <si>
    <t>['Shopping', 'Livestock Feed &amp; Supply', 'Pet Stores', 'Pets']</t>
  </si>
  <si>
    <t>U6f4vwh_wxCwo6fcXZAqwg</t>
  </si>
  <si>
    <t>The Morehead Inn</t>
  </si>
  <si>
    <t>1122 E Morehead St</t>
  </si>
  <si>
    <t>['Event Planning &amp; Services', 'Bed &amp; Breakfast', 'Hotels', 'Hotels &amp; Travel']</t>
  </si>
  <si>
    <t>q9QaqZtSaHDzK_kHHSlAug</t>
  </si>
  <si>
    <t>Affordable Corporate Suites</t>
  </si>
  <si>
    <t>2675 Concord Farm Rd</t>
  </si>
  <si>
    <t>['Hotels &amp; Travel', 'Event Planning &amp; Services', 'Apartments', 'Real Estate', 'Hotels', 'Home Services']</t>
  </si>
  <si>
    <t>ryJYWlLu2PjedPYDGzrwlQ</t>
  </si>
  <si>
    <t>6454 Albemarle Rd</t>
  </si>
  <si>
    <t>b7aV70t-PYkgmokObxknhA</t>
  </si>
  <si>
    <t>Dirty South Custom</t>
  </si>
  <si>
    <t>2639 Wilkinson Blvd</t>
  </si>
  <si>
    <t>['Tires', 'Car Stereo Installation', 'Automotive', 'Car Dealers', 'Auto Parts &amp; Supplies']</t>
  </si>
  <si>
    <t>w_X-UvtOBMiZioKBEp0CHQ</t>
  </si>
  <si>
    <t>Boone's Barbque Kitchen</t>
  </si>
  <si>
    <t>1422 Winnifred St</t>
  </si>
  <si>
    <t>['Barbeque', 'Restaurants', 'Food', 'Food Trucks']</t>
  </si>
  <si>
    <t>BkzCLXCjCvaWqJ4ASur6Xg</t>
  </si>
  <si>
    <t>Studio 1-on-1 Fitness Training</t>
  </si>
  <si>
    <t>2108 S Blvd, Ste 113</t>
  </si>
  <si>
    <t>4SnS6705jmVnZO6mbFmpWw</t>
  </si>
  <si>
    <t>Floyd's III</t>
  </si>
  <si>
    <t>4122 N Graham St</t>
  </si>
  <si>
    <t>['Soul Food', 'American (New)', 'Restaurants']</t>
  </si>
  <si>
    <t>bdw5crUv6S8LrgvjuvDCcw</t>
  </si>
  <si>
    <t>Urban Active Fitness</t>
  </si>
  <si>
    <t>hzXKw7yGLa7CAWqkegTqMQ</t>
  </si>
  <si>
    <t>4425 Park Rd, Ste 150</t>
  </si>
  <si>
    <t>['IT Services &amp; Computer Repair', 'Local Services', 'Lighting Fixtures &amp; Equipment', 'Mobile Phone Repair', 'Auto Parts &amp; Supplies', 'Battery Stores', 'Mobile Phones', 'Automotive', 'Shopping', 'Home &amp; Garden', 'Electronics Repair', 'Hardware Stores', 'Electronics', 'Home Services']</t>
  </si>
  <si>
    <t>hh1z7gy0k3fCdVQf9hZYfg</t>
  </si>
  <si>
    <t>VN Tofu Food To Go</t>
  </si>
  <si>
    <t>6823 S Blvd</t>
  </si>
  <si>
    <t>['Vegan', 'Vegetarian', 'Restaurants', 'Vietnamese']</t>
  </si>
  <si>
    <t>xbD9XW1XD8jJxh1DaGWnkg</t>
  </si>
  <si>
    <t>4325 E Wt Harris Blvd</t>
  </si>
  <si>
    <t>osQRAGh9UjEmWxIt4bfTKg</t>
  </si>
  <si>
    <t>XdfYrFt4tkHn3TZWtBPDWw</t>
  </si>
  <si>
    <t>Huang's China Bistro</t>
  </si>
  <si>
    <t>19826 N Cove Rd, Ste C</t>
  </si>
  <si>
    <t>['Chinese', 'Soup', 'Restaurants']</t>
  </si>
  <si>
    <t>ex1VV_psIVpGdoKvT8zEaQ</t>
  </si>
  <si>
    <t>11124 S Old Statesville Rd</t>
  </si>
  <si>
    <t>pmrHuQiy25xKB86tbOLBlA</t>
  </si>
  <si>
    <t>Sante'</t>
  </si>
  <si>
    <t>165 N Trade St</t>
  </si>
  <si>
    <t>['French', 'Restaurants', 'American (New)']</t>
  </si>
  <si>
    <t>lCBnx2mD7QqFyfhIsLTLLw</t>
  </si>
  <si>
    <t>Renaissance Park Golf Course</t>
  </si>
  <si>
    <t>1525 W Tyvola Rd</t>
  </si>
  <si>
    <t>['Golf', 'Active Life', 'Parks']</t>
  </si>
  <si>
    <t>Tbsd_d6lkvJ88CWxKc-iPA</t>
  </si>
  <si>
    <t>7771 Gateway Ln NW</t>
  </si>
  <si>
    <t>['Hot Dogs', 'Restaurants', 'Fast Food', 'Burgers']</t>
  </si>
  <si>
    <t>Qi8CBfSrNGWg8P7d43h6mQ</t>
  </si>
  <si>
    <t>19116 W Catawba Ave, Ste C</t>
  </si>
  <si>
    <t>['Food', 'Breakfast &amp; Brunch', 'Donuts', 'Restaurants', 'Coffee &amp; Tea']</t>
  </si>
  <si>
    <t>XagMSw5tADQbNSx0IM7TaA</t>
  </si>
  <si>
    <t>Paper Skyscraper</t>
  </si>
  <si>
    <t>330 East Blvd</t>
  </si>
  <si>
    <t>['Shopping', 'Gift Shops', 'Jewelry', 'Event Planning &amp; Services', 'Beauty &amp; Spas', 'Flowers &amp; Gifts', 'Home &amp; Garden', 'Books', 'Mags', 'Music &amp; Video', 'Cosmetics &amp; Beauty Supply', 'Arts &amp; Crafts', 'Cards &amp; Stationery', 'Adult', 'Home Decor', 'Watches', 'Bookstores', 'Toy Stores']</t>
  </si>
  <si>
    <t>hsq8l1FS4PqnEUfsxMYYQg</t>
  </si>
  <si>
    <t>Ecoshine</t>
  </si>
  <si>
    <t>980 Branchview Dr NE</t>
  </si>
  <si>
    <t>HJ6F0WUOc6frOK13voZPIA</t>
  </si>
  <si>
    <t>Mi Tierrita</t>
  </si>
  <si>
    <t>1125 East Sugar Creek Rd, Ste E</t>
  </si>
  <si>
    <t>N0wcPeildIrgTQp0g8rglA</t>
  </si>
  <si>
    <t>el Thrifty Social - Charlotte</t>
  </si>
  <si>
    <t>1115 N Brevard St, Ste 202</t>
  </si>
  <si>
    <t>['Restaurants', 'Venues &amp; Event Spaces', 'Mexican', 'Event Planning &amp; Services', 'Bars', 'New Mexican Cuisine', 'Nightlife']</t>
  </si>
  <si>
    <t>PKe8Y8BfWdkj82fICEVqiQ</t>
  </si>
  <si>
    <t>20130 W Catawba St</t>
  </si>
  <si>
    <t>['Restaurants', 'American (New)', 'Diners', 'Breakfast &amp; Brunch', 'Burgers', 'American (Traditional)', 'Sandwiches', 'Fast Food']</t>
  </si>
  <si>
    <t>X0_GdwkbjOYN3wA4vLNSVQ</t>
  </si>
  <si>
    <t>Goldstar Kitchen And Bath</t>
  </si>
  <si>
    <t>15127 Kellington Ct</t>
  </si>
  <si>
    <t>DM61G8Nh8PX_DIf95szzWQ</t>
  </si>
  <si>
    <t>Sara's YMCA</t>
  </si>
  <si>
    <t>15940 Brixham Hill Ave</t>
  </si>
  <si>
    <t>['Local Services', 'Fitness &amp; Instruction', 'Health &amp; Medical', 'Nutritionists', 'Active Life', 'Community Service/Non-Profit']</t>
  </si>
  <si>
    <t>YEQxsGi5MfbI-klkr2ZrOQ</t>
  </si>
  <si>
    <t>Carter Street Market</t>
  </si>
  <si>
    <t>278 N Hwy 16</t>
  </si>
  <si>
    <t>['Bars', 'Food', 'Nightlife', 'Beer', 'Wine &amp; Spirits', 'Beer Bar']</t>
  </si>
  <si>
    <t>pJKb6w6pcC0Ds4r_Pznjeg</t>
  </si>
  <si>
    <t>China Express</t>
  </si>
  <si>
    <t>3607 Matthews Mint Hill Rd</t>
  </si>
  <si>
    <t>GmcVr1xMeCxEiMfmT6dAFg</t>
  </si>
  <si>
    <t>1st Americard</t>
  </si>
  <si>
    <t>6100 Fairview Rd, Ste 300</t>
  </si>
  <si>
    <t>Lv1A4T-oRooV6hVrPJsQ1w</t>
  </si>
  <si>
    <t>Deluxe Paint &amp; Body Works</t>
  </si>
  <si>
    <t>2544 Lucena St</t>
  </si>
  <si>
    <t>ETFKj1VSHn5zTNddOz6FRQ</t>
  </si>
  <si>
    <t>Red Robin Gourmet Burgers and Brews</t>
  </si>
  <si>
    <t>8304 Kenbrooke Dr</t>
  </si>
  <si>
    <t>lcAmFYxmUyb1IjJkrENm3Q</t>
  </si>
  <si>
    <t>Sapporo Bistro</t>
  </si>
  <si>
    <t>hrkIQJhNISQEuo1EwfiugQ</t>
  </si>
  <si>
    <t>Lennys Subs</t>
  </si>
  <si>
    <t>7808 S Tryon St, Ste H</t>
  </si>
  <si>
    <t>['Sandwiches', 'Delis', 'Restaurants', 'Salad', 'American (New)']</t>
  </si>
  <si>
    <t>x2iDANjTtHvhCPJ2EzlMCQ</t>
  </si>
  <si>
    <t>7649 Pineville-Matthews Rd.</t>
  </si>
  <si>
    <t>['Cafes', 'Sandwiches', 'Caterers', 'Event Planning &amp; Services', 'Delis', 'Restaurants', 'Meat Shops', 'Specialty Food', 'Food']</t>
  </si>
  <si>
    <t>ayt7Fe37k_iQOYMw-YOqUg</t>
  </si>
  <si>
    <t>Big Chill</t>
  </si>
  <si>
    <t>911 E Morehead St, Ste 100</t>
  </si>
  <si>
    <t>['Venues &amp; Event Spaces', 'Jazz &amp; Blues', 'Event Planning &amp; Services', 'Arts &amp; Entertainment', 'Nightlife']</t>
  </si>
  <si>
    <t>MuTkwqmeJzOdZF2EaeTwTQ</t>
  </si>
  <si>
    <t>Congas Cuban Cuisine &amp; Bar</t>
  </si>
  <si>
    <t>11025 Carolina Pl Pkwy, Ste D-18</t>
  </si>
  <si>
    <t>['Restaurants', 'Bars', 'Cuban', 'Nightlife']</t>
  </si>
  <si>
    <t>JWVFRWIh8_n21HmJR5q4LQ</t>
  </si>
  <si>
    <t>M's</t>
  </si>
  <si>
    <t>19712 One Norman Blvd</t>
  </si>
  <si>
    <t>['Music Venues', 'Cocktail Bars', 'American (New)', 'Arts &amp; Entertainment', 'Mexican', 'Restaurants', 'Bars', 'Nightlife', 'Wine Bars']</t>
  </si>
  <si>
    <t>vfKT5nUg6fTo1Cgr7mpG1A</t>
  </si>
  <si>
    <t>Shell Gas</t>
  </si>
  <si>
    <t>9608 University City Blvd</t>
  </si>
  <si>
    <t>r5Te1zlNjj6wxb4DaCdUGw</t>
  </si>
  <si>
    <t>The Dugout Bar &amp; Grill</t>
  </si>
  <si>
    <t>2216 E John St</t>
  </si>
  <si>
    <t>['Nightlife', 'Restaurants', 'Bars', 'American (Traditional)']</t>
  </si>
  <si>
    <t>fepCIbejv-Kxs6SE6u-_uA</t>
  </si>
  <si>
    <t>Morton's The Steakhouse</t>
  </si>
  <si>
    <t>227 W Trade St, Ste 150</t>
  </si>
  <si>
    <t>['American (Traditional)', 'Steakhouses', 'Bars', 'Nightlife', 'Restaurants', 'Seafood']</t>
  </si>
  <si>
    <t>dezihetKVmcQwmmlSF1Wyw</t>
  </si>
  <si>
    <t>Steak 'n Hoagie Shop</t>
  </si>
  <si>
    <t>2620 N Sharon Amity Rd</t>
  </si>
  <si>
    <t>SO00ptB79W24nVEQAa5L9A</t>
  </si>
  <si>
    <t>Salon 42</t>
  </si>
  <si>
    <t>ZfOQL3RXyy8EKGy5VYbWxg</t>
  </si>
  <si>
    <t>513 Brentwood Rd</t>
  </si>
  <si>
    <t>ZahwgoJJ3ZJB50vU-98EjA</t>
  </si>
  <si>
    <t>6270 Bayfield Pkwy</t>
  </si>
  <si>
    <t>['Trainers', 'Gyms', 'Fitness &amp; Instruction', 'Active Life']</t>
  </si>
  <si>
    <t>ieW1SoFTwGEUvIVCjuf31g</t>
  </si>
  <si>
    <t>4226 Highway 49 S</t>
  </si>
  <si>
    <t>WKZRUlKt6WwocMbhhh_Mpw</t>
  </si>
  <si>
    <t>Ben &amp; Bella Photography</t>
  </si>
  <si>
    <t>2325 Concord Lake Rd</t>
  </si>
  <si>
    <t>['Event Planning &amp; Services', 'Session Photography', 'Event Photography', 'Photographers', 'Boudoir Photography', 'Beauty &amp; Spas', 'Makeup Artists', 'Wedding Planning']</t>
  </si>
  <si>
    <t>vRNzQ49FNBlFfUeIAd-kdQ</t>
  </si>
  <si>
    <t>Pineville Lake Park</t>
  </si>
  <si>
    <t>1000 Johnston Dr</t>
  </si>
  <si>
    <t>UqVq0X-aFI00SA-UYXNfUA</t>
  </si>
  <si>
    <t>Town Tavern</t>
  </si>
  <si>
    <t>['Seafood', 'Dance Clubs', 'Nightlife', 'Restaurants', 'Bars']</t>
  </si>
  <si>
    <t>OqEcgw8NQVrO9_AjmVt52w</t>
  </si>
  <si>
    <t>bCsEzr7yhywATNL--yDfQA</t>
  </si>
  <si>
    <t>Just Chillin</t>
  </si>
  <si>
    <t>24 S Main St</t>
  </si>
  <si>
    <t>['Shaved Ice', 'Ice Cream &amp; Frozen Yogurt', 'Food']</t>
  </si>
  <si>
    <t>Vr5kSDWyrqJoZl7xmXhrGg</t>
  </si>
  <si>
    <t>8101 University City Blvd, Ste 1A</t>
  </si>
  <si>
    <t>['Department Stores', 'Fashion', 'Shopping', 'Discount Store']</t>
  </si>
  <si>
    <t>f-WuJzLy2yi7D95lPyrNCg</t>
  </si>
  <si>
    <t>Zafran Kabab Palace</t>
  </si>
  <si>
    <t>212 N Polk St, Ste 101</t>
  </si>
  <si>
    <t>['Restaurants', 'Halal', 'Indian', 'Pakistani', 'Afghan']</t>
  </si>
  <si>
    <t>3uVk1OuDCP4-EOfNoBMfbQ</t>
  </si>
  <si>
    <t>CJ Massage</t>
  </si>
  <si>
    <t>6725 Fairview Rd, The Rejuvenation Center</t>
  </si>
  <si>
    <t>t0aja59cII8eEVmC_x4sBw</t>
  </si>
  <si>
    <t>Bank of America Store and Heritage Center</t>
  </si>
  <si>
    <t>100 N Tryon St, Ste 115</t>
  </si>
  <si>
    <t>['Shopping', "Women's Clothing", "Men's Clothing", 'Gift Shops', 'Flowers &amp; Gifts', 'Fashion']</t>
  </si>
  <si>
    <t>IOU5znfOsGVBUixEOnyP8w</t>
  </si>
  <si>
    <t>City Supply Co</t>
  </si>
  <si>
    <t>1219 Thomas Ave</t>
  </si>
  <si>
    <t>['Antiques', 'Shopping', 'Furniture Stores', 'Home Decor', 'Home &amp; Garden']</t>
  </si>
  <si>
    <t>yVapKbWGL5PYznvZZd0ZRA</t>
  </si>
  <si>
    <t>Salon M2</t>
  </si>
  <si>
    <t>901 S Kings Dr, Ste 110</t>
  </si>
  <si>
    <t>['Beauty &amp; Spas', 'Health &amp; Medical', 'Hair Removal', 'Massage Therapy', 'Hair Stylists', 'Waxing', 'Makeup Artists', 'Hair Salons']</t>
  </si>
  <si>
    <t>LFECvCB186FB0mu2aLbrmg</t>
  </si>
  <si>
    <t>343 Huntersville Gateway Blvd, Huntersville Gateway Plaza</t>
  </si>
  <si>
    <t>5jLZwFR3BCppSqttdtFO7A</t>
  </si>
  <si>
    <t>Oceanaire Seafood Room</t>
  </si>
  <si>
    <t>cFnumFhvgt_48p9v_EGl7g</t>
  </si>
  <si>
    <t>Rush Espresso</t>
  </si>
  <si>
    <t>120 Brevard Ct</t>
  </si>
  <si>
    <t>['Bars', 'Gluten-Free', 'Restaurants', 'Cocktail Bars', 'Salad', 'Food', 'Nightlife', 'Bakeries', 'Coffee &amp; Tea', 'Wine Bars']</t>
  </si>
  <si>
    <t>kN9MQJzWErsPyXzfxgx2_Q</t>
  </si>
  <si>
    <t>Stockyard Restaurant</t>
  </si>
  <si>
    <t>4925 Rozzelles Ferry Rd</t>
  </si>
  <si>
    <t>['Comfort Food', 'American (Traditional)', 'Breakfast &amp; Brunch', 'Diners', 'Restaurants']</t>
  </si>
  <si>
    <t>AjSS_4c_pVZqrEu-U3edSQ</t>
  </si>
  <si>
    <t>Ole Smokehouse 1</t>
  </si>
  <si>
    <t>aakI28ewBJufSoHjARwmEw</t>
  </si>
  <si>
    <t>8940 S Tryon St</t>
  </si>
  <si>
    <t>['Auto Repair', 'Battery Stores', 'Automotive', 'Tires', 'Oil Change Stations', 'Shopping']</t>
  </si>
  <si>
    <t>2JDCufNIPmK6j9-w5gN6qw</t>
  </si>
  <si>
    <t>Carolina Renaissance Festival</t>
  </si>
  <si>
    <t>16445 Poplar Tent Rd</t>
  </si>
  <si>
    <t>['Festivals', 'Active Life', 'Amusement Parks', 'Arts &amp; Entertainment']</t>
  </si>
  <si>
    <t>i1CjtZPz2h0Q8Y2-H_miuQ</t>
  </si>
  <si>
    <t>Einstein's Bagels</t>
  </si>
  <si>
    <t>L6LbxymSr3RRG8W-tK8vUA</t>
  </si>
  <si>
    <t>Borders Books Music &amp; Cafe</t>
  </si>
  <si>
    <t>['Music &amp; DVDs', 'Books', 'Mags', 'Music &amp; Video', 'Videos &amp; Video Game Rental', 'Bookstores', 'Shopping']</t>
  </si>
  <si>
    <t>2nsMgH0zh8hK4Bu55fYxlA</t>
  </si>
  <si>
    <t>Tang Lin</t>
  </si>
  <si>
    <t>['Asian Fusion', 'Indian', 'Restaurants', 'Chinese']</t>
  </si>
  <si>
    <t>cnWo1tPCcTo1qbLh0UHpQA</t>
  </si>
  <si>
    <t>8680 Concord Mills Blvd</t>
  </si>
  <si>
    <t>sgT8qBQrFvdOPKD3bSrY8Q</t>
  </si>
  <si>
    <t>Lake Norman Hyundai</t>
  </si>
  <si>
    <t>20520 Chartwell Center Dr</t>
  </si>
  <si>
    <t>47kRocdpyB1vW5iTqRaQUQ</t>
  </si>
  <si>
    <t>305 Archdale Dr</t>
  </si>
  <si>
    <t>h3oVNfP_zoNydnaHiHrzZA</t>
  </si>
  <si>
    <t>Meese Jewelry Company</t>
  </si>
  <si>
    <t>35 N Main St</t>
  </si>
  <si>
    <t>['Shopping', 'Watches', 'Customized Merchandise', 'Watch Repair', 'Jewelry', 'Local Services', 'Jewelry Repair']</t>
  </si>
  <si>
    <t>nPJqwNZWIxHd-vfE-E3XQQ</t>
  </si>
  <si>
    <t>Siam Garden</t>
  </si>
  <si>
    <t>3607 Whitehall Park Dr, Ste X</t>
  </si>
  <si>
    <t>ckTLfw4j5gnUvMpNjlYwfA</t>
  </si>
  <si>
    <t>6813 E Wilkinson Blvd</t>
  </si>
  <si>
    <t>['Chicken Wings', 'Fast Food', 'Chicken Shop', 'Caterers', 'Restaurants', 'Event Planning &amp; Services']</t>
  </si>
  <si>
    <t>Z995CrUg177hi-I3IDFMIA</t>
  </si>
  <si>
    <t>No Grease</t>
  </si>
  <si>
    <t>333 E Trade St</t>
  </si>
  <si>
    <t>['Beauty &amp; Spas', 'Hair Salons', "Men's Hair Salons"]</t>
  </si>
  <si>
    <t>YAkvHo9qiImcjobpmKqu3Q</t>
  </si>
  <si>
    <t>Dentalworks - Gastonia</t>
  </si>
  <si>
    <t>2924 E Franklin Blvd, Ste 3</t>
  </si>
  <si>
    <t>['Dentists', 'Health &amp; Medical', 'Orthodontists', 'Cosmetic Dentists', 'General Dentistry']</t>
  </si>
  <si>
    <t>cXJCsKcp5BAs1v4Q2Ocr8A</t>
  </si>
  <si>
    <t>8709 Townley Rd</t>
  </si>
  <si>
    <t>['Beer', 'Wine &amp; Spirits', 'Tobacco Shops', 'Food', 'Shopping', 'Flowers &amp; Gifts', 'Grocery']</t>
  </si>
  <si>
    <t>Mkn4eaV7pVcat5PQ0U-4Qw</t>
  </si>
  <si>
    <t>Stacks Kitchen</t>
  </si>
  <si>
    <t>11100 Monroe Rd</t>
  </si>
  <si>
    <t>['Food', 'Restaurants', 'Breakfast &amp; Brunch']</t>
  </si>
  <si>
    <t>Md708BYKtvTdF-bXqX0EuQ</t>
  </si>
  <si>
    <t>The Buttercup Gifts &amp; Stationery</t>
  </si>
  <si>
    <t>343 Providence Rd</t>
  </si>
  <si>
    <t>['Flowers &amp; Gifts', 'Engraving', 'Local Services', 'Event Planning &amp; Services', 'Arts &amp; Crafts', 'Gift Shops', 'Shopping', 'Fashion', 'Cards &amp; Stationery', "Children's Clothing", 'Professional Services', 'Graphic Design']</t>
  </si>
  <si>
    <t>kGxIKsxsZsVIFH5RD7vSdQ</t>
  </si>
  <si>
    <t>Mattress Firm Clearance</t>
  </si>
  <si>
    <t>5700 South Blvd</t>
  </si>
  <si>
    <t>tJYjKlkuy6xG1vx_9NgjSw</t>
  </si>
  <si>
    <t>Cigars Etc 2</t>
  </si>
  <si>
    <t>9007 Monroe Rd</t>
  </si>
  <si>
    <t>['Bars', 'Tobacco Shops', 'Lounges', 'Cigar Bars', 'Shopping', 'Nightlife']</t>
  </si>
  <si>
    <t>PUmyltEP2kXbVPgXe3tGTQ</t>
  </si>
  <si>
    <t>The Warehouse Performing Arts Center</t>
  </si>
  <si>
    <t>9216 Westmoreland Rd, Ste A</t>
  </si>
  <si>
    <t>['Arts &amp; Entertainment', 'Venues &amp; Event Spaces', 'Performing Arts', 'Event Planning &amp; Services']</t>
  </si>
  <si>
    <t>RTlz0rp7u8Cmkc2s3l1Tcg</t>
  </si>
  <si>
    <t>Blis Gift Boutique</t>
  </si>
  <si>
    <t>100 N Tryon St, Ste 265</t>
  </si>
  <si>
    <t>nDZWoEznY5-oSCc2HvoMtA</t>
  </si>
  <si>
    <t>Villa Francesca</t>
  </si>
  <si>
    <t>M6GInjUehPCANjS0ccOH7w</t>
  </si>
  <si>
    <t>Candlewood Suites Charlotte-University</t>
  </si>
  <si>
    <t>8812 University E Dr</t>
  </si>
  <si>
    <t>['Venues &amp; Event Spaces', 'Real Estate', 'Home Services', 'Apartments', 'Party &amp; Event Planning', 'Hotels', 'Event Planning &amp; Services', 'Hotels &amp; Travel']</t>
  </si>
  <si>
    <t>gJttMZnv0Gy9OlLhNzPbQQ</t>
  </si>
  <si>
    <t>LittleSpoon</t>
  </si>
  <si>
    <t>2820 Selwyn Ave, Ste 180</t>
  </si>
  <si>
    <t>['Sandwiches', 'Breakfast &amp; Brunch', 'American (New)', 'Restaurants']</t>
  </si>
  <si>
    <t>yXiDD18UV49-7UhA6dWjAw</t>
  </si>
  <si>
    <t>Giacomo's Pizzeria and Italian Restaurant</t>
  </si>
  <si>
    <t>10230 Berkeley Place Dr</t>
  </si>
  <si>
    <t>['Pizza', 'Italian', 'Restaurants', 'Sandwiches', 'Caterers', 'Event Planning &amp; Services']</t>
  </si>
  <si>
    <t>Toys</t>
  </si>
  <si>
    <t>242 S Sharon Amity Rd</t>
  </si>
  <si>
    <t>['Toy Stores', 'Shopping', 'Hobby Shops', 'Sporting Goods']</t>
  </si>
  <si>
    <t>HVMOsaaoXBKEbNx0w3YDJQ</t>
  </si>
  <si>
    <t>All Things Collectible</t>
  </si>
  <si>
    <t>4520 Wilkinson Blvd</t>
  </si>
  <si>
    <t>['Hobby Shops', 'Shopping']</t>
  </si>
  <si>
    <t>uf7ZQxweFF--RaIOJPme3A</t>
  </si>
  <si>
    <t>Link &amp; Pin</t>
  </si>
  <si>
    <t>155 New Bern St</t>
  </si>
  <si>
    <t>['Beer', 'Wine &amp; Spirits', 'Food', 'Bars', 'Nightlife', 'Gastropubs', 'Restaurants', 'Cocktail Bars', 'American (New)', 'Breakfast &amp; Brunch']</t>
  </si>
  <si>
    <t>BVECOSGZ00AYzrg2gimbJw</t>
  </si>
  <si>
    <t>Town of Davidson</t>
  </si>
  <si>
    <t>216 S Main St</t>
  </si>
  <si>
    <t>['Active Life', 'Public Services &amp; Government', 'Parks', 'Community Centers']</t>
  </si>
  <si>
    <t>lmJLQGarze-1EqJNihYFFA</t>
  </si>
  <si>
    <t>Ameritrust Mortgage, Inc</t>
  </si>
  <si>
    <t>15009 Lancaster Hwy</t>
  </si>
  <si>
    <t>['Real Estate', 'Mortgage Brokers', 'Investing', 'Insurance', 'Financial Services', 'Home Services']</t>
  </si>
  <si>
    <t>2232XZ-3ub4S9cmrHJSDFg</t>
  </si>
  <si>
    <t>Ninety's Ice Cream &amp; Sandwiches</t>
  </si>
  <si>
    <t>9009 J M Keynes Dr, Ste 4</t>
  </si>
  <si>
    <t>['Juice Bars &amp; Smoothies', 'Desserts', 'Restaurants', 'Food', 'Sandwiches', 'Ice Cream &amp; Frozen Yogurt']</t>
  </si>
  <si>
    <t>foezb6XCQ2_bWLd2M5LICA</t>
  </si>
  <si>
    <t>Sauza's Mexican Restaurant</t>
  </si>
  <si>
    <t>169 Cross Center Rd</t>
  </si>
  <si>
    <t>ognXaCBRRzB9wLPvHUCk6Q</t>
  </si>
  <si>
    <t>Grille Works Food &amp; Drink</t>
  </si>
  <si>
    <t>['Sandwiches', 'Burgers', 'Restaurants', 'Bars', 'Nightlife']</t>
  </si>
  <si>
    <t>tXq6KmKuexOQ_GW6_RXQWg</t>
  </si>
  <si>
    <t>CharlotteVibe Photography</t>
  </si>
  <si>
    <t>xRlxQg13oVBhGKXyp3v_uA</t>
  </si>
  <si>
    <t>Cosmic Cookie Bakery</t>
  </si>
  <si>
    <t>8535 Hankins Rd, Ste F</t>
  </si>
  <si>
    <t>['Cupcakes', 'Restaurants', 'Food', 'Caterers', 'Cafes', 'Bakeries', 'Event Planning &amp; Services', 'Coffee &amp; Tea']</t>
  </si>
  <si>
    <t>Jyui_GHuXDRRdEyy4VbBCw</t>
  </si>
  <si>
    <t>['Fitness &amp; Instruction', 'Gyms', 'Boxing', 'Active Life']</t>
  </si>
  <si>
    <t>zenqYOv9U2pXb-dwzETIXg</t>
  </si>
  <si>
    <t>South China Restaurant</t>
  </si>
  <si>
    <t>1756 S Cannon Blvd</t>
  </si>
  <si>
    <t>5BsW8OqDJ0SLeajKjtRqXA</t>
  </si>
  <si>
    <t>The Paw Sitter</t>
  </si>
  <si>
    <t>['Pet Transportation', 'Pet Sitting', 'Pets', 'Dog Walkers', 'Pet Services']</t>
  </si>
  <si>
    <t>_XWpYS9P3CY8ynODrEmRDg</t>
  </si>
  <si>
    <t>MP Motorwerks</t>
  </si>
  <si>
    <t>4044 S Blvd, Unit A</t>
  </si>
  <si>
    <t>['Transmission Repair', 'Tires', 'Automotive', 'Auto Repair']</t>
  </si>
  <si>
    <t>qmHVF1L30-8kiVrbNrAHKQ</t>
  </si>
  <si>
    <t>Kashmir Hands</t>
  </si>
  <si>
    <t>6580 Old Monroe Rd</t>
  </si>
  <si>
    <t>['Beauty &amp; Spas', 'Active Life', 'Yoga', 'Fitness &amp; Instruction', 'Massage']</t>
  </si>
  <si>
    <t>CCvljmpcxvaOGobUeweY2w</t>
  </si>
  <si>
    <t>1520 Overland Park Ln</t>
  </si>
  <si>
    <t>4UnC5i3iUeHQ-3zJ_8037A</t>
  </si>
  <si>
    <t>Halfpenny's</t>
  </si>
  <si>
    <t>301 South Tryon St</t>
  </si>
  <si>
    <t>['Ice Cream &amp; Frozen Yogurt', 'Food', 'Bagels']</t>
  </si>
  <si>
    <t>n8cyI4aFVz-y52ywrxG47Q</t>
  </si>
  <si>
    <t>Buckhead Saloon</t>
  </si>
  <si>
    <t>CD0iOH5Ot7FOrwnZ3r2EiA</t>
  </si>
  <si>
    <t>SATTO Tires And Service</t>
  </si>
  <si>
    <t>3407 South Blvd</t>
  </si>
  <si>
    <t>['Tires', 'Automotive', 'Auto Repair']</t>
  </si>
  <si>
    <t>Nnl-umnSlyIemRbdM5IJwQ</t>
  </si>
  <si>
    <t>Club Pilates- Huntersville</t>
  </si>
  <si>
    <t>['Barre Classes', 'Trainers', 'Fitness &amp; Instruction', 'Active Life', 'Pilates']</t>
  </si>
  <si>
    <t>dGjIyrqWBTHGLldjR-bDeQ</t>
  </si>
  <si>
    <t>Massage Heights Stonecrest</t>
  </si>
  <si>
    <t>7926 B Rea Rd</t>
  </si>
  <si>
    <t>['Massage Therapy', 'Health &amp; Medical', 'Skin Care', 'Massage', 'Beauty &amp; Spas', 'Day Spas']</t>
  </si>
  <si>
    <t>0DaSqjKtm8JJEv2nmL4cgw</t>
  </si>
  <si>
    <t>Hissho Sushi At First In Flight Bar</t>
  </si>
  <si>
    <t>Atrium</t>
  </si>
  <si>
    <t>['Specialty Food', 'Ethnic Food', 'Restaurants', 'Sushi Bars', 'Seafood', 'Food', 'Imported Food', 'Nightlife', 'Bars', 'Japanese']</t>
  </si>
  <si>
    <t>vFT7XuyisWFUjS6-4u5IKg</t>
  </si>
  <si>
    <t>Julia's Caf√© and Books</t>
  </si>
  <si>
    <t>1133 N Wendover Rd</t>
  </si>
  <si>
    <t>['Food', 'Coffee &amp; Tea', 'Bookstores', 'Shopping', 'Books', 'Mags', 'Music &amp; Video']</t>
  </si>
  <si>
    <t>HaOPoAKNq-KC63gxCDjRtA</t>
  </si>
  <si>
    <t>Glow SkinWorks</t>
  </si>
  <si>
    <t>10931 E Independence Blvd, Ste D1</t>
  </si>
  <si>
    <t>['Spray Tanning', 'Beauty &amp; Spas', 'Tanning', 'Skin Care', 'Waxing', 'Eyelash Service', 'Hair Removal']</t>
  </si>
  <si>
    <t>hFFwCFzs9bRqX3TOKuKyxw</t>
  </si>
  <si>
    <t>11025 Carolina Place Pkwy, Ste A-21</t>
  </si>
  <si>
    <t>ADgacmZ-qXrSOhMfU6bmTA</t>
  </si>
  <si>
    <t>5Church Charlotte</t>
  </si>
  <si>
    <t>['Nightlife', 'Breakfast &amp; Brunch', 'Bars', 'Cocktail Bars', 'Food', 'Desserts', 'American (New)', 'Restaurants']</t>
  </si>
  <si>
    <t>8V1a1VW3L_xc6ZrjOfZBEg</t>
  </si>
  <si>
    <t>289 George Bay Ct</t>
  </si>
  <si>
    <t>['Sandwiches', 'Sports Bars', 'American (Traditional)', 'Restaurants', 'Bars', 'Chicken Wings', 'Nightlife']</t>
  </si>
  <si>
    <t>tiHikiOlWAm6RqGnRBc9SA</t>
  </si>
  <si>
    <t>8552 University City Blvd</t>
  </si>
  <si>
    <t>1Geg7R5ACFL0oassVziNiQ</t>
  </si>
  <si>
    <t>Crispy Crepe</t>
  </si>
  <si>
    <t>1436 South Blvd</t>
  </si>
  <si>
    <t>['Food', 'Bakeries', 'Creperies', 'Cafes', 'Restaurants', 'Breakfast &amp; Brunch']</t>
  </si>
  <si>
    <t>auMF_BbvTus2k_o_iz2Jzw</t>
  </si>
  <si>
    <t>2316 Lasalle St</t>
  </si>
  <si>
    <t>['Restaurants', 'Southern', 'Food', 'Chicken Wings', 'Smokehouse', 'Barbeque']</t>
  </si>
  <si>
    <t>YpePlG2UW_mf-zhFaCgubA</t>
  </si>
  <si>
    <t>Bulla Gastrobar</t>
  </si>
  <si>
    <t>4310 Sharon Road W01</t>
  </si>
  <si>
    <t>['Restaurants', 'Gastropubs', 'Tapas Bars', 'Spanish']</t>
  </si>
  <si>
    <t>d3g7MFmteLVAlRvdhqoE2g</t>
  </si>
  <si>
    <t>Cafe Taylor</t>
  </si>
  <si>
    <t>['Food', 'Restaurants', 'Food Trucks', 'Hot Dogs', 'Fish &amp; Chips']</t>
  </si>
  <si>
    <t>M0jmmoa6LWWEy8YnBUU-6Q</t>
  </si>
  <si>
    <t>Richard's Bp Service</t>
  </si>
  <si>
    <t>315 S Main St</t>
  </si>
  <si>
    <t>8Ig8z08VcW53oMk3R13btA</t>
  </si>
  <si>
    <t>['Specialty Food', 'Popcorn Shops', 'Food']</t>
  </si>
  <si>
    <t>miZGInAHbSU5okxtPgwLmA</t>
  </si>
  <si>
    <t>3728 W T Harris Blvd</t>
  </si>
  <si>
    <t>['Auto Repair', 'Auto Parts &amp; Supplies', 'Automotive', 'Oil Change Stations', 'Tires']</t>
  </si>
  <si>
    <t>TdGxpiD_sgEZmF9NHX10hQ</t>
  </si>
  <si>
    <t>3716 W Wt Harris Blvd, Ste 1A</t>
  </si>
  <si>
    <t>['Gyms', 'Fitness &amp; Instruction', 'Yoga', 'Trainers', 'Active Life', 'Boot Camps']</t>
  </si>
  <si>
    <t>4BEl7jCbias-xEr-LrA1qw</t>
  </si>
  <si>
    <t>XJ4jLH1yqdrpPFpz7bpJhw</t>
  </si>
  <si>
    <t>Mattress Firm Southpark</t>
  </si>
  <si>
    <t>fA58G6dYaYJ7Ui2jgQc6oA</t>
  </si>
  <si>
    <t>The Chrome Toaster</t>
  </si>
  <si>
    <t>_VGRKF4nw2F4HJpnezMyTg</t>
  </si>
  <si>
    <t>Electrolux</t>
  </si>
  <si>
    <t>F3NnAbandf7fyLIh_qOgYA</t>
  </si>
  <si>
    <t>Jared's Galleria of Jewelry</t>
  </si>
  <si>
    <t>9530 Pineville Matthews Rd</t>
  </si>
  <si>
    <t>ic5TJB0pUeiQ53J2CRBMig</t>
  </si>
  <si>
    <t>Uptown Hair &amp; Weave Cafe</t>
  </si>
  <si>
    <t>520 W 10th</t>
  </si>
  <si>
    <t>['Hair Extensions', 'Hair Salons', 'Beauty &amp; Spas', 'Waxing', 'Blow Dry/Out Services', 'Hair Stylists', 'Hair Removal']</t>
  </si>
  <si>
    <t>jKvvBB2X65uTrlbxuILlOQ</t>
  </si>
  <si>
    <t>20214 W Catawba Ave</t>
  </si>
  <si>
    <t>['Southern', 'Fast Food', 'Restaurants']</t>
  </si>
  <si>
    <t>d62C1WL-dcI9eE9xJBHn5Q</t>
  </si>
  <si>
    <t>USA Bug Busters</t>
  </si>
  <si>
    <t>9008 N Lakebrook Rd</t>
  </si>
  <si>
    <t>vzi1DinglzLbXkZ-ddrczA</t>
  </si>
  <si>
    <t>University Pediatrics</t>
  </si>
  <si>
    <t>101 E Wt Harris Blvd, Ste 1121</t>
  </si>
  <si>
    <t>N1ctHZJfwMjNCEwDQvAQ9w</t>
  </si>
  <si>
    <t>A Brew &amp; You</t>
  </si>
  <si>
    <t>['Photographers', 'Session Photography', 'Event Photography', 'Event Planning &amp; Services']</t>
  </si>
  <si>
    <t>bm_j5ZBebsFCegCI0Kg_0w</t>
  </si>
  <si>
    <t>QuintEvents</t>
  </si>
  <si>
    <t>9300 Harris Corners Pkwy, Ste 120</t>
  </si>
  <si>
    <t>['Arts &amp; Entertainment', 'Professional Sports Teams', 'Event Planning &amp; Services', 'Hotels &amp; Travel', 'Tours']</t>
  </si>
  <si>
    <t>KcGxyViIyOhqFQ5C9dFeDg</t>
  </si>
  <si>
    <t>On the Square</t>
  </si>
  <si>
    <t>5100 Josh Birmingham Pkwy</t>
  </si>
  <si>
    <t>['Hats', 'Flowers &amp; Gifts', 'Toy Stores', 'Shopping', 'Fashion', 'Gift Shops']</t>
  </si>
  <si>
    <t>hKE5B07QdhEtUWE0bEqpQA</t>
  </si>
  <si>
    <t>6461 Old Monroe Rd, Ste A</t>
  </si>
  <si>
    <t>['Peruvian', 'Restaurants', 'Chicken Shop']</t>
  </si>
  <si>
    <t>dzOFIaC_DKq2ouM6_zGZjg</t>
  </si>
  <si>
    <t>Cheers To Ewe!</t>
  </si>
  <si>
    <t>9856 Gilead Rd</t>
  </si>
  <si>
    <t>['Education', 'Embroidery &amp; Crochet', 'Specialty Schools', 'Arts &amp; Crafts', 'Knitting Supplies', 'Shopping']</t>
  </si>
  <si>
    <t>ZDcRa_BMfqqepbSoX5gEAg</t>
  </si>
  <si>
    <t>Eastfield Pediatric Dentistry &amp; Orthodontics</t>
  </si>
  <si>
    <t>['Health &amp; Medical', 'Pediatric Dentists', 'Dentists', 'General Dentistry', 'Cosmetic Dentists', 'Endodontists', 'Orthodontists']</t>
  </si>
  <si>
    <t>g7TPNzACXxF6UsAIURFW3A</t>
  </si>
  <si>
    <t>Ink Link Tattoos</t>
  </si>
  <si>
    <t>5301 E Ind Blvd</t>
  </si>
  <si>
    <t>gsNzoJQb8VLLkkZJ9UEf8A</t>
  </si>
  <si>
    <t>Ichiban Sushi and Hibachi Buffet</t>
  </si>
  <si>
    <t>3302 Queen City Dr</t>
  </si>
  <si>
    <t>['Sushi Bars', 'Buffets', 'Restaurants']</t>
  </si>
  <si>
    <t>odQBQSDNgMaikkclj65wRA</t>
  </si>
  <si>
    <t>Modish Nail Spa University Area</t>
  </si>
  <si>
    <t>8640 University City Blvd, Ste 4 &amp; 5</t>
  </si>
  <si>
    <t>IQgNlUu-nMhuep4SFWJeyA</t>
  </si>
  <si>
    <t>StudioFit</t>
  </si>
  <si>
    <t>15235 John J Delaney Dr, Ste F</t>
  </si>
  <si>
    <t>['Fitness &amp; Instruction', 'Weight Loss Centers', 'Trainers', 'Gyms', 'Active Life', 'Health &amp; Medical']</t>
  </si>
  <si>
    <t>IqH-J1D0HIP9wyJs2q_uGQ</t>
  </si>
  <si>
    <t>iXMeANntwl6y5Ezx9mWqWw</t>
  </si>
  <si>
    <t>Eyecarecenter</t>
  </si>
  <si>
    <t>8700 Pineville-matthews Rd, Ste 540</t>
  </si>
  <si>
    <t>KcA34Wf9fg-sA7O4VaK5kA</t>
  </si>
  <si>
    <t>King Crab</t>
  </si>
  <si>
    <t>7401 E Independence Blvd</t>
  </si>
  <si>
    <t>X7ZsGD13AKl6O3D8yD2k_g</t>
  </si>
  <si>
    <t>Budget Blinds</t>
  </si>
  <si>
    <t>8318 Meadow Lakes Dr</t>
  </si>
  <si>
    <t>['Home Services', 'Shades &amp; Blinds', 'Shutters']</t>
  </si>
  <si>
    <t>tshN5rYRrzanHu4ZiwCVrA</t>
  </si>
  <si>
    <t>8225 Northlake Commons Blvd</t>
  </si>
  <si>
    <t>['Salad', 'Restaurants', 'Italian', 'Wine Bars', 'Nightlife', 'Bars', 'Soup']</t>
  </si>
  <si>
    <t>6J7o-raIYC8cK2GxiIQp-A</t>
  </si>
  <si>
    <t>Bells and Blooms</t>
  </si>
  <si>
    <t>15534 Old Statesville Rd</t>
  </si>
  <si>
    <t>45cj-VTtzkAs4Rnx-dSweg</t>
  </si>
  <si>
    <t>American Legion Memorial Stadium</t>
  </si>
  <si>
    <t>['Arts &amp; Entertainment', 'Stadiums &amp; Arenas']</t>
  </si>
  <si>
    <t>FoeTosP_-ysSoDop0aMhjw</t>
  </si>
  <si>
    <t>Massage &amp; Purity Therapy</t>
  </si>
  <si>
    <t>4822 Albemarle Rd, Ste 101-P</t>
  </si>
  <si>
    <t>['Massage Therapy', 'Massage', 'Health &amp; Medical', 'Beauty &amp; Spas']</t>
  </si>
  <si>
    <t>jT7dJKh1ELVjdUAWGTY-rA</t>
  </si>
  <si>
    <t>Landmark Dentistry - Mallard Creek</t>
  </si>
  <si>
    <t>1824 E Arbors Dr, Ste 380</t>
  </si>
  <si>
    <t>['Dentists', 'Health &amp; Medical', 'General Dentistry', 'Cosmetic Dentists']</t>
  </si>
  <si>
    <t>Vv69IUMbE1Xdjt4-jmT0bA</t>
  </si>
  <si>
    <t>Your Choice Movers</t>
  </si>
  <si>
    <t>3151 Viewmont Dr</t>
  </si>
  <si>
    <t>['Local Services', 'Movers', 'Home Services']</t>
  </si>
  <si>
    <t>HO3WcROZRU6vQCPyRw9uyg</t>
  </si>
  <si>
    <t>Carpenter Dennis Reproductions-Ford &amp; Cushman</t>
  </si>
  <si>
    <t>4140 Concord Pkwy S</t>
  </si>
  <si>
    <t>['Farming Equipment', 'Motorcycle Dealers', 'Shopping', 'Auto Customization', 'Computers', 'Automotive', 'Motorcycle Repair', 'Auto Parts &amp; Supplies']</t>
  </si>
  <si>
    <t>ibWJKyFwzm3K2UHSlc8EGA</t>
  </si>
  <si>
    <t>La Paz Restaurante &amp; Cantina</t>
  </si>
  <si>
    <t>1100 Metropolitan Ave</t>
  </si>
  <si>
    <t>['Mexican', 'Restaurants', 'Venues &amp; Event Spaces', 'Event Planning &amp; Services', 'Food', 'Caterers']</t>
  </si>
  <si>
    <t>BJ8C1z6r5yIVUfAXkRJ5Lw</t>
  </si>
  <si>
    <t>Party Time Rentals</t>
  </si>
  <si>
    <t>1401 Freedom Dr</t>
  </si>
  <si>
    <t>['Party Supplies', 'Party Equipment Rentals', 'Event Planning &amp; Services']</t>
  </si>
  <si>
    <t>mOD1nivI1o0y77EYei4wbg</t>
  </si>
  <si>
    <t>First Call Home Improvement</t>
  </si>
  <si>
    <t>1418 Industrial Dr</t>
  </si>
  <si>
    <t>MHoRFW0k2yPKlv8Ti0Ri9A</t>
  </si>
  <si>
    <t>The Dinner Detective</t>
  </si>
  <si>
    <t>6300 Morrison Blvd</t>
  </si>
  <si>
    <t>['Restaurants', 'Party &amp; Event Planning', 'Event Planning &amp; Services', 'Venues &amp; Event Spaces', 'Yelp Events', 'American (Traditional)', 'Dinner Theater', 'Local Flavor', 'Performing Arts', 'Comedy Clubs', 'Arts &amp; Entertainment', 'Nightlife']</t>
  </si>
  <si>
    <t>Element Eye Care</t>
  </si>
  <si>
    <t>9623 E Independence Blvd, Ste A</t>
  </si>
  <si>
    <t>pqH29BK7AHtIr9zUDf4-rw</t>
  </si>
  <si>
    <t>Mark Farbman Law Offices</t>
  </si>
  <si>
    <t>7422 Carmel Executive Park Dr, Ste 320</t>
  </si>
  <si>
    <t>['DUI Law', 'Lawyers', 'Bankruptcy Law', 'Professional Services', 'Personal Injury Law']</t>
  </si>
  <si>
    <t>R3GGMdDikSUsqYO2p5UR6A</t>
  </si>
  <si>
    <t>Movement Mortgage</t>
  </si>
  <si>
    <t>11405 N Community House Rd</t>
  </si>
  <si>
    <t>['Real Estate', 'Mortgage Brokers', 'Home Services']</t>
  </si>
  <si>
    <t>xMP2oDrKFqyUrN0Uww85EQ</t>
  </si>
  <si>
    <t>Dockside Seafood Market</t>
  </si>
  <si>
    <t>3017 Kilborne Dr</t>
  </si>
  <si>
    <t>['Food', 'Specialty Food', 'Seafood Markets']</t>
  </si>
  <si>
    <t>kigNaYFBycivgqRP0sZe9A</t>
  </si>
  <si>
    <t>Hayden Olivia Bridal</t>
  </si>
  <si>
    <t>221 S Tryon St, Ste 200</t>
  </si>
  <si>
    <t>['Shopping', 'Bridal', 'Jewelry']</t>
  </si>
  <si>
    <t>RTKdU_5wtVQu8THutHPCOw</t>
  </si>
  <si>
    <t>Istanbul Hookah Lounge</t>
  </si>
  <si>
    <t>138 Brevard Ct</t>
  </si>
  <si>
    <t>['Lounges', 'Hookah Bars', 'Nightlife', 'Bars']</t>
  </si>
  <si>
    <t>y39i7sao5t-nS3POLYIEmw</t>
  </si>
  <si>
    <t>Gloss Nails Spa</t>
  </si>
  <si>
    <t>['Nail Salons', 'Nail Technicians', 'Beauty &amp; Spas']</t>
  </si>
  <si>
    <t>gCJMeZphzafycG6cJNeHeA</t>
  </si>
  <si>
    <t>Weddington Family Dentistry</t>
  </si>
  <si>
    <t>3099 Rock Hill Church Rd</t>
  </si>
  <si>
    <t>['General Dentistry', 'Health &amp; Medical', 'Cosmetic Dentists', 'Dentists', 'Periodontists', 'Endodontists']</t>
  </si>
  <si>
    <t>HhvRKpXRpKi7TUrAkRfPTw</t>
  </si>
  <si>
    <t>5 Guys  Burgers &amp; Fries</t>
  </si>
  <si>
    <t>3203 W Hwy 74</t>
  </si>
  <si>
    <t>IiYY8e_I7wFt0xo5I-6GDA</t>
  </si>
  <si>
    <t>Restaurant Y Taqueria Acapulco</t>
  </si>
  <si>
    <t>530 S Cannon Blvd</t>
  </si>
  <si>
    <t>_2trMwFsh5-IqqEcQ-OLVA</t>
  </si>
  <si>
    <t>Mac's Speed Shop - Steele Creek</t>
  </si>
  <si>
    <t>2414 Sandy Porter Rd</t>
  </si>
  <si>
    <t>['Nightlife', 'Sports Bars', 'American (Traditional)', 'Bars', 'Chicken Wings', 'Restaurants', 'Barbeque']</t>
  </si>
  <si>
    <t>6tkTjCnL6MLtxnBOVD_KqQ</t>
  </si>
  <si>
    <t>Pizza Palace</t>
  </si>
  <si>
    <t>DTJ9_6yKye0Ul2qG45vGKw</t>
  </si>
  <si>
    <t>3429 Toringdon Way, Ste 104</t>
  </si>
  <si>
    <t>['Juice Bars &amp; Smoothies', 'Restaurants', 'Food', 'Fast Food', 'Specialty Food', 'Vegetarian', 'Gluten-Free', 'Wraps', 'Acai Bowls']</t>
  </si>
  <si>
    <t>q3CqlW68Nx4SZOaOUtQKxg</t>
  </si>
  <si>
    <t>Rainbow Path Metaphysical Store</t>
  </si>
  <si>
    <t>1412 East Blvd, Ste F</t>
  </si>
  <si>
    <t>['Shopping', 'Books', 'Mags', 'Music &amp; Video', 'Bookstores', 'Music &amp; DVDs']</t>
  </si>
  <si>
    <t>WrK1McR2BgFwhBqj0-N7lw</t>
  </si>
  <si>
    <t>Sweet Spot Studio CLT</t>
  </si>
  <si>
    <t>4412 Monroe Rd, Ste D</t>
  </si>
  <si>
    <t>['Cooking Classes', 'Shopping', 'Cooking Schools', 'Education', 'Arts &amp; Crafts', 'Specialty Schools']</t>
  </si>
  <si>
    <t>cHnsUt2qd5OCLfYwdHh9CQ</t>
  </si>
  <si>
    <t>12820 S Tryon St, Ste 150</t>
  </si>
  <si>
    <t>Qk0Hcvuo098bycKBO_zExA</t>
  </si>
  <si>
    <t>Baskets and Blossoms</t>
  </si>
  <si>
    <t>1212 S Mint St</t>
  </si>
  <si>
    <t>3JiLT1NilVjUh18stWOegQ</t>
  </si>
  <si>
    <t>Charlotte Optometric Eye Clinic</t>
  </si>
  <si>
    <t>2600 E 7th St, Ste 104</t>
  </si>
  <si>
    <t>['Health &amp; Medical', 'Optometrists', 'Eyewear &amp; Opticians', 'Shopping']</t>
  </si>
  <si>
    <t>JePoHo0qm7lHd2Nsg3zA3w</t>
  </si>
  <si>
    <t>Pasta &amp; Provisions</t>
  </si>
  <si>
    <t>1528 Providence Rd</t>
  </si>
  <si>
    <t>['Grocery', 'Ethnic Food', 'Specialty Food', 'Pasta Shops', 'Delis', 'Caterers', 'Beer', 'Wine &amp; Spirits', 'Home &amp; Garden', 'Food', 'Event Planning &amp; Services', 'Restaurants', 'Soup', 'Appliances', 'Shopping']</t>
  </si>
  <si>
    <t>9cNA7m4DYm-fzmAOQPO-Fw</t>
  </si>
  <si>
    <t>Service Plumbing of Charlotte</t>
  </si>
  <si>
    <t>18612 Northline Dr</t>
  </si>
  <si>
    <t>Q1ScRFgjDpaAzqTJ8CSgpQ</t>
  </si>
  <si>
    <t>North Mecklenburg Park</t>
  </si>
  <si>
    <t>16131 Old Statesville Rd</t>
  </si>
  <si>
    <t>F4yMdvY0VOOjzMUMJoQtdg</t>
  </si>
  <si>
    <t>eHDIwVAdUThCmctQmeTI4A</t>
  </si>
  <si>
    <t>19409 Jetton Rd</t>
  </si>
  <si>
    <t>XL9kyEgnBSHHJgewSXGWHA</t>
  </si>
  <si>
    <t>5 Star Pet Services</t>
  </si>
  <si>
    <t>['Pet Services', 'Pets', 'Pet Boarding', 'Pet Sitting', 'Pet Groomers', 'Dog Walkers']</t>
  </si>
  <si>
    <t>qqbzN_ZA2PR8CfFyS5ewlw</t>
  </si>
  <si>
    <t>Best Buy Concord Mills</t>
  </si>
  <si>
    <t>8210 Concord Mills Blvd</t>
  </si>
  <si>
    <t>['Home &amp; Garden', 'Automotive', 'Electronics', 'Shopping', 'Appliances', 'Car Stereo Installation', 'Computers']</t>
  </si>
  <si>
    <t>pLPV7vybH3FMnT-Um7IQhQ</t>
  </si>
  <si>
    <t>Flight</t>
  </si>
  <si>
    <t>['Music Venues', 'Nightlife', 'Restaurants', 'Beer Gardens', 'Arts &amp; Entertainment']</t>
  </si>
  <si>
    <t>S3VKPGTNpZq788DkcHAcfA</t>
  </si>
  <si>
    <t>Ivy Nail Spa</t>
  </si>
  <si>
    <t>6443 Old Monroe Rd, Ste A-2</t>
  </si>
  <si>
    <t>gxczi18FcHqMvL2zYkLT4w</t>
  </si>
  <si>
    <t>Pineville Ice House</t>
  </si>
  <si>
    <t>400 Town Centre Blvd</t>
  </si>
  <si>
    <t>['Active Life', 'Skating Rinks']</t>
  </si>
  <si>
    <t>9OUKJOGwiHQvzDtuI5Mrlw</t>
  </si>
  <si>
    <t>1419 East Blvd</t>
  </si>
  <si>
    <t>['Bakeries', 'Food', 'Caterers', 'Event Planning &amp; Services', 'Specialty Food']</t>
  </si>
  <si>
    <t>OXoHU8Bd-CW3b_ZwvEx9DQ</t>
  </si>
  <si>
    <t>A Mouthful Concessions &amp; Catering</t>
  </si>
  <si>
    <t>2601 B Tuckaseegee Rd</t>
  </si>
  <si>
    <t>['American (Traditional)', 'Restaurants', 'Burgers', 'Chicken Wings']</t>
  </si>
  <si>
    <t>UNIYymutz3ZnjLo_R2amLA</t>
  </si>
  <si>
    <t>Island Rays Swim Club</t>
  </si>
  <si>
    <t>7523 Idlewild Rd</t>
  </si>
  <si>
    <t>['Education', 'Recreation Centers', 'Fitness &amp; Instruction', 'Active Life', 'Swimming Pools', 'Swimming Lessons/Schools', 'Specialty Schools']</t>
  </si>
  <si>
    <t>X5CS4_Mxz8yw1ERf5U8JfA</t>
  </si>
  <si>
    <t>Exclusive Paint Protection</t>
  </si>
  <si>
    <t>4913 Chastain Ave, Ste 32</t>
  </si>
  <si>
    <t>['Car Wash', 'Automotive', 'Vehicle Wraps', 'Auto Customization', 'Auto Glass Services', 'Auto Parts &amp; Supplies', 'Home Window Tinting', 'Auto Detailing', 'Home Services']</t>
  </si>
  <si>
    <t>3_2H8ecCi3c3Azk8t557tw</t>
  </si>
  <si>
    <t>14316 Reese Blvd W</t>
  </si>
  <si>
    <t>['Pizza', 'Restaurants', 'Food']</t>
  </si>
  <si>
    <t>_XBAbib8CIDUNvhV5YMseQ</t>
  </si>
  <si>
    <t>8320 Pineville Matthews Rd, Ste 601</t>
  </si>
  <si>
    <t>c7WsC8SbUcLyZkREzx9dGA</t>
  </si>
  <si>
    <t>Herbal Spa &amp; Nails</t>
  </si>
  <si>
    <t>13521 Steelecroft Pkwy, Ste C</t>
  </si>
  <si>
    <t>['Nail Salons', 'Hair Removal', 'Eyelash Service', 'Beauty &amp; Spas', 'Waxing']</t>
  </si>
  <si>
    <t>Kh_a2U-LYn4mmJTLGnRIvA</t>
  </si>
  <si>
    <t>4336 Park Rd</t>
  </si>
  <si>
    <t>['Convenience Stores', 'Food', 'Car Wash', 'Gas Stations', 'Automotive']</t>
  </si>
  <si>
    <t>oD_pGqZMhnBIGG64FF1Tag</t>
  </si>
  <si>
    <t>Blo Out</t>
  </si>
  <si>
    <t>['Beauty &amp; Spas', 'Tanning', 'Makeup Artists', 'Spray Tanning', 'Blow Dry/Out Services', 'Hair Salons']</t>
  </si>
  <si>
    <t>JiOV-W2vceDHABwXoauqfA</t>
  </si>
  <si>
    <t>Lisa's Alterations</t>
  </si>
  <si>
    <t>8943 S Tryon St, Unit F</t>
  </si>
  <si>
    <t>['Sewing &amp; Alterations', 'Professional Services', 'Local Services']</t>
  </si>
  <si>
    <t>upoWwmQwszp30_jAVos42Q</t>
  </si>
  <si>
    <t>McAlpine Creek &amp; Four Mile Creek Greenway</t>
  </si>
  <si>
    <t>11823 Johnston Rd</t>
  </si>
  <si>
    <t>8GC_bLQu_ui9a_Wtb335Jw</t>
  </si>
  <si>
    <t>Tops China Restaurant</t>
  </si>
  <si>
    <t>2127 Beatties Ford Rd, Ste A</t>
  </si>
  <si>
    <t>ZQR7GVhOA3shWR4CwRoT5g</t>
  </si>
  <si>
    <t>10917 Black Dog Lane</t>
  </si>
  <si>
    <t>['Shopping', 'Food', 'Chocolatiers &amp; Shops', 'Gift Shops', 'Specialty Food', 'Florists', 'Flowers &amp; Gifts']</t>
  </si>
  <si>
    <t>zE8Q7LC9whMdsbRNwShPQA</t>
  </si>
  <si>
    <t>Kids Emporium</t>
  </si>
  <si>
    <t>18724 Statesville Rd</t>
  </si>
  <si>
    <t>['Baby Gear &amp; Furniture', "Children's Clothing", 'Shopping', 'Fashion', 'Toy Stores']</t>
  </si>
  <si>
    <t>U6sy9l6OfKuMMY2v4pYSqw</t>
  </si>
  <si>
    <t>Proactive Chiropractic and Rehab Center</t>
  </si>
  <si>
    <t>11010 S Tryon St, Ste 112</t>
  </si>
  <si>
    <t>['Chiropractors', 'Health &amp; Medical', 'Orthotics']</t>
  </si>
  <si>
    <t>8u4BpB2YEua4nBsLmqSqTw</t>
  </si>
  <si>
    <t>RW Latin Dance</t>
  </si>
  <si>
    <t>6851 Albermarle Rd</t>
  </si>
  <si>
    <t>['Active Life', 'Fitness &amp; Instruction', 'Dance Studios', 'Specialty Schools', 'Education', 'Special Education', 'Performing Arts', 'Adult Education', 'Arts &amp; Entertainment', 'Dance Schools']</t>
  </si>
  <si>
    <t>gJenWbGw43v7yZmGzZt_6g</t>
  </si>
  <si>
    <t>['Restaurants', 'Fast Food', 'American (New)', 'Burgers']</t>
  </si>
  <si>
    <t>zgtgMlvFk5Ilrs1yj78tdA</t>
  </si>
  <si>
    <t>8334 Pineville-Matthews Rd</t>
  </si>
  <si>
    <t>q3WDLHAtj3sqGo83yeFWMQ</t>
  </si>
  <si>
    <t>hTOVwUXHebRgqTnsO0qfSQ</t>
  </si>
  <si>
    <t>George's Quick Auto Credit</t>
  </si>
  <si>
    <t>3815 Monroe Rd</t>
  </si>
  <si>
    <t>n_0bWiOIRbcbqxUVEgGeKw</t>
  </si>
  <si>
    <t>Service King Collision North Tryon</t>
  </si>
  <si>
    <t>5016 North Tryon St</t>
  </si>
  <si>
    <t>Qt_N75Fc6JiPOIZPLMV9jg</t>
  </si>
  <si>
    <t>Little Friends Pet Sitting &amp; Dog Walking</t>
  </si>
  <si>
    <t>401 E Blvd, Ste 210</t>
  </si>
  <si>
    <t>['Pet Sitting', 'Pet Services', 'Pets', 'Dog Walkers', 'Pet Transportation']</t>
  </si>
  <si>
    <t>pbrsG30usbyUpHwpkOymdg</t>
  </si>
  <si>
    <t>101 South Tryon St, Ste 5</t>
  </si>
  <si>
    <t>['Fast Food', 'Tex-Mex', 'Event Planning &amp; Services', 'Caterers', 'Mexican', 'Restaurants']</t>
  </si>
  <si>
    <t>UCeR_XcNHACPpENqE-csIA</t>
  </si>
  <si>
    <t>11430 N Tryon St</t>
  </si>
  <si>
    <t>vn_UN1JnA57hpayj6ETpRQ</t>
  </si>
  <si>
    <t>230 E Wt Harris Blvd</t>
  </si>
  <si>
    <t>['Breakfast &amp; Brunch', 'Restaurants', 'American (Traditional)', 'Burgers', 'American (New)']</t>
  </si>
  <si>
    <t>f50_uEGkB21keABFNQttoA</t>
  </si>
  <si>
    <t>Lark &amp; Key</t>
  </si>
  <si>
    <t>700 E Blvd, Ste 1</t>
  </si>
  <si>
    <t>['Home &amp; Garden', 'Arts &amp; Entertainment', 'Home Decor', 'Shopping', 'Arts &amp; Crafts', 'Art Galleries']</t>
  </si>
  <si>
    <t>Qsg-2Coum0ccbXuJWDwZqA</t>
  </si>
  <si>
    <t>Dogwood Southern Table &amp; Bar</t>
  </si>
  <si>
    <t>4905 Ashley Park Ln, Ste D</t>
  </si>
  <si>
    <t>YcLGPnwBcuuf6w12OQM08w</t>
  </si>
  <si>
    <t>Cafe Fiesta</t>
  </si>
  <si>
    <t>z7Bagq-hqWzJ1VkUupgPOQ</t>
  </si>
  <si>
    <t>ZVGPttEyPZUWdsA98CgWog</t>
  </si>
  <si>
    <t>Sultan Kabob House</t>
  </si>
  <si>
    <t>['Middle Eastern', 'Restaurants']</t>
  </si>
  <si>
    <t>lWIubIxi4HXMDTibb1ijig</t>
  </si>
  <si>
    <t>Magnolia Woods</t>
  </si>
  <si>
    <t>12125 Statesville Rd</t>
  </si>
  <si>
    <t>['Caterers', 'Venues &amp; Event Spaces', 'Event Planning &amp; Services']</t>
  </si>
  <si>
    <t>MMetzncXb0dVWu93x85uEQ</t>
  </si>
  <si>
    <t>Rosedale Dry Cleaners</t>
  </si>
  <si>
    <t>9548 Huntersville Mt Holly Rd</t>
  </si>
  <si>
    <t>['Local Services', 'Dry Cleaning &amp; Laundry', 'Laundry Services', 'Dry Cleaning']</t>
  </si>
  <si>
    <t>CscSIQlv0jrHDB5ZDtOdjA</t>
  </si>
  <si>
    <t>We'll Get It</t>
  </si>
  <si>
    <t>8501 Tower Point Dr</t>
  </si>
  <si>
    <t>YNf9Tm88hYg8TB2cPgOj1w</t>
  </si>
  <si>
    <t>358 Oak Avenue Mall Dr</t>
  </si>
  <si>
    <t>['Food', 'Beer', 'Wine &amp; Spirits', 'Specialty Food', 'Fruits &amp; Veggies', 'Grocery']</t>
  </si>
  <si>
    <t>QmP8zqPMSHR_3nyvVM4fjQ</t>
  </si>
  <si>
    <t>123 Main St</t>
  </si>
  <si>
    <t>eE02dkQuSdlPu6OA83iLqg</t>
  </si>
  <si>
    <t>8046 Providence Rd, Ste D</t>
  </si>
  <si>
    <t>['Sandwiches', 'Salad', 'Delis', 'Restaurants']</t>
  </si>
  <si>
    <t>BANn030kFeqmnc3guMaccw</t>
  </si>
  <si>
    <t>United States Post Office Founder's Hall</t>
  </si>
  <si>
    <t>100 N Tryon St, Ste 50</t>
  </si>
  <si>
    <t>ZSFAtA1lz6uQBlv-qE5HTg</t>
  </si>
  <si>
    <t>Sun Stoppers - Concord</t>
  </si>
  <si>
    <t>489 Concord Pkwy N</t>
  </si>
  <si>
    <t>['Automotive', 'Home Services', 'Auto Glass Services', 'Car Window Tinting', 'Home Window Tinting']</t>
  </si>
  <si>
    <t>w2zALX1Y6f8ryZgEVK-3LA</t>
  </si>
  <si>
    <t>Bare Beaut√© Studio</t>
  </si>
  <si>
    <t>10617 Kettering Dr, Ste 207</t>
  </si>
  <si>
    <t>['Skin Care', 'Hair Removal', 'Waxing', 'Eyelash Service', 'Beauty &amp; Spas', 'Hair Salons']</t>
  </si>
  <si>
    <t>EXSTg_RyfkD-OlR7eEDgbA</t>
  </si>
  <si>
    <t>Super 8 by Wyndham Charlotte Downtown Area</t>
  </si>
  <si>
    <t>505 Clanton Rd, I77 S Exit 7</t>
  </si>
  <si>
    <t>8hnEVC9ytSfv8y-qQZef5Q</t>
  </si>
  <si>
    <t>Ted's Montana Grill - Waverly</t>
  </si>
  <si>
    <t>7404 Waverly Walk Ave, Ste I-3</t>
  </si>
  <si>
    <t>['Burgers', 'Restaurants', 'American (Traditional)', 'Steakhouses']</t>
  </si>
  <si>
    <t>fjJeO9R5YLOBo15d3Ke2bQ</t>
  </si>
  <si>
    <t>Chex Grill</t>
  </si>
  <si>
    <t>2734 Freedom Dr</t>
  </si>
  <si>
    <t>['Sandwiches', 'American (New)', 'Restaurants', 'Food']</t>
  </si>
  <si>
    <t>TcmODOCbE7t0EvznNLfQLA</t>
  </si>
  <si>
    <t>8509 Concord Mills Blvd</t>
  </si>
  <si>
    <t>GUB8_RqpiDtKpLIhEHNKAQ</t>
  </si>
  <si>
    <t>The Regency - Bell Partners</t>
  </si>
  <si>
    <t>4817 Water Oak Rd</t>
  </si>
  <si>
    <t>3l9ki_ENfxfp0tjh2QyoYA</t>
  </si>
  <si>
    <t>United Faith Christian Academy</t>
  </si>
  <si>
    <t>8617 Providence Rd</t>
  </si>
  <si>
    <t>['Education', 'Elementary Schools', 'Middle Schools &amp; High Schools']</t>
  </si>
  <si>
    <t>Sa9CLB_3GOhip2djM7Jp9g</t>
  </si>
  <si>
    <t>Nova's Bakery</t>
  </si>
  <si>
    <t>3555 Matthews Mint Hill Rd</t>
  </si>
  <si>
    <t>['Bakeries', 'Food', 'Coffee &amp; Tea', 'Desserts']</t>
  </si>
  <si>
    <t>xmK-N_LF3GMdpWlv5Tnrzg</t>
  </si>
  <si>
    <t>Great Clip For Hair</t>
  </si>
  <si>
    <t>Y84fM25GsIWfS7E0dMIKDQ</t>
  </si>
  <si>
    <t>Cedar Street Tavern</t>
  </si>
  <si>
    <t>120 N Cedar St, Ste 755</t>
  </si>
  <si>
    <t>['Nightlife', 'Bars', 'Arts &amp; Entertainment', 'American (Traditional)', 'Restaurants']</t>
  </si>
  <si>
    <t>z7O1CLSWtCjtz5oFqPbW-w</t>
  </si>
  <si>
    <t>['Food', 'Health Markets', 'Specialty Food', 'Juice Bars &amp; Smoothies']</t>
  </si>
  <si>
    <t>L_DW6naxbYg4b1bF-9aTtQ</t>
  </si>
  <si>
    <t>Shell / Quik Shoppe</t>
  </si>
  <si>
    <t>3000 Wilkinson Rd</t>
  </si>
  <si>
    <t>SO5H4j7qgWBuZ-53ziXu4A</t>
  </si>
  <si>
    <t>9900 Poplar Tent Rd, Ste 170</t>
  </si>
  <si>
    <t>['Sandwiches', 'Pizza', 'Italian', 'Restaurants']</t>
  </si>
  <si>
    <t>Xbd_sL81qS3eMqISjHrW4g</t>
  </si>
  <si>
    <t>4226 South Blvd Ste A, 0</t>
  </si>
  <si>
    <t>0h62CzgibrQTTSUfNdNNjA</t>
  </si>
  <si>
    <t>Hidden Treasures</t>
  </si>
  <si>
    <t>4035 South Blvd</t>
  </si>
  <si>
    <t>['Shopping', 'Thrift Stores', 'Antiques', 'Discount Store']</t>
  </si>
  <si>
    <t>VsWBF9Aq1rHOsEORQJzH1Q</t>
  </si>
  <si>
    <t>300 N New Hope Rd</t>
  </si>
  <si>
    <t>qt1gSg993qEi-fBrWVhufA</t>
  </si>
  <si>
    <t>Comprehensive Foot &amp; Ankle Center</t>
  </si>
  <si>
    <t>2711 Randolph Rd, Ste 503</t>
  </si>
  <si>
    <t>['Medical Centers', 'Chiropractors', 'Doctors', 'Health &amp; Medical', 'Podiatrists']</t>
  </si>
  <si>
    <t>t9YY9aleSRay3wKDnhwkNQ</t>
  </si>
  <si>
    <t>Sold in the Carolinas</t>
  </si>
  <si>
    <t>['Real Estate Agents', 'Real Estate', 'Home Services', 'Real Estate Services']</t>
  </si>
  <si>
    <t>d_tgFWY0DPX2FolBO5bxPg</t>
  </si>
  <si>
    <t>WeWork Stonewall Station</t>
  </si>
  <si>
    <t>615 S College St</t>
  </si>
  <si>
    <t>['Shared Office Spaces', 'Real Estate', 'Home Services']</t>
  </si>
  <si>
    <t>nQN8bN5l3WVDGx0OBqa-nw</t>
  </si>
  <si>
    <t>Ben Mynatt Buick GMC</t>
  </si>
  <si>
    <t>289 Concord Pkwy S</t>
  </si>
  <si>
    <t>3LAZmRwdxpgU9CnuCxoOew</t>
  </si>
  <si>
    <t>Waterford Creek Apartment</t>
  </si>
  <si>
    <t>10510 Waterford Creek Ln</t>
  </si>
  <si>
    <t>4300 N Graham St</t>
  </si>
  <si>
    <t>['Automotive', 'Gas Stations', 'Service Stations', 'Coffee &amp; Tea', 'Food', 'Convenience Stores', 'Gas Stations']</t>
  </si>
  <si>
    <t>F_eQ1dpPGHM0vYUrKXKSLQ</t>
  </si>
  <si>
    <t>Sugarlicious Bakery</t>
  </si>
  <si>
    <t>3826 South New Hope Road</t>
  </si>
  <si>
    <t>['Desserts', 'Cupcakes', 'Food', 'Bakeries', 'Custom Cakes']</t>
  </si>
  <si>
    <t>EiZFsWAtbUtG-ZSEH7LtjQ</t>
  </si>
  <si>
    <t>Jonathan Kulbersh, MD</t>
  </si>
  <si>
    <t>6817 Fairview Rd</t>
  </si>
  <si>
    <t>['Skin Care', 'Doctors', 'Ear Nose &amp; Throat', 'Health &amp; Medical', 'Medical Spas', 'Medical Centers', 'Aestheticians', 'Beauty &amp; Spas', 'Cosmetic Surgeons', 'Plastic Surgeons']</t>
  </si>
  <si>
    <t>w3PwDEbI0EDx4YI_BkFhIA</t>
  </si>
  <si>
    <t>5126 Park Rd, Ste 1c</t>
  </si>
  <si>
    <t>IYMlYIQWzHxopPJ53mdtzA</t>
  </si>
  <si>
    <t>4000 Highway 49</t>
  </si>
  <si>
    <t>['Fast Food', 'Restaurants', 'Mexican', 'Tacos', 'Tex-Mex']</t>
  </si>
  <si>
    <t>IU2dDR18mkS7bLKuVAgKrA</t>
  </si>
  <si>
    <t>Inspector Paul</t>
  </si>
  <si>
    <t>9FuAdp2UiFyaWPlAmT7C1A</t>
  </si>
  <si>
    <t>Pok√© Cafe</t>
  </si>
  <si>
    <t>['Asian Fusion', 'Sushi Bars', 'Poke', 'Hawaiian', 'Food', 'Japanese', 'Fast Food', 'Restaurants']</t>
  </si>
  <si>
    <t>FGZ6XWd6J482Q5_HUiBK7Q</t>
  </si>
  <si>
    <t>HighLife Central</t>
  </si>
  <si>
    <t>1525 Central Ave</t>
  </si>
  <si>
    <t>['Head Shops', 'Arts &amp; Entertainment', 'Tobacco Shops', 'Jewelry', 'Shopping', 'Vape Shops']</t>
  </si>
  <si>
    <t>sGINL63YfomH18v1sLOSCQ</t>
  </si>
  <si>
    <t>Steve &amp; Barry's</t>
  </si>
  <si>
    <t>2401 Sardis Rd N</t>
  </si>
  <si>
    <t>tE7Xc8WzB5M422ud2aCB4g</t>
  </si>
  <si>
    <t>16601 Statesville Rd</t>
  </si>
  <si>
    <t>sR8abAg-zKxqE0HkICA-4A</t>
  </si>
  <si>
    <t>Down To the Bone</t>
  </si>
  <si>
    <t>7945 N Tryon St</t>
  </si>
  <si>
    <t>['Southern', 'Soul Food', 'Restaurants']</t>
  </si>
  <si>
    <t>D2g3s9PGHTitU_I_ctbyWg</t>
  </si>
  <si>
    <t>Pineville Coin Laundry</t>
  </si>
  <si>
    <t>10403 Park Rd, Ste F2</t>
  </si>
  <si>
    <t>lydsIP54ZUWjzvWL8eTJPQ</t>
  </si>
  <si>
    <t>2225 Hawkins St</t>
  </si>
  <si>
    <t>fgT7nACHhJ46mOhw7qe9qg</t>
  </si>
  <si>
    <t>eC4JpckFnIVWWh8mMrTK-Q</t>
  </si>
  <si>
    <t>16631 Lancaster Hwy, Ste 106</t>
  </si>
  <si>
    <t>['Desserts', 'Food', 'Shaved Ice', 'Ice Cream &amp; Frozen Yogurt']</t>
  </si>
  <si>
    <t>0xQprjWNceXTanEOYC3_BA</t>
  </si>
  <si>
    <t>TC Nails &amp; Spa</t>
  </si>
  <si>
    <t>5096 Nc Hwy 49 S</t>
  </si>
  <si>
    <t>['Waxing', 'Hair Removal', 'Eyelash Service', 'Beauty &amp; Spas', 'Nail Salons']</t>
  </si>
  <si>
    <t>MbPObYMEOk4-IaTG0kOBjw</t>
  </si>
  <si>
    <t>14230 Reese Blvd W</t>
  </si>
  <si>
    <t>['Caterers', 'Mexican', 'Event Planning &amp; Services', 'Restaurants', 'Tex-Mex']</t>
  </si>
  <si>
    <t>vehk1EdzfzlkWjlBoZumag</t>
  </si>
  <si>
    <t>Hibachi Sushi Buffet</t>
  </si>
  <si>
    <t>8311-8 Magnolia Estates Dr</t>
  </si>
  <si>
    <t>['Restaurants', 'Sushi Bars', 'Buffets', 'Japanese', 'Chinese', 'Asian Fusion']</t>
  </si>
  <si>
    <t>Hybd88MYRKdDSjtZFflqfA</t>
  </si>
  <si>
    <t>Apartments at Holly Crest</t>
  </si>
  <si>
    <t>16408 Holly Crest Ln</t>
  </si>
  <si>
    <t>G_JJzggeit0hNqEgvmKRzQ</t>
  </si>
  <si>
    <t>4325 Barclay Downs Dr</t>
  </si>
  <si>
    <t>['Fitness/Exercise Equipment', 'Shopping', 'Outdoor Gear', 'Sporting Goods', 'Sports Wear', 'Fashion']</t>
  </si>
  <si>
    <t>dagh8P8DuOdw3aEKhqtaEg</t>
  </si>
  <si>
    <t>Bayne Brewing Company</t>
  </si>
  <si>
    <t>19507 W Catawba Ave, Ste I</t>
  </si>
  <si>
    <t>3aJEg4C6980DTPQrBHh6qQ</t>
  </si>
  <si>
    <t>uJl2By2OJUYo2vFDNoNfpw</t>
  </si>
  <si>
    <t>Holiday Inn Express &amp; Suites Huntersville-Birkdale</t>
  </si>
  <si>
    <t>16905 Caldwell Creek Rd</t>
  </si>
  <si>
    <t>tTjw-qqFWC7JgZodcGPCwQ</t>
  </si>
  <si>
    <t>8428 University City Blvd</t>
  </si>
  <si>
    <t>0oIsNHqcQYESNCIk5WAUcQ</t>
  </si>
  <si>
    <t>Micky Chow's Super Buffet</t>
  </si>
  <si>
    <t>902 Union Rd</t>
  </si>
  <si>
    <t>['Food', 'Chinese', 'Restaurants']</t>
  </si>
  <si>
    <t>VMDOFvE1rbDC5NPui2s-sA</t>
  </si>
  <si>
    <t>Ale's University</t>
  </si>
  <si>
    <t>9601 N Tryon St</t>
  </si>
  <si>
    <t>['Food', 'Beer', 'Wine &amp; Spirits', 'Restaurants', 'Nightlife', 'Sports Bars', 'American (Traditional)', 'Bars']</t>
  </si>
  <si>
    <t>4etqlOP3h4EBdCB5-bICNg</t>
  </si>
  <si>
    <t>100 N Tryon St, Ste 160</t>
  </si>
  <si>
    <t>['Shopping', 'Plus Size Fashion', 'Fashion', "Men's Clothing", 'Formal Wear']</t>
  </si>
  <si>
    <t>PLLkqsbi-Jr4OdsMvktHJw</t>
  </si>
  <si>
    <t>Ashley Square</t>
  </si>
  <si>
    <t>4845 Ashley Park Lane</t>
  </si>
  <si>
    <t>VEZnh1qOGs_NLaMOROaWyw</t>
  </si>
  <si>
    <t>Agou Hair Braiding Boutique</t>
  </si>
  <si>
    <t>7925 N Tryon St, Ste 105</t>
  </si>
  <si>
    <t>['Blow Dry/Out Services', 'Beauty &amp; Spas', 'Hair Extensions', 'Hair Salons', 'Kids Hair Salons', 'Hair Stylists']</t>
  </si>
  <si>
    <t>Gt0cE0EKYYOXCW1qVjmpQg</t>
  </si>
  <si>
    <t>Troy Container Lines</t>
  </si>
  <si>
    <t>15720 Brixham Hill Ave, Ste 201</t>
  </si>
  <si>
    <t>['Shipping Centers', 'Local Services']</t>
  </si>
  <si>
    <t>BppizyghgKLJUkoBRITBJg</t>
  </si>
  <si>
    <t>Lake Norman Glass &amp; Custom Closets</t>
  </si>
  <si>
    <t>1853 NC-16 Business Hwy</t>
  </si>
  <si>
    <t>['Home Organization', 'Home Services', 'Kitchen &amp; Bath', 'Building Supplies', 'Automotive', 'Home &amp; Garden', 'Auto Parts &amp; Supplies', 'Glass &amp; Mirrors', 'Shopping', 'Interior Design', 'Windows Installation', 'Auto Glass Services']</t>
  </si>
  <si>
    <t>n6dds9NX1YetxGRJ6dhIlQ</t>
  </si>
  <si>
    <t>River Buffet &amp; Grill</t>
  </si>
  <si>
    <t>8215 University City Blvd</t>
  </si>
  <si>
    <t>['Restaurants', 'Buffets']</t>
  </si>
  <si>
    <t>y0rbbvyF0KOK-UyRbclG7Q</t>
  </si>
  <si>
    <t>Andrew Roby</t>
  </si>
  <si>
    <t>2000 W Morehead St</t>
  </si>
  <si>
    <t>['Architects', 'Painters', 'Professional Services', 'Real Estate', 'Handyman', 'Electricians', 'Home Services', 'Contractors']</t>
  </si>
  <si>
    <t>JJxI7OA8wgr8ZMuwaKborQ</t>
  </si>
  <si>
    <t>Rotisserie Pollo Rico</t>
  </si>
  <si>
    <t>6003 Albemarle Rd</t>
  </si>
  <si>
    <t>Cr6Q5CAyezx7ivz2UsaghA</t>
  </si>
  <si>
    <t>5434 New Fashion Way</t>
  </si>
  <si>
    <t>HBWjo_oKIPHopUQZ40utWw</t>
  </si>
  <si>
    <t>Heidi's Readings</t>
  </si>
  <si>
    <t>400 North Harbor Pl, Ste C</t>
  </si>
  <si>
    <t>['Life Coach', 'Arts &amp; Entertainment', 'Professional Services', 'Psychics', 'Supernatural Readings', 'Hypnosis/Hypnotherapy', 'Psychic Mediums', 'Health &amp; Medical']</t>
  </si>
  <si>
    <t>gsmFd3WndY4K86z2hMCATQ</t>
  </si>
  <si>
    <t>Mckenney-Salinas Honda</t>
  </si>
  <si>
    <t>4295 Wilkinson Blvd</t>
  </si>
  <si>
    <t>Noaw9deIlH0Lte2wCOYsNg</t>
  </si>
  <si>
    <t>My Honest Mechanic</t>
  </si>
  <si>
    <t>5255 Pit Rd S</t>
  </si>
  <si>
    <t>Ew8DEBSpWqyoEYe2z7cChw</t>
  </si>
  <si>
    <t>Dutchmans Casual Living</t>
  </si>
  <si>
    <t>19441 Old Jetton Rd</t>
  </si>
  <si>
    <t>['Home Decor', 'Furniture Stores', 'Flowers &amp; Gifts', 'Gift Shops', 'Home &amp; Garden', 'Shopping', 'Specialty Food', 'Food', 'Candy Stores', 'Lighting Stores']</t>
  </si>
  <si>
    <t>TWvAyXcBrhfW0GdF-MDUvA</t>
  </si>
  <si>
    <t>7809 Lyles Ln NW</t>
  </si>
  <si>
    <t>['American (Traditional)', 'Southern', 'Diners', 'Comfort Food', 'Event Planning &amp; Services', 'Caterers', 'Restaurants', 'Breakfast &amp; Brunch']</t>
  </si>
  <si>
    <t>kyUUzFiAQUB348ryEBEBkw</t>
  </si>
  <si>
    <t>The Beauty House by Ana</t>
  </si>
  <si>
    <t>2916 Crosby Rd</t>
  </si>
  <si>
    <t>['Skin Care', 'Waxing', 'Day Spas', 'Hair Removal', 'Beauty &amp; Spas']</t>
  </si>
  <si>
    <t>hl0kpITwBJfSBYXEgeRP1w</t>
  </si>
  <si>
    <t>Cookies N Creme</t>
  </si>
  <si>
    <t>117 N Pilot Knob Rd, Ste B</t>
  </si>
  <si>
    <t>['Ice Cream &amp; Frozen Yogurt', 'Coffee &amp; Tea', 'Shaved Ice', 'Juice Bars &amp; Smoothies', 'Specialty Food', 'Food', 'Desserts', 'Popcorn Shops']</t>
  </si>
  <si>
    <t>A-nPpMGDoaJYtNFVSPkFaw</t>
  </si>
  <si>
    <t>Video Extra</t>
  </si>
  <si>
    <t>4012 N Graham St</t>
  </si>
  <si>
    <t>['Videos &amp; Video Game Rental', 'Shopping', 'Books', 'Mags', 'Music &amp; Video', 'Adult', 'Music &amp; DVDs', 'Flowers &amp; Gifts', 'Gift Shops']</t>
  </si>
  <si>
    <t>VFVPLekQl4JXSr6k1ZnelA</t>
  </si>
  <si>
    <t>Perfect Nails &amp; Spa</t>
  </si>
  <si>
    <t>7200 Albemarle Rd, Ste D</t>
  </si>
  <si>
    <t>tH21TY2EpADaFmF_x4WzkA</t>
  </si>
  <si>
    <t>Eagle Auto Glass</t>
  </si>
  <si>
    <t>7524 Quail Wood Dr, Ste A</t>
  </si>
  <si>
    <t>['Auto Glass Services', 'Auto Repair', 'Automotive']</t>
  </si>
  <si>
    <t>ddD-G1m3IjsFjlzbCfE6WA</t>
  </si>
  <si>
    <t>532 Governor Morrison St, Ste C-120</t>
  </si>
  <si>
    <t>['Active Life', 'Aerial Fitness', 'Fitness &amp; Instruction']</t>
  </si>
  <si>
    <t>nYCGK4Cik60wwmidgL6KyA</t>
  </si>
  <si>
    <t>Organic Bronze Bar - Charlotte</t>
  </si>
  <si>
    <t>16615 Lancaster Hwy, Ste 106</t>
  </si>
  <si>
    <t>['Hair Removal', 'Waxing', 'Eyelash Service', 'Spray Tanning', 'Tanning', 'Beauty &amp; Spas']</t>
  </si>
  <si>
    <t>wRQ4IUdDs-pheChmrNJSrg</t>
  </si>
  <si>
    <t>Pure Facial Plastic Surgery</t>
  </si>
  <si>
    <t>10210 Hickorywood Hill Ave, Ste 100</t>
  </si>
  <si>
    <t>['Medical Spas', 'Beauty &amp; Spas', 'Cosmetic Surgeons', 'Optometrists', 'Ophthalmologists', 'Plastic Surgeons', 'Health &amp; Medical', 'Doctors']</t>
  </si>
  <si>
    <t>3M9zgL7r7wDcrx6MP63Vpg</t>
  </si>
  <si>
    <t>Athens Pizza</t>
  </si>
  <si>
    <t>2920 Old Monroe Rd</t>
  </si>
  <si>
    <t>['Italian', 'Restaurants', 'Pizza', 'Persian/Iranian']</t>
  </si>
  <si>
    <t>7t5yAUpT0wKDdZqiU9up3A</t>
  </si>
  <si>
    <t>Matthews Crossing by Bridge Property Management</t>
  </si>
  <si>
    <t>UIkdzxHxilZEP1oQ8zNNIA</t>
  </si>
  <si>
    <t>On the Roxx Ballantyne</t>
  </si>
  <si>
    <t>['Nightlife', 'Bars', 'Lounges', 'Sports Bars', 'Local Flavor', 'Local Services', 'Wine Bars']</t>
  </si>
  <si>
    <t>PKPbRP_omcWmUE8vkFlKtQ</t>
  </si>
  <si>
    <t>Reimels Family &amp; Cosmetic Dentistry</t>
  </si>
  <si>
    <t>13605 Reese Blvd W</t>
  </si>
  <si>
    <t>5YebdZVlLpa8kf4Ke-hbqw</t>
  </si>
  <si>
    <t>Rosedale Dry Cleaning</t>
  </si>
  <si>
    <t>9911 Rose Commons Dr</t>
  </si>
  <si>
    <t>['Dry Cleaning', 'Laundry Services', 'Local Services', 'Dry Cleaning &amp; Laundry']</t>
  </si>
  <si>
    <t>HOP5savToH5hGgKjJA1hlA</t>
  </si>
  <si>
    <t>Klutts Property Management</t>
  </si>
  <si>
    <t>Kt9wmFGBAqvJQcpJOV8q1A</t>
  </si>
  <si>
    <t>Motel 6</t>
  </si>
  <si>
    <t>131 Red Roof Dr</t>
  </si>
  <si>
    <t>hlGFHq2jqlKnBpvqwo4CGw</t>
  </si>
  <si>
    <t>Ronald's Painting &amp; Home Improvement</t>
  </si>
  <si>
    <t>['Drywall Installation &amp; Repair', 'Pressure Washers', 'Home Services', 'Painters']</t>
  </si>
  <si>
    <t>WVCjwyEGqDWtzESIgCNvvA</t>
  </si>
  <si>
    <t>Autohaus Of Union</t>
  </si>
  <si>
    <t>109 Somer St</t>
  </si>
  <si>
    <t>['Automotive', 'Body Shops', 'Auto Parts &amp; Supplies', 'Car Dealers', 'Auto Repair']</t>
  </si>
  <si>
    <t>bjrpsdiDJSPUrw1ypBuP5g</t>
  </si>
  <si>
    <t>Royal Cab</t>
  </si>
  <si>
    <t>2000 N Tryon St</t>
  </si>
  <si>
    <t>['Transportation', 'Taxis', 'Hotels &amp; Travel', 'Airport Shuttles']</t>
  </si>
  <si>
    <t>9Ae6F29-0ri3rJ8dvKGeBw</t>
  </si>
  <si>
    <t>Renfrow's Hardware &amp; General Merchandise</t>
  </si>
  <si>
    <t>['Shopping', 'Nurseries &amp; Gardening', 'Hardware Stores', 'Home &amp; Garden']</t>
  </si>
  <si>
    <t>V7OXlnUbV08DI0PEB4-NTg</t>
  </si>
  <si>
    <t>J Crew Outlet</t>
  </si>
  <si>
    <t>5500 New Fashion Way</t>
  </si>
  <si>
    <t>['Outlet Stores', 'Shopping']</t>
  </si>
  <si>
    <t>-2P96xmk5E0MCKhgwH4nJA</t>
  </si>
  <si>
    <t>Lorrie Emory Skin Care</t>
  </si>
  <si>
    <t>18137 Catawba Ave, Ste 5</t>
  </si>
  <si>
    <t>['Beauty &amp; Spas', 'Waxing', 'Eyelash Service', 'Hair Removal', 'Skin Care']</t>
  </si>
  <si>
    <t>_a8vCw5cxt1vhN-HbgNGuw</t>
  </si>
  <si>
    <t>ROCKSALT - Charlotte</t>
  </si>
  <si>
    <t>512 Brandywine Rd, Ste 500</t>
  </si>
  <si>
    <t>['Nightlife', 'Breakfast &amp; Brunch', 'Restaurants', 'Cocktail Bars', 'American (Traditional)', 'Bars', 'Seafood']</t>
  </si>
  <si>
    <t>cdQHZTMg5v_sWQupk3xJWQ</t>
  </si>
  <si>
    <t>B &amp; R Auto Body Northlake</t>
  </si>
  <si>
    <t>5700 W Wt Harris Blvd</t>
  </si>
  <si>
    <t>['Automotive']</t>
  </si>
  <si>
    <t>7-6ziV-gE5SIGcuwpflgQg</t>
  </si>
  <si>
    <t>Satin Med Spa</t>
  </si>
  <si>
    <t>2700 Coltsgate Rd, Ste 101</t>
  </si>
  <si>
    <t>['Hair Removal', 'Beauty &amp; Spas', 'Health &amp; Medical', 'Laser Hair Removal', 'Medical Spas', 'Skin Care', 'Tattoo Removal', 'Doctors']</t>
  </si>
  <si>
    <t>W0WzUvhJpldw17kDtCQk-g</t>
  </si>
  <si>
    <t>JoJo's Nail Salon</t>
  </si>
  <si>
    <t>NzJnxsdKEUHUK7P14OOT1w</t>
  </si>
  <si>
    <t>8640 University City Blvd, Ste A-3</t>
  </si>
  <si>
    <t>['Mailbox Centers', 'Notaries', 'Printing Services', 'Shipping Centers', 'Local Services']</t>
  </si>
  <si>
    <t>MbPCvZV36HpAhZuSgrsjoQ</t>
  </si>
  <si>
    <t>5005 Sunset Ln</t>
  </si>
  <si>
    <t>['Coffee &amp; Tea', 'Restaurants', 'Food', 'Burgers', 'Fast Food']</t>
  </si>
  <si>
    <t>1-YHPukObpZxfprBdnEeNA</t>
  </si>
  <si>
    <t>Sheslea‚Äôs Pizza &amp; Pasta</t>
  </si>
  <si>
    <t>6453 Albemarle Rd</t>
  </si>
  <si>
    <t>okn2EiOm063oWFNeopnvqw</t>
  </si>
  <si>
    <t>Cj Wax Studio</t>
  </si>
  <si>
    <t>['Day Spas', 'Waxing', 'Eyelash Service', 'Hair Removal', 'Skin Care', 'Beauty &amp; Spas']</t>
  </si>
  <si>
    <t>svScHalV-P5jtBd8BJ_wBA</t>
  </si>
  <si>
    <t>Skin City Tattoo Studio</t>
  </si>
  <si>
    <t>3016 Old Charlotte Hwy, Ste A</t>
  </si>
  <si>
    <t>efvoKEgXP-G_GlIWMCfyVw</t>
  </si>
  <si>
    <t>Mr Jacks Tree Farm</t>
  </si>
  <si>
    <t>6130 Old Pineville Rd</t>
  </si>
  <si>
    <t>['Tree Services', 'Home Services', 'Shopping', 'Landscaping', 'Home &amp; Garden', 'Nurseries &amp; Gardening']</t>
  </si>
  <si>
    <t>hgq3SzpP0c4a1r3xeyArxg</t>
  </si>
  <si>
    <t>Carolina Garage Service</t>
  </si>
  <si>
    <t>['Home Services', 'Garage Door Services', 'Door Sales/Installation']</t>
  </si>
  <si>
    <t>NhbNk6CxHZbNx8wG7eBf8w</t>
  </si>
  <si>
    <t>Sports Page Food &amp; Spirits - Denver</t>
  </si>
  <si>
    <t>179 Cross Center Rd</t>
  </si>
  <si>
    <t>['American (New)', 'Mexican', 'American (Traditional)', 'Restaurants']</t>
  </si>
  <si>
    <t>_PfpHaeuekLUGaKKtee2KA</t>
  </si>
  <si>
    <t>Hendrick Collision Center of Concord</t>
  </si>
  <si>
    <t>7300 Weddington Rd</t>
  </si>
  <si>
    <t>['Car Dealers', 'Body Shops', 'Automotive', 'Auto Repair']</t>
  </si>
  <si>
    <t>fA8fCYTt4RdA3HOhmBVihg</t>
  </si>
  <si>
    <t>FATZ Cafe</t>
  </si>
  <si>
    <t>['Steakhouses', 'Seafood', 'Southern', 'Restaurants', 'American (New)', 'American (Traditional)', 'Nightlife', 'Burgers', 'Bars', 'Sandwiches']</t>
  </si>
  <si>
    <t>X2Uyj0Y01i8nmaoYO2p3Mg</t>
  </si>
  <si>
    <t>6110 Bayfield Pkwy</t>
  </si>
  <si>
    <t>['Arts &amp; Crafts', 'Shopping', 'Costumes', 'Party Supplies', 'Event Planning &amp; Services']</t>
  </si>
  <si>
    <t>BDzfc4FfBVTcoursf3d9gg</t>
  </si>
  <si>
    <t>Pop the Top Craft Beer Shop</t>
  </si>
  <si>
    <t>116 West Blvd</t>
  </si>
  <si>
    <t>['Bars', 'Pubs', 'Nightlife', 'Beer Bar', 'Beer', 'Wine &amp; Spirits', 'Food', 'Lounges']</t>
  </si>
  <si>
    <t>m1ZEeihQrwom9FfOMIR8Ew</t>
  </si>
  <si>
    <t>StyleFX Hair Studio</t>
  </si>
  <si>
    <t>2000 South Blvd, Ste 117, Sola Salons</t>
  </si>
  <si>
    <t>ubdX3R4iOIHo6K7HbJ46jA</t>
  </si>
  <si>
    <t>9815 Sam Furr Rd, Ste E</t>
  </si>
  <si>
    <t>['Hair Salons', 'Beauty &amp; Spas', 'Barbers']</t>
  </si>
  <si>
    <t>D_0iJz6ZlnOdb8c4yRfYEA</t>
  </si>
  <si>
    <t>10707 Park Rd, Ste R</t>
  </si>
  <si>
    <t>['Chicken Wings', 'Desserts', 'Food', 'Pizza', 'Restaurants', 'American (Traditional)']</t>
  </si>
  <si>
    <t>zDDk9ig10Lw-5qNW9H8UwA</t>
  </si>
  <si>
    <t>Forchetta</t>
  </si>
  <si>
    <t>['Caterers', 'Restaurants', 'Event Planning &amp; Services', 'Mediterranean', 'Italian']</t>
  </si>
  <si>
    <t>4wYcazaN1wheCMrUjlXtpg</t>
  </si>
  <si>
    <t>Jerry Moving</t>
  </si>
  <si>
    <t>iT4eJtIFX0rAi5F4b_3ezQ</t>
  </si>
  <si>
    <t>10020 Monroe Rd, Ste 170</t>
  </si>
  <si>
    <t>['Notaries', 'Printing Services', 'Mailbox Centers', 'Shipping Centers', 'Local Services']</t>
  </si>
  <si>
    <t>nsxQqQF0Wx26xfW-no4Gew</t>
  </si>
  <si>
    <t>Carolina Attention Specialists</t>
  </si>
  <si>
    <t>309 S Sharon Amity Rd, Ste 204</t>
  </si>
  <si>
    <t>mKKFmKjnpc_1YlCWE5V2tg</t>
  </si>
  <si>
    <t>19815 N Cove Rd</t>
  </si>
  <si>
    <t>['Flowers &amp; Gifts', 'Drugstores', 'Food', 'Grocery', 'Shopping']</t>
  </si>
  <si>
    <t>EmIPpvGwOdE7oBmfImOg5g</t>
  </si>
  <si>
    <t>5100 Piper Station Dr</t>
  </si>
  <si>
    <t>JzsyGtlPsEuPTndUMLph0g</t>
  </si>
  <si>
    <t>Mojo's Famous Hot Dogs</t>
  </si>
  <si>
    <t>4301 Statesville Rd</t>
  </si>
  <si>
    <t>['Restaurants', 'Street Vendors', 'Hot Dogs', 'American (New)', 'Food']</t>
  </si>
  <si>
    <t>ykJM7EuGziATZ5u2qIT08g</t>
  </si>
  <si>
    <t>My Fitness World</t>
  </si>
  <si>
    <t>1225 S Church St, Ste B</t>
  </si>
  <si>
    <t>UL856d_VsaxR26uo3ywoWA</t>
  </si>
  <si>
    <t>The Hop Shop</t>
  </si>
  <si>
    <t>['Bars', 'Wine Bars', 'Beer Bar', 'Nightlife']</t>
  </si>
  <si>
    <t>28D2tIP_K95wZKFKmxYT4Q</t>
  </si>
  <si>
    <t>niZOhId_f_8eOB3Kt_xUSA</t>
  </si>
  <si>
    <t>1819 Sardis Rd N</t>
  </si>
  <si>
    <t>['Shopping', 'Mobile Phones', 'Telecommunications', 'Mobile Phone Accessories', 'IT Services &amp; Computer Repair', 'Local Services']</t>
  </si>
  <si>
    <t>R1x1yIPBnoLeImsdJfnPcw</t>
  </si>
  <si>
    <t>Savvy Spaces</t>
  </si>
  <si>
    <t>w0sWslTe7kE4_GyjPgXAcQ</t>
  </si>
  <si>
    <t>Spruced Goose Station</t>
  </si>
  <si>
    <t>118 Wesleyan Dr</t>
  </si>
  <si>
    <t>['Breakfast &amp; Brunch', 'Food', 'Bakeries', 'Restaurants', 'Sandwiches']</t>
  </si>
  <si>
    <t>hSKL-eAU_9rEyA3qmm8l-Q</t>
  </si>
  <si>
    <t>Thai House At Tower Place</t>
  </si>
  <si>
    <t>i1nqWLvK2j-mCBxFGL6QgA</t>
  </si>
  <si>
    <t>7715 Regency Lake Dr</t>
  </si>
  <si>
    <t>['Flowers &amp; Gifts', 'Shopping', 'Drugstores', 'Grocery', 'Food']</t>
  </si>
  <si>
    <t>4mW8EoHTMPMSBhfA8XzZxw</t>
  </si>
  <si>
    <t>3904 Colony Rd, Ste E</t>
  </si>
  <si>
    <t>['Shopping', 'Food', 'Beer', 'Wine &amp; Spirits']</t>
  </si>
  <si>
    <t>aX3X4zujLzLefOAunl9krQ</t>
  </si>
  <si>
    <t>Salon On Selwyn</t>
  </si>
  <si>
    <t>2839 Selwyn Ave, Ste C</t>
  </si>
  <si>
    <t>DXuawA-g_qtK4S9OAlVgaQ</t>
  </si>
  <si>
    <t>410 A Westinghouse Blvd</t>
  </si>
  <si>
    <t>RY04WQeD2gVh1gOF8d5biQ</t>
  </si>
  <si>
    <t>Bo' Knows Painting &amp; Handyman</t>
  </si>
  <si>
    <t>['Handyman', 'Home Services', 'Home Cleaning', 'Painters', 'Pressure Washers']</t>
  </si>
  <si>
    <t>xMTly0UyAknP2PuRccxRhQ</t>
  </si>
  <si>
    <t>BellaSera Bistro</t>
  </si>
  <si>
    <t>2925 Senna Dr, Ste 100</t>
  </si>
  <si>
    <t>15dl3MU79S6AzUypP6LGjw</t>
  </si>
  <si>
    <t>Mane.edits</t>
  </si>
  <si>
    <t>['Hair Salons', 'Hair Extensions', 'Beauty &amp; Spas', 'Hair Stylists', 'Blow Dry/Out Services']</t>
  </si>
  <si>
    <t>uOXq2qSbCV6uFTaa5Rd9jg</t>
  </si>
  <si>
    <t>501 Cox Rd</t>
  </si>
  <si>
    <t>['Restaurants', 'Pizza', 'Sandwiches', 'Gluten-Free', 'Salad']</t>
  </si>
  <si>
    <t>RcB7STNxoSDjtoK1pXgWBg</t>
  </si>
  <si>
    <t>The Blue Taj</t>
  </si>
  <si>
    <t>14815 Ballantyne Village Way, Ste 170</t>
  </si>
  <si>
    <t>['Restaurants', 'Breakfast &amp; Brunch', 'Seafood', 'Asian Fusion', 'Indian']</t>
  </si>
  <si>
    <t>8lLIhLCjnqt-m3FNFNrAHw</t>
  </si>
  <si>
    <t>Sir Speedy - Charlotte</t>
  </si>
  <si>
    <t>1522 Crossbeam Dr</t>
  </si>
  <si>
    <t>['Local Services', 'Printing Services', 'Signmaking', 'Professional Services', 'Web Design', 'Graphic Design']</t>
  </si>
  <si>
    <t>DnaaLG4SGDHmwDl-aJqQNw</t>
  </si>
  <si>
    <t>3020 Prosperity Church Rd, Ste E</t>
  </si>
  <si>
    <t>['Health Markets', 'Specialty Food', 'Juice Bars &amp; Smoothies', 'Food']</t>
  </si>
  <si>
    <t>oy2uT2mZOk5IAQDZ3AkIbg</t>
  </si>
  <si>
    <t>WizGXNkcaRahwTExF90KYw</t>
  </si>
  <si>
    <t>Elwoods Barbecue &amp; Burger Bar</t>
  </si>
  <si>
    <t>16139 Lancaster Hwy</t>
  </si>
  <si>
    <t>['Burgers', 'Barbeque', 'Restaurants', 'Chicken Wings']</t>
  </si>
  <si>
    <t>8zNQi5KdmsHSotMMMledWg</t>
  </si>
  <si>
    <t>Fine &amp; Fancy Flowers</t>
  </si>
  <si>
    <t>1204 S York St</t>
  </si>
  <si>
    <t>['Gift Shops', 'Food', 'Beer', 'Wine &amp; Spirits', 'Shopping', 'Flowers &amp; Gifts', 'Florists', 'Event Planning &amp; Services', 'Floral Designers']</t>
  </si>
  <si>
    <t>0Qe-reVDw2_Nn5moWKkhbw</t>
  </si>
  <si>
    <t>David's Salon &amp; Spa</t>
  </si>
  <si>
    <t>20528 N Main St</t>
  </si>
  <si>
    <t>['Hair Salons', 'Beauty &amp; Spas', 'Waxing', 'Hair Removal']</t>
  </si>
  <si>
    <t>47h0gyvH9zxU0FOo5cPLrQ</t>
  </si>
  <si>
    <t>Botanical Tans</t>
  </si>
  <si>
    <t>6324 Fairview Rd, Ste 160-112</t>
  </si>
  <si>
    <t>['Beauty &amp; Spas', 'Tanning', 'Skin Care', 'Cosmetics &amp; Beauty Supply', 'Shopping']</t>
  </si>
  <si>
    <t>OaIQ_FXhjRyuExKuQsly7g</t>
  </si>
  <si>
    <t>Kims Nails</t>
  </si>
  <si>
    <t>102 N Statesville Rd, Ste 10</t>
  </si>
  <si>
    <t>J1lrdJd4YYI0gPSU4FoVyA</t>
  </si>
  <si>
    <t>LA Nails</t>
  </si>
  <si>
    <t>5863 Albemarle Rd</t>
  </si>
  <si>
    <t>['Eyelash Service', 'Beauty &amp; Spas', 'Nail Salons', 'Eyebrow Services']</t>
  </si>
  <si>
    <t>LgaelHkhtBm1OPAE_dyjtA</t>
  </si>
  <si>
    <t>J Graham Co Salon</t>
  </si>
  <si>
    <t>401 Hawthorne Ln</t>
  </si>
  <si>
    <t>AEcofpQLhMRmzYtAjuB7eg</t>
  </si>
  <si>
    <t>Massage Envy - Huntersville</t>
  </si>
  <si>
    <t>16933 Kaufinger St, Ste 110 &amp; 120</t>
  </si>
  <si>
    <t>['Day Spas', 'Beauty &amp; Spas', 'Massage', 'Skin Care', 'Health &amp; Medical', 'Massage Therapy']</t>
  </si>
  <si>
    <t>rs59sqfc_IZiwmO8z17LQw</t>
  </si>
  <si>
    <t>LaLa Lashes</t>
  </si>
  <si>
    <t>841 Baxter St, Ste 114</t>
  </si>
  <si>
    <t>['Beauty &amp; Spas', 'Eyelash Service', 'Waxing', 'Hair Removal']</t>
  </si>
  <si>
    <t>jKnPVSW7MNEea7e7kzHLWg</t>
  </si>
  <si>
    <t>CLT Limo Bus</t>
  </si>
  <si>
    <t>4044 Sardis Dr</t>
  </si>
  <si>
    <t>['Wine Tours', 'Travel Services', 'Buses', 'Limos', 'Tours', 'Local Services', 'Transportation', 'Event Planning &amp; Services', 'Party Bus Rentals', 'Hotels &amp; Travel']</t>
  </si>
  <si>
    <t>TlErVLM2UcFjKLjLOa5ykw</t>
  </si>
  <si>
    <t>Lake Norman Oral &amp; Facial Surgery</t>
  </si>
  <si>
    <t>9727 Northcross Center Ct</t>
  </si>
  <si>
    <t>['Doctors', 'Dentists', 'Cosmetic Surgeons', 'Health &amp; Medical', 'Oral Surgeons']</t>
  </si>
  <si>
    <t>MHFWpZY47XSnkXuzeWJnFg</t>
  </si>
  <si>
    <t>5341 Ballantyne Commons Pkwy, Ste 200</t>
  </si>
  <si>
    <t>['Fashion', 'Shopping', 'Department Stores', "Women's Clothing", "Men's Clothing", 'Home &amp; Garden', "Children's Clothing", 'Home Decor']</t>
  </si>
  <si>
    <t>lnzOGlE3-ACKzxZ9F0LTkQ</t>
  </si>
  <si>
    <t>Residence Inn by Marriott Charlotte Piper Glen</t>
  </si>
  <si>
    <t>5115 Piper Station Dr</t>
  </si>
  <si>
    <t>vUaW0YB0k_zsgzTU_ns8VQ</t>
  </si>
  <si>
    <t>310 E Long Ave</t>
  </si>
  <si>
    <t>fFPw_-ajlt9dGmbzN0HeLA</t>
  </si>
  <si>
    <t>JSB Security Solutions Inc.</t>
  </si>
  <si>
    <t>4801 E Independence Blvd, Ste 902</t>
  </si>
  <si>
    <t>uz8ISWdE0OSJBjArw4P4Og</t>
  </si>
  <si>
    <t>['Sandwiches', 'Gluten-Free', 'Salad', 'Nightlife', 'Bars', 'Pizza', 'Restaurants']</t>
  </si>
  <si>
    <t>5lPPEbW2cAzTYtYvpg0aOA</t>
  </si>
  <si>
    <t>Urbane South</t>
  </si>
  <si>
    <t>7404 Waverly Walk Ave, Ste I-2B</t>
  </si>
  <si>
    <t>['Shopping', "Women's Clothing", 'Accessories', 'Fashion', "Men's Clothing"]</t>
  </si>
  <si>
    <t>98gLNkYYJCg4f_uJ7o2wBg</t>
  </si>
  <si>
    <t>1713 Central Ave</t>
  </si>
  <si>
    <t>wRT7vdZ2WOqzZOd3BrOlgQ</t>
  </si>
  <si>
    <t>Cellairis</t>
  </si>
  <si>
    <t>4400 Sharon Rd, Ste KI09</t>
  </si>
  <si>
    <t>['Local Services', 'Mobile Phone Accessories', 'Shopping', 'IT Services &amp; Computer Repair', 'Mobile Phone Repair', 'Electronics Repair']</t>
  </si>
  <si>
    <t>WbJ1LRQdOuYYlRLyTkuuxw</t>
  </si>
  <si>
    <t>Tupelo Honey</t>
  </si>
  <si>
    <t>['Southern', 'Restaurants', 'American (New)', 'Breakfast &amp; Brunch']</t>
  </si>
  <si>
    <t>msiokfomdSsIijhr2GkVtA</t>
  </si>
  <si>
    <t>White Knight Steamer Professional Carpet &amp; Upholstery Cleaner</t>
  </si>
  <si>
    <t>3747 Matthews-indian Trail Rd</t>
  </si>
  <si>
    <t>['Home &amp; Garden', 'Home Services', 'Home Cleaning', 'Shopping', 'Damage Restoration', 'Rugs', 'Carpeting', 'Local Services', 'Carpet Cleaning', 'Furniture Reupholstery', 'Carpet Installation']</t>
  </si>
  <si>
    <t>yKSeL6daZg4N7UU2fuiD0Q</t>
  </si>
  <si>
    <t>Children's Lighthouse Lake Park</t>
  </si>
  <si>
    <t>3309 Faith Church Rd</t>
  </si>
  <si>
    <t>GVBfrBeaWbUpgqUFuxADRw</t>
  </si>
  <si>
    <t>1480 Concord Pkwy N, Ste 82</t>
  </si>
  <si>
    <t>0BN5tCLfEqGrMHZpwz3gsA</t>
  </si>
  <si>
    <t>The Crazy Horse Showclub - Charlotte</t>
  </si>
  <si>
    <t>5321 E Independence Blvd</t>
  </si>
  <si>
    <t>['Nightlife', 'Bars', 'Strip Clubs', 'Adult Entertainment']</t>
  </si>
  <si>
    <t>0NdXh8p9y7t6zi0UEGMyHg</t>
  </si>
  <si>
    <t>The Auto Glass Team</t>
  </si>
  <si>
    <t>401 N Tryon St, Ste 1001</t>
  </si>
  <si>
    <t>['Automotive', 'Windshield Installation &amp; Repair', 'Auto Glass Services']</t>
  </si>
  <si>
    <t>vvSW4oIgJtkdYJ8McGKfFA</t>
  </si>
  <si>
    <t>Euro Cars Southend</t>
  </si>
  <si>
    <t>2429 S Tryon St</t>
  </si>
  <si>
    <t>['Tires', 'Oil Change Stations', 'Windshield Installation &amp; Repair', 'Transmission Repair', 'Automotive', 'Auto Repair']</t>
  </si>
  <si>
    <t>jjBQ9nv5KyMz-NKBousf6A</t>
  </si>
  <si>
    <t>Kmd Realty</t>
  </si>
  <si>
    <t>4919 Albemarle Rd, Ste 201</t>
  </si>
  <si>
    <t>doZyB_LzE5gjc-jqaGsfyQ</t>
  </si>
  <si>
    <t>King Tut Hookah Lounge</t>
  </si>
  <si>
    <t>['Nightlife', 'Food', 'Bars', 'Pool Halls', 'Hookah Bars', 'Lounges']</t>
  </si>
  <si>
    <t>7JPcocZoRjua4JwBd5ndPg</t>
  </si>
  <si>
    <t>Villa Mia</t>
  </si>
  <si>
    <t>DccXBfQGFMKK7oXqm_3vMg</t>
  </si>
  <si>
    <t>10730 S Tryon St</t>
  </si>
  <si>
    <t>['Fast Food', 'Burgers', 'Restaurants', 'Tacos', 'Breakfast &amp; Brunch', 'Mexican']</t>
  </si>
  <si>
    <t>sAXy1yJRLllTm5WrJbJGAA</t>
  </si>
  <si>
    <t>Del Frisco's Double Eagle Steakhouse</t>
  </si>
  <si>
    <t>4725 Piedmont Row Dr, Ste 170</t>
  </si>
  <si>
    <t>['Seafood', 'Bars', 'Cocktail Bars', 'Wine Bars', 'Restaurants', 'Nightlife', 'Steakhouses']</t>
  </si>
  <si>
    <t>qRoOgz1cLeqw6Yar5AKHaw</t>
  </si>
  <si>
    <t>1017 Dallas Cherryville Hwy</t>
  </si>
  <si>
    <t>3542 Mount Holly Huntersville Rd</t>
  </si>
  <si>
    <t>TMfD38rRqMYuFz2MzeL_VA</t>
  </si>
  <si>
    <t>Sam's Mart</t>
  </si>
  <si>
    <t>9308 Steele Creek Rd</t>
  </si>
  <si>
    <t>['Gas Stations', 'Car Wash', 'Automotive', 'Convenience Stores', 'Food']</t>
  </si>
  <si>
    <t>heyxPZpXJ3_HZZgOtiGC3Q</t>
  </si>
  <si>
    <t>1727 Sardis Rd N</t>
  </si>
  <si>
    <t>oHZc4Y-alscXWmLVyAVvDg</t>
  </si>
  <si>
    <t>Park Town Cleaners</t>
  </si>
  <si>
    <t>4425 Park Rd, Ste 120</t>
  </si>
  <si>
    <t>XNboW0mRBApLxIzoXvhHNA</t>
  </si>
  <si>
    <t>Wu's Cajun Sea Food</t>
  </si>
  <si>
    <t>['Seafood', 'Cajun/Creole', 'Restaurants']</t>
  </si>
  <si>
    <t>bTfb60AneBQL4kPttaT2og</t>
  </si>
  <si>
    <t>1831 S Blvd</t>
  </si>
  <si>
    <t>['Donuts', 'Food', 'Ice Cream &amp; Frozen Yogurt']</t>
  </si>
  <si>
    <t>YJ-CTZyUtQ6anJ_44jygKQ</t>
  </si>
  <si>
    <t>The Blue Chameleon</t>
  </si>
  <si>
    <t>11500 E Independence Blvd, Ste F</t>
  </si>
  <si>
    <t>['Jewelry', 'Antiques', 'Shopping']</t>
  </si>
  <si>
    <t>TZlDTHjp7SqtwQKQhzrmbQ</t>
  </si>
  <si>
    <t>Blanchard's Deli</t>
  </si>
  <si>
    <t>5721 Carmel Rd</t>
  </si>
  <si>
    <t>['Convenience Stores', 'Restaurants', 'American (Traditional)', 'Delis', 'Food', 'Breakfast &amp; Brunch']</t>
  </si>
  <si>
    <t>TWuh1abIVPzsnYNnQyuYwQ</t>
  </si>
  <si>
    <t>Sky Electric</t>
  </si>
  <si>
    <t>322 Stonemede Ln</t>
  </si>
  <si>
    <t>['Home Services', 'Home &amp; Garden', 'Shopping', 'Lighting Fixtures &amp; Equipment', 'Appliances', 'Security Systems', 'Electricians']</t>
  </si>
  <si>
    <t>NbC18On6QRbIZVNBHHOSaQ</t>
  </si>
  <si>
    <t>Metropolitan Moving</t>
  </si>
  <si>
    <t>['Home Staging', 'Packing Services', 'Real Estate', 'Home Services', 'Movers', 'Couriers &amp; Delivery Services', 'Local Services']</t>
  </si>
  <si>
    <t>WagADlH2-6HH0qN4NsPsww</t>
  </si>
  <si>
    <t>BK Beauty Supply</t>
  </si>
  <si>
    <t>25 Concord Commons Pl SW</t>
  </si>
  <si>
    <t>ujYrcaXEbxj3KH9r0-FgWg</t>
  </si>
  <si>
    <t>China Taste</t>
  </si>
  <si>
    <t>8108 Idlewild Rd, Ste 500</t>
  </si>
  <si>
    <t>DNowFzgG7emP0ika9U2OkQ</t>
  </si>
  <si>
    <t>Black Lion</t>
  </si>
  <si>
    <t>9751 Sam Furr Rd</t>
  </si>
  <si>
    <t>['Shopping', 'Furniture Stores', 'Outdoor Furniture Stores', 'Home &amp; Garden', 'Home Decor']</t>
  </si>
  <si>
    <t>k6gkV8-qPNKt0uxbEiTmkQ</t>
  </si>
  <si>
    <t>University Volvo</t>
  </si>
  <si>
    <t>7716 North Tryon St</t>
  </si>
  <si>
    <t>['Automotive', 'Auto Parts &amp; Supplies', 'Car Dealers', 'Auto Repair']</t>
  </si>
  <si>
    <t>T_tnCsUQmqTMEI3XxJAyOA</t>
  </si>
  <si>
    <t>Howlers Craft Burgers &amp; Beer</t>
  </si>
  <si>
    <t>3908 E Franklin Blvd, Ste F130</t>
  </si>
  <si>
    <t>['Restaurants', 'Beer Gardens', 'Burgers', 'Nightlife']</t>
  </si>
  <si>
    <t>3IifJcsiteiSBGeTIpNrnA</t>
  </si>
  <si>
    <t>Falcone Crawl Space &amp; Structural Repair</t>
  </si>
  <si>
    <t>['Gutter Services', 'Damage Restoration', 'Waterproofing', 'Masonry/Concrete', 'Foundation Repair', 'Local Services', 'Contractors', 'Septic Services', 'Home Services']</t>
  </si>
  <si>
    <t>eXDVIYYfGGesWgzZOFvJKA</t>
  </si>
  <si>
    <t>222 East 3rd St</t>
  </si>
  <si>
    <t>aDIbrPmguRM41TDHK-ZavA</t>
  </si>
  <si>
    <t>Bang Bang Salon</t>
  </si>
  <si>
    <t>ulaEAkfaM-I9suo5PgFa8w</t>
  </si>
  <si>
    <t>9211 N Tryon St, Ste 2</t>
  </si>
  <si>
    <t>aDs9BjQeJSbOoCTan1VHuA</t>
  </si>
  <si>
    <t>Austin Village Pet Hospital</t>
  </si>
  <si>
    <t>1315 Chestnut Ln</t>
  </si>
  <si>
    <t>POe2aXx26gOJpbU2_d2pHg</t>
  </si>
  <si>
    <t>WOW Brows!</t>
  </si>
  <si>
    <t>8D-_dvdh0Ehu83MvqasTvQ</t>
  </si>
  <si>
    <t>Studio Waverly</t>
  </si>
  <si>
    <t>shzauJfUxTjO3u-yt0t1nQ</t>
  </si>
  <si>
    <t>City Barbers at Uptown</t>
  </si>
  <si>
    <t>100 N Tryon St, Ste 275</t>
  </si>
  <si>
    <t>d6QH_EpIGIVKyolPf6GxuQ</t>
  </si>
  <si>
    <t>Axiom Apartments</t>
  </si>
  <si>
    <t>5625 Keyway Blvd</t>
  </si>
  <si>
    <t>sBLPrrSldmNznVARvwc8eg</t>
  </si>
  <si>
    <t>12806 South Tryon, Ste 282</t>
  </si>
  <si>
    <t>['Fast Food', 'Sandwiches', 'Restaurants', 'Delis', 'Salad']</t>
  </si>
  <si>
    <t>3zBvcidKqHe5ug7Za4MvNw</t>
  </si>
  <si>
    <t>['Fast Food', 'Salad', 'American (New)', 'Restaurants', 'Sandwiches', 'American (Traditional)', 'Seafood']</t>
  </si>
  <si>
    <t>SYE9W_JKRE2r9AVzW7q6Sw</t>
  </si>
  <si>
    <t>Zen International Market</t>
  </si>
  <si>
    <t>['Grocery', 'Specialty Food', 'Food', 'Ethnic Food']</t>
  </si>
  <si>
    <t>ltQV1K9jkjGJ3nBHLcJI8w</t>
  </si>
  <si>
    <t>Hatz Off</t>
  </si>
  <si>
    <t>410 E Mccullough Dr, Ste 200</t>
  </si>
  <si>
    <t>V1HP55eUR0DlZ8sEPne1cw</t>
  </si>
  <si>
    <t>NC Custom Tailoring</t>
  </si>
  <si>
    <t>2916 Selwyn Ave, Ste C</t>
  </si>
  <si>
    <t>SDn8ec8zPmpnKy0e4-ZbvA</t>
  </si>
  <si>
    <t>10011 Biddick Lane, Space 120 Bldg C</t>
  </si>
  <si>
    <t>['Shopping', 'Vitamins &amp; Supplements', 'Specialty Food', 'Food', 'Health Markets']</t>
  </si>
  <si>
    <t>dyZvfVtD_5voybaxnPPXhQ</t>
  </si>
  <si>
    <t>832 S Chester St</t>
  </si>
  <si>
    <t>['Italian', 'Chicken Wings', 'Pizza', 'Restaurants']</t>
  </si>
  <si>
    <t>NYi5lBfuc2y--2m0kk9shQ</t>
  </si>
  <si>
    <t>Frye's Lake Lanes</t>
  </si>
  <si>
    <t>2800 Poplar Tent Rd</t>
  </si>
  <si>
    <t>['Bowling', 'Active Life', 'Amusement Parks']</t>
  </si>
  <si>
    <t>GRnDDpYPZuu0ebDJEBkVEg</t>
  </si>
  <si>
    <t>Dojo Body Mind</t>
  </si>
  <si>
    <t>1820 Central Ave</t>
  </si>
  <si>
    <t>CsBBlCH-Zc2nlylrXnNong</t>
  </si>
  <si>
    <t>Coulwood Park</t>
  </si>
  <si>
    <t>100 Coulwood Park Dr</t>
  </si>
  <si>
    <t>0a612rR615n2WkKM_w3A8w</t>
  </si>
  <si>
    <t>The Lawn Mower Guy</t>
  </si>
  <si>
    <t>11820 Lansbury Ct</t>
  </si>
  <si>
    <t>DSZXw-3SAq8uq6PokapgLw</t>
  </si>
  <si>
    <t>2216 Union Road</t>
  </si>
  <si>
    <t>M9Ff-3kgqCbVZEMJsPSqXQ</t>
  </si>
  <si>
    <t>Schlotzsky's</t>
  </si>
  <si>
    <t>3735 East Franklin Blvd</t>
  </si>
  <si>
    <t>['Delis', 'Restaurants', 'Sandwiches', 'Caterers', 'Event Planning &amp; Services']</t>
  </si>
  <si>
    <t>47i7RePvE1RMBANYOUwI2Q</t>
  </si>
  <si>
    <t>Melon Cafe</t>
  </si>
  <si>
    <t>['Restaurants', 'Cafes', 'Breakfast &amp; Brunch', 'Sandwiches', 'Food', 'Coffee &amp; Tea']</t>
  </si>
  <si>
    <t>0FLEhT8CFMndcgIHuAhPmQ</t>
  </si>
  <si>
    <t>The Rib Palace</t>
  </si>
  <si>
    <t>uzjdsBJKTGAC00IOGYTNlA</t>
  </si>
  <si>
    <t>8058 Concord Mills Blvd</t>
  </si>
  <si>
    <t>['Department Stores', "Women's Clothing", 'Fashion', 'Shopping', "Men's Clothing", 'Home &amp; Garden', 'Discount Store', 'Home Decor']</t>
  </si>
  <si>
    <t>eI3o2n8YsqRWfHbFfkgGIg</t>
  </si>
  <si>
    <t>Prime Comfort</t>
  </si>
  <si>
    <t>9303 Monroe Rd, Ste E</t>
  </si>
  <si>
    <t>['Home Services', 'Keys &amp; Locksmiths', 'Heating &amp; Air Conditioning/HVAC']</t>
  </si>
  <si>
    <t>JwgjueA-_Ayiv20II3nqWw</t>
  </si>
  <si>
    <t>Hendrick Chrysler Dodge Jeep RAM FIAT of Concord</t>
  </si>
  <si>
    <t>7630 Hendrick Auto Plz NW</t>
  </si>
  <si>
    <t>['Auto Parts &amp; Supplies', 'Automotive', 'Auto Repair', 'Car Dealers']</t>
  </si>
  <si>
    <t>nFRG2lgiJo7U84Ryx4tlSA</t>
  </si>
  <si>
    <t>Matthews Consignment Warehouse</t>
  </si>
  <si>
    <t>12605 E Independence</t>
  </si>
  <si>
    <t>r5qpKvIa4B67xph_sNcyIg</t>
  </si>
  <si>
    <t>4620 Piedmont Row S</t>
  </si>
  <si>
    <t>kVDmkDuYOT2YJl-6m4uyeQ</t>
  </si>
  <si>
    <t>Psychic Medium Ed</t>
  </si>
  <si>
    <t>5200 Park Rd, Ste 207-D</t>
  </si>
  <si>
    <t>['Reiki', 'Psychic Mediums', 'Supernatural Readings', 'Arts &amp; Entertainment', 'Health &amp; Medical']</t>
  </si>
  <si>
    <t>rdB9Jca-d0DtWEQf5N4NEg</t>
  </si>
  <si>
    <t>True Clean</t>
  </si>
  <si>
    <t>10806 Reames Rd</t>
  </si>
  <si>
    <t>ttsLP8o7Zlu9rPOpVRwG_g</t>
  </si>
  <si>
    <t>8116 South Tryon St, Ste B3</t>
  </si>
  <si>
    <t>['Notaries', 'Mailbox Centers', 'Post Offices', 'Shipping Centers', 'Local Services', 'Public Services &amp; Government', 'Printing Services']</t>
  </si>
  <si>
    <t>n_kdbR2ck9y_4Q7LAwgG3w</t>
  </si>
  <si>
    <t>2706 W Mallard Creek Church Rd, Ste 120</t>
  </si>
  <si>
    <t>['Chicken Shop', 'Restaurants', 'Fast Food', 'American (Traditional)']</t>
  </si>
  <si>
    <t>Z4PkpJDhnfcUO0bje-w4kw</t>
  </si>
  <si>
    <t>930 Park Center Dr</t>
  </si>
  <si>
    <t>U0GlqWcwmSe1A3sJE6tYLg</t>
  </si>
  <si>
    <t>Skatell's Manufacturing Jewelers</t>
  </si>
  <si>
    <t>9433 Pineville Matthews Rd</t>
  </si>
  <si>
    <t>OEW6AqKMKwrAh-s_SDElWA</t>
  </si>
  <si>
    <t>Links At Citiside</t>
  </si>
  <si>
    <t>5005 Community Cir</t>
  </si>
  <si>
    <t>Fn1VLttWZBSJ0n0RMZz-Ig</t>
  </si>
  <si>
    <t>Sixt Rent a Car</t>
  </si>
  <si>
    <t>5253 Old Dowd Rd, Unit 6</t>
  </si>
  <si>
    <t>cqLhoF7awYI7PdqfSvP7gA</t>
  </si>
  <si>
    <t>South Blvd Dentistry</t>
  </si>
  <si>
    <t>2400 South Blvd, Ste 201</t>
  </si>
  <si>
    <t>['Cosmetic Dentists', 'General Dentistry', 'Health &amp; Medical', 'Dentists', 'Orthodontists']</t>
  </si>
  <si>
    <t>q0q4Y3CswRvl0XflTQy9IQ</t>
  </si>
  <si>
    <t>6925 University City Blvd, 400</t>
  </si>
  <si>
    <t>nFjvwsbirK8gJtV2QKqhwA</t>
  </si>
  <si>
    <t>Regal Birkdale &amp; RPX</t>
  </si>
  <si>
    <t>16950 Birkdale Commons Pkwy</t>
  </si>
  <si>
    <t>za6cImeRG14j_0kN1s3tyw</t>
  </si>
  <si>
    <t>Premier Movers</t>
  </si>
  <si>
    <t>['Packing Services', 'Movers', 'Home Services', 'Self Storage', 'Local Services']</t>
  </si>
  <si>
    <t>vcVsAtLOZzlDidiJSgtsow</t>
  </si>
  <si>
    <t>The Cornwell Center</t>
  </si>
  <si>
    <t>eQ6AqAkfh-2WStYXsynjCw</t>
  </si>
  <si>
    <t>Diva Nail Spa</t>
  </si>
  <si>
    <t>jpKL9pSAXStao15pXvsxcA</t>
  </si>
  <si>
    <t>BIO-M-BOS</t>
  </si>
  <si>
    <t>354 George W Liles Pkwy NW, Ste 110</t>
  </si>
  <si>
    <t>ANKYCVwox20ut3ZMuPjV8Q</t>
  </si>
  <si>
    <t>Enso Elite Gymnastics</t>
  </si>
  <si>
    <t>9835A Northcross Center Ct</t>
  </si>
  <si>
    <t>['Sports Clubs', 'Gyms', 'Active Life', 'Fitness &amp; Instruction', 'Gymnastics']</t>
  </si>
  <si>
    <t>767U9ayo6pEyY1NaAlbfgg</t>
  </si>
  <si>
    <t>Mint Museum Randolph</t>
  </si>
  <si>
    <t>2730 Randolph Rd</t>
  </si>
  <si>
    <t>['Arts &amp; Entertainment', 'Museums', 'Art Museums']</t>
  </si>
  <si>
    <t>BVfqPUAqaN8MMzbb-ddBcQ</t>
  </si>
  <si>
    <t>9501 University City Blvd</t>
  </si>
  <si>
    <t>['Food', 'Convenience Stores', 'Gas Stations', 'Automotive', 'Car Wash']</t>
  </si>
  <si>
    <t>zSTSPzH5t7ase0w8vVn_lw</t>
  </si>
  <si>
    <t>4400 Sharon Rd Ste N-10, Southpark Mall</t>
  </si>
  <si>
    <t>XRqfbh0LaI9_c00g3Dd-NA</t>
  </si>
  <si>
    <t>Stewart's Village Gallery</t>
  </si>
  <si>
    <t>116 McDonald St</t>
  </si>
  <si>
    <t>['Art Supplies', 'Home Decor', 'Home &amp; Garden', 'Shopping', 'Art Galleries', 'Arts &amp; Entertainment', 'Arts &amp; Crafts']</t>
  </si>
  <si>
    <t>kYxwfZZRZkZAE1RZvpjEWg</t>
  </si>
  <si>
    <t>Little Learners Child Development Center</t>
  </si>
  <si>
    <t>120 Robinson Ave</t>
  </si>
  <si>
    <t>['Local Services', 'Child Care &amp; Day Care']</t>
  </si>
  <si>
    <t>nNz_7luh2aD1_U9N3tJUMA</t>
  </si>
  <si>
    <t>Fortune Garden</t>
  </si>
  <si>
    <t>809 E Arrowood Rd</t>
  </si>
  <si>
    <t>e8rbr5stFCWY-aSZRiFCtw</t>
  </si>
  <si>
    <t>Susa's Ice Cream Cafe</t>
  </si>
  <si>
    <t>['Restaurants', 'Coffee &amp; Tea', 'Comfort Food', 'Food', 'Ice Cream &amp; Frozen Yogurt']</t>
  </si>
  <si>
    <t>Im8C3n4D_W9ItRfmAwyxTA</t>
  </si>
  <si>
    <t>Metropolitan Cafe &amp; Catering</t>
  </si>
  <si>
    <t>['Turkish', 'Restaurants']</t>
  </si>
  <si>
    <t>4FG5TQIliBIcx3ju5uCZYg</t>
  </si>
  <si>
    <t>Carolina Tire &amp; Auto</t>
  </si>
  <si>
    <t>w-SimhnIL6oZu26WvSzwDA</t>
  </si>
  <si>
    <t>6461  E Old Monroe Rd</t>
  </si>
  <si>
    <t>['Food', 'Juice Bars &amp; Smoothies', 'Specialty Food', 'Fruits &amp; Veggies', 'Acai Bowls']</t>
  </si>
  <si>
    <t>mLZCWC-hGkRF09K3zg_COg</t>
  </si>
  <si>
    <t>Big Clean HQ Pressure Washing</t>
  </si>
  <si>
    <t>227 W 4th St</t>
  </si>
  <si>
    <t>['Pressure Washers', 'Home Services', 'Gutter Services', 'Window Washing', 'Contractors']</t>
  </si>
  <si>
    <t>viWESsvhUuHi47z8PnsPUg</t>
  </si>
  <si>
    <t>Food Lion Llc Store #2647</t>
  </si>
  <si>
    <t>5624 N Graham St</t>
  </si>
  <si>
    <t>vIEDWhSPO8AZMBsPsICucA</t>
  </si>
  <si>
    <t>Provenza at Indian Trail</t>
  </si>
  <si>
    <t>1021 Glenn Valley Ln</t>
  </si>
  <si>
    <t>HcM2hRB5RNc2YxjtWM0kJA</t>
  </si>
  <si>
    <t>Salad Creations</t>
  </si>
  <si>
    <t>CNOV4XfBYJkVti1fKjr7ng</t>
  </si>
  <si>
    <t>8111 Concord Mills Blvd, Ste 424</t>
  </si>
  <si>
    <t>cbz6jM7akQkzSpSjiY1lOA</t>
  </si>
  <si>
    <t>The Furniture Connector</t>
  </si>
  <si>
    <t>129 Southside Dr</t>
  </si>
  <si>
    <t>['Shopping', 'Interior Design', 'Home Services', 'Home &amp; Garden', 'Furniture Stores', 'Home Decor', 'Rugs']</t>
  </si>
  <si>
    <t>_ErNXlU8iK8YLBZc9skJPg</t>
  </si>
  <si>
    <t>J3YktOV6HCQYIVRU_lVZJA</t>
  </si>
  <si>
    <t>9335 N Tryon St, Ste 101</t>
  </si>
  <si>
    <t>['Restaurants', 'Food', 'Mexican', 'Fast Food']</t>
  </si>
  <si>
    <t>9od7WQ6N7xwpUnGWu7J01Q</t>
  </si>
  <si>
    <t>3117 Pineville Matthews Rd</t>
  </si>
  <si>
    <t>['Sandwiches', 'Event Planning &amp; Services', 'Caterers', 'Fast Food', 'Restaurants']</t>
  </si>
  <si>
    <t>OsdO8vmuZSUjewRmHMM_Pw</t>
  </si>
  <si>
    <t>9415 E Independence Blvd</t>
  </si>
  <si>
    <t>['Auto Repair', 'Tires', 'Automotive', 'Auto Parts &amp; Supplies']</t>
  </si>
  <si>
    <t>qCZown2Rn6ckD88P51NGpA</t>
  </si>
  <si>
    <t>Foot Solutions</t>
  </si>
  <si>
    <t>['Fashion', 'Orthotics', 'Sports Wear', 'Shoe Stores', 'Shopping', 'Sporting Goods', 'Health &amp; Medical']</t>
  </si>
  <si>
    <t>AFt220SJGt0XXy7Gb4TTUg</t>
  </si>
  <si>
    <t>3220 Prosperity Church Rd, Ste 101</t>
  </si>
  <si>
    <t>iGMmIHaS5EN_zrtIYG2tbA</t>
  </si>
  <si>
    <t>Meatballs on Main</t>
  </si>
  <si>
    <t>ac_IC40nkw7EyxJuhZT7yw</t>
  </si>
  <si>
    <t>Airport Express</t>
  </si>
  <si>
    <t>['Gas Stations', 'Transportation', 'Hotels &amp; Travel', 'Automotive']</t>
  </si>
  <si>
    <t>dXg3Vc_zgy8DChfdy4lD4Q</t>
  </si>
  <si>
    <t>10420 E Independence Blvd</t>
  </si>
  <si>
    <t>['Pizza', 'Restaurants', 'Fast Food']</t>
  </si>
  <si>
    <t>6c9e9qH_AdBYQnm7dyiDAQ</t>
  </si>
  <si>
    <t>Monsoon</t>
  </si>
  <si>
    <t>2801 South Blvd</t>
  </si>
  <si>
    <t>['Restaurants', 'Vegetarian', 'Thai']</t>
  </si>
  <si>
    <t>83BO54hWweSbbZXj6-9qQA</t>
  </si>
  <si>
    <t>Gunn's Fitness</t>
  </si>
  <si>
    <t>921 Matthews-mint Hill Rd, Ste E</t>
  </si>
  <si>
    <t>['Boot Camps', 'Trainers', 'Fitness &amp; Instruction', 'Active Life']</t>
  </si>
  <si>
    <t>owjRcGYveYpZZBMl3LKqMg</t>
  </si>
  <si>
    <t>Yoga Shala Charlotte</t>
  </si>
  <si>
    <t>2205 Park Rd</t>
  </si>
  <si>
    <t>['Yoga', 'Active Life', 'Education', 'Fitness &amp; Instruction', 'Specialty Schools']</t>
  </si>
  <si>
    <t>ZsgqlgmzlcZbQREuyNRoKA</t>
  </si>
  <si>
    <t>Dry Clean City - Matthews</t>
  </si>
  <si>
    <t>1641 Matthews Township Pkwy</t>
  </si>
  <si>
    <t>8xRBpeEcnLSIRaqYbF-JWg</t>
  </si>
  <si>
    <t>5815 Highland Shoppes Dr, Ste 100</t>
  </si>
  <si>
    <t>['Breakfast &amp; Brunch', 'American (Traditional)', 'Restaurants', 'Burgers', 'American (New)']</t>
  </si>
  <si>
    <t>oA9fF5S_QDVGVh-f5mNC6Q</t>
  </si>
  <si>
    <t>Carolina Septic Pro</t>
  </si>
  <si>
    <t>3240 Perry St NW</t>
  </si>
  <si>
    <t>['Local Services', 'Septic Services']</t>
  </si>
  <si>
    <t>0E8fayAcoRFXgW2nPurPMQ</t>
  </si>
  <si>
    <t>9600 Pineville Matthws Rd</t>
  </si>
  <si>
    <t>['Shoe Stores', 'Fitness/Exercise Equipment', 'Sporting Goods', 'Shopping', 'Hunting &amp; Fishing Supplies', 'Outdoor Gear', 'Fashion', 'Golf Equipment', 'Sports Wear']</t>
  </si>
  <si>
    <t>RhMW5wweM-Ii5PTdpGdDlg</t>
  </si>
  <si>
    <t>['Food', 'Desserts', 'Coffee &amp; Tea', 'Bakeries']</t>
  </si>
  <si>
    <t>ALi0YsOjqV05W0NexBbO3Q</t>
  </si>
  <si>
    <t>Single Barrel Room</t>
  </si>
  <si>
    <t>['Bars', 'Cocktail Bars', 'Nightlife']</t>
  </si>
  <si>
    <t>IgC4NnwHFLXvtuhp6XE2rw</t>
  </si>
  <si>
    <t>Simply Fresh</t>
  </si>
  <si>
    <t>m5Rlap-pE7f2kNMhCJJbSw</t>
  </si>
  <si>
    <t>Lucy's Bake &amp; Deli</t>
  </si>
  <si>
    <t>4522 Potter Rd</t>
  </si>
  <si>
    <t>['Ethnic Food', 'Food', 'Specialty Food', 'Sandwiches', 'Bakeries', 'Colombian', 'Restaurants', 'Latin American', 'Venezuelan']</t>
  </si>
  <si>
    <t>B5R2xV3hGdqLFQNQxMXixg</t>
  </si>
  <si>
    <t>Seafood Connection Charlotte  NC</t>
  </si>
  <si>
    <t>203Y0QZtgs0hYR1xV78qEA</t>
  </si>
  <si>
    <t>enBGGbR8XOXTxO5Ui9b3Eg</t>
  </si>
  <si>
    <t>10680 S Tryon St</t>
  </si>
  <si>
    <t>h1TcR3FbWw67euKcvS9Jmg</t>
  </si>
  <si>
    <t>Labpups</t>
  </si>
  <si>
    <t>1501 Gum Branch Rd</t>
  </si>
  <si>
    <t>['Pet Services', 'Pet Stores', 'Pet Sitting', 'Pet Training', 'Pets']</t>
  </si>
  <si>
    <t>oMp9jMRp-8xN7uoPjQUHMQ</t>
  </si>
  <si>
    <t>Healthy At Home-Cmc Infusion and Equipment</t>
  </si>
  <si>
    <t>1601 Abbey Pl, Ste 110</t>
  </si>
  <si>
    <t>hhNq1G3t1BhGjTctx4U8Xw</t>
  </si>
  <si>
    <t>4350 Main St</t>
  </si>
  <si>
    <t>CPgz4srKkE5u9aoBAOaQsA</t>
  </si>
  <si>
    <t>Davidson Pizza</t>
  </si>
  <si>
    <t>300 Mock Rd</t>
  </si>
  <si>
    <t>['Restaurants', 'Chicken Wings', 'Salad', 'Pizza']</t>
  </si>
  <si>
    <t>LcGXH0JLROWK2P8Z8zHCyw</t>
  </si>
  <si>
    <t>Le Fi Nail &amp; Spa</t>
  </si>
  <si>
    <t>10610 Centrum Pkwy, Ste M</t>
  </si>
  <si>
    <t>['Nail Salons', 'Day Spas', 'Beauty &amp; Spas']</t>
  </si>
  <si>
    <t>fhx1yUZlC1QwovIjdYeGiw</t>
  </si>
  <si>
    <t>Tavolo</t>
  </si>
  <si>
    <t>300 N College St, Ste 101</t>
  </si>
  <si>
    <t>8HYtFglLCaGUpd4iSZFAkg</t>
  </si>
  <si>
    <t>Brakeman's Coffee &amp; Supply</t>
  </si>
  <si>
    <t>225 N Trade St</t>
  </si>
  <si>
    <t>['Restaurants', 'Food', 'Cafes', 'Juice Bars &amp; Smoothies', 'Desserts', 'Coffee &amp; Tea']</t>
  </si>
  <si>
    <t>eG4yXKPJRFDzkRWqyVUALg</t>
  </si>
  <si>
    <t>8506 S Tryon St, Ste G</t>
  </si>
  <si>
    <t>b5oveF1_mEN9Q2pO6E-hPA</t>
  </si>
  <si>
    <t>The Cosmetic Concierge</t>
  </si>
  <si>
    <t>325 Arlington Ave, Ste 110</t>
  </si>
  <si>
    <t>['Beauty &amp; Spas', 'Cosmetic Surgeons', 'Health &amp; Medical', 'Medical Spas', 'Doctors']</t>
  </si>
  <si>
    <t>UosJJrmeJCEkxKQ3Yt_P0w</t>
  </si>
  <si>
    <t>Charlotte Symphony</t>
  </si>
  <si>
    <t>128 S Tryon St, Ste 350</t>
  </si>
  <si>
    <t>vYIT4MnUuJqd17_w2eo2Pg</t>
  </si>
  <si>
    <t>bevello</t>
  </si>
  <si>
    <t>6815 Phillips Pl Ct</t>
  </si>
  <si>
    <t>["Women's Clothing", 'Jewelry', 'Accessories', 'Shopping', 'Fashion']</t>
  </si>
  <si>
    <t>mCKquKkizL5LSX7ayupF2w</t>
  </si>
  <si>
    <t>Maid Brigade - Charlotte</t>
  </si>
  <si>
    <t>1014 Industrial Dr</t>
  </si>
  <si>
    <t>CDhdjU3V2ZdhIQJXDIMPsQ</t>
  </si>
  <si>
    <t>Conrad Klein Property Management</t>
  </si>
  <si>
    <t>['Home Services', 'Real Estate', 'Real Estate Agents', 'Property Management']</t>
  </si>
  <si>
    <t>uKPdRpsDjgP98TIFZzIumw</t>
  </si>
  <si>
    <t>The Back Pain Center</t>
  </si>
  <si>
    <t>8821 University E Dr, Ste 100</t>
  </si>
  <si>
    <t>['Acupuncture', 'Weight Loss Centers', 'Chiropractors', 'Health &amp; Medical']</t>
  </si>
  <si>
    <t>CnkyGp0O2c01Qud-zX-1RQ</t>
  </si>
  <si>
    <t>Pizza Peel &amp; Tap Room - Matthews</t>
  </si>
  <si>
    <t>110 Matthews Station St, 1 A</t>
  </si>
  <si>
    <t>['Salad', 'Sandwiches', 'Pizza', 'Desserts', 'Chicken Wings', 'Restaurants', 'Food', 'Beer', 'Wine &amp; Spirits']</t>
  </si>
  <si>
    <t>Ballantyne Massage Therapy</t>
  </si>
  <si>
    <t>6025 Blakeney Park Dr, Ste 130</t>
  </si>
  <si>
    <t>['Beauty &amp; Spas', 'Massage', 'Massage Therapy', 'Health &amp; Medical']</t>
  </si>
  <si>
    <t>h4iFCgInkN9yPPM1uxw0ig</t>
  </si>
  <si>
    <t>4903 South Blvd, Ste A</t>
  </si>
  <si>
    <t>['Paint Stores', 'Home &amp; Garden', 'Home Services', 'Hardware Stores', 'Building Supplies', 'Shopping']</t>
  </si>
  <si>
    <t>ui9SyBfJEBbEFWz416eQ5w</t>
  </si>
  <si>
    <t>Holy Smokes</t>
  </si>
  <si>
    <t>400 Westinghouse Blvd</t>
  </si>
  <si>
    <t>['Accessories', 'Vape Shops', 'Fashion', 'Adult', 'Tobacco Shops', 'Shopping']</t>
  </si>
  <si>
    <t>ccOWcUok20CEui7AM8B7Yg</t>
  </si>
  <si>
    <t>9786 Rea Rd, Ste C</t>
  </si>
  <si>
    <t>["Men's Clothing", 'Shopping', "Women's Clothing", 'Fashion', "Children's Clothing"]</t>
  </si>
  <si>
    <t>x3nTHXzcTAU7F3vEmCZqlg</t>
  </si>
  <si>
    <t>Parsons Tara Byer MD</t>
  </si>
  <si>
    <t>VCqlP9aEIFe7vfgXWpZs3g</t>
  </si>
  <si>
    <t>Cottage 2</t>
  </si>
  <si>
    <t>b6TQejeDuv2Oc-Gqns7TPg</t>
  </si>
  <si>
    <t>Baker Roofing</t>
  </si>
  <si>
    <t>4700 Nations Crossing Rd</t>
  </si>
  <si>
    <t>['Siding', 'Home Services', 'Roofing', 'Windows Installation']</t>
  </si>
  <si>
    <t>7u_1pr2Q8ma3mAYR_ZzBjg</t>
  </si>
  <si>
    <t>Best Buy Midtown Charlotte</t>
  </si>
  <si>
    <t>1055 Metropolitan Ave</t>
  </si>
  <si>
    <t>['Computers', 'Shopping', 'Electronics']</t>
  </si>
  <si>
    <t>_cUE6CDigkarStadEyt8Jg</t>
  </si>
  <si>
    <t>Paces Pointe</t>
  </si>
  <si>
    <t>10501 Paces Ave</t>
  </si>
  <si>
    <t>6IxceoHwgmUFcUvMy1He8w</t>
  </si>
  <si>
    <t>Jeff Arzonico - Elevate Real Estate</t>
  </si>
  <si>
    <t>19701 Bethel Church Rd, Ste 301</t>
  </si>
  <si>
    <t>7tAVbCxJC0HJRf9TsozzYw</t>
  </si>
  <si>
    <t>Margarona Mexican Bar and Grill</t>
  </si>
  <si>
    <t>KogJzz04k7PbyD1O1dT30Q</t>
  </si>
  <si>
    <t>8561 Concord Mills Blvd, Ste B</t>
  </si>
  <si>
    <t>['Eyewear &amp; Opticians', 'Optometrists', 'Health &amp; Medical', 'Shopping']</t>
  </si>
  <si>
    <t>tDst_Aj42Hc6FglopVs2Cg</t>
  </si>
  <si>
    <t>Bang Bang Burgers South End</t>
  </si>
  <si>
    <t>235 W Tremont Ave, Ste 101</t>
  </si>
  <si>
    <t>['Burgers', 'Restaurants', 'American (New)']</t>
  </si>
  <si>
    <t>d43Yz6FhEvryovOQGUAYAg</t>
  </si>
  <si>
    <t>Diversified Eyecare Associates OD, PLLC</t>
  </si>
  <si>
    <t>855 Sam Newell Rd, Ste 203</t>
  </si>
  <si>
    <t>['Medical Supplies', 'Health &amp; Medical', 'Eyewear &amp; Opticians', 'Medical Centers', 'Shopping', 'Optometrists']</t>
  </si>
  <si>
    <t>aTFH5PLUGzVSvs2y7odeXQ</t>
  </si>
  <si>
    <t>Yo! World Frozen Yogurt</t>
  </si>
  <si>
    <t>9934 Rose Commons Dr</t>
  </si>
  <si>
    <t>ilyUC-p0pnxHlDV3k-jFVw</t>
  </si>
  <si>
    <t>1817 E Franklin Blvd</t>
  </si>
  <si>
    <t>s7fQfb9UNDGIQJvc39iQqw</t>
  </si>
  <si>
    <t>Fish N Chixx</t>
  </si>
  <si>
    <t>4628 Highway 49 S</t>
  </si>
  <si>
    <t>['Food', 'Restaurants', 'Southern', 'Seafood', 'Chicken Wings']</t>
  </si>
  <si>
    <t>4KPh-0wk4baV2FWAcGvLlg</t>
  </si>
  <si>
    <t>Awards Zone</t>
  </si>
  <si>
    <t>579 N Polk St</t>
  </si>
  <si>
    <t>['Signmaking', 'Professional Services', 'Local Services', 'Engraving', 'Shopping', 'Trophy Shops']</t>
  </si>
  <si>
    <t>oMgO5GzgaJ7iyzZ5_w70hQ</t>
  </si>
  <si>
    <t>7804 Fairview Rd</t>
  </si>
  <si>
    <t>nIfCQEGxvkS076VTuSQAeg</t>
  </si>
  <si>
    <t>Fresh Off The Grill</t>
  </si>
  <si>
    <t>5303 Poplar Tent Rd, Ste 250</t>
  </si>
  <si>
    <t>['Restaurants', 'Sandwiches', 'American (Traditional)', 'Salad']</t>
  </si>
  <si>
    <t>3EKNcBkmbbPe1_V3zR9gTQ</t>
  </si>
  <si>
    <t>William Linger, DDS, MAGD</t>
  </si>
  <si>
    <t>435 N Wendover Rd</t>
  </si>
  <si>
    <t>['Oral Surgeons', 'General Dentistry', 'Dentists', 'Health &amp; Medical', 'Cosmetic Dentists']</t>
  </si>
  <si>
    <t>5jpzp1TCUNEFaRLK8C9w-g</t>
  </si>
  <si>
    <t>Golden Key European Food Market</t>
  </si>
  <si>
    <t>1001 Van Buren Ave</t>
  </si>
  <si>
    <t>['Food', 'Ethnic Food', 'Specialty Food', 'Imported Food']</t>
  </si>
  <si>
    <t>m6MXicldrfaeb0_Janu2WA</t>
  </si>
  <si>
    <t>The Book Lady</t>
  </si>
  <si>
    <t>3513 W Hwy 74</t>
  </si>
  <si>
    <t>['Bookstores', 'Books', 'Mags', 'Music &amp; Video', 'Shopping']</t>
  </si>
  <si>
    <t>E2uwLn7B7cx1ZbWinVXiRw</t>
  </si>
  <si>
    <t>21720 Catawba Ave</t>
  </si>
  <si>
    <t>Eqd5QGaW7_C-qHNGzs1uUg</t>
  </si>
  <si>
    <t>['Pizza', 'Restaurants', 'Sandwiches', 'Salad']</t>
  </si>
  <si>
    <t>IAv4cjcrPIRTZiN-iadsGg</t>
  </si>
  <si>
    <t>Paint Craze</t>
  </si>
  <si>
    <t>4950 Park Rd</t>
  </si>
  <si>
    <t>['Education', 'Art Schools', 'Event Planning &amp; Services', 'Venues &amp; Event Spaces', 'Specialty Schools', 'Nightlife', 'Shopping', 'Paint &amp; Sip', 'Cultural Center', 'Art Galleries', 'Arts &amp; Entertainment', 'Wine Bars', 'Bars']</t>
  </si>
  <si>
    <t>Z4z9vh9pOkqhWIB7vYeXDQ</t>
  </si>
  <si>
    <t>University Dental Associates Charlotte University II</t>
  </si>
  <si>
    <t>8305 University Exec Park Dr</t>
  </si>
  <si>
    <t>bxZtLevCq4bIDYMDr_ysdg</t>
  </si>
  <si>
    <t>8605 Concord Mills Blvd</t>
  </si>
  <si>
    <t>['Local Services', 'Mobile Phone Repair', 'Auto Parts &amp; Supplies', 'IT Services &amp; Computer Repair', 'Battery Stores', 'Electronics Repair', 'Automotive', 'Auto Repair', 'Electronics', 'Shopping']</t>
  </si>
  <si>
    <t>7fD4xn76oSgksqfkOpG9qw</t>
  </si>
  <si>
    <t>Suki Hana</t>
  </si>
  <si>
    <t>6801 N Lake Mall Dr, #207</t>
  </si>
  <si>
    <t>['Restaurants', 'Japanese', 'Chinese', 'Sushi Bars']</t>
  </si>
  <si>
    <t>KaxjIAYLhqXN8-p_iZwgBw</t>
  </si>
  <si>
    <t>4700 Park Rd</t>
  </si>
  <si>
    <t>['Specialty Food', 'Desserts', 'Food', 'Delis', 'Restaurants', 'Pasta Shops']</t>
  </si>
  <si>
    <t>o9Kykfo0Pb06Ibil1QJbgA</t>
  </si>
  <si>
    <t>Academy Sports + Outdoors</t>
  </si>
  <si>
    <t>8675 Concord Mills Blvd</t>
  </si>
  <si>
    <t>['Shopping', 'Sporting Goods', 'Sports Wear', 'Shoe Stores', 'Outdoor Gear', 'Fitness/Exercise Equipment', 'Fashion', 'Swimwear']</t>
  </si>
  <si>
    <t>jc7hclnZFxdEuo6aJLB5uw</t>
  </si>
  <si>
    <t>Lenny's Press Box</t>
  </si>
  <si>
    <t>['Restaurants', 'Food', 'Food Trucks', 'Cuban']</t>
  </si>
  <si>
    <t>NgU3L6EE2XVgSO7a5xJ8SA</t>
  </si>
  <si>
    <t>7810 Lyles Ln</t>
  </si>
  <si>
    <t>mUf_yFqSGd1Rvamcd7PCmw</t>
  </si>
  <si>
    <t>9025 Mallard Creek Rd</t>
  </si>
  <si>
    <t>['Coffee &amp; Tea', 'Food', 'Service Stations', 'Gas Stations', 'Gas Stations', 'Automotive', 'Convenience Stores']</t>
  </si>
  <si>
    <t>jzr88AhsyZ54jF-0iAqkug</t>
  </si>
  <si>
    <t>Ballantyne Veterinary Clinic</t>
  </si>
  <si>
    <t>16139 Lancaster Hwy, Ste 100</t>
  </si>
  <si>
    <t>['Veterinarians', 'Pets', 'Pet Hospice', 'Pet Services', 'Pet Groomers']</t>
  </si>
  <si>
    <t>lZoEoYNfuwgRH6ZZvu96fg</t>
  </si>
  <si>
    <t>Central Fish Market</t>
  </si>
  <si>
    <t>3701 Central Ave</t>
  </si>
  <si>
    <t>['Food', 'Grocery', 'Specialty Food', 'Meat Shops', 'Seafood Markets']</t>
  </si>
  <si>
    <t>mbqd870zOPTiHmYfNWX_oQ</t>
  </si>
  <si>
    <t>Bookout Blooms</t>
  </si>
  <si>
    <t>['Flowers &amp; Gifts', 'Event Planning &amp; Services', 'Shopping', 'Florists', 'Wedding Planning']</t>
  </si>
  <si>
    <t>dMt1yb1zgqkqMJwnhRvFFA</t>
  </si>
  <si>
    <t>Cabarrus Family Medicine Concord Office</t>
  </si>
  <si>
    <t>270 Copperfield Blvd NE, Ste 203</t>
  </si>
  <si>
    <t>jPFCPMHN3pFe3rKZO8ojfg</t>
  </si>
  <si>
    <t>Pop's Barbecue</t>
  </si>
  <si>
    <t>['Barbeque', 'Restaurants', 'Food']</t>
  </si>
  <si>
    <t>KITTPaT-rcm8SRx2wM49sA</t>
  </si>
  <si>
    <t>3339 Pineville Matthews, Suite 200</t>
  </si>
  <si>
    <t>['Vitamins &amp; Supplements', 'Shopping', 'Health Markets', 'Specialty Food', 'Food']</t>
  </si>
  <si>
    <t>i9KD-9XlHhWXtZYmaPeXcA</t>
  </si>
  <si>
    <t>Mattress Firm Wood Hollow</t>
  </si>
  <si>
    <t>2113 Matthews Township Pkwy, Ste D</t>
  </si>
  <si>
    <t>['Furniture Stores', 'Shopping', 'Mattresses', 'Home &amp; Garden']</t>
  </si>
  <si>
    <t>khwoDxH5p-D9pLjCvV_Y6A</t>
  </si>
  <si>
    <t>New York Restaurant</t>
  </si>
  <si>
    <t>20121 N Main St, Ste D</t>
  </si>
  <si>
    <t>OEnBuiez0un3EqtWjnWpSg</t>
  </si>
  <si>
    <t>Hudson Salon</t>
  </si>
  <si>
    <t>10109 Northcross Center Ct, Ste 120</t>
  </si>
  <si>
    <t>['Waxing', 'Hair Removal', 'Barbers', 'Hair Extensions', 'Beauty &amp; Spas', 'Hair Salons']</t>
  </si>
  <si>
    <t>yKuodXju0uFyfWCG376bEg</t>
  </si>
  <si>
    <t>GnG8B7riVlsDW1S_lt4oFg</t>
  </si>
  <si>
    <t>J L Nail Spa</t>
  </si>
  <si>
    <t>311 S Polk St, Ste 90</t>
  </si>
  <si>
    <t>azYQVDWlzeDl-mHwKHLQWw</t>
  </si>
  <si>
    <t>The Mosquito Troop</t>
  </si>
  <si>
    <t>8lc67nrkOczT6F4B0KJLag</t>
  </si>
  <si>
    <t>Ice Shavers</t>
  </si>
  <si>
    <t>210 East Trade St</t>
  </si>
  <si>
    <t>oAMTQB42vLuJS5LVGXiR9A</t>
  </si>
  <si>
    <t>Providence Cafe</t>
  </si>
  <si>
    <t>zVKbDSPZHwGk2653w8DXaQ</t>
  </si>
  <si>
    <t>Lubrano's Pizza</t>
  </si>
  <si>
    <t>2Y8VrZqq85FLwPtpekGSeA</t>
  </si>
  <si>
    <t>Desserts Delivered</t>
  </si>
  <si>
    <t>1306 Central Ave</t>
  </si>
  <si>
    <t>It7S4rCLO0q-_7qUlyLiRg</t>
  </si>
  <si>
    <t>337 S Kings Dr</t>
  </si>
  <si>
    <t>['Mobile Phones', 'Shopping', 'Mobile Phone Accessories', 'Telecommunications', 'IT Services &amp; Computer Repair', 'Local Services']</t>
  </si>
  <si>
    <t>tdYN8NfxniqxxfCn7m0Svw</t>
  </si>
  <si>
    <t>City Dog USA</t>
  </si>
  <si>
    <t>224 W 32nd St</t>
  </si>
  <si>
    <t>['Pet Groomers', 'Pet Sitting', 'Pet Training', 'Pet Services', 'Pets']</t>
  </si>
  <si>
    <t>8q_seNWRC-4IAWIkF296Uw</t>
  </si>
  <si>
    <t>317 S Polk St</t>
  </si>
  <si>
    <t>ZCvJ5xlxj2c-QzPLBOjtjw</t>
  </si>
  <si>
    <t>Chat Burrito</t>
  </si>
  <si>
    <t>1480 Concord Pkwy N, Ste 88</t>
  </si>
  <si>
    <t>1_fBOk-1ZHG8oqaUL0SCyA</t>
  </si>
  <si>
    <t>The Refine Institute</t>
  </si>
  <si>
    <t>7725 Ballantyne Commons Pkwy, Ste 101</t>
  </si>
  <si>
    <t>['Health &amp; Medical', 'Beauty &amp; Spas', 'Cosmetic Surgeons', 'Medical Centers', 'Doctors', 'Skin Care']</t>
  </si>
  <si>
    <t>-33_OPx1aKM22qxioPgJ_Q</t>
  </si>
  <si>
    <t>China Restaurant</t>
  </si>
  <si>
    <t>1933 Hoffman Rd, Ste 2</t>
  </si>
  <si>
    <t>FI2Lzwuil-_wQ-hUA9zPsw</t>
  </si>
  <si>
    <t>University Pediatric Dentistry</t>
  </si>
  <si>
    <t>2325 W Arbors Dr, Ste 104</t>
  </si>
  <si>
    <t>IY8kCE9ycmGlKM4aSw_BUQ</t>
  </si>
  <si>
    <t>['Mattresses', 'Furniture Stores', 'Shopping', 'Home &amp; Garden']</t>
  </si>
  <si>
    <t>2EU6c3oF5LCV6IGeX6O3Iw</t>
  </si>
  <si>
    <t>6544 Northlake Centre Pkwy</t>
  </si>
  <si>
    <t>4fFF8i_YsLFivSDcqMJDdg</t>
  </si>
  <si>
    <t>Fuse</t>
  </si>
  <si>
    <t>8302 University Executive Park Dr</t>
  </si>
  <si>
    <t>['Sushi Bars', 'Asian Fusion', 'Buffets', 'Restaurants']</t>
  </si>
  <si>
    <t>Ub0Qdy8OGq2fFxthsB51mw</t>
  </si>
  <si>
    <t>Frye's Roller Rink</t>
  </si>
  <si>
    <t>['Party &amp; Event Planning', 'Event Planning &amp; Services', 'Skating Rinks', 'Active Life']</t>
  </si>
  <si>
    <t>XBYrsKCn0fAgUO2AD7Lizg</t>
  </si>
  <si>
    <t>3086 E Franklin Blvd</t>
  </si>
  <si>
    <t>['American (Traditional)', 'Bars', 'Nightlife', 'Restaurants', 'Tex-Mex']</t>
  </si>
  <si>
    <t>dhnHhEwCUcRgAgHDn5-Sqw</t>
  </si>
  <si>
    <t>2803 W Hwy 74</t>
  </si>
  <si>
    <t>['Restaurants', 'Delis', 'Sandwiches', 'Salad']</t>
  </si>
  <si>
    <t>X2VcXuXVLnRB1YwETo1JrQ</t>
  </si>
  <si>
    <t>Alegria Cherokee Store</t>
  </si>
  <si>
    <t>7868-K Rea Rd</t>
  </si>
  <si>
    <t>['Discount Store', 'Wholesale Stores', 'Outlet Stores', 'Uniforms', 'Shoe Stores', 'Fashion', 'Shopping']</t>
  </si>
  <si>
    <t>q-t0z6j5nzSALZR5iwtmqQ</t>
  </si>
  <si>
    <t>Food Truck Friday</t>
  </si>
  <si>
    <t>['Restaurants', 'Food Trucks', 'Food Stands', 'Food']</t>
  </si>
  <si>
    <t>z-F7tUEkLsz4ISMeTbaeGA</t>
  </si>
  <si>
    <t>Colonial Village at Chancellor Park</t>
  </si>
  <si>
    <t>8215 University Ridge</t>
  </si>
  <si>
    <t>oEU-MZgepqo3tCXx7SMVHQ</t>
  </si>
  <si>
    <t>9608-A University City Blvd</t>
  </si>
  <si>
    <t>I5cGJJw5-VXJtxO58WfuLA</t>
  </si>
  <si>
    <t>China Inn</t>
  </si>
  <si>
    <t>5630 N Graham St, Unit A</t>
  </si>
  <si>
    <t>rjQDqMUZMigAVHmyb_5nRg</t>
  </si>
  <si>
    <t>Blackthorne</t>
  </si>
  <si>
    <t>11318 N Community House Rd, Ste 200</t>
  </si>
  <si>
    <t>3bquCgz9Vozs9Ta6rBdUlw</t>
  </si>
  <si>
    <t>Design Within Reach</t>
  </si>
  <si>
    <t>1517 Camden Rd</t>
  </si>
  <si>
    <t>['Home Decor', 'Shopping', 'Furniture Stores', 'Home &amp; Garden']</t>
  </si>
  <si>
    <t>mRuEr9U50eYullxC7-Ee6Q</t>
  </si>
  <si>
    <t>Ciao Italia!</t>
  </si>
  <si>
    <t>3JvUJXodR3CTzpR8zP9jqA</t>
  </si>
  <si>
    <t>The Sound Shop</t>
  </si>
  <si>
    <t>241 Post Office Dr, A8</t>
  </si>
  <si>
    <t>['Auto Parts &amp; Supplies', 'Shopping', 'Automotive', 'Car Stereo Installation', 'Electronics', 'Signmaking', 'Professional Services']</t>
  </si>
  <si>
    <t>KsL51DVn1_z4j3LtGw2eog</t>
  </si>
  <si>
    <t>Millenium Nails</t>
  </si>
  <si>
    <t>1419 East Blvd, Ste D</t>
  </si>
  <si>
    <t>8ImChR_huh5swc4T64IfQg</t>
  </si>
  <si>
    <t>9Round Fitness</t>
  </si>
  <si>
    <t>6443 Old Monroe Rd, Ste B</t>
  </si>
  <si>
    <t>['Trainers', 'Active Life', 'Fitness &amp; Instruction', 'Boxing', 'Boot Camps']</t>
  </si>
  <si>
    <t>mDvoAn07gx2HPrNo-6JTJg</t>
  </si>
  <si>
    <t>Alpine Ski Center</t>
  </si>
  <si>
    <t>1501 E Blvd</t>
  </si>
  <si>
    <t>['Outdoor Gear', 'Shopping', 'Sporting Goods']</t>
  </si>
  <si>
    <t>YnoqK3yqAqDTK5p1QTRn-w</t>
  </si>
  <si>
    <t>The Facial Studio by Ira</t>
  </si>
  <si>
    <t>313 South Main St, Ste 110</t>
  </si>
  <si>
    <t>['Health &amp; Medical', 'Acupuncture', 'Beauty &amp; Spas', 'Skin Care']</t>
  </si>
  <si>
    <t>hg5SVI_Y8Q7OyI7yYf5zvQ</t>
  </si>
  <si>
    <t>Natalie Sanders, OD</t>
  </si>
  <si>
    <t>vzEqBRYMa9uO3BJqgvurVg</t>
  </si>
  <si>
    <t>Super 8 by Wyndham Gastonia</t>
  </si>
  <si>
    <t>502 Cox Road, I-85 Exit 21 on Cox Rd</t>
  </si>
  <si>
    <t>rARFDvzrXL8QbUPJQunakw</t>
  </si>
  <si>
    <t>TEK Automotive</t>
  </si>
  <si>
    <t>3900 Gribble Rd</t>
  </si>
  <si>
    <t>['Automotive', 'Auto Customization', 'Auto Repair']</t>
  </si>
  <si>
    <t>JlGSrK7EP7x50vAVOBzGWQ</t>
  </si>
  <si>
    <t>U-Haul Neighborhood Dealer</t>
  </si>
  <si>
    <t>['Packing Supplies', 'Automotive', 'Self Storage', 'Shopping', 'Local Services', 'Truck Rental']</t>
  </si>
  <si>
    <t>yvJVLRKoetVjgj2FZ69XGA</t>
  </si>
  <si>
    <t>CC &amp; Company Salon</t>
  </si>
  <si>
    <t>3775 Concord Pkwy S</t>
  </si>
  <si>
    <t>['Makeup Artists', 'Hair Salons', 'Day Spas', 'Beauty &amp; Spas']</t>
  </si>
  <si>
    <t>yUnpVL2jHCdaO6qSRgQTnA</t>
  </si>
  <si>
    <t>A Finer Edge</t>
  </si>
  <si>
    <t>12332 Homestead Pl</t>
  </si>
  <si>
    <t>['Professional Services', 'Home Services', 'Handyman']</t>
  </si>
  <si>
    <t>yXt0D4VpkypsNyyneQxgdA</t>
  </si>
  <si>
    <t>236 S Sharonamity Rd</t>
  </si>
  <si>
    <t>['Beauty &amp; Spas', 'Makeup Artists', 'Cosmetics &amp; Beauty Supply', 'Hair Removal', 'Shopping']</t>
  </si>
  <si>
    <t>wdDqZeVjkjg4iyw-GQs-rg</t>
  </si>
  <si>
    <t>ProStead Realty</t>
  </si>
  <si>
    <t>222 Baldwin Ave</t>
  </si>
  <si>
    <t>['Real Estate Services', 'Home Services', 'Real Estate', 'Real Estate Agents']</t>
  </si>
  <si>
    <t>MLwqmIM_GWWYVDsBSBMkQQ</t>
  </si>
  <si>
    <t>['Shopping', 'Fashion', "Men's Clothing", "Children's Clothing", "Women's Clothing"]</t>
  </si>
  <si>
    <t>6zi7dAlnk7vgvlGbUMoKkA</t>
  </si>
  <si>
    <t>Maverick Rock Taco</t>
  </si>
  <si>
    <t>['American (New)', 'Nightlife', 'Restaurants', 'Bars', 'Mexican']</t>
  </si>
  <si>
    <t>Xh5w15_uDqkCuQgQ7w6YvQ</t>
  </si>
  <si>
    <t>Huntersville Cleaners</t>
  </si>
  <si>
    <t>9815 Sam Furr Rd, Ste K</t>
  </si>
  <si>
    <t>['Sewing &amp; Alterations', 'Dry Cleaning &amp; Laundry', 'Local Services', 'Laundry Services', 'Dry Cleaning']</t>
  </si>
  <si>
    <t>eX0E9-4qHEisI1KOOOoDIg</t>
  </si>
  <si>
    <t>Accelerated Deliveries</t>
  </si>
  <si>
    <t>8722 Arrowhead Place Ln</t>
  </si>
  <si>
    <t>['Home Services', 'Movers', 'Furniture Assembly', 'Junk Removal &amp; Hauling', 'Furniture Repair', 'Packing Services', 'Local Services', 'Couriers &amp; Delivery Services']</t>
  </si>
  <si>
    <t>D4N_A_5q3uFQO_zij_hmxQ</t>
  </si>
  <si>
    <t>Fish &amp; Fixin's</t>
  </si>
  <si>
    <t>981 Central Dr NW, Ste 140</t>
  </si>
  <si>
    <t>['Sandwiches', 'Restaurants', 'Hot Dogs', 'Fast Food', 'Seafood']</t>
  </si>
  <si>
    <t>yKfjeMdJdQ7G1C9Qs1FNzA</t>
  </si>
  <si>
    <t>The Great American Bagel Bakery</t>
  </si>
  <si>
    <t>L0aSDVHNXCl6sY4cfZQ-5Q</t>
  </si>
  <si>
    <t>Mai Thai II</t>
  </si>
  <si>
    <t>7712 Sossamon Ln NW, Unit 140</t>
  </si>
  <si>
    <t>AMrLQtzw5c2_LMybUDIEZw</t>
  </si>
  <si>
    <t>Atlantic Metals Xchange</t>
  </si>
  <si>
    <t>11318 N Community House Rd, Ste 301</t>
  </si>
  <si>
    <t>['Gold Buyers', 'Jewelry', 'Pawn Shops', 'Financial Services', 'Local Services', 'Investing', 'Shopping']</t>
  </si>
  <si>
    <t>wc2HjH8X4Il5-QsU0uQAqA</t>
  </si>
  <si>
    <t>Simply Beautiful Artistry</t>
  </si>
  <si>
    <t>8501 Tower Point Dr, Ste C9-B</t>
  </si>
  <si>
    <t>['Waxing', 'Hair Salons', 'Beauty &amp; Spas', 'Hair Stylists', 'Makeup Artists', 'Hair Removal']</t>
  </si>
  <si>
    <t>TI81U-Fij4uNhd06aMb3qQ</t>
  </si>
  <si>
    <t>2400 W Sugar Creek Rd, Ste A</t>
  </si>
  <si>
    <t>['Fast Food', 'Greek', 'Burgers', 'Restaurants']</t>
  </si>
  <si>
    <t>ogF8B07g6C4JQP6GfpQwGA</t>
  </si>
  <si>
    <t>College Dudes Help-U-Move</t>
  </si>
  <si>
    <t>2108 South Blvd Suite 211</t>
  </si>
  <si>
    <t>['Movers', 'Home Services', 'Junk Removal &amp; Hauling', 'Couriers &amp; Delivery Services', 'Local Services']</t>
  </si>
  <si>
    <t>nVyCwMU0gU3JKfccRk2nMw</t>
  </si>
  <si>
    <t>Two Chicks and a Truck</t>
  </si>
  <si>
    <t>-4cA4Kt0UKzGYimrZsYuQg</t>
  </si>
  <si>
    <t>Nails Up Spa - Highland Creek</t>
  </si>
  <si>
    <t>13024 Eastfield Rd, Ste A2</t>
  </si>
  <si>
    <t>['Hair Removal', 'Beauty &amp; Spas', 'Waxing', 'Nail Salons', 'Eyelash Service']</t>
  </si>
  <si>
    <t>E25RqiVaA1RnqJOOoeIDzQ</t>
  </si>
  <si>
    <t>Negril Social</t>
  </si>
  <si>
    <t>BX4HheOcR7sdGLvFrBXy2A</t>
  </si>
  <si>
    <t>Tony's Pizza- Ballantyne</t>
  </si>
  <si>
    <t>nEadyRj-AqtpMDJuW868ag</t>
  </si>
  <si>
    <t>First Choice Trucking</t>
  </si>
  <si>
    <t>['Automotive', 'Hotels &amp; Travel', 'Transportation', 'Vehicle Shipping']</t>
  </si>
  <si>
    <t>xXPiI8Pg-EkerVJqCtb7tg</t>
  </si>
  <si>
    <t>Evergreen Acupuncture and Herbal Clinic</t>
  </si>
  <si>
    <t>8033 Corporate Center Dr</t>
  </si>
  <si>
    <t>ToFhmBTtb7lM9dVff6Y8IA</t>
  </si>
  <si>
    <t>197 South New Hope Rd, Ste 120, Akers Shopping Ctr</t>
  </si>
  <si>
    <t>['Shopping', 'Home Decor', 'Fashion', 'Home &amp; Garden', 'Outlet Stores', "Women's Clothing", 'Department Stores', 'Discount Store']</t>
  </si>
  <si>
    <t>7Sq2bDAaAUKIYaDen99cDQ</t>
  </si>
  <si>
    <t>2215 W Arrowood Rd</t>
  </si>
  <si>
    <t>['Drugstores', 'Food', 'Shopping', 'Convenience Stores']</t>
  </si>
  <si>
    <t>XFyVaY5c20rNzyEOUhW5jw</t>
  </si>
  <si>
    <t>Mandolino's Artisan Pizza</t>
  </si>
  <si>
    <t>htUK5uwiYlKB4coz8-b1XQ</t>
  </si>
  <si>
    <t>1925 Westinghouse Blvd</t>
  </si>
  <si>
    <t>YZI-968AR_ZyNdlLJ_f-jg</t>
  </si>
  <si>
    <t>KO Tree Services</t>
  </si>
  <si>
    <t>m7YpTiYuIW983WOSJjOm7w</t>
  </si>
  <si>
    <t>101 S Tryon St, Ste 3</t>
  </si>
  <si>
    <t>['Jewelry', 'Jewelry Repair', 'Watches', 'Shopping', 'Local Services']</t>
  </si>
  <si>
    <t>Eyne3V-oaSF-whFKSReC2Q</t>
  </si>
  <si>
    <t>Kabuki</t>
  </si>
  <si>
    <t>6701 Old Monroe Rd, Ste D</t>
  </si>
  <si>
    <t>4B_nRR2pEPqx-F-9y6oqnw</t>
  </si>
  <si>
    <t>Longboards Tap &amp; Taco</t>
  </si>
  <si>
    <t>1301 E Blvd</t>
  </si>
  <si>
    <t>['Bars', 'Sports Bars', 'Tex-Mex', 'Nightlife', 'Restaurants']</t>
  </si>
  <si>
    <t>jjrjoMeuQqMSNdeJRdr1qA</t>
  </si>
  <si>
    <t>4739 S Blvd</t>
  </si>
  <si>
    <t>['Restaurants', 'Breakfast &amp; Brunch', 'American (Traditional)', 'Diners']</t>
  </si>
  <si>
    <t>7czyeIDxM2qrAm7N3UaLag</t>
  </si>
  <si>
    <t>olXovJuBNPKhxsBd0DHEog</t>
  </si>
  <si>
    <t>The Impeccable Pig</t>
  </si>
  <si>
    <t>720 Governor Morrison</t>
  </si>
  <si>
    <t>['Accessories', 'Shopping', "Women's Clothing", 'Fashion']</t>
  </si>
  <si>
    <t>pxY6A9Mi015eMHC_KIJHtQ</t>
  </si>
  <si>
    <t>49'ers Barber Shop</t>
  </si>
  <si>
    <t>6549 Morehead Rd</t>
  </si>
  <si>
    <t>1D2uwDs3xKKUdfECxzq8nw</t>
  </si>
  <si>
    <t>2080 E Franklin Blvd</t>
  </si>
  <si>
    <t>['Fast Food', 'Restaurants', 'Delis', 'Food', 'Food Delivery Services', 'Sandwiches']</t>
  </si>
  <si>
    <t>_USkkVCBmttcy-xSpMQvuQ</t>
  </si>
  <si>
    <t>NIfmK27zNuQbawNwEvpRtg</t>
  </si>
  <si>
    <t>Charlotte Regional Farmers Market</t>
  </si>
  <si>
    <t>['Food', 'Fruits &amp; Veggies', 'Specialty Food', 'CSA', 'Farmers Market', 'Arts &amp; Crafts', 'Home &amp; Garden', 'Shopping', 'Nurseries &amp; Gardening']</t>
  </si>
  <si>
    <t>aO-_7LLeYDQemfPkWAYDrQ</t>
  </si>
  <si>
    <t>Nini Nails &amp; Bar</t>
  </si>
  <si>
    <t>oHJLyfyyb5lzvAFYJQI7qg</t>
  </si>
  <si>
    <t>Russ's Tire &amp; Auto</t>
  </si>
  <si>
    <t>7146 Mount Holly Rd</t>
  </si>
  <si>
    <t>['Oil Change Stations', 'Car Dealers', 'Car Inspectors', 'Tires', 'Automotive', 'Auto Repair']</t>
  </si>
  <si>
    <t>AQxjW8_mI00VraTCarE5jg</t>
  </si>
  <si>
    <t>The Cabin</t>
  </si>
  <si>
    <t>400 N Harbor Place Dr</t>
  </si>
  <si>
    <t>['Arts &amp; Entertainment', 'Lounges', 'Wine Bars', 'Nightlife', 'Bars', 'Music Venues']</t>
  </si>
  <si>
    <t>uXs2SnF9TNRMpzk3DW-kFA</t>
  </si>
  <si>
    <t>USPS Carrier Annex</t>
  </si>
  <si>
    <t>430 Minuet Ln</t>
  </si>
  <si>
    <t>G_u7kd0aKh58iB0ZinCuPA</t>
  </si>
  <si>
    <t>Deal's Automotive</t>
  </si>
  <si>
    <t>308 N Church St, Ste 3</t>
  </si>
  <si>
    <t>_giRUj-OhfBkDK05Ht7_EQ</t>
  </si>
  <si>
    <t>Skyline Car Service</t>
  </si>
  <si>
    <t>['Transportation', 'Hotels &amp; Travel', 'Airport Shuttles', 'Limos']</t>
  </si>
  <si>
    <t>v-Ci4EPmEYy6BPOOrqPd4Q</t>
  </si>
  <si>
    <t>sKVnJqyQlENOXRdsaStYDA</t>
  </si>
  <si>
    <t>3309 Queen City Dr</t>
  </si>
  <si>
    <t>['Waffles', 'Diners', 'American (New)', 'Restaurants', 'Breakfast &amp; Brunch']</t>
  </si>
  <si>
    <t>rqjhez-ulSyMkr7lMGJwFA</t>
  </si>
  <si>
    <t>Red Ginger</t>
  </si>
  <si>
    <t>401 S Tryon St, Ste 130</t>
  </si>
  <si>
    <t>['Sushi Bars', 'Restaurants', 'Steakhouses']</t>
  </si>
  <si>
    <t>mkdF65FP4eBBQTCYkzxlcw</t>
  </si>
  <si>
    <t>vmg2f5t4dlFhpXLT60CxfQ</t>
  </si>
  <si>
    <t>Carolina Sports Clinic</t>
  </si>
  <si>
    <t>8912 Blakeney Professional Dr, Ste 100</t>
  </si>
  <si>
    <t>['Health &amp; Medical', 'Doctors', 'Sports Medicine', 'Physical Therapy', 'Massage Therapy']</t>
  </si>
  <si>
    <t>WfTPLA8ou6-p5z5uV027Bg</t>
  </si>
  <si>
    <t>Golf Village</t>
  </si>
  <si>
    <t>['Mini Golf', 'Golf', 'Amusement Parks', 'Food', 'Active Life', 'Golf Lessons', 'Breweries', 'Fitness &amp; Instruction']</t>
  </si>
  <si>
    <t>xmbedl3jKZmoGldQmWnmfA</t>
  </si>
  <si>
    <t>7852 Rea Rd</t>
  </si>
  <si>
    <t>['Food', 'Grocery', 'Shopping', 'Flowers &amp; Gifts', 'Drugstores']</t>
  </si>
  <si>
    <t>T24LCCy-IV75MFOZUc80-Q</t>
  </si>
  <si>
    <t>9651 Brookdale Dr, Ste 400</t>
  </si>
  <si>
    <t>uGistdHw9EjOW9l5jn6cHw</t>
  </si>
  <si>
    <t>Nicole Wise Photography</t>
  </si>
  <si>
    <t>eYXW6wiaeeR1uqvCO9n9UA</t>
  </si>
  <si>
    <t>Lineberger Orthodontics</t>
  </si>
  <si>
    <t>347 N Caswell Rd</t>
  </si>
  <si>
    <t>yALlUmXryvR3oNsE3cJEBw</t>
  </si>
  <si>
    <t>hOzCJ_8_gjMDPL-wijtmUA</t>
  </si>
  <si>
    <t>DMV - License Plate Agency</t>
  </si>
  <si>
    <t>4612 Highway 49 S</t>
  </si>
  <si>
    <t>['Departments of Motor Vehicles', 'Automotive', 'Public Services &amp; Government', 'Registration Services']</t>
  </si>
  <si>
    <t>ZjddqDQxr4_EkssV3iLIqA</t>
  </si>
  <si>
    <t>Antique Clock Shop</t>
  </si>
  <si>
    <t>202 N Broome St</t>
  </si>
  <si>
    <t>['Home &amp; Garden', 'Gift Shops', 'Shopping', 'Flowers &amp; Gifts', 'Watch Repair', 'Antiques', 'Local Services', 'Home Decor', 'Clock Repair', 'Watches']</t>
  </si>
  <si>
    <t>jBdPXcAkbrlJ5JG6N-9x9Q</t>
  </si>
  <si>
    <t>Taqueria El Tri</t>
  </si>
  <si>
    <t>4300 N Tryon St</t>
  </si>
  <si>
    <t>['Food', 'Restaurants', 'Street Vendors', 'Food Stands', 'Food Trucks', 'Mexican', 'Tacos']</t>
  </si>
  <si>
    <t>lGwy3VCOoXRaqb5UaR0nMw</t>
  </si>
  <si>
    <t>Killman Automotive</t>
  </si>
  <si>
    <t>340 Seaboard Dr, Ste A</t>
  </si>
  <si>
    <t>lululemon athletica</t>
  </si>
  <si>
    <t>16838 Birkdale Commons Pkwy</t>
  </si>
  <si>
    <t>['Fashion', 'Shopping', 'Sports Wear', 'Sporting Goods']</t>
  </si>
  <si>
    <t>bxUtoCqGF9GbiPv5DbOs4g</t>
  </si>
  <si>
    <t>['Bakeries', 'Soup', 'Bagels', 'Breakfast &amp; Brunch', 'Salad', 'Sandwiches', 'Restaurants', 'Food']</t>
  </si>
  <si>
    <t>zHrvBbRMSV9SFqZC6qa20Q</t>
  </si>
  <si>
    <t>['Restaurants', 'Japanese', 'Bars', 'Sushi Bars', 'Nightlife']</t>
  </si>
  <si>
    <t>T_olUY-8BnOuGSJ-5CD6jg</t>
  </si>
  <si>
    <t>2001 East 7th St</t>
  </si>
  <si>
    <t>_4r6ganQE9cE3HcaidLQqg</t>
  </si>
  <si>
    <t>The Charlotte Thermography Center</t>
  </si>
  <si>
    <t>10550 Independence Pointe Pkwy, Ste 100</t>
  </si>
  <si>
    <t>TYmPhK4jhk3wV9SNWd8h-Q</t>
  </si>
  <si>
    <t>4 Seasons Cat Hospital</t>
  </si>
  <si>
    <t>6926 Shannon Willow Rd, Ste 200</t>
  </si>
  <si>
    <t>tAgw5srSCcmIVy9W2T543Q</t>
  </si>
  <si>
    <t>Darst Dermatology</t>
  </si>
  <si>
    <t>11301 Golf Links Dr N, Ste 203</t>
  </si>
  <si>
    <t>['Weight Loss Centers', 'Medical Spas', 'Beauty &amp; Spas', 'Health &amp; Medical', 'Doctors', 'Dermatologists', 'Medical Centers']</t>
  </si>
  <si>
    <t>m3bgjLWX7s8HXxYTKYjKzg</t>
  </si>
  <si>
    <t>1901 Broadcast St</t>
  </si>
  <si>
    <t>N3m0Z3I_zOTyqpk_Kpvozw</t>
  </si>
  <si>
    <t>The Dunavant</t>
  </si>
  <si>
    <t>2322 Dunavant St, Ste 200</t>
  </si>
  <si>
    <t>['American (Traditional)', 'Steakhouses', 'Restaurants', 'Home Services', 'Real Estate', 'Real Estate Services']</t>
  </si>
  <si>
    <t>km4UIp-FoDJ5NlNL5kN5kA</t>
  </si>
  <si>
    <t>Five Star Barber Salon</t>
  </si>
  <si>
    <t>7808 S Tryon St, Ste G</t>
  </si>
  <si>
    <t>_feADCN1FBnTY2UJz3RoKA</t>
  </si>
  <si>
    <t>13015 E Independence Blvd</t>
  </si>
  <si>
    <t>xFUZ9dI-h0NHjjJv8P1uFw</t>
  </si>
  <si>
    <t>Wolfman Pizza - Charlotte</t>
  </si>
  <si>
    <t>8504 Park Rd</t>
  </si>
  <si>
    <t>['Restaurants', 'Bars', 'Nightlife', 'Sports Bars', 'Pizza', 'Vegetarian']</t>
  </si>
  <si>
    <t>69jd-cTrCZzbGQsfCvxQBg</t>
  </si>
  <si>
    <t>MadVapes</t>
  </si>
  <si>
    <t>11132 Renaissance Dr</t>
  </si>
  <si>
    <t>g2SfxyysPN6vDwm-F96JzA</t>
  </si>
  <si>
    <t>4722 Sharon Rd, Ste G</t>
  </si>
  <si>
    <t>['Event Planning &amp; Services', 'Shopping', 'Flowers &amp; Gifts', 'Cards &amp; Stationery', 'Arts &amp; Crafts', 'Gift Shops']</t>
  </si>
  <si>
    <t>8CPVh2uBLLYTIfv65j9wlQ</t>
  </si>
  <si>
    <t>Rocky Top BBQ Co</t>
  </si>
  <si>
    <t>['Food Trucks', 'Barbeque', 'Event Planning &amp; Services', 'Restaurants', 'Food', 'Caterers', 'Southern']</t>
  </si>
  <si>
    <t>NsWc7zJG5PN_frYqMOa9mQ</t>
  </si>
  <si>
    <t>Riverview Raw Bar and Chill</t>
  </si>
  <si>
    <t>10012 Moores Chapel Lp</t>
  </si>
  <si>
    <t>['American (New)', 'Restaurants', 'Local Flavor', 'Nightlife', 'Dance Clubs', 'Seafood', 'Cocktail Bars', 'Bars']</t>
  </si>
  <si>
    <t>Lb3tFLFvWS8VjF8XDNjH4A</t>
  </si>
  <si>
    <t>Charlotte Mecklenburg Library - Mountain Island</t>
  </si>
  <si>
    <t>4420 Hoyt Galvin Way</t>
  </si>
  <si>
    <t>['Bookstores', 'Shopping', 'Libraries', 'Books', 'Mags', 'Music &amp; Video', 'Education', 'Educational Services', 'Public Services &amp; Government']</t>
  </si>
  <si>
    <t>rbddn_3aAG8lRF5RZMFceA</t>
  </si>
  <si>
    <t>Black's Tire &amp; Auto Service</t>
  </si>
  <si>
    <t>11008 E Independence Blvd</t>
  </si>
  <si>
    <t>vpc6edTXooKZb_KD3p8-jA</t>
  </si>
  <si>
    <t>Canine Castle</t>
  </si>
  <si>
    <t>['Pet Sitting', 'Pet Groomers', 'Pet Services', 'Pets']</t>
  </si>
  <si>
    <t>IuONl7tvvBovSb24-iR_DA</t>
  </si>
  <si>
    <t>Mama Gee's Takeout Restaurant</t>
  </si>
  <si>
    <t>509 Beatties Ford Rd</t>
  </si>
  <si>
    <t>['African', 'Restaurants', 'Soul Food']</t>
  </si>
  <si>
    <t>FDJMmucEYffBLU_JeNHMPQ</t>
  </si>
  <si>
    <t>The Dog Salon</t>
  </si>
  <si>
    <t>1318 Central Ave, Ste E-1</t>
  </si>
  <si>
    <t>['Pets', 'Pet Services', 'Local Services', 'Pet Groomers', 'Beauty &amp; Spas', 'Pet Sitting', 'Pet Stores']</t>
  </si>
  <si>
    <t>tnQdyQZSNpjue1XsOEnISQ</t>
  </si>
  <si>
    <t>DB's Tavern</t>
  </si>
  <si>
    <t>8155 Ardrey Kell Rd</t>
  </si>
  <si>
    <t>['Cocktail Bars', 'Nightlife', 'Bars', 'Restaurants', 'American (Traditional)', 'Chicken Wings', 'Burgers']</t>
  </si>
  <si>
    <t>b31OBrLOlIAGtlu22ik6OQ</t>
  </si>
  <si>
    <t>7267 Hwy 73</t>
  </si>
  <si>
    <t>['Restaurants', 'Fast Food', 'Salad', 'Breakfast &amp; Brunch']</t>
  </si>
  <si>
    <t>IxLCzn4R0BRMBfm8zkBzcg</t>
  </si>
  <si>
    <t>Berry Swirl</t>
  </si>
  <si>
    <t>112 S Hwy 16</t>
  </si>
  <si>
    <t>Fc0ZiOyjXpxdeZSHcGvdmQ</t>
  </si>
  <si>
    <t>Thomas Chiropractic Clinic</t>
  </si>
  <si>
    <t>5527 Monroe Rd</t>
  </si>
  <si>
    <t>kk1dTUWwvNwyaimg3uzc3A</t>
  </si>
  <si>
    <t>5100 E Independence Blvd</t>
  </si>
  <si>
    <t>['Hotels &amp; Travel', 'Car Rental', 'Automotive']</t>
  </si>
  <si>
    <t>7z9UqeZSLDsxs5uAdQnP4g</t>
  </si>
  <si>
    <t>Salon M2 Charlotte</t>
  </si>
  <si>
    <t>8430 Rea Rd, Ste 140</t>
  </si>
  <si>
    <t>['Shopping Centers', 'Beauty &amp; Spas', 'Shopping', 'Hair Salons', 'Medical Spas', 'Hair Stylists', 'Fashion', 'Department Stores', 'Health &amp; Medical', 'Hair Extensions']</t>
  </si>
  <si>
    <t>A28ib0BrDF5u6tocMK0I_A</t>
  </si>
  <si>
    <t>Amtrak</t>
  </si>
  <si>
    <t>1914 N Tryon St</t>
  </si>
  <si>
    <t>V-qDa2kr5qWdhs7PU-l-3Q</t>
  </si>
  <si>
    <t>Taste Cafe</t>
  </si>
  <si>
    <t>100 N Tryon St, Ste 300, Founders Hall</t>
  </si>
  <si>
    <t>['Breakfast &amp; Brunch', 'Caterers', 'Event Planning &amp; Services', 'Sandwiches', 'Restaurants', 'Cafes']</t>
  </si>
  <si>
    <t>6e-BhHngYK01vzoK6gL5-A</t>
  </si>
  <si>
    <t>Dogwood Lane Children's Academy</t>
  </si>
  <si>
    <t>1551 Arrowpoint Ln</t>
  </si>
  <si>
    <t>['Education', 'Local Services', 'Child Care &amp; Day Care', 'Preschools']</t>
  </si>
  <si>
    <t>5sBVX3B-rf1YrRXfQlVFxA</t>
  </si>
  <si>
    <t>19420 Jetton Rd</t>
  </si>
  <si>
    <t>z_KWvuw1k7kL3bepctOI2A</t>
  </si>
  <si>
    <t>Best Carpet Solution</t>
  </si>
  <si>
    <t>['Grout Services', 'Home Services', 'Local Services', 'Carpet Cleaning', 'Damage Restoration', 'Professional Services', 'Office Cleaning']</t>
  </si>
  <si>
    <t>Hg4Ih249vvT4y7Mbr4EiSA</t>
  </si>
  <si>
    <t>8709 Arbor Creek Dr, Ste E1</t>
  </si>
  <si>
    <t>['Fitness &amp; Instruction', 'Yoga', 'Active Life', 'Shopping', 'Gyms', 'Trainers', 'Fitness/Exercise Equipment']</t>
  </si>
  <si>
    <t>Dq1bTlQOsfx6awnrrADbTw</t>
  </si>
  <si>
    <t>4400 Sharon Rd, Ste 199</t>
  </si>
  <si>
    <t>['Bridal', 'Watch Repair', 'Jewelry Repair', 'Watches', 'Local Services', 'Shopping', 'Jewelry']</t>
  </si>
  <si>
    <t>4SYePgo3l4h89WL63PKq4w</t>
  </si>
  <si>
    <t>9609 E Independence Blvd</t>
  </si>
  <si>
    <t>['Shopping', "Men's Clothing", 'Fashion', 'Department Stores', "Women's Clothing", 'Home &amp; Garden', 'Discount Store', 'Home Decor']</t>
  </si>
  <si>
    <t>gblFg_GOg8OTPEO2sbCHhg</t>
  </si>
  <si>
    <t>['Home Automation', 'Security Systems', 'Professional Services', 'Internet Service Providers', 'Home Services', 'Television Service Providers']</t>
  </si>
  <si>
    <t>taQyhYtNzD4vujSvP3CDkQ</t>
  </si>
  <si>
    <t>2015 East Arbors Dr, Ste 260, The Arbors In Charlotte</t>
  </si>
  <si>
    <t>QMOfd4Am5W-_Cmg_pKgzkA</t>
  </si>
  <si>
    <t>Pho Viet &amp; Seafood</t>
  </si>
  <si>
    <t>7146 E Independence Blvd, Ste F</t>
  </si>
  <si>
    <t>['Vietnamese', 'Restaurants', 'Seafood']</t>
  </si>
  <si>
    <t>8Yuy-TG-dDO_cqA8ZuLzmQ</t>
  </si>
  <si>
    <t>250 N New Hope Rd</t>
  </si>
  <si>
    <t>pCb0jYxksLR562vV7As1bQ</t>
  </si>
  <si>
    <t>Chris' Deli</t>
  </si>
  <si>
    <t>3619 E Independence Blvd</t>
  </si>
  <si>
    <t>['Sandwiches', 'Restaurants', 'Delis', 'Salad']</t>
  </si>
  <si>
    <t>_PA7QaLRRI1LZkQXbTDyhw</t>
  </si>
  <si>
    <t>Foremans Painting</t>
  </si>
  <si>
    <t>8900 Boyd Dr, Ste D</t>
  </si>
  <si>
    <t>['Local Services', 'Painters', 'Pressure Washers', 'Carpenters', 'Home Services']</t>
  </si>
  <si>
    <t>Las Margaritas</t>
  </si>
  <si>
    <t>4426 E Independence Blvd</t>
  </si>
  <si>
    <t>oNQ6Q6IHh5GnLgllfM1dMQ</t>
  </si>
  <si>
    <t>1801 A Commonwealth Ave</t>
  </si>
  <si>
    <t>['Food', 'Restaurants', 'Specialty Food', 'Grocery', 'Seafood Markets', 'Seafood']</t>
  </si>
  <si>
    <t>cKu4EItzJjo2SkTC6CDucg</t>
  </si>
  <si>
    <t>Cocoa's Octails &amp; Jerk</t>
  </si>
  <si>
    <t>1821 Bishop Madison Ln</t>
  </si>
  <si>
    <t>fsaJyUouECam9aPNWD4JNw</t>
  </si>
  <si>
    <t>Barrington Place</t>
  </si>
  <si>
    <t>2410 Allerton Way</t>
  </si>
  <si>
    <t>['Apartments', 'University Housing', 'Real Estate', 'Home Services']</t>
  </si>
  <si>
    <t>uWRhh7MElFjkFO7HS_DGbA</t>
  </si>
  <si>
    <t>OMB's Weihnachtsmarkt - Christmas Market</t>
  </si>
  <si>
    <t>217 Southside Dr</t>
  </si>
  <si>
    <t>['Arts &amp; Entertainment', 'Local Flavor', 'Festivals', 'Restaurants', 'Brasseries']</t>
  </si>
  <si>
    <t>7kamMBLZmAAxG5yIOFzslA</t>
  </si>
  <si>
    <t>Goldfish Swim School - Charlotte</t>
  </si>
  <si>
    <t>13403 South Ridge Dr</t>
  </si>
  <si>
    <t>['Active Life', 'Fitness &amp; Instruction', 'Swimming Lessons/Schools', 'Specialty Schools', 'Education']</t>
  </si>
  <si>
    <t>mBuNh3eP95vlzpVhVDuCAQ</t>
  </si>
  <si>
    <t>Lakeside Eye Associates</t>
  </si>
  <si>
    <t>16525 Birkdale Commons Pkwy</t>
  </si>
  <si>
    <t>['Optometrists', 'Health &amp; Medical', 'Laser Eye Surgery/Lasik', 'Eyewear &amp; Opticians', 'Shopping']</t>
  </si>
  <si>
    <t>TegcAWLmc20F7RTNB-D29Q</t>
  </si>
  <si>
    <t>Southeast Chiropractic</t>
  </si>
  <si>
    <t>616 Cox Rd</t>
  </si>
  <si>
    <t>['Health &amp; Medical', 'Active Life', 'Acupuncture', 'Fitness &amp; Instruction', 'Yoga', 'Chiropractors']</t>
  </si>
  <si>
    <t>SemaGv0PFzS-_Mgh-Lr6LQ</t>
  </si>
  <si>
    <t>BRAKES</t>
  </si>
  <si>
    <t>7140 Weddington Rd NW, Ste 120</t>
  </si>
  <si>
    <t>['Specialty Schools', 'Driving Schools', 'Education']</t>
  </si>
  <si>
    <t>Abm-1HRGPyevBtnC3Rpxag</t>
  </si>
  <si>
    <t>Rock Bottom Restaurant &amp; Brewery</t>
  </si>
  <si>
    <t>['Pubs', 'Beer', 'Wine &amp; Spirits', 'American (Traditional)', 'Nightlife', 'American (New)', 'Food', 'Bars', 'Pizza', 'Sandwiches', 'Restaurants']</t>
  </si>
  <si>
    <t>PB0VuJdiZ4eIGAzuvN69QQ</t>
  </si>
  <si>
    <t>My Lovely Nails</t>
  </si>
  <si>
    <t>602 Indian Trail Rd S</t>
  </si>
  <si>
    <t>Ixi92Fv1bLhdBbYIxfnOTg</t>
  </si>
  <si>
    <t>5225 Poplar Tent Rd</t>
  </si>
  <si>
    <t>6LtrkeePCFl_AdlRJdS2Ww</t>
  </si>
  <si>
    <t>Stu‚Äôs Barrel House</t>
  </si>
  <si>
    <t>3215 North Davidson St</t>
  </si>
  <si>
    <t>wCyaAIsKHZrMmht54flGGw</t>
  </si>
  <si>
    <t>Charlotte Gastroenterology &amp; Hepatology</t>
  </si>
  <si>
    <t>13808 Professional Center Dr</t>
  </si>
  <si>
    <t>['Hepatologists', 'Doctors', 'Health &amp; Medical', 'Gastroenterologist']</t>
  </si>
  <si>
    <t>Kf6mQ8O7xjpjlxquGsRJLA</t>
  </si>
  <si>
    <t>Assistance League of Charlotte</t>
  </si>
  <si>
    <t>3405 S Tryon St</t>
  </si>
  <si>
    <t>['Thrift Stores', 'Community Service/Non-Profit', 'Shopping', 'Local Services']</t>
  </si>
  <si>
    <t>T1GFsaD4ZBQdROMlNSEfFA</t>
  </si>
  <si>
    <t>9115 S Tryon St</t>
  </si>
  <si>
    <t>X8XowEhH7nAQviEzHk-kwQ</t>
  </si>
  <si>
    <t>Airtron</t>
  </si>
  <si>
    <t>3325 Service St</t>
  </si>
  <si>
    <t>ESRTwPDfdRsH3N2Sv8yw3g</t>
  </si>
  <si>
    <t>Kreeb Family Dentistry</t>
  </si>
  <si>
    <t>13210 Rosedale Hill Ave</t>
  </si>
  <si>
    <t>['Oral Surgeons', 'Diagnostic Services', 'Laboratory Testing', 'Medical Centers', 'General Dentistry', 'Pediatric Dentists', 'Health &amp; Medical', 'Cosmetic Dentists', 'Dentists']</t>
  </si>
  <si>
    <t>_0Al136HhvLa5eJb5_YssQ</t>
  </si>
  <si>
    <t>Sports &amp; Fitness</t>
  </si>
  <si>
    <t>20310 Sefton Park Rd</t>
  </si>
  <si>
    <t>emCtTWqzqW62KCUdrYY8oQ</t>
  </si>
  <si>
    <t>Jami Masters School of Dance</t>
  </si>
  <si>
    <t>530 Brandywine Rd, Ste 5</t>
  </si>
  <si>
    <t>['Fitness &amp; Instruction', 'Active Life', 'Dance Schools', 'Education', 'Specialty Schools', 'Dance Studios', 'Performing Arts', 'Arts &amp; Entertainment']</t>
  </si>
  <si>
    <t>vuw-F8FThW03j4Jqb9raqw</t>
  </si>
  <si>
    <t>6519 Brookshire Blvd</t>
  </si>
  <si>
    <t>['Convenience Stores', 'Gas Stations', 'Automotive', 'Food']</t>
  </si>
  <si>
    <t>gIielKI_53iP1bBbpBp5TA</t>
  </si>
  <si>
    <t>10850 Providence Rd</t>
  </si>
  <si>
    <t>['Mobile Phone Repair', 'Printing Services', 'Office Equipment', 'Shopping', 'Shipping Centers', 'Local Services', 'IT Services &amp; Computer Repair']</t>
  </si>
  <si>
    <t>SVYcZ8PpxvNYirHmFa6gWg</t>
  </si>
  <si>
    <t>Caffeine Highway</t>
  </si>
  <si>
    <t>yZxl88lyKIc8n4MvmWftBA</t>
  </si>
  <si>
    <t>QJ3IoaGmqKu8j0iitiiLpQ</t>
  </si>
  <si>
    <t>7918 Rea Rd, B</t>
  </si>
  <si>
    <t>9YiIVnH_QokhOCqho28CPg</t>
  </si>
  <si>
    <t>7051 South Blvd</t>
  </si>
  <si>
    <t>ek5cepgrlLiswA0rF6rc7g</t>
  </si>
  <si>
    <t>4322 Sunset Rd</t>
  </si>
  <si>
    <t>hOE7NQSRHLWSLaLVFGDBVg</t>
  </si>
  <si>
    <t>3908 F-130 E Franklin Blvd</t>
  </si>
  <si>
    <t>['Restaurants', 'Sandwiches', 'Salad', 'Greek']</t>
  </si>
  <si>
    <t>EhxcTLFy9-0ZBnna2Tw7fg</t>
  </si>
  <si>
    <t>Allen Edmonds</t>
  </si>
  <si>
    <t>6822 Phillips Pl Ct</t>
  </si>
  <si>
    <t>["Men's Clothing", 'Shopping', 'Fashion', 'Shoe Stores']</t>
  </si>
  <si>
    <t>3BnHYEucLgu3wZUe5GElZA</t>
  </si>
  <si>
    <t>2875 West Hwy 74</t>
  </si>
  <si>
    <t>['Pet Services', 'Pets', 'Pet Training', 'Pet Groomers', 'Pet Stores']</t>
  </si>
  <si>
    <t>nmon6mp4Onywn50iFrocrg</t>
  </si>
  <si>
    <t>11516 Providence Rd</t>
  </si>
  <si>
    <t>['Flowers &amp; Gifts', 'Food', 'Grocery', 'Shopping', 'Drugstores']</t>
  </si>
  <si>
    <t>rvjifawS78Cs1ZbUF_wGHw</t>
  </si>
  <si>
    <t>Camden Foxcroft Apartments</t>
  </si>
  <si>
    <t>4612 Simsbury Rd</t>
  </si>
  <si>
    <t>MJzxR_mQ3urfmrkO3fPptw</t>
  </si>
  <si>
    <t>Ebb &amp; Flow Movement Studio</t>
  </si>
  <si>
    <t>2116 North Davidson St, Unit C</t>
  </si>
  <si>
    <t>['Yoga', 'Dance Studios', 'Active Life', 'Pilates', 'Fitness &amp; Instruction']</t>
  </si>
  <si>
    <t>rGaNFrea3U3WJkzelDanVA</t>
  </si>
  <si>
    <t>Align Weight Loss &amp; Body Balancing</t>
  </si>
  <si>
    <t>4012 Park Rd, Ste 101</t>
  </si>
  <si>
    <t>['Weight Loss Centers', 'Nutritionists', 'Health &amp; Medical']</t>
  </si>
  <si>
    <t>m0TzEJ8ufxio1zF4EhnYkQ</t>
  </si>
  <si>
    <t>Savvy Bride Boutique</t>
  </si>
  <si>
    <t>2216 Hawkins St</t>
  </si>
  <si>
    <t>['Accessories', 'Fashion', 'Bridal', 'Shopping']</t>
  </si>
  <si>
    <t>oq-5emREbUJ-KALk3wWHdg</t>
  </si>
  <si>
    <t>Bilo Store</t>
  </si>
  <si>
    <t>3110 Fincher Farm Rd</t>
  </si>
  <si>
    <t>M9nSwBxPRxH83wVNYmzmJA</t>
  </si>
  <si>
    <t>Carolina Family Healthcare</t>
  </si>
  <si>
    <t>11220 Elm Ln, Ste 102</t>
  </si>
  <si>
    <t>['Pediatricians', 'Doctors', 'Weight Loss Centers', 'Family Practice', 'Health &amp; Medical', 'Chiropractors']</t>
  </si>
  <si>
    <t>_uxMccpuLwbs1Tz1_mWlgw</t>
  </si>
  <si>
    <t>1719 Montford Dr</t>
  </si>
  <si>
    <t>['Pet Services', 'Pets', 'Pet Groomers', 'Pet Sitting', 'Pet Training']</t>
  </si>
  <si>
    <t>iIYIvmfrI-MWMdklmDIdYA</t>
  </si>
  <si>
    <t>Urban Ministry Center</t>
  </si>
  <si>
    <t>945 N College St</t>
  </si>
  <si>
    <t>['Donation Center', 'Food Banks', 'Community Service/Non-Profit', 'Homeless Shelters', 'Local Services']</t>
  </si>
  <si>
    <t>bkX0cbnHPvUWeL-sUbeRQQ</t>
  </si>
  <si>
    <t>Bargain House</t>
  </si>
  <si>
    <t>v8hyQH6OwxCLuHrOBBt9pQ</t>
  </si>
  <si>
    <t>Charlotte Dermatology</t>
  </si>
  <si>
    <t>2630 E 7th St, Ste 200</t>
  </si>
  <si>
    <t>['Beauty &amp; Spas', 'Skin Care', 'Health &amp; Medical', 'Doctors', 'Dermatologists']</t>
  </si>
  <si>
    <t>pgp1UFkE9S_X4Wy-5NFJtQ</t>
  </si>
  <si>
    <t>8120 Providence Rd, Ste 500</t>
  </si>
  <si>
    <t>['Shopping', 'Fashion', "Women's Clothing", 'Accessories', 'Used', 'Vintage &amp; Consignment']</t>
  </si>
  <si>
    <t>f0eTUS9luwSZ0Vz_TOHTPg</t>
  </si>
  <si>
    <t>Sabor Latino</t>
  </si>
  <si>
    <t>270 McGill Ave NW</t>
  </si>
  <si>
    <t>j59Za05z-37QNoondV1YvQ</t>
  </si>
  <si>
    <t>Prime 6538 Restaurant and Bar</t>
  </si>
  <si>
    <t>6538 N Tryon St</t>
  </si>
  <si>
    <t>['Restaurants', 'Nightlife', 'Jazz &amp; Blues', 'American (Traditional)', 'Arts &amp; Entertainment']</t>
  </si>
  <si>
    <t>HuYgoOR54HFPczgqI8kKdg</t>
  </si>
  <si>
    <t>15080-P Idlewild Rd</t>
  </si>
  <si>
    <t>['Food', 'Grocery', 'Shopping', 'Drugstores', 'Flowers &amp; Gifts']</t>
  </si>
  <si>
    <t>2hUENHFcBIqop8-uWvrf6A</t>
  </si>
  <si>
    <t>Galway Hooker</t>
  </si>
  <si>
    <t>['Pubs', 'Event Planning &amp; Services', 'Nightlife', 'Bars', 'Restaurants', 'Venues &amp; Event Spaces', 'Irish']</t>
  </si>
  <si>
    <t>La_0EvTtRZOV-9AnG3ke6Q</t>
  </si>
  <si>
    <t>Olio's</t>
  </si>
  <si>
    <t>['Coffee &amp; Tea', 'Venues &amp; Event Spaces', 'Food', 'Event Planning &amp; Services', 'Cafes', 'Restaurants', 'American (New)']</t>
  </si>
  <si>
    <t>XPPt-Z9t3LWhsomIpQ-Thw</t>
  </si>
  <si>
    <t>Park 51 Cafe</t>
  </si>
  <si>
    <t>10703 Park Rd</t>
  </si>
  <si>
    <t>['Sandwiches', 'American (Traditional)', 'Salad', 'Restaurants']</t>
  </si>
  <si>
    <t>0ZfILhI-oNB9TY4j5zw3Bw</t>
  </si>
  <si>
    <t>CoreFIT 24/7</t>
  </si>
  <si>
    <t>17105 Kenton Dr</t>
  </si>
  <si>
    <t>['Weight Loss Centers', 'Fitness &amp; Instruction', 'Trainers', 'Gyms', 'Active Life', 'Health &amp; Medical']</t>
  </si>
  <si>
    <t>w_i4zgL11gEdSNm2PlYvxg</t>
  </si>
  <si>
    <t>Mint Dental</t>
  </si>
  <si>
    <t>5500 Nc Hwy 49 S, Ste 100</t>
  </si>
  <si>
    <t>['Cosmetic Dentists', 'Dentists', 'Health &amp; Medical', 'General Dentistry', 'Periodontists']</t>
  </si>
  <si>
    <t>KBNksbA7qyFPoLO-GPmYmA</t>
  </si>
  <si>
    <t>REEDS Jewelers</t>
  </si>
  <si>
    <t>8111 Concord Mills Blvd., Space 337</t>
  </si>
  <si>
    <t>['Shopping', 'Jewelry', 'Watches']</t>
  </si>
  <si>
    <t>vuF03U_Jv83wb5S2PyeQEA</t>
  </si>
  <si>
    <t>NUE' Brows to Brazilians + Beaute Bar</t>
  </si>
  <si>
    <t>9121 Sam Furr Rd, Ste 103</t>
  </si>
  <si>
    <t>['Eyebrow Services', 'Skin Care', 'Hair Salons', 'Beauty &amp; Spas', 'Eyelash Service']</t>
  </si>
  <si>
    <t>TLOiLRCJJ2h-7kNxqSVmbA</t>
  </si>
  <si>
    <t>10412 A Centrum Pkwy</t>
  </si>
  <si>
    <t>['Shopping', 'Bookstores', 'Books', 'Mags', 'Music &amp; Video', 'Religious Organizations', 'Religious Items']</t>
  </si>
  <si>
    <t>4GJc_Ls4f2uVptSfFQTL5g</t>
  </si>
  <si>
    <t>Fu's Custom Tattoos</t>
  </si>
  <si>
    <t>3200 N Davidson St</t>
  </si>
  <si>
    <t>o3c5eZcW5Z9OYmTPTf-hhw</t>
  </si>
  <si>
    <t>Frontier</t>
  </si>
  <si>
    <t>['Transportation', 'Airlines', 'Hotels &amp; Travel']</t>
  </si>
  <si>
    <t>KpfkZigNjGrM0rt-WCIVxw</t>
  </si>
  <si>
    <t>3600 N Sharon Amity Rd</t>
  </si>
  <si>
    <t>['Food', 'Grocery', 'International Grocery', 'Butcher']</t>
  </si>
  <si>
    <t>ZdqiRrUik1GWAcMWb2iBdw</t>
  </si>
  <si>
    <t>Coco and the Director</t>
  </si>
  <si>
    <t>['Nightlife', 'Restaurants', 'Lounges', 'Sandwiches', 'Food', 'Coffee &amp; Tea', 'Bars']</t>
  </si>
  <si>
    <t>ur3FZlizds6D73-1YOCtxA</t>
  </si>
  <si>
    <t>10012 Benfield Rd, Ste 300</t>
  </si>
  <si>
    <t>['Japanese', 'Restaurants', 'Salad', 'Sushi Bars']</t>
  </si>
  <si>
    <t>WCnTReUTGzWMF7MPkqpdVQ</t>
  </si>
  <si>
    <t>The Hair Lounge</t>
  </si>
  <si>
    <t>4540 Motorsports Dr</t>
  </si>
  <si>
    <t>['Hair Salons', 'Waxing', 'Hair Removal', 'Beauty &amp; Spas', 'Nail Salons', 'Hair Stylists', 'Nail Technicians']</t>
  </si>
  <si>
    <t>vRv1425I1P48AukIVaN59g</t>
  </si>
  <si>
    <t>Reigning Cats and Dogs</t>
  </si>
  <si>
    <t>700 N Broome St</t>
  </si>
  <si>
    <t>['Pet Groomers', 'Pet Stores', 'Pets', 'Pet Services']</t>
  </si>
  <si>
    <t>2P88coDSUelsqF0Gh7l1_A</t>
  </si>
  <si>
    <t>Moore's Body Shop</t>
  </si>
  <si>
    <t>825 N Graham St</t>
  </si>
  <si>
    <t>ULzYjk1f3rZxctN2ZC8oBQ</t>
  </si>
  <si>
    <t>8315 Steele Creek Rd</t>
  </si>
  <si>
    <t>['Gas Stations', 'Service Stations', 'Coffee &amp; Tea', 'Food', 'Gas Stations', 'Convenience Stores', 'Automotive']</t>
  </si>
  <si>
    <t>2Ry7PhEAy7nDZyZCBYmJ2A</t>
  </si>
  <si>
    <t>414 Hwy 27 South</t>
  </si>
  <si>
    <t>Lpzkvaxqam9XiGrILURFGQ</t>
  </si>
  <si>
    <t>Babies R US</t>
  </si>
  <si>
    <t>8062 Concord Mills Blvd</t>
  </si>
  <si>
    <t>['Shopping', 'Toy Stores', 'Baby Gear &amp; Furniture']</t>
  </si>
  <si>
    <t>VG12JEkU7jd9DutiZraZCw</t>
  </si>
  <si>
    <t>LendScout American Security Mortgage</t>
  </si>
  <si>
    <t>2101 Rexford Rd, Ste 100E</t>
  </si>
  <si>
    <t>['Mortgage Lenders', 'Financial Services']</t>
  </si>
  <si>
    <t>FBvV-eKAfiRrZ1jFmeaTBg</t>
  </si>
  <si>
    <t>Graves Furniture Shop</t>
  </si>
  <si>
    <t>1517 Industrial Dr</t>
  </si>
  <si>
    <t>['Furniture Reupholstery', 'Antiques', 'Local Services', 'Furniture Repair', 'Furniture Assembly', 'Home Services', 'Home &amp; Garden', 'Shopping', 'Refinishing Services', 'Furniture Stores']</t>
  </si>
  <si>
    <t>P20f4fY4xBWZoxuL7oM3Ww</t>
  </si>
  <si>
    <t>Griffin Tire &amp; Auto Your Neighborhood Tire Pros</t>
  </si>
  <si>
    <t>2500 Little Rock Rd</t>
  </si>
  <si>
    <t>['Tires', 'Auto Repair', 'Auto Parts &amp; Supplies', 'Automotive', 'Transmission Repair', 'Oil Change Stations']</t>
  </si>
  <si>
    <t>lewN3yvie6jSbRNuyAV0GQ</t>
  </si>
  <si>
    <t>8000 Providence Rd.</t>
  </si>
  <si>
    <t>LBYHBhEa6EjM-rS9BQnHPg</t>
  </si>
  <si>
    <t>1351 Chestnut Ln</t>
  </si>
  <si>
    <t>krM91L2J4x0Wv3RzEwcEbA</t>
  </si>
  <si>
    <t>215 E Exmore St</t>
  </si>
  <si>
    <t>['Restaurants', 'Southern', 'Diners']</t>
  </si>
  <si>
    <t>dm9sXS_dvo7alTBFfXVkCw</t>
  </si>
  <si>
    <t>Morningstar Storage</t>
  </si>
  <si>
    <t>9791 Rea Rd</t>
  </si>
  <si>
    <t>2yECo6Bkzwgb9YjYUPhD0A</t>
  </si>
  <si>
    <t>All Seasons Refrigeration Heating &amp; Cooling</t>
  </si>
  <si>
    <t>6715 Old Meadow Rd</t>
  </si>
  <si>
    <t>Fk3Zav0PPGUTD1Fs6pUYgw</t>
  </si>
  <si>
    <t>AAA - Huntersville</t>
  </si>
  <si>
    <t>9931 Knockando Ln</t>
  </si>
  <si>
    <t>['Roadside Assistance', 'Travel Services', 'Automotive', 'Auto Insurance', 'Insurance', 'Tours', 'Financial Services', 'Hotels &amp; Travel', 'Life Insurance', 'Auto Repair']</t>
  </si>
  <si>
    <t>PbavN-lNovGuah8NR20nhA</t>
  </si>
  <si>
    <t>1035 Providence Rd</t>
  </si>
  <si>
    <t>K8NUJWxYXlRyNS4SzZYMrw</t>
  </si>
  <si>
    <t>['Event Planning &amp; Services', 'Caterers', 'Food', 'Coffee &amp; Tea', 'Donuts']</t>
  </si>
  <si>
    <t>FNLjwOnqOVPNkyowx0UZWQ</t>
  </si>
  <si>
    <t>9918 Knockando Ln</t>
  </si>
  <si>
    <t>['Eyewear &amp; Opticians', 'Health &amp; Medical', 'Shopping', 'Optometrists']</t>
  </si>
  <si>
    <t>b1MjGYs4QEU9UDd9HSbwFg</t>
  </si>
  <si>
    <t>Treadquarters Discount Tire</t>
  </si>
  <si>
    <t>10822-C Pineville Rd</t>
  </si>
  <si>
    <t>['Smog Check Stations', 'Auto Repair', 'Oil Change Stations', 'Tires', 'Automotive']</t>
  </si>
  <si>
    <t>gJfcAJvZ2RQgN8ksPNWeNw</t>
  </si>
  <si>
    <t>Natural Blendz</t>
  </si>
  <si>
    <t>['Cafes', 'Sandwiches', 'Soup', 'Juice Bars &amp; Smoothies', 'Food', 'Restaurants', 'Vegetarian']</t>
  </si>
  <si>
    <t>Ilcos9ibNjfu9qKyrEM_-w</t>
  </si>
  <si>
    <t>Queens Coffee Bar</t>
  </si>
  <si>
    <t>1720 Pegram St</t>
  </si>
  <si>
    <t>['Food', 'Bagels', 'Internet Cafes', 'Coffee &amp; Tea']</t>
  </si>
  <si>
    <t>i_kt9jSVwTEcOO-hPquftA</t>
  </si>
  <si>
    <t>Beauty Brands</t>
  </si>
  <si>
    <t>5335 Ballantyne Commons Pkwy</t>
  </si>
  <si>
    <t>['Shopping', 'Beauty &amp; Spas', 'Day Spas', 'Cosmetics &amp; Beauty Supply', 'Massage']</t>
  </si>
  <si>
    <t>0xqJm7cLx5-VpAgL7kEvcw</t>
  </si>
  <si>
    <t>4400 Sharon Rd, Space G20A</t>
  </si>
  <si>
    <t>['Toy Stores', 'Flowers &amp; Gifts', 'Shopping', 'Gift Shops', 'Fashion', "Children's Clothing"]</t>
  </si>
  <si>
    <t>j_VCKCOsyN1FqYZzHAkw7Q</t>
  </si>
  <si>
    <t>Baker Auto</t>
  </si>
  <si>
    <t>315 Quincy St, Ste A</t>
  </si>
  <si>
    <t>['Auto Repair', 'Wheel &amp; Rim Repair', 'Automotive']</t>
  </si>
  <si>
    <t>j3fKPi75hvWzqRk8G7IWkg</t>
  </si>
  <si>
    <t>Absolutely Spotless Cleaning &amp; Carpet Cleaning</t>
  </si>
  <si>
    <t>8539 Monroe Rd</t>
  </si>
  <si>
    <t>['Home Cleaning', 'Office Cleaning', 'Carpet Cleaning', 'Home Services', 'Professional Services', 'Local Services']</t>
  </si>
  <si>
    <t>tKeeTj80TZyqQcMuIi_C3g</t>
  </si>
  <si>
    <t>Victra - Verizon Authorized Retailer</t>
  </si>
  <si>
    <t>14045 Hwy 74 E C6</t>
  </si>
  <si>
    <t>['Shopping', 'Mobile Phones', 'Mobile Phone Accessories', 'Electronics']</t>
  </si>
  <si>
    <t>ia-0e3Lf-wvnW4XtY9rdVw</t>
  </si>
  <si>
    <t>Asset Electrical</t>
  </si>
  <si>
    <t>1933 Elmwood Dr</t>
  </si>
  <si>
    <t>iMn0WaD9FNQ_lQC8m_hU8Q</t>
  </si>
  <si>
    <t>Universal Healthcare and Rehabilitation Center</t>
  </si>
  <si>
    <t>430 Brookwood Ave NE</t>
  </si>
  <si>
    <t>aoI2PcLmH5586QJja1o1ww</t>
  </si>
  <si>
    <t>Facetopia</t>
  </si>
  <si>
    <t>1140 Sam Newell Rd, Ste A</t>
  </si>
  <si>
    <t>['Hair Removal', 'Beauty &amp; Spas', 'Skin Care', 'Eyelash Service']</t>
  </si>
  <si>
    <t>TWM2O6m0yZ8Wo8qxgZ0cEQ</t>
  </si>
  <si>
    <t>Hendrick Automotive Group</t>
  </si>
  <si>
    <t>6000 Monroe Rd, Ste 100</t>
  </si>
  <si>
    <t>Dcs55SQzENX-ZqnKOBAJ4A</t>
  </si>
  <si>
    <t>2410 W Roosevelt Blvd</t>
  </si>
  <si>
    <t>Bargain Dumpster</t>
  </si>
  <si>
    <t>Suite Ee-617 9911 Rose Commons Dr</t>
  </si>
  <si>
    <t>['Dumpster Rental', 'Junk Removal &amp; Hauling', 'Local Services']</t>
  </si>
  <si>
    <t>Q1bRufT8okUKSoFpu_3yMA</t>
  </si>
  <si>
    <t>['Beauty &amp; Spas', 'Tanning', 'Tanning Beds', 'Spray Tanning', 'Skin Care']</t>
  </si>
  <si>
    <t>uejutOD4_-IUaY5cKkpezg</t>
  </si>
  <si>
    <t>Rush Espresso Cafe and Wine Bar</t>
  </si>
  <si>
    <t>14825 Ballantyne Village Way, Ste 135</t>
  </si>
  <si>
    <t>['Breakfast &amp; Brunch', 'Wine Bars', 'Coffee &amp; Tea', 'Bars', 'Nightlife', 'Internet Cafes', 'Food', 'Cafes', 'Restaurants']</t>
  </si>
  <si>
    <t>ViDXoFYa8Ic4oS7SVT4Zuw</t>
  </si>
  <si>
    <t>970 Branchview Dr NE</t>
  </si>
  <si>
    <t>FklNWXWWcBB6GywddGhewQ</t>
  </si>
  <si>
    <t>Nemo's Reef</t>
  </si>
  <si>
    <t>311 Unionville Indian Trail Rd</t>
  </si>
  <si>
    <t>MXLT6sy95F42s94IMjsgbA</t>
  </si>
  <si>
    <t>Flava Factory</t>
  </si>
  <si>
    <t>zo3PaO9liEuJsUL0wlPEiQ</t>
  </si>
  <si>
    <t>Bubbly Nails</t>
  </si>
  <si>
    <t>11318 N Community House Dr, Ste 206</t>
  </si>
  <si>
    <t>VVeT1XqQYwrB_fbp3efdUg</t>
  </si>
  <si>
    <t>19732 One Norman Blvd, Ste 330</t>
  </si>
  <si>
    <t>['Italian', 'Sandwiches', 'Restaurants', 'Pizza', 'Hot Dogs']</t>
  </si>
  <si>
    <t>GIIyJ3BjG2P4FNxBou2WPg</t>
  </si>
  <si>
    <t>Brooklyn Diner</t>
  </si>
  <si>
    <t>FpnBzesctMmLCOMUmQ5fbA</t>
  </si>
  <si>
    <t>Airworks Cooling &amp; Heating</t>
  </si>
  <si>
    <t>7218 Cherry Tripp Dr</t>
  </si>
  <si>
    <t>Zf0yAML6-MrBlB_uF78Xxg</t>
  </si>
  <si>
    <t>14210 Market Sq De, Ste F2</t>
  </si>
  <si>
    <t>CwBK8HVNG2tnTH-SacX3UQ</t>
  </si>
  <si>
    <t>All Around The Board Game Cafe</t>
  </si>
  <si>
    <t>18047 W Catawba Ave</t>
  </si>
  <si>
    <t>['Arcades', 'Food', 'Beer', 'Wine &amp; Spirits', 'Shopping', 'Social Clubs', 'Restaurants', 'Kids Activities', 'Tabletop Games', 'Arts &amp; Entertainment', 'Themed Cafes', 'Active Life', 'Cafes']</t>
  </si>
  <si>
    <t>Q2j3qq2NY3Eg9KcE8JBinQ</t>
  </si>
  <si>
    <t>Ballard Designs</t>
  </si>
  <si>
    <t>4400 Sharon Rd, Ste BO1C</t>
  </si>
  <si>
    <t>['Shopping', 'Home &amp; Garden', 'Home Decor', 'Furniture Stores']</t>
  </si>
  <si>
    <t>DRaRNDsxtFUPbxEiy-rfTw</t>
  </si>
  <si>
    <t>14106 Statesville Rd</t>
  </si>
  <si>
    <t>['Diners', 'Waffles', 'American (Traditional)', 'Restaurants', 'Breakfast &amp; Brunch', 'American (New)']</t>
  </si>
  <si>
    <t>5UK1KtbB1dHTCo0LNDVslA</t>
  </si>
  <si>
    <t>Gus's Sir Beef Restaurant</t>
  </si>
  <si>
    <t>4101 Monroe Rd</t>
  </si>
  <si>
    <t>krINmdjdkzCRogtCmwQggg</t>
  </si>
  <si>
    <t>2218 Matthews Township Pkwy</t>
  </si>
  <si>
    <t>['Shopping', 'Professional Services', 'Electronics', 'Mobile Phones', 'Internet Service Providers', 'Home Services']</t>
  </si>
  <si>
    <t>zr1yqz7n-1XZ-5GE2d7EwQ</t>
  </si>
  <si>
    <t>Loftin's Automotive Services</t>
  </si>
  <si>
    <t>3907 S New Hope Rd</t>
  </si>
  <si>
    <t>9mYuWEqfwmfQh6qvhV8oPg</t>
  </si>
  <si>
    <t>Art Hole Noda</t>
  </si>
  <si>
    <t>908 E 35th St</t>
  </si>
  <si>
    <t>HpIEmY43r-mnjmwj_qg-qg</t>
  </si>
  <si>
    <t>['Chicken Wings', 'Restaurants', 'Burgers', 'American (Traditional)']</t>
  </si>
  <si>
    <t>ZSCEkqlzZKRrZUz98CXtNw</t>
  </si>
  <si>
    <t>['Salad', 'Comfort Food', 'Food', 'Asian Fusion', 'Desserts', 'Thai', 'Chinese', 'American (Traditional)', 'Fast Food', 'Noodles', 'Soup', 'Restaurants', 'Italian']</t>
  </si>
  <si>
    <t>V2NPdpRbl2QHbZXs8DIW6g</t>
  </si>
  <si>
    <t>The Auto Solution</t>
  </si>
  <si>
    <t>600 N Polk St</t>
  </si>
  <si>
    <t>ennFew0_Sy91zqm3HPmO_w</t>
  </si>
  <si>
    <t>Hex Coffee</t>
  </si>
  <si>
    <t>ijJ6U2_xCJQZZVnkw23m9g</t>
  </si>
  <si>
    <t>9731 Callabridge Ct</t>
  </si>
  <si>
    <t>['Food', 'Event Planning &amp; Services', 'Caterers', 'Fast Food', 'Restaurants']</t>
  </si>
  <si>
    <t>bH5jjgiEPYpgvw5m6JpofQ</t>
  </si>
  <si>
    <t>Mango Tree</t>
  </si>
  <si>
    <t>['Food', 'Ice Cream &amp; Frozen Yogurt', 'Food Court', 'Restaurants']</t>
  </si>
  <si>
    <t>XvlH_lF7MRX0zTdb6M_BrA</t>
  </si>
  <si>
    <t>CoCo Yoni Lounge</t>
  </si>
  <si>
    <t>3448 N Davidson St</t>
  </si>
  <si>
    <t>['Day Spas', 'Hydrotherapy', 'Massage Therapy', 'Naturopathic/Holistic', 'Beauty &amp; Spas', 'Massage', 'Health &amp; Medical', 'Fertility', 'Doctors']</t>
  </si>
  <si>
    <t>3_lhRRxEap2nC_HZAtXv6w</t>
  </si>
  <si>
    <t>Flanagan's on Main</t>
  </si>
  <si>
    <t>['Restaurants', 'Nightlife', 'Irish', 'Bars', 'Irish Pub']</t>
  </si>
  <si>
    <t>FD0afzAAH13DytvxWKVYcA</t>
  </si>
  <si>
    <t>K&amp;M Accounting &amp; Tax Services</t>
  </si>
  <si>
    <t>15720 Brixham Hill Ave</t>
  </si>
  <si>
    <t>['Tax Services', 'Financial Services', 'Professional Services', 'Accountants', 'Payroll Services', 'Bookkeepers']</t>
  </si>
  <si>
    <t>zbbQdTc22S9ROibEimKHAw</t>
  </si>
  <si>
    <t>['Salad', 'Sandwiches', 'Event Planning &amp; Services', 'Delis', 'Restaurants', 'Caterers']</t>
  </si>
  <si>
    <t>0BhqPKnxEZit8g-frkKw8Q</t>
  </si>
  <si>
    <t>King's Keep Learning Center</t>
  </si>
  <si>
    <t>7526 Ruben Linker Rd NW</t>
  </si>
  <si>
    <t>['Child Care &amp; Day Care', 'Local Services', 'Education', 'Preschools']</t>
  </si>
  <si>
    <t>2U1yWPZZK72S0SdFWK96LA</t>
  </si>
  <si>
    <t>12035 Park Rd</t>
  </si>
  <si>
    <t>['Auto Glass Services', 'Automotive', 'Windshield Installation &amp; Repair', 'Body Shops']</t>
  </si>
  <si>
    <t>TrCANCU0zzZi43Qb34YH8A</t>
  </si>
  <si>
    <t>WP Kitchen + Bar</t>
  </si>
  <si>
    <t>6706-C Philips Place Ct</t>
  </si>
  <si>
    <t>['Tapas/Small Plates', 'Pizza', 'Seafood', 'Restaurants', 'Italian', 'Salad', 'Sandwiches']</t>
  </si>
  <si>
    <t>xJD_4RSns_aQwndU-8kdOA</t>
  </si>
  <si>
    <t>Imagery Red Carpet Salon</t>
  </si>
  <si>
    <t>2070 Ayrsley Town Blvd, Ste A</t>
  </si>
  <si>
    <t>['Hair Extensions', 'Beauty &amp; Spas', 'Waxing', 'Hair Stylists', 'Hair Salons', 'Hair Removal', 'Shopping', 'Wigs']</t>
  </si>
  <si>
    <t>83hb_woC2JEOA1ZEIZKJlA</t>
  </si>
  <si>
    <t>Bedder Bedder &amp; Moore</t>
  </si>
  <si>
    <t>['Food Delivery Services', 'Sandwiches', 'American (Traditional)', 'Food', 'Caterers', 'Event Planning &amp; Services', 'Delis', 'Southern', 'Restaurants', 'Breakfast &amp; Brunch']</t>
  </si>
  <si>
    <t>pyfO4XyLW6G64VBfu2WM3Q</t>
  </si>
  <si>
    <t>4390 Potter Rd</t>
  </si>
  <si>
    <t>['Sandwiches', 'Restaurants', 'Delis', 'Cheesesteaks', 'American (New)']</t>
  </si>
  <si>
    <t>gQJVx6bl_PfbiEHNk6xkWw</t>
  </si>
  <si>
    <t>Hilton Garden Inn Charlotte/Ayrsley</t>
  </si>
  <si>
    <t>1920 Ayrsley Town Blvd</t>
  </si>
  <si>
    <t>4349J14XuJNOqbrwwPftFw</t>
  </si>
  <si>
    <t>Bens V-Twins</t>
  </si>
  <si>
    <t>5815 W Hwy 74</t>
  </si>
  <si>
    <t>['Motorcycle Dealers', 'Motorcycle Repair', 'Automotive']</t>
  </si>
  <si>
    <t>S7iacpBCVk1oLgn-Jek31Q</t>
  </si>
  <si>
    <t>8885 Christenbury Pkwy</t>
  </si>
  <si>
    <t>['Food', 'Grocery', 'Organic Stores', 'Specialty Food', 'Health Markets', 'Meat Shops']</t>
  </si>
  <si>
    <t>L3Vz7Hx4Ex5GQBn8NhVl_g</t>
  </si>
  <si>
    <t>gwGUVXWTo49YFxRwPCteSQ</t>
  </si>
  <si>
    <t>Charlotte City Club</t>
  </si>
  <si>
    <t>121 W Trade St, Ste 3100</t>
  </si>
  <si>
    <t>['Venues &amp; Event Spaces', 'Arts &amp; Entertainment', 'Event Planning &amp; Services', 'Social Clubs']</t>
  </si>
  <si>
    <t>dT09jIqZgZir5Kw-BFdxOQ</t>
  </si>
  <si>
    <t>Faithful Companion</t>
  </si>
  <si>
    <t>3325 Carolina Ave</t>
  </si>
  <si>
    <t>['Pet Cremation Services', 'Pet Services', 'Pets']</t>
  </si>
  <si>
    <t>zdDDM7eBLmg4BeCFd36rtQ</t>
  </si>
  <si>
    <t>9763 Sam Furr Rd, Unit A</t>
  </si>
  <si>
    <t>['Shopping', 'Cards &amp; Stationery', 'Flowers &amp; Gifts', 'Event Planning &amp; Services', 'Arts &amp; Crafts', 'Gift Shops']</t>
  </si>
  <si>
    <t>mybWuvprJdffAh20GamEWg</t>
  </si>
  <si>
    <t>Dream Nails</t>
  </si>
  <si>
    <t>2210 Union Rd</t>
  </si>
  <si>
    <t>Mu7RpfRlvZHDCJvYn6IiBA</t>
  </si>
  <si>
    <t>Action Painting Pros</t>
  </si>
  <si>
    <t>360 N Caswell Rd</t>
  </si>
  <si>
    <t>['Carpenters', 'Painters', 'Home Services', 'Roofing']</t>
  </si>
  <si>
    <t>GfQ1HNUV72A6eRsGP2164Q</t>
  </si>
  <si>
    <t>1825 Matthews Township Pkwy</t>
  </si>
  <si>
    <t>BNkeMLfnPQYpTSpqGkuBGw</t>
  </si>
  <si>
    <t>Charlotte Curling</t>
  </si>
  <si>
    <t>6525 Old Statesville Rd</t>
  </si>
  <si>
    <t>['Active Life', 'Amateur Sports Teams']</t>
  </si>
  <si>
    <t>l2kzkT3iw10kIq2nIWRbgQ</t>
  </si>
  <si>
    <t>['Breakfast &amp; Brunch', 'Restaurants', 'American (Traditional)', 'Event Planning &amp; Services', 'Caterers']</t>
  </si>
  <si>
    <t>fL6gi0ThDmXqceqbhqHwEA</t>
  </si>
  <si>
    <t>801 North Tryon St</t>
  </si>
  <si>
    <t>['Dance Studios', 'Gyms', 'Fitness &amp; Instruction', 'Active Life', 'Gymnastics']</t>
  </si>
  <si>
    <t>LpxBWoPK3aP3Sjhbm7-lhw</t>
  </si>
  <si>
    <t>312-200 S College St, Ste 312</t>
  </si>
  <si>
    <t>['Restaurants', 'American (New)', 'Juice Bars &amp; Smoothies', 'Breakfast &amp; Brunch', 'Fast Food', 'Food', 'Wraps', 'Vegetarian', 'Salad']</t>
  </si>
  <si>
    <t>heyU2rq-K2soH-V0SVMHVQ</t>
  </si>
  <si>
    <t>Mama Fu's Asian House</t>
  </si>
  <si>
    <t>110 S Sharon Amity Rd</t>
  </si>
  <si>
    <t>vUPqep1u_D98tmW7_4gw3A</t>
  </si>
  <si>
    <t>The Mobile Notary Guy</t>
  </si>
  <si>
    <t>500 N Poplar St, Apt D</t>
  </si>
  <si>
    <t>['Notaries', 'Local Services']</t>
  </si>
  <si>
    <t>0Cqkgz8hz8sLYvSkZhBDzQ</t>
  </si>
  <si>
    <t>PDQ - Concord</t>
  </si>
  <si>
    <t>8665 Concord Mills Blvd</t>
  </si>
  <si>
    <t>['Fast Food', 'American (Traditional)', 'Restaurants', 'Salad', 'Sandwiches']</t>
  </si>
  <si>
    <t>-5XuRAfrjEiMN77J4gMQZQ</t>
  </si>
  <si>
    <t>Berrybrook Farm Natural Foods</t>
  </si>
  <si>
    <t>1257 East Blvd</t>
  </si>
  <si>
    <t>['Farmers Market', 'Specialty Food', 'Building Supplies', 'Health Markets', 'Vegetarian', 'Shopping', 'Food', 'Sandwiches', 'Home Services', 'Juice Bars &amp; Smoothies', 'Grocery', 'Home &amp; Garden', 'Restaurants']</t>
  </si>
  <si>
    <t>RZc-Wu37WQzuOjtwHp9cxw</t>
  </si>
  <si>
    <t>Metrographics</t>
  </si>
  <si>
    <t>1003 A Louise Ave</t>
  </si>
  <si>
    <t>['Cards &amp; Stationery', 'Event Planning &amp; Services', 'Shopping', 'Flowers &amp; Gifts', 'Arts &amp; Crafts', 'Local Services', 'Printing Services', 'Health &amp; Medical']</t>
  </si>
  <si>
    <t>tgOS45342BbbgIRDyukbKQ</t>
  </si>
  <si>
    <t>Charlotte Homes and Rentals</t>
  </si>
  <si>
    <t>['Property Management', 'Home Services', 'Real Estate']</t>
  </si>
  <si>
    <t>mTJVA8xisGdnG84nMAWiqw</t>
  </si>
  <si>
    <t>8415 Old Statesville Rd</t>
  </si>
  <si>
    <t>l5PwW4I7S2IgQdK-iYmXiw</t>
  </si>
  <si>
    <t>Steady Eddy's Pumphouse</t>
  </si>
  <si>
    <t>bFwGYCSOOrCZl0q8QfTPSg</t>
  </si>
  <si>
    <t>Lowe's Home Improvement Warehouse of Monroe</t>
  </si>
  <si>
    <t>64TvG25A8r1kxn0PV1oZBA</t>
  </si>
  <si>
    <t>The Whimsical Wardrobe</t>
  </si>
  <si>
    <t>20830 Torrence Chapel Rd, Ste 104</t>
  </si>
  <si>
    <t>['Maternity Wear', 'Shopping', "Children's Clothing", 'Fashion', 'Baby Gear &amp; Furniture']</t>
  </si>
  <si>
    <t>C1iRp1LJaSNgP8BBw4nUxQ</t>
  </si>
  <si>
    <t>Carolina Crawlspace Pros</t>
  </si>
  <si>
    <t>15720 Brixham Hill Ave, Ste 300</t>
  </si>
  <si>
    <t>['Home Services', 'Waterproofing', 'Contractors']</t>
  </si>
  <si>
    <t>qvslHUXJIx7_24KWdg-PIA</t>
  </si>
  <si>
    <t>Virtue Salon + Spa</t>
  </si>
  <si>
    <t>['Beauty &amp; Spas', 'Hair Salons', 'Eyelash Service', 'Day Spas', 'Nail Salons']</t>
  </si>
  <si>
    <t>URY-caQWMDInsQx5lLGLfg</t>
  </si>
  <si>
    <t>Terrific Talkers</t>
  </si>
  <si>
    <t>11535 Carmel Commons Blvd, Ste 100</t>
  </si>
  <si>
    <t>DB1kg0GJZXNrFYZqsxeavg</t>
  </si>
  <si>
    <t>Zizis Vegan Take-Out</t>
  </si>
  <si>
    <t>['Vegetarian', 'Vegan', 'Restaurants']</t>
  </si>
  <si>
    <t>YT4lf2Mia-VYRve3FvF_OA</t>
  </si>
  <si>
    <t>Austin's Bakery &amp; Design</t>
  </si>
  <si>
    <t>['Event Planning &amp; Services', 'Food', 'Caterers', 'Bakeries']</t>
  </si>
  <si>
    <t>cyTWwAgpfjgnR80rTBudgQ</t>
  </si>
  <si>
    <t>Center for Facial Plastic and Laser Surgery</t>
  </si>
  <si>
    <t>['Doctors', 'Skin Care', 'Medical Spas', 'Health &amp; Medical', 'Cosmetic Surgeons', 'Beauty &amp; Spas']</t>
  </si>
  <si>
    <t>8wmT-3cXgVJpqVEybYc6Mw</t>
  </si>
  <si>
    <t>Cash's Barber Shop</t>
  </si>
  <si>
    <t>1451c E Franklin Blvd</t>
  </si>
  <si>
    <t>56FWZtYZJ_C8MOmyL9liHw</t>
  </si>
  <si>
    <t>Small Keys</t>
  </si>
  <si>
    <t>['Beauty &amp; Spas', 'Shopping', 'Cosmetics &amp; Beauty Supply', 'Skin Care']</t>
  </si>
  <si>
    <t>uiI27OpbIk4o6ohrh6JVJg</t>
  </si>
  <si>
    <t>Step by Sloan</t>
  </si>
  <si>
    <t>1419 East Blvd, Ste I</t>
  </si>
  <si>
    <t>scLvLqVVIOWZbVT-exGjjg</t>
  </si>
  <si>
    <t>Carrburritos In Davidson</t>
  </si>
  <si>
    <t>445 S Main St</t>
  </si>
  <si>
    <t>['Cocktail Bars', 'Arts &amp; Entertainment', 'Music Venues', 'Restaurants', 'Mexican', 'Sports Bars', 'Nightlife', 'Bars', 'Lounges']</t>
  </si>
  <si>
    <t>Lj6Z23q1qpKhHWNEySk-3w</t>
  </si>
  <si>
    <t>['IT Services &amp; Computer Repair', 'Shopping', 'Office Equipment', 'Mobile Phone Repair', 'Printing Services', 'Shipping Centers', 'Local Services']</t>
  </si>
  <si>
    <t>if73TACxxM3U-FfG-l8ywg</t>
  </si>
  <si>
    <t>Luxury Nail</t>
  </si>
  <si>
    <t>4832 Park Rd, Ste E</t>
  </si>
  <si>
    <t>6NCRHshnfGq6jcWYYxr-4A</t>
  </si>
  <si>
    <t>Lake Park Family Physicians</t>
  </si>
  <si>
    <t>6208 Creft Cir, Ste 222</t>
  </si>
  <si>
    <t>['Family Practice', 'Internal Medicine', 'Weight Loss Centers', 'Health &amp; Medical', 'Doctors']</t>
  </si>
  <si>
    <t>x9UQDENpNoPETzMlrrTrng</t>
  </si>
  <si>
    <t>Timber Creek</t>
  </si>
  <si>
    <t>1100 Falls Creek Ln</t>
  </si>
  <si>
    <t>['Real Estate', 'Property Management', 'Home Services', 'Apartments']</t>
  </si>
  <si>
    <t>Gtanh7f41EF6AktfcqYZmQ</t>
  </si>
  <si>
    <t>Queen City Eye Center</t>
  </si>
  <si>
    <t>11301 Golf Links Dr N, Ste 106</t>
  </si>
  <si>
    <t>RBGGLBIOsn8rxv5Nott4zw</t>
  </si>
  <si>
    <t>Sold On Charlotte Properties</t>
  </si>
  <si>
    <t>218 E Tremont Ave, Ste C</t>
  </si>
  <si>
    <t>['Home Services', 'Real Estate Services', 'Apartments', 'Real Estate', 'Property Management']</t>
  </si>
  <si>
    <t>H_-LcX-Yx46ZArn1YY6twA</t>
  </si>
  <si>
    <t>Fourth Ward Neighborhood Park</t>
  </si>
  <si>
    <t>300 N Poplar St</t>
  </si>
  <si>
    <t>VpXlnz2dD4KzPw4yJ_eJ3A</t>
  </si>
  <si>
    <t>859 Concord Pkwy S</t>
  </si>
  <si>
    <t>5HovyCYNkAc9Q5_zLwN4kg</t>
  </si>
  <si>
    <t>Scotts Lawn Service</t>
  </si>
  <si>
    <t>616 Union West Blvd</t>
  </si>
  <si>
    <t>['Local Services', 'Home Services', 'Landscaping', 'Tree Services', 'Pest Control']</t>
  </si>
  <si>
    <t>FDfOVA4lhsI1XTnvA3BluA</t>
  </si>
  <si>
    <t>Halligan's Ale House</t>
  </si>
  <si>
    <t>12725 US Hwy 601</t>
  </si>
  <si>
    <t>['Bars', 'Automotive', 'Auto Repair', 'Pubs', 'Nightlife', 'Health &amp; Medical', 'Irish Pub', 'Sandwiches', 'Barbeque', 'Karaoke', 'Doctors', 'Restaurants']</t>
  </si>
  <si>
    <t>l9NbELK6Ia3D6PLab6cquw</t>
  </si>
  <si>
    <t>The Wadsworth Estate</t>
  </si>
  <si>
    <t>400 S Summit Ave</t>
  </si>
  <si>
    <t>['Venues &amp; Event Spaces', 'Event Planning &amp; Services', 'Wedding Planning']</t>
  </si>
  <si>
    <t>vmaZcAK858vwIxEHz3JOXw</t>
  </si>
  <si>
    <t>7209 E Wt Harris Blvd, Ste F</t>
  </si>
  <si>
    <t>VSvZQIQG-Df194DFIOdr1g</t>
  </si>
  <si>
    <t>13727 Independence Blvd</t>
  </si>
  <si>
    <t>['Breakfast &amp; Brunch', 'American (Traditional)', 'Restaurants', 'Diners']</t>
  </si>
  <si>
    <t>BlAnehMvp5Y85QoFdIFrnQ</t>
  </si>
  <si>
    <t>Best Buy</t>
  </si>
  <si>
    <t>['Electronics', 'Mobile Phones', 'Shopping']</t>
  </si>
  <si>
    <t>mMiUZwbtpqPNRG7OCqRYaw</t>
  </si>
  <si>
    <t>New Life Upholstery</t>
  </si>
  <si>
    <t>5103 B Nations Ford Rd</t>
  </si>
  <si>
    <t>['Shopping', 'Furniture Stores', 'Fabric Stores', 'Home &amp; Garden', 'Furniture Reupholstery', 'Local Services', 'Arts &amp; Crafts']</t>
  </si>
  <si>
    <t>Dak3j5-HQ4Z4wch6zgi8CA</t>
  </si>
  <si>
    <t>Hector &amp; Sons Moving Company</t>
  </si>
  <si>
    <t>6523 Deermont Ct</t>
  </si>
  <si>
    <t>5dh5MmyAZExehGndb1IRIQ</t>
  </si>
  <si>
    <t>['Mediterranean', 'Restaurants', 'Breakfast &amp; Brunch']</t>
  </si>
  <si>
    <t>aK2nwA5u7-WXbCoh2zH1bQ</t>
  </si>
  <si>
    <t>16815 Caldwell Creek Dr</t>
  </si>
  <si>
    <t>['Sandwiches', 'Public Services &amp; Government', 'American (New)', 'Restaurants', 'American (Traditional)', 'Burgers', 'Breakfast &amp; Brunch']</t>
  </si>
  <si>
    <t>ZAOF-GFa9Uj5Ku-xuMJAww</t>
  </si>
  <si>
    <t>Marvin Caldwell Park</t>
  </si>
  <si>
    <t>362 Georgia St SW</t>
  </si>
  <si>
    <t>['Playgrounds', 'Active Life', 'Tennis', 'Parks']</t>
  </si>
  <si>
    <t>l-HGrLblZ5HkagtjKqHYXg</t>
  </si>
  <si>
    <t>Saigon Bay</t>
  </si>
  <si>
    <t>8662-3 Jw Clay Blvd</t>
  </si>
  <si>
    <t>['Nightlife', 'Cocktail Bars', 'Restaurants', 'Bars', 'Vietnamese']</t>
  </si>
  <si>
    <t>8U-1GAgfS02OfGxmNO6-3g</t>
  </si>
  <si>
    <t>['Financial Services', 'Banks &amp; Credit Unions', 'Investing', 'Real Estate', 'Home Services', 'Mortgage Brokers']</t>
  </si>
  <si>
    <t>3x6dnMlMZHBG0sh4WGmPOw</t>
  </si>
  <si>
    <t>Le Cochon d'Or</t>
  </si>
  <si>
    <t>201 W South Main St</t>
  </si>
  <si>
    <t>['Modern European', 'Restaurants', 'French']</t>
  </si>
  <si>
    <t>Iz0dI0zU_-1Fg5kK_sVIGw</t>
  </si>
  <si>
    <t>Mr. Handyman of South Charlotte</t>
  </si>
  <si>
    <t>624 Matthews Mint Hill Rd, Ste 409</t>
  </si>
  <si>
    <t>['Home Services', 'Handyman', 'Drywall Installation &amp; Repair', 'Carpenters']</t>
  </si>
  <si>
    <t>qeRzenimw596-48CqiUb-w</t>
  </si>
  <si>
    <t>Somi Sushi</t>
  </si>
  <si>
    <t>3104 Weddington Rd, Ste 100</t>
  </si>
  <si>
    <t>['Sushi Bars', 'Restaurants', 'Ramen', 'Japanese']</t>
  </si>
  <si>
    <t>HWq07Y5O9whwUryprgpE0w</t>
  </si>
  <si>
    <t>It's Poppin Gourmet Kettle Korn</t>
  </si>
  <si>
    <t>wFTrcQ2jXq8qH15932DsTg</t>
  </si>
  <si>
    <t>Turn &amp; Burn Fitness</t>
  </si>
  <si>
    <t>4833H Berewick Town Center Dr</t>
  </si>
  <si>
    <t>['Cycling Classes', 'Barre Classes', 'Active Life', 'Boot Camps', 'Fitness &amp; Instruction']</t>
  </si>
  <si>
    <t>Q1duJUEsxDP74bmPsPweWA</t>
  </si>
  <si>
    <t>The Boulevard at South End</t>
  </si>
  <si>
    <t>1440 S Tryon St, Ste 100</t>
  </si>
  <si>
    <t>['Jewelry', 'Flowers &amp; Gifts', 'Cards &amp; Stationery', 'Arts &amp; Crafts', 'Fashion', "Women's Clothing", 'Event Planning &amp; Services', 'Shopping']</t>
  </si>
  <si>
    <t>xj8o17MGDorgDHsVJy1QfQ</t>
  </si>
  <si>
    <t>1495 Concord Pkwy N</t>
  </si>
  <si>
    <t>['Drugstores', 'Shopping', 'Cosmetics &amp; Beauty Supply', 'Convenience Stores', 'Food', 'Beauty &amp; Spas', 'Photography Stores &amp; Services']</t>
  </si>
  <si>
    <t>7Kdja75gowW9q6GZQVqYMQ</t>
  </si>
  <si>
    <t>Union Diner</t>
  </si>
  <si>
    <t>1101 Union Rd</t>
  </si>
  <si>
    <t>P6bvtpWjiltJHsxtPAm2_g</t>
  </si>
  <si>
    <t>3524 Mt. Holly-Huntersville Road</t>
  </si>
  <si>
    <t>1HhtYxh3EWKV_qzi0s6URQ</t>
  </si>
  <si>
    <t>4145 Park Rd</t>
  </si>
  <si>
    <t>['Shopping', 'Accessories', 'Fashion', "Women's Clothing", 'Shoe Stores']</t>
  </si>
  <si>
    <t>bMTqFQqYoeANon4iVlatpQ</t>
  </si>
  <si>
    <t>Jimmie's Restaurant</t>
  </si>
  <si>
    <t>7024 Brighton Park Dr</t>
  </si>
  <si>
    <t>cRjM0HvrKqNID4_Y3Mh_IA</t>
  </si>
  <si>
    <t>Desired Nails</t>
  </si>
  <si>
    <t>2000 S Blvd, Ste 121, Sola Salon Studios</t>
  </si>
  <si>
    <t>yJZo6XYJLdy0DRCMfC05Dw</t>
  </si>
  <si>
    <t>Irresistible Portraits By Karen Goforth</t>
  </si>
  <si>
    <t>1418 S Main St</t>
  </si>
  <si>
    <t>['Shopping', 'Event Photography', 'Event Planning &amp; Services', 'Photography Stores &amp; Services', 'Photographers', 'Session Photography']</t>
  </si>
  <si>
    <t>08aRRwh6Z1rA6q7A4QHEBA</t>
  </si>
  <si>
    <t>North Carolina License Plate</t>
  </si>
  <si>
    <t>4612 Hwy 49 S</t>
  </si>
  <si>
    <t>xjPcUJgyJ78lhkoQuNxbZA</t>
  </si>
  <si>
    <t>The Artisan's Palate</t>
  </si>
  <si>
    <t>1218 E 36th St, Ste A</t>
  </si>
  <si>
    <t>['Art Galleries', 'Shopping', 'Bars', 'Arts &amp; Entertainment', 'Wine Bars', 'Restaurants', 'Cafes', 'Nightlife', 'Food', 'Coffee &amp; Tea']</t>
  </si>
  <si>
    <t>d7G6KT14gglzerJLgsIfHg</t>
  </si>
  <si>
    <t>Lifestyle Family Fitness</t>
  </si>
  <si>
    <t>8514 University Blvd</t>
  </si>
  <si>
    <t>['Active Life', 'Fitness &amp; Instruction', 'Gyms']</t>
  </si>
  <si>
    <t>1vcE4KjJITF-VTFNiqE0vQ</t>
  </si>
  <si>
    <t>Carolina Springs Autospa</t>
  </si>
  <si>
    <t>19807 W Catawba Ave</t>
  </si>
  <si>
    <t>kf3Qfgq04NI9lYaOku18UA</t>
  </si>
  <si>
    <t>127 N Tryon St, Ste 257</t>
  </si>
  <si>
    <t>Gdp2OKeeP9IPFmdWTdqVMQ</t>
  </si>
  <si>
    <t>Clean Juice Northlake - Charlotte</t>
  </si>
  <si>
    <t>9335 Center Lake Dr, Ste 160</t>
  </si>
  <si>
    <t>pY3eeeZezb9cgCK2B8Q0mQ</t>
  </si>
  <si>
    <t>On Time Electrical</t>
  </si>
  <si>
    <t>8916 Crump Rd, Ste 3</t>
  </si>
  <si>
    <t>['Home Services', 'Lighting Fixtures &amp; Equipment', 'Electricians']</t>
  </si>
  <si>
    <t>WbVh7Nkoci28yVqNYvXlKA</t>
  </si>
  <si>
    <t>Ultraskin Wax Center - Belgate</t>
  </si>
  <si>
    <t>['Hair Removal', 'Beauty &amp; Spas', 'Health &amp; Medical', 'Skin Care', 'Waxing']</t>
  </si>
  <si>
    <t>MTSBA8Mbn1SuPczGnk4F8A</t>
  </si>
  <si>
    <t>Paul Mitchell The School Charlotte</t>
  </si>
  <si>
    <t>1516 Elizabeth Ave</t>
  </si>
  <si>
    <t>['Hair Stylists', 'Vocational &amp; Technical School', 'Specialty Schools', 'Education', 'Cosmetology Schools', 'Hair Salons', 'Beauty &amp; Spas']</t>
  </si>
  <si>
    <t>t3VwifaVoozfeCFI6GqTlA</t>
  </si>
  <si>
    <t>Jewell Treats</t>
  </si>
  <si>
    <t>South Park Mall, 4400 Sharon Blvd</t>
  </si>
  <si>
    <t>['Desserts', 'Bakeries', 'Food']</t>
  </si>
  <si>
    <t>qVqT_kAWGoz0gL_IBpToew</t>
  </si>
  <si>
    <t>Atrium Health Urgent Care - Morehead</t>
  </si>
  <si>
    <t>1426 E Morehead St</t>
  </si>
  <si>
    <t>FQhm73rPWauKyWk6FdT8ag</t>
  </si>
  <si>
    <t>Morrison Motor</t>
  </si>
  <si>
    <t>2780 Concord Pkwy</t>
  </si>
  <si>
    <t>0E4I4sEa7l89AdnDF-wjLg</t>
  </si>
  <si>
    <t>601 Providence Rd</t>
  </si>
  <si>
    <t>['Salad', 'Coffee &amp; Tea', 'Food', 'Bagels', 'Breakfast &amp; Brunch', 'Soup', 'Delis', 'Sandwiches', 'Restaurants']</t>
  </si>
  <si>
    <t>CWFGfXnExCMtPuZPg1OMDA</t>
  </si>
  <si>
    <t>Queen City Jewelers</t>
  </si>
  <si>
    <t>6801 N Lake Mall Dr, Ste 251</t>
  </si>
  <si>
    <t>['Watch Repair', 'Jewelry', 'Shopping', 'Jewelry Repair', 'Local Services']</t>
  </si>
  <si>
    <t>4600 Brookshire Blvd</t>
  </si>
  <si>
    <t>['Auto Parts &amp; Supplies', 'Auto Repair', 'Tires', 'Automotive', 'Wheel &amp; Rim Repair']</t>
  </si>
  <si>
    <t>H2aqoVOSquCHP9eo-mJBuQ</t>
  </si>
  <si>
    <t>A Diamond in the Rough Cleaning Service</t>
  </si>
  <si>
    <t>['Office Cleaning', 'Professional Services', 'Contractors', 'Home Services', 'Window Washing', 'Home Cleaning']</t>
  </si>
  <si>
    <t>c6Q3HP4cmWZbD9GX8kr4IA</t>
  </si>
  <si>
    <t>4837 N Tryon St</t>
  </si>
  <si>
    <t>['Automotive', 'Auto Repair', 'Auto Parts &amp; Supplies', 'Tires']</t>
  </si>
  <si>
    <t>r1I_me9OP0mRcbrteS217A</t>
  </si>
  <si>
    <t>Casa Garcia</t>
  </si>
  <si>
    <t>7260 NC Hwy 73, Ste 101</t>
  </si>
  <si>
    <t>YnmMeyYhZbE14AkH0b_9Pw</t>
  </si>
  <si>
    <t>Highlands at Alexander Pointe by Greystar</t>
  </si>
  <si>
    <t>310 Highroad Dr</t>
  </si>
  <si>
    <t>8jWcHHJFjkTXicNGubUc-Q</t>
  </si>
  <si>
    <t>Spangler Restoration</t>
  </si>
  <si>
    <t>['Home Services', 'Local Services', 'Home Cleaning', 'Environmental Abatement', 'Damage Restoration', 'Contractors']</t>
  </si>
  <si>
    <t>5V5FetLU93T2MVaixWMduA</t>
  </si>
  <si>
    <t>Henderson Properties- Realtors</t>
  </si>
  <si>
    <t>3030 Latrobe Dr, Ste B</t>
  </si>
  <si>
    <t>['Home Services', 'Real Estate', 'Real Estate Services', 'Real Estate Agents', 'Handyman', 'Property Management']</t>
  </si>
  <si>
    <t>RwtI2d5QVLx1kJEUwNF7vw</t>
  </si>
  <si>
    <t>McAlpine Ridge by Lincoln Property Group</t>
  </si>
  <si>
    <t>7900 Krefeld Dr</t>
  </si>
  <si>
    <t>a6HHslwqUh_1tOBZXwG_Bg</t>
  </si>
  <si>
    <t>BEAUTY TRENDS</t>
  </si>
  <si>
    <t>9940 Rea Rd</t>
  </si>
  <si>
    <t>['Shopping', 'Watches']</t>
  </si>
  <si>
    <t>JJsC9bUuA1qQJ3hGR0qqow</t>
  </si>
  <si>
    <t>Tandur Indian Kitchen</t>
  </si>
  <si>
    <t>9826 Sandy Rock Pl, Unit A</t>
  </si>
  <si>
    <t>AaWsOoO55S1bswPvaox8ww</t>
  </si>
  <si>
    <t>UPS Customer Center</t>
  </si>
  <si>
    <t>4200 Jeff Adams Dr</t>
  </si>
  <si>
    <t>['Shopping', 'Local Services', 'Packing Supplies', 'Shipping Centers']</t>
  </si>
  <si>
    <t>w-bCLcuiZSHYq4QAtuiJiw</t>
  </si>
  <si>
    <t>Orchid Nails &amp; Spa</t>
  </si>
  <si>
    <t>ykNux6Q2Fpo4iCNi93aHdQ</t>
  </si>
  <si>
    <t>Bankers Raw Bar</t>
  </si>
  <si>
    <t>200 W Woodlawn Rd</t>
  </si>
  <si>
    <t>['Live/Raw Food', 'Bars', 'Seafood', 'American (New)', 'Restaurants', 'Nightlife']</t>
  </si>
  <si>
    <t>T_rhdTatD0ElZOFqyoZBcA</t>
  </si>
  <si>
    <t>ug4FwiA9Lg-Xxcwy2jzuCQ</t>
  </si>
  <si>
    <t>Days Inn Charlotte North-Speedway-UNCC-Research Park</t>
  </si>
  <si>
    <t>1408 West Sugar Creek Rd</t>
  </si>
  <si>
    <t>HDxTdKaK08XoSFGVk7VLlQ</t>
  </si>
  <si>
    <t>SOS Bar and Bites</t>
  </si>
  <si>
    <t>['Sports Bars', 'Bars', 'Seafood', 'Restaurants', 'American (Traditional)', 'American (New)', 'Nightlife']</t>
  </si>
  <si>
    <t>ZwRfd6EUetQJ4tnoT_cnmw</t>
  </si>
  <si>
    <t>Marti L Cherry Dds, Pa</t>
  </si>
  <si>
    <t>2620 W Arrowood Rd, Ste 100</t>
  </si>
  <si>
    <t>['Dentists', 'Orthodontists', 'Health &amp; Medical', 'Cosmetic Dentists', 'General Dentistry']</t>
  </si>
  <si>
    <t>80cvOyG-oIiJQXXPObqp7g</t>
  </si>
  <si>
    <t>Goodfellas Barbershop</t>
  </si>
  <si>
    <t>4005 Sunset Rd, Ste B</t>
  </si>
  <si>
    <t>Bv3bajdgKw4snRKliSDsgw</t>
  </si>
  <si>
    <t>20003 W Catawba Ave</t>
  </si>
  <si>
    <t>yD502mMddnrN3KNwTrDdvA</t>
  </si>
  <si>
    <t>Perry's Diamonds &amp; Estate Jewelry</t>
  </si>
  <si>
    <t>6525 Morrison Blvd</t>
  </si>
  <si>
    <t>['Jewelry Repair', 'Local Services', 'Gold Buyers', 'Jewelry', 'Bridal', 'Antiques', 'Shopping']</t>
  </si>
  <si>
    <t>GJzuaI7ysdh7zcKAjygJKg</t>
  </si>
  <si>
    <t>Suddath Relocation Systems</t>
  </si>
  <si>
    <t>['Local Services', 'Professional Services', 'Self Storage', 'Home Services', 'Movers']</t>
  </si>
  <si>
    <t>uhaln-cIt8Py_ptflaer5A</t>
  </si>
  <si>
    <t>Sky Blue Pools</t>
  </si>
  <si>
    <t>y-p9tYIFPv_dSF_wnj0JGA</t>
  </si>
  <si>
    <t>Concord Regional Airport</t>
  </si>
  <si>
    <t>9000 Aviation Blvd</t>
  </si>
  <si>
    <t>['Hotels &amp; Travel', 'Airports', 'Specialty Schools', 'Education']</t>
  </si>
  <si>
    <t>yVcPsLgAnyEf1TCxnKhCDw</t>
  </si>
  <si>
    <t>Howell And Sons</t>
  </si>
  <si>
    <t>20915 N Main St</t>
  </si>
  <si>
    <t>['Auto Parts &amp; Supplies', 'Local Services', 'Building Supplies', 'Professional Services', 'Furniture Repair', 'Automotive', 'Boat Repair', 'Home Services']</t>
  </si>
  <si>
    <t>IAjw9w6ASayV3Nhaq6bosQ</t>
  </si>
  <si>
    <t>Great Things Consigned &amp; Boutique</t>
  </si>
  <si>
    <t>8042 Providence Rd, Ste 800</t>
  </si>
  <si>
    <t>['Shopping', 'Used', 'Vintage &amp; Consignment', 'Fashion']</t>
  </si>
  <si>
    <t>3v1c2BsFFcWlpV3S3LS8dA</t>
  </si>
  <si>
    <t>Taipei Express</t>
  </si>
  <si>
    <t>731 Providence Rd</t>
  </si>
  <si>
    <t>sUWEzGQm4laWw7JaOVzuKw</t>
  </si>
  <si>
    <t>Mixology DJ Entertainment</t>
  </si>
  <si>
    <t>['DJs', 'Party &amp; Event Planning', 'Event Planning &amp; Services']</t>
  </si>
  <si>
    <t>qEkzKvRI3_pCPkTwZSoB_w</t>
  </si>
  <si>
    <t>10415 Centrum Pkwy</t>
  </si>
  <si>
    <t>TeAHqoCOdktjA4q4eOVD7Q</t>
  </si>
  <si>
    <t>Greystone Restaurant Tap Room</t>
  </si>
  <si>
    <t>9Xm2GfG8Rnbb1_CmXyrm3g</t>
  </si>
  <si>
    <t>Coaltrane's Char Grill</t>
  </si>
  <si>
    <t>['Argentine', 'Restaurants', 'Sandwiches', 'Salad', 'American (Traditional)']</t>
  </si>
  <si>
    <t>fPmPROBqVT8-D-aTc6VBEQ</t>
  </si>
  <si>
    <t>Al-basha</t>
  </si>
  <si>
    <t>3145 N Sharon Amity Rd, Ste A</t>
  </si>
  <si>
    <t>['Juice Bars &amp; Smoothies', 'Food', 'Mediterranean', 'Bars', 'Restaurants', 'Hookah Bars', 'Arts &amp; Entertainment', 'Falafel', 'Nightlife']</t>
  </si>
  <si>
    <t>WOC3vxMClk86_kaqfHroqw</t>
  </si>
  <si>
    <t>Yellow Cab of Lake Norman</t>
  </si>
  <si>
    <t>['Taxis', 'Hotels &amp; Travel', 'Airport Shuttles', 'Transportation', 'Airports']</t>
  </si>
  <si>
    <t>2c0uH3t9VpoVV1J6duAHjQ</t>
  </si>
  <si>
    <t>ATI Appliance Repair</t>
  </si>
  <si>
    <t>6dnkDOXx5nHWvhdcEoWIaA</t>
  </si>
  <si>
    <t>Queenly Nails Studio</t>
  </si>
  <si>
    <t>1001 E Wt Harris Blvd, Ste F</t>
  </si>
  <si>
    <t>LUSfaTm0vvP6ZERU-g37qw</t>
  </si>
  <si>
    <t>6060 Bayfield Pkwy</t>
  </si>
  <si>
    <t>['Home &amp; Garden', 'Furniture Stores', 'Home Decor', 'Shopping', 'Mattresses']</t>
  </si>
  <si>
    <t>srehav6yOGv0LvyexqFZXA</t>
  </si>
  <si>
    <t>Charlotte Neuromassage</t>
  </si>
  <si>
    <t>['Massage Therapy', 'Active Life', 'Trainers', 'Fitness &amp; Instruction', 'Health &amp; Medical']</t>
  </si>
  <si>
    <t>tGDU_QPdIAF6xv9VXigGbg</t>
  </si>
  <si>
    <t>TAG Concept Salons - Charlotte</t>
  </si>
  <si>
    <t>10829 Pineville Rd, Ste 5</t>
  </si>
  <si>
    <t>qyjTjRma_y8ol66dErfsIA</t>
  </si>
  <si>
    <t>Thomas House &amp; Associates</t>
  </si>
  <si>
    <t>7745 Ballantyne Commons Pkwy, Ste 101</t>
  </si>
  <si>
    <t>Stacey's Deli &amp; Catering</t>
  </si>
  <si>
    <t>['Restaurants', 'Delis', 'Sandwiches', 'Wraps']</t>
  </si>
  <si>
    <t>8wH8HF95jwlRpQ6VLBiUWA</t>
  </si>
  <si>
    <t>ReGen Salon</t>
  </si>
  <si>
    <t>33 N Main St, Ste A</t>
  </si>
  <si>
    <t>['Hair Removal', 'Beauty &amp; Spas', 'Waxing', 'Makeup Artists', 'Hair Salons', 'Tanning', 'Spray Tanning']</t>
  </si>
  <si>
    <t>BMoEWfoi72suwb2xm_POuA</t>
  </si>
  <si>
    <t>Fitzgerald Thomas M MD</t>
  </si>
  <si>
    <t>903 Northeast Dr, Ste 301</t>
  </si>
  <si>
    <t>['Psychiatrists', 'Doctors', 'Health &amp; Medical']</t>
  </si>
  <si>
    <t>cEM7A5vWUeQhdK7UqOEcuA</t>
  </si>
  <si>
    <t>Sweet Frog</t>
  </si>
  <si>
    <t>7500-7610 Hwy 51</t>
  </si>
  <si>
    <t>['Food', 'Do-It-Yourself Food', 'Ice Cream &amp; Frozen Yogurt', 'Desserts']</t>
  </si>
  <si>
    <t>Xu8FowMQ3mMpdGgTRjgDfQ</t>
  </si>
  <si>
    <t>The Sunrise Dry Cleaners</t>
  </si>
  <si>
    <t>['Sewing &amp; Alterations', 'Local Services', 'Laundry Services', 'Dry Cleaning', 'Shoe Repair']</t>
  </si>
  <si>
    <t>ac5P1mtjk8N2ZHhLYjIeSQ</t>
  </si>
  <si>
    <t>Advantage Rent-A-Car</t>
  </si>
  <si>
    <t>['Automotive', 'Car Rental', 'Hotels &amp; Travel', 'Car Dealers']</t>
  </si>
  <si>
    <t>NXltkSQKxLbWij7hSmsRvQ</t>
  </si>
  <si>
    <t>Burn Bootcamp</t>
  </si>
  <si>
    <t>311 Gilead Rd</t>
  </si>
  <si>
    <t>UzuxQUG1knuTk8G49fbjFg</t>
  </si>
  <si>
    <t>9033 S Tryon St</t>
  </si>
  <si>
    <t>YyF5xSYzc4TbVtg0wQ9ZWg</t>
  </si>
  <si>
    <t>3350 Robinwood Rd</t>
  </si>
  <si>
    <t>['Drugstores', 'Flowers &amp; Gifts', 'Grocery', 'Food', 'Shopping']</t>
  </si>
  <si>
    <t>_AiyFg3_gFbmV7Gc_F9VnA</t>
  </si>
  <si>
    <t>Gotta Yoga Studio</t>
  </si>
  <si>
    <t>19911 N Cove Rd, Ste C</t>
  </si>
  <si>
    <t>['Health &amp; Medical', 'Pilates', 'Reiki', 'Active Life', 'Yoga', 'Massage Therapy', 'Fitness &amp; Instruction']</t>
  </si>
  <si>
    <t>jvlQJc4aldq-qWNoZVVyDQ</t>
  </si>
  <si>
    <t>The Cafe at Sara's YMCA</t>
  </si>
  <si>
    <t>e4OaeNtGt9Yk2CWoYLAlgw</t>
  </si>
  <si>
    <t>2901-A Freedom Drive</t>
  </si>
  <si>
    <t>VpJBh3hYNrhrCEmejRA1rw</t>
  </si>
  <si>
    <t>New Age African Hair Braiding &amp; Infusion</t>
  </si>
  <si>
    <t>161 W Franklin Blvd</t>
  </si>
  <si>
    <t>kVkPCbWy9m_gdE-M7ZTTaQ</t>
  </si>
  <si>
    <t>Glory Hair Braiding</t>
  </si>
  <si>
    <t>6320 N Tryon St</t>
  </si>
  <si>
    <t>cy4ttM1dC6wz34z19xubOQ</t>
  </si>
  <si>
    <t>Strong Guys For Hire</t>
  </si>
  <si>
    <t>9wNvIYUtUkB0B1LDyxapHg</t>
  </si>
  <si>
    <t>Sabor Latin Street Grill - Indian Trail</t>
  </si>
  <si>
    <t>14039 E Independence Blvd, Ste A5</t>
  </si>
  <si>
    <t>['Restaurants', 'Mexican', 'Latin American', 'Caribbean', 'Food', 'Desserts']</t>
  </si>
  <si>
    <t>ThnKK07hDT1haAZFMy6tUQ</t>
  </si>
  <si>
    <t>Packard Place</t>
  </si>
  <si>
    <t>['Real Estate', 'Shared Office Spaces', 'Home Services', 'Event Planning &amp; Services', 'Venues &amp; Event Spaces']</t>
  </si>
  <si>
    <t>Z_U9Y_SFMHaGAIr_iDamOA</t>
  </si>
  <si>
    <t>Kosta's Kitchen</t>
  </si>
  <si>
    <t>['American (Traditional)', 'Restaurants', 'Breakfast &amp; Brunch', 'Salad']</t>
  </si>
  <si>
    <t>IDW4QFw-fN_wk81G9OV-Mg</t>
  </si>
  <si>
    <t>Nothing But Noodles</t>
  </si>
  <si>
    <t>1605 Elizabeth Ave</t>
  </si>
  <si>
    <t>['Food', 'Italian', 'Thai', 'Desserts', 'Salad', 'Noodles', 'Restaurants', 'Asian Fusion', 'Fast Food', 'Chinese', 'American (Traditional)', 'Gluten-Free']</t>
  </si>
  <si>
    <t>1ktHX-0V3sJbF7bT6zCyUQ</t>
  </si>
  <si>
    <t>Divine Consign</t>
  </si>
  <si>
    <t>['Shopping', 'Fashion', 'Used', 'Vintage &amp; Consignment', "Women's Clothing", 'Jewelry', 'Thrift Stores']</t>
  </si>
  <si>
    <t>6beSmzwfsxwqTWr9m08mVg</t>
  </si>
  <si>
    <t>Happy Dog Cafe Boutique &amp; Spa</t>
  </si>
  <si>
    <t>26 N Main St, Ste 1</t>
  </si>
  <si>
    <t>['Pets', 'Pet Stores', 'Pet Groomers', 'Pet Training', 'Pet Services', 'Pet Sitting']</t>
  </si>
  <si>
    <t>Z5JY-dbyetmlYzLPZd9zBw</t>
  </si>
  <si>
    <t>Belle Haven Apartments</t>
  </si>
  <si>
    <t>9005 Post Canyon Ln</t>
  </si>
  <si>
    <t>['University Housing', 'Home Services', 'Real Estate', 'Apartments']</t>
  </si>
  <si>
    <t>n7BbEbYdZnJjL6edJR0wLA</t>
  </si>
  <si>
    <t>Cvan's Cool Used Stuff</t>
  </si>
  <si>
    <t>543 Concord Pkwy N</t>
  </si>
  <si>
    <t>0tQ-zADMP44nRIX2Ih49nA</t>
  </si>
  <si>
    <t>Skipper</t>
  </si>
  <si>
    <t>809 W Hill St</t>
  </si>
  <si>
    <t>['Pet Sitting', 'Dog Walkers', 'Pet Services', 'Pets', 'Pet Transportation']</t>
  </si>
  <si>
    <t>1TDuOUzOJf0I0mRkCWlzSA</t>
  </si>
  <si>
    <t>Greenway Realty Management</t>
  </si>
  <si>
    <t>833 East Blvd</t>
  </si>
  <si>
    <t>g6BrwDJ7Nare27M3bW333w</t>
  </si>
  <si>
    <t>360 Auto Imports</t>
  </si>
  <si>
    <t>319 Unionville Indian Trl Rd, Ste F</t>
  </si>
  <si>
    <t>ZCsvwa_dsqNB8d8tYHPdjw</t>
  </si>
  <si>
    <t>Sir Edmond Halley's</t>
  </si>
  <si>
    <t>4151A Park Rd</t>
  </si>
  <si>
    <t>['Pubs', 'Nightlife', 'Restaurants', 'Fish &amp; Chips', 'Bars']</t>
  </si>
  <si>
    <t>5hDy6KMak_GfNIqvmtJzfQ</t>
  </si>
  <si>
    <t>Epic Nails</t>
  </si>
  <si>
    <t>303 E Woodlawn Rd, Ste 5</t>
  </si>
  <si>
    <t>NgjBYy0w0JZEe2NcKZTGgg</t>
  </si>
  <si>
    <t>Lake Norman Neurology</t>
  </si>
  <si>
    <t>9735 Kincey Ave</t>
  </si>
  <si>
    <t>_OtUeybIKTx2jhLVYV66wA</t>
  </si>
  <si>
    <t>10125 Perimeter Pkwy, Ste C</t>
  </si>
  <si>
    <t>['Restaurants', 'Fast Food', 'Delis', 'Sandwiches']</t>
  </si>
  <si>
    <t>wmcjLr4aiROtg9EvDrVrlg</t>
  </si>
  <si>
    <t>Yoshi's Grill</t>
  </si>
  <si>
    <t>9826 Gilead Rd, Ste 101</t>
  </si>
  <si>
    <t>['Japanese', 'Restaurants', 'Asian Fusion', 'Sushi Bars']</t>
  </si>
  <si>
    <t>qwsnybLXT2h94-r8yQV5tg</t>
  </si>
  <si>
    <t>Oakdale Greenhouses</t>
  </si>
  <si>
    <t>5626 Statesville Rd</t>
  </si>
  <si>
    <t>['Shopping', 'Nurseries &amp; Gardening', 'Home &amp; Garden']</t>
  </si>
  <si>
    <t>W9odAittcLTtIXsFu6PW6g</t>
  </si>
  <si>
    <t>5341 Ballantyne Commons Pkw</t>
  </si>
  <si>
    <t>['Shopping', 'Shoe Stores', "Women's Clothing", 'Fashion', 'Accessories']</t>
  </si>
  <si>
    <t>M5TGJHrCUzgH9ZLR7O0lkg</t>
  </si>
  <si>
    <t>Open Water Adventures</t>
  </si>
  <si>
    <t>12210 N Tryon St</t>
  </si>
  <si>
    <t>['Fitness &amp; Instruction', 'Diving', 'Scuba Diving', 'Specialty Schools', 'Active Life', 'Education', 'Swimming Pools', 'Swimming Lessons/Schools']</t>
  </si>
  <si>
    <t>60_W8KE_T9VTwk-HaPUMGA</t>
  </si>
  <si>
    <t>Carolina Cycle Solutions</t>
  </si>
  <si>
    <t>5922-B Stockbridge Dr</t>
  </si>
  <si>
    <t>['Motorcycle Repair', 'Automotive']</t>
  </si>
  <si>
    <t>BC8nckxDDvKuPdD9NWisEQ</t>
  </si>
  <si>
    <t>Sheraton Charlotte Airport Hotel</t>
  </si>
  <si>
    <t>UIk4_kbPnPnfe2x8n1cEmw</t>
  </si>
  <si>
    <t>Panthers Team Store</t>
  </si>
  <si>
    <t>800 S Mint St</t>
  </si>
  <si>
    <t>['Sporting Goods', 'Fashion', 'Sports Wear', 'Shopping']</t>
  </si>
  <si>
    <t>lcSQjVKY_T8w6QTyPZO5ww</t>
  </si>
  <si>
    <t>8022 Providence Rd</t>
  </si>
  <si>
    <t>['Sandwiches', 'Do-It-Yourself Food', 'Restaurants', 'Food', 'Salad', 'Vegetarian']</t>
  </si>
  <si>
    <t>d-Rxq5Ne5vtu6Rg2FTEI0Q</t>
  </si>
  <si>
    <t>Dawson Property Management</t>
  </si>
  <si>
    <t>1409 East Blvd, Ste 6D</t>
  </si>
  <si>
    <t>VN_RXKFG-R6DPcrOqdTEog</t>
  </si>
  <si>
    <t>Vespa of Charlotte</t>
  </si>
  <si>
    <t>128 W Worthington Ave</t>
  </si>
  <si>
    <t>FU8NlOUN-7s0AwKVeiXL7A</t>
  </si>
  <si>
    <t>Padovas Pizza</t>
  </si>
  <si>
    <t>9000 Hambright Rd, Ste B</t>
  </si>
  <si>
    <t>TDjpjX8xCXjgyNV5HHcfeg</t>
  </si>
  <si>
    <t>Mecklenburg Chem-Dry</t>
  </si>
  <si>
    <t>['Carpet Cleaning', 'Local Services', 'Home Services', 'Tiling', 'Grout Services', 'Home Cleaning']</t>
  </si>
  <si>
    <t>pkPCEiNdbJ7Q4qw1ofGmsA</t>
  </si>
  <si>
    <t>Matthews Reserve by Gables Residential</t>
  </si>
  <si>
    <t>1315 Cameron Matthews Dr</t>
  </si>
  <si>
    <t>f8-VpvcAN24cSDhY-Ui0IQ</t>
  </si>
  <si>
    <t>Historic Rosedale Plantation</t>
  </si>
  <si>
    <t>3427 N Tryon St</t>
  </si>
  <si>
    <t>FuDXG_UyWTnZOJS7HbwLQg</t>
  </si>
  <si>
    <t>Uptown Retreat Salon</t>
  </si>
  <si>
    <t>201 S College St, Ste 200</t>
  </si>
  <si>
    <t>9KLEogVA6wDqJ18wAr9t9A</t>
  </si>
  <si>
    <t>K1 Speed</t>
  </si>
  <si>
    <t>800 Derita Rd, Unit K</t>
  </si>
  <si>
    <t>['Go Karts', 'Active Life', 'Venues &amp; Event Spaces', 'Event Planning &amp; Services', 'Amusement Parks']</t>
  </si>
  <si>
    <t>Ih9cgzBSvYGkFwev0ofJyQ</t>
  </si>
  <si>
    <t>Accurate Home Bldg &amp; Inspection Services</t>
  </si>
  <si>
    <t>234 Falcon Rdg</t>
  </si>
  <si>
    <t>d17le7rMteKJL5WPuU6AWw</t>
  </si>
  <si>
    <t>Charlotte Marriott SouthPark</t>
  </si>
  <si>
    <t>['Event Planning &amp; Services', 'Venues &amp; Event Spaces', 'Hotels &amp; Travel', 'Hotels']</t>
  </si>
  <si>
    <t>5nJ6nZ0kMNCYez3Yb9i-5g</t>
  </si>
  <si>
    <t>Stacy Lesley, DDS</t>
  </si>
  <si>
    <t>10030 Edison Sq Dr NW, Ste 200</t>
  </si>
  <si>
    <t>['Health &amp; Medical', 'General Dentistry', 'Dentists', 'Cosmetic Dentists']</t>
  </si>
  <si>
    <t>8hK3Kl3NJdpDTk4fu9ymTw</t>
  </si>
  <si>
    <t>Charlotte Area Transportation System</t>
  </si>
  <si>
    <t>nReKcz3OZ8yQqYfX_ZjiJQ</t>
  </si>
  <si>
    <t>11025 Carolina Place Pkwy, Ste C16</t>
  </si>
  <si>
    <t>OZjwsxs7ajg_EJ8l_Ghbfg</t>
  </si>
  <si>
    <t>6701 Old Monroe Rd, Suite A</t>
  </si>
  <si>
    <t>OlNnxyONMOPX99I7RkXXRg</t>
  </si>
  <si>
    <t>5 Points Realty</t>
  </si>
  <si>
    <t>415 Beatties Ford Rd</t>
  </si>
  <si>
    <t>ShGBRgBnUVT4TCq5aKvB2A</t>
  </si>
  <si>
    <t>Lee Lighting</t>
  </si>
  <si>
    <t>215 Huntersville Gateway Blvd</t>
  </si>
  <si>
    <t>['Home &amp; Garden', 'Home Decor', 'Shopping']</t>
  </si>
  <si>
    <t>dh-AzidnL6QKc5fMhdUI8w</t>
  </si>
  <si>
    <t>Wish Boutique</t>
  </si>
  <si>
    <t>4455 School House Commons, Ste 320</t>
  </si>
  <si>
    <t>['Accessories', 'Personal Shopping', 'Shopping', 'Arts &amp; Crafts', 'Flowers &amp; Gifts', 'Fashion', 'Embroidery &amp; Crochet']</t>
  </si>
  <si>
    <t>ClG0kpNMIj6kZvuMsk40hQ</t>
  </si>
  <si>
    <t>Universal Appliance Service</t>
  </si>
  <si>
    <t>3611 Scott Futrell Rd</t>
  </si>
  <si>
    <t>RAB9-2G82ilvJ6xE2efEOA</t>
  </si>
  <si>
    <t>Sharon Lakes Animal Hospital</t>
  </si>
  <si>
    <t>7619 Sharon Lakes Rd</t>
  </si>
  <si>
    <t>lk12W_L__IfyKeE_uynE6w</t>
  </si>
  <si>
    <t>Charlotte Stump Grinding</t>
  </si>
  <si>
    <t>MXJJQWpjsbH9eV5d0xFHcQ</t>
  </si>
  <si>
    <t>The Nail Bar</t>
  </si>
  <si>
    <t>2400 Park Rd, Ste J</t>
  </si>
  <si>
    <t>['Eyelash Service', 'Hair Removal', 'Waxing', 'Beauty &amp; Spas', 'Nail Salons']</t>
  </si>
  <si>
    <t>pmXjwMe_3fr3TTEbQ1L_iQ</t>
  </si>
  <si>
    <t>Absolute Pilates</t>
  </si>
  <si>
    <t>6707 Fairview Rd, Ste A</t>
  </si>
  <si>
    <t>['Fitness &amp; Instruction', 'Barre Classes', 'Active Life', 'Pilates', 'Trainers']</t>
  </si>
  <si>
    <t>RZir-47R_ggOuUWuc2AiNw</t>
  </si>
  <si>
    <t>Coastal Kitchen &amp; Bar</t>
  </si>
  <si>
    <t>Inside Hilton Charlotte Center City, 222 E 3rd St</t>
  </si>
  <si>
    <t>['Venues &amp; Event Spaces', 'Breakfast &amp; Brunch', 'Event Planning &amp; Services', 'Restaurants', 'Hotels', 'Nightlife', 'Hotels &amp; Travel', 'Southern', 'American (New)', 'Bars']</t>
  </si>
  <si>
    <t>NAb3h3qC-12q5sjOzvIDHg</t>
  </si>
  <si>
    <t>425 Cox Rd</t>
  </si>
  <si>
    <t>NXFzdXIMMf0_c2okynbjKg</t>
  </si>
  <si>
    <t>1420 Magnolia Apartments</t>
  </si>
  <si>
    <t>1420 Estates Ave</t>
  </si>
  <si>
    <t>UpNnjV6p5GVPX6r_itOGUg</t>
  </si>
  <si>
    <t>Rai Lay Thai</t>
  </si>
  <si>
    <t>['Thai', 'Sushi Bars', 'Asian Fusion', 'Restaurants', 'Caterers', 'Event Planning &amp; Services']</t>
  </si>
  <si>
    <t>BkYDO8Fk6OJvcF_tuIzRmQ</t>
  </si>
  <si>
    <t>8334 Pineville Matthews Rd, Ste 103</t>
  </si>
  <si>
    <t>['Mailbox Centers', 'Printing Services', 'Local Services', 'Notaries', 'Shipping Centers']</t>
  </si>
  <si>
    <t>5pPZ333KNTONrDR6QH2q6g</t>
  </si>
  <si>
    <t>Arlotta's Italian American Grill</t>
  </si>
  <si>
    <t>['Italian', 'American (Traditional)', 'Pizza', 'Restaurants']</t>
  </si>
  <si>
    <t>Y0JlB6uhit841k3rO6yyzw</t>
  </si>
  <si>
    <t>Central Carolina Medical Clinic - Paw Creek</t>
  </si>
  <si>
    <t>515 Little Rock Rd</t>
  </si>
  <si>
    <t>Ol45IIZm_KJPW9FgSDCRpA</t>
  </si>
  <si>
    <t>The Bridge</t>
  </si>
  <si>
    <t>5902 Indian Trail Fairview Rd</t>
  </si>
  <si>
    <t>['Southern', 'Restaurants', 'American (Traditional)', 'Breakfast &amp; Brunch', 'Gluten-Free']</t>
  </si>
  <si>
    <t>kLVK8y8YQeRkJeld5eZbwg</t>
  </si>
  <si>
    <t>8111 Concord Blvd</t>
  </si>
  <si>
    <t>CONCORD MILLS</t>
  </si>
  <si>
    <t>['Bars', 'American (Traditional)', 'Restaurants', 'Nightlife', 'Pubs']</t>
  </si>
  <si>
    <t>ft9RczzYQGESSGdz1tAJaA</t>
  </si>
  <si>
    <t>Restoration Hardware</t>
  </si>
  <si>
    <t>6815 Phillips Place Ct, Ste A</t>
  </si>
  <si>
    <t>['Home Decor', 'Home &amp; Garden', 'Furniture Stores', 'Shopping', 'Kitchen &amp; Bath']</t>
  </si>
  <si>
    <t>BHRX9ov9oRKD-0OZW536rg</t>
  </si>
  <si>
    <t>Sweet T Flowers</t>
  </si>
  <si>
    <t>3919 Providence Rd S</t>
  </si>
  <si>
    <t>['Floral Designers', 'Event Planning &amp; Services', 'Flowers &amp; Gifts', 'Shopping', 'Gift Shops', 'Florists']</t>
  </si>
  <si>
    <t>QD76w6JnHHrUGB03YdL44A</t>
  </si>
  <si>
    <t>Edomae Sushi and Hibachi Grill</t>
  </si>
  <si>
    <t>['Sushi Bars', 'Food', 'Desserts', 'Japanese', 'Restaurants', 'Soup']</t>
  </si>
  <si>
    <t>Xm9Icb1crA967m2XCOHSuA</t>
  </si>
  <si>
    <t>Clean Ride Express</t>
  </si>
  <si>
    <t>346 George W Liles Pkwy</t>
  </si>
  <si>
    <t>['Automotive', 'Auto Detailing', 'Car Wash', 'Auto Customization']</t>
  </si>
  <si>
    <t>0XkL3A5Uc5h4C_DXqhpBtg</t>
  </si>
  <si>
    <t>Life Time Fitness</t>
  </si>
  <si>
    <t>['Sports Clubs', 'Trainers', 'Fitness &amp; Instruction', 'Active Life', 'Gyms']</t>
  </si>
  <si>
    <t>lwOuoY4YW1j9zl0RWIIP4A</t>
  </si>
  <si>
    <t>Grape &amp; Barley</t>
  </si>
  <si>
    <t>1933 Hoffman Rd, Ste 4</t>
  </si>
  <si>
    <t>['Beer', 'Wine &amp; Spirits', 'Food', 'Wine Bars', 'Nightlife', 'Bars']</t>
  </si>
  <si>
    <t>GUVo_a6XtXi9MoKp4Gsi4w</t>
  </si>
  <si>
    <t>Amity Medical Group</t>
  </si>
  <si>
    <t>10508 Park Rd, Ste 130</t>
  </si>
  <si>
    <t>V6PfaeKLd3DPvs1rUrlRlQ</t>
  </si>
  <si>
    <t>L &amp; B Automotive</t>
  </si>
  <si>
    <t>5950 Old Concord Rd</t>
  </si>
  <si>
    <t>HDNvf5FTgSJQN5fqFNkz9Q</t>
  </si>
  <si>
    <t>TCBY Charlotte Douglas Airport</t>
  </si>
  <si>
    <t>5501 Josh Birmingham Pkwy Conc C - Fresh Attractio</t>
  </si>
  <si>
    <t>YcZ9vtzW5XslyXVO1l0nxg</t>
  </si>
  <si>
    <t>Nevole's Pizzeria</t>
  </si>
  <si>
    <t>E4skO7C_4qadJkSrMTG-xQ</t>
  </si>
  <si>
    <t>Rug &amp; Home - Pineville</t>
  </si>
  <si>
    <t>11705 Carolina Pl Pkwy</t>
  </si>
  <si>
    <t>['Furniture Stores', 'Interior Design', 'Home Services', 'Home Decor', 'Home &amp; Garden', 'Rugs', 'Shopping']</t>
  </si>
  <si>
    <t>RR6XY5pmyb5VysjDMR36ww</t>
  </si>
  <si>
    <t>['Mexican', 'Restaurants', 'Local Flavor']</t>
  </si>
  <si>
    <t>bfJvdxmfo0ulZoSaBpkH8g</t>
  </si>
  <si>
    <t>9505 Pineville-Matthews Rd</t>
  </si>
  <si>
    <t>JdxtlH0C3KYx8JdTvlVO_g</t>
  </si>
  <si>
    <t>Park Dental</t>
  </si>
  <si>
    <t>4520 Mint Hill Village Ln, Ste 107</t>
  </si>
  <si>
    <t>RlVZsgf8spfVPSeu0i8Eug</t>
  </si>
  <si>
    <t>Gateway West Luxury Apartments</t>
  </si>
  <si>
    <t>902 W 4th St</t>
  </si>
  <si>
    <t>0VTBFP4_BulLj7h6DHHLRA</t>
  </si>
  <si>
    <t>Highway 16 Auto Repair</t>
  </si>
  <si>
    <t>1713 N Hwy 16</t>
  </si>
  <si>
    <t>cZbmlgd7fiq-nX-j66h97g</t>
  </si>
  <si>
    <t>Mighty Dollar</t>
  </si>
  <si>
    <t>970 Cloverleaf Plz</t>
  </si>
  <si>
    <t>['Discount Store', 'Shopping', 'Home &amp; Garden', 'Fashion', 'Department Stores', 'Home Decor']</t>
  </si>
  <si>
    <t>xtI0IrtdusfRNhr91Gvw8Q</t>
  </si>
  <si>
    <t>Cicchetti</t>
  </si>
  <si>
    <t>['Tapas/Small Plates', 'Seafood', 'Restaurants', 'Nightlife', 'Italian', 'Bars', 'Wine Bars']</t>
  </si>
  <si>
    <t>VEx0mKvOqglRXiHU-PNV4A</t>
  </si>
  <si>
    <t>Pippa's Cafe</t>
  </si>
  <si>
    <t>['Pubs', 'Restaurants', 'Sports Bars', 'Bars', 'American (New)', 'Nightlife']</t>
  </si>
  <si>
    <t>eMppaOlBuGz7lknnT6RHbg</t>
  </si>
  <si>
    <t>14126 Statesville Rd</t>
  </si>
  <si>
    <t>XPX1gzLX51Rq6o2NlaqH2w</t>
  </si>
  <si>
    <t>101 Statesville Rd, Ste A</t>
  </si>
  <si>
    <t>SS0ZvmaFQSm6gZFiQ0WGOQ</t>
  </si>
  <si>
    <t>Belle's Nails &amp; Spa</t>
  </si>
  <si>
    <t>['Nail Salons', 'Beauty &amp; Spas', 'Hair Removal', 'Waxing']</t>
  </si>
  <si>
    <t>iUU1quxVkUW0NkOQGfihdA</t>
  </si>
  <si>
    <t>Dentistry of the Carolinas - Gastonia</t>
  </si>
  <si>
    <t>2641 Court Dr, Ste B</t>
  </si>
  <si>
    <t>['Pediatric Dentists', 'Cosmetic Dentists', 'Endodontists', 'Health &amp; Medical', 'Dentists', 'General Dentistry']</t>
  </si>
  <si>
    <t>wRNnvOgAWlExdaQo6Umalg</t>
  </si>
  <si>
    <t>Cutie Patootie Kids Spa</t>
  </si>
  <si>
    <t>116 W John St, Ste A</t>
  </si>
  <si>
    <t>['Party &amp; Event Planning', 'Makeup Artists', 'Event Planning &amp; Services', 'Child Care &amp; Day Care', 'Local Services', 'Beauty &amp; Spas', 'Day Spas']</t>
  </si>
  <si>
    <t>ffsh3KMzoYnVkEFyE3EYPg</t>
  </si>
  <si>
    <t>Gastonia Nissan Service</t>
  </si>
  <si>
    <t>2275 E Franklin Blvd</t>
  </si>
  <si>
    <t>U-4tVRRZ-5T1arEmaFXbnQ</t>
  </si>
  <si>
    <t>9301 E Independence Blvd</t>
  </si>
  <si>
    <t>['Restaurants', 'Donuts', 'Coffee &amp; Tea', 'Food']</t>
  </si>
  <si>
    <t>KBNvgl_CNXJ38Kd2WaqDCw</t>
  </si>
  <si>
    <t>Comfort Suites University - Research Park</t>
  </si>
  <si>
    <t>7735 University City Blvd</t>
  </si>
  <si>
    <t>uY43vDGowFCH7WzwEe6A6w</t>
  </si>
  <si>
    <t>8088 Concord Mills Blvd</t>
  </si>
  <si>
    <t>tBkrw0SODObfKrBpTrPkNA</t>
  </si>
  <si>
    <t>Carousel Club</t>
  </si>
  <si>
    <t>3441 South Blvd</t>
  </si>
  <si>
    <t>a3NuBWZ8XG5oi8Bk7shaIw</t>
  </si>
  <si>
    <t>Salon Etc</t>
  </si>
  <si>
    <t>3826 S New Hope Rd, Ste 8</t>
  </si>
  <si>
    <t>['Nail Salons', 'Beauty &amp; Spas', 'Hair Salons', 'Skin Care']</t>
  </si>
  <si>
    <t>BqsIt1BQKzS-hEKLYzBm7g</t>
  </si>
  <si>
    <t>3130 Dallas High-Shoals Rd</t>
  </si>
  <si>
    <t>['Pizza', 'Restaurants', 'Sandwiches', 'Fast Food', 'Chicken Wings']</t>
  </si>
  <si>
    <t>4mzbdWYLH_u26i5x3BP0PA</t>
  </si>
  <si>
    <t>Almonte Salon &amp; Spa</t>
  </si>
  <si>
    <t>8943 S Tryon St, Ste E</t>
  </si>
  <si>
    <t>['Hair Removal', 'Hair Salons', 'Beauty &amp; Spas', 'Waxing', 'Makeup Artists', 'Nail Salons']</t>
  </si>
  <si>
    <t>bX0MqZM4nukE3-wWz7YXhw</t>
  </si>
  <si>
    <t>Sprint Store by Wireless Express</t>
  </si>
  <si>
    <t>8042 Providence Rd, Ste 700</t>
  </si>
  <si>
    <t>['Mobile Phones', 'Shopping']</t>
  </si>
  <si>
    <t>1tZHPFgHUCZ-PTUMIjA1Ng</t>
  </si>
  <si>
    <t>Carolina Mall</t>
  </si>
  <si>
    <t>Ip9AkPzQ_tXKFS1kTAer0w</t>
  </si>
  <si>
    <t>13840 Ballantyne Corporate Pl</t>
  </si>
  <si>
    <t>['Home Services', 'Television Service Providers']</t>
  </si>
  <si>
    <t>f1-1dFFM8MvdDmlajjyaCg</t>
  </si>
  <si>
    <t>6401 Statesville Rd</t>
  </si>
  <si>
    <t>LzV-R8g09dmAZL9bJEYFwQ</t>
  </si>
  <si>
    <t>Christ South</t>
  </si>
  <si>
    <t>DhDRYIBykdfZqpz7L-hdpQ</t>
  </si>
  <si>
    <t>The Bell√® Grille</t>
  </si>
  <si>
    <t>3022 Weddington Rd, Ste 100</t>
  </si>
  <si>
    <t>['Seafood', 'Bars', 'American (New)', 'American (Traditional)', 'Restaurants', 'Nightlife']</t>
  </si>
  <si>
    <t>Gg3dRjYOcfR7C7L97p0kzw</t>
  </si>
  <si>
    <t>Oliver's Chicken</t>
  </si>
  <si>
    <t>8111 Concord Mills Blvd Fc 1, FC 1</t>
  </si>
  <si>
    <t>['American (Traditional)', 'Latin American', 'American (New)', 'Restaurants']</t>
  </si>
  <si>
    <t>pRdhnf7nqM6ISZuHOCHAXA</t>
  </si>
  <si>
    <t>Michael Danze, DMD</t>
  </si>
  <si>
    <t>10610 Independence Pointe Pkwy, Ste A, Danze Dentistry</t>
  </si>
  <si>
    <t>Ax_EnGE0r0OdLl30fndKqQ</t>
  </si>
  <si>
    <t>Boulevard 98</t>
  </si>
  <si>
    <t>9825 University City Blvd</t>
  </si>
  <si>
    <t>['Real Estate', 'Home Services', 'University Housing', 'Apartments']</t>
  </si>
  <si>
    <t>_liH-Lumy1br1dpiY-Y_Gg</t>
  </si>
  <si>
    <t>Jade Alterations</t>
  </si>
  <si>
    <t>fVOFouPush3ZX7kua4I4ug</t>
  </si>
  <si>
    <t>7804-C Fairview Rd, Foxcroft/Southpark area</t>
  </si>
  <si>
    <t>['Mailbox Centers', 'Notaries', 'Professional Services', 'Local Services', 'Shipping Centers', 'Printing Services', 'Graphic Design']</t>
  </si>
  <si>
    <t>CbEE-wFc6YOlI8spNEqRZg</t>
  </si>
  <si>
    <t>Rescue Tow Truck</t>
  </si>
  <si>
    <t>1235 East Blvd, Ste 138E</t>
  </si>
  <si>
    <t>['Automotive', 'Auto Repair', 'Towing']</t>
  </si>
  <si>
    <t>_5SyqNE91VkXtDip9MqHYg</t>
  </si>
  <si>
    <t>Solis SouthPark Apartments</t>
  </si>
  <si>
    <t>4905 Ashley Park Ln</t>
  </si>
  <si>
    <t>sfXtgCpCXlSLDR4yoR-gww</t>
  </si>
  <si>
    <t>Dermatologic Laser Center</t>
  </si>
  <si>
    <t>2310 Randolph Rd</t>
  </si>
  <si>
    <t>['Doctors', 'Dermatologists', 'Beauty &amp; Spas', 'Skin Care', 'Health &amp; Medical']</t>
  </si>
  <si>
    <t>tKI5Q3oA4kCAp1GwaCLKsA</t>
  </si>
  <si>
    <t>1728 S Blvd</t>
  </si>
  <si>
    <t>lr0c_VXRTiWkFjKHlnrA6w</t>
  </si>
  <si>
    <t>The Cut Barbershop</t>
  </si>
  <si>
    <t>121 W Trade St</t>
  </si>
  <si>
    <t>eUxEUnX63B4dGg2oNW-SCQ</t>
  </si>
  <si>
    <t>Hilton Garden Inn Gastonia</t>
  </si>
  <si>
    <t>444 Cox Rd</t>
  </si>
  <si>
    <t>IWpoAIgRoKRLBaZ8qwExlQ</t>
  </si>
  <si>
    <t>1804 Windsor Square Dr, Ste U-V</t>
  </si>
  <si>
    <t>['Chicken Wings', 'Pizza', 'American (Traditional)', 'Restaurants']</t>
  </si>
  <si>
    <t>Zf7jXc_KX0-4ALBZOwIldQ</t>
  </si>
  <si>
    <t>9121 Sam Furr Rd, Ste 101</t>
  </si>
  <si>
    <t>-3PHn7uGXNaOytVl1JnovQ</t>
  </si>
  <si>
    <t>Black's Produce</t>
  </si>
  <si>
    <t>636 N Highway 16</t>
  </si>
  <si>
    <t>SHgzYAiaEHJaWDMBgsSJbw</t>
  </si>
  <si>
    <t>8521 N Tryon St</t>
  </si>
  <si>
    <t>['Fast Food', 'Breakfast &amp; Brunch', 'Chicken Shop', 'Restaurants']</t>
  </si>
  <si>
    <t>SOXU1apIF_PLiwK69q-0ww</t>
  </si>
  <si>
    <t>Cam's Alterations</t>
  </si>
  <si>
    <t>10110 Johnston Rd, Ste 3</t>
  </si>
  <si>
    <t>DoCnI75tpJYvlojTMYs2tg</t>
  </si>
  <si>
    <t>3660 E Franklin Blvd, Ste 10</t>
  </si>
  <si>
    <t>['Restaurants', 'Caterers', 'Event Planning &amp; Services', 'Barbeque', 'Sandwiches', 'Southern', 'American (Traditional)']</t>
  </si>
  <si>
    <t>ozKduTWzmangi6prX0LeiA</t>
  </si>
  <si>
    <t>Staymobile</t>
  </si>
  <si>
    <t>2935 Providence Rd, Ste 207</t>
  </si>
  <si>
    <t>['Local Services', 'Marketing', 'Mobile Phone Repair', 'IT Services &amp; Computer Repair', 'Professional Services', 'Mobile Phones', 'Mobile Phone Accessories', 'Electronics Repair', 'Shopping']</t>
  </si>
  <si>
    <t>zztHqd_3ULxuIS8lkhYdwg</t>
  </si>
  <si>
    <t>Ascent Uptown Apartments</t>
  </si>
  <si>
    <t>oWtoWIjtAZsggugmYDiOwQ</t>
  </si>
  <si>
    <t>Carolina's Medical Center</t>
  </si>
  <si>
    <t>['Hospitals', 'Health &amp; Medical', 'Medical Centers']</t>
  </si>
  <si>
    <t>1hBmklxIBhw9nu9NjOTaQA</t>
  </si>
  <si>
    <t>Hello, Sailor</t>
  </si>
  <si>
    <t>20210 Henderson Rd, Ste 101</t>
  </si>
  <si>
    <t>['Dive Bars', 'Nightlife', 'Burgers', 'Sports Bars', 'Bars', 'Sandwiches', 'Seafood', 'Restaurants', 'Salad']</t>
  </si>
  <si>
    <t>EBiZQyX4jv1rIDPulfDG6A</t>
  </si>
  <si>
    <t>Restoration 1 of Charlotte</t>
  </si>
  <si>
    <t>4324 Barringer Dr, Ste 108</t>
  </si>
  <si>
    <t>ee8N1HWC4N6-Z4VQTh353Q</t>
  </si>
  <si>
    <t>Bose Factory Store</t>
  </si>
  <si>
    <t>8111 Concord Mills Blvd, Ste 328</t>
  </si>
  <si>
    <t>['Electronics', 'Shopping', 'High Fidelity Audio Equipment']</t>
  </si>
  <si>
    <t>TdfuT6fem2d5-adp42hbrQ</t>
  </si>
  <si>
    <t>Coreology</t>
  </si>
  <si>
    <t>['Gyms', 'Fitness &amp; Instruction', 'Active Life', 'Trainers']</t>
  </si>
  <si>
    <t>Sqbx1-q5b8DbqWPWnBkBqQ</t>
  </si>
  <si>
    <t>Westlake Restaurant</t>
  </si>
  <si>
    <t>1235 N Hwy 16</t>
  </si>
  <si>
    <t>['Restaurants', 'American (Traditional)', 'Burgers', 'Diners', 'Breakfast &amp; Brunch']</t>
  </si>
  <si>
    <t>TiM_FV9sofHDhPO5baaSMw</t>
  </si>
  <si>
    <t>Twins Nails Bar</t>
  </si>
  <si>
    <t>18509 Statesville Rd</t>
  </si>
  <si>
    <t>['Nail Salons', 'Eyelash Service', 'Beauty &amp; Spas', 'Skin Care']</t>
  </si>
  <si>
    <t>7xkTdgsqxKxrHYtE8gSMuw</t>
  </si>
  <si>
    <t>Mo2 Salon</t>
  </si>
  <si>
    <t>8200 Providence Rd, Ste 900</t>
  </si>
  <si>
    <t>['Hair Stylists', 'Blow Dry/Out Services', 'Beauty &amp; Spas', 'Hair Salons']</t>
  </si>
  <si>
    <t>J0KJrAcCrqhfSsWj8WOdGQ</t>
  </si>
  <si>
    <t>391 George W Liles Pkwy NW</t>
  </si>
  <si>
    <t>NPFsOePej-_kfNsDf-SjpQ</t>
  </si>
  <si>
    <t>CHIN CHIN II</t>
  </si>
  <si>
    <t>9013 Albemarle Rd, Ste 200</t>
  </si>
  <si>
    <t>b9OaJR5QzcSJRdf0LbrMaA</t>
  </si>
  <si>
    <t>Gaston County Courthouse</t>
  </si>
  <si>
    <t>325 N Marietta St</t>
  </si>
  <si>
    <t>7B3xKdaV-2J8EkLifOfXCQ</t>
  </si>
  <si>
    <t>Lady Go-Go's</t>
  </si>
  <si>
    <t>3816 Sardis Church Rd</t>
  </si>
  <si>
    <t>['Vegan', 'Food', 'Mexican', 'Restaurants', 'Food Trucks']</t>
  </si>
  <si>
    <t>0ST529fxyludnQyzh4GmPw</t>
  </si>
  <si>
    <t>Matt Stone Real Estate</t>
  </si>
  <si>
    <t>808 Pierson Dr</t>
  </si>
  <si>
    <t>['Home Services', 'Real Estate Agents', 'Real Estate', 'Contractors']</t>
  </si>
  <si>
    <t>KHAquuAAWJpfbFGbl7gY7Q</t>
  </si>
  <si>
    <t>Holiday Inn Express &amp; Suites Charlotte- Arrowood</t>
  </si>
  <si>
    <t>805 W Arrowood Rd</t>
  </si>
  <si>
    <t>znMVBacFSrBjt_KJLX4P3g</t>
  </si>
  <si>
    <t>Alex's Tree Service</t>
  </si>
  <si>
    <t>wxjzoFZJwBQ173cPjQ-PAA</t>
  </si>
  <si>
    <t>Lexi Nails</t>
  </si>
  <si>
    <t>319 Unionville Indian Trl Rd W</t>
  </si>
  <si>
    <t>['Nail Salons', 'Nail Technicians', 'Beauty &amp; Spas', 'Eyebrow Services', 'Eyelash Service', 'Massage', 'Hair Removal', 'Reflexology', 'Health &amp; Medical', 'Waxing']</t>
  </si>
  <si>
    <t>AuIiqDeL65kczmiFSkAWrA</t>
  </si>
  <si>
    <t>Maggiano's Little Italy</t>
  </si>
  <si>
    <t>['Restaurants', 'Nightlife', 'Italian', 'Bars', 'Venues &amp; Event Spaces', 'Event Planning &amp; Services']</t>
  </si>
  <si>
    <t>rG8-KDIbnLsEFBT3pi-Q6g</t>
  </si>
  <si>
    <t>Black Cloud Tattoo Piercing and Supply</t>
  </si>
  <si>
    <t>2814 The Plz</t>
  </si>
  <si>
    <t>['Tattoo', 'Art Galleries', 'Piercing', 'Shopping', 'Beauty &amp; Spas', 'Arts &amp; Entertainment']</t>
  </si>
  <si>
    <t>qUqmTlchliF55jF7s4Xlmw</t>
  </si>
  <si>
    <t>2921 Providence Rd, Ste 100</t>
  </si>
  <si>
    <t>['Mexican', 'Sandwiches', 'Fast Food', 'Restaurants', 'Tex-Mex']</t>
  </si>
  <si>
    <t>ixXStCwFjIjTO4ZjKRnQPQ</t>
  </si>
  <si>
    <t>Puppy Luv Dog Grooming</t>
  </si>
  <si>
    <t>18505 Statesville Rd, Ste A3</t>
  </si>
  <si>
    <t>SlMBAE2O0ewtplxsHowh4Q</t>
  </si>
  <si>
    <t>Compact Car Service</t>
  </si>
  <si>
    <t>6177 E Independence Blvd</t>
  </si>
  <si>
    <t>['Auto Repair', 'Automotive', 'Auto Parts &amp; Supplies', 'Oil Change Stations']</t>
  </si>
  <si>
    <t>uBb4Y-ymguEGdj3SQFuxxA</t>
  </si>
  <si>
    <t>6500 Albemarle Rd</t>
  </si>
  <si>
    <t>['Fast Food', 'Food', 'Burgers', 'Restaurants']</t>
  </si>
  <si>
    <t>zki75FDORLkeFQvf2vmF8w</t>
  </si>
  <si>
    <t>['Event Planning &amp; Services', 'Caterers', 'Fast Food', 'Restaurants']</t>
  </si>
  <si>
    <t>s59QqRh1yvq57wbCcyT0lw</t>
  </si>
  <si>
    <t>16011 Lancaster Hwy, Ste A</t>
  </si>
  <si>
    <t>['Home Services', 'Local Services', 'Printing Services', 'Packing Services', 'Shipping Centers', 'Mailbox Centers']</t>
  </si>
  <si>
    <t>Ozqtuh6N4r0fJYEkNS3amw</t>
  </si>
  <si>
    <t>KiKi Bistronome</t>
  </si>
  <si>
    <t>1500-A Central Ave</t>
  </si>
  <si>
    <t>['Bars', 'Nightlife', 'Restaurants', 'American (New)']</t>
  </si>
  <si>
    <t>xlUoy-OVO-EgZzfiHJk1Hg</t>
  </si>
  <si>
    <t>8720 Rachel Freeman Way</t>
  </si>
  <si>
    <t>zdbrFAiJbv5jCHy8uGotDQ</t>
  </si>
  <si>
    <t>Paintbox</t>
  </si>
  <si>
    <t>['Nail Technicians', 'Beauty &amp; Spas', 'Nail Salons']</t>
  </si>
  <si>
    <t>5fzoE7PLiHPXgS9nyl5-Lw</t>
  </si>
  <si>
    <t>RailSide Auto</t>
  </si>
  <si>
    <t>3808 Gribble Rd</t>
  </si>
  <si>
    <t>_49Y1I6prLQOEi16n9eITw</t>
  </si>
  <si>
    <t>Alert Alterations</t>
  </si>
  <si>
    <t>1727 Sardis Rd N, Ste 8B</t>
  </si>
  <si>
    <t>ygHnGIqzOQRhrNNGpdMB4A</t>
  </si>
  <si>
    <t>Bearkneads Massage Therapy</t>
  </si>
  <si>
    <t>405 Grantchester Cir</t>
  </si>
  <si>
    <t>s6FLufpj46SDw6_P5YpWpQ</t>
  </si>
  <si>
    <t>Smokes N' Stuff</t>
  </si>
  <si>
    <t>2839 Eastway Dr</t>
  </si>
  <si>
    <t>['Vape Shops', 'Tobacco Shops', 'Shopping']</t>
  </si>
  <si>
    <t>WIV0FGUqg-4dEMO_sYfEDQ</t>
  </si>
  <si>
    <t>Fiji Sushi Bar &amp; Lounge</t>
  </si>
  <si>
    <t>PwljTplBE4lVWjLecTU8wA</t>
  </si>
  <si>
    <t>Neil's Compounding Pharmacy</t>
  </si>
  <si>
    <t>9801 Kincey Ave, Ste 155</t>
  </si>
  <si>
    <t>['Drugstores', 'Skin Care', 'Beauty &amp; Spas', 'Shopping', 'Nutritionists', 'Health &amp; Medical']</t>
  </si>
  <si>
    <t>Ad5kIfcccHu_7tirzU9aKg</t>
  </si>
  <si>
    <t>Ryan Hanlon Electric</t>
  </si>
  <si>
    <t>8828 Alpine Cir</t>
  </si>
  <si>
    <t>JkQYThe7IUuIkfp_SBzRBw</t>
  </si>
  <si>
    <t>16045 US 521 Hwy</t>
  </si>
  <si>
    <t>kIUygMeRLGlXdegKl6E2xQ</t>
  </si>
  <si>
    <t>2f4yPsbPHSA2CF4I5IwIzg</t>
  </si>
  <si>
    <t>Piel Body Spa</t>
  </si>
  <si>
    <t>127 Brevard Ct, Fl 2</t>
  </si>
  <si>
    <t>['Beauty &amp; Spas', 'Skin Care', 'Hair Removal', 'Massage', 'Waxing', 'Health &amp; Medical', 'Massage Therapy']</t>
  </si>
  <si>
    <t>8ubbe0eOqAkPYVXj0HF5iw</t>
  </si>
  <si>
    <t>Manny's Mediterranean Cafe</t>
  </si>
  <si>
    <t>2925 Senna Dr</t>
  </si>
  <si>
    <t>['Beer', 'Wine &amp; Spirits', 'Mediterranean', 'Food', 'Restaurants']</t>
  </si>
  <si>
    <t>OBK6q5GOAFWzkeQUJkt95g</t>
  </si>
  <si>
    <t>Spa51</t>
  </si>
  <si>
    <t>7850 Stevens Mill Rd, Ste C</t>
  </si>
  <si>
    <t>Pwmdo1V1uQ5V5Gvyxb2n0A</t>
  </si>
  <si>
    <t>Scott Auto Body</t>
  </si>
  <si>
    <t>5605 Westpark Dr</t>
  </si>
  <si>
    <t>SCUsSd3ldtSTP0KZ5M-ekA</t>
  </si>
  <si>
    <t>The Oaks by Cortland</t>
  </si>
  <si>
    <t>4915 Misty Oaks Dr</t>
  </si>
  <si>
    <t>V4ZxTceyiYScX8tFujtLXg</t>
  </si>
  <si>
    <t>NorthStar Dentistry for Adults</t>
  </si>
  <si>
    <t>9735 Kincey Ave, Ste 206</t>
  </si>
  <si>
    <t>['Sleep Specialists', 'Dental Hygienists', 'General Dentistry', 'Dentists', 'Oral Surgeons', 'Health &amp; Medical', 'Cosmetic Dentists']</t>
  </si>
  <si>
    <t>0_i1sdKLUZw35mh2Glph8Q</t>
  </si>
  <si>
    <t>2001 Cleaners Inc</t>
  </si>
  <si>
    <t>1900 E 7th St</t>
  </si>
  <si>
    <t>vIzSa9bGjnX5zYRgdG7dXw</t>
  </si>
  <si>
    <t>3401 The Plz</t>
  </si>
  <si>
    <t>['Home Services', 'Mortgage Brokers', 'Real Estate', 'Banks &amp; Credit Unions', 'Financial Services']</t>
  </si>
  <si>
    <t>lm8t86gW3k8n5e41AIokIw</t>
  </si>
  <si>
    <t>The Sperry Law Firm, P.C.</t>
  </si>
  <si>
    <t>15801 Brixham Hill Ave, Ste 225</t>
  </si>
  <si>
    <t>HmGFMFsrwu7UhzGjtog9NQ</t>
  </si>
  <si>
    <t>134 W Woodlawn Rd</t>
  </si>
  <si>
    <t>['Restaurants', 'Food', 'Breakfast &amp; Brunch', 'American (Traditional)', 'American (New)', 'Sandwiches', 'Desserts', 'Burgers']</t>
  </si>
  <si>
    <t>tZYFHe0R0Gux_2Qt7kfOvA</t>
  </si>
  <si>
    <t>Carolina Soul Food</t>
  </si>
  <si>
    <t>2630 Dale Earnhardt Blvd</t>
  </si>
  <si>
    <t>6EF4TwO9orB6TLiBlJ5Bfw</t>
  </si>
  <si>
    <t>Mochica</t>
  </si>
  <si>
    <t>['Restaurants', 'Sandwiches', 'Wraps', 'Peruvian']</t>
  </si>
  <si>
    <t>J1qZlZSuBvMzQGL_zhgYEQ</t>
  </si>
  <si>
    <t>The Jailhouse Spirits &amp; Lounge</t>
  </si>
  <si>
    <t>23 S Main St, Unit B</t>
  </si>
  <si>
    <t>['Whiskey Bars', 'Tobacco Shops', 'Bars', 'Shopping', 'Lounges', 'Nightlife', 'Cigar Bars', 'Cocktail Bars']</t>
  </si>
  <si>
    <t>1BNWWBwUVxQYUK-IKXRdxA</t>
  </si>
  <si>
    <t>2908 Oak Lake Blvd, Ste 101</t>
  </si>
  <si>
    <t>['Fast Food', 'Restaurants', 'Delis', 'Sandwiches']</t>
  </si>
  <si>
    <t>D4HmMucHUA_Pd8RmNfv-aw</t>
  </si>
  <si>
    <t>X-tra Ball Ice Cream &amp; Pinball</t>
  </si>
  <si>
    <t>2914 Mthollyhuntersville Rd, Ste A</t>
  </si>
  <si>
    <t>['Ice Cream &amp; Frozen Yogurt', 'Food', 'Arts &amp; Entertainment', 'Arcades', 'Coffee &amp; Tea']</t>
  </si>
  <si>
    <t>MLogLQMbiTVcBt9XibXDWQ</t>
  </si>
  <si>
    <t>Truly Nolen Pest &amp; Termite Control</t>
  </si>
  <si>
    <t>701 E Blvd</t>
  </si>
  <si>
    <t>['Home Inspectors', 'Home Services', 'Pest Control', 'Wildlife Control', 'Local Services']</t>
  </si>
  <si>
    <t>64t91iGORY06i1Jw4DL7Qw</t>
  </si>
  <si>
    <t>Mr Charles Chicken &amp; Fish- Cambridge</t>
  </si>
  <si>
    <t>['Chicken Wings', 'Southern', 'Restaurants', 'Burgers', 'Soul Food']</t>
  </si>
  <si>
    <t>IIUVhLczp9hykwGtT6veBQ</t>
  </si>
  <si>
    <t>Roby Services</t>
  </si>
  <si>
    <t>2318 Arty Ave</t>
  </si>
  <si>
    <t>['Local Services', 'Appliances', 'Lighting Fixtures &amp; Equipment', 'Home &amp; Garden', 'Generator Installation/Repair', 'Electricians', 'Shopping', 'Home Services']</t>
  </si>
  <si>
    <t>S3LjIC8u9lhI54OrmhFi6w</t>
  </si>
  <si>
    <t>3770 Concord Pkwy S</t>
  </si>
  <si>
    <t>7QNANeFiQwjRcjsQJ5r7mQ</t>
  </si>
  <si>
    <t>Ivy &amp; Leo</t>
  </si>
  <si>
    <t>['Shopping', 'Shoe Stores', 'Fashion', 'Accessories', "Women's Clothing"]</t>
  </si>
  <si>
    <t>qexdLBevRkIZdiy1YN_hag</t>
  </si>
  <si>
    <t>Poppy‚Äôs Bagels &amp; More</t>
  </si>
  <si>
    <t>2201 S Blvd</t>
  </si>
  <si>
    <t>['Delis', 'Restaurants', 'Breakfast &amp; Brunch', 'Bagels', 'Food']</t>
  </si>
  <si>
    <t>_0C9lKsHGf2nihCeTQFJiQ</t>
  </si>
  <si>
    <t>Ben Mynatt Chevrolet</t>
  </si>
  <si>
    <t>281 Concord Pkwy S</t>
  </si>
  <si>
    <t>['Automotive', 'Auto Repair', 'Car Dealers', 'Body Shops']</t>
  </si>
  <si>
    <t>XHcuFkQaZltjjZmHRR9b-w</t>
  </si>
  <si>
    <t>KaC1p_ZNegGBZULLEYU9vg</t>
  </si>
  <si>
    <t>1616 Camden Rd, Ste 100</t>
  </si>
  <si>
    <t>['Ice Cream &amp; Frozen Yogurt', 'Food', 'Desserts', 'Specialty Food']</t>
  </si>
  <si>
    <t>VWJ5ek9uX-VFsD9Tiy2Njw</t>
  </si>
  <si>
    <t>Kabuto Japanese Steak House &amp; Sushi Bar</t>
  </si>
  <si>
    <t>1001 E Wt Harris Blvd</t>
  </si>
  <si>
    <t>Sb6IwOxyqliVWU5mal-xTQ</t>
  </si>
  <si>
    <t>Good Motives</t>
  </si>
  <si>
    <t>3202 Motorsports Ln, Unit 2</t>
  </si>
  <si>
    <t>za-FG6MKrfEVCWp-xEQeig</t>
  </si>
  <si>
    <t>Budget Blinds serving Lincolnton</t>
  </si>
  <si>
    <t>278 North Carolina 16 Business, Ste C</t>
  </si>
  <si>
    <t>mVZOo1r61uZGTr8QNqB75A</t>
  </si>
  <si>
    <t>8NjovVklpeV2tXzUnpduGQ</t>
  </si>
  <si>
    <t>407 Cox Rd</t>
  </si>
  <si>
    <t>['Accessories', "Women's Clothing", 'Department Stores', 'Jewelry', 'Shopping', 'Fashion']</t>
  </si>
  <si>
    <t>z2z522XGJxgFOn1cAQBoHA</t>
  </si>
  <si>
    <t>4252 Hwy 49 S</t>
  </si>
  <si>
    <t>4NmXBRGJ5PuTMN7WeQU89w</t>
  </si>
  <si>
    <t>C3 Lab</t>
  </si>
  <si>
    <t>['Shared Office Spaces', 'Home Services', 'Venues &amp; Event Spaces', 'Real Estate', 'Art Galleries', 'Arts &amp; Entertainment', 'Shopping', 'Event Planning &amp; Services']</t>
  </si>
  <si>
    <t>TrusVgqBZ1t5BnXeq9WiCg</t>
  </si>
  <si>
    <t>Reggae Central</t>
  </si>
  <si>
    <t>1506 Central Ave</t>
  </si>
  <si>
    <t>['Books', 'Mags', 'Music &amp; Video', 'Shopping']</t>
  </si>
  <si>
    <t>YiuMBA2u2F_WR3kOIuW_iw</t>
  </si>
  <si>
    <t>t3KmyTHsPh2egHBgHwNRZw</t>
  </si>
  <si>
    <t>Charlotte Roller Derby</t>
  </si>
  <si>
    <t>['Arts &amp; Entertainment', 'Professional Sports Teams', 'Active Life', 'Amateur Sports Teams']</t>
  </si>
  <si>
    <t>6DFzNuN1B-Z3SLbNhKo2Mw</t>
  </si>
  <si>
    <t>Grace African Hair Braiding &amp; Beauty Products</t>
  </si>
  <si>
    <t>3061 N Sharon Amity Rd</t>
  </si>
  <si>
    <t>['Hair Extensions', 'Beauty &amp; Spas', 'Hair Salons', 'Shopping', 'Cosmetics &amp; Beauty Supply']</t>
  </si>
  <si>
    <t>Kpnb8xop5vXY_bCW_B9A1Q</t>
  </si>
  <si>
    <t>10211 Prosperity Park Dr</t>
  </si>
  <si>
    <t>xSIkiqB2tuiyJwFmPyNR5Q</t>
  </si>
  <si>
    <t>Romano's Macaroni Grill</t>
  </si>
  <si>
    <t>10706 Providence Rd</t>
  </si>
  <si>
    <t>yqfpedDJTc1QAJs_AzleFw</t>
  </si>
  <si>
    <t>Eyebrow Designer 21</t>
  </si>
  <si>
    <t>['Eyebrow Services', 'Beauty &amp; Spas', 'Hair Removal']</t>
  </si>
  <si>
    <t>Cwhb91y52oKDRzIop1-kPw</t>
  </si>
  <si>
    <t>Pustaver Chiropractic Care of Matthews-Mint Hill</t>
  </si>
  <si>
    <t>4213 Matthews Mint Hill Rd</t>
  </si>
  <si>
    <t>u0hZsa4CXeRDy2R4-dyJvg</t>
  </si>
  <si>
    <t>422 Cox Rd</t>
  </si>
  <si>
    <t>['Sandwiches', 'Bars', 'Restaurants', 'Sports Bars', 'Food', 'Nightlife', 'Burgers', 'Chicken Wings', 'American (Traditional)']</t>
  </si>
  <si>
    <t>zdcH2YF6-j7PfrtSmOpvAQ</t>
  </si>
  <si>
    <t>Urban Air Adventure Park - Mint Hill</t>
  </si>
  <si>
    <t>['Active Life', 'Amusement Parks', 'Trampoline Parks', 'Kids Activities']</t>
  </si>
  <si>
    <t>TLO9DLTTsCtfg6EQNLjvNQ</t>
  </si>
  <si>
    <t>Wax Me Gently</t>
  </si>
  <si>
    <t>12740 S Tryon St, Ste 13</t>
  </si>
  <si>
    <t>['Waxing', 'Beauty &amp; Spas', 'Hair Removal', 'Threading Services']</t>
  </si>
  <si>
    <t>dHRxvVfY0rchCvFT63QZrw</t>
  </si>
  <si>
    <t>Uptown Collision &amp; Paint</t>
  </si>
  <si>
    <t>1424 N Tryon St, Ste A</t>
  </si>
  <si>
    <t>Fe7y_Xv4iSMxg3_rU05R7w</t>
  </si>
  <si>
    <t>Performance Rovers</t>
  </si>
  <si>
    <t>3603 Gribble Rd</t>
  </si>
  <si>
    <t>5aw6O9D6Qz-9LWiVmEtFiA</t>
  </si>
  <si>
    <t>Volvo of Charlotte</t>
  </si>
  <si>
    <t>7040 E Independence Blvd</t>
  </si>
  <si>
    <t>['Automotive', 'Car Dealers', 'Auto Repair', 'Body Shops', 'Used Car Dealers', 'Auto Parts &amp; Supplies']</t>
  </si>
  <si>
    <t>peM7mnIlig-bHhgomUZeJQ</t>
  </si>
  <si>
    <t>Box Mail Ship</t>
  </si>
  <si>
    <t>20609 Torrence Chapel Rd, ste 116</t>
  </si>
  <si>
    <t>['Local Services', 'Shipping Centers', 'Printing Services', 'Packing Supplies', 'Shopping']</t>
  </si>
  <si>
    <t>B4G71LeHXoLp8SRURSUM1w</t>
  </si>
  <si>
    <t>Salon Blu International</t>
  </si>
  <si>
    <t>['Education', 'Specialty Schools', 'Cosmetology Schools', 'Hair Salons', 'Beauty &amp; Spas']</t>
  </si>
  <si>
    <t>PWLb3nNMv7T_dvb288PfcQ</t>
  </si>
  <si>
    <t>Galloree</t>
  </si>
  <si>
    <t>6801 Northpark Blvd - B</t>
  </si>
  <si>
    <t>['Screen Printing/T-Shirt Printing', 'Screen Printing', 'Local Services', 'Shopping', 'Embroidery &amp; Crochet', 'Arts &amp; Crafts']</t>
  </si>
  <si>
    <t>X9Ge_0o_LLcU2UfvOsxoew</t>
  </si>
  <si>
    <t>Charlotte Photo Booth Fun</t>
  </si>
  <si>
    <t>['Specialty Schools', 'Event Planning &amp; Services', 'Education', 'Photography Stores &amp; Services', 'Professional Services', 'Art Schools', 'Shopping', 'Photo Booth Rentals']</t>
  </si>
  <si>
    <t>J0kQ8HVFyxqzvTDLegSThA</t>
  </si>
  <si>
    <t>Piano Man</t>
  </si>
  <si>
    <t>10099 Weddington Rd, Ste 116</t>
  </si>
  <si>
    <t>['Arts &amp; Entertainment', 'American (Traditional)', 'Music Venues', 'Nightlife', 'Bars', 'Restaurants', 'Shopping', 'Musical Instruments &amp; Teachers']</t>
  </si>
  <si>
    <t>WPNMPZLEwS6PrFb_c53t9w</t>
  </si>
  <si>
    <t>KW Hardwood Floors, Inc.</t>
  </si>
  <si>
    <t>2001 Cadberry Ct</t>
  </si>
  <si>
    <t>ntMauFOy3bpFqrYG7n0v2Q</t>
  </si>
  <si>
    <t>2301 The Plz</t>
  </si>
  <si>
    <t>['Restaurants', 'Chicken Wings', 'Burgers', 'Seafood']</t>
  </si>
  <si>
    <t>g29WPpH9i_nLHTR4Ydt8HQ</t>
  </si>
  <si>
    <t>Vina Alterations</t>
  </si>
  <si>
    <t>3116 Weddington Rd, Ste 400</t>
  </si>
  <si>
    <t>e9sB72njxz87r5TL6kG-Fw</t>
  </si>
  <si>
    <t>Cowbell Burger &amp; Whiskey Bar</t>
  </si>
  <si>
    <t>201 N Tryon St, Ste 1010</t>
  </si>
  <si>
    <t>['Burgers', 'Whiskey Bars', 'Bars', 'Restaurants', 'Nightlife']</t>
  </si>
  <si>
    <t>TrmXH-6e0a6KEKkOL7qW2Q</t>
  </si>
  <si>
    <t>The Dry Sink</t>
  </si>
  <si>
    <t>['Furniture Stores', 'Home &amp; Garden', 'Home Decor', 'Shopping']</t>
  </si>
  <si>
    <t>Lom02-vmgdO4dDQUGkiiew</t>
  </si>
  <si>
    <t>Caravan Coffee &amp; Dessert Bar</t>
  </si>
  <si>
    <t>7 S Main St</t>
  </si>
  <si>
    <t>['Food', 'Coffee &amp; Tea', 'Desserts']</t>
  </si>
  <si>
    <t>AlY104fq3a6-U5-2sGw2ew</t>
  </si>
  <si>
    <t>Run For Your Life - Dilworth</t>
  </si>
  <si>
    <t>2422 Park Rd</t>
  </si>
  <si>
    <t>['Sporting Goods', 'Shoe Stores', 'Shopping', 'Fashion']</t>
  </si>
  <si>
    <t>nowVNqKQekMLQQphP2lItA</t>
  </si>
  <si>
    <t>Jack's New Yorker Deli</t>
  </si>
  <si>
    <t>['Sandwiches', 'Breakfast &amp; Brunch', 'Caterers', 'Restaurants', 'Comfort Food', 'Event Planning &amp; Services', 'Delis']</t>
  </si>
  <si>
    <t>u7tRUFsxLwU6ObuoltWR8Q</t>
  </si>
  <si>
    <t>Sofas + Cheers</t>
  </si>
  <si>
    <t>216 Eden St</t>
  </si>
  <si>
    <t>['Furniture Stores', 'Furniture Assembly', 'Home &amp; Garden', 'Home Decor', 'Home Services', 'Shopping']</t>
  </si>
  <si>
    <t>IKCbiWU7_15OOnjEE-ZDhA</t>
  </si>
  <si>
    <t>Cox Door Company</t>
  </si>
  <si>
    <t>3809 Gribble Rd</t>
  </si>
  <si>
    <t>cBO7Euo4FEOE3IvHz2_Ilg</t>
  </si>
  <si>
    <t>acH1pdr45EQqkJ8UQS0oJw</t>
  </si>
  <si>
    <t>8517 Davis Lake Pkwy, Ste D-1</t>
  </si>
  <si>
    <t>['Restaurants', 'Sandwiches', 'Delis', 'American (New)']</t>
  </si>
  <si>
    <t>WDDP6Vy8NqfsrkhPPPiP7w</t>
  </si>
  <si>
    <t>Steven C Moore &amp; Associates</t>
  </si>
  <si>
    <t>100 N Tryon St, Ste 280</t>
  </si>
  <si>
    <t>x6pKGhvCH1aztjk6tOacPg</t>
  </si>
  <si>
    <t>Queen Bee Flea Market</t>
  </si>
  <si>
    <t>10801 Nations Ford Rd</t>
  </si>
  <si>
    <t>['Shopping', 'Antiques', 'Arts &amp; Crafts']</t>
  </si>
  <si>
    <t>RWy_zKyAGjSZIqh15HjZMg</t>
  </si>
  <si>
    <t>M Station Apartments</t>
  </si>
  <si>
    <t>6215 Forest Way Dr</t>
  </si>
  <si>
    <t>z6rRR4DQSygjomMYjrvZ7w</t>
  </si>
  <si>
    <t>13347 S Point Blvd, Ste 100</t>
  </si>
  <si>
    <t>IKDzQtQ2X7pyCbNkjeNrUg</t>
  </si>
  <si>
    <t>Maggiemoo's</t>
  </si>
  <si>
    <t>['Bakeries', 'Restaurants', 'Food', 'Ice Cream &amp; Frozen Yogurt']</t>
  </si>
  <si>
    <t>X2zVoSi1X-Hgz_95hzvF8w</t>
  </si>
  <si>
    <t>Dragon Express</t>
  </si>
  <si>
    <t>PSMuXLKhthUhZ_Jj6W5_Xg</t>
  </si>
  <si>
    <t>15235 John Delaney Dr Unit D, Ballantyne</t>
  </si>
  <si>
    <t>['Hair Salons', 'Cosmetics &amp; Beauty Supply', "Men's Hair Salons", 'Barbers', 'Beauty &amp; Spas', 'Shopping', 'Hair Stylists']</t>
  </si>
  <si>
    <t>mLtrXuhi22YOK6GKy68o9Q</t>
  </si>
  <si>
    <t>Family Christian</t>
  </si>
  <si>
    <t>1848 Galleria Blvd, Ste B</t>
  </si>
  <si>
    <t>['Books', 'Mags', 'Music &amp; Video', 'Gift Shops', 'Bookstores', 'Flowers &amp; Gifts', 'Shopping', 'Religious Items']</t>
  </si>
  <si>
    <t>kFJOrVTTLtc619LkqKiD8Q</t>
  </si>
  <si>
    <t>108 S Sharon Amity Rd</t>
  </si>
  <si>
    <t>['Ice Cream &amp; Frozen Yogurt', 'Food', 'Burgers', 'Restaurants', 'Fast Food']</t>
  </si>
  <si>
    <t>oJ2tuAoAfk88Tp8OIsskLA</t>
  </si>
  <si>
    <t>9145 Sam Furr Rd</t>
  </si>
  <si>
    <t>['Chicken Wings', 'Breakfast &amp; Brunch', 'Fast Food', 'Restaurants', 'Chicken Shop']</t>
  </si>
  <si>
    <t>8wiLpn3vpYN9mfy1Gqnv0Q</t>
  </si>
  <si>
    <t>Sturner Dentistry</t>
  </si>
  <si>
    <t>6406 Carmel Rd, Ste 306</t>
  </si>
  <si>
    <t>fabWpqVwIbufUHK8U9PLGQ</t>
  </si>
  <si>
    <t>M Works Charlotte</t>
  </si>
  <si>
    <t>8640 University City Blvd</t>
  </si>
  <si>
    <t>['Body Shops', 'Auto Repair', 'Car Window Tinting', 'Mobile Dent Repair', 'Auto Glass Services', 'Auto Customization', 'Automotive', 'Auto Upholstery', 'Wheel &amp; Rim Repair']</t>
  </si>
  <si>
    <t>d4o1badZmMAJlhFBxATZ1w</t>
  </si>
  <si>
    <t>Belmont Soda Shop</t>
  </si>
  <si>
    <t>['Florists', 'Food', 'Flowers &amp; Gifts', 'Shopping', 'Ice Cream &amp; Frozen Yogurt']</t>
  </si>
  <si>
    <t>6Ihg0pKIHII2OgPmbUfFpA</t>
  </si>
  <si>
    <t>Charlotte Dog Resort</t>
  </si>
  <si>
    <t>['Pets', 'Pet Services', 'Pet Groomers', 'Pet Sitting', 'Pet Boarding']</t>
  </si>
  <si>
    <t>KFe0FPPAIPDoFaPE1MyUAw</t>
  </si>
  <si>
    <t>Sweet Repeats Upscale Consignment Boutique</t>
  </si>
  <si>
    <t>300 E Blvd, Ste 2</t>
  </si>
  <si>
    <t>['Jewelry', 'Shopping', 'Used', 'Vintage &amp; Consignment', 'Accessories', 'Fashion', "Women's Clothing"]</t>
  </si>
  <si>
    <t>VJ4fKEeTljlRgCTfYdcs_Q</t>
  </si>
  <si>
    <t>North Italia - Charlotte</t>
  </si>
  <si>
    <t>1414 S Tryon St, Ste 140</t>
  </si>
  <si>
    <t>lPZ6RQ_jj9xlhvLEB3c4Wg</t>
  </si>
  <si>
    <t>Hawthornes New York Pizza &amp; Bar</t>
  </si>
  <si>
    <t>['Nightlife', 'Restaurants', 'Pizza', 'Bars']</t>
  </si>
  <si>
    <t>-8Oaw94x2pYJCVP8ZtuTTw</t>
  </si>
  <si>
    <t>10408 E Independence Blvd</t>
  </si>
  <si>
    <t>['Wine Bars', 'Nightlife', 'Bars', 'Italian', 'Restaurants', 'Seafood']</t>
  </si>
  <si>
    <t>BilloeWTFljULTetFIH7Uw</t>
  </si>
  <si>
    <t>Kids 'R' Kids Learning Academy</t>
  </si>
  <si>
    <t>320 Coddle Market Dr</t>
  </si>
  <si>
    <t>['Elementary Schools', 'Education', 'Preschools', 'Local Services', 'Child Care &amp; Day Care']</t>
  </si>
  <si>
    <t>xdFRXo4Q8qhmgmhEqVzsHQ</t>
  </si>
  <si>
    <t>8324 Pineville Matthews Rd</t>
  </si>
  <si>
    <t>_KA1DfzngdobPFdoeEO51g</t>
  </si>
  <si>
    <t>Cabbellas Coffee Shop</t>
  </si>
  <si>
    <t>1250 Hwy 16 N</t>
  </si>
  <si>
    <t>['Food', 'Ice Cream &amp; Frozen Yogurt', 'Coffee &amp; Tea']</t>
  </si>
  <si>
    <t>qts-sjm1sj3oiT_Rch1zhQ</t>
  </si>
  <si>
    <t>11215 Carolina Place Pkwy</t>
  </si>
  <si>
    <t>['Shopping', 'Fashion', 'Formal Wear', 'Bespoke Clothing', "Men's Clothing", 'Plus Size Fashion']</t>
  </si>
  <si>
    <t>KU2u7y37eESWuVkpJtqexg</t>
  </si>
  <si>
    <t>A-Access Lock &amp; key</t>
  </si>
  <si>
    <t>4035 Leeds Dr</t>
  </si>
  <si>
    <t>2_Sq1VdEUm-aN2gVR-DwBw</t>
  </si>
  <si>
    <t>8657 Concord Mills Blvd</t>
  </si>
  <si>
    <t>LhIpo0MrEqgDj5Ba_G9BcQ</t>
  </si>
  <si>
    <t>Uptown Bar And Kitchen</t>
  </si>
  <si>
    <t>537-599 S Mcdowell St</t>
  </si>
  <si>
    <t>182GDGXSdT5AFKYfsXG9Jw</t>
  </si>
  <si>
    <t>Cru Wine Shop</t>
  </si>
  <si>
    <t>['Wine Bars', 'Beer', 'Wine &amp; Spirits', 'Nightlife', 'Food', 'Bars']</t>
  </si>
  <si>
    <t>BuGXD7JYnnay3S5NYtDP_A</t>
  </si>
  <si>
    <t>First Class Movers</t>
  </si>
  <si>
    <t>13327 Kintyre Ct</t>
  </si>
  <si>
    <t>['Self Storage', 'Junk Removal &amp; Hauling', 'Movers', 'Local Services', 'Musical Instrument Services', 'Home Services', 'Piano Services']</t>
  </si>
  <si>
    <t>vkUjkBwBb8WFTlG1T0spXQ</t>
  </si>
  <si>
    <t>Scott Jaguar</t>
  </si>
  <si>
    <t>400 Tyvola Rd</t>
  </si>
  <si>
    <t>['Automotive', 'Car Dealers', 'Body Shops']</t>
  </si>
  <si>
    <t>9K1y0Gt2L1ymSb0YgcTfWQ</t>
  </si>
  <si>
    <t>Mama Bessie's Place</t>
  </si>
  <si>
    <t>3010 Monroe Rd, Ste 104</t>
  </si>
  <si>
    <t>['Florists', 'Shopping', 'Personal Shopping', 'Home Decor', 'Gift Shops', 'Flowers &amp; Gifts', 'Spiritual Shop', 'Fashion', 'Accessories', 'Books', 'Mags', 'Music &amp; Video', 'Bookstores', 'Home &amp; Garden']</t>
  </si>
  <si>
    <t>ql1ojkaXWR3SEyTpgxH0aQ</t>
  </si>
  <si>
    <t>V Nails</t>
  </si>
  <si>
    <t>1636 Sardis Rd N, Ste 140</t>
  </si>
  <si>
    <t>wXHQSQYM2z8RS5bdQ_VOlA</t>
  </si>
  <si>
    <t>Passionate Paws Animal Hospital</t>
  </si>
  <si>
    <t>1526 Providence Rd S, Ste 110</t>
  </si>
  <si>
    <t>['Pet Groomers', 'Pets', 'Pet Services', 'Veterinarians']</t>
  </si>
  <si>
    <t>zy1B_cz5Urt7dSjfR5TPvw</t>
  </si>
  <si>
    <t>Pilot Travel Center</t>
  </si>
  <si>
    <t>3807 Statesville Ave</t>
  </si>
  <si>
    <t>KMptXD2fDMcqCmkpkpRVQQ</t>
  </si>
  <si>
    <t>Cottage</t>
  </si>
  <si>
    <t>6701 N Tryon St, Ste D</t>
  </si>
  <si>
    <t>['Restaurants', 'American (Traditional)', 'American (New)', 'Chinese', 'Beer', 'Wine &amp; Spirits', 'Food']</t>
  </si>
  <si>
    <t>KjPm-cbSR0tf6l3SOoLPIQ</t>
  </si>
  <si>
    <t>Brian Belcher - RE/MAX Executive</t>
  </si>
  <si>
    <t>['Home Services', 'Real Estate', 'Real Estate Agents', 'Real Estate Services']</t>
  </si>
  <si>
    <t>oGIgA7aw4LXiOojkEEickw</t>
  </si>
  <si>
    <t>8261 Concord Mills Blvd</t>
  </si>
  <si>
    <t>JYgoAQHdJWKPArQDvBEBng</t>
  </si>
  <si>
    <t>Aroma Indian Cuisine</t>
  </si>
  <si>
    <t>8455 Pit Stop Ct NW, Ste 150</t>
  </si>
  <si>
    <t>['Indian', 'Seafood', 'Restaurants']</t>
  </si>
  <si>
    <t>dRY-GEj8ZRdv1rCy59i8nw</t>
  </si>
  <si>
    <t>['Coffee &amp; Tea', 'Food', 'Restaurants', 'Breakfast &amp; Brunch']</t>
  </si>
  <si>
    <t>a7pw6LQjVNySqudUiA2k5Q</t>
  </si>
  <si>
    <t>Frank Liske Park &amp; Soccer Complex</t>
  </si>
  <si>
    <t>4001 Stough Rd</t>
  </si>
  <si>
    <t>W9OvNY6HJjt5Bts9OCOnhA</t>
  </si>
  <si>
    <t>5650 Hwy 49 S</t>
  </si>
  <si>
    <t>['Active Life', 'Shopping', 'Fitness &amp; Instruction', 'Gyms', 'Trainers', 'Fitness/Exercise Equipment', 'Yoga']</t>
  </si>
  <si>
    <t>Z9MTDV1lXLXugw6lIrZmiQ</t>
  </si>
  <si>
    <t>Kale Lawn Care</t>
  </si>
  <si>
    <t>['Landscaping', 'Gardeners', 'Home Services', 'Tree Services']</t>
  </si>
  <si>
    <t>hHVy6sUmrJO1UxBxcCMEIQ</t>
  </si>
  <si>
    <t>Brooklyn Brothers Pizzeria</t>
  </si>
  <si>
    <t>KTT1djSDBvzuewJynBAIZA</t>
  </si>
  <si>
    <t>Moo &amp; Brew Craft Beer and Burger Festival</t>
  </si>
  <si>
    <t>817 Hamilton St</t>
  </si>
  <si>
    <t>['Beer', 'Wine &amp; Spirits', 'Arts &amp; Entertainment', 'Food', 'Festivals']</t>
  </si>
  <si>
    <t>oMwtznLyeM5fO5kEIqSGYg</t>
  </si>
  <si>
    <t>9005 E Independence Blvd</t>
  </si>
  <si>
    <t>['Coffee &amp; Tea', 'Donuts', 'Food', 'Ice Cream &amp; Frozen Yogurt']</t>
  </si>
  <si>
    <t>nMn2IR9cLP5HH7Etehyldw</t>
  </si>
  <si>
    <t>Charlotte Emergency Dental Clinic</t>
  </si>
  <si>
    <t>4010 Park Rd</t>
  </si>
  <si>
    <t>['Health &amp; Medical', 'General Dentistry', 'Dentists', 'Urgent Care']</t>
  </si>
  <si>
    <t>qNMOu9e1kUHTvWFXy5IdhA</t>
  </si>
  <si>
    <t>6308 Providence Farm Ln</t>
  </si>
  <si>
    <t>['Salad', 'Fast Food', 'Sandwiches', 'Restaurants']</t>
  </si>
  <si>
    <t>ZdCmAnaMjPKhndhS3L_kQQ</t>
  </si>
  <si>
    <t>Reflections Medical Spa</t>
  </si>
  <si>
    <t>['Medical Spas', 'Health &amp; Medical', 'Beauty &amp; Spas']</t>
  </si>
  <si>
    <t>VfH8cF7AOvvQ7hq6hcTj7Q</t>
  </si>
  <si>
    <t>5200 Central Ave</t>
  </si>
  <si>
    <t>dkv8OL0cjJaHULqtgyrsQw</t>
  </si>
  <si>
    <t>1915 Randolph Rd</t>
  </si>
  <si>
    <t>['Urgent Care', 'Doctors', 'Health &amp; Medical', 'Orthopedists']</t>
  </si>
  <si>
    <t>8N1fEkTUN73oqDPz37uHnA</t>
  </si>
  <si>
    <t>DoubleTree Suites by Hilton Hotel Charlotte - SouthPark</t>
  </si>
  <si>
    <t>['Hotels', 'Event Planning &amp; Services', 'Hotels &amp; Travel', 'Restaurants', 'American (Traditional)']</t>
  </si>
  <si>
    <t>6FcWDPLMmoqul-0PGVUEDA</t>
  </si>
  <si>
    <t>['Event Planning &amp; Services', 'Delis', 'Salad', 'Sandwiches', 'Breakfast &amp; Brunch', 'Caterers', 'Restaurants']</t>
  </si>
  <si>
    <t>zN03eQ1ru3JhVFC-aVYxkA</t>
  </si>
  <si>
    <t>Brigs of Ballantyne</t>
  </si>
  <si>
    <t>['Breakfast &amp; Brunch', 'Sandwiches', 'Diners', 'Restaurants']</t>
  </si>
  <si>
    <t>G_X8J3i84pnVC5kGPEUoNg</t>
  </si>
  <si>
    <t>['Printing Services', 'Shipping Centers', 'Local Services', 'Signmaking', 'Professional Services']</t>
  </si>
  <si>
    <t>we_zhtCfHb531i5UbrHnmA</t>
  </si>
  <si>
    <t>The Layton Law Firm</t>
  </si>
  <si>
    <t>['Lawyers', 'Personal Injury Law', 'Bankruptcy Law', 'Professional Services']</t>
  </si>
  <si>
    <t>GhtU72F7z39RFOfpeoqVRQ</t>
  </si>
  <si>
    <t>El Fog√≥n Dominican Restaurant</t>
  </si>
  <si>
    <t>['Restaurants', 'Food', 'Dominican', 'Nightlife', 'Ethnic Food', 'Specialty Food', 'Caribbean', 'Bars', 'Cocktail Bars']</t>
  </si>
  <si>
    <t>HN1yXeQ2siiHiEyRcu51YA</t>
  </si>
  <si>
    <t>1718 Main St W</t>
  </si>
  <si>
    <t>7rOZidvXEruoBOHz6A6VSg</t>
  </si>
  <si>
    <t>11523 Carolna Place Pkwy</t>
  </si>
  <si>
    <t>['Shopping', 'Furniture Stores', 'Toy Stores', 'Baby Gear &amp; Furniture', 'Home &amp; Garden']</t>
  </si>
  <si>
    <t>lixaIzi7KE2ZOqY7q19WZQ</t>
  </si>
  <si>
    <t>9818 Gilead Rd, Ste 106</t>
  </si>
  <si>
    <t>['Local Services', 'Notaries', 'Shipping Centers', 'Professional Services', 'Signmaking', 'Printing Services']</t>
  </si>
  <si>
    <t>L_X5eAd4moE40AsX6Havhg</t>
  </si>
  <si>
    <t>5110-1E Park Rd</t>
  </si>
  <si>
    <t>eMYeEapscbKNqUDCx705hg</t>
  </si>
  <si>
    <t>7510 Pineville Matthew Rd, Ste 10A-2</t>
  </si>
  <si>
    <t>['Restaurants', 'Mexican', 'Latin American', 'Tex-Mex']</t>
  </si>
  <si>
    <t>Peninsula Cleaners</t>
  </si>
  <si>
    <t>19825 N Cove Rd, Ste E</t>
  </si>
  <si>
    <t>FE6I5BpbRwYZK7U-Apom-w</t>
  </si>
  <si>
    <t>Budget Dumpster Rental</t>
  </si>
  <si>
    <t>['Professional Services', 'Local Services', 'Dumpster Rental', 'Junk Removal &amp; Hauling']</t>
  </si>
  <si>
    <t>On5sceeptZSlLeGWDDGiwQ</t>
  </si>
  <si>
    <t>Emperor Chinese Restaurant</t>
  </si>
  <si>
    <t>lWNLUUo9IC5vtOXDukIlEQ</t>
  </si>
  <si>
    <t>Damesek &amp; Damesek, DDS</t>
  </si>
  <si>
    <t>1618 E Morehead St</t>
  </si>
  <si>
    <t>JfL2_XLHAOSOH4xPm3Advg</t>
  </si>
  <si>
    <t>Sally's Beauty And Supply Store</t>
  </si>
  <si>
    <t>5700 University Pt Blvd</t>
  </si>
  <si>
    <t>ceUHxmHQ5NzQ_9FTU6v-9g</t>
  </si>
  <si>
    <t>Tutor Time of Mint Hill</t>
  </si>
  <si>
    <t>7005 Tutor St</t>
  </si>
  <si>
    <t>['Tutoring Centers', 'Local Services', 'Education', 'Child Care &amp; Day Care', 'Preschools', 'Elementary Schools']</t>
  </si>
  <si>
    <t>Z66xO_B7trDah8F0PKwRqg</t>
  </si>
  <si>
    <t>Charlotte Premium Outlets</t>
  </si>
  <si>
    <t>['Fashion', 'Outlet Stores', 'Restaurants', 'Shopping', 'Shopping Centers']</t>
  </si>
  <si>
    <t>9X9VL-ITy80S451wH_0YKg</t>
  </si>
  <si>
    <t>8066 Concord Mills Blvd</t>
  </si>
  <si>
    <t>['Arts &amp; Crafts', 'Shopping', 'Art Supplies', 'Framing']</t>
  </si>
  <si>
    <t>ogK70AUNQonMdCS7RFKwHg</t>
  </si>
  <si>
    <t>TSA Checkpoint D/E - Charlotte/Douglas International Airport</t>
  </si>
  <si>
    <t>['Airport Terminals', 'Public Services &amp; Government', 'Airports', 'Hotels &amp; Travel']</t>
  </si>
  <si>
    <t>8a9j0nAfuxS9f7kqyWrtlA</t>
  </si>
  <si>
    <t>Pelican's Snoballs - Waxhaw</t>
  </si>
  <si>
    <t>318 E S Main St</t>
  </si>
  <si>
    <t>['Shaved Ice', 'Food', 'Desserts']</t>
  </si>
  <si>
    <t>rj7YkyrPE1L6yFrlSrn0wQ</t>
  </si>
  <si>
    <t>Barbers At 54</t>
  </si>
  <si>
    <t>5403 Village Dr NW</t>
  </si>
  <si>
    <t>oTqio4v2qXzA0bwnLiBrVA</t>
  </si>
  <si>
    <t>Admiral's Club</t>
  </si>
  <si>
    <t>['Bars', 'Nightlife', 'Airport Lounges']</t>
  </si>
  <si>
    <t>O9Nae8RT-5IBxrQZG2D2Kw</t>
  </si>
  <si>
    <t>First Watch Providence</t>
  </si>
  <si>
    <t>6311 Providence Farm Ln, Ste 100</t>
  </si>
  <si>
    <t>['Breakfast &amp; Brunch', 'Cafes', 'Restaurants', 'American (Traditional)']</t>
  </si>
  <si>
    <t>qiN2oCYzI9DLyiaqrsBWcw</t>
  </si>
  <si>
    <t>4423 Old Monroe Rd</t>
  </si>
  <si>
    <t>LFk3BFims7s7vXyiTGZNPw</t>
  </si>
  <si>
    <t>PC Guru</t>
  </si>
  <si>
    <t>['Home Theatre Installation', 'Shopping', 'Local Services', 'Computers', 'Professional Services', 'Internet Service Providers', 'Recycling Center', 'Web Design', 'Mobile Phone Repair', 'Home Services', 'IT Services &amp; Computer Repair']</t>
  </si>
  <si>
    <t>ejHkjQlXgY02q1V5X4hJhQ</t>
  </si>
  <si>
    <t>7211-17 East Independence Blvd</t>
  </si>
  <si>
    <t>['Shopping', 'Fashion', 'Home Decor', 'Discount Store', 'Outlet Stores', 'Home &amp; Garden', 'Department Stores', "Women's Clothing"]</t>
  </si>
  <si>
    <t>Stk_tL70nc5fMgrWPoyaxQ</t>
  </si>
  <si>
    <t>Infinity Dental Arts</t>
  </si>
  <si>
    <t>6611 Old Monroe Rd</t>
  </si>
  <si>
    <t>EX60HoNJRs3ALidmEGDgWA</t>
  </si>
  <si>
    <t>350 E McCullough Dr</t>
  </si>
  <si>
    <t>['Fast Food', 'Sandwiches', 'Delis', 'Restaurants']</t>
  </si>
  <si>
    <t>LBo6xt00kPgnFU8F7pSKBA</t>
  </si>
  <si>
    <t>101 S. Tryon Street</t>
  </si>
  <si>
    <t>X8D9O3tZ2Zs7-VTmP9QyqA</t>
  </si>
  <si>
    <t>Elizabeth Square Apartments</t>
  </si>
  <si>
    <t>730 Hawthorne Ln</t>
  </si>
  <si>
    <t>q3HfJgOilhtykO4Ac6vZ3w</t>
  </si>
  <si>
    <t>13540 Hoover Creek Blvd, Ste 400</t>
  </si>
  <si>
    <t>['Watch Repair', 'Jewelry Repair', 'Shopping', 'Local Services', 'Jewelry']</t>
  </si>
  <si>
    <t>B1qt6-CH68WHXNbxuUumGA</t>
  </si>
  <si>
    <t>Protect A Deck</t>
  </si>
  <si>
    <t>8800 Ferngrove Ct</t>
  </si>
  <si>
    <t>kSIvxL9F9zggPIqPGU-WEA</t>
  </si>
  <si>
    <t>Hasaki Grill</t>
  </si>
  <si>
    <t>440 S Church St, Ste 104</t>
  </si>
  <si>
    <t>['Japanese', 'American (Traditional)', 'Restaurants', 'Sushi Bars', 'American (New)']</t>
  </si>
  <si>
    <t>CKNCkp6idxFd0KY18iGv5Q</t>
  </si>
  <si>
    <t>Second Helping</t>
  </si>
  <si>
    <t>2903-C Central Ave</t>
  </si>
  <si>
    <t>['Comfort Food', 'American (Traditional)', 'Soul Food', 'Restaurants']</t>
  </si>
  <si>
    <t>359swf1CpMXiPUxv3vYgJg</t>
  </si>
  <si>
    <t>One Love</t>
  </si>
  <si>
    <t>1041 Central Ave</t>
  </si>
  <si>
    <t>tthMvRgSuLm5RNCbLqhXQg</t>
  </si>
  <si>
    <t>Gino's Auto Repair</t>
  </si>
  <si>
    <t>3917 Monroe Rd</t>
  </si>
  <si>
    <t>6S_Wc6VvGyDHrSS6uK8GGA</t>
  </si>
  <si>
    <t>Charlotte Dental Associates</t>
  </si>
  <si>
    <t>8220 University Exec Park Dr</t>
  </si>
  <si>
    <t>UZUiGUci8f06RP0g1vXsDA</t>
  </si>
  <si>
    <t>Stella Salon</t>
  </si>
  <si>
    <t>4600 Park Rd, Ste 124</t>
  </si>
  <si>
    <t>['Hair Salons', 'Blow Dry/Out Services', 'Beauty &amp; Spas', 'Hair Stylists']</t>
  </si>
  <si>
    <t>g_7u4hLLa6lHiV3ridMiQA</t>
  </si>
  <si>
    <t>SouthEnd Dentistry</t>
  </si>
  <si>
    <t>['Orthodontists', 'Cosmetic Dentists', 'General Dentistry', 'Health &amp; Medical', 'Dentists']</t>
  </si>
  <si>
    <t>tC11zA8yWwQ8mWYZiFuRXA</t>
  </si>
  <si>
    <t>6030 W Wilkinson Blvd</t>
  </si>
  <si>
    <t>['Auto Parts &amp; Supplies', 'Automotive', 'Auto Repair', 'Tires', 'Oil Change Stations']</t>
  </si>
  <si>
    <t>KrAbQtbH6NWSf3Vlzl5jjg</t>
  </si>
  <si>
    <t>Lupitas Carniceria &amp; Tortilleria</t>
  </si>
  <si>
    <t>5316 South Blvd</t>
  </si>
  <si>
    <t>['Food', 'Restaurants', 'Mexican']</t>
  </si>
  <si>
    <t>TrpIiaM09x1QpSIsuMFr-w</t>
  </si>
  <si>
    <t>Big Tex Mobile Detail</t>
  </si>
  <si>
    <t>['Auto Detailing', 'Automotive']</t>
  </si>
  <si>
    <t>KnzUN6CSrojtyUjf8F1jog</t>
  </si>
  <si>
    <t>Morningstar Marinas - Kings Point</t>
  </si>
  <si>
    <t>18020 Kings Point Dr</t>
  </si>
  <si>
    <t>['Automotive', 'Marinas', 'Boat Charters', 'Boating', 'Event Planning &amp; Services', 'Professional Services', 'Boat Repair', 'Active Life']</t>
  </si>
  <si>
    <t>ocPR-Ep5krf7dNHzXWX_Yw</t>
  </si>
  <si>
    <t>Dane Warren Real Estate</t>
  </si>
  <si>
    <t>16615 Riverstone Way, Ste 300</t>
  </si>
  <si>
    <t>['Real Estate', 'Property Management', 'Real Estate Agents', 'Real Estate Services', 'Home Services']</t>
  </si>
  <si>
    <t>js1IpxTF0A3ugHlEVzzx5Q</t>
  </si>
  <si>
    <t>International Grocery</t>
  </si>
  <si>
    <t>2910 Old Monroe Rd</t>
  </si>
  <si>
    <t>['Ethical Grocery', 'Grocery', 'Specialty Food', 'Food']</t>
  </si>
  <si>
    <t>fD44IFB9Xxo5pkWXSJes7w</t>
  </si>
  <si>
    <t>Sonoma Modern America</t>
  </si>
  <si>
    <t>Bank of America Corporate Center, 100 N Tryon St</t>
  </si>
  <si>
    <t>NLs5Zyb1tRrV_K8yS2sxOg</t>
  </si>
  <si>
    <t>Pulte Homes</t>
  </si>
  <si>
    <t>7422 Carmel Rd</t>
  </si>
  <si>
    <t>u2NsBZp8Se_65rs6ydI0NQ</t>
  </si>
  <si>
    <t>The Rusty Onion</t>
  </si>
  <si>
    <t>6654 Carmel Rd</t>
  </si>
  <si>
    <t>['Nightlife', 'Restaurants', 'Pubs', 'Bars', 'Pizza', 'Food', 'Beer', 'Wine &amp; Spirits']</t>
  </si>
  <si>
    <t>fB0wouMuxBCBbpSyM9MU3w</t>
  </si>
  <si>
    <t>Network Wellness Charlotte</t>
  </si>
  <si>
    <t>725 Providence Rd, Ste 216A</t>
  </si>
  <si>
    <t>naO85Gj6vrAj2VqYoUrGmw</t>
  </si>
  <si>
    <t>Divine Arts Tattoo Company</t>
  </si>
  <si>
    <t>10915 Monroe Rd, Ste A</t>
  </si>
  <si>
    <t>['Tattoo', 'Beauty &amp; Spas', 'Shopping', 'Jewelry', 'Art Galleries', 'Piercing', 'Tattoo Removal', 'Doctors', 'Health &amp; Medical', 'Arts &amp; Entertainment']</t>
  </si>
  <si>
    <t>3wN_WfD7F_cYjoPJFIaDSQ</t>
  </si>
  <si>
    <t>1630 E Woodlawn Rd, Ste 270</t>
  </si>
  <si>
    <t>['Professional Services', 'Internet Service Providers', 'Electronics', 'Home Services', 'Mobile Phones', 'Shopping']</t>
  </si>
  <si>
    <t>7DVQJLPPaRiUx2Esmz7dHA</t>
  </si>
  <si>
    <t>Diamond Nails</t>
  </si>
  <si>
    <t>3211 Eastway Dr, Ste 12</t>
  </si>
  <si>
    <t>OgM-BL1BrQ-F5d433wVUmA</t>
  </si>
  <si>
    <t>228 Eastway Dr, Unit 9</t>
  </si>
  <si>
    <t>Q7ddmwSCUVBMGvVOegz9vA</t>
  </si>
  <si>
    <t>Teriyaki Grill Express</t>
  </si>
  <si>
    <t>7008 E Wt Harris Blvd, Ste 24</t>
  </si>
  <si>
    <t>HTmgKA_5VCw_l7OGhcKyRA</t>
  </si>
  <si>
    <t>Auto Bell Car Wash</t>
  </si>
  <si>
    <t>5111 Piper Station Dr</t>
  </si>
  <si>
    <t>8lNP73Txw2ZCGQ-Q1ogPpg</t>
  </si>
  <si>
    <t>Belmont Pediatric Dentistry</t>
  </si>
  <si>
    <t>420 Park St, Ste 101</t>
  </si>
  <si>
    <t>T6sxNPrrGeu_Oj6jPJuYgQ</t>
  </si>
  <si>
    <t>Jim McGuire</t>
  </si>
  <si>
    <t>1212 E 10th St</t>
  </si>
  <si>
    <t>['Venues &amp; Event Spaces', 'Videographers', 'Photography Stores &amp; Services', 'Shopping', 'Event Planning &amp; Services', 'Photographers', 'Session Photography', 'Video/Film Production', 'Professional Services']</t>
  </si>
  <si>
    <t>ZcUMU2z2EXmObgtxojc1wQ</t>
  </si>
  <si>
    <t>Cotswold Marketplace</t>
  </si>
  <si>
    <t>200 N Sharon Amity Rd</t>
  </si>
  <si>
    <t>['Gift Shops', 'Art Galleries', 'Shopping', 'Antiques', 'Flowers &amp; Gifts', 'Home Services', 'Arts &amp; Entertainment', 'Home &amp; Garden', 'Home Decor', 'Interior Design']</t>
  </si>
  <si>
    <t>fECudezmkuBipHcaDhbN9Q</t>
  </si>
  <si>
    <t>Bad Daddys Burger Bar</t>
  </si>
  <si>
    <t>8915 Christenbury Pkwy, Ste 70</t>
  </si>
  <si>
    <t>['Bars', 'Nightlife', 'American (New)', 'Restaurants', 'Burgers']</t>
  </si>
  <si>
    <t>zWQDSH-W-HQpFp5plMMQ5g</t>
  </si>
  <si>
    <t>The Veterinary Hospital of Davidson</t>
  </si>
  <si>
    <t>445 S Main St, Ste 120</t>
  </si>
  <si>
    <t>['Doctors', 'Acupuncture', 'Veterinarians', 'Naturopathic/Holistic', 'Pet Stores', 'Health &amp; Medical', 'Pets']</t>
  </si>
  <si>
    <t>4Wu1TASrC89-JVoxB3xJtQ</t>
  </si>
  <si>
    <t>Extended Stay America - Charlotte - Tyvola Rd. - Executive Park</t>
  </si>
  <si>
    <t>5830 Westpark Dr.</t>
  </si>
  <si>
    <t>['Hotels', 'Event Planning &amp; Services', 'Home Services', 'Hotels &amp; Travel', 'Apartments', 'Real Estate']</t>
  </si>
  <si>
    <t>aMkPZ747NAykBGCPFRf5AQ</t>
  </si>
  <si>
    <t>4724 Old Pineville Rd, Ste C</t>
  </si>
  <si>
    <t>['Guns &amp; Ammo', 'Shopping']</t>
  </si>
  <si>
    <t>bZWLahDbdT2U637g-jVk6Q</t>
  </si>
  <si>
    <t>Britax Child Safety</t>
  </si>
  <si>
    <t>13325 Carowinds Blvd</t>
  </si>
  <si>
    <t>['Medical Transportation', 'Health &amp; Medical']</t>
  </si>
  <si>
    <t>WL2WC3BoR3dtS53mi6Pucw</t>
  </si>
  <si>
    <t>Laura James Jewelry</t>
  </si>
  <si>
    <t>['Used', 'Vintage &amp; Consignment', 'Fashion', 'Jewelry', 'Accessories', 'Shopping']</t>
  </si>
  <si>
    <t>HVpTl8LrT5btvNRQwkvKVw</t>
  </si>
  <si>
    <t>['American (Traditional)', 'Diners', 'Restaurants', 'Breakfast &amp; Brunch']</t>
  </si>
  <si>
    <t>KhqrvNH7OdPQMQoW4VCQ5A</t>
  </si>
  <si>
    <t>Sileo's New York</t>
  </si>
  <si>
    <t>6455-A Old Monroe Rd</t>
  </si>
  <si>
    <t>['Fast Food', 'Sandwiches', 'Food', 'Delis', 'Desserts', 'Restaurants']</t>
  </si>
  <si>
    <t>Jo4H3qhaeOrT-UsjC6PrkA</t>
  </si>
  <si>
    <t>CR8DDnNPfxODyQobPLc1kw</t>
  </si>
  <si>
    <t>Marcelo's Automotive</t>
  </si>
  <si>
    <t>616 Arrow Dr</t>
  </si>
  <si>
    <t>['Auto Repair', 'Automotive', 'Transmission Repair', 'Oil Change Stations', 'Tires']</t>
  </si>
  <si>
    <t>mjjlXI5Hd3Ht0amDFXMfBg</t>
  </si>
  <si>
    <t>Computer Repair - Laptop Repair by Vellve Systems</t>
  </si>
  <si>
    <t>4548 Old Pineville Rd, Ste D</t>
  </si>
  <si>
    <t>['Marketing', 'Web Design', 'Computers', 'Data Recovery', 'Shopping', 'Local Services', 'Professional Services', 'Software Development', 'IT Services &amp; Computer Repair']</t>
  </si>
  <si>
    <t>JeNatf2GD1PL0ZrfAmuOBw</t>
  </si>
  <si>
    <t>Pink Petunia</t>
  </si>
  <si>
    <t>1000 West Morehead St</t>
  </si>
  <si>
    <t>['Event Planning &amp; Services', 'Party &amp; Event Planning', 'Shopping', 'Florists', 'Flowers &amp; Gifts']</t>
  </si>
  <si>
    <t>lJ9DxwOtdGcoTktSOH6XNg</t>
  </si>
  <si>
    <t>Yogurt Mountain</t>
  </si>
  <si>
    <t>H0L5AQiZM1ulvN58KjQl7g</t>
  </si>
  <si>
    <t>The Cleaning Authority - South Charlotte</t>
  </si>
  <si>
    <t>7950 Nations Ford Rd, Ste 27</t>
  </si>
  <si>
    <t>['Home Cleaning', 'Home Services', 'Professional Services', 'Office Cleaning']</t>
  </si>
  <si>
    <t>oAq9GcfwX8tRKx0cXA71iQ</t>
  </si>
  <si>
    <t>4221 E W T Harris Blvd</t>
  </si>
  <si>
    <t>Qn4uBYKhawBKSZCPblIxuw</t>
  </si>
  <si>
    <t>Infiniti Of Charlotte</t>
  </si>
  <si>
    <t>9103 East Independence Blvd</t>
  </si>
  <si>
    <t>['Auto Parts &amp; Supplies', 'Automotive', 'Auto Repair', 'Body Shops', 'Car Dealers']</t>
  </si>
  <si>
    <t>A7-g0s43tpp4gHiU46fU8Q</t>
  </si>
  <si>
    <t>Things Remembered</t>
  </si>
  <si>
    <t>11025 Carolina Place Pkwy, Ste D24</t>
  </si>
  <si>
    <t>['Shopping', 'Flowers &amp; Gifts']</t>
  </si>
  <si>
    <t>HqvAkcFPoSFK5ReG9YDIVw</t>
  </si>
  <si>
    <t>6120 Bayfield Pkwy</t>
  </si>
  <si>
    <t>['Restaurants', 'Southern', 'Greek', 'American (Traditional)']</t>
  </si>
  <si>
    <t>qcWaROXNmCd3JmOb7H78vg</t>
  </si>
  <si>
    <t>Latorre's Restaurant</t>
  </si>
  <si>
    <t>118 W 5th St</t>
  </si>
  <si>
    <t>['Latin American', 'Mexican', 'Restaurants', 'Dance Clubs', 'Nightlife']</t>
  </si>
  <si>
    <t>lgvJE2srB4IPItY_MN12UA</t>
  </si>
  <si>
    <t>Upscale Nails</t>
  </si>
  <si>
    <t>3625 Mount Holly Huntersville Rd, Ste 401</t>
  </si>
  <si>
    <t>alJEDPKgBfcNNjW_vtKBmg</t>
  </si>
  <si>
    <t>CLT Locksmith</t>
  </si>
  <si>
    <t>7400 Hoffner Dr</t>
  </si>
  <si>
    <t>['Professional Services', 'Security Services', 'Keys &amp; Locksmiths', 'Home Services']</t>
  </si>
  <si>
    <t>Mbat8t9X0zPrpxd1mEGRcw</t>
  </si>
  <si>
    <t>Nakato Japanese Steakhouse</t>
  </si>
  <si>
    <t>8601 University Executive Park Dr</t>
  </si>
  <si>
    <t>nTzF076nCAljAq3uwZJD7A</t>
  </si>
  <si>
    <t>3020-I Prosperity Church Rd</t>
  </si>
  <si>
    <t>['Mailbox Centers', 'Printing Services', 'Couriers &amp; Delivery Services', 'Notaries', 'Shipping Centers', 'Local Services']</t>
  </si>
  <si>
    <t>mljM4Ir8l2pBGZ602UX9Mg</t>
  </si>
  <si>
    <t>10926 Quality Dr</t>
  </si>
  <si>
    <t>HtCT5X7GCo8i7yCKkM0npw</t>
  </si>
  <si>
    <t>Actor's Theatre of Charlotte</t>
  </si>
  <si>
    <t>2132 Radcliffe Ave</t>
  </si>
  <si>
    <t>YJCVgvFmGGbFvXYcrgMsLg</t>
  </si>
  <si>
    <t>700 Park St</t>
  </si>
  <si>
    <t>['Sandwiches', 'American (New)', 'Restaurants', 'Fast Food']</t>
  </si>
  <si>
    <t>qUD8CdIKf0NjS7y_bWFTzw</t>
  </si>
  <si>
    <t>Leon C. Lester Jr. DDS, PA</t>
  </si>
  <si>
    <t>2607 E 7th St, Ste 102</t>
  </si>
  <si>
    <t>['Health &amp; Medical', 'General Dentistry', 'Dentists', 'Cosmetic Dentists', 'Orthodontists']</t>
  </si>
  <si>
    <t>fg-DQ8PnkrpcenV3--_1Hg</t>
  </si>
  <si>
    <t>Tom Sykes</t>
  </si>
  <si>
    <t>405 E Park Ave</t>
  </si>
  <si>
    <t>7RjvPXSjDa-NYnN4H4y3yA</t>
  </si>
  <si>
    <t>Alta Prosperity Village</t>
  </si>
  <si>
    <t>7304 Brice Knoll Ln</t>
  </si>
  <si>
    <t>E3vrRnev9bbeQigNGhKd3A</t>
  </si>
  <si>
    <t>Redcliffe at Kenton Place</t>
  </si>
  <si>
    <t>8101 Dunmore Dr</t>
  </si>
  <si>
    <t>eCf9fzGEPLWFb7u8-9CLKQ</t>
  </si>
  <si>
    <t>Lynx 36th Street Station</t>
  </si>
  <si>
    <t>434 E 36th St</t>
  </si>
  <si>
    <t>AIaCpmhIzUqKvWXDxKSd1w</t>
  </si>
  <si>
    <t>Studio I By Victoria</t>
  </si>
  <si>
    <t>4600 Park Rd, Ste 101, Sola Salons</t>
  </si>
  <si>
    <t>R3oY1XsFcagS0UEEJQjANA</t>
  </si>
  <si>
    <t>Ozpresso</t>
  </si>
  <si>
    <t>3123 N Davidson St</t>
  </si>
  <si>
    <t>9KR010S2MquncfcaRj1pCQ</t>
  </si>
  <si>
    <t>['Shopping Centers', 'Restaurants', 'Food', 'Farmers Market', 'Imported Food', 'Specialty Food', 'Shopping', 'Ethnic Food']</t>
  </si>
  <si>
    <t>gRwK5oLixlWga7BFVEgBmA</t>
  </si>
  <si>
    <t>Sole</t>
  </si>
  <si>
    <t>['Spanish', 'Restaurants', 'Basque']</t>
  </si>
  <si>
    <t>JKYcSHHR3ZZKOHB31pWKmA</t>
  </si>
  <si>
    <t>Gateway Academy Child Development Centers - Kenton</t>
  </si>
  <si>
    <t>16420 Sedgebrook Ln</t>
  </si>
  <si>
    <t>['Active Life', 'Preschools', 'Local Services', 'Child Care &amp; Day Care', 'Summer Camps', 'Elementary Schools', 'Education']</t>
  </si>
  <si>
    <t>a4l5DquJhAPeEH0vpWoBWQ</t>
  </si>
  <si>
    <t>stVhrg3bMXw9j6VLEUE3xA</t>
  </si>
  <si>
    <t>Ashton Reserve at Northlake Apartments</t>
  </si>
  <si>
    <t>10320 Grobie Way</t>
  </si>
  <si>
    <t>jReg_9T3jWiwgjee82jjrg</t>
  </si>
  <si>
    <t>['Bikes', 'Shopping', 'Sporting Goods', 'Bike Shop', 'Bike Repair', 'Bike Repair/Maintenance', 'Local Services', 'Bicycles']</t>
  </si>
  <si>
    <t>OtYNEIUne2vpPBKEvOsx9g</t>
  </si>
  <si>
    <t>Noma Hair &amp; Skin Studio</t>
  </si>
  <si>
    <t>216 W N Main St</t>
  </si>
  <si>
    <t>['Health &amp; Medical', 'Hair Salons', 'Beauty &amp; Spas', 'Medical Spas', 'Skin Care']</t>
  </si>
  <si>
    <t>qq7iKJi4wvh2Z7UxOYe0NA</t>
  </si>
  <si>
    <t>Killer B‚Äôs</t>
  </si>
  <si>
    <t>2902 The Plz</t>
  </si>
  <si>
    <t>['Street Vendors', 'Food', 'Restaurants', 'Food Trucks']</t>
  </si>
  <si>
    <t>R9rUvsL3fS3uUWyFezKTAQ</t>
  </si>
  <si>
    <t>Southern Style</t>
  </si>
  <si>
    <t>2416 Providence Rd S</t>
  </si>
  <si>
    <t>['Home &amp; Garden', 'Home Decor', 'Shopping', 'Fashion', 'Gift Shops', 'Interior Design', 'Accessories', 'Flowers &amp; Gifts', 'Home Services']</t>
  </si>
  <si>
    <t>6J89kFOcOOX1tuphLc93DA</t>
  </si>
  <si>
    <t>Three Amigos Mexican Grill &amp; Cantina</t>
  </si>
  <si>
    <t>neT8QnmJKHrof75jM_su4A</t>
  </si>
  <si>
    <t>LIFT auto + credit</t>
  </si>
  <si>
    <t>6543 South Blvd</t>
  </si>
  <si>
    <t>lyXpYbQ_5hOsemVTP1WLbA</t>
  </si>
  <si>
    <t>Kure CBD and Vape - Gastonia</t>
  </si>
  <si>
    <t>3900 E Franklin Blvd, Ste El00</t>
  </si>
  <si>
    <t>['Vape Shops', 'Shopping', 'Nightlife', 'Bars', 'Lounges']</t>
  </si>
  <si>
    <t>sfyWrFsmXAdhVrNyIhxeEQ</t>
  </si>
  <si>
    <t>Pink Cactus</t>
  </si>
  <si>
    <t>['Nightlife', 'Bars', 'Restaurants']</t>
  </si>
  <si>
    <t>ZcG60KoqN6d6TUilfxTNMQ</t>
  </si>
  <si>
    <t>Cabo Winery</t>
  </si>
  <si>
    <t>['Beer', 'Wine &amp; Spirits', 'Wine Bars', 'Wineries', 'Wine Tasting Room', 'Food', 'Arts &amp; Entertainment', 'Nightlife', 'Bars']</t>
  </si>
  <si>
    <t>MxOAjz431piE4-dEdhzf7Q</t>
  </si>
  <si>
    <t>Kate's Skating Rink</t>
  </si>
  <si>
    <t>4114 East Franklin Blvd</t>
  </si>
  <si>
    <t>['Skate Shops', 'Shopping', 'Skating Rinks', 'Active Life', 'Sporting Goods']</t>
  </si>
  <si>
    <t>er56AAp9r8mEJBAhaG02Xg</t>
  </si>
  <si>
    <t>Island Hub Restaurant &amp; Lounge</t>
  </si>
  <si>
    <t>3723 Monroe Rd</t>
  </si>
  <si>
    <t>['Caribbean', 'Restaurants', 'Bars', 'Lounges', 'American (New)', 'Nightlife', 'Cajun/Creole']</t>
  </si>
  <si>
    <t>ruYcQP7dJNUHGHAM29gLvw</t>
  </si>
  <si>
    <t>Tryon Medical Partners</t>
  </si>
  <si>
    <t>6060 Piedmont Row Dr S, Fl 6,7,8,10</t>
  </si>
  <si>
    <t>['Health &amp; Medical', 'Doctors', 'Dermatologists', 'Internal Medicine', 'Cardiologists']</t>
  </si>
  <si>
    <t>6QpC_1BM11WWrGT07JBAMw</t>
  </si>
  <si>
    <t>Gyro Twins</t>
  </si>
  <si>
    <t>['Greek', 'Food', 'Caterers', 'Event Planning &amp; Services', 'Food Trucks', 'Restaurants']</t>
  </si>
  <si>
    <t>GXLkdn9_4wJvAeaibgvDCg</t>
  </si>
  <si>
    <t>15201 John J Delaney Dr</t>
  </si>
  <si>
    <t>xvFaDJvYk8FbsHXcBe9EXg</t>
  </si>
  <si>
    <t>B Cycle Bike Share</t>
  </si>
  <si>
    <t>Uptown Charlotte</t>
  </si>
  <si>
    <t>['Bike Sharing', 'Local Flavor', 'Active Life', 'Bike Rentals', 'Transportation', 'Hotels &amp; Travel']</t>
  </si>
  <si>
    <t>Ryd-FboANJ0c9DYVCuifKg</t>
  </si>
  <si>
    <t>Blue Velvet Grooming Parlor</t>
  </si>
  <si>
    <t>2916 Selwyn Ave</t>
  </si>
  <si>
    <t>['Pets', 'Pet Services', 'Pet Sitting', 'Pet Groomers', 'Pet Boarding']</t>
  </si>
  <si>
    <t>nc6QtcnD8NhLKHbyXe81QA</t>
  </si>
  <si>
    <t>Bexley Creekside</t>
  </si>
  <si>
    <t>4101 Double Creek Crossing Dr</t>
  </si>
  <si>
    <t>sx8YlQDqq9WbkbVXzefxcQ</t>
  </si>
  <si>
    <t>Tryon Realty Partners</t>
  </si>
  <si>
    <t>809 W Hill St, Ste C</t>
  </si>
  <si>
    <t>['Home Services', 'Real Estate Agents', 'Real Estate', 'Real Estate Services']</t>
  </si>
  <si>
    <t>FGWPyPsup1Sx1FqvZssVnA</t>
  </si>
  <si>
    <t>7735 S Tryon St</t>
  </si>
  <si>
    <t>['Chicken Wings', 'Restaurants', 'Chicken Shop', 'Fast Food', 'Breakfast &amp; Brunch']</t>
  </si>
  <si>
    <t>FVUJirPEu65aX1JiQK0t8Q</t>
  </si>
  <si>
    <t>['Active Life', 'Gyms', 'Trainers', 'Fitness &amp; Instruction', 'Yoga']</t>
  </si>
  <si>
    <t>e239Z5Tu6ZFlWL1IVDy5PQ</t>
  </si>
  <si>
    <t>Poly Clinic</t>
  </si>
  <si>
    <t>301 S Indian Trail Rd</t>
  </si>
  <si>
    <t>Ad6MuVLFW4PlFZ4cAEnfwQ</t>
  </si>
  <si>
    <t>Daily Mews Cat Cafe</t>
  </si>
  <si>
    <t>3748 Monroe Rd</t>
  </si>
  <si>
    <t>['Bars', 'Flowers &amp; Gifts', 'Pet Adoption', 'Wine Bars', 'Shopping', 'Gift Shops', 'Food', 'Nightlife', 'Themed Cafes', 'Community Service/Non-Profit', 'Pets', 'Coffee &amp; Tea', 'Pet Stores', 'Local Services', 'Restaurants', 'Cafes']</t>
  </si>
  <si>
    <t>cgGdv_MnqvuNtCMLh1tlnw</t>
  </si>
  <si>
    <t>Karrousel Kids</t>
  </si>
  <si>
    <t>120 E Charles St</t>
  </si>
  <si>
    <t>['Shopping', "Children's Clothing", 'Fashion', 'Thrift Stores', 'Used', 'Vintage &amp; Consignment', 'Accessories', 'Maternity Wear']</t>
  </si>
  <si>
    <t>Ff3FKbwZ-fCT74G1F3_j1g</t>
  </si>
  <si>
    <t>['Salad', 'American (New)', 'Restaurants', 'Vegetarian', 'Food', 'Sandwiches']</t>
  </si>
  <si>
    <t>LtNFIQDKewq80C32FYdf6Q</t>
  </si>
  <si>
    <t>4555 S Blvd</t>
  </si>
  <si>
    <t>0a9U5Bu_WvMv2jsQyty9cw</t>
  </si>
  <si>
    <t>Serenity Salon &amp; Spa</t>
  </si>
  <si>
    <t>['Hair Removal', 'Nail Salons', 'Waxing', 'Hair Salons', 'Beauty &amp; Spas']</t>
  </si>
  <si>
    <t>OCfyi9fbd0W9rBvwO67PrQ</t>
  </si>
  <si>
    <t>Lawn Doctor of North Charlotte-Huntersville</t>
  </si>
  <si>
    <t>11937 Ramah Church Rd</t>
  </si>
  <si>
    <t>['Home Services', 'Landscaping', 'Lawn Services', 'Local Services', 'Pest Control', 'Tree Services']</t>
  </si>
  <si>
    <t>SVBU8gOQBbPrBZ50KHpp6w</t>
  </si>
  <si>
    <t>Executive Swimming Pools Inc</t>
  </si>
  <si>
    <t>13663 Providence Rd W, Ste 162</t>
  </si>
  <si>
    <t>['Pool Cleaners', 'Home Services', 'Contractors']</t>
  </si>
  <si>
    <t>imx5upIsDBC3j0Svkigihg</t>
  </si>
  <si>
    <t>Atlantic Nails</t>
  </si>
  <si>
    <t>['Beauty &amp; Spas', 'Hair Removal', 'Nail Salons', 'Local Services', 'Waxing']</t>
  </si>
  <si>
    <t>2DRLIt2D_mWnYWQucYOAcQ</t>
  </si>
  <si>
    <t>Mckinney Automotive</t>
  </si>
  <si>
    <t>['Car Dealers', 'Automotive', 'Body Shops']</t>
  </si>
  <si>
    <t>0aHVVdc4RAzji6iBUvYE-w</t>
  </si>
  <si>
    <t>Healthy Eaton</t>
  </si>
  <si>
    <t>['Doctors', 'Counseling &amp; Mental Health', 'Life Coach', 'Naturopathic/Holistic', 'Professional Services', 'Health &amp; Medical', 'Nutritionists', 'Weight Loss Centers']</t>
  </si>
  <si>
    <t>hsR3SQXf0525zkOl6POWVw</t>
  </si>
  <si>
    <t>Parliament Espresso &amp; Coffee Bar</t>
  </si>
  <si>
    <t>300 S Tryon St</t>
  </si>
  <si>
    <t>xgFEPrEGBTcw7XbqBNylEA</t>
  </si>
  <si>
    <t>Townsquare Interactive</t>
  </si>
  <si>
    <t>200 S Tryon St, Ste 400</t>
  </si>
  <si>
    <t>['Advertising', 'Web Design', 'Marketing', 'Professional Services', 'Home Services', 'Home Inspectors']</t>
  </si>
  <si>
    <t>NMO1hExBvamoZ9RKEVNcYg</t>
  </si>
  <si>
    <t>McCormick &amp; Schmick's Seafood &amp; Steaks</t>
  </si>
  <si>
    <t>['Seafood', 'Wine Bars', 'Steakhouses', 'American (Traditional)', 'Nightlife', 'Restaurants', 'Bars', 'American (New)']</t>
  </si>
  <si>
    <t>D6iFAeDY1zOg3_ykJvK1JQ</t>
  </si>
  <si>
    <t>Alter Ego Salon &amp; Day Spa</t>
  </si>
  <si>
    <t>2127 Ayrsley Town Blvd, Ste 101A</t>
  </si>
  <si>
    <t>cAyi1WEvty4vckQJ3YU1RA</t>
  </si>
  <si>
    <t>Concord Diner</t>
  </si>
  <si>
    <t>921 Concord Pkwy N</t>
  </si>
  <si>
    <t>['Italian', 'Greek', 'American (Traditional)', 'Bars', 'Diners', 'Restaurants', 'Nightlife']</t>
  </si>
  <si>
    <t>a_62S_Ykwp-XshbOPOxv2Q</t>
  </si>
  <si>
    <t>CnoCNpj6_16_i8KyjQGVcg</t>
  </si>
  <si>
    <t>Crossland Studio</t>
  </si>
  <si>
    <t>118 E Kingston Ave, Ste 10</t>
  </si>
  <si>
    <t>['Building Supplies', 'Antiques', 'Home &amp; Garden', 'Furniture Stores', 'Shopping', 'Home Services']</t>
  </si>
  <si>
    <t>TMkTYhDMgDCuFwdDYIIoJA</t>
  </si>
  <si>
    <t>8010 Concord Mills Blvd</t>
  </si>
  <si>
    <t>['Italian', 'Salad', 'Nightlife', 'Bars', 'Restaurants', 'Soup', 'Wine Bars']</t>
  </si>
  <si>
    <t>4CHiqmPKpYxDLM48n2eYiA</t>
  </si>
  <si>
    <t>The Frye Company</t>
  </si>
  <si>
    <t>4400 Sharon Road Space E04D</t>
  </si>
  <si>
    <t>['Fashion', 'Shopping', 'Accessories', 'Shoe Stores']</t>
  </si>
  <si>
    <t>qsF5MPKC2oKyD4U8qLF5zA</t>
  </si>
  <si>
    <t>Charlotte Rifle &amp; Pistol Club</t>
  </si>
  <si>
    <t>9120 Kensington Dr</t>
  </si>
  <si>
    <t>['Active Life']</t>
  </si>
  <si>
    <t>0EHa5Nf1lNrRCBd9ooj9tQ</t>
  </si>
  <si>
    <t>Poplar Animal Hospital</t>
  </si>
  <si>
    <t>351 George W Liles Pkwy NW</t>
  </si>
  <si>
    <t>['Pet Services', 'Veterinarians', 'Pet Sitting', 'Pets']</t>
  </si>
  <si>
    <t>ZkT1IR8xBlfnKtApbV96Dg</t>
  </si>
  <si>
    <t>Nana's Porch</t>
  </si>
  <si>
    <t>['Southern', 'Event Planning &amp; Services', 'Restaurants', 'Desserts', 'Food', 'Caterers', 'Food Trucks']</t>
  </si>
  <si>
    <t>S5YFB8Rm37c7fzs0f3LteA</t>
  </si>
  <si>
    <t>Henry L. McCrorey Branch YMCA</t>
  </si>
  <si>
    <t>3801 Beatties Ford Rd</t>
  </si>
  <si>
    <t>['Active Life', 'Gyms', 'Child Care &amp; Day Care', 'Fitness &amp; Instruction', 'Local Services']</t>
  </si>
  <si>
    <t>7joOT_1CabyjtJh7AIHjyA</t>
  </si>
  <si>
    <t>5115 Nations Ford Rd</t>
  </si>
  <si>
    <t>lOcUrtRHINRz7_YFjA1JWg</t>
  </si>
  <si>
    <t>9round - Shopton</t>
  </si>
  <si>
    <t>4841 Shopton Rd</t>
  </si>
  <si>
    <t>['Gyms', 'Fitness &amp; Instruction', 'Active Life', 'Trainers', 'Boxing']</t>
  </si>
  <si>
    <t>0KEzsf42DSqVGIc5NiBUpg</t>
  </si>
  <si>
    <t>The Right Fit</t>
  </si>
  <si>
    <t>['Lighting Fixtures &amp; Equipment', 'High Fidelity Audio Equipment', 'Shopping', 'Home Services', 'Security Systems', 'Home Theatre Installation', 'Local Services', 'TV Mounting', 'Handyman']</t>
  </si>
  <si>
    <t>wMO8vT6H-YrmXHuRR7Y4RQ</t>
  </si>
  <si>
    <t>10833 Monroe Rd</t>
  </si>
  <si>
    <t>z8vgLc2ypHQAlz5qcTCnUg</t>
  </si>
  <si>
    <t>3130 Driwood Ct</t>
  </si>
  <si>
    <t>DqSeeMvNJZrJfQoHqL0S9Q</t>
  </si>
  <si>
    <t>Dynamic Health</t>
  </si>
  <si>
    <t>4705 S Blvd</t>
  </si>
  <si>
    <t>['Doctors', 'Pain Management', 'Chiropractors', 'Sports Medicine', 'Health &amp; Medical', 'Physical Therapy', 'Medical Centers']</t>
  </si>
  <si>
    <t>ZVMoTe5ZQ99gYVUydKbjqg</t>
  </si>
  <si>
    <t>2230 Park Rd, Ste 103</t>
  </si>
  <si>
    <t>['Food', 'Juice Bars &amp; Smoothies', 'Acai Bowls', 'Vegan', 'Restaurants']</t>
  </si>
  <si>
    <t>aVSETfnXg2ztYRn_q2hAug</t>
  </si>
  <si>
    <t>14229 Reese Blvd, Ste B2</t>
  </si>
  <si>
    <t>ggn1e7RMtWYt8nwTsyA0_Q</t>
  </si>
  <si>
    <t>Fabletics</t>
  </si>
  <si>
    <t>4400 Sharon Rd, Ste 2450</t>
  </si>
  <si>
    <t>['Shopping', 'Fashion', 'Sporting Goods', "Women's Clothing", 'Sports Wear']</t>
  </si>
  <si>
    <t>NQsw-lJvcsWJMCnPdrdhhA</t>
  </si>
  <si>
    <t>Bonzai Thai &amp; Japanese Cuisine</t>
  </si>
  <si>
    <t>4847 Shopton Rd, Ste F&amp;G</t>
  </si>
  <si>
    <t>['Japanese', 'Thai', 'Restaurants']</t>
  </si>
  <si>
    <t>o1_duCMAAp0Ly1Co1SUc6w</t>
  </si>
  <si>
    <t>McAllister Greenhouses</t>
  </si>
  <si>
    <t>603 Brief Rd W</t>
  </si>
  <si>
    <t>['Shopping', 'Home &amp; Garden', 'Nurseries &amp; Gardening']</t>
  </si>
  <si>
    <t>6lQcTOnY9sJMv6C-zyiTiA</t>
  </si>
  <si>
    <t>Halftime Sports Bar &amp; Grill</t>
  </si>
  <si>
    <t>203 N Broome St</t>
  </si>
  <si>
    <t>['Bars', 'Sports Bars', 'Restaurants', 'American (Traditional)', 'Nightlife', 'Barbeque']</t>
  </si>
  <si>
    <t>ieTuJxTheotHzhoAAqTgHg</t>
  </si>
  <si>
    <t>FireFold Tech and Repair</t>
  </si>
  <si>
    <t>9900 Poplar Tent Rd, Ste 130</t>
  </si>
  <si>
    <t>['Professional Services', 'Web Design', 'Computers', 'Home Theatre Installation', 'Home Services', 'Shopping', 'IT Services &amp; Computer Repair', 'Local Services']</t>
  </si>
  <si>
    <t>TyFerJhQzfzyToTJwmh_QQ</t>
  </si>
  <si>
    <t>Sleep Inn &amp; Suites at Concord Mills</t>
  </si>
  <si>
    <t>7821 Gateway Lane</t>
  </si>
  <si>
    <t>ireHTdAh1d4lmGiieMfV_A</t>
  </si>
  <si>
    <t>8500 PinevilleMathews Road</t>
  </si>
  <si>
    <t>['Bars', 'Nightlife', 'Sports Bars', 'American (Traditional)', 'Burgers', 'Restaurants']</t>
  </si>
  <si>
    <t>trFeKln_9OZvMdKrKL-Lnw</t>
  </si>
  <si>
    <t>Carolina Sporting Arms</t>
  </si>
  <si>
    <t>8055 South Blvd</t>
  </si>
  <si>
    <t>['Guns &amp; Ammo', 'Shopping', 'Active Life', 'Sporting Goods', 'Gun/Rifle Ranges']</t>
  </si>
  <si>
    <t>nRTRK0UC-5OD6TFnLRQiQw</t>
  </si>
  <si>
    <t>Drybar - Charlotte in South Park</t>
  </si>
  <si>
    <t>['Blow Dry/Out Services', 'Beauty &amp; Spas', 'Hair Salons']</t>
  </si>
  <si>
    <t>Kscp3ryfYzQQZcvJQeAgbQ</t>
  </si>
  <si>
    <t>['Restaurants', 'Pizza', 'Bars', 'Nightlife', 'American (New)', 'Sports Bars']</t>
  </si>
  <si>
    <t>DDBhlESrtaBVIB0l8ZgtiA</t>
  </si>
  <si>
    <t>Absolute Pressure Wash</t>
  </si>
  <si>
    <t>['Office Cleaning', 'Pressure Washers', 'Home Cleaning', 'Professional Services', 'Handyman', 'Home Services']</t>
  </si>
  <si>
    <t>tB7wE98TiyI7Y89NeMCVww</t>
  </si>
  <si>
    <t>['Mexican', 'American (New)', 'Fast Food', 'Pizza', 'Restaurants', 'Tex-Mex']</t>
  </si>
  <si>
    <t>O8WjWUl1_67LIorhEud_xg</t>
  </si>
  <si>
    <t>Piedmont at Ivy Meadow</t>
  </si>
  <si>
    <t>1301 Ivy Meadow Dr</t>
  </si>
  <si>
    <t>['Property Management', 'Apartments', 'Real Estate', 'Home Services']</t>
  </si>
  <si>
    <t>YYYgP76m5VQzRiChNnItrQ</t>
  </si>
  <si>
    <t>Urban Pet</t>
  </si>
  <si>
    <t>4149 Park Rd</t>
  </si>
  <si>
    <t>k6Tr4A3xoGvHesXESg4GSA</t>
  </si>
  <si>
    <t>6020 Bayfield Pkwy</t>
  </si>
  <si>
    <t>SPWYMQHjSTffpQhI837SdQ</t>
  </si>
  <si>
    <t>Curio City Kitchen</t>
  </si>
  <si>
    <t>['American (Traditional)', 'Custom Cakes', 'Restaurants', 'Food', 'Cupcakes']</t>
  </si>
  <si>
    <t>438_E-RG4Y78mrViKKjMjg</t>
  </si>
  <si>
    <t>11-A Unit Carolina Placemall</t>
  </si>
  <si>
    <t>JIvZVRb4nsuXpCU75SEkFw</t>
  </si>
  <si>
    <t>Kopper Kettle Restaurant</t>
  </si>
  <si>
    <t>11000 Nations Ford Rd</t>
  </si>
  <si>
    <t>Zg4d7n2SmTdIRSZtWEKivQ</t>
  </si>
  <si>
    <t>HughesNet High Speed Internet Authorized Dealer</t>
  </si>
  <si>
    <t>650 E Trade St</t>
  </si>
  <si>
    <t>['Television Service Providers', 'Home Services']</t>
  </si>
  <si>
    <t>3VPLmdpgc6fq0JGeE7HACw</t>
  </si>
  <si>
    <t>1505 E Franklin Blvd</t>
  </si>
  <si>
    <t>5AUQJvAZvU_QnySTZLDyZQ</t>
  </si>
  <si>
    <t>Pho Daravan Restaurant</t>
  </si>
  <si>
    <t>4520 N Tryon St, Ste 6</t>
  </si>
  <si>
    <t>['Laotian', 'Restaurants', 'Vietnamese']</t>
  </si>
  <si>
    <t>lGrua-W7poAjjKz94J54BQ</t>
  </si>
  <si>
    <t>N C Dept of Motor Vehicles Driver</t>
  </si>
  <si>
    <t>3122 W Hwy 74</t>
  </si>
  <si>
    <t>rNoMSO6AsegKb9-p6Ir7SQ</t>
  </si>
  <si>
    <t>Thomas Street Tavern</t>
  </si>
  <si>
    <t>1228 Thomas Ave</t>
  </si>
  <si>
    <t>['Nightlife', 'Pubs', 'Bars', 'Restaurants', 'American (Traditional)']</t>
  </si>
  <si>
    <t>0tincGhP4vczni8IIDsQUg</t>
  </si>
  <si>
    <t>T-N-T Moving Systems</t>
  </si>
  <si>
    <t>5000 Nation's Crossing Rd, Ste 120</t>
  </si>
  <si>
    <t>mpEHqp7sbqylm6_GHdhlDg</t>
  </si>
  <si>
    <t>Burger Company</t>
  </si>
  <si>
    <t>200 A W Woodlawn Rd</t>
  </si>
  <si>
    <t>qOF5SIk2QJbib0ciftWPcg</t>
  </si>
  <si>
    <t>Bloom</t>
  </si>
  <si>
    <t>6430 W Sugar Creek Rd</t>
  </si>
  <si>
    <t>RN77ejbHNOEoPj0_BbW1dA</t>
  </si>
  <si>
    <t>The Addison At South Tryon</t>
  </si>
  <si>
    <t>7000 Modern Way</t>
  </si>
  <si>
    <t>2Oeiuv8ZS_1EI5VDoYsFkg</t>
  </si>
  <si>
    <t>AAA Pet Services</t>
  </si>
  <si>
    <t>4928 Park Rd</t>
  </si>
  <si>
    <t>['Pet Training', 'Veterinarians', 'Pets', 'Pet Services', 'Pet Groomers']</t>
  </si>
  <si>
    <t>9r-OHeFpEunUYChPxK7Khg</t>
  </si>
  <si>
    <t>Lydia's Alterations</t>
  </si>
  <si>
    <t>7730 Matthews-Mint Hill Rd</t>
  </si>
  <si>
    <t>ydUqgWsF3F27TbauOyib0w</t>
  </si>
  <si>
    <t>Panda's Den</t>
  </si>
  <si>
    <t>pd8lyb6YD6MEyjOBgxeoFg</t>
  </si>
  <si>
    <t>Roto-Rooter Plumbing &amp; Water Cleanup</t>
  </si>
  <si>
    <t>1700 Orr Industrial Ct</t>
  </si>
  <si>
    <t>['Damage Restoration', 'Plumbing', 'Home Services', 'Water Heater Installation/Repair']</t>
  </si>
  <si>
    <t>JAvkX_nlc1ffGgqvgBEM2w</t>
  </si>
  <si>
    <t>19010 Statesville Rd</t>
  </si>
  <si>
    <t>['Car Stereo Installation', 'Automotive', 'Electronics', 'Shopping', 'Car Window Tinting', 'Auto Glass Services']</t>
  </si>
  <si>
    <t>8KgN70QhhZ94VcakNaJ23w</t>
  </si>
  <si>
    <t>Sardis Marketplace</t>
  </si>
  <si>
    <t>2328 Crown Center Dr</t>
  </si>
  <si>
    <t>['Home Decor', 'Accessories', 'Shopping', 'Home &amp; Garden', 'Antiques', 'Fashion', 'Furniture Stores', 'Used', 'Vintage &amp; Consignment']</t>
  </si>
  <si>
    <t>mN4DdfHu2Ztjl8s3yl7bWA</t>
  </si>
  <si>
    <t>Hoan Doan</t>
  </si>
  <si>
    <t>Lave0zOGvLwcU6sQ9MkXvA</t>
  </si>
  <si>
    <t>936 Concord Pkwy N</t>
  </si>
  <si>
    <t>['Carpet Installation', 'Flooring', 'Home Services', 'Carpeting']</t>
  </si>
  <si>
    <t>JO7ROD9VE6SYWOlN4A70Zg</t>
  </si>
  <si>
    <t>OYO Hotel Kannapolis</t>
  </si>
  <si>
    <t>3100 Cloverleaf Pkwy</t>
  </si>
  <si>
    <t>7YxkvA-nxwuHbtBXyh7vXQ</t>
  </si>
  <si>
    <t>Last Place On Earth Pet Store</t>
  </si>
  <si>
    <t>1461 E Franklin Blvd</t>
  </si>
  <si>
    <t>['Pets', 'Pet Groomers', 'Pet Stores', 'Pet Services']</t>
  </si>
  <si>
    <t>4uXbNOQ_MWI2bpZULjcJeQ</t>
  </si>
  <si>
    <t>6428 Rea Rd</t>
  </si>
  <si>
    <t>['Drugstores', 'Shopping', 'Health &amp; Medical', 'Pharmacy']</t>
  </si>
  <si>
    <t>Pangea Tapas Bar &amp; Grill</t>
  </si>
  <si>
    <t>13016 Eastfield Rd, Ste B-100</t>
  </si>
  <si>
    <t>['Tapas Bars', 'Restaurants', 'American (Traditional)', 'Chicken Wings', 'Caribbean']</t>
  </si>
  <si>
    <t>l79ACsMSAzueI7d0gff6cg</t>
  </si>
  <si>
    <t>1-800-Flowers</t>
  </si>
  <si>
    <t>kYK40ZfKccDdtQ8D0P38dA</t>
  </si>
  <si>
    <t>Davidson Wine Co</t>
  </si>
  <si>
    <t>121 Depot St</t>
  </si>
  <si>
    <t>['Wine Bars', 'Arts &amp; Entertainment', 'Nightlife', 'Wineries', 'Food', 'Wine Tasting Room', 'Bars']</t>
  </si>
  <si>
    <t>j0iv8ZDTig_WD5Br4P0t5A</t>
  </si>
  <si>
    <t>7808 Rea Rd, Ste A</t>
  </si>
  <si>
    <t>['Hair Salons', 'Day Spas', 'Beauty &amp; Spas', 'Hair Removal', 'Waxing']</t>
  </si>
  <si>
    <t>_jxOzdlxJBlWRQM6SBxwpw</t>
  </si>
  <si>
    <t>General Hall's Tire &amp; Automotive Service</t>
  </si>
  <si>
    <t>0Ooz4X4pwwCSXNnhHV1dzg</t>
  </si>
  <si>
    <t>['Gas Stations', 'Food', 'Automotive', 'Coffee &amp; Tea', 'Convenience Stores']</t>
  </si>
  <si>
    <t>8G4y1BN9oU4vqOfSpVAx-w</t>
  </si>
  <si>
    <t>Queen Of iBrows</t>
  </si>
  <si>
    <t>8324 Pineville-matthews Rd, Ste 501, Salon Le Thomas</t>
  </si>
  <si>
    <t>['Hair Removal', 'Beauty &amp; Spas', 'Henna Artists', 'Event Planning &amp; Services', 'Threading Services']</t>
  </si>
  <si>
    <t>SrMaSWCb16bt3QJmfCDXDQ</t>
  </si>
  <si>
    <t>Allied Aire Heating &amp; Air Conditioning</t>
  </si>
  <si>
    <t>18525 Statesville Rd, Ste D3</t>
  </si>
  <si>
    <t>['Appliances', 'Home Services', 'Shopping', 'Home &amp; Garden', 'Contractors', 'Heating &amp; Air Conditioning/HVAC', 'Home Cleaning']</t>
  </si>
  <si>
    <t>gvyZFfaB2IO6DLXTZI7eag</t>
  </si>
  <si>
    <t>['Food', 'Bakeries', 'Sandwiches', 'Restaurants', 'Coffee &amp; Tea']</t>
  </si>
  <si>
    <t>lEdYSJlPc3F1KJ1Jyqno1A</t>
  </si>
  <si>
    <t>ProSource of Charlotte</t>
  </si>
  <si>
    <t>2500 Distribution St</t>
  </si>
  <si>
    <t>['Flooring', 'Carpeting', 'Home Services', 'Shopping', 'Home &amp; Garden', 'Kitchen &amp; Bath']</t>
  </si>
  <si>
    <t>5940 Fairview Rd</t>
  </si>
  <si>
    <t>['Salad', 'Soup', 'Breakfast &amp; Brunch', 'Bagels', 'Restaurants', 'Food', 'Sandwiches', 'Bakeries']</t>
  </si>
  <si>
    <t>VmHxpBIkq6sbsv2uL7VY3A</t>
  </si>
  <si>
    <t>357 Hwy 16 N</t>
  </si>
  <si>
    <t>B1sevFEjgsKPvkTz10ESJw</t>
  </si>
  <si>
    <t>2215 Ayrsley Town Blvd</t>
  </si>
  <si>
    <t>TvsEk9g5_RAsfVv3GV_SjQ</t>
  </si>
  <si>
    <t>6016 Brookshire Blvd</t>
  </si>
  <si>
    <t>['Automotive', 'Registration Services']</t>
  </si>
  <si>
    <t>cBIkcoX-dXAqYZTwNcsDKQ</t>
  </si>
  <si>
    <t>Fournier Motor Company</t>
  </si>
  <si>
    <t>6721 Orr Rd</t>
  </si>
  <si>
    <t>Ww66yGrigbjJ8sifWDhTWQ</t>
  </si>
  <si>
    <t>V &amp; T Nails</t>
  </si>
  <si>
    <t>2910 Mount Holly Huntersville Rd</t>
  </si>
  <si>
    <t>QamemzZXx3Z4ULL78xNLOQ</t>
  </si>
  <si>
    <t>Charlotte Animal Referral &amp; Emergency</t>
  </si>
  <si>
    <t>3726 Latrobe Dr</t>
  </si>
  <si>
    <t>c26R8WLjVn-VilEbTzVo0g</t>
  </si>
  <si>
    <t>Helen Adams Realty</t>
  </si>
  <si>
    <t>cAnOvFhjZ86FHXQ0nsTqyg</t>
  </si>
  <si>
    <t>Action Glass &amp; Mirror</t>
  </si>
  <si>
    <t>600 Nc Hwy 24/27</t>
  </si>
  <si>
    <t>E MIDLAND</t>
  </si>
  <si>
    <t>['Contractors', 'Auto Glass Services', 'Auto Repair', 'Automotive', 'Windows Installation', 'Door Sales/Installation', 'Shopping', 'Glass &amp; Mirrors', 'Home &amp; Garden', 'Home Services', 'Kitchen &amp; Bath']</t>
  </si>
  <si>
    <t>KrLU8uiVfdHn0R_vCqllWw</t>
  </si>
  <si>
    <t>Massey &amp; Woods Breathe Easy</t>
  </si>
  <si>
    <t>['Home Inspectors', 'Heating &amp; Air Conditioning/HVAC', 'Home Services', 'Home Cleaning', 'Contractors']</t>
  </si>
  <si>
    <t>7Aq3d_NW2F0m54bEtdDUww</t>
  </si>
  <si>
    <t>9911 Rea Rd</t>
  </si>
  <si>
    <t>XOMZyF__Wnm0GHhb1uHw6w</t>
  </si>
  <si>
    <t>Sun Sing Express Chinese Food</t>
  </si>
  <si>
    <t>886 Concord Pkwy N</t>
  </si>
  <si>
    <t>FA_D4vDxRyI-hC0SZJnjnA</t>
  </si>
  <si>
    <t>BlackFinn American Saloon</t>
  </si>
  <si>
    <t>210 E Trade St, Ste B-120</t>
  </si>
  <si>
    <t>['Sports Bars', 'American (New)', 'Restaurants', 'Nightlife', 'Bars']</t>
  </si>
  <si>
    <t>2Jq2XezAoZRkt9uGJtSWtQ</t>
  </si>
  <si>
    <t>Applebee's</t>
  </si>
  <si>
    <t>5110 Piper Station Dr</t>
  </si>
  <si>
    <t>['American (Traditional)', 'Restaurants', 'Steakhouses', 'Sports Bars', 'Burgers', 'Bars', 'Nightlife']</t>
  </si>
  <si>
    <t>fX4MhIbbaRHp9fXLT-Ibyg</t>
  </si>
  <si>
    <t>Right Click Tech and Tactical</t>
  </si>
  <si>
    <t>365 Concord Pkwy N</t>
  </si>
  <si>
    <t>['Shopping', 'IT Services &amp; Computer Repair', 'Web Design', 'Local Services', 'Computers', 'Guns &amp; Ammo', 'Professional Services', 'Mobile Phone Repair']</t>
  </si>
  <si>
    <t>kV1-ztICbVpCjuKXGEmAjQ</t>
  </si>
  <si>
    <t>2430 N Chester St</t>
  </si>
  <si>
    <t>['Fast Food', 'Salad', 'Chicken Wings', 'Restaurants']</t>
  </si>
  <si>
    <t>v4HpZFOU3mvIeuHLRSIi7g</t>
  </si>
  <si>
    <t>Bahn Thai</t>
  </si>
  <si>
    <t>12206 Copper Way, Ste 122</t>
  </si>
  <si>
    <t>['Salad', 'Sushi Bars', 'Restaurants', 'Thai']</t>
  </si>
  <si>
    <t>KbndXK7cFjOXp9WViNrjlA</t>
  </si>
  <si>
    <t>Bow Wow Pet Grooming &amp; Kennel</t>
  </si>
  <si>
    <t>6218 Indian Trail Fairview Rd</t>
  </si>
  <si>
    <t>['Horse Boarding', 'Pet Services', 'Pets', 'Pet Groomers']</t>
  </si>
  <si>
    <t>JYPGxvsiiZHcH3XuhG0ZTg</t>
  </si>
  <si>
    <t>Greenman Eye Associates</t>
  </si>
  <si>
    <t>2801 Randolph Rd, Ste 200</t>
  </si>
  <si>
    <t>['Ophthalmologists', 'Doctors', 'Optometrists', 'Eyewear &amp; Opticians', 'Shopping', 'Health &amp; Medical']</t>
  </si>
  <si>
    <t>QBD7tcSxh0aP_kDTsOktaQ</t>
  </si>
  <si>
    <t>Walker Drugs</t>
  </si>
  <si>
    <t>daJGRkN2_oZjvE1eemNSaw</t>
  </si>
  <si>
    <t>Evolution Nail Spa</t>
  </si>
  <si>
    <t>2935 Matthews Weddington Rd, Ste 200</t>
  </si>
  <si>
    <t>oWSnCxKSEcFaloRElaRmRA</t>
  </si>
  <si>
    <t>Alexander South NC</t>
  </si>
  <si>
    <t>['Home &amp; Garden', 'Shopping', 'Arts &amp; Crafts', 'Home Decor', 'Event Photography', 'Local Services', 'Event Planning &amp; Services', 'Photographers', 'Session Photography']</t>
  </si>
  <si>
    <t>QifB5xsZflXW7mlq5PmVIg</t>
  </si>
  <si>
    <t>2725 South Blvd, Ste B</t>
  </si>
  <si>
    <t>['Food', 'Acai Bowls', 'Juice Bars &amp; Smoothies', 'Ice Cream &amp; Frozen Yogurt']</t>
  </si>
  <si>
    <t>SQqvvNt8zLzaQd6IYBj1aA</t>
  </si>
  <si>
    <t>Charlotte Running Company</t>
  </si>
  <si>
    <t>['Sporting Goods', 'Sports Wear', 'Shoe Stores', 'Shopping', 'Fashion']</t>
  </si>
  <si>
    <t>Ex1-tKlQa74J0usZVHxYEw</t>
  </si>
  <si>
    <t>YWCA Central Carolinas</t>
  </si>
  <si>
    <t>3420 Park Rd</t>
  </si>
  <si>
    <t>['Child Care &amp; Day Care', 'Fitness &amp; Instruction', 'Gyms', 'Local Services', 'Active Life']</t>
  </si>
  <si>
    <t>pmp0GowinCJeVMOnxNuZTQ</t>
  </si>
  <si>
    <t>Julian's Plumbing</t>
  </si>
  <si>
    <t>['Home Services', 'Plumbing', 'Septic Services', 'Local Services', 'Water Heater Installation/Repair', 'Professional Services', 'Water Purification Services']</t>
  </si>
  <si>
    <t>G1u5Smf_IWMb4oOjqUD2Tw</t>
  </si>
  <si>
    <t>Green Flute Cafe</t>
  </si>
  <si>
    <t>5821 Fairview Rd, Ste G-11</t>
  </si>
  <si>
    <t>9Q0qx2NbjpHYAQm_dBnL9A</t>
  </si>
  <si>
    <t>2706 W Mallard Creek Church Rd</t>
  </si>
  <si>
    <t>['Beer Gardens', 'Breakfast &amp; Brunch', 'Restaurants', 'Beer', 'Wine &amp; Spirits', 'Bars', 'Coffee &amp; Tea', 'Food', 'Nightlife', 'Wine Bars', 'Cafes', 'Creperies']</t>
  </si>
  <si>
    <t>Ebsd4gjMWvbwssDRDsflVQ</t>
  </si>
  <si>
    <t>Chi Thai</t>
  </si>
  <si>
    <t>3333 Pineville Matthews Rd</t>
  </si>
  <si>
    <t>UNYjk3OjsCHRoCJwwkE8UA</t>
  </si>
  <si>
    <t>Hygge</t>
  </si>
  <si>
    <t>p9wnRto_XWG6YfF3BuYg8w</t>
  </si>
  <si>
    <t>The Ivey's Hotel</t>
  </si>
  <si>
    <t>8eslZRzXkp6d2vl02ILDFw</t>
  </si>
  <si>
    <t>Cosmic Tattoos</t>
  </si>
  <si>
    <t>3927 Monroe Rd</t>
  </si>
  <si>
    <t>VH8MsWe1CyJtoJYNM0_p8Q</t>
  </si>
  <si>
    <t>1351 Chestnut Lane</t>
  </si>
  <si>
    <t>nBqKXZhyPmDlbK_mMa2pDw</t>
  </si>
  <si>
    <t>16615 Lancaster Hwy, Ste 101</t>
  </si>
  <si>
    <t>['Mobile Phones', 'Shopping', 'Electronics', 'Mobile Phone Accessories', 'Telecommunications', 'Local Services', 'IT Services &amp; Computer Repair']</t>
  </si>
  <si>
    <t>f316rUVOmOM2VidXN2KAvg</t>
  </si>
  <si>
    <t>131 Main</t>
  </si>
  <si>
    <t>['Restaurants', 'American (New)', 'Nightlife', 'Bars']</t>
  </si>
  <si>
    <t>uOWWk2duBzNao8fiQFWkJQ</t>
  </si>
  <si>
    <t>Wild East</t>
  </si>
  <si>
    <t>['Sushi Bars', 'Thai', 'Restaurants', 'Asian Fusion', 'Japanese']</t>
  </si>
  <si>
    <t>bpn28b5LAiEdqvz8Et9-5g</t>
  </si>
  <si>
    <t>Growler USA - Sun Valley</t>
  </si>
  <si>
    <t>6443 Old Monroe Rd, Ste A</t>
  </si>
  <si>
    <t>['Nightlife', 'Restaurants', 'Chicken Wings', 'Food', 'Bars', 'American (Traditional)', 'Beer Bar', 'Breweries', 'Pubs', 'Gastropubs']</t>
  </si>
  <si>
    <t>VrfF7Fvj8SDkoQ3g3oxQNg</t>
  </si>
  <si>
    <t>TLC Laser Eye Centers</t>
  </si>
  <si>
    <t>6525 Morrison Blvd, Ste 108</t>
  </si>
  <si>
    <t>['Ophthalmologists', 'Laser Eye Surgery/Lasik', 'Health &amp; Medical', 'Optometrists', 'Doctors']</t>
  </si>
  <si>
    <t>_UCTo0560t8IyOq7TwJIUw</t>
  </si>
  <si>
    <t>Gallery Restaurant</t>
  </si>
  <si>
    <t>['Nightlife', 'Steakhouses', 'Burgers', 'Breakfast &amp; Brunch', 'Cocktail Bars', 'Seafood', 'Bars', 'American (Traditional)', 'Sandwiches', 'American (New)', 'Diners', 'Wine Bars', 'Restaurants']</t>
  </si>
  <si>
    <t>ZpyRV2FtVSFqX4Fda-jwhQ</t>
  </si>
  <si>
    <t>Quail Corners Barber &amp; Hair Styling</t>
  </si>
  <si>
    <t>8500 Park Rd</t>
  </si>
  <si>
    <t>['Hair Salons', 'Hair Stylists', 'Beauty &amp; Spas', 'Barbers']</t>
  </si>
  <si>
    <t>sw-G3ro4gdPzVTChg9TFEw</t>
  </si>
  <si>
    <t>Simmons Douglas K and Associates</t>
  </si>
  <si>
    <t>8210 Universty Exc Prk Dr</t>
  </si>
  <si>
    <t>qf4w82L2F7xJwh1i82uYHA</t>
  </si>
  <si>
    <t>6801 N Lake Mall Dr, #209</t>
  </si>
  <si>
    <t>jOT1OEwtYJtaVm8BX8ru8g</t>
  </si>
  <si>
    <t>8640 University City Blvd, Ste A11</t>
  </si>
  <si>
    <t>q9B2pVwzJKgCq_njXf97uw</t>
  </si>
  <si>
    <t>8516 South Tryon St, Ste 101</t>
  </si>
  <si>
    <t>HS28W19N-Czmsta99oKISA</t>
  </si>
  <si>
    <t>9451 Albemarle Rd</t>
  </si>
  <si>
    <t>['Automotive', 'Tires', 'Oil Change Stations', 'Auto Repair']</t>
  </si>
  <si>
    <t>MTLs08qW1hb72oeNvxTLPg</t>
  </si>
  <si>
    <t>_u0Fj3N176Bn8eOBuh2E0A</t>
  </si>
  <si>
    <t>J Pasta's NY Style Pizza</t>
  </si>
  <si>
    <t>['Sandwiches', 'Italian', 'Restaurants', 'Pizza']</t>
  </si>
  <si>
    <t>o1PlSGzR8QSAyWpwmZyJJQ</t>
  </si>
  <si>
    <t>1809 E Arbors Dr</t>
  </si>
  <si>
    <t>xUQhonZoyPuyYeCQsOB4iA</t>
  </si>
  <si>
    <t>jWld1BQ3S2Mq_agX1DRx2A</t>
  </si>
  <si>
    <t>3080 Milton Rd</t>
  </si>
  <si>
    <t>['Convenience Stores', 'Beauty &amp; Spas', 'Food', 'Drugstores', 'Shopping', 'Photography Stores &amp; Services', 'Cosmetics &amp; Beauty Supply']</t>
  </si>
  <si>
    <t>3Qm_dOeAx7qoAUYBiFpvbQ</t>
  </si>
  <si>
    <t>Monroe Blinds</t>
  </si>
  <si>
    <t>1201 Zeb Helms Rd</t>
  </si>
  <si>
    <t>['Home Services', 'Shades &amp; Blinds', 'Professional Services']</t>
  </si>
  <si>
    <t>BwELAj1F3pj3Ek13ZdSCDg</t>
  </si>
  <si>
    <t>Wilson's Leather</t>
  </si>
  <si>
    <t>8111 Concord Mills Blvd, Ste 671</t>
  </si>
  <si>
    <t>['Leather Goods', 'Fashion', 'Shopping']</t>
  </si>
  <si>
    <t>q7ueiJXFIscDzbCKS2BOZg</t>
  </si>
  <si>
    <t>Nick's Waterworks</t>
  </si>
  <si>
    <t>['Car Wash', 'Home Services', 'Pressure Washers', 'Automotive', 'Auto Detailing']</t>
  </si>
  <si>
    <t>x14tBNr1Kfozze849SDWSg</t>
  </si>
  <si>
    <t>2808 Central Ave</t>
  </si>
  <si>
    <t>kyDUXk8m0h3xjVD0p3PPyw</t>
  </si>
  <si>
    <t>MOLLY MAID of Central Charlotte and Cabarrus County</t>
  </si>
  <si>
    <t>6620 E Wt Harris Blvd</t>
  </si>
  <si>
    <t>hIgkO4-spEexgbg2P8VGlw</t>
  </si>
  <si>
    <t>9515 South Blvd</t>
  </si>
  <si>
    <t>WKh46S0sgvGiNbumDkJS2Q</t>
  </si>
  <si>
    <t>Catfish Cove</t>
  </si>
  <si>
    <t>1401 Armstrong Ford Rd</t>
  </si>
  <si>
    <t>Mbm_wOieJvrrqm6BK_dkCQ</t>
  </si>
  <si>
    <t>Pier 49</t>
  </si>
  <si>
    <t>4539 Hwy 49 S</t>
  </si>
  <si>
    <t>['Restaurants', 'American (New)', 'Burgers']</t>
  </si>
  <si>
    <t>9PtttqRdcnnGFjZVGq44QA</t>
  </si>
  <si>
    <t>Animal Artistry</t>
  </si>
  <si>
    <t>10761 Park Rd</t>
  </si>
  <si>
    <t>REzVrw0MaOaYkA7YQe_xFg</t>
  </si>
  <si>
    <t>Fast Wok</t>
  </si>
  <si>
    <t>7008 E Wt Harris Blvd, Ste 3</t>
  </si>
  <si>
    <t>OeIQ8AkDIt6F6mJFYJM10w</t>
  </si>
  <si>
    <t>Hampton Inn Charlotte/Matthews</t>
  </si>
  <si>
    <t>9615 Independence Pointe Pkwy</t>
  </si>
  <si>
    <t>['Hotels', 'Party &amp; Event Planning', 'Event Planning &amp; Services', 'Hotels &amp; Travel', 'Bed &amp; Breakfast']</t>
  </si>
  <si>
    <t>kl5qFkPZExMevwWCmLtMtg</t>
  </si>
  <si>
    <t>Camp Bow Wow Matthews</t>
  </si>
  <si>
    <t>ONiABRg0QkR-6ZPvdhKWSw</t>
  </si>
  <si>
    <t>South End Hops Festival</t>
  </si>
  <si>
    <t>308 West Carson Blvd</t>
  </si>
  <si>
    <t>dzQcU9tHal9P0ctqD21P8A</t>
  </si>
  <si>
    <t>Dominican Beauty Salon</t>
  </si>
  <si>
    <t>1437 E Franklin Blvd</t>
  </si>
  <si>
    <t>AYUXD5HyTRiGqhFK3jdeEw</t>
  </si>
  <si>
    <t>Beacon Dental Center</t>
  </si>
  <si>
    <t>4805 Park Rd, Ste 223</t>
  </si>
  <si>
    <t>['Health &amp; Medical', 'General Dentistry', 'Cosmetic Dentists', 'Orthodontists', 'Dentists']</t>
  </si>
  <si>
    <t>c2Zi9n1vyca2GYIS8AqqbA</t>
  </si>
  <si>
    <t>Cubbyhole</t>
  </si>
  <si>
    <t>15235 John J Delaney Dr, Ste M</t>
  </si>
  <si>
    <t>['Flowers &amp; Gifts', 'Shopping']</t>
  </si>
  <si>
    <t>qsfY65cf1z0I0UJ5fKQvhg</t>
  </si>
  <si>
    <t>Sharon Luggage</t>
  </si>
  <si>
    <t>['Gift Shops', 'Watches', 'Flowers &amp; Gifts', 'Shopping', 'Luggage', 'Fashion', 'Accessories']</t>
  </si>
  <si>
    <t>DbrTIUsRz3Q7k3WEABEGPg</t>
  </si>
  <si>
    <t>ZABS Place</t>
  </si>
  <si>
    <t>100 N Trade St</t>
  </si>
  <si>
    <t>['Fashion', 'Thrift Stores', 'Accessories', 'Shopping']</t>
  </si>
  <si>
    <t>Yt34rfIqXVsVrzMRJiQd0A</t>
  </si>
  <si>
    <t>Plato's Closet Pineville</t>
  </si>
  <si>
    <t>9519 S Blvd</t>
  </si>
  <si>
    <t>['Accessories', 'Shoe Stores', 'Fashion', 'Used', 'Vintage &amp; Consignment', 'Shopping', "Men's Clothing", 'Formal Wear', "Women's Clothing", 'Thrift Stores']</t>
  </si>
  <si>
    <t>AeOam5dtGd5Ifmmd4IFj-g</t>
  </si>
  <si>
    <t>The Flower Diva</t>
  </si>
  <si>
    <t>2IZJfnMzM5oLV3NwuniQlA</t>
  </si>
  <si>
    <t>Enhanced Images Medical</t>
  </si>
  <si>
    <t>10352 Park Rd</t>
  </si>
  <si>
    <t>['Medical Spas', 'Health &amp; Medical', 'Doctors', 'Hair Removal', 'Skin Care', 'Waxing', 'Beauty &amp; Spas', 'Cosmetic Surgeons', 'Laser Hair Removal']</t>
  </si>
  <si>
    <t>VhEIhkVyHn4cb5q3ej7SEw</t>
  </si>
  <si>
    <t>Asia Nails</t>
  </si>
  <si>
    <t>9401 Statesville Rd, Ste F</t>
  </si>
  <si>
    <t>kANSnGlpopeQtMfZl4bVEg</t>
  </si>
  <si>
    <t>Carolinas Medical Center</t>
  </si>
  <si>
    <t>Ct97USfCq_b23vD0ZYFV6w</t>
  </si>
  <si>
    <t>Be Healthy</t>
  </si>
  <si>
    <t>['Physical Therapy', 'Professional Services', 'Fitness &amp; Instruction', 'Pilates', 'Health &amp; Medical', 'Life Coach', 'Active Life']</t>
  </si>
  <si>
    <t>n6Sc-yGa6DnRTjjjMiL4iw</t>
  </si>
  <si>
    <t>8109 University City Blvd</t>
  </si>
  <si>
    <t>['International Grocery', 'Food']</t>
  </si>
  <si>
    <t>DjJyBJTb7WnDswbWVktoQA</t>
  </si>
  <si>
    <t>1106 N Tryon St</t>
  </si>
  <si>
    <t>sEeV71wQBgNM8ipdfHszkw</t>
  </si>
  <si>
    <t>Su√°rez Bakery</t>
  </si>
  <si>
    <t>['Food', 'Bakeries', 'Restaurants', 'Coffee &amp; Tea', 'Donuts', 'Cupcakes']</t>
  </si>
  <si>
    <t>HH332CAKKR7lKQsUK00_wg</t>
  </si>
  <si>
    <t>Cotswold Family Dentistry</t>
  </si>
  <si>
    <t>135 S Sharon Amity Rd, Ste 204</t>
  </si>
  <si>
    <t>['Health &amp; Medical', 'Dentists', 'Cosmetic Dentists', 'Periodontists', 'General Dentistry']</t>
  </si>
  <si>
    <t>RWwcoU716D8j519RL7paVA</t>
  </si>
  <si>
    <t>Cookie Dough Bliss</t>
  </si>
  <si>
    <t>8415 Pit Stop Ct NW</t>
  </si>
  <si>
    <t>GCV_hFgqY8xdbH-D5vtQhw</t>
  </si>
  <si>
    <t>9Round -  South Charlotte</t>
  </si>
  <si>
    <t>7510 Pineville Matthews Rd, Ste 6A</t>
  </si>
  <si>
    <t>['Martial Arts', 'Kickboxing', 'Boxing', 'Gyms', 'Trainers', 'Active Life', 'Fitness &amp; Instruction']</t>
  </si>
  <si>
    <t>vedF0gRxIE1J6GD27aEcTw</t>
  </si>
  <si>
    <t>Jims Seafood Market</t>
  </si>
  <si>
    <t>2103 N Graham St, Ste A</t>
  </si>
  <si>
    <t>['Seafood Markets', 'Food', 'Specialty Food']</t>
  </si>
  <si>
    <t>--EX4rRznJrltyn-34Jz1w</t>
  </si>
  <si>
    <t>['Cosmetics &amp; Beauty Supply', 'Beauty &amp; Spas', 'Shopping', 'Perfume', 'Home &amp; Garden', 'Candle Stores']</t>
  </si>
  <si>
    <t>azG7UDKXgSo938c2m27cZQ</t>
  </si>
  <si>
    <t>Roc's Jazz Bar</t>
  </si>
  <si>
    <t>1000 Nc Music Factory Blvd, Ste C12</t>
  </si>
  <si>
    <t>['Nightlife', 'Venues &amp; Event Spaces', 'Arts &amp; Entertainment', 'Music Venues', 'Event Planning &amp; Services', 'Jazz &amp; Blues', 'Bars']</t>
  </si>
  <si>
    <t>Bz4tQLfZlks0uVxRGenFUQ</t>
  </si>
  <si>
    <t>Days Inn by Wyndham Charlotte Airport North</t>
  </si>
  <si>
    <t>2625 Little Rock Road</t>
  </si>
  <si>
    <t>F2PqQ3zOrY3vIgfbQn8O4g</t>
  </si>
  <si>
    <t>Super Kicks Karate</t>
  </si>
  <si>
    <t>['Active Life', 'Fitness &amp; Instruction', 'Martial Arts', 'Karate']</t>
  </si>
  <si>
    <t>W8zRd4B-CjwGK_pgnJV6yA</t>
  </si>
  <si>
    <t>Charlotte Counseling and Wellness</t>
  </si>
  <si>
    <t>['Health &amp; Medical', 'Counseling &amp; Mental Health', 'Psychologists']</t>
  </si>
  <si>
    <t>TKAZh5f6cR5Vvc7Avaz50Q</t>
  </si>
  <si>
    <t>A &amp; B Truck &amp; Trailer</t>
  </si>
  <si>
    <t>4039 Matthews Indian Trail Rd</t>
  </si>
  <si>
    <t>['Auto Repair', 'RV Dealers', 'Trailer Repair', 'Auto Parts &amp; Supplies', 'Commercial Truck Repair', 'Automotive', 'Boat Dealers', 'Trailer Dealers']</t>
  </si>
  <si>
    <t>eD91gfxUCVtUuiHD9-WAdQ</t>
  </si>
  <si>
    <t>Cirrus Salon</t>
  </si>
  <si>
    <t>2923 S Tryon, Ste 250</t>
  </si>
  <si>
    <t>7b_Fb5gSDwb605hHHmAcoA</t>
  </si>
  <si>
    <t>10844 Providence Rd, Ste 200</t>
  </si>
  <si>
    <t>['Active Life', 'Gyms', 'Trainers', 'Yoga', 'Fitness &amp; Instruction', 'Boot Camps']</t>
  </si>
  <si>
    <t>jy7EdhKbfEYUrAc8nh_Aeg</t>
  </si>
  <si>
    <t>Encore Bistro &amp; Bar</t>
  </si>
  <si>
    <t>cabOEjEmUdFjDwe67HpXkA</t>
  </si>
  <si>
    <t>Tony's Pizza</t>
  </si>
  <si>
    <t>1530 Overland Park Ln</t>
  </si>
  <si>
    <t>9nymxIB_rpocwhth2h-I3Q</t>
  </si>
  <si>
    <t>8301 Magnolia Estates Dr, Unit 9</t>
  </si>
  <si>
    <t>IyHu16OFjz-qIETiCBDNKg</t>
  </si>
  <si>
    <t>Market Express</t>
  </si>
  <si>
    <t>6320 Weddington Rd</t>
  </si>
  <si>
    <t>['Food', 'Convenience Stores', 'Grocery']</t>
  </si>
  <si>
    <t>iUfFNiW0msX-sUdvAADMbA</t>
  </si>
  <si>
    <t>915 South Point Rd, Ste F</t>
  </si>
  <si>
    <t>['Restaurants', 'Food', 'Desserts', 'Bakeries', 'Vegan']</t>
  </si>
  <si>
    <t>ZtQ4u53NHWTg-hQZhED88Q</t>
  </si>
  <si>
    <t>Babushka's Pierogi</t>
  </si>
  <si>
    <t>8700 Pineville-Matthews Rd, Ste 570</t>
  </si>
  <si>
    <t>['Restaurants', 'Modern European', 'Russian']</t>
  </si>
  <si>
    <t>teroPYzvBrlcib77EsP5zw</t>
  </si>
  <si>
    <t>CPR Cell Phone Repair Charlotte - North Lake Commons</t>
  </si>
  <si>
    <t>9330 Center Lake Dr</t>
  </si>
  <si>
    <t>['Electronics Repair', 'Telecommunications', 'Local Services', 'IT Services &amp; Computer Repair', 'Mobile Phone Repair', 'Mobile Phones', 'Shopping']</t>
  </si>
  <si>
    <t>EnKPhdjEB60610kY-SH0IQ</t>
  </si>
  <si>
    <t>7910 N Tryon St</t>
  </si>
  <si>
    <t>Jhep1h7w45W0DOvKDDZmtQ</t>
  </si>
  <si>
    <t>Elevation Beauty and Nail Spa</t>
  </si>
  <si>
    <t>8821 Jw Clay Blvd, Ste 5</t>
  </si>
  <si>
    <t>wp17A20SHz3AFaN10JLVdA</t>
  </si>
  <si>
    <t>Oakbrook Apartments</t>
  </si>
  <si>
    <t>9924 Oakbrook Drive</t>
  </si>
  <si>
    <t>wEhtqcfrhVbg4--3DNUSZw</t>
  </si>
  <si>
    <t>9402 Northlake W Dr, Ste 103</t>
  </si>
  <si>
    <t>['Sports Bars', 'Nightlife', 'Bars', 'American (Traditional)', 'Fast Food', 'Food', 'Chicken Wings', 'Restaurants', 'Beer', 'Wine &amp; Spirits']</t>
  </si>
  <si>
    <t>I5wx6OPTE_XlX8DKKPS3Jw</t>
  </si>
  <si>
    <t>University Dental Associates South Park</t>
  </si>
  <si>
    <t>2901 Coltsgate Rd, Ste 201</t>
  </si>
  <si>
    <t>['Prosthodontists', 'General Dentistry', 'Cosmetic Dentists', 'Dentists', 'Health &amp; Medical']</t>
  </si>
  <si>
    <t>HQmMbq4XKo25dOQ4a7IAvQ</t>
  </si>
  <si>
    <t>In Bloom Limited</t>
  </si>
  <si>
    <t>1420 S Mint St</t>
  </si>
  <si>
    <t>['Shopping', 'Florists', 'Flowers &amp; Gifts']</t>
  </si>
  <si>
    <t>kfwAKuRFdWKRl42hpsimuQ</t>
  </si>
  <si>
    <t>The String Bean</t>
  </si>
  <si>
    <t>['Event Planning &amp; Services', 'Caterers', 'Beer', 'Wine &amp; Spirits', 'Grocery', 'Restaurants', 'Food', 'Sandwiches', 'Delis']</t>
  </si>
  <si>
    <t>0mTklpIrMqWjaY5obQk_Rg</t>
  </si>
  <si>
    <t>3707 S New Hope Rd</t>
  </si>
  <si>
    <t>['Diners', 'Restaurants', 'Breakfast &amp; Brunch', 'American (Traditional)']</t>
  </si>
  <si>
    <t>1SARM6lRMpVdi8ut6uWhJQ</t>
  </si>
  <si>
    <t>Molly Malone's Boutique</t>
  </si>
  <si>
    <t>["Women's Clothing", 'Jewelry', 'Shopping', 'Cosmetics &amp; Beauty Supply', 'Accessories', 'Fashion', 'Beauty &amp; Spas']</t>
  </si>
  <si>
    <t>f9JIqd8obyOcdOFxgnlkNw</t>
  </si>
  <si>
    <t>15127 Ballancroft Pkwy, Ste 100</t>
  </si>
  <si>
    <t>8NtaQ65hBfi4aql6OsLTrQ</t>
  </si>
  <si>
    <t>Cilantro Noodle</t>
  </si>
  <si>
    <t>['Vegetarian', 'Vietnamese', 'Restaurants']</t>
  </si>
  <si>
    <t>QnCBkwWiu19YPNnSDyF6eA</t>
  </si>
  <si>
    <t>Super G Mart</t>
  </si>
  <si>
    <t>['Seafood Markets', 'Specialty Food', 'Ethnic Food', 'Food', 'Grocery']</t>
  </si>
  <si>
    <t>9jbEL8kmDaSEGiKuYLA13A</t>
  </si>
  <si>
    <t>Atkinson Family Chiropratic</t>
  </si>
  <si>
    <t>7547 Waterside Loop Rd, Ste B</t>
  </si>
  <si>
    <t>['Massage', 'Health &amp; Medical', 'Beauty &amp; Spas', 'Chiropractors', 'Nutritionists']</t>
  </si>
  <si>
    <t>2j78b8m1w4Sr2GVGCzFBtQ</t>
  </si>
  <si>
    <t>Que Onda Tacos + Tequila</t>
  </si>
  <si>
    <t>333 W Trade St, Ste 101</t>
  </si>
  <si>
    <t>['Mexican', 'Nightlife', 'Salad', 'Tacos', 'Restaurants', 'Cocktail Bars', 'Bars']</t>
  </si>
  <si>
    <t>pgk7Qsu2L9WZNcw6IjJHUA</t>
  </si>
  <si>
    <t>['Home &amp; Garden', 'Hot Tub &amp; Pool', 'Shopping', 'Pool Cleaners', 'Home Services', 'Pool &amp; Hot Tub Service']</t>
  </si>
  <si>
    <t>Ag17UW-h2K1GMbeP48SeVA</t>
  </si>
  <si>
    <t>8528-10 Pit Stop Ct</t>
  </si>
  <si>
    <t>MFOkTx2WUFgWbAxQ86dEoQ</t>
  </si>
  <si>
    <t>CHAAT 'N' DOSA</t>
  </si>
  <si>
    <t>['Vegetarian', 'Indian', 'Vegan', 'Restaurants']</t>
  </si>
  <si>
    <t>jtlLozMscpXKfM-TMCzF0A</t>
  </si>
  <si>
    <t>10612 Providence Rd, Ste E</t>
  </si>
  <si>
    <t>c4s6w5azhXMPHCPXhiXtGA</t>
  </si>
  <si>
    <t>New American Mortgage</t>
  </si>
  <si>
    <t>14120 Ballantyne Corporate Pl, Ste 250</t>
  </si>
  <si>
    <t>FXBcUKdwRo7ruFwRhOmGZw</t>
  </si>
  <si>
    <t>3prYLfbO9h30ozqdUCZ_6A</t>
  </si>
  <si>
    <t>Buca di Beppo Italian Restaurant</t>
  </si>
  <si>
    <t>10915 Carolina Pl Pkwy</t>
  </si>
  <si>
    <t>['Bars', 'Italian', 'Nightlife', 'Wine Bars', 'Caterers', 'Restaurants', 'Event Planning &amp; Services', 'Food', 'Pizza']</t>
  </si>
  <si>
    <t>6vfdZMtcaJa__vcjU2v41Q</t>
  </si>
  <si>
    <t>Food Lion Store 1614</t>
  </si>
  <si>
    <t>7KdKSy-l6GXuupa3PWyJPw</t>
  </si>
  <si>
    <t>Lost and Found</t>
  </si>
  <si>
    <t>332 W Bland St, Ste E</t>
  </si>
  <si>
    <t>OFXP8OsRwdNJ1RaDKzlcMg</t>
  </si>
  <si>
    <t>SRP Realty &amp; Management</t>
  </si>
  <si>
    <t>438 E Garrison Blvd</t>
  </si>
  <si>
    <t>Z4xkWQr7x7D77bZl1Pwpdg</t>
  </si>
  <si>
    <t>8321 Magnolia Estates Dr, Magnolia Plaza</t>
  </si>
  <si>
    <t>fdQFjjwfyCaJu4JFfXfUsg</t>
  </si>
  <si>
    <t>SouthTown Watersports</t>
  </si>
  <si>
    <t>3333 Scott Futrell Dr</t>
  </si>
  <si>
    <t>['Professional Services', 'Boat Repair', 'Boat Parts &amp; Supplies', 'Boat Dealers', 'Fashion', 'Active Life', 'Sports Wear', 'Automotive', 'Shopping', 'Sporting Goods', 'Boating']</t>
  </si>
  <si>
    <t>o-GjkU0JBhYDSH4TkJregA</t>
  </si>
  <si>
    <t>Carolina Vacuums &amp; More</t>
  </si>
  <si>
    <t>8140 Providence Rd, Ste 500</t>
  </si>
  <si>
    <t>['Heating &amp; Air Conditioning/HVAC', 'Hardware Stores', 'Home Services', 'Local Services', 'Carpet Cleaning', 'Home &amp; Garden', 'Appliances', 'Shopping', 'Appliances &amp; Repair']</t>
  </si>
  <si>
    <t>2hI0AiNic3cH7HgeOA15lQ</t>
  </si>
  <si>
    <t>Baltimore Crab Cake Company</t>
  </si>
  <si>
    <t>4102 Pima Cotton Dr</t>
  </si>
  <si>
    <t>['Food Trucks', 'Restaurants', 'Food', 'Seafood']</t>
  </si>
  <si>
    <t>ZVjwIE0M3lYiP2Cb6ax8GQ</t>
  </si>
  <si>
    <t>House Doctors Handyman of Lake Norman</t>
  </si>
  <si>
    <t>16930 W Catawba Ave, Ste 103</t>
  </si>
  <si>
    <t>['Home Services', 'Handyman', 'Contractors']</t>
  </si>
  <si>
    <t>pARBR6CZxKiwO25oKtMsYw</t>
  </si>
  <si>
    <t>2334 South Blvd</t>
  </si>
  <si>
    <t>['Public Services &amp; Government', 'Post Offices', 'Drugstores', 'Shopping', 'Medical Supplies', 'Health &amp; Medical']</t>
  </si>
  <si>
    <t>dXh7OVlAAqXR_7x6XOnN6w</t>
  </si>
  <si>
    <t>1508 Ashley Rd</t>
  </si>
  <si>
    <t>JAWipOMI_V9xK2OpCS8o0g</t>
  </si>
  <si>
    <t>Uv Nails</t>
  </si>
  <si>
    <t>10039 University City Blvd, Ste F</t>
  </si>
  <si>
    <t>iFEiMJoEqyB9O8OUNSdLzA</t>
  </si>
  <si>
    <t>190 E Dallas Rd</t>
  </si>
  <si>
    <t>KqTPnBMjzJ7OdtevBkd4wg</t>
  </si>
  <si>
    <t>Ballantyne Endodontics</t>
  </si>
  <si>
    <t>14135 Ballantyne Corporate Pl, Ste 215</t>
  </si>
  <si>
    <t>['Dentists', 'Health &amp; Medical', 'Endodontists']</t>
  </si>
  <si>
    <t>Ha83c9FSnVxUj7DA_1m53w</t>
  </si>
  <si>
    <t>Phil's Deli</t>
  </si>
  <si>
    <t>4223 Providence Rd</t>
  </si>
  <si>
    <t>['Restaurants', 'Delis', 'Event Planning &amp; Services', 'Caterers']</t>
  </si>
  <si>
    <t>dz3rsj4xhZc8OWTEgcmdhQ</t>
  </si>
  <si>
    <t>Dim Sum China Express</t>
  </si>
  <si>
    <t>['Restaurants', 'Dim Sum', 'Chinese']</t>
  </si>
  <si>
    <t>faejeepb3Ll2rMBBef8vNg</t>
  </si>
  <si>
    <t>3030 Randolph Rd, Ste 200</t>
  </si>
  <si>
    <t>jlDzjlfGu3ciNf6ViHwsqQ</t>
  </si>
  <si>
    <t>Chico's</t>
  </si>
  <si>
    <t>7808 Rea Rd,, Ste B, Stone Crest At Piper Glen</t>
  </si>
  <si>
    <t>['Shopping', 'Fashion', "Women's Clothing", 'Accessories']</t>
  </si>
  <si>
    <t>U3kygJOTlTQFlfaZS7sQjA</t>
  </si>
  <si>
    <t>JJ's Red Hots - Dilworth</t>
  </si>
  <si>
    <t>['Hot Dogs', 'Vegetarian', 'Restaurants', 'Event Planning &amp; Services', 'Caterers', 'American (Traditional)']</t>
  </si>
  <si>
    <t>VB52EXoGEkjbNftlZv2Lgw</t>
  </si>
  <si>
    <t>Estep Electric</t>
  </si>
  <si>
    <t>4821 Shannamara Dr</t>
  </si>
  <si>
    <t>TZ60k1mooWHdUBi_TeGI6A</t>
  </si>
  <si>
    <t>The REAL Greater Charlotte Movers &amp; Cleaners</t>
  </si>
  <si>
    <t>124 Matthews Indian Trail Rd</t>
  </si>
  <si>
    <t>['Movers', 'Home Services', 'Home Cleaning', 'Packing Services']</t>
  </si>
  <si>
    <t>yXzkUTCLSNjhUygaT9SERg</t>
  </si>
  <si>
    <t>Woodcraft</t>
  </si>
  <si>
    <t>1725 Windsor Square Dr</t>
  </si>
  <si>
    <t>bAsG8WoegLyNZU5QAr5FZA</t>
  </si>
  <si>
    <t>W8less LKN</t>
  </si>
  <si>
    <t>10442 Bailey Rd, Ste A</t>
  </si>
  <si>
    <t>['Sports Wear', 'Shopping', 'Sports Clubs', 'Kids Activities', 'Fashion', 'Fitness &amp; Instruction', 'Sporting Goods', 'Gyms', 'Specialty Schools', 'Event Planning &amp; Services', 'Gymnastics', 'Trampoline Parks', 'Education', 'Day Camps', 'Venues &amp; Event Spaces', 'Active Life']</t>
  </si>
  <si>
    <t>i91EcGJeVV_ws8soOXNQcg</t>
  </si>
  <si>
    <t>624 Jetton St, Ste 140</t>
  </si>
  <si>
    <t>zaIZ5f8p8Jl6RYlBJ1LHRQ</t>
  </si>
  <si>
    <t>ARC Roofing and Construction</t>
  </si>
  <si>
    <t>9725 Central Dr</t>
  </si>
  <si>
    <t>['Contractors', 'Painters', 'Home Services', 'Roofing']</t>
  </si>
  <si>
    <t>V5ZFfjPpC5ENfcb0EgBlYw</t>
  </si>
  <si>
    <t>Jaffe Chiropractic</t>
  </si>
  <si>
    <t>3230 Prosperity Church Rd, Ste 203</t>
  </si>
  <si>
    <t>['Chiropractors', 'Health &amp; Medical', 'Acupuncture']</t>
  </si>
  <si>
    <t>6oTcCGvEMDwOvfxl84kOoQ</t>
  </si>
  <si>
    <t>Premier Dentistry</t>
  </si>
  <si>
    <t>16640 Hawfield Way Dr, Ste 101</t>
  </si>
  <si>
    <t>['Pediatric Dentists', 'Dentists', 'General Dentistry', 'Health &amp; Medical', 'Endodontists', 'Cosmetic Dentists']</t>
  </si>
  <si>
    <t>9WcJ8AMkbqq0q9F_NSWauw</t>
  </si>
  <si>
    <t>Singleton Boxing Academy</t>
  </si>
  <si>
    <t>3 S Union St, Ste 110</t>
  </si>
  <si>
    <t>['Cardio Classes', 'Trainers', 'Martial Arts', 'Gyms', 'Active Life', 'Boxing', 'Amateur Sports Teams', 'Fitness &amp; Instruction']</t>
  </si>
  <si>
    <t>ysuJciRVbVKjib3AkttfMQ</t>
  </si>
  <si>
    <t>2915 Wilkinson Blvd</t>
  </si>
  <si>
    <t>fk23AEjzzDun-0XIlqCkUw</t>
  </si>
  <si>
    <t>9535 South Blvd, Ste B</t>
  </si>
  <si>
    <t>['Shopping', 'Mobile Phones', 'Telecommunications', 'Electronics', 'IT Services &amp; Computer Repair', 'Mobile Phone Accessories', 'Local Services']</t>
  </si>
  <si>
    <t>MIdHF-SmbVAADCys5viMtg</t>
  </si>
  <si>
    <t>Curatio Spa &amp; Rehabilitation</t>
  </si>
  <si>
    <t>8035 Providence Rd, Ste 305</t>
  </si>
  <si>
    <t>['Day Spas', 'Beauty &amp; Spas', 'Massage']</t>
  </si>
  <si>
    <t>1W49doFS1enkkLIfAMhCmw</t>
  </si>
  <si>
    <t>Practical Arms</t>
  </si>
  <si>
    <t>8181 Concord Mills Blvd</t>
  </si>
  <si>
    <t>['Firearm Training', 'Education', 'Specialty Schools', 'Educational Services', 'Guns &amp; Ammo', 'Special Education', 'Shopping']</t>
  </si>
  <si>
    <t>wicakxIUAcTNdq6PjsqjFA</t>
  </si>
  <si>
    <t>8111 Concord Mills Blvd, Ste 745</t>
  </si>
  <si>
    <t>['Food', 'Pretzels', 'Restaurants', 'Fast Food', 'Bakeries']</t>
  </si>
  <si>
    <t>Nu_UQZdRnyvf4XHlpv65XA</t>
  </si>
  <si>
    <t>The Dirt Track At Charlotte</t>
  </si>
  <si>
    <t>5555 Concord Pkwy</t>
  </si>
  <si>
    <t>['Arts &amp; Entertainment', 'Active Life', 'Stadiums &amp; Arenas', 'Race Tracks']</t>
  </si>
  <si>
    <t>3UPfd9cmG4OiP4j3LDnHFA</t>
  </si>
  <si>
    <t>10921 Bailey Rd</t>
  </si>
  <si>
    <t>-80omNhMEChFVgfVa2ZurQ</t>
  </si>
  <si>
    <t>Sidekick Dog Club</t>
  </si>
  <si>
    <t>1146 E 4th S</t>
  </si>
  <si>
    <t>NJtFVBf66FUT0eNf_TdqoA</t>
  </si>
  <si>
    <t>Goodyear Auto Service Centers</t>
  </si>
  <si>
    <t>100 E Stonewall St</t>
  </si>
  <si>
    <t>92OpHXdGQfFBekHLfSEHrA</t>
  </si>
  <si>
    <t>Carolina Pool Services</t>
  </si>
  <si>
    <t>['Pool &amp; Hot Tub Service', 'Hot Tub &amp; Pool', 'Shopping', 'Pool Cleaners', 'Home &amp; Garden', 'Home Services']</t>
  </si>
  <si>
    <t>oE-FrknoXqcEfAEq_czg6A</t>
  </si>
  <si>
    <t>Charlotte Immigration Law Firm</t>
  </si>
  <si>
    <t>5600 77 Center Dr, Ste 310</t>
  </si>
  <si>
    <t>['Immigration Law', 'Lawyers', 'Professional Services']</t>
  </si>
  <si>
    <t>-aKbN-9Xv-mMW0pbdX3MNg</t>
  </si>
  <si>
    <t>Divine Lightscapes</t>
  </si>
  <si>
    <t>2036 Carpenters Square Rd</t>
  </si>
  <si>
    <t>CROUSE</t>
  </si>
  <si>
    <t>['Lighting Fixtures &amp; Equipment', 'Home Services']</t>
  </si>
  <si>
    <t>3w_Dw0LPQA3yWS1_gX8nAA</t>
  </si>
  <si>
    <t>Gck19imUtC4SF8Ff9w_HGg</t>
  </si>
  <si>
    <t>8903 South Tryon Street</t>
  </si>
  <si>
    <t>8jWbCp1nnV4QX9_8g6iyUQ</t>
  </si>
  <si>
    <t>Beauty By Suki</t>
  </si>
  <si>
    <t>7510 Pineville-Matthews Rd, Loft 8</t>
  </si>
  <si>
    <t>['Beauty &amp; Spas', 'Eyelash Service', 'Permanent Makeup']</t>
  </si>
  <si>
    <t>JTLQPKV0zdaB2RsEb3CnTw</t>
  </si>
  <si>
    <t>Woof'n Hoof</t>
  </si>
  <si>
    <t>7710 Matthews Mint Hill Rd</t>
  </si>
  <si>
    <t>['Pet Stores', 'Pets', 'Pet Services']</t>
  </si>
  <si>
    <t>HJBN-TfKtjLFY__DmuEovg</t>
  </si>
  <si>
    <t>6701 Old Monroe Rd</t>
  </si>
  <si>
    <t>Dollface Skin &amp; Makeup Lounge</t>
  </si>
  <si>
    <t>19428 Zion Ave</t>
  </si>
  <si>
    <t>['Makeup Artists', 'Skin Care', 'Beauty &amp; Spas', 'Hair Removal']</t>
  </si>
  <si>
    <t>TccP2CT2WONOsEMxn2VWyQ</t>
  </si>
  <si>
    <t>Fish &amp; Chicken Corner</t>
  </si>
  <si>
    <t>3500 N Tryon St</t>
  </si>
  <si>
    <t>['Southern', 'Seafood', 'Fast Food', 'Restaurants']</t>
  </si>
  <si>
    <t>7fMXbofVzqYfDEO3XacCpg</t>
  </si>
  <si>
    <t>Criswell &amp; Criswell Plastic Surgery</t>
  </si>
  <si>
    <t>4310 Sharon Rd, Ste V02</t>
  </si>
  <si>
    <t>['Doctors', 'Health &amp; Medical', 'Plastic Surgeons', 'Cosmetic Surgeons', 'Beauty &amp; Spas', 'Medical Spas']</t>
  </si>
  <si>
    <t>rsKzn8ZUCfNA1iVU1ugRvA</t>
  </si>
  <si>
    <t>Window Genie of South Charlotte</t>
  </si>
  <si>
    <t>9305 Monroe Rd, Ste G</t>
  </si>
  <si>
    <t>['Pressure Washers', 'Gutter Services', 'Window Washing', 'Home Window Tinting', 'Home Services']</t>
  </si>
  <si>
    <t>IUv-dRWHyds6ncxqVcxpGQ</t>
  </si>
  <si>
    <t>Tru Taco</t>
  </si>
  <si>
    <t>xwAjj-iemdpJ6vuL1-zrDw</t>
  </si>
  <si>
    <t>Providence Pediatrics</t>
  </si>
  <si>
    <t>14214 Ballantyne Lake Rd, Ste 300</t>
  </si>
  <si>
    <t>JsRt9LPgv-7guVcY4u6OQA</t>
  </si>
  <si>
    <t>Antico Italian Restaurant</t>
  </si>
  <si>
    <t>9719 Sam Furr Rd, Unit C</t>
  </si>
  <si>
    <t>['Pizza', 'Restaurants', 'Italian', 'Seafood']</t>
  </si>
  <si>
    <t>EZRsATpTN6eolld4pHvj-w</t>
  </si>
  <si>
    <t>Home Inspections By Russell Davis</t>
  </si>
  <si>
    <t>['Home Services', 'Home Inspectors', 'Commercial Real Estate', 'Real Estate Services', 'Real Estate']</t>
  </si>
  <si>
    <t>Ljkz7jHZKpe_DhWVHAtbTg</t>
  </si>
  <si>
    <t>BT's Burgerjoint</t>
  </si>
  <si>
    <t>Sun Valley Commons, 6455 Old Monroe Rd</t>
  </si>
  <si>
    <t>['Restaurants', 'American (Traditional)', 'Burgers']</t>
  </si>
  <si>
    <t>hMau0Nt6zH_FyofkFI7Emw</t>
  </si>
  <si>
    <t>Charlotte Metro Credit Union Uptown Amphitheatre Charlotte</t>
  </si>
  <si>
    <t>Wcn8ikS6DaPtpjuyewE9uQ</t>
  </si>
  <si>
    <t>Jimmies Sweets</t>
  </si>
  <si>
    <t>Matthews Station, 131 Matthews Station St, Ste 1E</t>
  </si>
  <si>
    <t>SwcfLjIw3uwE3Qu5aGmJzg</t>
  </si>
  <si>
    <t>Pretty N Ink</t>
  </si>
  <si>
    <t>1000 NC music factory blvd, Ste 13-B</t>
  </si>
  <si>
    <t>nLmgrCtMOkenVoJm2n8O4g</t>
  </si>
  <si>
    <t>100 N Tryon St, Ste 270</t>
  </si>
  <si>
    <t>Z4cBD2l_AaFvrtllK8Zhxw</t>
  </si>
  <si>
    <t>No Bull Mattress</t>
  </si>
  <si>
    <t>2928 Monroe Rd</t>
  </si>
  <si>
    <t>['Home &amp; Garden', 'Home Decor', 'Mattresses', 'Discount Store', 'Shopping', 'Furniture Stores']</t>
  </si>
  <si>
    <t>uD5fTga5_jVLx8IdKHBbgg</t>
  </si>
  <si>
    <t>Java Joes</t>
  </si>
  <si>
    <t>LDSsilH-ZmQ3C8h-ek2O-Q</t>
  </si>
  <si>
    <t>Jefferson St Deli</t>
  </si>
  <si>
    <t>['Restaurants', 'American (New)', 'Salad', 'Caterers', 'Sandwiches', 'Burgers', 'American (Traditional)', 'Event Planning &amp; Services', 'Delis']</t>
  </si>
  <si>
    <t>GT1zMQJVc99gafri_wakKA</t>
  </si>
  <si>
    <t>Bradham Brothers</t>
  </si>
  <si>
    <t>6128 Rozzelles Ferry Rd</t>
  </si>
  <si>
    <t>['Building Supplies', 'Heating &amp; Air Conditioning/HVAC', 'Home Services']</t>
  </si>
  <si>
    <t>FreeIAqxQFLPMVDjj_8kBw</t>
  </si>
  <si>
    <t>Chris Hallberg - State Farm Insurance Agent</t>
  </si>
  <si>
    <t>2808 The Plaza</t>
  </si>
  <si>
    <t>6ZvyA9xE0bKGanHOTjLioA</t>
  </si>
  <si>
    <t>Smokey Bones Bar &amp; Fire Grill</t>
  </si>
  <si>
    <t>8760 JM Keynes Dr</t>
  </si>
  <si>
    <t>['Burgers', 'Sandwiches', 'American (Traditional)', 'Barbeque', 'Steakhouses', 'Restaurants']</t>
  </si>
  <si>
    <t>afrTZ9ZITjwsn_mthzxcWg</t>
  </si>
  <si>
    <t>Clean Planet</t>
  </si>
  <si>
    <t>['Office Cleaning', 'Professional Services', 'Home Services', 'Home Cleaning']</t>
  </si>
  <si>
    <t>4ubjy-4N9D4sEPnoSA4pUA</t>
  </si>
  <si>
    <t>Matthews Family Physicians</t>
  </si>
  <si>
    <t>1450 Matthews Township Pkwy, Ste 450</t>
  </si>
  <si>
    <t>xwYcyqwMHpyUs9r6zX7VBA</t>
  </si>
  <si>
    <t>Savvy and Company</t>
  </si>
  <si>
    <t>1920 E 7th St</t>
  </si>
  <si>
    <t>NwWYSYGHFyHQMmsXu0SiYA</t>
  </si>
  <si>
    <t>The Burger Company</t>
  </si>
  <si>
    <t>1500C W Morehead St</t>
  </si>
  <si>
    <t>['Bars', 'Sports Bars', 'Nightlife', 'Restaurants', 'Burgers']</t>
  </si>
  <si>
    <t>ayfddT7N1YIxqsR0qreOqQ</t>
  </si>
  <si>
    <t>Pablo's Barbershop &amp; Salon</t>
  </si>
  <si>
    <t>6400-D South Blvd</t>
  </si>
  <si>
    <t>['Barbers', 'Hair Salons', 'Beauty &amp; Spas']</t>
  </si>
  <si>
    <t>TenNB5TtwPxJ5EoZQ4WjaA</t>
  </si>
  <si>
    <t>1331 Central Ave, Ste 101</t>
  </si>
  <si>
    <t>['Mediterranean', 'Restaurants', 'Salad', 'Middle Eastern']</t>
  </si>
  <si>
    <t>vtW-FeauM8javgRfiqomjQ</t>
  </si>
  <si>
    <t>Edible Art Cake Shop</t>
  </si>
  <si>
    <t>2908 Selwyn Ave</t>
  </si>
  <si>
    <t>36Q9bSQxKGRHiIPdw6vX_w</t>
  </si>
  <si>
    <t>Bradley's Wrecker Service</t>
  </si>
  <si>
    <t>2909 Boxmeer Dr</t>
  </si>
  <si>
    <t>jbIEgiuDgDSjlcsObw76JQ</t>
  </si>
  <si>
    <t>12206 Copper Way, Ste 128, Toringdon Shopping Ctr</t>
  </si>
  <si>
    <t>Z5iBo8v97COcDykSiBoB-Q</t>
  </si>
  <si>
    <t>Cachet Nail Boutique</t>
  </si>
  <si>
    <t>['Beauty &amp; Spas', 'Nail Salons', 'Hair Salons', 'Skin Care']</t>
  </si>
  <si>
    <t>2NpoauypUWF9Me8Xaf9QWA</t>
  </si>
  <si>
    <t>225 S Sharon Amity Rd</t>
  </si>
  <si>
    <t>7ttuyMNHHJjfcc1cs3m3sw</t>
  </si>
  <si>
    <t>2444 Park Rd</t>
  </si>
  <si>
    <t>tz0J9P40RnJVKn2ckdnN_Q</t>
  </si>
  <si>
    <t>Rockharbor Church</t>
  </si>
  <si>
    <t>200 Education Dr</t>
  </si>
  <si>
    <t>GvKx1QL6XLyMZnWZun1DPQ</t>
  </si>
  <si>
    <t>Maxwell's Tavern</t>
  </si>
  <si>
    <t>112 E South Main St</t>
  </si>
  <si>
    <t>['American (Traditional)', 'Greek', 'Southern', 'Restaurants']</t>
  </si>
  <si>
    <t>dZlqchaPDQo1N-iuop8_OQ</t>
  </si>
  <si>
    <t>Napoli Italian Restaurant</t>
  </si>
  <si>
    <t>2263 W Roosevelt Blvd</t>
  </si>
  <si>
    <t>cjWW21yErr5aN2AurHr8dA</t>
  </si>
  <si>
    <t>Healing Strength Personal Training</t>
  </si>
  <si>
    <t>442 Crompton St</t>
  </si>
  <si>
    <t>['Trainers', 'Fitness &amp; Instruction', 'Active Life']</t>
  </si>
  <si>
    <t>_UfFEBRD9mAlksWbCW4eHA</t>
  </si>
  <si>
    <t>5336 Prosperity Church Rd</t>
  </si>
  <si>
    <t>['Florists', 'Grocery', 'Food', 'Shopping', 'Flowers &amp; Gifts', 'Seafood Markets', 'Drugstores', 'Specialty Food']</t>
  </si>
  <si>
    <t>WOj8nPos3R9IIf0Pyttd8g</t>
  </si>
  <si>
    <t>Lulu</t>
  </si>
  <si>
    <t>['Southern', 'French', 'Restaurants', 'Food', 'American (Traditional)', 'American (New)', 'Coffee &amp; Tea', 'Sandwiches']</t>
  </si>
  <si>
    <t>3VHO2FgRWHhpG6aO9KVT2g</t>
  </si>
  <si>
    <t>1620 South Blvd</t>
  </si>
  <si>
    <t>['Shopping', 'Local Services', 'Office Equipment', 'Printing Services', 'IT Services &amp; Computer Repair']</t>
  </si>
  <si>
    <t>tmIUAJwhlmAjcqSxOeyhXw</t>
  </si>
  <si>
    <t>Thomas Equipment &amp; Party Rentals</t>
  </si>
  <si>
    <t>3435 South Blvd</t>
  </si>
  <si>
    <t>['Sporting Goods', 'Party Equipment Rentals', 'Movers', 'Shopping', 'Event Planning &amp; Services', 'Home Services', 'Hardware Stores', 'Party &amp; Event Planning', 'Home &amp; Garden', 'Local Services', 'Machine &amp; Tool Rental', 'Party Supplies']</t>
  </si>
  <si>
    <t>7lwMlqz2SvjaWTzNu8a-3A</t>
  </si>
  <si>
    <t>Facial &amp; Body Works</t>
  </si>
  <si>
    <t>111 Maxwell Ave</t>
  </si>
  <si>
    <t>['Skin Care', 'Massage', 'Estheticians', 'Beauty &amp; Spas']</t>
  </si>
  <si>
    <t>yrUDeng1LrDvgyyjI5GiHA</t>
  </si>
  <si>
    <t>Pho Quynh</t>
  </si>
  <si>
    <t>['Restaurants', 'Bars', 'Desserts', 'Vietnamese', 'Nightlife', 'Food', 'Beer Bar']</t>
  </si>
  <si>
    <t>aCygUrTYxHqkGrtvuRafVA</t>
  </si>
  <si>
    <t>Technicuts</t>
  </si>
  <si>
    <t>320 S Tryon St, Ste 113</t>
  </si>
  <si>
    <t>['Local Services', 'Hair Salons', 'Beauty &amp; Spas']</t>
  </si>
  <si>
    <t>lDRcpgmlrURLOdYiFXQ7wg</t>
  </si>
  <si>
    <t>Gordo's Mexican Kitchen</t>
  </si>
  <si>
    <t>Rt-xmIXbmgfWhiI08b6lVQ</t>
  </si>
  <si>
    <t>FastFit Boxing</t>
  </si>
  <si>
    <t>2130 Wilkinson Blvd</t>
  </si>
  <si>
    <t>['Fitness &amp; Instruction', 'Gyms', 'Boxing', 'Active Life', 'Boot Camps']</t>
  </si>
  <si>
    <t>rFSFudIRrw08NXOY-B8O5A</t>
  </si>
  <si>
    <t>PLATE Restaurant &amp; Lounge</t>
  </si>
  <si>
    <t>['American (New)', 'Event Planning &amp; Services', 'Caterers', 'Seafood', 'Restaurants']</t>
  </si>
  <si>
    <t>aV7VAjLxggQnySAUyWusXg</t>
  </si>
  <si>
    <t>Junkernauts</t>
  </si>
  <si>
    <t>13015 Bullock Greenway Blvd</t>
  </si>
  <si>
    <t>A1NNvyTrGV_D9disaqO9Og</t>
  </si>
  <si>
    <t>Full Throttle Powersports</t>
  </si>
  <si>
    <t>100 Indian Walk</t>
  </si>
  <si>
    <t>['Motorcycle Dealers', 'Automotive', 'Shopping', 'Sporting Goods', 'Motorcycle Repair']</t>
  </si>
  <si>
    <t>kP4h9pD5w_x2kztgJON40g</t>
  </si>
  <si>
    <t>Kojan Bistro</t>
  </si>
  <si>
    <t>1806 Windsor Square Dr</t>
  </si>
  <si>
    <t>MATTEWS</t>
  </si>
  <si>
    <t>['Korean', 'Japanese', 'Restaurants']</t>
  </si>
  <si>
    <t>tI9k0Vqdx0EgNohUdSJCeg</t>
  </si>
  <si>
    <t>11504 Providence Rd</t>
  </si>
  <si>
    <t>['American (New)', 'Nightlife', 'Bars', 'Restaurants', 'Chicken Wings', 'Sports Bars', 'American (Traditional)']</t>
  </si>
  <si>
    <t>VqLfftBvRa4CrdcPGW26PA</t>
  </si>
  <si>
    <t>2122 Freedom Dr</t>
  </si>
  <si>
    <t>vY_Ci6mKee7cpEmuuU7jnA</t>
  </si>
  <si>
    <t>Indigo Splash Custom Painted Cabinets</t>
  </si>
  <si>
    <t>['Home Services', 'Refinishing Services', 'Cabinetry', 'Painters']</t>
  </si>
  <si>
    <t>vi2UlcBHPlGMTbGWO1e2-w</t>
  </si>
  <si>
    <t>Hair by Cherie Dillon</t>
  </si>
  <si>
    <t>15800 Northcross Dr, Ste 107</t>
  </si>
  <si>
    <t>['Hair Removal', 'Hair Extensions', 'Hair Salons', 'Hair Stylists', 'Waxing', 'Beauty &amp; Spas', "Men's Hair Salons"]</t>
  </si>
  <si>
    <t>gxBYzaHpOh-OHlEjQlBbRA</t>
  </si>
  <si>
    <t>20220 W Catawba Ave</t>
  </si>
  <si>
    <t>MNkT4XwIrAEB4qcJd_VrlQ</t>
  </si>
  <si>
    <t>La Unica Supercenter Internacional</t>
  </si>
  <si>
    <t>5323 E Independence Blvd, Ste B</t>
  </si>
  <si>
    <t>['Imported Food', 'Restaurants', 'Butcher', 'Food', 'Ethnic Food', 'Grocery', 'Latin American', 'Specialty Food', 'Bakeries']</t>
  </si>
  <si>
    <t>W7UiUJoIp0uOK4I4duKC0A</t>
  </si>
  <si>
    <t>Yoga OM</t>
  </si>
  <si>
    <t>['Beauty &amp; Spas', 'Fitness &amp; Instruction', 'Kids Activities', 'Active Life', 'Nutritionists', 'Health &amp; Medical', 'Massage', 'Yoga']</t>
  </si>
  <si>
    <t>JOgDzXWjW2NnzX8rNfrj3g</t>
  </si>
  <si>
    <t>5416 N Tryon</t>
  </si>
  <si>
    <t>['Car Dealers', 'Used Car Dealers', 'Financial Advising', 'Automotive', 'Financial Services']</t>
  </si>
  <si>
    <t>lWrgqhLk__ALVurHuJqcUw</t>
  </si>
  <si>
    <t>iiuXldyDVwgtmFwo_pxSAg</t>
  </si>
  <si>
    <t>2132 Ayrsley Town Blvd</t>
  </si>
  <si>
    <t>['American (Traditional)', 'Restaurants', 'Sports Bars', 'Chicken Wings', 'Burgers', 'Wigs', 'Shopping', 'Nightlife', 'Bars']</t>
  </si>
  <si>
    <t>YJHLpMUfmxiAduwwFp77cg</t>
  </si>
  <si>
    <t>8121 University City Blvd</t>
  </si>
  <si>
    <t>['Food', 'Fast Food', 'Burgers', 'Coffee &amp; Tea', 'Restaurants']</t>
  </si>
  <si>
    <t>vDpBibajMMzu7kVGYM3Cdg</t>
  </si>
  <si>
    <t>Loving Hut Vegan Restaurant</t>
  </si>
  <si>
    <t>3024 E Independence Blvd, Inside Golden Green Hotel</t>
  </si>
  <si>
    <t>['Restaurants', 'Vegan', 'Vietnamese', 'Pizza']</t>
  </si>
  <si>
    <t>v1CqVYb0lEBWnT089AUnhA</t>
  </si>
  <si>
    <t>Courtyard Charlotte Billy Graham Parkway</t>
  </si>
  <si>
    <t>321 W Woodlawn Rd</t>
  </si>
  <si>
    <t>FSr36oNo_aT3v3W5MvwlJQ</t>
  </si>
  <si>
    <t>13800 East Independence Blvd</t>
  </si>
  <si>
    <t>['Seafood', 'American (Traditional)', 'Fast Food', 'Sandwiches', 'Chicken Wings', 'Restaurants', 'Cajun/Creole']</t>
  </si>
  <si>
    <t>ryBtwFyzJtpvgTtwRvFl1w</t>
  </si>
  <si>
    <t>Parcel Plus</t>
  </si>
  <si>
    <t>3116 Weddington Rd, Ste 900</t>
  </si>
  <si>
    <t>KaXMWrAv1rokWuN4b8-fEA</t>
  </si>
  <si>
    <t>Crossville Studios</t>
  </si>
  <si>
    <t>927 Pressley Rd</t>
  </si>
  <si>
    <t>['Home Services', 'Contractors', 'Interior Design', 'Building Supplies', 'Flooring']</t>
  </si>
  <si>
    <t>GJ6Vn2IQPqim4mIoBAYCew</t>
  </si>
  <si>
    <t>Music Together of Charlotte</t>
  </si>
  <si>
    <t>['Shopping', 'Active Life', 'Musical Instruments &amp; Teachers', 'Preschools', 'Kids Activities', 'Education']</t>
  </si>
  <si>
    <t>E2PUvccjQc8fmmPQ-bFg_w</t>
  </si>
  <si>
    <t>Belk Department Store</t>
  </si>
  <si>
    <t>UQA25zKrqI-eQjxvDskFjQ</t>
  </si>
  <si>
    <t>Perfect Fit Industries</t>
  </si>
  <si>
    <t>JprIh5v5Ch0Ja919tnmgsQ</t>
  </si>
  <si>
    <t>Sung's Dry Cleaners</t>
  </si>
  <si>
    <t>401 S Tryon St, Ste 110</t>
  </si>
  <si>
    <t>['Laundry Services', 'Dry Cleaning', 'Local Services', 'Dry Cleaning &amp; Laundry']</t>
  </si>
  <si>
    <t>0ovtMLKwe1hQXf5mMuHUhg</t>
  </si>
  <si>
    <t>Mecklenburg Home Furniture and Mattress</t>
  </si>
  <si>
    <t>413-C N Polk St</t>
  </si>
  <si>
    <t>['Home &amp; Garden', 'Mattresses', 'Shopping', 'Restaurants', 'Furniture Stores']</t>
  </si>
  <si>
    <t>pD-LfzoPZi2AwEF5V5RYBQ</t>
  </si>
  <si>
    <t>NTB-National Tire &amp; Battery</t>
  </si>
  <si>
    <t>7918 N Tryon St</t>
  </si>
  <si>
    <t>['Auto Repair', 'Tires', 'Automotive', 'Oil Change Stations']</t>
  </si>
  <si>
    <t>DFp_5lZQt91lNwzWYKbCvg</t>
  </si>
  <si>
    <t>1845 Remount Rd</t>
  </si>
  <si>
    <t>['Restaurants', 'Diners', 'American (Traditional)', 'Breakfast &amp; Brunch']</t>
  </si>
  <si>
    <t>CwNQa0bsbgPo-lbwhJP3gA</t>
  </si>
  <si>
    <t>Tricon American Homes</t>
  </si>
  <si>
    <t>MzBw-Jzodnf4YI7emm_Jmg</t>
  </si>
  <si>
    <t>Delectables by Holly</t>
  </si>
  <si>
    <t>901 Berryhill Rd, Ste A</t>
  </si>
  <si>
    <t>Indigo Photography</t>
  </si>
  <si>
    <t>2525 North Tryon St</t>
  </si>
  <si>
    <t>rOsUqX_yqHS-oozfKmrrmQ</t>
  </si>
  <si>
    <t>Sarah Highfill - State Farm Insurance Agent</t>
  </si>
  <si>
    <t>7845 Colony Rd, Ste C5</t>
  </si>
  <si>
    <t>7cIRj82eLbyvNG43lemt1A</t>
  </si>
  <si>
    <t>Dee Gainey's Body Shop</t>
  </si>
  <si>
    <t>1537 S Mint St</t>
  </si>
  <si>
    <t>lvoTojJLdtNHxrwVVkUe6w</t>
  </si>
  <si>
    <t>9456 Monroe Rd</t>
  </si>
  <si>
    <t>['Fast Food', 'Restaurants', 'Sandwiches']</t>
  </si>
  <si>
    <t>ajW6yk5Rqo6DGOVCK77ePg</t>
  </si>
  <si>
    <t>College Place</t>
  </si>
  <si>
    <t>['Cafes', 'American (New)', 'Restaurants']</t>
  </si>
  <si>
    <t>ibJPDcXzKxZpxQyL_tuIyA</t>
  </si>
  <si>
    <t>Topgolf Swing Suite</t>
  </si>
  <si>
    <t>['Virtual Reality Centers', 'Arts &amp; Entertainment']</t>
  </si>
  <si>
    <t>wE8LJvB8MEhG2rAJl7_QUQ</t>
  </si>
  <si>
    <t>Infamous Ink Tattoo Studio</t>
  </si>
  <si>
    <t>11229 E Independence Blvd, Ste 1</t>
  </si>
  <si>
    <t>['Professional Services', 'Piercing', 'Beauty &amp; Spas', 'Tattoo']</t>
  </si>
  <si>
    <t>mg3MfP_Q6WfkTZ2U3ckcJQ</t>
  </si>
  <si>
    <t>Roovet International Van Lines</t>
  </si>
  <si>
    <t>9951 Atlantic Blvd, Ste 124</t>
  </si>
  <si>
    <t>xkHUPwMTGUTXzH6fCfxUgg</t>
  </si>
  <si>
    <t>Beauty Mark</t>
  </si>
  <si>
    <t>7928 Council Pl, Ste 132</t>
  </si>
  <si>
    <t>['Makeup Artists', 'Hair Salons', 'Beauty &amp; Spas', 'Hair Removal', 'Waxing']</t>
  </si>
  <si>
    <t>q4yVMi8T1Qr2ZnR6stXPlQ</t>
  </si>
  <si>
    <t>Nevin Park</t>
  </si>
  <si>
    <t>6000 Statesville Rd</t>
  </si>
  <si>
    <t>88WjxllLQ2WgXXMKv4TxXg</t>
  </si>
  <si>
    <t>The Duke Mansion</t>
  </si>
  <si>
    <t>400 Hermitage Rd</t>
  </si>
  <si>
    <t>['Hotels &amp; Travel', 'Event Planning &amp; Services', 'Bed &amp; Breakfast', 'Hotels', 'Venues &amp; Event Spaces']</t>
  </si>
  <si>
    <t>336FtObUcp8NdlgzAmhzdA</t>
  </si>
  <si>
    <t>lkjFLCGkJqWyTjgqap92Zw</t>
  </si>
  <si>
    <t>Tyndall Pedic Mattress</t>
  </si>
  <si>
    <t>['Home Decor', 'Mattresses', 'Furniture Stores', 'Home &amp; Garden', 'Shopping']</t>
  </si>
  <si>
    <t>oFybWtBjw-OyCq8LqmW0zg</t>
  </si>
  <si>
    <t>1623 Matthews Mint Hill Rd R</t>
  </si>
  <si>
    <t>['Hardware Stores', 'Shopping', 'Paint Stores', 'Building Supplies', 'Home Services', 'Home &amp; Garden']</t>
  </si>
  <si>
    <t>eLEBKmfuBmA-w2N_zWFqXw</t>
  </si>
  <si>
    <t>9735 Kincey Ave, Ste 302</t>
  </si>
  <si>
    <t>3So6l2S9DbnO2QaM0DCVbQ</t>
  </si>
  <si>
    <t>Pansy Nails</t>
  </si>
  <si>
    <t>11524 N Tryon St, Suit 8</t>
  </si>
  <si>
    <t>['Hair Removal', 'Day Spas', 'Nail Salons', 'Waxing', 'Beauty &amp; Spas', 'Nail Technicians']</t>
  </si>
  <si>
    <t>6jGnh0tSy_cPuMx89FVCmw</t>
  </si>
  <si>
    <t>Massage Heights Dilworth</t>
  </si>
  <si>
    <t>['Massage', 'Day Spas', 'Beauty &amp; Spas', 'Massage Therapy', 'Health &amp; Medical', 'Skin Care']</t>
  </si>
  <si>
    <t>lKtQrnXVFWi8yZ8-E-g_KQ</t>
  </si>
  <si>
    <t>NLG Cleaning</t>
  </si>
  <si>
    <t>2019 Canterwood Dr</t>
  </si>
  <si>
    <t>VdyTesw5gfEOlMPs7pcH0g</t>
  </si>
  <si>
    <t>Chingari Fine Indian Cuisine</t>
  </si>
  <si>
    <t>230 EWT Harris Blvd, Ste C6</t>
  </si>
  <si>
    <t>dDIucj_y_aqPGUvhgygMxw</t>
  </si>
  <si>
    <t>Shepard Automotive</t>
  </si>
  <si>
    <t>pCBKmWciHJkBAos6WD51Vg</t>
  </si>
  <si>
    <t>Aldo</t>
  </si>
  <si>
    <t>4400 Sharon Rd, Ste C4</t>
  </si>
  <si>
    <t>['Fashion', 'Shopping', 'Shoe Stores', 'Accessories']</t>
  </si>
  <si>
    <t>e9x6GLZYKEpBG9w9RvU_OQ</t>
  </si>
  <si>
    <t>Privette's Upholstery</t>
  </si>
  <si>
    <t>1717-G Williams Rd</t>
  </si>
  <si>
    <t>['Local Services', 'Furniture Repair', 'Furniture Reupholstery']</t>
  </si>
  <si>
    <t>Ggh9JwuIwPBiMmx16kAiug</t>
  </si>
  <si>
    <t>Sushi Guru</t>
  </si>
  <si>
    <t>X9XT0Y8wHMOYpV9uFD-xlQ</t>
  </si>
  <si>
    <t>6434 W Sugar Creek Rd, Ste D</t>
  </si>
  <si>
    <t>['Asian Fusion', 'Sushi Bars', 'Japanese', 'Restaurants']</t>
  </si>
  <si>
    <t>MKIaO0iwVmd0ysVeolDB5Q</t>
  </si>
  <si>
    <t>Zukku</t>
  </si>
  <si>
    <t>['Sushi Bars', 'Food Stands', 'Restaurants']</t>
  </si>
  <si>
    <t>bpwxoPjn-aBLN3mZVXnVEA</t>
  </si>
  <si>
    <t>Tekniton</t>
  </si>
  <si>
    <t>2331 Crownpoint Executive Dr, Ste C</t>
  </si>
  <si>
    <t>['Local Services', 'Electronics Repair', 'Appliances &amp; Repair']</t>
  </si>
  <si>
    <t>hLn4CM2IHdkkN8uKRX8bAQ</t>
  </si>
  <si>
    <t>['Popcorn Shops', 'Food', 'Specialty Food']</t>
  </si>
  <si>
    <t>cbuHQnHDCS3W_fuTMbmrjA</t>
  </si>
  <si>
    <t>Direct Automotive</t>
  </si>
  <si>
    <t>4810 US-74</t>
  </si>
  <si>
    <t>['Automotive', 'Used Car Dealers']</t>
  </si>
  <si>
    <t>Z72kvXsHfQgJNIwsfSOrbQ</t>
  </si>
  <si>
    <t>Hilton Charlotte University Place</t>
  </si>
  <si>
    <t>8629 Jm Keynes Dr</t>
  </si>
  <si>
    <t>['Hotels &amp; Travel', 'Event Planning &amp; Services', 'Hotels', 'Restaurants']</t>
  </si>
  <si>
    <t>3KawP-W-C87wR0XUyyUNHw</t>
  </si>
  <si>
    <t>Big Frog Custom T-Shirts &amp; More</t>
  </si>
  <si>
    <t>3429 Toringdon Way, Ste. B112</t>
  </si>
  <si>
    <t>['Uniforms', 'Local Services', 'Graphic Design', 'Arts &amp; Crafts', 'Embroidery &amp; Crochet', 'Shopping', 'Professional Services', 'Screen Printing/T-Shirt Printing', 'Customized Merchandise']</t>
  </si>
  <si>
    <t>aQOYgQ_kCKdOKBKC3UO3VQ</t>
  </si>
  <si>
    <t>Blue Haven Pools &amp; Spas</t>
  </si>
  <si>
    <t>10020 Industrial Dr</t>
  </si>
  <si>
    <t>['Home Services', 'Contractors', 'Hot Tub &amp; Pool', 'Active Life', 'Pool &amp; Hot Tub Service', 'Home &amp; Garden', 'Swimming Pools', 'Shopping']</t>
  </si>
  <si>
    <t>R60ybR-D3D4DskaztX1qHA</t>
  </si>
  <si>
    <t>19400 W Catawba Ave</t>
  </si>
  <si>
    <t>['Food', 'Shopping', 'Drugstores', 'Convenience Stores']</t>
  </si>
  <si>
    <t>3FGo9-A1XI8lbkFzR1SQ0g</t>
  </si>
  <si>
    <t>['Pretzels', 'Food Stands', 'Restaurants', 'Food']</t>
  </si>
  <si>
    <t>57Oy_xicytC-A5ZdHzpzrA</t>
  </si>
  <si>
    <t>MindFull Escapes</t>
  </si>
  <si>
    <t>11229 E Independence Blvd, Ste E</t>
  </si>
  <si>
    <t>TRi6NyvYYmDvN2Db7d-RUQ</t>
  </si>
  <si>
    <t>Nailtrix</t>
  </si>
  <si>
    <t>1607 D Montford Dr</t>
  </si>
  <si>
    <t>PQx1fjGAeNfg2vrbLAsmMA</t>
  </si>
  <si>
    <t>14125 Steele Creek Rd</t>
  </si>
  <si>
    <t>['Health &amp; Medical', 'Drugstores', 'Pharmacy', 'Shopping']</t>
  </si>
  <si>
    <t>MVHaUexefp1XbqDw0_YYqQ</t>
  </si>
  <si>
    <t>Maple Street Biscuit Company - Concord</t>
  </si>
  <si>
    <t>8921 Christenbury Pkwy</t>
  </si>
  <si>
    <t>['Coffee &amp; Tea', 'Comfort Food', 'Vegetarian', 'Food', 'Restaurants', 'Breakfast &amp; Brunch', 'Southern']</t>
  </si>
  <si>
    <t>PozD8qMsDRhj5VhzhbIFDA</t>
  </si>
  <si>
    <t>1389 Concord Pkwy N</t>
  </si>
  <si>
    <t>['American (Traditional)', 'Breakfast &amp; Brunch', 'Burgers', 'Restaurants', 'Southern']</t>
  </si>
  <si>
    <t>-y-7ejoKDEJSbb0YKdPoxw</t>
  </si>
  <si>
    <t>Kure CBD and Vape - University</t>
  </si>
  <si>
    <t>440 E Mccullough Dr, Ste A111</t>
  </si>
  <si>
    <t>['Local Flavor', 'Shopping', 'Vape Shops', 'Bars', 'Nightlife', 'Lounges']</t>
  </si>
  <si>
    <t>3-RFe4Rw8Dih5ufJwqRCQw</t>
  </si>
  <si>
    <t>Charles Grayson Salon &amp; Spa</t>
  </si>
  <si>
    <t>['Hair Salons', 'Nail Salons', 'Beauty &amp; Spas', 'Massage', 'Day Spas']</t>
  </si>
  <si>
    <t>5Ua5a941Wf5pTmUNz_MSsQ</t>
  </si>
  <si>
    <t>ztLITFikiK-2Joht-O5__g</t>
  </si>
  <si>
    <t>Irwin Creek Greenway</t>
  </si>
  <si>
    <t>215 North Sycamore St</t>
  </si>
  <si>
    <t>r_5fUFCeXTBhKgFujiyZRA</t>
  </si>
  <si>
    <t>Charlotte Vapes</t>
  </si>
  <si>
    <t>9124 S Tryon St, Ste G</t>
  </si>
  <si>
    <t>['Tobacco Shops', 'Vape Shops', 'Nightlife', 'Lounges', 'Shopping', 'Bars']</t>
  </si>
  <si>
    <t>jiI90EuRPaU_9K6KknDJ1Q</t>
  </si>
  <si>
    <t>609 Highland St</t>
  </si>
  <si>
    <t>['Food', 'Restaurants', 'Delis', 'Grocery']</t>
  </si>
  <si>
    <t>KbLI0QELlAwbfDUVwo43DQ</t>
  </si>
  <si>
    <t>Cajun Yard Dog</t>
  </si>
  <si>
    <t>8036 Providence Rd, Ste 900</t>
  </si>
  <si>
    <t>['Salad', 'American (New)', 'Cajun/Creole', 'Restaurants']</t>
  </si>
  <si>
    <t>2720 W Mallard Creek Church Rd</t>
  </si>
  <si>
    <t>['Florists', 'Grocery', 'Food', 'Shopping', 'Flowers &amp; Gifts', 'Drugstores']</t>
  </si>
  <si>
    <t>rMMNExmUd9OJBkyIbhH7mQ</t>
  </si>
  <si>
    <t>Elevation Church - Lake Norman</t>
  </si>
  <si>
    <t>8325 Copley Dr</t>
  </si>
  <si>
    <t>Yqex0_J9DqqWjMVqjzB3Vg</t>
  </si>
  <si>
    <t>Taco Express</t>
  </si>
  <si>
    <t>PoKSL0rfnncclIou15kWZw</t>
  </si>
  <si>
    <t>Cheeseman Heating &amp; Air Conditioning</t>
  </si>
  <si>
    <t>1921 Remount Rd</t>
  </si>
  <si>
    <t>BRpkVPWl5wj55pHl16Pd7g</t>
  </si>
  <si>
    <t>Hawthorne at Concord by Hawthorne Residential Partners</t>
  </si>
  <si>
    <t>7850 Waterway Dr NW</t>
  </si>
  <si>
    <t>9bmwEV32IKoMTdyjxraQgg</t>
  </si>
  <si>
    <t>m2gchjEFaOPZSoT6oI2gGw</t>
  </si>
  <si>
    <t>Shug-A-Bug Kids Spa</t>
  </si>
  <si>
    <t>10823 John Price Rd, Ste B</t>
  </si>
  <si>
    <t>RW3q8UB0fIW8U5DIHUAMIQ</t>
  </si>
  <si>
    <t>8110 Independence Blvd</t>
  </si>
  <si>
    <t>FamLURgBX-ICQBC3VzrFBg</t>
  </si>
  <si>
    <t>Sports Connection - Ballantyne</t>
  </si>
  <si>
    <t>['Restaurants', 'Summer Camps', 'Event Planning &amp; Services', 'Nightlife', 'Arts &amp; Entertainment', 'Arcades', 'Active Life', 'Bowling']</t>
  </si>
  <si>
    <t>mrzGyreS9XKOOTMo9LnlSA</t>
  </si>
  <si>
    <t>8170-G S Tryon St</t>
  </si>
  <si>
    <t>qZjJsM5SpIkggIygDECyMA</t>
  </si>
  <si>
    <t>Charley's Grilled Subs</t>
  </si>
  <si>
    <t>1480 Concord Pkwy N, Ste 86</t>
  </si>
  <si>
    <t>rjtvoD27R9pVUyu-Ahypqw</t>
  </si>
  <si>
    <t>Osaka Buffet</t>
  </si>
  <si>
    <t>['Chinese', 'Buffets', 'Japanese', 'Restaurants']</t>
  </si>
  <si>
    <t>fI0nbno-lXOKzWVoz9pvoQ</t>
  </si>
  <si>
    <t>Heroic Fitness</t>
  </si>
  <si>
    <t>['Weight Loss Centers', 'Health &amp; Medical', 'Physical Therapy']</t>
  </si>
  <si>
    <t>kWMXYcPH93qwiiXAhPifzw</t>
  </si>
  <si>
    <t>Venice Nail Spa</t>
  </si>
  <si>
    <t>4031 Harris Square Dr</t>
  </si>
  <si>
    <t>kWnxQuHCVq2lZGt-R2j6MA</t>
  </si>
  <si>
    <t>The Philosophers Stone Tavern</t>
  </si>
  <si>
    <t>['Restaurants', 'Music Venues', 'American (Traditional)', 'Pubs', 'Bars', 'Nightlife', 'Arts &amp; Entertainment']</t>
  </si>
  <si>
    <t>vOdiLz0dTiyHmkbv61HYGQ</t>
  </si>
  <si>
    <t>Ty's Wings &amp; Tings</t>
  </si>
  <si>
    <t>['Caribbean', 'Soul Food', 'Chicken Wings', 'Restaurants']</t>
  </si>
  <si>
    <t>EcRYCDKqM-jVtoFVmkla8g</t>
  </si>
  <si>
    <t>Brew 515</t>
  </si>
  <si>
    <t>['Burgers', 'American (Traditional)', 'Restaurants', 'Food', 'Beer', 'Wine &amp; Spirits', 'Music Venues', 'Arts &amp; Entertainment', 'Bars', 'Nightlife']</t>
  </si>
  <si>
    <t>LMZt_-BaxOIAnsoF8l8y1w</t>
  </si>
  <si>
    <t>1437 South Blvd, Ste B</t>
  </si>
  <si>
    <t>['Beauty &amp; Spas', 'Nail Salons', 'Hair Removal', 'Skin Care', 'Eyelash Service', 'Waxing']</t>
  </si>
  <si>
    <t>xYzR89YMsSSA34BVV5aL_A</t>
  </si>
  <si>
    <t>1345 Hwy 29 N</t>
  </si>
  <si>
    <t>['American (Traditional)', 'Fish &amp; Chips', 'Restaurants', 'Seafood', 'Fast Food']</t>
  </si>
  <si>
    <t>81RW1hZc9YL6HolVWjeTBw</t>
  </si>
  <si>
    <t>3117 Dallas Hi-shoals Hwy</t>
  </si>
  <si>
    <t>['Fast Food', 'Restaurants', 'Coffee &amp; Tea', 'Burgers', 'Food']</t>
  </si>
  <si>
    <t>OqjBN2w7xsHkAx8WGjeMyA</t>
  </si>
  <si>
    <t>3126 Milton Rd</t>
  </si>
  <si>
    <t>['Sandwiches', 'Restaurants', 'Chicken Wings', 'Fast Food', 'Cheesesteaks', 'Burgers', 'Salad', 'Delis']</t>
  </si>
  <si>
    <t>yBpCimnjYt-tQAjT4KY2QA</t>
  </si>
  <si>
    <t>1800 Flowers</t>
  </si>
  <si>
    <t>xGoxIbI2si0Pg186tnQZ6A</t>
  </si>
  <si>
    <t>Simply Skin Face &amp; Body Spa</t>
  </si>
  <si>
    <t>5126 Park Rd, Ste 2c</t>
  </si>
  <si>
    <t>['Beauty &amp; Spas', 'Permanent Makeup', 'Waxing', 'Day Spas', 'Hair Removal', 'Skin Care']</t>
  </si>
  <si>
    <t>w5EC9TuWw3fKT28F2RrvFQ</t>
  </si>
  <si>
    <t>9315 N Tryon St</t>
  </si>
  <si>
    <t>['Department Stores', 'Swimwear', 'Home &amp; Garden', 'Home Decor', "Women's Clothing", 'Fashion', "Men's Clothing", 'Shopping', 'Shoe Stores']</t>
  </si>
  <si>
    <t>7rHrKkouOYatJycqbobGOA</t>
  </si>
  <si>
    <t>Hair By Denise - NOA Nail Spa</t>
  </si>
  <si>
    <t>8016 Providence Rd, Ste 900</t>
  </si>
  <si>
    <t>['Beauty &amp; Spas', 'Hair Salons', 'Hair Stylists', 'Eyelash Service', 'Blow Dry/Out Services', 'Nail Salons']</t>
  </si>
  <si>
    <t>C958IvYcvp1wFWe3Zj1MHg</t>
  </si>
  <si>
    <t>IErUZGwq_vF5gP6imdhpdw</t>
  </si>
  <si>
    <t>Blue Blaze Brewing</t>
  </si>
  <si>
    <t>528 S Turner Ave</t>
  </si>
  <si>
    <t>['Food', 'Breweries', 'Bars', 'Beer', 'Wine &amp; Spirits', 'Pubs', 'Nightlife']</t>
  </si>
  <si>
    <t>TntoChBvxWEMM44A4ARkiQ</t>
  </si>
  <si>
    <t>Idlewild Family Dentistry</t>
  </si>
  <si>
    <t>4801 Indian Trail Fairview Rd</t>
  </si>
  <si>
    <t>['Pediatric Dentists', 'Endodontists', 'Dentists', 'Health &amp; Medical', 'General Dentistry', 'Cosmetic Dentists']</t>
  </si>
  <si>
    <t>d2ClnxAvfQ6fxbbV6zjyjg</t>
  </si>
  <si>
    <t>Bee's Knees Vintage Store</t>
  </si>
  <si>
    <t>13901 E Independence Blvd</t>
  </si>
  <si>
    <t>['Fashion', 'Carpet Installation', 'Used', 'Vintage &amp; Consignment', 'Home Decor', 'Home &amp; Garden', 'Home Services', 'Antiques', 'Shopping']</t>
  </si>
  <si>
    <t>3J8C8MNiTW1br13335yA0A</t>
  </si>
  <si>
    <t>14600 E Independence Blvd</t>
  </si>
  <si>
    <t>M1mux6CSK6M0F_UdllMrbg</t>
  </si>
  <si>
    <t>11230 N Tryon St</t>
  </si>
  <si>
    <t>['Food', 'Automotive', 'Convenience Stores', 'Gas Stations']</t>
  </si>
  <si>
    <t>AYugUDnAEY7R4YEnhxgL6Q</t>
  </si>
  <si>
    <t>Greg's Bar B Q</t>
  </si>
  <si>
    <t>pERn7KWhvVO2xOwYQFIfyg</t>
  </si>
  <si>
    <t>5920 Weddington-Monroe Rd</t>
  </si>
  <si>
    <t>V6hwojZM_CbyUMmr_lKemQ</t>
  </si>
  <si>
    <t>The White Group - Keller Williams Realty</t>
  </si>
  <si>
    <t>lRkmUoo9gEcDq6_GZkdlrg</t>
  </si>
  <si>
    <t>Havana Cuban Cuisine</t>
  </si>
  <si>
    <t>129 West Trade Street, Suite 130</t>
  </si>
  <si>
    <t>6KCv5NSfBI159wW4QT0Y0w</t>
  </si>
  <si>
    <t>Mekong Thai Restaurant &amp; Bar</t>
  </si>
  <si>
    <t>['Asian Fusion', 'Restaurants', 'Thai', 'Bars', 'Nightlife']</t>
  </si>
  <si>
    <t>t41Tcnx3Rn0QnIvit-IgvQ</t>
  </si>
  <si>
    <t>11640 Providence Road</t>
  </si>
  <si>
    <t>1cSUsHZhxo4fkCiqmcvr0w</t>
  </si>
  <si>
    <t>860 Summit Crossing Pl, Ste 110</t>
  </si>
  <si>
    <t>['Shopping', 'Laser Eye Surgery/Lasik', 'Eyewear &amp; Opticians', 'Doctors', 'Pediatricians', 'Health &amp; Medical', 'Optometrists']</t>
  </si>
  <si>
    <t>tiMj6eQxlIDufsBnLMDx_Q</t>
  </si>
  <si>
    <t>Castleguard Home Services</t>
  </si>
  <si>
    <t>['Home Services', 'Carpenters', 'Drywall Installation &amp; Repair', 'Handyman']</t>
  </si>
  <si>
    <t>OShOQovPEAYSz-hbn7Sytw</t>
  </si>
  <si>
    <t>John Casablancas Modeling and Career Center</t>
  </si>
  <si>
    <t>810 Tyvola Rd, Ste 100</t>
  </si>
  <si>
    <t>['Education', 'Specialty Schools']</t>
  </si>
  <si>
    <t>mJ2n2jFjWFHFQm75WBgroQ</t>
  </si>
  <si>
    <t>Auto Inspections In Out</t>
  </si>
  <si>
    <t>['Smog Check Stations', 'Automotive', 'Registration Services', 'Car Inspectors']</t>
  </si>
  <si>
    <t>vJ-KyaojDQj1R2BNrlDToA</t>
  </si>
  <si>
    <t>East 74 Restaurant</t>
  </si>
  <si>
    <t>13801 Indian Trail Fairvie</t>
  </si>
  <si>
    <t>Acjes3cTIRkjA2KbyLwwkA</t>
  </si>
  <si>
    <t>Bark Street Dog Spa</t>
  </si>
  <si>
    <t>3930 Park Rd</t>
  </si>
  <si>
    <t>['Pet Services', 'Pet Groomers', 'Pets', 'Pet Stores']</t>
  </si>
  <si>
    <t>5QjBSX8zXAXWQRvU1zIDyA</t>
  </si>
  <si>
    <t>Zimmerman Family Wellness</t>
  </si>
  <si>
    <t>21031 Catawba Ave</t>
  </si>
  <si>
    <t>Ju9xCLL5IW7UO2s0cwfhMw</t>
  </si>
  <si>
    <t>1235 East Blvd, Ste 130</t>
  </si>
  <si>
    <t>['Mortgage Brokers', 'Banks &amp; Credit Unions', 'Home Services', 'Real Estate', 'Financial Services']</t>
  </si>
  <si>
    <t>Gk2XU65xWiBJz0hS4hkPXA</t>
  </si>
  <si>
    <t>Thomas Mcalister Winget District Park</t>
  </si>
  <si>
    <t>12025 Winget Rd</t>
  </si>
  <si>
    <t>x_1BhmQNn37BShhqlfNRmQ</t>
  </si>
  <si>
    <t>Nordstrom SouthPark</t>
  </si>
  <si>
    <t>['Fashion', 'Department Stores', 'Shopping', "Men's Clothing", "Women's Clothing"]</t>
  </si>
  <si>
    <t>4uxzhHXP46910bp0uIW-UQ</t>
  </si>
  <si>
    <t>Pool Leak Doctors of the Carolinas</t>
  </si>
  <si>
    <t>18627 Northline Dr, Unit H</t>
  </si>
  <si>
    <t>['Pool &amp; Hot Tub Service', 'Home Services']</t>
  </si>
  <si>
    <t>mLdcTsM4d5tsoNPkXYzq_w</t>
  </si>
  <si>
    <t>5075 Hwy 49 S</t>
  </si>
  <si>
    <t>2Lhwj-km2PSEiBkqO1W_zw</t>
  </si>
  <si>
    <t>Ted Birmingham Floor Sanding &amp; Refinishing Co Inc</t>
  </si>
  <si>
    <t>['Home Services', 'Shopping', 'Building Supplies', 'Home &amp; Garden', 'Flooring', 'Refinishing Services', 'Home Cleaning', 'Carpeting']</t>
  </si>
  <si>
    <t>hLqh9ZUIPSJHUkqvwgaEiQ</t>
  </si>
  <si>
    <t>4405 Potter Rd</t>
  </si>
  <si>
    <t>QN1ZXOrxSO1Ahr69cxg7PA</t>
  </si>
  <si>
    <t>8040 Providence Rd, Ste 500</t>
  </si>
  <si>
    <t>JSPEan_fTap23KZd40Pj5Q</t>
  </si>
  <si>
    <t>School of Rock Charlotte</t>
  </si>
  <si>
    <t>1105 Greenwood Cliff</t>
  </si>
  <si>
    <t>['Shopping', 'Musical Instruments &amp; Teachers', 'Art Schools', 'Education', 'Performing Arts', 'Arts &amp; Entertainment', 'Specialty Schools']</t>
  </si>
  <si>
    <t>WqABLh9Um6_6G3Uwkuj3qw</t>
  </si>
  <si>
    <t>Crossroads Ford of Indian Trail</t>
  </si>
  <si>
    <t>88 Dale Jarrett Blvd</t>
  </si>
  <si>
    <t>eI8jxStOYERzvP5k4KAJdg</t>
  </si>
  <si>
    <t>The Dance District</t>
  </si>
  <si>
    <t>8432 Old Statesville Rd, Ste 200</t>
  </si>
  <si>
    <t>['Cultural Center', 'Fitness &amp; Instruction', 'Arts &amp; Entertainment', 'Yoga', 'Active Life', 'Dance Studios']</t>
  </si>
  <si>
    <t>e3dbqeMI4k1Jl2VBCq9rNw</t>
  </si>
  <si>
    <t>Luigi's Pizza</t>
  </si>
  <si>
    <t>1225 E Blvd, Ste A</t>
  </si>
  <si>
    <t>IRQif7u4iUeLXsS7IgLN8Q</t>
  </si>
  <si>
    <t>9701 Sam Furr Rd</t>
  </si>
  <si>
    <t>['Service Stations', 'Automotive', 'Gas Stations', 'Convenience Stores', 'Gas Stations', 'Food', 'Coffee &amp; Tea']</t>
  </si>
  <si>
    <t>SG03F7FoV5mt9cfBln4F4g</t>
  </si>
  <si>
    <t>599 Highland Street</t>
  </si>
  <si>
    <t>st0ot_K17vSKN7dKC7qIBg</t>
  </si>
  <si>
    <t>Sanrio</t>
  </si>
  <si>
    <t>9l29Ugy0X5ExY33Wi8UwjQ</t>
  </si>
  <si>
    <t>Elite Cleaners</t>
  </si>
  <si>
    <t>['Sewing &amp; Alterations', 'Dry Cleaning', 'Laundry Services', 'Local Services', 'Dry Cleaning &amp; Laundry']</t>
  </si>
  <si>
    <t>2jiaIyFobDx2S0HXG_IV3g</t>
  </si>
  <si>
    <t>Carolinas Chiropractic and Spinal Rehab</t>
  </si>
  <si>
    <t>105 Waxhaw Professional Park Dr, Ste A</t>
  </si>
  <si>
    <t>['Doctors', 'Pain Management', 'Health &amp; Medical', 'Physical Therapy', 'Chiropractors']</t>
  </si>
  <si>
    <t>YDTVZ2AhUBvKEMeuz_K9Vg</t>
  </si>
  <si>
    <t>Sparetime Entertainment</t>
  </si>
  <si>
    <t>16317 Statesville Rd</t>
  </si>
  <si>
    <t>['Bowling', 'Active Life', 'Arts &amp; Entertainment', 'Arcades']</t>
  </si>
  <si>
    <t>KQVoSteXJ1zgcSIm_kEfRg</t>
  </si>
  <si>
    <t>Comfort Suites Lake Norman - Huntersville</t>
  </si>
  <si>
    <t>14510 Boulder Park Drive</t>
  </si>
  <si>
    <t>64MxB_OZQ_2JCklRm1LYxw</t>
  </si>
  <si>
    <t>['Food', 'Restaurants', 'American (New)', 'Burgers', 'Salad']</t>
  </si>
  <si>
    <t>n3a4ytrLWiSkLMrhp8P0Uw</t>
  </si>
  <si>
    <t>13545 Steele Croft Pkwy, Ste 110</t>
  </si>
  <si>
    <t>['Trainers', 'Gyms', 'Active Life', 'Fitness &amp; Instruction', 'Nutritionists', 'Health &amp; Medical']</t>
  </si>
  <si>
    <t>Z3RX2IugaNHjL43ZXFBIDw</t>
  </si>
  <si>
    <t>276 S Hwy 16</t>
  </si>
  <si>
    <t>k9YZIO3SUiZdzkU4wDyATg</t>
  </si>
  <si>
    <t>Metro Honda</t>
  </si>
  <si>
    <t>4918 W Hwy 74</t>
  </si>
  <si>
    <t>VFQ0nWO1m5L8EoAmBMplkA</t>
  </si>
  <si>
    <t>JackBeagle's</t>
  </si>
  <si>
    <t>['Food', 'Restaurants', 'Cocktail Bars', 'Nightlife', 'Burgers', 'Steakhouses', 'Sandwiches', 'Breweries', 'Bagels', 'Bars', 'Cheesesteaks', 'American (Traditional)']</t>
  </si>
  <si>
    <t>72tzPMUDpqOnmpQbOr4YDg</t>
  </si>
  <si>
    <t>Skyhouse Uptown North Apartments</t>
  </si>
  <si>
    <t>640 N Church St</t>
  </si>
  <si>
    <t>MdwEf3-laUfgHPHq4DdfOw</t>
  </si>
  <si>
    <t>NoDa Farmers Market</t>
  </si>
  <si>
    <t>qGPwz8IPEQZWlBgVSTUqHw</t>
  </si>
  <si>
    <t>Domino's Pizza</t>
  </si>
  <si>
    <t>608 Church St N</t>
  </si>
  <si>
    <t>['Restaurants', 'Pizza', 'Chicken Wings', 'Sandwiches']</t>
  </si>
  <si>
    <t>uX2t1KSUlDaGbGmbxdFxpg</t>
  </si>
  <si>
    <t>Harris Limo</t>
  </si>
  <si>
    <t>1029 Fairground Ave</t>
  </si>
  <si>
    <t>['Event Planning &amp; Services', 'Hotels &amp; Travel', 'Party Bus Rentals', 'Airport Shuttles', 'Transportation', 'Limos']</t>
  </si>
  <si>
    <t>AdVVLxuXwmC1cC2fDv3xOA</t>
  </si>
  <si>
    <t>Alpha Omega Construction Group</t>
  </si>
  <si>
    <t>1014 Waxhaw Indian Trail Rd</t>
  </si>
  <si>
    <t>['Siding', 'Home Services', 'Gutter Services', 'Roofing']</t>
  </si>
  <si>
    <t>R4k7r7XHRavbGGJHNkBK3Q</t>
  </si>
  <si>
    <t>Formula One Imports</t>
  </si>
  <si>
    <t>7511 E Independence Blvd</t>
  </si>
  <si>
    <t>['Oil Change Stations', 'Auto Repair', 'Auto Customization', 'Auto Detailing', 'Automotive', 'Car Dealers', 'Auto Loan Providers']</t>
  </si>
  <si>
    <t>qxGKJbYB-1m3fGwJ1uJ-Gw</t>
  </si>
  <si>
    <t>Charlotte Bayou Festival</t>
  </si>
  <si>
    <t>1600-1698 E 7th St</t>
  </si>
  <si>
    <t>['Festivals', 'Arts &amp; Entertainment', 'Local Flavor']</t>
  </si>
  <si>
    <t>bPjfIgcPo59NS7qpeBANAg</t>
  </si>
  <si>
    <t>Curt Filson Insurance</t>
  </si>
  <si>
    <t>, Ste B</t>
  </si>
  <si>
    <t>3F_vOiZqBvpDCjXpKsMJ_w</t>
  </si>
  <si>
    <t>The Coffee Table</t>
  </si>
  <si>
    <t>5945 Weddington Rd, Ste 101</t>
  </si>
  <si>
    <t>ADlA-BpvBSCkGECnIz5pEA</t>
  </si>
  <si>
    <t>Tarlton Heating &amp; Air</t>
  </si>
  <si>
    <t>1509 Perfection Ave</t>
  </si>
  <si>
    <t>vhlRoT4GcEYrh0RMTR7axw</t>
  </si>
  <si>
    <t>Washbowl Cleaners</t>
  </si>
  <si>
    <t>1700 Montford Dr</t>
  </si>
  <si>
    <t>kKeO1NZQRfbd1_JIJXzqjw</t>
  </si>
  <si>
    <t>Poke n' Ramen 360</t>
  </si>
  <si>
    <t>8111 Concord Mills</t>
  </si>
  <si>
    <t>['Japanese', 'Restaurants', 'Bubble Tea', 'Ramen', 'Poke', 'Food']</t>
  </si>
  <si>
    <t>j7MwQ2eC4k8IecXoEqrw7g</t>
  </si>
  <si>
    <t>5420 N Tryon St</t>
  </si>
  <si>
    <t>['Hair Extensions', 'Hair Salons', 'Cosmetics &amp; Beauty Supply', 'Fashion', 'Shopping', 'Wigs', 'Skin Care', 'Hair Stylists', 'Beauty &amp; Spas', 'Accessories']</t>
  </si>
  <si>
    <t>yhVVzqltGsPxYncQeaq7yQ</t>
  </si>
  <si>
    <t>3223 The Plaza Rd</t>
  </si>
  <si>
    <t>['Italian', 'Pizza', 'Restaurants', 'Sandwiches', 'Chicken Wings', 'Fast Food']</t>
  </si>
  <si>
    <t>qs9bubUCEqDyT5KsKiuw-A</t>
  </si>
  <si>
    <t>The Chimney Masters</t>
  </si>
  <si>
    <t>12731 Newstead</t>
  </si>
  <si>
    <t>['Handyman', 'Home Services', 'Home Cleaning', 'Painters']</t>
  </si>
  <si>
    <t>bqzJYN6CwdFGG3lRhfzSxQ</t>
  </si>
  <si>
    <t>Jenkins Restorations</t>
  </si>
  <si>
    <t>1304 Industrial Dr</t>
  </si>
  <si>
    <t>['Contractors', 'Damage Restoration', 'Home Services', 'Local Services', 'Environmental Abatement']</t>
  </si>
  <si>
    <t>iYJugoZDjqYTgDnVuWjMlA</t>
  </si>
  <si>
    <t>Full Service Automotive</t>
  </si>
  <si>
    <t>2426 Kannapolis Hwy</t>
  </si>
  <si>
    <t>['Smog Check Stations', 'Automotive', 'Auto Repair', 'Oil Change Stations']</t>
  </si>
  <si>
    <t>wtdJRsaqkk8ogotDFlgguw</t>
  </si>
  <si>
    <t>Woodfield Northlake Apartments</t>
  </si>
  <si>
    <t>8524 Mason Andrew Way</t>
  </si>
  <si>
    <t>TeuqbOEJnxgniaZkr2c0DQ</t>
  </si>
  <si>
    <t>Carolina Plumbing Pros</t>
  </si>
  <si>
    <t>3748 Pleasant Plains</t>
  </si>
  <si>
    <t>['Building Supplies', 'Water Heater Installation/Repair', 'Plumbing', 'Home Services', 'Water Purification Services']</t>
  </si>
  <si>
    <t>XxYA8lFKYGhVpj0z0uXXsw</t>
  </si>
  <si>
    <t>Juice Bar</t>
  </si>
  <si>
    <t>['Food', 'Juice Bars &amp; Smoothies', 'Specialty Food', 'Fruits &amp; Veggies']</t>
  </si>
  <si>
    <t>USleI8g1UVN9-9jm-b4uIg</t>
  </si>
  <si>
    <t>The Fig Tree Restaurant</t>
  </si>
  <si>
    <t>1601 East 7th St</t>
  </si>
  <si>
    <t>['American (New)', 'Restaurants', 'Italian', 'French']</t>
  </si>
  <si>
    <t>X3A58oO-XY0o-QI69cal7A</t>
  </si>
  <si>
    <t>Janne Smith</t>
  </si>
  <si>
    <t>8u6_SjvwXyU32Sg3CHXuDA</t>
  </si>
  <si>
    <t>The Twisted Scissor Hair Artistry</t>
  </si>
  <si>
    <t>VFIttpRRNETIBUdjgSvxKg</t>
  </si>
  <si>
    <t>Sea Salt Brazilian Grill</t>
  </si>
  <si>
    <t>1902 W Roosevelt Blvd</t>
  </si>
  <si>
    <t>['Latin American', 'Steakhouses', 'Restaurants', 'Brazilian', 'Salad']</t>
  </si>
  <si>
    <t>TZmMsbw5TbRqv8rmKj_aGg</t>
  </si>
  <si>
    <t>2007 Commonwealth Ave</t>
  </si>
  <si>
    <t>['Beer', 'Wine &amp; Spirits', 'Food', 'Music Venues', 'Arts &amp; Entertainment', 'Restaurants', 'Sandwiches', 'Delis', 'Delicatessen', 'Nightlife']</t>
  </si>
  <si>
    <t>uNdSh3tpvbkxWj-xLoEzvQ</t>
  </si>
  <si>
    <t>Bar Cocoa</t>
  </si>
  <si>
    <t>['Food', 'Desserts', 'Specialty Food', 'Restaurants', 'Chocolatiers &amp; Shops', 'Breakfast &amp; Brunch']</t>
  </si>
  <si>
    <t>DI7TDmpi1CpcOFmYG25bEg</t>
  </si>
  <si>
    <t>Zummy's Cakes</t>
  </si>
  <si>
    <t>8826 E Wt Harris Blvd, Ste 105</t>
  </si>
  <si>
    <t>2EseSYpIwW6JaA0wUojd4Q</t>
  </si>
  <si>
    <t>2409 E Franklin Blvd</t>
  </si>
  <si>
    <t>['Mexican', 'Restaurants', 'Tex-Mex']</t>
  </si>
  <si>
    <t>FrfzI901uS2bU2kgUkqaVw</t>
  </si>
  <si>
    <t>Pearlz Oyster Bar</t>
  </si>
  <si>
    <t>7804 Rea Rd</t>
  </si>
  <si>
    <t>['Seafood', 'Restaurants', 'Nightlife', 'Bars', 'Cocktail Bars']</t>
  </si>
  <si>
    <t>vtGzXr072iZZ0vAG3TdPWQ</t>
  </si>
  <si>
    <t>2532 Cuthbertson Rd</t>
  </si>
  <si>
    <t>pwBe33GHsSIskBuYzdgm5A</t>
  </si>
  <si>
    <t>RE/MAX Executive Realty - Ballantyne</t>
  </si>
  <si>
    <t>y83mYlG3M9wELRV9pT1dRQ</t>
  </si>
  <si>
    <t>1401 Matthews Mint Hill Rd</t>
  </si>
  <si>
    <t>hR4-JdUZI63bv5pa_LIUOw</t>
  </si>
  <si>
    <t>Fiesta Mexicana Grill</t>
  </si>
  <si>
    <t>836 Florence St</t>
  </si>
  <si>
    <t>['Steakhouses', 'Restaurants', 'Mexican', 'Breakfast &amp; Brunch']</t>
  </si>
  <si>
    <t>SXvFA8V5IVq-weKeEF8HSg</t>
  </si>
  <si>
    <t>4808 Monroe Rd</t>
  </si>
  <si>
    <t>['Automotive', 'Smog Check Stations', 'Auto Repair', 'Motorcycle Repair', 'Car Inspectors']</t>
  </si>
  <si>
    <t>5lL55BkFI8CUUUSpgacKcw</t>
  </si>
  <si>
    <t>The Dirty Martini</t>
  </si>
  <si>
    <t>['Arts &amp; Entertainment', 'Nightlife', 'Bars', 'Jazz &amp; Blues', 'Dance Clubs', 'Lounges']</t>
  </si>
  <si>
    <t>xU6_Oip7BtQPn0CaC7Ew3g</t>
  </si>
  <si>
    <t>Mercedes-Benz of South Charlotte</t>
  </si>
  <si>
    <t>950 N Polk St</t>
  </si>
  <si>
    <t>['Auto Repair', 'Auto Parts &amp; Supplies', 'Body Shops', 'Car Dealers', 'Tires', 'Automotive']</t>
  </si>
  <si>
    <t>bXstT7wDucJFWf8HZHCzDA</t>
  </si>
  <si>
    <t>NoDa Produce MarketPlace</t>
  </si>
  <si>
    <t>5fP1K3D1gaFp-YP8kNaJDA</t>
  </si>
  <si>
    <t>Editions Coffee Shop and Book Store</t>
  </si>
  <si>
    <t>217 S Main St</t>
  </si>
  <si>
    <t>['Coffee &amp; Tea', 'Used Bookstore', 'Shopping', 'Food', 'Books', 'Mags', 'Music &amp; Video', 'Bookstores']</t>
  </si>
  <si>
    <t>vFDHpa_khHQi6HqcrG_ZHw</t>
  </si>
  <si>
    <t>2319 W Roosevelt Blvd, Ste D</t>
  </si>
  <si>
    <t>['Fast Food', 'Restaurants', 'Sandwiches', 'Delis']</t>
  </si>
  <si>
    <t>TDMnAaz_Eo08x4TTDFDhyg</t>
  </si>
  <si>
    <t>Tin Lam, DDS</t>
  </si>
  <si>
    <t>5400 Hwy 49 S</t>
  </si>
  <si>
    <t>fJkXfvCiVGJsjrIrUuLJCQ</t>
  </si>
  <si>
    <t>Food Lion Store No 2627</t>
  </si>
  <si>
    <t>2931 E Wt Harris Blvd</t>
  </si>
  <si>
    <t>IStRXbJB_5twlcCCEdmPfg</t>
  </si>
  <si>
    <t>Milan Spa and Nails</t>
  </si>
  <si>
    <t>9813 S Blvd</t>
  </si>
  <si>
    <t>MOohOAvY_Djb7T4BgPc25g</t>
  </si>
  <si>
    <t>Green Oaks Golf Course</t>
  </si>
  <si>
    <t>4775 Hamby Branch Rd</t>
  </si>
  <si>
    <t>jk2XQVrZNLV0Puh1PilNaQ</t>
  </si>
  <si>
    <t>5815 Highland Shoppes Dr</t>
  </si>
  <si>
    <t>['Juice Bars &amp; Smoothies', 'Restaurants', 'Sandwiches', 'Food', 'Wraps']</t>
  </si>
  <si>
    <t>4_ICI1ZNXyXs--nH0PTGDQ</t>
  </si>
  <si>
    <t>CPR Cell Phone Repair Indian Trail</t>
  </si>
  <si>
    <t>620 Indian Trail Rd S</t>
  </si>
  <si>
    <t>['IT Services &amp; Computer Repair', 'Local Services', 'Mobile Phone Repair', 'Electronics Repair', 'Shopping', 'Mobile Phones']</t>
  </si>
  <si>
    <t>C3XYInVxOyUJEqRiMEn31A</t>
  </si>
  <si>
    <t>8381 Concord Mills Blvd</t>
  </si>
  <si>
    <t>['Fashion', 'Bikes', 'Shopping', 'Outdoor Gear', 'Sports Wear', 'Sporting Goods']</t>
  </si>
  <si>
    <t>a1w58lUU75n4Wl5YExSncg</t>
  </si>
  <si>
    <t>Inishmore</t>
  </si>
  <si>
    <t>1315 East Blvd, Ste 130</t>
  </si>
  <si>
    <t>['Tapas/Small Plates', 'Pubs', 'Bars', 'Seafood', 'Nightlife', 'Irish Pub', 'Restaurants', 'American (New)', 'Irish', 'Southern']</t>
  </si>
  <si>
    <t>VBkrHiosu19MnHK7VDf2uQ</t>
  </si>
  <si>
    <t>Lionel Retail Store</t>
  </si>
  <si>
    <t>6301 Performance Dr SW</t>
  </si>
  <si>
    <t>['Shopping', 'Gift Shops', 'Flowers &amp; Gifts', 'Toy Stores']</t>
  </si>
  <si>
    <t>sOqWtJeke6u1idxFnNcXUg</t>
  </si>
  <si>
    <t>Piedmont Town Center</t>
  </si>
  <si>
    <t>4725 Piedmont Row Dr, Ste 130</t>
  </si>
  <si>
    <t>['Shopping Centers', 'Shopping', 'Arts &amp; Entertainment']</t>
  </si>
  <si>
    <t>0vd-KBfBLikaPiMEGmqfxA</t>
  </si>
  <si>
    <t>Home Point Financial</t>
  </si>
  <si>
    <t>3525 Whitehall Park Dr, Ste 500</t>
  </si>
  <si>
    <t>['Financial Services', 'Mortgage Lenders', 'Mortgage Brokers', 'Real Estate', 'Home Services']</t>
  </si>
  <si>
    <t>6ddDYPLgMYTzMr5y9zVswg</t>
  </si>
  <si>
    <t>Lawn Impressions</t>
  </si>
  <si>
    <t>['Home Services', 'Tree Services', 'Lawn Services', 'Landscaping']</t>
  </si>
  <si>
    <t>PmYZ85Nt3-kKe6iqFkImTw</t>
  </si>
  <si>
    <t>10012 Benfield Rd</t>
  </si>
  <si>
    <t>['Restaurants', 'Burgers', 'Beer Bar', 'Nightlife', 'Bars']</t>
  </si>
  <si>
    <t>GfNl4Uyp8FSH14aSQPfZew</t>
  </si>
  <si>
    <t>['Hair Removal', 'Beauty &amp; Spas', 'Waxing', 'Skin Care']</t>
  </si>
  <si>
    <t>zXEMRlEubK4iJeuYndgIFw</t>
  </si>
  <si>
    <t>['Grocery', 'Mobile Phones', 'Food', 'Discount Store', 'Drugstores', 'Fashion', 'Shopping', 'Electronics', 'Department Stores']</t>
  </si>
  <si>
    <t>sDhOeNki2qY5l4WFuZs_Zw</t>
  </si>
  <si>
    <t>Harvey's Bar and Grill</t>
  </si>
  <si>
    <t>13812 Cinnabar Pl</t>
  </si>
  <si>
    <t>['Pizza', 'Restaurants', 'Pubs', 'Food', 'Bars', 'Nightlife', 'Beer', 'Wine &amp; Spirits', 'American (Traditional)', 'Sports Bars']</t>
  </si>
  <si>
    <t>-7Mshr3cv5kpO9RRwiATdA</t>
  </si>
  <si>
    <t>Pet Paradise</t>
  </si>
  <si>
    <t>10714 Independence Pointe Pkwy</t>
  </si>
  <si>
    <t>['Pet Groomers', 'Pet Services', 'Pets', 'Pet Boarding', 'Pet Sitting', 'Veterinarians']</t>
  </si>
  <si>
    <t>5FAEukfgqQbDYtZPm5JSDQ</t>
  </si>
  <si>
    <t>Sims Legion Park</t>
  </si>
  <si>
    <t>100 W Sycamore Ave</t>
  </si>
  <si>
    <t>NBy3LuucJBPpo49vC2Aq_g</t>
  </si>
  <si>
    <t>8124 S Tryon St</t>
  </si>
  <si>
    <t>['Pizza', 'Sandwiches', 'Restaurants']</t>
  </si>
  <si>
    <t>aNhHmFb3sDlFDoI5wDbpWQ</t>
  </si>
  <si>
    <t>10110 Northcross Center Court, Suite 160, Ste 160 Northcross Village</t>
  </si>
  <si>
    <t>iRPCc8ma_gYChe9_WeT7Fg</t>
  </si>
  <si>
    <t>400 E Garrison Blvd</t>
  </si>
  <si>
    <t>['American (New)', 'Fast Food', 'Restaurants', 'Chicken Wings']</t>
  </si>
  <si>
    <t>Vmuy-2MsPIE_7n3NUDlYag</t>
  </si>
  <si>
    <t>NationServe of Charlotte</t>
  </si>
  <si>
    <t>6031 McDaniel Ln</t>
  </si>
  <si>
    <t>['Garage Door Services', 'Local Services', 'Home Services']</t>
  </si>
  <si>
    <t>JA1Bp2gtcPIekYcsMCoz4Q</t>
  </si>
  <si>
    <t>788 Concord Pkwy N</t>
  </si>
  <si>
    <t>['Used Car Dealers', 'Car Dealers', 'Automotive']</t>
  </si>
  <si>
    <t>v-RgvfAk9Ab7nc_9zvzaGg</t>
  </si>
  <si>
    <t>9815 Sam Furr Rd, Ste J</t>
  </si>
  <si>
    <t>['Printing Services', 'Notaries', 'Local Services', 'Mailbox Centers', 'Shipping Centers']</t>
  </si>
  <si>
    <t>IXn0crR2hqgUk4vObDF47g</t>
  </si>
  <si>
    <t>Plaza Midwood Dentistry</t>
  </si>
  <si>
    <t>1308 The Plz, Ste F</t>
  </si>
  <si>
    <t>['Cosmetic Dentists', 'Dentists', 'General Dentistry', 'Health &amp; Medical']</t>
  </si>
  <si>
    <t>uQWpw5swlYZHxUGJvorfdQ</t>
  </si>
  <si>
    <t>Climbing the Walls Flower Shoppe</t>
  </si>
  <si>
    <t>1708 E Garrison Blvd, Ste B</t>
  </si>
  <si>
    <t>['Flowers &amp; Gifts', 'Florists', 'Home &amp; Garden', 'Shopping', 'Floral Designers', 'Event Planning &amp; Services']</t>
  </si>
  <si>
    <t>q4ale2rGHHaQVDC_C-EKog</t>
  </si>
  <si>
    <t>CQFX3y-BKkvfZnLG2wet5w</t>
  </si>
  <si>
    <t>Provisions Waxhaw</t>
  </si>
  <si>
    <t>107 W S Main St</t>
  </si>
  <si>
    <t>['Delis', 'Sandwiches', 'American (New)', 'Breakfast &amp; Brunch', 'Restaurants']</t>
  </si>
  <si>
    <t>An4AhjWg0cU13OmUPWu2vQ</t>
  </si>
  <si>
    <t>White Electric Electrical Contractors</t>
  </si>
  <si>
    <t>6648 Pleasant Grove Rd</t>
  </si>
  <si>
    <t>drEybjNyjXIG-qvOisPEMA</t>
  </si>
  <si>
    <t>Taqueria Guadalajara</t>
  </si>
  <si>
    <t>5asIMzd81imvQBbhndUaQA</t>
  </si>
  <si>
    <t>Skybrook golf course</t>
  </si>
  <si>
    <t>14720 Northgreen Dr</t>
  </si>
  <si>
    <t>UMmjkY8gSFvCopIM5v3ayg</t>
  </si>
  <si>
    <t>Nue Brows To Brazilians+ Beaute Bar</t>
  </si>
  <si>
    <t>1520 Overland Park Ln, Ste 105</t>
  </si>
  <si>
    <t>['Eyebrow Services', 'Beauty &amp; Spas', 'Hair Removal', 'Waxing', 'Permanent Makeup']</t>
  </si>
  <si>
    <t>_gCfwQH8IxctGtMDEh-pfw</t>
  </si>
  <si>
    <t>2706 W Mallard Creek Church, Ste 120</t>
  </si>
  <si>
    <t>bIQD5AIsBbNNs90CKjpcQA</t>
  </si>
  <si>
    <t>Century Northlake Apartments</t>
  </si>
  <si>
    <t>8700 Long Creek Club Dr</t>
  </si>
  <si>
    <t>GQN9ykXxt_IuRJ4UX3tkDQ</t>
  </si>
  <si>
    <t>Concord Renaissance Center</t>
  </si>
  <si>
    <t>51 Union St S</t>
  </si>
  <si>
    <t>['Party &amp; Event Planning', 'Venues &amp; Event Spaces', 'Event Planning &amp; Services']</t>
  </si>
  <si>
    <t>Vr4F1Knxzh0e_SHh3JwwJg</t>
  </si>
  <si>
    <t>Citrus the Diner</t>
  </si>
  <si>
    <t>['Breakfast &amp; Brunch', 'Diners', 'Restaurants']</t>
  </si>
  <si>
    <t>47mT4gCYbRjOpgVqTUc49w</t>
  </si>
  <si>
    <t>Charlotte Dentistry</t>
  </si>
  <si>
    <t>201 Providence Rd</t>
  </si>
  <si>
    <t>['General Dentistry', 'Cosmetic Dentists', 'Dentists', 'Pediatric Dentists', 'Health &amp; Medical']</t>
  </si>
  <si>
    <t>Y9MXUHZxEtYbv65dp0JrHQ</t>
  </si>
  <si>
    <t>Whit's Frozen Custard</t>
  </si>
  <si>
    <t>5409 Village Dr NW</t>
  </si>
  <si>
    <t>['Desserts', 'Custom Cakes', 'Food', 'Ice Cream &amp; Frozen Yogurt']</t>
  </si>
  <si>
    <t>K7YAT4rPKXPed_5xyBwBSw</t>
  </si>
  <si>
    <t>4805 Park Rd, Ste 105</t>
  </si>
  <si>
    <t>['Spray Tanning', 'Tanning', 'Beauty &amp; Spas', 'Tanning Beds']</t>
  </si>
  <si>
    <t>COmjyKe83XaHGbCZqt5JjQ</t>
  </si>
  <si>
    <t>stikeleather Realty and Investment</t>
  </si>
  <si>
    <t>4915 MonroeRoad</t>
  </si>
  <si>
    <t>['Home Services', 'Real Estate', 'Real Estate Services', 'Estate Liquidation', 'Property Management']</t>
  </si>
  <si>
    <t>KnLexPBvXcyt-zIWH4O8bQ</t>
  </si>
  <si>
    <t>4833 Berewick Town Center Dr, Unit E</t>
  </si>
  <si>
    <t>['Notaries', 'Shipping Centers', 'Local Services', 'Graphic Design', 'Printing Services', 'Mailbox Centers', 'Professional Services']</t>
  </si>
  <si>
    <t>7EAhyXA-D4km6WX2yQGwCQ</t>
  </si>
  <si>
    <t>Saru Bar and Grill</t>
  </si>
  <si>
    <t>7866 Idlewild Rd</t>
  </si>
  <si>
    <t>['Chinese', 'Restaurants', 'Asian Fusion', 'Japanese']</t>
  </si>
  <si>
    <t>cA3758wmDHz5nK05WY98dg</t>
  </si>
  <si>
    <t>Costco Wholesale</t>
  </si>
  <si>
    <t>500 Tyvola Rd</t>
  </si>
  <si>
    <t>['Wholesale Stores', 'Grocery', 'Food', 'Shopping']</t>
  </si>
  <si>
    <t>PmYQ59w-geMLSNGnyCErhA</t>
  </si>
  <si>
    <t>RCB Fashion</t>
  </si>
  <si>
    <t>2027 N Davidson St</t>
  </si>
  <si>
    <t>['Local Services', 'Bespoke Clothing', 'Sewing &amp; Alterations', 'Shopping']</t>
  </si>
  <si>
    <t>opBoB-pMHzUaK0-zsnUd1Q</t>
  </si>
  <si>
    <t>The Dive N</t>
  </si>
  <si>
    <t>109 N Polk St</t>
  </si>
  <si>
    <t>hIg0seB_4rURorWI7aZ3uA</t>
  </si>
  <si>
    <t>F-CAWS51aEumbBqObwogqQ</t>
  </si>
  <si>
    <t>Tavern on Park</t>
  </si>
  <si>
    <t>1600 Woodlawn Rd, Suite 250</t>
  </si>
  <si>
    <t>['Restaurants', 'Burgers', 'Seafood', 'American (New)']</t>
  </si>
  <si>
    <t>wTqPc-KDXONecxCPyEgexg</t>
  </si>
  <si>
    <t>8124 S Tryon St, Ste A-5</t>
  </si>
  <si>
    <t>gaNl3EDG7negmasL30Mg6A</t>
  </si>
  <si>
    <t>9000 Ken Hoffman Dr</t>
  </si>
  <si>
    <t>lSSU9OSEeJfFpLUNZnJ8zg</t>
  </si>
  <si>
    <t>Marion Diehl Recreation Center</t>
  </si>
  <si>
    <t>2219 Tyvola Rd</t>
  </si>
  <si>
    <t>['Parks', 'Active Life', 'Recreation Centers']</t>
  </si>
  <si>
    <t>uMbSCjf6D9-rZOOXQyz9LA</t>
  </si>
  <si>
    <t>Crema Espresso Bar and Cafe</t>
  </si>
  <si>
    <t>1235 E Blvd, Ste B</t>
  </si>
  <si>
    <t>['Food', 'Bakeries', 'Creperies', 'Beer', 'Wine &amp; Spirits', 'Restaurants', 'Desserts', 'Coffee &amp; Tea']</t>
  </si>
  <si>
    <t>jF4TNrr03o1y6PNwC-TwFg</t>
  </si>
  <si>
    <t>8032 S Tryon St</t>
  </si>
  <si>
    <t>fX0cAzTEhVD7nMYalgiGyQ</t>
  </si>
  <si>
    <t>Miracle Wash Mobile Detailing &amp; Reconditioning</t>
  </si>
  <si>
    <t>qTBD_2VcI5iNd09X7OJyMA</t>
  </si>
  <si>
    <t>All Nations Coffee</t>
  </si>
  <si>
    <t>['Bakeries', 'Food', 'Coffee &amp; Tea']</t>
  </si>
  <si>
    <t>tzqlY4bXJi3zEadA7yAp1g</t>
  </si>
  <si>
    <t>7617 Pineville-Matthews Rd, Ste B</t>
  </si>
  <si>
    <t>['Hair Stylists', 'Hair Salons', "Men's Hair Salons", 'Beauty &amp; Spas']</t>
  </si>
  <si>
    <t>sEnsBJT2mdh137dW_ZTg4w</t>
  </si>
  <si>
    <t>Greenway Park Elementary</t>
  </si>
  <si>
    <t>8301 Monroe Rd</t>
  </si>
  <si>
    <t>['Elementary Schools', 'Education']</t>
  </si>
  <si>
    <t>BNtQD_aXWOA_Ip99grNMLw</t>
  </si>
  <si>
    <t>Beantown Tavern</t>
  </si>
  <si>
    <t>130 Matthews Station St</t>
  </si>
  <si>
    <t>['Steakhouses', 'Bars', 'Sports Bars', 'Sandwiches', 'Seafood', 'American (Traditional)', 'Nightlife', 'Restaurants']</t>
  </si>
  <si>
    <t>xez9xDYkIt-H6_d4KS3-bA</t>
  </si>
  <si>
    <t>Zuma Fun Center</t>
  </si>
  <si>
    <t>5K3XBVfTIGf9E4vrc9UBNA</t>
  </si>
  <si>
    <t>r9WlKlBS9hQra8vkrrKgYg</t>
  </si>
  <si>
    <t>Performance Ford Lincoln</t>
  </si>
  <si>
    <t>['Body Shops', 'Auto Parts &amp; Supplies', 'Automotive', 'Auto Repair', 'Car Dealers']</t>
  </si>
  <si>
    <t>vLLABXzhn8IXu3r8Vxq5sg</t>
  </si>
  <si>
    <t>Crest at Greylyn Apartments</t>
  </si>
  <si>
    <t>9415 Lucy Jane Ln</t>
  </si>
  <si>
    <t>gCM5BXvbLQxZiF-q7pzKBg</t>
  </si>
  <si>
    <t>14220 Boren St</t>
  </si>
  <si>
    <t>['Restaurants', 'Fast Food', 'Food', 'Burgers', 'Coffee &amp; Tea']</t>
  </si>
  <si>
    <t>RPz2Z68F7zv-z4hU5PzTeg</t>
  </si>
  <si>
    <t>The Davey Tree Expert Company</t>
  </si>
  <si>
    <t>6039 Mcdaniel Ln</t>
  </si>
  <si>
    <t>['Tree Services', 'Gardeners', 'Landscaping', 'Home Services']</t>
  </si>
  <si>
    <t>h_0Zojh5fqmVg_vcwoXanQ</t>
  </si>
  <si>
    <t>Organic Nails by Adriana</t>
  </si>
  <si>
    <t>353 Clement Ave</t>
  </si>
  <si>
    <t>M9TjYmTgHayJ22cNkyvW_g</t>
  </si>
  <si>
    <t>301 E Woodlawn Rd, Ste 2</t>
  </si>
  <si>
    <t>['Financial Services', 'Insurance', 'Life Insurance', 'Home &amp; Rental Insurance', 'Auto Insurance']</t>
  </si>
  <si>
    <t>FQaPHe1kqWAlrZfDwjMv7g</t>
  </si>
  <si>
    <t>895 West Trade St</t>
  </si>
  <si>
    <t>mZvZU__vxawwrdvWZ7jVjA</t>
  </si>
  <si>
    <t>ASICS Outlet</t>
  </si>
  <si>
    <t>5512 New Fashion Way, Ste 982</t>
  </si>
  <si>
    <t>['Sporting Goods', 'Shoe Stores', 'Outlet Stores', 'Shopping', 'Sports Wear', 'Fashion']</t>
  </si>
  <si>
    <t>tOY9ac75pz5aynFN9t3weQ</t>
  </si>
  <si>
    <t>Harveys</t>
  </si>
  <si>
    <t>['Grocery', 'Food', 'Drugstores', 'Shopping']</t>
  </si>
  <si>
    <t>DIJSjLiTiWS86X15whLSrw</t>
  </si>
  <si>
    <t>Flagstone at Indian Trail Apartments</t>
  </si>
  <si>
    <t>1101 Flagstone Ln</t>
  </si>
  <si>
    <t>DKDc5S5uqo9DOtZe0Qoh4w</t>
  </si>
  <si>
    <t>WBTV 3 News</t>
  </si>
  <si>
    <t>['Television Stations', 'Mass Media']</t>
  </si>
  <si>
    <t>QLe7HPMV2IB2UZAl1AzcDg</t>
  </si>
  <si>
    <t>7035 Smith Corners Blvd</t>
  </si>
  <si>
    <t>['Shopping', 'Home &amp; Garden', 'Furniture Stores', 'Interior Design', 'Home Services', 'Home Decor']</t>
  </si>
  <si>
    <t>01fuY2NNscttoTxOYbuZXw</t>
  </si>
  <si>
    <t>1600 W Morehead St</t>
  </si>
  <si>
    <t>['Salad', 'American (Traditional)', 'Vegetarian', 'Burgers', 'Restaurants', 'Diners']</t>
  </si>
  <si>
    <t>vdFTq6QTSDlqO2uJSYlVDw</t>
  </si>
  <si>
    <t>MoveStudio Charlotte</t>
  </si>
  <si>
    <t>1111 Hawthorne Ln, Ste 101</t>
  </si>
  <si>
    <t>['Fitness &amp; Instruction', 'Barre Classes', 'Pilates', 'Dance Studios', 'Yoga', 'Active Life']</t>
  </si>
  <si>
    <t>Pl76WoNmRMVsaftuwbzb3w</t>
  </si>
  <si>
    <t>Charlotte Mecklenburg Library - South County Regional</t>
  </si>
  <si>
    <t>5801 Rea Rd</t>
  </si>
  <si>
    <t>['Books', 'Mags', 'Music &amp; Video', 'Bookstores', 'Shopping', 'Educational Services', 'Education', 'Libraries', 'Public Services &amp; Government']</t>
  </si>
  <si>
    <t>ggOmiwM-utsFoX7y6uI3Yw</t>
  </si>
  <si>
    <t>Shayna Inman-InLighten Realty Group</t>
  </si>
  <si>
    <t>19901 W Catawba Ave, Ste 104</t>
  </si>
  <si>
    <t>biCO6zc-opMp-uJ6rkTENA</t>
  </si>
  <si>
    <t>Bonchon - Woodlawn</t>
  </si>
  <si>
    <t>['Restaurants', 'Korean', 'Asian Fusion', 'Chicken Wings']</t>
  </si>
  <si>
    <t>SomwfGhftiyZnJ1-qI8OOQ</t>
  </si>
  <si>
    <t>Victory Chevrolet</t>
  </si>
  <si>
    <t>717 Rhyne Rd</t>
  </si>
  <si>
    <t>vdK8jltpzIrx_EH-4n95vA</t>
  </si>
  <si>
    <t>1951 Dickerson Blvd</t>
  </si>
  <si>
    <t>['Restaurants', 'Pizza', 'American (Traditional)']</t>
  </si>
  <si>
    <t>tj1IM_2-ks08bk0JZP95DQ</t>
  </si>
  <si>
    <t>8695 Concord Mills Blvd</t>
  </si>
  <si>
    <t>['American (New)', 'American (Traditional)', 'Bars', 'Restaurants', 'Nightlife', 'Sports Bars', 'Burgers']</t>
  </si>
  <si>
    <t>MxeJqdwhFsR8RSJRyOPyQA</t>
  </si>
  <si>
    <t>Rainmaker Irrigation Co</t>
  </si>
  <si>
    <t>10417 Callicut Spring Ct</t>
  </si>
  <si>
    <t>['Landscaping', 'Irrigation', 'Home Services']</t>
  </si>
  <si>
    <t>yucY-9YkHLpP_Ew1NlKj0Q</t>
  </si>
  <si>
    <t>Salvation Army Thrift Store</t>
  </si>
  <si>
    <t>4138 Hwy 51</t>
  </si>
  <si>
    <t>ZBfp0AT1NOE0ULg3EIYTSA</t>
  </si>
  <si>
    <t>Costco</t>
  </si>
  <si>
    <t>2125 Matthews Twnshp Pkwy</t>
  </si>
  <si>
    <t>ISGj1VeNuaV86OBSHyz35Q</t>
  </si>
  <si>
    <t>Mckee Farms, 3122 Fincher Farms Rd</t>
  </si>
  <si>
    <t>gw2LvIM9tmF08v82t7IwhA</t>
  </si>
  <si>
    <t>Urgent Care Centers Carolinas Healthcare System</t>
  </si>
  <si>
    <t>['Health &amp; Medical', 'Doctors', 'Medical Centers']</t>
  </si>
  <si>
    <t>3lxsulvQA4bHM9l7OHVBkA</t>
  </si>
  <si>
    <t>11025 Carolina Place Pkwy., Suite D-23</t>
  </si>
  <si>
    <t>['Shopping', 'Watches', 'Jewelry']</t>
  </si>
  <si>
    <t>88RyGMiwYg-yIDWdT0jbsA</t>
  </si>
  <si>
    <t>1600 E Woodlawn Rd, Ste 255</t>
  </si>
  <si>
    <t>['Trainers', 'Active Life', 'Gyms', 'Fitness &amp; Instruction']</t>
  </si>
  <si>
    <t>EwVU9eD94zn0U0Tqa61SjA</t>
  </si>
  <si>
    <t>Esthetique</t>
  </si>
  <si>
    <t>407 East Blvd</t>
  </si>
  <si>
    <t>['Beauty &amp; Spas', 'Skin Care', 'Hair Removal', 'Massage', 'Waxing', 'Sugaring', 'Day Spas', 'Eyelash Service']</t>
  </si>
  <si>
    <t>mfcFWwG2z0kTFeLNq2mrdQ</t>
  </si>
  <si>
    <t>Cookhouse</t>
  </si>
  <si>
    <t>20936 Torrence Chapel Rd</t>
  </si>
  <si>
    <t>['American (Traditional)', 'Breakfast &amp; Brunch', 'Soup', 'Restaurants']</t>
  </si>
  <si>
    <t>EFtnW0lp30qb3gsJeSjM4Q</t>
  </si>
  <si>
    <t>Sumi Brows Threading</t>
  </si>
  <si>
    <t>9747 Sam Furr Road A, Ste 5</t>
  </si>
  <si>
    <t>['Threading Services', 'Beauty &amp; Spas', 'Hair Removal']</t>
  </si>
  <si>
    <t>D6i3DI6qwWlD6KZBAX6LnQ</t>
  </si>
  <si>
    <t>Senor Taco</t>
  </si>
  <si>
    <t>1910 Milton Rd</t>
  </si>
  <si>
    <t>['Latin American', 'Mexican', 'Restaurants']</t>
  </si>
  <si>
    <t>IJvMjGzltxcbWSJo1u7CSg</t>
  </si>
  <si>
    <t>6721 Albemarle Rd</t>
  </si>
  <si>
    <t>['Food', 'Convenience Stores', 'Gas Stations', 'Coffee &amp; Tea', 'Automotive']</t>
  </si>
  <si>
    <t>tvCwrSaGEdahPRZ-tfCZbg</t>
  </si>
  <si>
    <t>Thomas Polk Park</t>
  </si>
  <si>
    <t>Trade St And Tryon St</t>
  </si>
  <si>
    <t>QJSuJH56y-0rohguLbDVOQ</t>
  </si>
  <si>
    <t>16915 Birkdale Commons Pkwy</t>
  </si>
  <si>
    <t>1Ea_l3O0fea0L5IWe_9OPw</t>
  </si>
  <si>
    <t>Jessica</t>
  </si>
  <si>
    <t>J R Renditions Salon, 110 W Matthews St</t>
  </si>
  <si>
    <t>Ghorshi Family Dentistry</t>
  </si>
  <si>
    <t>11301 Golf Links Dr N, Ste 201</t>
  </si>
  <si>
    <t>KSLuSYfYrByVEJ9-JG4ofQ</t>
  </si>
  <si>
    <t>Davidson Nail Spa</t>
  </si>
  <si>
    <t>207 Griffith St</t>
  </si>
  <si>
    <t>LMi27OYR2CeQnytc9CsfLg</t>
  </si>
  <si>
    <t>Yovana</t>
  </si>
  <si>
    <t>ejNYa3E61L345QQPlQ_CRg</t>
  </si>
  <si>
    <t>5805 Highland Shoppes Dr</t>
  </si>
  <si>
    <t>['Automotive', 'Transmission Repair', 'Tires', 'Auto Repair']</t>
  </si>
  <si>
    <t>oIqGgNiGRvUYDEf6It8Kbg</t>
  </si>
  <si>
    <t>7411 E Independence Blvd</t>
  </si>
  <si>
    <t>['Hardware Stores', 'Home &amp; Garden', 'Local Services', 'Shopping']</t>
  </si>
  <si>
    <t>XduHsvMmqkvQEP0V3Xhvhg</t>
  </si>
  <si>
    <t>Unlimited Dry Cleaning</t>
  </si>
  <si>
    <t>11094 Renaissance Dr</t>
  </si>
  <si>
    <t>['Local Services', 'Dry Cleaning', 'Dry Cleaning &amp; Laundry', 'Laundry Services']</t>
  </si>
  <si>
    <t>SmzLun71kwHw8JU1DvjGyw</t>
  </si>
  <si>
    <t>Aloha Pools</t>
  </si>
  <si>
    <t>6401-B Orr Rd</t>
  </si>
  <si>
    <t>['Advertising', 'Professional Services', 'Pool &amp; Hot Tub Service', 'Home Services', 'Pool Cleaners', 'Contractors', 'Active Life', 'Swimming Pools']</t>
  </si>
  <si>
    <t>HLmEK6HvEnx12BA2yvNhUg</t>
  </si>
  <si>
    <t>Advantage Self Storage</t>
  </si>
  <si>
    <t>1310 Wesley Chapel Rd, Ste A</t>
  </si>
  <si>
    <t>OO3UO5XVSxMl2Ug3HObXMQ</t>
  </si>
  <si>
    <t>Hooked Towing</t>
  </si>
  <si>
    <t>4407 Helms Rd</t>
  </si>
  <si>
    <t>['Auto Parts &amp; Supplies', 'Auto Repair', 'Automotive', 'Roadside Assistance', 'Towing']</t>
  </si>
  <si>
    <t>v4GMlJIStwPNuO_rHSFuLw</t>
  </si>
  <si>
    <t>1514 Galleria Blvd</t>
  </si>
  <si>
    <t>['Barbeque', 'Restaurants', 'Caterers', 'Event Planning &amp; Services']</t>
  </si>
  <si>
    <t>fskKtOXfCfp1qVeeqLLvKA</t>
  </si>
  <si>
    <t>Berryhill Realty Co</t>
  </si>
  <si>
    <t>1331 The Plz</t>
  </si>
  <si>
    <t>ba5hC-dct72XdMCYjyYScg</t>
  </si>
  <si>
    <t>Vik Shukla, MD Child, Adolescent &amp; Adult Psychiatry Services</t>
  </si>
  <si>
    <t>839 Majestic Ct, Ste 8</t>
  </si>
  <si>
    <t>['Professional Services', 'Business Consulting', 'Health &amp; Medical', 'Counseling &amp; Mental Health', 'Pediatricians', 'Psychiatrists', 'Doctors']</t>
  </si>
  <si>
    <t>64q-v-6TLYuiJOGqW4bM3w</t>
  </si>
  <si>
    <t>9Round Cotswold</t>
  </si>
  <si>
    <t>['Martial Arts', 'Kickboxing', 'Fitness &amp; Instruction', 'Active Life', 'Gyms', 'Boxing']</t>
  </si>
  <si>
    <t>gm0BzFmjonr-Vsrtt-Zkmw</t>
  </si>
  <si>
    <t>507 N New Hope Rd</t>
  </si>
  <si>
    <t>['Chicken Shop', 'Southern', 'Breakfast &amp; Brunch', 'Fast Food', 'Restaurants']</t>
  </si>
  <si>
    <t>qPX9kv7S-jzl7aUzlo60-Q</t>
  </si>
  <si>
    <t>PURE taqueria</t>
  </si>
  <si>
    <t>111 Matthews Station St</t>
  </si>
  <si>
    <t>['Ethnic Food', 'Tex-Mex', 'Specialty Food', 'Food', 'Mexican', 'Restaurants']</t>
  </si>
  <si>
    <t>J9-xa5p7q1KltIoZPoWiFA</t>
  </si>
  <si>
    <t>['Restaurants', 'Fast Food', 'Tacos', 'Mexican', 'Tex-Mex']</t>
  </si>
  <si>
    <t>sNs6bFZDSTg24naNmTlQgQ</t>
  </si>
  <si>
    <t>14136 Rivergate Pkwy, Ste 100</t>
  </si>
  <si>
    <t>['Outdoor Gear', 'Sports Wear', 'Fashion', 'Shopping', 'Sporting Goods']</t>
  </si>
  <si>
    <t>QoyG3Q1dNym-qvbYPD8GJA</t>
  </si>
  <si>
    <t>9821 Northlake Centre Pkwy, Ste A</t>
  </si>
  <si>
    <t>['Shopping', 'Professional Services', 'Mobile Phones', 'Internet Service Providers', 'Home Services', 'Electronics']</t>
  </si>
  <si>
    <t>ByyMZI6YHeBuYlAeQ7DaEw</t>
  </si>
  <si>
    <t>Nile Ethiopian Restaurant &amp; Grocery</t>
  </si>
  <si>
    <t>3113 N Sharon Amity Rd</t>
  </si>
  <si>
    <t>['Ethiopian', 'Grocery', 'Restaurants', 'Food']</t>
  </si>
  <si>
    <t>s0BaXPzeYucbUq9ARlT3EQ</t>
  </si>
  <si>
    <t>The Bike Medics</t>
  </si>
  <si>
    <t>['Local Services', 'Sporting Goods', 'Bikes', 'Shopping', 'Bike Repair/Maintenance', 'Hotels &amp; Travel', 'Mountain Biking', 'Bike tours', 'Tours', 'Bike Rentals', 'Active Life']</t>
  </si>
  <si>
    <t>fzRC3qOLK0xCWsjx_GvuFg</t>
  </si>
  <si>
    <t>Edi Real Estate</t>
  </si>
  <si>
    <t>301 S McDowell St, Ste 408</t>
  </si>
  <si>
    <t>xk29AncgSQfZR9XXdHUeUA</t>
  </si>
  <si>
    <t>Marcus Clark</t>
  </si>
  <si>
    <t>1200 The Plaza Rd, Ste B, Charlotte Barber &amp; Beard</t>
  </si>
  <si>
    <t>["Men's Hair Salons", 'Hair Stylists', 'Barbers', 'Hair Salons', 'Beauty &amp; Spas', 'Professional Services']</t>
  </si>
  <si>
    <t>b1Q8EsOsU1dvBaNYSN75bw</t>
  </si>
  <si>
    <t>['Tires', 'Auto Parts &amp; Supplies', 'Automotive', 'Auto Repair']</t>
  </si>
  <si>
    <t>WyxtoCXQ6i1aB8CEGE1x2w</t>
  </si>
  <si>
    <t>Belmont Soda Fountain</t>
  </si>
  <si>
    <t>['Sandwiches', 'Desserts', 'Restaurants', 'Ice Cream &amp; Frozen Yogurt', 'Food']</t>
  </si>
  <si>
    <t>sV6kKpzneWwQ8cY8gQ8bgA</t>
  </si>
  <si>
    <t>Charlotte Mecklenburg Library - Beatties Ford Road Regional</t>
  </si>
  <si>
    <t>2412 Beatties Ford Rd</t>
  </si>
  <si>
    <t>['Education', 'Bookstores', 'Public Services &amp; Government', 'Books', 'Mags', 'Music &amp; Video', 'Libraries', 'Shopping', 'Educational Services']</t>
  </si>
  <si>
    <t>iI72RdQK1j06OuFapNGhUQ</t>
  </si>
  <si>
    <t>J J Tailoring &amp; Cleaners</t>
  </si>
  <si>
    <t>970 Branchview Dr NE, Ste 250</t>
  </si>
  <si>
    <t>SCBhcFVpCfEMnphCIUK1mg</t>
  </si>
  <si>
    <t>316 N Polk St</t>
  </si>
  <si>
    <t>['Auto Repair', 'Auto Parts &amp; Supplies', 'Automotive', 'Transmission Repair', 'Oil Change Stations']</t>
  </si>
  <si>
    <t>z4UjlM9Zg_T74hbsSlwcFQ</t>
  </si>
  <si>
    <t>Thai Express</t>
  </si>
  <si>
    <t>12807 S Tryon St Charlotte, Ste E-200</t>
  </si>
  <si>
    <t>79tVH_oPwWceALPwshix6w</t>
  </si>
  <si>
    <t>Green Nails Spa</t>
  </si>
  <si>
    <t>20 Concord Commons Pl SW</t>
  </si>
  <si>
    <t>MB6NnC5XOZM9RGFfcCRWMg</t>
  </si>
  <si>
    <t>Valeria Salon Spa Boutique</t>
  </si>
  <si>
    <t>9620 Holly Point Dr, Ste 100</t>
  </si>
  <si>
    <t>['Day Spas', 'Hair Salons', 'Beauty &amp; Spas', 'Accessories', 'Fashion', "Women's Clothing", 'Shopping']</t>
  </si>
  <si>
    <t>1pZwr12QEOA25iRj7oJTew</t>
  </si>
  <si>
    <t>Spirit Halloween Store</t>
  </si>
  <si>
    <t>9905 E Independence Blvd</t>
  </si>
  <si>
    <t>['Arts &amp; Crafts', 'Shopping', 'Costumes']</t>
  </si>
  <si>
    <t>mSg1sVZhZgNeIwCg2w6BGg</t>
  </si>
  <si>
    <t>Compassionate Care Veterinary Hospital of Charlotte</t>
  </si>
  <si>
    <t>9300 Monroe Rd</t>
  </si>
  <si>
    <t>['Pet Services', 'Pet Boarding', 'Pet Sitting', 'Pet Hospice', 'Veterinarians', 'Pets']</t>
  </si>
  <si>
    <t>sF9rVfyiVPOgV806iqQiqg</t>
  </si>
  <si>
    <t>Little Rock Deli</t>
  </si>
  <si>
    <t>2615 Little Rock Rd</t>
  </si>
  <si>
    <t>e8IwqvG0mGrpneMaBDLDqA</t>
  </si>
  <si>
    <t>Children Of America Charlotte</t>
  </si>
  <si>
    <t>2102 Ben Craig Dr</t>
  </si>
  <si>
    <t>['Education', 'Active Life', 'Summer Camps', 'Preschools', 'Local Services', 'Child Care &amp; Day Care']</t>
  </si>
  <si>
    <t>d-TDhEycjVTAf89au6YpZw</t>
  </si>
  <si>
    <t>3220 Wilkinson Blvd, Ste A-5</t>
  </si>
  <si>
    <t>['Mobile Phones', 'Shopping', 'Local Services', 'Mobile Phone Accessories', 'Telecommunications', 'IT Services &amp; Computer Repair']</t>
  </si>
  <si>
    <t>ZFeo8EiFcxMbeJkWZg2aQw</t>
  </si>
  <si>
    <t>2233 Matthews Township Pkwy, Ste F</t>
  </si>
  <si>
    <t>['Sandwiches', 'Mexican', 'Restaurants', 'Fast Food', 'Caterers', 'Event Planning &amp; Services']</t>
  </si>
  <si>
    <t>ZX9eujPNUxqWEWYdr4Ulqg</t>
  </si>
  <si>
    <t>The Mayobird</t>
  </si>
  <si>
    <t>['American (New)', 'Restaurants', 'Food Trucks', 'Soup', 'Salad', 'Chicken Wings', 'Food', 'Sandwiches']</t>
  </si>
  <si>
    <t>gnyEepgV2Mmm8FBaE7huJA</t>
  </si>
  <si>
    <t>Freeman's Car Stereo</t>
  </si>
  <si>
    <t>1641 E Franklin Blvd</t>
  </si>
  <si>
    <t>['Car Stereo Installation', 'Automotive', 'Car Window Tinting', 'Shopping', 'Wheel &amp; Rim Repair', 'Auto Glass Services', 'Electronics']</t>
  </si>
  <si>
    <t>j52C5HKRn5BsPA_nvSv-xw</t>
  </si>
  <si>
    <t>Carpet Cleaning Charlotte</t>
  </si>
  <si>
    <t>['Flooring', 'Home Services', 'Local Services', 'Office Cleaning', 'Professional Services', 'Carpet Cleaning', 'Home Cleaning']</t>
  </si>
  <si>
    <t>wukGda_wiQ6Zd_tM8rA_1g</t>
  </si>
  <si>
    <t>J T Posh</t>
  </si>
  <si>
    <t>2400 Park Rd, Ste 2A</t>
  </si>
  <si>
    <t>['Shopping', 'Used', 'Vintage &amp; Consignment', 'Fashion', 'Gift Shops', 'Flowers &amp; Gifts']</t>
  </si>
  <si>
    <t>d0dSrRXazyDuCpzx5KMVwQ</t>
  </si>
  <si>
    <t>Wagz 'n Whiskerz Pet Sitting</t>
  </si>
  <si>
    <t>DVQj26bX7Vlva2_HUrjbAg</t>
  </si>
  <si>
    <t>La Quinta by Wyndham Charlotte Airport North</t>
  </si>
  <si>
    <t>3127 Sloan Dr</t>
  </si>
  <si>
    <t>roHEmKg-vyVWyDXSBdNXmA</t>
  </si>
  <si>
    <t>5349 Ballantyne Commons Pkwy, Ste 400</t>
  </si>
  <si>
    <t>['Juice Bars &amp; Smoothies', 'Food', 'Restaurants', 'Sandwiches']</t>
  </si>
  <si>
    <t>Err-UlwpMFaCIQ4mAVxmzQ</t>
  </si>
  <si>
    <t>Foxcroft Wine Co - Dilworth</t>
  </si>
  <si>
    <t>1235 East Blvd, Ste I</t>
  </si>
  <si>
    <t>['Food', 'Nightlife', 'Restaurants', 'Beer Bar', 'Bars', 'Beer', 'Wine &amp; Spirits', 'Wine Bars', 'Desserts', 'Tapas/Small Plates', 'American (New)']</t>
  </si>
  <si>
    <t>6zJvMj0AnR2I_pykWkt3sA</t>
  </si>
  <si>
    <t>Hertz Car Sales- Charlotte</t>
  </si>
  <si>
    <t>9218 S Blvd</t>
  </si>
  <si>
    <t>['Automotive', 'Used Car Dealers', 'Car Dealers']</t>
  </si>
  <si>
    <t>9SKrfR4NzqEiwyBHM7EVKA</t>
  </si>
  <si>
    <t>4374 S Tryon St</t>
  </si>
  <si>
    <t>KbBotvN0ttZ_sbbl3x_TKg</t>
  </si>
  <si>
    <t>Groovy Beast</t>
  </si>
  <si>
    <t>109 E Hudson Blvd</t>
  </si>
  <si>
    <t>['American (Traditional)', 'Restaurants', 'Breakfast &amp; Brunch', 'Diners']</t>
  </si>
  <si>
    <t>ALwAlxItASeEs2vYAeLXHA</t>
  </si>
  <si>
    <t>Futo Buta</t>
  </si>
  <si>
    <t>222 Bland St</t>
  </si>
  <si>
    <t>['Asian Fusion', 'Ramen', 'Japanese', 'Restaurants']</t>
  </si>
  <si>
    <t>OuqG_7GBiZbZkKCnAGM-PA</t>
  </si>
  <si>
    <t>134 Highway 16 S</t>
  </si>
  <si>
    <t>vCOeG8ulsfDY8z1utwHs7A</t>
  </si>
  <si>
    <t>Southpark Family Law</t>
  </si>
  <si>
    <t>6831 Fairview Rd, Ste B</t>
  </si>
  <si>
    <t>['Divorce &amp; Family Law', 'Professional Services', 'Lawyers', 'Local Services', 'Adoption Services']</t>
  </si>
  <si>
    <t>3tRon678-0c3OPsjYJZbrw</t>
  </si>
  <si>
    <t>Habitat Charlotte ReStore - University</t>
  </si>
  <si>
    <t>['Home Decor', 'Home &amp; Garden', 'Shopping', 'Furniture Stores', 'Appliances']</t>
  </si>
  <si>
    <t>ZinByBqKC3WwVR2wotZFxA</t>
  </si>
  <si>
    <t>6101 Fairview Rd</t>
  </si>
  <si>
    <t>LEyKav1aE8ooQ0gcKc293g</t>
  </si>
  <si>
    <t>Athletes SkyPass</t>
  </si>
  <si>
    <t>['Home Services', 'Travel Services', 'Travel Agents', 'Tree Services', 'Hotels &amp; Travel']</t>
  </si>
  <si>
    <t>JWnH7vomtD9YNGm6MCWv0w</t>
  </si>
  <si>
    <t>Layaly Cafe &amp; Hookah lounge</t>
  </si>
  <si>
    <t>5534 Albemarle Rd, Ste 111</t>
  </si>
  <si>
    <t>['Coffee &amp; Tea', 'Nightlife', 'Bars', 'Desserts', 'Food', 'Hookah Bars']</t>
  </si>
  <si>
    <t>0Xe8G6tDNIOOFq-cDuu7xQ</t>
  </si>
  <si>
    <t>428-B S Main St, Ste B</t>
  </si>
  <si>
    <t>['Local Services', 'Shipping Centers', 'Notaries', 'Professional Services', 'Printing Services', 'Graphic Design']</t>
  </si>
  <si>
    <t>TMtongTt6yZnO96ZBR7Uxg</t>
  </si>
  <si>
    <t>Dilworth Coffeehouse-Matthews Station</t>
  </si>
  <si>
    <t>7lHaBzoBjXOUYQTB9DoMSg</t>
  </si>
  <si>
    <t>Palisades Country Club</t>
  </si>
  <si>
    <t>13704 Grand Palisades Pkwy</t>
  </si>
  <si>
    <t>['Arts &amp; Entertainment', 'Country Clubs', 'Nightlife', 'Bars']</t>
  </si>
  <si>
    <t>ve5oX8a2Yw7-GG6hkzw-WA</t>
  </si>
  <si>
    <t>Queen City DanceOut</t>
  </si>
  <si>
    <t>['Dance Studios', 'Active Life', 'Local Flavor', 'Fitness &amp; Instruction']</t>
  </si>
  <si>
    <t>77F1NBOG_2fFZL-TfLb7lg</t>
  </si>
  <si>
    <t>Baymont Inn &amp; Suites Charlotte Airport/Near Uptown</t>
  </si>
  <si>
    <t>122 W Woodlawn Rd</t>
  </si>
  <si>
    <t>3Ui-76sC9_fNs2gu8ISAMw</t>
  </si>
  <si>
    <t>['Pizza', 'Restaurants', 'Salad', 'Sandwiches', 'Italian']</t>
  </si>
  <si>
    <t>Mary Jane Shoppes</t>
  </si>
  <si>
    <t>4450 South Blvd</t>
  </si>
  <si>
    <t>QeDkfLmXVguytF3Of9zg-Q</t>
  </si>
  <si>
    <t>Boudreaux's Louisiana Kitchen</t>
  </si>
  <si>
    <t>501 E 36th St</t>
  </si>
  <si>
    <t>['Cajun/Creole', 'Restaurants', 'Breakfast &amp; Brunch', 'Caterers', 'Event Planning &amp; Services']</t>
  </si>
  <si>
    <t>MEn14fUaDrOujJ-t10jZhA</t>
  </si>
  <si>
    <t>Orangetheory Fitness Charlotte - The Arboretum</t>
  </si>
  <si>
    <t>8038 Providence Rd, St 100</t>
  </si>
  <si>
    <t>['Boot Camps', 'Gyms', 'Interval Training Gyms', 'Trainers', 'Active Life', 'Fitness &amp; Instruction']</t>
  </si>
  <si>
    <t>2bTfMJCido0G8U0tk8hDkg</t>
  </si>
  <si>
    <t>FlatIron Kitchen &amp; Taphouse</t>
  </si>
  <si>
    <t>215 S Main St</t>
  </si>
  <si>
    <t>['Restaurants', 'American (New)', 'Steakhouses', 'Seafood']</t>
  </si>
  <si>
    <t>K3iw26MkmSBPAM7BzHkIYQ</t>
  </si>
  <si>
    <t>Yama Asian Fusion</t>
  </si>
  <si>
    <t>720 Governor Morrison St, Ste 130</t>
  </si>
  <si>
    <t>['Asian Fusion', 'Restaurants', 'Japanese', 'Sushi Bars']</t>
  </si>
  <si>
    <t>DmupcPKLqSMnN0501uilGg</t>
  </si>
  <si>
    <t>Rice Box</t>
  </si>
  <si>
    <t>7558 Highway 73</t>
  </si>
  <si>
    <t>['Asian Fusion', 'Thai', 'Restaurants']</t>
  </si>
  <si>
    <t>WQlDFDF6C_QHVmbw_wYiyA</t>
  </si>
  <si>
    <t>8720 Pineville Matthews Rd</t>
  </si>
  <si>
    <t>['Restaurants', 'Breakfast &amp; Brunch', 'Chicken Shop', 'Fast Food']</t>
  </si>
  <si>
    <t>p5yN7FRBr9MEzdq2yBzkAg</t>
  </si>
  <si>
    <t>5892 South Blvd</t>
  </si>
  <si>
    <t>['Home &amp; Garden', 'Carpeting', 'Rugs', 'Shopping', 'Home Services', 'Flooring']</t>
  </si>
  <si>
    <t>S &amp; S Building Specialities</t>
  </si>
  <si>
    <t>4410 Friendship Dr, Ste A</t>
  </si>
  <si>
    <t>MgejSd8AmOZAoPSgwYuL6g</t>
  </si>
  <si>
    <t>Holiday Inn Express &amp; Suites Charlotte Airport</t>
  </si>
  <si>
    <t>108 Airport Commons Dr</t>
  </si>
  <si>
    <t>k4BtMMmdfpKUDu5or_cT-g</t>
  </si>
  <si>
    <t>The Stanley</t>
  </si>
  <si>
    <t>5AzcNTr0kPAspT_v-TWTIw</t>
  </si>
  <si>
    <t>16835 Birkdale Commons Pkwy, Bldg 4D, Ste E</t>
  </si>
  <si>
    <t>['Hair Removal', 'Shopping', 'Hair Salons', 'Cosmetics &amp; Beauty Supply', 'Beauty &amp; Spas', 'Makeup Artists', 'Massage', 'Nail Salons', 'Day Spas']</t>
  </si>
  <si>
    <t>ef6_u_fVrUzQaDgewC-mPA</t>
  </si>
  <si>
    <t>The Centrum, 10404 Centrum Pkwy</t>
  </si>
  <si>
    <t>['Discount Store', 'Shopping', 'Fashion', 'Department Stores']</t>
  </si>
  <si>
    <t>QnJmteSnJgEc7PfJ45imOg</t>
  </si>
  <si>
    <t>Little China Restaurant</t>
  </si>
  <si>
    <t>3124 Eastway Dr, Ste 580</t>
  </si>
  <si>
    <t>m3_IccFxJsLNle_BjV8v-g</t>
  </si>
  <si>
    <t>Don Anthony Realty</t>
  </si>
  <si>
    <t>8334 Pineville Matthews Rd, Ste 103-252</t>
  </si>
  <si>
    <t>Ca6dBcqQQEkPY_xTeIPfyQ</t>
  </si>
  <si>
    <t>Gotta Yoga</t>
  </si>
  <si>
    <t>9539 Pinnacle Dr, Ste 350</t>
  </si>
  <si>
    <t>['Yoga', 'Fitness &amp; Instruction', 'Active Life']</t>
  </si>
  <si>
    <t>xJAXkMIgnWNpqyGCosmp2Q</t>
  </si>
  <si>
    <t>Crispy Banh Mi</t>
  </si>
  <si>
    <t>5100 S Blvd, Ste C</t>
  </si>
  <si>
    <t>['Bubble Tea', 'Vietnamese', 'Sandwiches', 'Restaurants', 'Food', 'Juice Bars &amp; Smoothies']</t>
  </si>
  <si>
    <t>Rpf59HGF1mBAVjJD-piCxQ</t>
  </si>
  <si>
    <t>Tandy Leather Factory</t>
  </si>
  <si>
    <t>4424 E Independence Blvd, #A</t>
  </si>
  <si>
    <t>['Shopping', 'Leather Goods', 'Fashion', 'Local Services']</t>
  </si>
  <si>
    <t>A9gEF-JH-LHNkF1F_WjDdg</t>
  </si>
  <si>
    <t>La Belle Helene</t>
  </si>
  <si>
    <t>idQuN4Kxl0UO-6LQtrq2eQ</t>
  </si>
  <si>
    <t>Asian Buffet &amp; Grill</t>
  </si>
  <si>
    <t>['Restaurants', 'Sushi Bars', 'Chinese', 'Buffets']</t>
  </si>
  <si>
    <t>tyWShmboVP-S0hVXSNUhDQ</t>
  </si>
  <si>
    <t>8.2.0 Pizzeria &amp; Bar</t>
  </si>
  <si>
    <t>['Event Planning &amp; Services', 'Pizza', 'Karaoke', 'Restaurants', 'Nightlife', 'Venues &amp; Event Spaces', 'Bars', 'Cocktail Bars']</t>
  </si>
  <si>
    <t>qxMTbuPJXHCKbSFihOammA</t>
  </si>
  <si>
    <t>['Gas Stations', 'Food', 'Automotive', 'Convenience Stores']</t>
  </si>
  <si>
    <t>PdOPC5odHiF5WabwrE07KQ</t>
  </si>
  <si>
    <t>8915 Christenbury Blvd, Ste 40</t>
  </si>
  <si>
    <t>['Desserts', 'Restaurants', 'Food', 'Chicken Shop', 'Southern', 'Sandwiches', 'Cafes', 'Salad']</t>
  </si>
  <si>
    <t>e5aGs8CBg3wG1DSFm2asdw</t>
  </si>
  <si>
    <t>Troutman's</t>
  </si>
  <si>
    <t>366 Church St N</t>
  </si>
  <si>
    <t>['Barbeque', 'Restaurants', 'Comfort Food']</t>
  </si>
  <si>
    <t>YUCauwzOMLbhafI2CmdYTA</t>
  </si>
  <si>
    <t>9202 Lawyers Rd</t>
  </si>
  <si>
    <t>['Food', 'Cosmetics &amp; Beauty Supply', 'Shopping', 'Beauty &amp; Spas', 'Convenience Stores', 'Photography Stores &amp; Services', 'Drugstores']</t>
  </si>
  <si>
    <t>W_voOmp2HTGih8-0FAK_ug</t>
  </si>
  <si>
    <t>Duds 'n' Suds</t>
  </si>
  <si>
    <t>4420 Monroe Rd</t>
  </si>
  <si>
    <t>wyo-SW8U2KOxIa7KZ4xE8w</t>
  </si>
  <si>
    <t>8326 Pineville Matthews Rd, Ste 407</t>
  </si>
  <si>
    <t>hxqy33o5fgJHkYJkpE1ElQ</t>
  </si>
  <si>
    <t>9805 Sandy Rock Pl, Ste 1A</t>
  </si>
  <si>
    <t>kL7npwbLX190PIx_cWhFmg</t>
  </si>
  <si>
    <t>Northeast Psychiatric &amp; Psychological Institute</t>
  </si>
  <si>
    <t>380 Copperfield Blvd NE</t>
  </si>
  <si>
    <t>['Counseling &amp; Mental Health', 'Doctors', 'Health &amp; Medical', 'Psychiatrists']</t>
  </si>
  <si>
    <t>R92bHB8zCNLuJhT9j1usAA</t>
  </si>
  <si>
    <t>Escape Kings</t>
  </si>
  <si>
    <t>11333 Granite St, Ste B</t>
  </si>
  <si>
    <t>['Active Life', 'Escape Games', 'Arts &amp; Entertainment', 'Books', 'Mags', 'Music &amp; Video', 'Amusement Parks', 'Videos &amp; Video Game Rental', 'Recreation Centers', 'Shopping', 'Toy Stores', 'Virtual Reality Centers', 'Arcades']</t>
  </si>
  <si>
    <t>rNqKOfa2ZFzvkxvzCtfSnQ</t>
  </si>
  <si>
    <t>The Buckle</t>
  </si>
  <si>
    <t>6801 Northlake Mall Dr, Ste 121</t>
  </si>
  <si>
    <t>["Children's Clothing", 'Accessories', 'Shopping', 'Used', 'Vintage &amp; Consignment', 'Fashion', "Men's Clothing", "Women's Clothing"]</t>
  </si>
  <si>
    <t>wt4GzkxZtTyGu7g7DlOZsw</t>
  </si>
  <si>
    <t>Donna K's Southern Cooking</t>
  </si>
  <si>
    <t>8YyBAyA3TKpaVxy99FRWjA</t>
  </si>
  <si>
    <t>Taqueria Express</t>
  </si>
  <si>
    <t>6927 Albemarle Rd</t>
  </si>
  <si>
    <t>vvLWaVrjSbQBJ4zjPuLppw</t>
  </si>
  <si>
    <t>Oxi Fresh Carpet Cleaning</t>
  </si>
  <si>
    <t>['Local Services', 'Refinishing Services', 'Carpet Cleaning', 'Home &amp; Garden', 'Shopping', 'Home Cleaning', 'Home Services', 'Tiling', 'Grout Services']</t>
  </si>
  <si>
    <t>5MUKGc5QzqkkztyMqt2ECQ</t>
  </si>
  <si>
    <t>Edible Arrangements - South Park</t>
  </si>
  <si>
    <t>4620 Piedmont Row Dr, 170A</t>
  </si>
  <si>
    <t>['Chocolatiers &amp; Shops', 'Shopping', 'Juice Bars &amp; Smoothies', 'Gift Shops', 'Food', 'Specialty Food', 'Flowers &amp; Gifts']</t>
  </si>
  <si>
    <t>OEHudiPlJ_bx5Kn5E-RgaQ</t>
  </si>
  <si>
    <t>Virun Aesthetics</t>
  </si>
  <si>
    <t>16143 Lancaster Hwy, #102</t>
  </si>
  <si>
    <t>['Beauty &amp; Spas', 'Threading Services', 'Skin Care', 'Hair Removal', 'Day Spas', 'Sugaring', 'Permanent Makeup']</t>
  </si>
  <si>
    <t>1t7Ba8W0qZt-drj82XDt1Q</t>
  </si>
  <si>
    <t>Derhyl Pruitt-Pruitt Miller Realty Group</t>
  </si>
  <si>
    <t>13420 Reese Blvd W</t>
  </si>
  <si>
    <t>['Real Estate', 'Home Services', 'Real Estate Services']</t>
  </si>
  <si>
    <t>IhLvqjIR9fXVG6aIaGGYTw</t>
  </si>
  <si>
    <t>Advanced Health &amp; Pain Relief Center, P.A.</t>
  </si>
  <si>
    <t>2305 E Wt Harris Blvd</t>
  </si>
  <si>
    <t>['Massage', 'Beauty &amp; Spas', 'Health &amp; Medical', 'Acupuncture', 'Chiropractors']</t>
  </si>
  <si>
    <t>dWadnlA2NxfyoodJ8FFI_g</t>
  </si>
  <si>
    <t>Vision Green Landscape</t>
  </si>
  <si>
    <t>1530 Queens Rd, Ste 503</t>
  </si>
  <si>
    <t>bPkaUuPkDSJM_LUf0_NSZA</t>
  </si>
  <si>
    <t>Venus 21 Unisex</t>
  </si>
  <si>
    <t>['Beauty &amp; Spas', 'Blow Dry/Out Services', 'Hair Salons', 'Barbers']</t>
  </si>
  <si>
    <t>BjXdU0G14ooIoou755S_hQ</t>
  </si>
  <si>
    <t>Mi Barrio Halal Latin Grill</t>
  </si>
  <si>
    <t>7308 E Indepence Blvd, Ste E</t>
  </si>
  <si>
    <t>['Caribbean', 'Dominican', 'Restaurants', 'Halal', 'Chicken Shop', 'Seafood', 'Breakfast &amp; Brunch']</t>
  </si>
  <si>
    <t>UNH0LrYQSo9K46_ojMqv0Q</t>
  </si>
  <si>
    <t>['Restaurants', 'Chicken Wings', 'Pizza']</t>
  </si>
  <si>
    <t>ewlLfPBKvvdkA3HkqpzM0g</t>
  </si>
  <si>
    <t>Happy Home Cleaning Service</t>
  </si>
  <si>
    <t>['Personal Assistants', 'Home Services', 'Contractors', 'Home Cleaning', 'Professional Services']</t>
  </si>
  <si>
    <t>ud45YT67UCbtNfRxNeR2Yg</t>
  </si>
  <si>
    <t>Dragon House Chinese Buffet</t>
  </si>
  <si>
    <t>355 Woodlawn Rd</t>
  </si>
  <si>
    <t>['Chinese', 'Restaurants', 'Specialty Food', 'Buffets', 'Ethnic Food', 'Food']</t>
  </si>
  <si>
    <t>tIiiq23utFKTs1At2bVD6w</t>
  </si>
  <si>
    <t>OGGI Ristorante Italiano</t>
  </si>
  <si>
    <t>KR4mgbhtrcoH5NGx32uS6g</t>
  </si>
  <si>
    <t>Macy's - Final Clearance Sale</t>
  </si>
  <si>
    <t>Carolina Place, 11001 Carolina Place Pkwy</t>
  </si>
  <si>
    <t>['Department Stores', 'Fashion', 'Shopping', 'Shoe Stores', "Men's Clothing", "Women's Clothing"]</t>
  </si>
  <si>
    <t>fEUkduphNffvbS8tDQjw7A</t>
  </si>
  <si>
    <t>Salsarita's Fresh Cantina</t>
  </si>
  <si>
    <t>320 S Tryon St, Ste 100A</t>
  </si>
  <si>
    <t>['Pizza', 'Restaurants', 'Mexican', 'Tex-Mex', 'Salad', 'Event Planning &amp; Services', 'Caterers']</t>
  </si>
  <si>
    <t>PUNMO_V1AFdzIWwa11zZkw</t>
  </si>
  <si>
    <t>Chia Best Chinese Restaurant</t>
  </si>
  <si>
    <t>3104 Weddington Rd</t>
  </si>
  <si>
    <t>o88IRsWNXDTlU2CmGZigQA</t>
  </si>
  <si>
    <t>10907 Downs Rd</t>
  </si>
  <si>
    <t>['Heating &amp; Air Conditioning/HVAC', 'Local Services', 'Pest Control', 'Carpeting', 'Home Services', 'Landscaping', 'Home Cleaning', 'Lawn Services', 'Carpet Cleaning', 'Damage Restoration']</t>
  </si>
  <si>
    <t>IjNM79iEFyOhh2r-C9rS9Q</t>
  </si>
  <si>
    <t>Amos' Southend</t>
  </si>
  <si>
    <t>1423 S Tryon St</t>
  </si>
  <si>
    <t>['Music Venues', 'Nightlife', 'Arts &amp; Entertainment']</t>
  </si>
  <si>
    <t>hwfJOAFNYSn3o5yZb__cDw</t>
  </si>
  <si>
    <t>9007 Pineville Matthews Rd</t>
  </si>
  <si>
    <t>EgAuMs5nY-NpvljxF2n-Uw</t>
  </si>
  <si>
    <t>Aroy Thai</t>
  </si>
  <si>
    <t>5301 E Independence Blvd, Ste F</t>
  </si>
  <si>
    <t>BqDuLTp9umPxh3AQtiOTbA</t>
  </si>
  <si>
    <t>Tranquil Family Dentistry</t>
  </si>
  <si>
    <t>2820 Selwyn Ave, Ste 280</t>
  </si>
  <si>
    <t>['Cosmetic Dentists', 'General Dentistry', 'Health &amp; Medical', 'Pediatric Dentists', 'Dentists']</t>
  </si>
  <si>
    <t>e1cgCLNO1W5X04wuSLx6Kw</t>
  </si>
  <si>
    <t>Charleston Row Townhomes</t>
  </si>
  <si>
    <t>12103 Monkstown Dr</t>
  </si>
  <si>
    <t>jgX6Mcrzkpc7rM5J6cwyDg</t>
  </si>
  <si>
    <t>1475 Concord Pkwy N</t>
  </si>
  <si>
    <t>['Caterers', 'Event Planning &amp; Services', 'Restaurants', 'Fast Food']</t>
  </si>
  <si>
    <t>39UBWuwXvcrhrepHjqZK5Q</t>
  </si>
  <si>
    <t>6729 E Independence Blvd</t>
  </si>
  <si>
    <t>['Transmission Repair', 'Oil Change Stations', 'Auto Repair', 'Automotive']</t>
  </si>
  <si>
    <t>XS_xZtljZgCF0Wxl5qoBLQ</t>
  </si>
  <si>
    <t>Brookdale Animal Hospital</t>
  </si>
  <si>
    <t>13521 Plaza Road Ext</t>
  </si>
  <si>
    <t>2BVyBSWJhcv6nbW-Ky4eow</t>
  </si>
  <si>
    <t>BTR Construction &amp; Roofing</t>
  </si>
  <si>
    <t>['Contractors', 'Handyman', 'Windows Installation', 'Insulation Installation', 'Home Services', 'Nightlife', 'Roofing', 'Gutter Services']</t>
  </si>
  <si>
    <t>VZB24W7tiWYYEDDtxkvlSw</t>
  </si>
  <si>
    <t>Arthritis &amp; Osteoporosis Consultants Of The Carolinas</t>
  </si>
  <si>
    <t>1918 Randolph Rd, Ste 600</t>
  </si>
  <si>
    <t>['Health &amp; Medical', 'Doctors', 'Rheumatologists', 'Osteopathic Physicians']</t>
  </si>
  <si>
    <t>hy-fbjzTt0D-ayT0xiDH9g</t>
  </si>
  <si>
    <t>Shell Station</t>
  </si>
  <si>
    <t>4627 Sharon Rd</t>
  </si>
  <si>
    <t>R0LoYPvNLKQopAsVX13Tyw</t>
  </si>
  <si>
    <t>3609 Matthews Mint Hill Rd</t>
  </si>
  <si>
    <t>xjhcYGs5-Z7eoKohZV9M9Q</t>
  </si>
  <si>
    <t>Family Catering Service</t>
  </si>
  <si>
    <t>15250 Hus McGinnis Rd</t>
  </si>
  <si>
    <t>QYN26K8SnxCpFLu7jOFozA</t>
  </si>
  <si>
    <t>Vanguard Northlake</t>
  </si>
  <si>
    <t>11010 Northlake Landing Dr</t>
  </si>
  <si>
    <t>UJcnU0Ff8ymLsPCHUOvbhg</t>
  </si>
  <si>
    <t>Southern China</t>
  </si>
  <si>
    <t>591 Warren Coleman Blvd</t>
  </si>
  <si>
    <t>_WqEZ3kheKkuC0KRyiznag</t>
  </si>
  <si>
    <t>Anderson Family Chiropractic</t>
  </si>
  <si>
    <t>8210 Universty Executive Park Dr, Ste 110</t>
  </si>
  <si>
    <t>['Health &amp; Medical', 'Acupuncture', 'Chiropractors', 'Doctors', 'Beauty &amp; Spas', 'Massage Therapy', 'Massage']</t>
  </si>
  <si>
    <t>ThZdaQiCbu8mL8rbLNyrgA</t>
  </si>
  <si>
    <t>Saffron Indian Cuisine</t>
  </si>
  <si>
    <t>2135-B Ayrsley Town Blvd</t>
  </si>
  <si>
    <t>['Restaurants', 'Indian', 'Pakistani']</t>
  </si>
  <si>
    <t>wU8Sld-ehrRXiuH1QcWTcg</t>
  </si>
  <si>
    <t>1600 E Blvd</t>
  </si>
  <si>
    <t>['Mediterranean', 'Greek', 'Sandwiches', 'Southern', 'Restaurants']</t>
  </si>
  <si>
    <t>c_ZDsaYB7u-uBS5CmlO7jw</t>
  </si>
  <si>
    <t>Hi Tree Service</t>
  </si>
  <si>
    <t>['Tree Services', 'Landscaping', 'Firewood', 'Home Services']</t>
  </si>
  <si>
    <t>2GZLL30T5JWWAeFIstbJtQ</t>
  </si>
  <si>
    <t>Jamaica Jo's Coffee</t>
  </si>
  <si>
    <t>4445 S Hwy 49, Ste 100</t>
  </si>
  <si>
    <t>WlPxsIcPjHEO5zlk_ulOMg</t>
  </si>
  <si>
    <t>605 Jetton St, Ste D</t>
  </si>
  <si>
    <t>['Juice Bars &amp; Smoothies', 'Food', 'Acai Bowls']</t>
  </si>
  <si>
    <t>eHxNQ89bnplnd_WR5jHTiw</t>
  </si>
  <si>
    <t>Browzilla Beauty Studio</t>
  </si>
  <si>
    <t>8815 University E Dr, Ste 200</t>
  </si>
  <si>
    <t>['Skin Care', 'Hair Removal', 'Beauty &amp; Spas', 'Waxing']</t>
  </si>
  <si>
    <t>sCEk3GDJSy8kFukQvxDbGg</t>
  </si>
  <si>
    <t>John D Wells, DDS, PA</t>
  </si>
  <si>
    <t>16600 Birkdale Commons Pkwy, Ste B</t>
  </si>
  <si>
    <t>yB4E71S4On0ArNGmxH9_Sw</t>
  </si>
  <si>
    <t>Wildwood</t>
  </si>
  <si>
    <t>1022 Forest Oak Dr</t>
  </si>
  <si>
    <t>O4iQ_GH9IQpYsry9s4cGAg</t>
  </si>
  <si>
    <t>The Abbey Apartments</t>
  </si>
  <si>
    <t>1415 Abbey Pl</t>
  </si>
  <si>
    <t>Xjp4BhSCg2LeuW-W-jDykg</t>
  </si>
  <si>
    <t>106 S Sharon Amity Rd</t>
  </si>
  <si>
    <t>['Breakfast &amp; Brunch', 'Bagels', 'Restaurants', 'Sandwiches', 'Food']</t>
  </si>
  <si>
    <t>L8vRIeRorFl1kah1hyR8Kg</t>
  </si>
  <si>
    <t>The Press Box</t>
  </si>
  <si>
    <t>u1pcCzxSSQCV0-9yP5PQcg</t>
  </si>
  <si>
    <t>9110 Albemarle Rd</t>
  </si>
  <si>
    <t>y7-ci7eMRi09OuUedlaNNw</t>
  </si>
  <si>
    <t>Comfort Inn &amp; Suites Kannapolis - Concord</t>
  </si>
  <si>
    <t>OYB1niC3P2qP8Jf0bigB7A</t>
  </si>
  <si>
    <t>2109 South Blvd</t>
  </si>
  <si>
    <t>yvmYYSO_z6C5abERv6zjIQ</t>
  </si>
  <si>
    <t>Different by Design Hair Salon</t>
  </si>
  <si>
    <t>440 E McCullough Dr, Ste 215</t>
  </si>
  <si>
    <t>['Makeup Artists', 'Waxing', 'Hair Removal', 'Hair Stylists', 'Hair Salons', 'Barbers', 'Beauty &amp; Spas', 'Hair Extensions']</t>
  </si>
  <si>
    <t>6kZfsRDVaLE7ByADH2dTmw</t>
  </si>
  <si>
    <t>['Sports Bars', 'Nightlife', 'Restaurants', 'Bars']</t>
  </si>
  <si>
    <t>WUGbiFUhH6Iil_GCD0XU4g</t>
  </si>
  <si>
    <t>829 Providence Rd</t>
  </si>
  <si>
    <t>['Restaurants', 'American (Traditional)', 'Comfort Food', 'Chicken Shop', 'Sandwiches', 'Caterers', 'Event Planning &amp; Services']</t>
  </si>
  <si>
    <t>tgpRHhuggdqXyeMBZX3Ngw</t>
  </si>
  <si>
    <t>501 Westinghouse Blvd</t>
  </si>
  <si>
    <t>['American (Traditional)', 'Breakfast &amp; Brunch', 'Restaurants', 'Waffles', 'Diners']</t>
  </si>
  <si>
    <t>vue4UI9o6wI3p0q3Gq4liw</t>
  </si>
  <si>
    <t>The Local Scoop</t>
  </si>
  <si>
    <t>5355 Ballantyne Commons Pkwy, Ste 100</t>
  </si>
  <si>
    <t>['Ice Cream &amp; Frozen Yogurt', 'Gelato', 'Food']</t>
  </si>
  <si>
    <t>3FhgYNerVcVGfFmamIJbFw</t>
  </si>
  <si>
    <t>Legacy Countertops</t>
  </si>
  <si>
    <t>300 Westinghouse Blvd</t>
  </si>
  <si>
    <t>['Home Services', 'Shopping', 'Countertop Installation', 'Kitchen &amp; Bath', 'Home &amp; Garden', 'Flooring', 'Contractors', 'Cabinetry']</t>
  </si>
  <si>
    <t>1QgN7EG1HF9aIDdIc7gU-w</t>
  </si>
  <si>
    <t>Chinatown Buffet</t>
  </si>
  <si>
    <t>14039 Independence Blvd</t>
  </si>
  <si>
    <t>['Restaurants', 'Buffets', 'Chinese']</t>
  </si>
  <si>
    <t>U5mIjJxPSfxgBWoJOAgAyA</t>
  </si>
  <si>
    <t>Charlotte Helicopters</t>
  </si>
  <si>
    <t>1110 Baron Rd</t>
  </si>
  <si>
    <t>['Video/Film Production', 'Professional Services', 'Education', 'Automotive', 'Flight Instruction', 'Airlines', 'Towing', 'Hotels &amp; Travel', 'Specialty Schools', 'Transportation', 'Private Jet Charter', 'Tours', 'Aerial Tours']</t>
  </si>
  <si>
    <t>M8qqyfCg1qlHwFMLLZFrqg</t>
  </si>
  <si>
    <t>The Vinoy at Innovation Park Apartments</t>
  </si>
  <si>
    <t>8108 Vinoy Blvd</t>
  </si>
  <si>
    <t>7rovMGe_R4eIMcJKtVtHGw</t>
  </si>
  <si>
    <t>20110 W Catawba Ave</t>
  </si>
  <si>
    <t>vwkwnzm85SjSRGZuZ0GL6A</t>
  </si>
  <si>
    <t>508 S Kings Dr</t>
  </si>
  <si>
    <t>cFHqxeFmTHZglanXEUFzvw</t>
  </si>
  <si>
    <t>Kimpton Tryon Park Hotel</t>
  </si>
  <si>
    <t>ww0tBUeCQ5BC1ZHPqMHLqw</t>
  </si>
  <si>
    <t>One305 Central</t>
  </si>
  <si>
    <t>1305 Central Ave</t>
  </si>
  <si>
    <t>tEdfk-1iifqlhmS-EwQh3Q</t>
  </si>
  <si>
    <t>Phoenix Custom Systems</t>
  </si>
  <si>
    <t>3611 Mt Holly-Huntersville Rd</t>
  </si>
  <si>
    <t>['Home Services', 'Home Theatre Installation', 'Security Systems']</t>
  </si>
  <si>
    <t>gfvjmYS2BtjXs7K0aN1SYw</t>
  </si>
  <si>
    <t>Mr Geero</t>
  </si>
  <si>
    <t>2910 Mt Holly Huntersville Rd</t>
  </si>
  <si>
    <t>['Chicken Wings', 'Restaurants', 'Greek', 'Breakfast &amp; Brunch', 'Sandwiches', 'Salad']</t>
  </si>
  <si>
    <t>fQiz-dajAvhYfowQi8RXAw</t>
  </si>
  <si>
    <t>Prestige Chem-Dry</t>
  </si>
  <si>
    <t>5104 Regan Dr, Ste 9</t>
  </si>
  <si>
    <t>['Damage Restoration', 'Local Services', 'Carpet Cleaning', 'Home Services', 'Professional Services', 'Home Cleaning', 'Grout Services', 'Office Cleaning']</t>
  </si>
  <si>
    <t>IW4mxZ40duTNOLZuXwf8-g</t>
  </si>
  <si>
    <t>8439 Davis Lake Parkway</t>
  </si>
  <si>
    <t>xgmc_0gXFQ4J_oZFsESynw</t>
  </si>
  <si>
    <t>LKN Shuttle</t>
  </si>
  <si>
    <t>20710 E Point Dr</t>
  </si>
  <si>
    <t>['Taxis', 'Transportation', 'Hotels &amp; Travel', 'Airport Shuttles']</t>
  </si>
  <si>
    <t>9ahmJQZxd845y4HRBt6TaA</t>
  </si>
  <si>
    <t>7032 Brighton Park Dr</t>
  </si>
  <si>
    <t>['Restaurants', 'Food', 'Pizza', 'Food Delivery Services']</t>
  </si>
  <si>
    <t>vbTAcO2YnUicYYALaRlBEw</t>
  </si>
  <si>
    <t>NewDominion Bank: Metro Office</t>
  </si>
  <si>
    <t>1111 Metropolitan Ave, Ste 100</t>
  </si>
  <si>
    <t>OEtpWDbh2-6HypPeDSmeEg</t>
  </si>
  <si>
    <t>716 McAdenville Rd</t>
  </si>
  <si>
    <t>['Sandwiches', 'Restaurants', 'Fast Food', 'American (Traditional)', 'Burgers']</t>
  </si>
  <si>
    <t>psc3LoVM5uUToJ1FQLEVTQ</t>
  </si>
  <si>
    <t>Priority Honda Huntersville</t>
  </si>
  <si>
    <t>12815 Statesville Rd</t>
  </si>
  <si>
    <t>0Mlzh34JqXZHxgXmxhta-A</t>
  </si>
  <si>
    <t>All The Right Grooves</t>
  </si>
  <si>
    <t>['Event Planning &amp; Services', 'DJs']</t>
  </si>
  <si>
    <t>HJ5GABl8RsLYjiWC9Zf7PQ</t>
  </si>
  <si>
    <t>Matthews Alive Festival</t>
  </si>
  <si>
    <t>Trade St</t>
  </si>
  <si>
    <t>uI7MFnqZjPboRMZqGaMS9A</t>
  </si>
  <si>
    <t>Worthington Apartments - Morgan Communities</t>
  </si>
  <si>
    <t>1526 Flat River Dr, Ste 118</t>
  </si>
  <si>
    <t>uyH2PBvordYWCZ8FyrJH8A</t>
  </si>
  <si>
    <t>Ansley Falls Apartment Homes</t>
  </si>
  <si>
    <t>6310 Ansley Falls Dr</t>
  </si>
  <si>
    <t>76trksb2SwW_0CquBtPdkA</t>
  </si>
  <si>
    <t>Lovely Nail &amp; Tan</t>
  </si>
  <si>
    <t>13641 Providence Rd</t>
  </si>
  <si>
    <t>N5ezNUAg6Mv1w-XEB150QA</t>
  </si>
  <si>
    <t>740 Cabarrus Ave W</t>
  </si>
  <si>
    <t>cE0w6iueUOQl8zt7y4KbUw</t>
  </si>
  <si>
    <t>PrimeCare Medical Center</t>
  </si>
  <si>
    <t>3627 Beatties Ford Rd</t>
  </si>
  <si>
    <t>['Health &amp; Medical', 'Urgent Care', 'Doctors', 'Medical Centers', 'Internal Medicine', 'Family Practice', 'Weight Loss Centers']</t>
  </si>
  <si>
    <t>H0GLxl_aBLVaeMNi-S0unQ</t>
  </si>
  <si>
    <t>7309-21 E Independence Blvd, Independence Square East</t>
  </si>
  <si>
    <t>F9ZtvQlaWJrOQJW3QkRX_Q</t>
  </si>
  <si>
    <t>rBfP4qok_Z1x9OWOuth03A</t>
  </si>
  <si>
    <t>Tax N Book</t>
  </si>
  <si>
    <t>7308 Boylston Dr, Ste 108</t>
  </si>
  <si>
    <t>['Financial Services', 'Professional Services', 'Tax Services', 'Payroll Services', 'Accountants']</t>
  </si>
  <si>
    <t>8B4FR-sAbFpTYPpKcsmvbQ</t>
  </si>
  <si>
    <t>Celebs Restaurant &amp; Lounge</t>
  </si>
  <si>
    <t>['Lounges', 'Restaurants', 'Soul Food', 'Bars', 'Local Flavor', 'Nightlife']</t>
  </si>
  <si>
    <t>kp9egPu3SivT5gsBiyKOCA</t>
  </si>
  <si>
    <t>3210 Wilkinson Blvd, Ste B-3</t>
  </si>
  <si>
    <t>['Burgers', 'Food', 'Restaurants', 'Cheesesteaks', 'Fast Food']</t>
  </si>
  <si>
    <t>kHcv-5w3Lld15gUqHlFnYw</t>
  </si>
  <si>
    <t>Summer Classics Home Charlotte</t>
  </si>
  <si>
    <t>1308 W Morehead St</t>
  </si>
  <si>
    <t>['Interior Design', 'Shopping', 'Outdoor Furniture Stores', 'Home Decor', 'Accessories', 'Home &amp; Garden', 'Fashion', 'Fabric Stores', 'Home Services', 'Arts &amp; Crafts', 'Furniture Stores']</t>
  </si>
  <si>
    <t>esB5D7EbZ5mJkqwSBK1yOA</t>
  </si>
  <si>
    <t>A &amp; D Heating and Air Conditioning Inc</t>
  </si>
  <si>
    <t>4826 East Fork Ln</t>
  </si>
  <si>
    <t>XIDX9n1D8a6mK6gY07SWtg</t>
  </si>
  <si>
    <t>Carolina Data Recovery</t>
  </si>
  <si>
    <t>7512 E Independence Blvd, Ste 100</t>
  </si>
  <si>
    <t>['Shopping', 'IT Services &amp; Computer Repair', 'Local Services', 'Computers', 'Data Recovery']</t>
  </si>
  <si>
    <t>HIBQ1tRd73XSbQlqpC8OTw</t>
  </si>
  <si>
    <t>K|LA Boutique</t>
  </si>
  <si>
    <t>['Shopping', 'Fashion', "Women's Clothing", 'Shoe Stores', 'Lingerie']</t>
  </si>
  <si>
    <t>ZhWkThIrperKjqi3skxYAQ</t>
  </si>
  <si>
    <t>8625 Arbor Creek Dr</t>
  </si>
  <si>
    <t>['Home Services', 'Financial Services', 'Real Estate', 'Banks &amp; Credit Unions', 'Mortgage Brokers']</t>
  </si>
  <si>
    <t>GFjTuEgOnEG7GD8LtPI1Lg</t>
  </si>
  <si>
    <t>Walter E. Schacht III, DMD</t>
  </si>
  <si>
    <t>2200 The Plz</t>
  </si>
  <si>
    <t>Oi-u4KqrcZbIWSYKnh7mJA</t>
  </si>
  <si>
    <t>Fortune Cookie II</t>
  </si>
  <si>
    <t>8943 S Tryon St, Unit Q</t>
  </si>
  <si>
    <t>EXJ0ceZGbYxZ3rK-8f4dHQ</t>
  </si>
  <si>
    <t>Elevation Church - Ballantyne</t>
  </si>
  <si>
    <t>11701 Elevation Point Dr</t>
  </si>
  <si>
    <t>4OIcPoD3rthV81vkPOZh4Q</t>
  </si>
  <si>
    <t>RNR Tire Express &amp; Custom Wheels</t>
  </si>
  <si>
    <t>735 E Franklin Blvd</t>
  </si>
  <si>
    <t>EYIlfiyOEi-Z8bAv8CnZng</t>
  </si>
  <si>
    <t>Dollar Cone</t>
  </si>
  <si>
    <t>4021 Weddington Rd Hwy 84</t>
  </si>
  <si>
    <t>br6M6KAyGmj3LCnChF5_Lw</t>
  </si>
  <si>
    <t>Tiffany's Pet Salon</t>
  </si>
  <si>
    <t>11300 Lawyers Rd, Ste H</t>
  </si>
  <si>
    <t>licKj9NsJcufT9aCajUDwA</t>
  </si>
  <si>
    <t>Best Western Gastonia</t>
  </si>
  <si>
    <t>360 Best Western Ct</t>
  </si>
  <si>
    <t>X02YNLa3Iofzwv5Le6QeYQ</t>
  </si>
  <si>
    <t>OkFz7gY_lCYELeaP-EN5Og</t>
  </si>
  <si>
    <t>Ultra Nail Bar</t>
  </si>
  <si>
    <t>11218 Providence Rd W, Ste D</t>
  </si>
  <si>
    <t>GIWwKmiINkcLPNCEz-b-Ew</t>
  </si>
  <si>
    <t>Cline Services LLC</t>
  </si>
  <si>
    <t>['Carpeting', 'Carpet Cleaning', 'Home Services', 'Local Services']</t>
  </si>
  <si>
    <t>Nu1Ru8yeO9oAQFVqwu0EpQ</t>
  </si>
  <si>
    <t>8111 Concord Mills Blvd, Ste 235</t>
  </si>
  <si>
    <t>['Fashion', "Women's Clothing", 'Shopping', 'Accessories']</t>
  </si>
  <si>
    <t>N0a3luh29sxnYPpBas2XQw</t>
  </si>
  <si>
    <t>1700 S York St</t>
  </si>
  <si>
    <t>gP3YXW5WKp8xWcXYWIB_1Q</t>
  </si>
  <si>
    <t>540 Pressley Rd</t>
  </si>
  <si>
    <t>['Real Estate', 'Home Services', 'Hotels &amp; Travel', 'Event Planning &amp; Services', 'Apartments', 'Hotels']</t>
  </si>
  <si>
    <t>2ILK7gA2Ccl_imtfWFNUIA</t>
  </si>
  <si>
    <t>Crisp Charlotte</t>
  </si>
  <si>
    <t>['Restaurants', 'Salad', 'Sandwiches', 'Juice Bars &amp; Smoothies', 'Food']</t>
  </si>
  <si>
    <t>VdgBsz7Deaf1EP5ow5r1Qg</t>
  </si>
  <si>
    <t>Best Acupuncture</t>
  </si>
  <si>
    <t>8213 Village Harbor Dr</t>
  </si>
  <si>
    <t>bIKjzK6OCRXyUc9Cc6q7mw</t>
  </si>
  <si>
    <t>Charlotte Pilates</t>
  </si>
  <si>
    <t>725 Providence Rd, Ste 203</t>
  </si>
  <si>
    <t>['Pilates', 'Fitness &amp; Instruction', 'Active Life']</t>
  </si>
  <si>
    <t>xBz3b93hqfwtrlxPSXdzGQ</t>
  </si>
  <si>
    <t>Providence Landscape Group</t>
  </si>
  <si>
    <t>1646 Chippendale Rd</t>
  </si>
  <si>
    <t>5N_wG5-wClc-9RGoZ6a-KA</t>
  </si>
  <si>
    <t>Travel Is Life</t>
  </si>
  <si>
    <t>l5WO82enyLJzUT1sHqzPbg</t>
  </si>
  <si>
    <t>CityPark View and CityPark View South</t>
  </si>
  <si>
    <t>1710 Piedmont Hills Pl</t>
  </si>
  <si>
    <t>ZHD7UNrrLz7jxEHikHrvEA</t>
  </si>
  <si>
    <t>Wilson Air Center</t>
  </si>
  <si>
    <t>5400 Airport Dr</t>
  </si>
  <si>
    <t>['Airports', 'Transportation', 'Hotels &amp; Travel', 'Airlines']</t>
  </si>
  <si>
    <t>VkBDv3rg28fTfP74NdQB0w</t>
  </si>
  <si>
    <t>Marq Midtown 205</t>
  </si>
  <si>
    <t>205 S Kings Dr</t>
  </si>
  <si>
    <t>620z1F4B-R0A614WH3jRZw</t>
  </si>
  <si>
    <t>['Accessories', "Men's Clothing", 'Fashion', 'Shopping', "Women's Clothing"]</t>
  </si>
  <si>
    <t>e14yemvF65P4TmUi74kFyA</t>
  </si>
  <si>
    <t>The Children's Place</t>
  </si>
  <si>
    <t>8321 Concord Mills Blvd</t>
  </si>
  <si>
    <t>['Shopping', 'Fashion', "Children's Clothing"]</t>
  </si>
  <si>
    <t>PKnWSfRWweE3AdQ8_Bz-cQ</t>
  </si>
  <si>
    <t>Novant Health Heart And Vascular Institute</t>
  </si>
  <si>
    <t>1718 E 4th St, Ste 501</t>
  </si>
  <si>
    <t>['Doctors', 'Surgeons', 'Health &amp; Medical']</t>
  </si>
  <si>
    <t>R21_U5ES1xAJAspQz5ghfQ</t>
  </si>
  <si>
    <t>Divide</t>
  </si>
  <si>
    <t>6803 Stevens Mill Rd</t>
  </si>
  <si>
    <t>UQskW_QxF4kKyMh5Fpmn9A</t>
  </si>
  <si>
    <t>Winnie Couture</t>
  </si>
  <si>
    <t>2909 Selwyn Ave</t>
  </si>
  <si>
    <t>['Event Planning &amp; Services', 'Wedding Planning', "Women's Clothing", 'Fashion', 'Bridal', 'Shopping']</t>
  </si>
  <si>
    <t>GEamwep3RrC_cK45ht8x6Q</t>
  </si>
  <si>
    <t>Five Star Painting</t>
  </si>
  <si>
    <t>274 N Hwy 16 Business, Ste 400</t>
  </si>
  <si>
    <t>BY350g3r7NwKYizHJ3iuTg</t>
  </si>
  <si>
    <t>mM5lySf6ZXJqkK3wKQoxew</t>
  </si>
  <si>
    <t>Storm Guard Roofing and Construction</t>
  </si>
  <si>
    <t>810 Tyvola Rd, Ste 120</t>
  </si>
  <si>
    <t>['Home Services', 'Roofing', 'Gutter Services', 'Contractors', 'Windows Installation', 'Siding', 'Damage Restoration']</t>
  </si>
  <si>
    <t>oE0r3vA8JEt12x6jvC3xHQ</t>
  </si>
  <si>
    <t>Scarnecchia Chiropractic &amp; Wellness</t>
  </si>
  <si>
    <t>1724 East Blvd, Ste 100</t>
  </si>
  <si>
    <t>['Health &amp; Medical', 'Acupuncture', 'Chiropractors', 'Rehabilitation Center']</t>
  </si>
  <si>
    <t>KGQKfvbKL5690TmdM33xuQ</t>
  </si>
  <si>
    <t>The Art Institute of Charlotte</t>
  </si>
  <si>
    <t>2110 Water Ridge Pkwy</t>
  </si>
  <si>
    <t>['Education', 'Cooking Schools', 'Art Schools', 'Specialty Schools', 'Community Service/Non-Profit', 'Local Services', 'Colleges &amp; Universities']</t>
  </si>
  <si>
    <t>Lq0GU5roR4uBuHW4RC44iQ</t>
  </si>
  <si>
    <t>Joey's Fine Food &amp; Spirits</t>
  </si>
  <si>
    <t>7913 Natalie Commons Dr</t>
  </si>
  <si>
    <t>['Bars', 'Nightlife', 'American (Traditional)', 'Sports Bars', 'Restaurants', 'Burgers']</t>
  </si>
  <si>
    <t>nmOJhPW62nCiuXHJuWooIg</t>
  </si>
  <si>
    <t>Spectrum Center</t>
  </si>
  <si>
    <t>333 East Trade St</t>
  </si>
  <si>
    <t>['Stadiums &amp; Arenas', 'Active Life', 'Arts &amp; Entertainment', 'Sports Clubs', 'Nightlife', 'Home Services', 'Music Venues', 'Television Service Providers', 'Professional Sports Teams']</t>
  </si>
  <si>
    <t>xYrZuRgqQLxZaUFgGrGNBA</t>
  </si>
  <si>
    <t>Niko's Grill</t>
  </si>
  <si>
    <t>4948 Airport Center Pkwy</t>
  </si>
  <si>
    <t>['American (Traditional)', 'Greek', 'Food Trucks', 'Restaurants', 'Delis', 'Food']</t>
  </si>
  <si>
    <t>3_rAVssEOMK0eLVX8u7Q1A</t>
  </si>
  <si>
    <t>4011 Park Rd</t>
  </si>
  <si>
    <t>pWD-7GmdEJWBWxEk8QMOGw</t>
  </si>
  <si>
    <t>Admirals Club</t>
  </si>
  <si>
    <t>Terminal C/D</t>
  </si>
  <si>
    <t>['Airport Lounges', 'Arts &amp; Entertainment', 'Bars', 'Hotels &amp; Travel', 'Pubs', 'Travel Services', 'Social Clubs', 'Nightlife']</t>
  </si>
  <si>
    <t>9ZcxvZQbUccbhOPkJUArNA</t>
  </si>
  <si>
    <t>Elite Barber Shop</t>
  </si>
  <si>
    <t>tzvO-eOqO3Q8k1Kw5d5Rdw</t>
  </si>
  <si>
    <t>553 S Indian Trl</t>
  </si>
  <si>
    <t>['Restaurants', 'Pizza', 'Sandwiches']</t>
  </si>
  <si>
    <t>h0vd1MPzqq2TCXmwx_a0rw</t>
  </si>
  <si>
    <t>Sweet T's Diner</t>
  </si>
  <si>
    <t>8430 Rea Rd, Ste 100</t>
  </si>
  <si>
    <t>QhZxMQxpIO-B0CyRhUxQYw</t>
  </si>
  <si>
    <t>Knights Inn Charlotte at Glenwood Dr</t>
  </si>
  <si>
    <t>4115 Glenwood Drive, I-85/Exit 35</t>
  </si>
  <si>
    <t>['Hotels &amp; Travel', 'Event Planning &amp; Services', 'Bed &amp; Breakfast', 'Hotels']</t>
  </si>
  <si>
    <t>IBTVSFHtVl7EkBS3dvKV0w</t>
  </si>
  <si>
    <t>Queen City Fair</t>
  </si>
  <si>
    <t>aN4W47J8TfU9IzZAyU9I0w</t>
  </si>
  <si>
    <t>Pottery Central</t>
  </si>
  <si>
    <t>4843 Monroe Rd</t>
  </si>
  <si>
    <t>['Shopping', 'Arts &amp; Crafts', 'Art Galleries', 'Arts &amp; Entertainment', 'Art Classes', 'Education']</t>
  </si>
  <si>
    <t>kpC8cWFOLEUYBih24By7NQ</t>
  </si>
  <si>
    <t>Dunkin' - Plaza Midwood</t>
  </si>
  <si>
    <t>K0sQyKBXATd8T-uCtaBnyw</t>
  </si>
  <si>
    <t>['Food', 'Ice Cream &amp; Frozen Yogurt', 'Coffee &amp; Tea', 'Donuts']</t>
  </si>
  <si>
    <t>V6jY0RMR0dmZr8wnBYwStw</t>
  </si>
  <si>
    <t>Salon Vivace</t>
  </si>
  <si>
    <t>4625 Piedmont Row Dr, Ste 145</t>
  </si>
  <si>
    <t>['Day Spas', 'Hair Salons', 'Beauty &amp; Spas']</t>
  </si>
  <si>
    <t>znvLtOdq9a6d0qbwzb_qdQ</t>
  </si>
  <si>
    <t>Legacy Fence Company</t>
  </si>
  <si>
    <t>9-eqU9J0hyOMViVp_z1Utg</t>
  </si>
  <si>
    <t>Haughey Physical Therapy</t>
  </si>
  <si>
    <t>['Health &amp; Medical', 'Physical Therapy']</t>
  </si>
  <si>
    <t>lXI-0N9XnUPLpG_KVrHiUA</t>
  </si>
  <si>
    <t>Mattress Firm - Albemarle Road</t>
  </si>
  <si>
    <t>8909 Albemarle Rd</t>
  </si>
  <si>
    <t>l8WdId8Ya_wtV576khTfsA</t>
  </si>
  <si>
    <t>Roundpoint Mortgage Company</t>
  </si>
  <si>
    <t>5032 Parkway Plaza Blvd</t>
  </si>
  <si>
    <t>nHtKNIr64Pl_91RzKoOvFw</t>
  </si>
  <si>
    <t>Hillbilly's Bbq &amp; Steaks</t>
  </si>
  <si>
    <t>930 E Garrison Blvd</t>
  </si>
  <si>
    <t>['Steakhouses', 'Barbeque', 'Restaurants']</t>
  </si>
  <si>
    <t>o00z7gLRvvZXWIrMmbJ47g</t>
  </si>
  <si>
    <t>Diva Salon</t>
  </si>
  <si>
    <t>Hs7xA2ESr6EOpgbDKqj6AQ</t>
  </si>
  <si>
    <t>Tutor Time of Concord</t>
  </si>
  <si>
    <t>8333 Poplar Tent Road</t>
  </si>
  <si>
    <t>['Child Care &amp; Day Care', 'Local Services', 'Elementary Schools', 'Tutoring Centers', 'Preschools', 'Education']</t>
  </si>
  <si>
    <t>bwTJixq2FEUKWURFTCGi0A</t>
  </si>
  <si>
    <t>Atlantis Pool Cleaning</t>
  </si>
  <si>
    <t>['Hot Tub &amp; Pool', 'Home &amp; Garden', 'Pool Cleaners', 'Active Life', 'Shopping', 'Home Services', 'Swimming Pools']</t>
  </si>
  <si>
    <t>bJVnnH5aydAZooxQtgnPwQ</t>
  </si>
  <si>
    <t>Gist Robert Dr</t>
  </si>
  <si>
    <t>NLw1X7FOvg0W1-ozBRxVtQ</t>
  </si>
  <si>
    <t>Sunbelt Rentals</t>
  </si>
  <si>
    <t xml:space="preserve">11210 Downs Rd </t>
  </si>
  <si>
    <t>['Local Services', 'Home Services', 'Building Supplies', 'Machine &amp; Tool Rental']</t>
  </si>
  <si>
    <t>6lPfM2AJIC6CZddrTvFYnA</t>
  </si>
  <si>
    <t>The Harvey B. Gantt Center For African American Arts &amp; Culture</t>
  </si>
  <si>
    <t>551 S Tryon St</t>
  </si>
  <si>
    <t>e4tGnopiBUeKRfNBMl7wng</t>
  </si>
  <si>
    <t>5335 Ballantyne Commons Pkwy, Ste 250</t>
  </si>
  <si>
    <t>['Mobile Phone Repair', 'Local Services', 'Electronics Repair', 'IT Services &amp; Computer Repair']</t>
  </si>
  <si>
    <t>SvM1d4a5OrUIo_i3uzVRxw</t>
  </si>
  <si>
    <t>4850 Hwy 49 S</t>
  </si>
  <si>
    <t>EgmAA7jDT7q5xzmP9r2yrQ</t>
  </si>
  <si>
    <t>WXWsYfHK4kF6Ci9-E50Ing</t>
  </si>
  <si>
    <t>4323 Park Road</t>
  </si>
  <si>
    <t>['Sandwiches', 'Delis', 'Restaurants', 'Fast Food']</t>
  </si>
  <si>
    <t>ctFzR7lQzBHKxhy_mBqkeg</t>
  </si>
  <si>
    <t>Club Pilates</t>
  </si>
  <si>
    <t>2211 Matthews Township Pkwy, Unit E</t>
  </si>
  <si>
    <t>['Active Life', 'Barre Classes', 'Fitness &amp; Instruction', 'Trainers', 'Pilates']</t>
  </si>
  <si>
    <t>siIOeGg0tc4LWx-0Pz-dhA</t>
  </si>
  <si>
    <t>Azura Med Spa</t>
  </si>
  <si>
    <t>2540 West Arrowood Rd, Ste 100</t>
  </si>
  <si>
    <t>['Health &amp; Medical', 'Beauty &amp; Spas', 'Medical Spas', 'Surgeons', 'Hair Removal', 'Doctors', 'Vascular Medicine', 'Laser Hair Removal', 'Skin Care']</t>
  </si>
  <si>
    <t>p5JdR2ftucMx8YbslxVcIw</t>
  </si>
  <si>
    <t>Westport Big &amp; Tall</t>
  </si>
  <si>
    <t>1443 South Blvd</t>
  </si>
  <si>
    <t>["Men's Clothing", 'Shopping', 'Plus Size Fashion', 'Fashion']</t>
  </si>
  <si>
    <t>QKqxg7_DsUEBL0ek0yY9Vg</t>
  </si>
  <si>
    <t>Roma Moving</t>
  </si>
  <si>
    <t>uGNB-HnJpGGhWpwYtp_O0w</t>
  </si>
  <si>
    <t>Hyatt Place Charlotte Airport/Tyvola Road</t>
  </si>
  <si>
    <t>2950 Oak Lake Blvd</t>
  </si>
  <si>
    <t>w2laNzQirA_bmJZueqR4lw</t>
  </si>
  <si>
    <t>Click Pack Move</t>
  </si>
  <si>
    <t>4285 Hwy 24 27 E, Ste C</t>
  </si>
  <si>
    <t>['Real Estate', 'Real Estate Services', 'Apartments', 'Home Services', 'Movers']</t>
  </si>
  <si>
    <t>alwSHXblftBwsALI3uWogA</t>
  </si>
  <si>
    <t>Lucky Dog Bark &amp; Brew Steele Creek</t>
  </si>
  <si>
    <t>13835 S Lakes Dr</t>
  </si>
  <si>
    <t>['Sports Bars', 'Pet Groomers', 'Bars', 'Parks', 'Pet Services', 'Dog Parks', 'Active Life', 'Pets', 'Nightlife']</t>
  </si>
  <si>
    <t>Ye6OefmQMuP-kv1RgK7HLQ</t>
  </si>
  <si>
    <t>Queen City Kitchens</t>
  </si>
  <si>
    <t>741 Westinghouse Blvd</t>
  </si>
  <si>
    <t>['Professional Services', 'Cabinetry', 'Home Services', 'Marketing', 'Countertop Installation', 'Home &amp; Garden', 'Kitchen &amp; Bath', 'Shopping']</t>
  </si>
  <si>
    <t>AOmsuNA9eJloUqqKL7FSXQ</t>
  </si>
  <si>
    <t>3923 Corning Place</t>
  </si>
  <si>
    <t>['Tacos', 'Fast Food', 'Mexican', 'Restaurants']</t>
  </si>
  <si>
    <t>zMFGLSFnev-OjkywZVCfuA</t>
  </si>
  <si>
    <t>Thomas Chiropractic Center</t>
  </si>
  <si>
    <t>1002 S New Hope Rd</t>
  </si>
  <si>
    <t>['Massage', 'Chiropractors', 'Physical Therapy', 'Health &amp; Medical', 'Massage Therapy', 'Beauty &amp; Spas']</t>
  </si>
  <si>
    <t>peYW79RQpD1-rxPIsB98zQ</t>
  </si>
  <si>
    <t>Arhaus</t>
  </si>
  <si>
    <t>['Furniture Stores', 'Shopping', 'Office Equipment', 'Home Decor', 'Home &amp; Garden']</t>
  </si>
  <si>
    <t>BizBJdvyFYP6z5gpFVSiOw</t>
  </si>
  <si>
    <t>1526 Providence Rd S, Ste 140</t>
  </si>
  <si>
    <t>7q2mbExSqQpp2x8ue4DOnw</t>
  </si>
  <si>
    <t>Dellinger Brothers Tire Center</t>
  </si>
  <si>
    <t>5135 N Tryon St</t>
  </si>
  <si>
    <t>['Automotive', 'Tires', 'Auto Repair', 'Wheel &amp; Rim Repair']</t>
  </si>
  <si>
    <t>Phv5IITKwKX8VVTAyY7t3Q</t>
  </si>
  <si>
    <t>Helms Plumbing and Drains</t>
  </si>
  <si>
    <t>400 Wesley Dr</t>
  </si>
  <si>
    <t>['Plumbing', 'Contractors', 'Home Services']</t>
  </si>
  <si>
    <t>anX0QONGpi_XmVuGoCIYoQ</t>
  </si>
  <si>
    <t>Hutchins Charles H MD</t>
  </si>
  <si>
    <t>750 Cox Rd</t>
  </si>
  <si>
    <t>['Health &amp; Medical', 'Doctors', 'Tattoo Removal', 'Cosmetic Surgeons']</t>
  </si>
  <si>
    <t>XbFUECVF8Qn4_QeBXfXAZQ</t>
  </si>
  <si>
    <t>Uptown Lock &amp; Key</t>
  </si>
  <si>
    <t>2849 Attaberry Dr</t>
  </si>
  <si>
    <t>iTxi_OQMu-Pm4yFk_OQ-vQ</t>
  </si>
  <si>
    <t>Jasmine Smoothie World &amp; Bubble Tea</t>
  </si>
  <si>
    <t>['Food', 'Juice Bars &amp; Smoothies', 'Coffee &amp; Tea']</t>
  </si>
  <si>
    <t>ftpqfo5lrnCSLv4UQ2x9oA</t>
  </si>
  <si>
    <t>NYPD Pizza</t>
  </si>
  <si>
    <t>vDGhmuUREbzSG9nojWIYVA</t>
  </si>
  <si>
    <t>203 S Main St</t>
  </si>
  <si>
    <t>['Cosmetic Dentists', 'Dentists', 'Health &amp; Medical', 'General Dentistry', 'Endodontists']</t>
  </si>
  <si>
    <t>2Ky1Fi_siE7PQTpyGyo0YA</t>
  </si>
  <si>
    <t>Subaru South Blvd</t>
  </si>
  <si>
    <t>9201 South Blvd</t>
  </si>
  <si>
    <t>['Auto Repair', 'Car Dealers', 'Automotive', 'Auto Parts &amp; Supplies']</t>
  </si>
  <si>
    <t>dlt1ugrobTjdjX6U73gbsw</t>
  </si>
  <si>
    <t>Carolina Grill</t>
  </si>
  <si>
    <t>1816 Galleria Blvd.</t>
  </si>
  <si>
    <t>7r8frdHiB8LXTGzKScV6mw</t>
  </si>
  <si>
    <t>Gables Grand Plaza - Pinnacle</t>
  </si>
  <si>
    <t>550 E 8th St</t>
  </si>
  <si>
    <t>MPpuT7kdpBIXJ-xgJUMFTQ</t>
  </si>
  <si>
    <t>Twisted Eats</t>
  </si>
  <si>
    <t>['Food Trucks', 'Restaurants', 'Food Stands', 'Comfort Food', 'American (Traditional)', 'Food']</t>
  </si>
  <si>
    <t>WNad3tggpPxD5JziPU-zEw</t>
  </si>
  <si>
    <t>The Clock Restaurant</t>
  </si>
  <si>
    <t>5421 South Blvd</t>
  </si>
  <si>
    <t>euU-s-H94YBxGcc3cAJVag</t>
  </si>
  <si>
    <t>['Beauty &amp; Spas', 'Eyelash Service', 'Day Spas', 'Hair Removal', 'Skin Care', 'Threading Services']</t>
  </si>
  <si>
    <t>XOkIMMH2Z8lViWzABZ0N6g</t>
  </si>
  <si>
    <t>Olde Knox Commons AT the Villages of Mecklenburg</t>
  </si>
  <si>
    <t>13825 Hunton Ln</t>
  </si>
  <si>
    <t>['Retirement Homes', 'Rehabilitation Center', 'Health &amp; Medical', 'Assisted Living Facilities']</t>
  </si>
  <si>
    <t>fp2lIQb_Xx7S6UA7yaTMMA</t>
  </si>
  <si>
    <t>Summerour Lamps</t>
  </si>
  <si>
    <t>3611 Tryclan Dr</t>
  </si>
  <si>
    <t>['Home Services', 'Lighting Fixtures &amp; Equipment']</t>
  </si>
  <si>
    <t>62jAIsXaRWYzl1InnL6ogQ</t>
  </si>
  <si>
    <t>GW</t>
  </si>
  <si>
    <t>['Shopping', 'Thrift Stores', 'Fashion']</t>
  </si>
  <si>
    <t>kRSSn3jgdjH82NB6U_vWZA</t>
  </si>
  <si>
    <t>No-Da Escapes</t>
  </si>
  <si>
    <t>516 E 15th St, Ste 14C</t>
  </si>
  <si>
    <t>GY9sRgKFVJVxKsKpnyZ_yA</t>
  </si>
  <si>
    <t>Bed Bath &amp; Beyond Store 263</t>
  </si>
  <si>
    <t>8241 Concord Mills Blvd</t>
  </si>
  <si>
    <t>['Kitchen &amp; Bath', 'Shopping', 'Home &amp; Garden']</t>
  </si>
  <si>
    <t>QDsA_urDuKRVRFELmBMsBA</t>
  </si>
  <si>
    <t>Steele Creek Animal Hospital</t>
  </si>
  <si>
    <t>9729 S Tryon St</t>
  </si>
  <si>
    <t>['Pets', 'Veterinarians', 'Pet Services', 'Pet Groomers', 'Pet Sitting', 'Pet Boarding']</t>
  </si>
  <si>
    <t>1yIBLWxEuzq140uA2aB2qg</t>
  </si>
  <si>
    <t>4720 Sharon Rd</t>
  </si>
  <si>
    <t>['Home &amp; Garden', 'Home Decor', 'Grocery', 'Food', 'Shopping', 'Furniture Stores']</t>
  </si>
  <si>
    <t>397oUiGLwpuiVN57esvegA</t>
  </si>
  <si>
    <t>Carolina Neuroservices</t>
  </si>
  <si>
    <t>6853 Fairview Rd, Ste B</t>
  </si>
  <si>
    <t>CR4fW7p_6bpTkul1SdpRsg</t>
  </si>
  <si>
    <t>4724 Sharon Rd, Ste H</t>
  </si>
  <si>
    <t>['Fast Food', 'Latin American', 'Mexican', 'Spanish', 'Tex-Mex', 'Restaurants']</t>
  </si>
  <si>
    <t>LV7UG_37COa6WPhTU6Cxqw</t>
  </si>
  <si>
    <t>T.J. Maxx</t>
  </si>
  <si>
    <t>te8Yj1qmvdiJRrkGAtNiTA</t>
  </si>
  <si>
    <t>['Dentists', 'Day Spas', 'Cosmetic Dentists', 'Teeth Whitening', 'General Dentistry', 'Health &amp; Medical', 'Beauty &amp; Spas']</t>
  </si>
  <si>
    <t>y-SaBhma7W_2PoPXXrTPCQ</t>
  </si>
  <si>
    <t>The Batch Maker</t>
  </si>
  <si>
    <t>KFOUXAwq_Z5vp9zlLTZL2g</t>
  </si>
  <si>
    <t>Therapy Marketplace and Cafe</t>
  </si>
  <si>
    <t>['Sandwiches', 'Nightlife', 'Lounges', 'Bars', 'Tapas Bars', 'American (New)', 'Restaurants']</t>
  </si>
  <si>
    <t>F1brC1zP3qkVWux7C8QiXA</t>
  </si>
  <si>
    <t>J Major's Bridal Boutique</t>
  </si>
  <si>
    <t>1900 S Blvd, Ste 150</t>
  </si>
  <si>
    <t>aQ3Dfqb-JV00wDPPYHvc8w</t>
  </si>
  <si>
    <t>Sami MacDonald</t>
  </si>
  <si>
    <t>UXkZgyyCM3F8bPkjc4YKSg</t>
  </si>
  <si>
    <t>Public Moving Services</t>
  </si>
  <si>
    <t>7706 Waterford Square Dr, Unit 1221</t>
  </si>
  <si>
    <t>['Packing Services', 'Self Storage', 'Local Services', 'Home Services', 'Movers']</t>
  </si>
  <si>
    <t>rw6V2nxeZr212dJv4t4-4w</t>
  </si>
  <si>
    <t>AJs Restaurant</t>
  </si>
  <si>
    <t>5041 State Hwy 49</t>
  </si>
  <si>
    <t>['Diners', 'Restaurants', 'American (New)']</t>
  </si>
  <si>
    <t>lwGBZ9I8hYJEE39Cy3PvLA</t>
  </si>
  <si>
    <t>Party Pedaler</t>
  </si>
  <si>
    <t>2320 N Davidson</t>
  </si>
  <si>
    <t>['Tours', 'Active Life', 'Bike Rentals', 'Hotels &amp; Travel', 'Event Planning &amp; Services', 'Party &amp; Event Planning']</t>
  </si>
  <si>
    <t>yAQ9g1UEt4T3D0hQU54oPw</t>
  </si>
  <si>
    <t>Charlotte Web Developers</t>
  </si>
  <si>
    <t>5950 Fairview Rd, Ste 477</t>
  </si>
  <si>
    <t>['Advertising', 'Web Design', 'Marketing', 'Professional Services']</t>
  </si>
  <si>
    <t>ckycv0GfCz-Ye2V09BFl8Q</t>
  </si>
  <si>
    <t>Quickly Bubble Tea</t>
  </si>
  <si>
    <t>10039 University City Blvd, Ste L</t>
  </si>
  <si>
    <t>['Bubble Tea', 'Juice Bars &amp; Smoothies', 'Food', 'Restaurants', 'Fast Food']</t>
  </si>
  <si>
    <t>801Hm3RTc7fXby9aft2y-A</t>
  </si>
  <si>
    <t>The Cellar at Corkbuzz</t>
  </si>
  <si>
    <t>4905 Ashley Park Ln, Ste I, Corkbuzz</t>
  </si>
  <si>
    <t>['Bars', 'Food', 'Beverage Store', 'Nightlife', 'Wine Bars']</t>
  </si>
  <si>
    <t>dy6m45D3ekx1eSRjkI6Anw</t>
  </si>
  <si>
    <t>Koerich &amp; Case Orthodontics</t>
  </si>
  <si>
    <t>7922 Rea Rd, Ste A</t>
  </si>
  <si>
    <t>['Dentists', 'Health &amp; Medical', 'Orthodontists', 'Oral Surgeons']</t>
  </si>
  <si>
    <t>b9MWeouP5TXp65vgVQBqDw</t>
  </si>
  <si>
    <t>Savvy Salon &amp; Day Spa</t>
  </si>
  <si>
    <t>['Skin Care', 'Hair Salons', 'Day Spas', 'Nail Salons', 'Beauty &amp; Spas', 'Massage']</t>
  </si>
  <si>
    <t>cOvgulIhjqfEQIV6shoWmA</t>
  </si>
  <si>
    <t>10510 Northeast Pkwy</t>
  </si>
  <si>
    <t>h6YCyL_RRl54FYjDQgTNgQ</t>
  </si>
  <si>
    <t>Couick's Marine</t>
  </si>
  <si>
    <t>3613 Providence Rd S</t>
  </si>
  <si>
    <t>EJ8RasQ8QfdjTjIB2pLpmQ</t>
  </si>
  <si>
    <t>1633 N Highway 16</t>
  </si>
  <si>
    <t>9Zhiktm7_LYN_uxaT9XEhg</t>
  </si>
  <si>
    <t>The Wok</t>
  </si>
  <si>
    <t>2Tenjq_CsJ5D6ndLtbxHvQ</t>
  </si>
  <si>
    <t>Carolinas Health Care Urgent Care</t>
  </si>
  <si>
    <t>12905 Rosedale Hill Ave</t>
  </si>
  <si>
    <t>t-rivl_ISXvrh829BkRFKg</t>
  </si>
  <si>
    <t>Qdoba Mexican Grill</t>
  </si>
  <si>
    <t>7800 Rea Rd, Unit F6</t>
  </si>
  <si>
    <t>Y39bL3n4kaxdvT8zJFoqYw</t>
  </si>
  <si>
    <t>Scott Nagel, DMD - Northlake Charlotte Dentistry</t>
  </si>
  <si>
    <t>10125 Perimeter Pkwy</t>
  </si>
  <si>
    <t>['Health &amp; Medical', 'Dental Hygienists', 'Dentists']</t>
  </si>
  <si>
    <t>tbeyonV9fwKRf1jFZ4dfqw</t>
  </si>
  <si>
    <t>NASCAR Hall of Fame</t>
  </si>
  <si>
    <t>400 E Martin Luther King Blvd</t>
  </si>
  <si>
    <t>fBbjqOjjyLjbAWZazkd6HQ</t>
  </si>
  <si>
    <t>1860 Remount Rd</t>
  </si>
  <si>
    <t>UC-p7Qo5t09zwruphVo0sA</t>
  </si>
  <si>
    <t>610 Park St, 273</t>
  </si>
  <si>
    <t>BShmKdQIkKmB89fmvOe9Nw</t>
  </si>
  <si>
    <t>Paventi's Pizzeria</t>
  </si>
  <si>
    <t>8Lfb_aOz1e3nOWUSYLMLbw</t>
  </si>
  <si>
    <t>416 Cox Rd</t>
  </si>
  <si>
    <t>['Pizza', 'Restaurants', 'Event Planning &amp; Services', 'Party &amp; Event Planning', 'Arts &amp; Entertainment', 'Active Life', 'Arcades', 'Indoor Playcentre', 'Kids Activities']</t>
  </si>
  <si>
    <t>dBUkViiRg8DKzVi9Xii0Jg</t>
  </si>
  <si>
    <t>4636 Sharon Rd</t>
  </si>
  <si>
    <t>['Food', 'Grocery', 'Automotive', 'Gas Stations', 'Convenience Stores']</t>
  </si>
  <si>
    <t>sOdUwahvcdUgfFDm-oevuQ</t>
  </si>
  <si>
    <t>['Specialty Food', 'Grocery', 'Food']</t>
  </si>
  <si>
    <t>KbhrsTQEea2RF_94YWnBdQ</t>
  </si>
  <si>
    <t>Anita's Mexican Grill</t>
  </si>
  <si>
    <t>2904 Yorkmont Rd, Ste C</t>
  </si>
  <si>
    <t>892cb_YKPq21SbF24j1JlA</t>
  </si>
  <si>
    <t>W XYZ Bar</t>
  </si>
  <si>
    <t>13139 Ballantyne Corporate Pl, Aloft Charlotte Ballantyne</t>
  </si>
  <si>
    <t>['Tapas/Small Plates', 'Nightlife', 'Restaurants', 'Event Planning &amp; Services', 'Bars', 'Cocktail Bars', 'Venues &amp; Event Spaces']</t>
  </si>
  <si>
    <t>9_SM4w8LoVrPT98KPaJrYQ</t>
  </si>
  <si>
    <t>The Cookin Coop</t>
  </si>
  <si>
    <t>['Fast Food', 'Food', 'Restaurants', 'Burgers', 'Breakfast &amp; Brunch', 'Food Trucks']</t>
  </si>
  <si>
    <t>Om1__4RaL8_thXu_K_7XCA</t>
  </si>
  <si>
    <t>Myers Park Dental Care</t>
  </si>
  <si>
    <t>['Health &amp; Medical', 'Dentists', 'General Dentistry', 'Pediatric Dentists', 'Cosmetic Dentists']</t>
  </si>
  <si>
    <t>bgCHcGeOBNQxDT95XvzNFQ</t>
  </si>
  <si>
    <t>Villa Antonio</t>
  </si>
  <si>
    <t>0KlYc--jcw4EOYdPS8CDQg</t>
  </si>
  <si>
    <t>Cookie Cutters Haircuts for Kids</t>
  </si>
  <si>
    <t>14130 Rivergate Pkwy, Ste 200</t>
  </si>
  <si>
    <t>['Kids Hair Salons', 'Beauty &amp; Spas', 'Hair Salons']</t>
  </si>
  <si>
    <t>B3fn9Ytm8GEEivWq6KpktA</t>
  </si>
  <si>
    <t>Joe Muggs</t>
  </si>
  <si>
    <t>3710 E Franklin Blvd</t>
  </si>
  <si>
    <t>x36lkmEp4rs8CZocUn_xTw</t>
  </si>
  <si>
    <t>7615 Nations Ford Rd</t>
  </si>
  <si>
    <t>TBtrXotft1brYVnNq-tfsw</t>
  </si>
  <si>
    <t>50 Floor</t>
  </si>
  <si>
    <t>3614 Green Park Cir</t>
  </si>
  <si>
    <t>['Flooring', 'Carpeting', 'Home Services', 'Tiling']</t>
  </si>
  <si>
    <t>pFnHQPcvOGwa7x9d0FKEBQ</t>
  </si>
  <si>
    <t>610 Jetton St, Ste 140</t>
  </si>
  <si>
    <t>['American (Traditional)', 'Breakfast &amp; Brunch', 'Restaurants', 'Bagels', 'Food']</t>
  </si>
  <si>
    <t>VogO0HJwdljeJmCvy7240g</t>
  </si>
  <si>
    <t>Lakeside Family Physicians and Urgent Care-Cornelius</t>
  </si>
  <si>
    <t>19485 Old Jetton Rd, Ste 100</t>
  </si>
  <si>
    <t>uN6h6GLWLGqDaUA_EiDQAQ</t>
  </si>
  <si>
    <t>901 Place Apartments</t>
  </si>
  <si>
    <t>901 Forty-Niner Ave</t>
  </si>
  <si>
    <t>m7VEdzaW2FxTyZPvdaOkMg</t>
  </si>
  <si>
    <t>George Poston Park</t>
  </si>
  <si>
    <t>1101 Lowell Spencer Mountain Rd</t>
  </si>
  <si>
    <t>['Dog Parks', 'Soccer', 'Active Life', 'Parks']</t>
  </si>
  <si>
    <t>byX9dKMcLA1CDdf3UeHDFg</t>
  </si>
  <si>
    <t>The Asbury</t>
  </si>
  <si>
    <t>235 N Tryon St</t>
  </si>
  <si>
    <t>['American (Traditional)', 'Southern', 'Restaurants', 'American (New)', 'Breakfast &amp; Brunch']</t>
  </si>
  <si>
    <t>j227Ila_C6ZjAEoAxKU_CQ</t>
  </si>
  <si>
    <t>Andersen Heating &amp; Cooling</t>
  </si>
  <si>
    <t>9800 Twin Lakes Pkwy, Ste C</t>
  </si>
  <si>
    <t>YJGNVEVfX0SQMgBAv-WUOQ</t>
  </si>
  <si>
    <t>Burberry</t>
  </si>
  <si>
    <t>Xg7Gt8vlSPxSypDQQSVsAA</t>
  </si>
  <si>
    <t>1820 Sardis Rd N</t>
  </si>
  <si>
    <t>RSTitmG9qW4LYXQBfNNqpQ</t>
  </si>
  <si>
    <t>9ROUND</t>
  </si>
  <si>
    <t>['Gyms', 'Active Life', 'Health &amp; Medical', 'Nutritionists', 'Boxing', 'Fitness &amp; Instruction']</t>
  </si>
  <si>
    <t>dZXATy8KAomxauPqv-O7Ng</t>
  </si>
  <si>
    <t>Nick's Auto Repair</t>
  </si>
  <si>
    <t>2437 Central Ave</t>
  </si>
  <si>
    <t>Jpv5K2gNdYROjAg4vscLUQ</t>
  </si>
  <si>
    <t>1127 S Cannon Blvd</t>
  </si>
  <si>
    <t>['Restaurants', 'Seafood', 'American (Traditional)', 'Chicken Shop']</t>
  </si>
  <si>
    <t>BLzxL3u2KHgR83b_bs_GlQ</t>
  </si>
  <si>
    <t>The Lodge Tavern and Tap</t>
  </si>
  <si>
    <t>101 Kenwood St</t>
  </si>
  <si>
    <t>['American (Traditional)', 'Restaurants', 'Bars', 'Sports Bars', 'Nightlife']</t>
  </si>
  <si>
    <t>mZ0xLQgqRO96B4aq59a15g</t>
  </si>
  <si>
    <t>Concourse C Charlotte Douglas International Airport</t>
  </si>
  <si>
    <t>['Hotels &amp; Travel', 'Airlines', 'Airport Terminals', 'Nightlife', 'Airport Lounges', 'Airports', 'Bars', 'Transportation']</t>
  </si>
  <si>
    <t>yNFxnxOH8DtAJMrPPol4AA</t>
  </si>
  <si>
    <t>Matthews Chiropractic Center</t>
  </si>
  <si>
    <t>148 East Charles St, Ste D</t>
  </si>
  <si>
    <t>cmS3mR0pEorJx39PrSNBLw</t>
  </si>
  <si>
    <t>Heroes Aren't Hard To Find</t>
  </si>
  <si>
    <t>417 Pecan Ave</t>
  </si>
  <si>
    <t>['Books', 'Mags', 'Music &amp; Video', 'Comic Books', 'Shopping']</t>
  </si>
  <si>
    <t>ESsvHw0Mei5xch4jL3CHuQ</t>
  </si>
  <si>
    <t>['Active Life', 'Gyms', 'Fitness &amp; Instruction', 'Boxing']</t>
  </si>
  <si>
    <t>y52rX6iyCjLTWxDjZq405g</t>
  </si>
  <si>
    <t>8016 Cambridge Commons Dr</t>
  </si>
  <si>
    <t>qboG4uY7TU8BGhm6ebAMPA</t>
  </si>
  <si>
    <t>Kids First Pediatrics</t>
  </si>
  <si>
    <t>8169 Ardrey Kell Rd</t>
  </si>
  <si>
    <t>['Doctors', 'Health &amp; Medical', 'Pediatricians', 'Medical Centers']</t>
  </si>
  <si>
    <t>BJDWYjb_wkzI933d4esuMQ</t>
  </si>
  <si>
    <t>Playwise Preschool Academy</t>
  </si>
  <si>
    <t>10012 Sam Furr Rd</t>
  </si>
  <si>
    <t>v1u4gpFkA_5AYvNGtEa0mw</t>
  </si>
  <si>
    <t>University Dermatology</t>
  </si>
  <si>
    <t>3006 Baucom Rd, Ste 100</t>
  </si>
  <si>
    <t>['Doctors', 'Hair Removal', 'Cosmetic Surgeons', 'Dermatologists', 'Laser Hair Removal', 'Skin Care', 'Health &amp; Medical', 'Medical Centers', 'Beauty &amp; Spas']</t>
  </si>
  <si>
    <t>RBc44v8sqxtfyZmRPykWjQ</t>
  </si>
  <si>
    <t>Roger Rooter Plumbing Service &amp; Repair</t>
  </si>
  <si>
    <t>4085 Counselors Dr</t>
  </si>
  <si>
    <t>hW6f9oaAHfELG_e0Ebt5Rw</t>
  </si>
  <si>
    <t>8338 Pineville Matthews Rd</t>
  </si>
  <si>
    <t>PF8gPzsYNosZnN8Kz8dG5Q</t>
  </si>
  <si>
    <t>Uncle D's Southern Donuts</t>
  </si>
  <si>
    <t>6421 S Blvd</t>
  </si>
  <si>
    <t>RVpBgswTljtlL5Jt6oRvnQ</t>
  </si>
  <si>
    <t>Extended Stay America - Charlotte - Tyvola Rd.</t>
  </si>
  <si>
    <t>6035 Nations Ford Rd.</t>
  </si>
  <si>
    <t>['Hotels &amp; Travel', 'Apartments', 'Hotels', 'Event Planning &amp; Services', 'Home Services', 'Real Estate']</t>
  </si>
  <si>
    <t>Ypwfr4GQNCx__JCyzG9tEA</t>
  </si>
  <si>
    <t>Town House II</t>
  </si>
  <si>
    <t>1870 S Main St</t>
  </si>
  <si>
    <t>['Soul Food', 'Restaurants', 'American (New)']</t>
  </si>
  <si>
    <t>sHIG0hjQHoxal9a1zwSinw</t>
  </si>
  <si>
    <t>Abugida Ethiopian Cafe &amp; Restaurant</t>
  </si>
  <si>
    <t>3007 Central Ave</t>
  </si>
  <si>
    <t>cjxXpWsNK7F0azoPnEm31g</t>
  </si>
  <si>
    <t>HendrickCars.com Charlotte</t>
  </si>
  <si>
    <t>9029 South Blvd</t>
  </si>
  <si>
    <t>['Body Shops', 'Car Dealers', 'Automotive', 'Auto Repair']</t>
  </si>
  <si>
    <t>xRVIv9-6y4aGE-kxdUK9BA</t>
  </si>
  <si>
    <t>Doghouse Bar and Grill</t>
  </si>
  <si>
    <t>7200 Albermarle Rd</t>
  </si>
  <si>
    <t>['Bars', 'Chicken Wings', 'Restaurants', 'Sandwiches', 'Nightlife']</t>
  </si>
  <si>
    <t>pZUS-Bgd02-YgskCS4mXoA</t>
  </si>
  <si>
    <t>Indigo Cafe</t>
  </si>
  <si>
    <t>1816-D Galleria Blvd</t>
  </si>
  <si>
    <t>['Southern', 'Restaurants', 'Comfort Food', 'Specialty Food', 'Food']</t>
  </si>
  <si>
    <t>IOPCUZ_SN3Gv1cHchLgXjQ</t>
  </si>
  <si>
    <t>Beluxe Waxing &amp; More</t>
  </si>
  <si>
    <t>['Eyebrow Services', 'Skin Care', 'Hair Removal', 'Waxing', 'Eyelash Service', 'Beauty &amp; Spas']</t>
  </si>
  <si>
    <t>l9N8Y8Nv6-lVab_COxnmHw</t>
  </si>
  <si>
    <t>Moving Simplified</t>
  </si>
  <si>
    <t>2651 Bagby Ln</t>
  </si>
  <si>
    <t>['Local Services', 'Home Cleaning', 'Home Services', 'Movers', 'Packing Services', 'Self Storage', 'Junk Removal &amp; Hauling']</t>
  </si>
  <si>
    <t>LUjUQi922iNzC3s4YlaCOg</t>
  </si>
  <si>
    <t>2200 W Roosevelt Blvd</t>
  </si>
  <si>
    <t>vfLoaULdp8zAAUu0dzXKQg</t>
  </si>
  <si>
    <t>SGQP7SvScwpEMH1Zz3e1Og</t>
  </si>
  <si>
    <t>Eye Care Center</t>
  </si>
  <si>
    <t>8506 S Tryon St</t>
  </si>
  <si>
    <t>5-cZ5gwVSkVuJrul8r6r9Q</t>
  </si>
  <si>
    <t>Delish Cakery</t>
  </si>
  <si>
    <t>3425 Back Creek Church Rd</t>
  </si>
  <si>
    <t>['Food', 'Bakeries', 'Desserts', 'Cupcakes']</t>
  </si>
  <si>
    <t>o_SI7PKxCaOd9pjJ0s_xvQ</t>
  </si>
  <si>
    <t>4450 Randolph Rd. Ste 100</t>
  </si>
  <si>
    <t>E7_qx909tNH3vEdzST5DSw</t>
  </si>
  <si>
    <t>Phase Salon</t>
  </si>
  <si>
    <t>930 Park Center Dr, Ste 103</t>
  </si>
  <si>
    <t>['Hair Stylists', 'Hair Salons', 'Makeup Artists', 'Beauty &amp; Spas']</t>
  </si>
  <si>
    <t>enstUv49glwllAL-RQ5NwA</t>
  </si>
  <si>
    <t>Ciel Gallery</t>
  </si>
  <si>
    <t>128 E Park Ave, Ste C</t>
  </si>
  <si>
    <t>sJqmJJQdDX390AyiLvWrPA</t>
  </si>
  <si>
    <t>Mecklenburg ABC Liquor Store</t>
  </si>
  <si>
    <t>3425 Pineville-Matthews Rd</t>
  </si>
  <si>
    <t>VI9kCDvwEIv_COowYi_otw</t>
  </si>
  <si>
    <t>Gaston Inn</t>
  </si>
  <si>
    <t>1400 East Franklin Blvd</t>
  </si>
  <si>
    <t>_AINW19k1QANvuJY3gwAIQ</t>
  </si>
  <si>
    <t>Cv9oanTDvIknNFB8ZWaiyA</t>
  </si>
  <si>
    <t>Bulldog Movers</t>
  </si>
  <si>
    <t>10918 Falls Branch Ln</t>
  </si>
  <si>
    <t>V28aDslCBPvlXdxCXN2c3g</t>
  </si>
  <si>
    <t>Continental Inn</t>
  </si>
  <si>
    <t>1100 W Sugar Creek Rd</t>
  </si>
  <si>
    <t>g2z330LprQ3Sk8_zwIUbEw</t>
  </si>
  <si>
    <t>Carriage Cleaners</t>
  </si>
  <si>
    <t>2712 W Mallard Creek Church Rd, Ste 400</t>
  </si>
  <si>
    <t>CC4HYf1cuDxeY2Bu-GWxEw</t>
  </si>
  <si>
    <t>Wingate By Wyndham Charlotte Airport I-85/I-485</t>
  </si>
  <si>
    <t>4238 Business Center Drive, I-85 And Little Rock Road</t>
  </si>
  <si>
    <t>4kJCXcOmyftVR6YmSVKMEg</t>
  </si>
  <si>
    <t>Fitness Connection - Northlake</t>
  </si>
  <si>
    <t>['Active Life', 'Trainers', 'Fitness &amp; Instruction', 'Boot Camps', 'Sports Clubs', 'Gyms']</t>
  </si>
  <si>
    <t>w-0AKGB7mQ_XQcOXvPabeQ</t>
  </si>
  <si>
    <t>550 S Tryon St</t>
  </si>
  <si>
    <t>['Car Wash', 'Oil Change Stations', 'Automotive', 'Auto Repair', 'Auto Detailing']</t>
  </si>
  <si>
    <t>QRB86l3CMOsGKk4eA0EGLg</t>
  </si>
  <si>
    <t>Realeyes Bookstore</t>
  </si>
  <si>
    <t>3306 N Davidson St, Ste A</t>
  </si>
  <si>
    <t>tAbVxUByme7S6axvn8uFwQ</t>
  </si>
  <si>
    <t>11025 Carolina Pl Pkwy, Ste FC-14</t>
  </si>
  <si>
    <t>['Salad', 'Sandwiches', 'Restaurants', 'Delis']</t>
  </si>
  <si>
    <t>0MPlj4gGjz3cBgu9Va6kgA</t>
  </si>
  <si>
    <t>Kohl's Huntersville</t>
  </si>
  <si>
    <t>9743 Sam Furr Rd</t>
  </si>
  <si>
    <t>['Home &amp; Garden', 'Swimwear', 'Home Decor', 'Shoe Stores', "Men's Clothing", 'Department Stores', 'Fashion', 'Shopping', "Women's Clothing"]</t>
  </si>
  <si>
    <t>EV-HOPRRKOP_UJffr0r1Zg</t>
  </si>
  <si>
    <t>YATc9NRx4nWilN1PvPxjiQ</t>
  </si>
  <si>
    <t>Apria Healthcare Group</t>
  </si>
  <si>
    <t>3845 Shopton Rd, Ste 300</t>
  </si>
  <si>
    <t>['Sleep Specialists', 'Home Health Care', 'Health &amp; Medical']</t>
  </si>
  <si>
    <t>GXKf53w3ix8vyyx9xEaMaQ</t>
  </si>
  <si>
    <t>Twenty Degrees Chocolates</t>
  </si>
  <si>
    <t>['Chocolatiers &amp; Shops', 'Food', 'Specialty Food', 'Desserts']</t>
  </si>
  <si>
    <t>rMbsUFQmim85HhRmAraGlw</t>
  </si>
  <si>
    <t>Dick Harrell Martial Arts</t>
  </si>
  <si>
    <t>627 H Minuet Ln</t>
  </si>
  <si>
    <t>toKFvCMLHS7K_mpaw3eMKQ</t>
  </si>
  <si>
    <t>Copan Restaurant</t>
  </si>
  <si>
    <t>3607 N Sharon Amity</t>
  </si>
  <si>
    <t>yMopev-RPxfEXgqkJOvCGA</t>
  </si>
  <si>
    <t>Cajun Queen</t>
  </si>
  <si>
    <t>1800 E 7th St</t>
  </si>
  <si>
    <t>['Seafood', 'Jazz &amp; Blues', 'Cajun/Creole', 'Nightlife', 'Venues &amp; Event Spaces', 'Arts &amp; Entertainment', 'Event Planning &amp; Services', 'Breakfast &amp; Brunch', 'Restaurants']</t>
  </si>
  <si>
    <t>Ooy7Mf6uu2oCiHFokplmwA</t>
  </si>
  <si>
    <t>n7Gbw3d3ReS7n907kyni_g</t>
  </si>
  <si>
    <t>14310 Rivergate Pkwy</t>
  </si>
  <si>
    <t>['Shopping', 'Hardware Stores', 'Home &amp; Garden', 'Appliances', 'Nurseries &amp; Gardening']</t>
  </si>
  <si>
    <t>KbDcbJ_twLng6IFANC8wmQ</t>
  </si>
  <si>
    <t>The Good Polish</t>
  </si>
  <si>
    <t>321 East Blvd, Ste 2</t>
  </si>
  <si>
    <t>Y6eQw6QpM1EfXZu7FTxJNw</t>
  </si>
  <si>
    <t>Solace Salon &amp; Spa at the Rossean House</t>
  </si>
  <si>
    <t>5160 Poplar Tent Rd</t>
  </si>
  <si>
    <t>['Cosmetics &amp; Beauty Supply', 'Massage', 'Beauty &amp; Spas', 'Day Spas', 'Shopping', 'Hair Salons']</t>
  </si>
  <si>
    <t>7_Eh1VvtKPmQvYNB1OTGWw</t>
  </si>
  <si>
    <t>7510 Pineville Matthews Rd, Ste 1A</t>
  </si>
  <si>
    <t>['Salad', 'Bagels', 'Breakfast &amp; Brunch', 'Soup', 'Food', 'Restaurants', 'Bakeries', 'Sandwiches']</t>
  </si>
  <si>
    <t>Dia5E7hjUCa0-Pr42YqhIA</t>
  </si>
  <si>
    <t>Mattress Firm Sterling</t>
  </si>
  <si>
    <t>9519 South Blvd, Ste A</t>
  </si>
  <si>
    <t>vk4nczkxVD2tmbrMtKNB4w</t>
  </si>
  <si>
    <t>Old Hickory House Restaurant</t>
  </si>
  <si>
    <t>['Specialty Food', 'Food', 'Restaurants', 'Barbeque']</t>
  </si>
  <si>
    <t>HU8saZX4S7pBGbLO6aid7A</t>
  </si>
  <si>
    <t>Providence Dentistry</t>
  </si>
  <si>
    <t>9804 Sandy Rock Pl, Ste B</t>
  </si>
  <si>
    <t>['Cosmetic Dentists', 'Health &amp; Medical', 'General Dentistry', 'Dentists', 'Beauty &amp; Spas', 'Teeth Whitening', 'Endodontists']</t>
  </si>
  <si>
    <t>ZSf1MMlTK3ibLyXO-j8I7A</t>
  </si>
  <si>
    <t>KellyLawn</t>
  </si>
  <si>
    <t>['Landscaping', 'Home Services', 'Lawn Services']</t>
  </si>
  <si>
    <t>EOJKhkPkMwt8bXbSMbzb1w</t>
  </si>
  <si>
    <t>The Gateau Baking</t>
  </si>
  <si>
    <t>LZfD1fThijhkNkzv4rUWSg</t>
  </si>
  <si>
    <t>6649 Morrison Blvd</t>
  </si>
  <si>
    <t>['Drugstores', 'Shopping', 'Cosmetics &amp; Beauty Supply', 'Beauty &amp; Spas', 'Photography Stores &amp; Services', 'Food', 'Convenience Stores']</t>
  </si>
  <si>
    <t>kDhP6eL32UbRj5r9XZW6EA</t>
  </si>
  <si>
    <t>Integrity Flooring</t>
  </si>
  <si>
    <t>3600 Highway 49 S</t>
  </si>
  <si>
    <t>UVIV4Q3nhwz_RvCUgLTJpg</t>
  </si>
  <si>
    <t>Frye's Lock and Key</t>
  </si>
  <si>
    <t>Buko5LgWKnOen39NcoKHdQ</t>
  </si>
  <si>
    <t>City Lights Rooftop</t>
  </si>
  <si>
    <t>['Nightlife', 'Restaurants', 'Bars', 'Lounges', 'American (Traditional)']</t>
  </si>
  <si>
    <t>hlNM1xWuUymG5AVbFno3qw</t>
  </si>
  <si>
    <t>5801 N. Sharon-Amity Rd</t>
  </si>
  <si>
    <t>dUOL_LUVG32uB1Vy1hYDgQ</t>
  </si>
  <si>
    <t>Carpet Pros</t>
  </si>
  <si>
    <t>3415 Westinghouse Blvd, Ste 3</t>
  </si>
  <si>
    <t>['Carpet Cleaning', 'Local Services', 'Grout Services', 'Home Services', 'Tiling']</t>
  </si>
  <si>
    <t>70zgsd7ChWnaxAmdDWT0hQ</t>
  </si>
  <si>
    <t>10710 S Tryon St</t>
  </si>
  <si>
    <t>['Specialty Food', 'Beer', 'Wine &amp; Spirits', 'Meat Shops', 'Food', 'Grocery']</t>
  </si>
  <si>
    <t>W58yQ1el2YBYpO8EjOI1Kw</t>
  </si>
  <si>
    <t>Andy Lewis Heating and Air Conditioning</t>
  </si>
  <si>
    <t>9300 N Lakebrook Rd</t>
  </si>
  <si>
    <t>n4UViE4WSWVM8SKOziVT-w</t>
  </si>
  <si>
    <t>Carolina Kids Dentistry</t>
  </si>
  <si>
    <t>5829 Phyliss Ln, Ste A</t>
  </si>
  <si>
    <t>['Health &amp; Medical', 'Pediatric Dentists', 'Dentists']</t>
  </si>
  <si>
    <t>MLGug8sDqdwtZOdhpNYiEg</t>
  </si>
  <si>
    <t>The Hub Bar And Grill</t>
  </si>
  <si>
    <t>['Nightlife', 'American (New)', 'Restaurants', 'Sports Bars', 'Bars']</t>
  </si>
  <si>
    <t>R93v1M1Psb7fhFyP2D0lEg</t>
  </si>
  <si>
    <t>Branchview Dental Care</t>
  </si>
  <si>
    <t>1020 Lee-Ann Dr NE</t>
  </si>
  <si>
    <t>['Health &amp; Medical', 'Dentists', 'General Dentistry', 'Pediatricians', 'Doctors', 'Endodontists', 'Cosmetic Dentists']</t>
  </si>
  <si>
    <t>TwWOwN7cKou9t5Hl6ckAYw</t>
  </si>
  <si>
    <t>Drake Dentistry of Charlotte</t>
  </si>
  <si>
    <t>1716 Kenilworth Ave, Ste 180</t>
  </si>
  <si>
    <t>UG4pl2aQvlSf21eaL8Yq2w</t>
  </si>
  <si>
    <t>Hearst Tower</t>
  </si>
  <si>
    <t>['Landmarks &amp; Historical Buildings', 'Home Services', 'Public Services &amp; Government', 'Real Estate', 'Shopping', 'Art Galleries', 'Arts &amp; Entertainment']</t>
  </si>
  <si>
    <t>Kcn6HYhGDe7B75MPz-Jiwg</t>
  </si>
  <si>
    <t>Audio Advice</t>
  </si>
  <si>
    <t>11409 Carolina Place Pkwy</t>
  </si>
  <si>
    <t>['Home Automation', 'Electronics', 'Home Services', 'Home Theatre Installation', 'Shopping']</t>
  </si>
  <si>
    <t>LBpfHl4wjpCE3ObVLDRSzA</t>
  </si>
  <si>
    <t>All About You Salon &amp; Day Spa</t>
  </si>
  <si>
    <t>1722 East Blvd</t>
  </si>
  <si>
    <t>['Beauty &amp; Spas', 'Hair Salons', 'Hair Removal', 'Waxing', 'Nail Salons', 'Day Spas']</t>
  </si>
  <si>
    <t>mXAKGXglIJOallOVBwpqwQ</t>
  </si>
  <si>
    <t>Sundance Irrigation</t>
  </si>
  <si>
    <t>9043 Raintree Ln</t>
  </si>
  <si>
    <t>['Home &amp; Garden', 'Backflow Services', 'Shopping', 'Landscaping', 'Home Services', 'Pressure Washers', 'Irrigation', 'Nurseries &amp; Gardening', 'Landscape Architects', 'Lighting Fixtures &amp; Equipment', 'Plumbing']</t>
  </si>
  <si>
    <t>JhrGRSeL0_ZhEbRFPBp3yw</t>
  </si>
  <si>
    <t>Morazan Restaurant</t>
  </si>
  <si>
    <t>Wjg0yXlJe3ytE6N7g04iGg</t>
  </si>
  <si>
    <t>Hux</t>
  </si>
  <si>
    <t>['Home Cleaning', 'Home Services', 'Professional Services', 'Handyman', 'Home Organization', 'Local Services', 'Laundry Services']</t>
  </si>
  <si>
    <t>SHFlELFcEcAOJv_fTAKChQ</t>
  </si>
  <si>
    <t>Dandelion Market</t>
  </si>
  <si>
    <t>['Food', 'Beer', 'Wine &amp; Spirits', 'Nightlife', 'Bars', 'Dance Clubs', 'Tapas/Small Plates', 'Restaurants', 'American (New)']</t>
  </si>
  <si>
    <t>Whgv09ClXXsjNTgjFl4XUw</t>
  </si>
  <si>
    <t>Steam It Up Seafood</t>
  </si>
  <si>
    <t>5304 Sunset Rd, Ste F</t>
  </si>
  <si>
    <t>injYKO_LWoKvLOiRW5cpqQ</t>
  </si>
  <si>
    <t>Ms Elsie's Caribbean B&amp;B</t>
  </si>
  <si>
    <t>334 N Sharon Amity Rd</t>
  </si>
  <si>
    <t>['Hotels', 'Bed &amp; Breakfast', 'Hotels &amp; Travel', 'Event Planning &amp; Services']</t>
  </si>
  <si>
    <t>sc_uOO1i8kutFUK7cgOY_A</t>
  </si>
  <si>
    <t>Heritage Inn</t>
  </si>
  <si>
    <t>6822 W Wilkinson Blvd</t>
  </si>
  <si>
    <t>oDv3IuF6noqak8EGq7-5UQ</t>
  </si>
  <si>
    <t>Massage Contour</t>
  </si>
  <si>
    <t>10220 Annie Oakley Trl</t>
  </si>
  <si>
    <t>1PYFn3TX0zAOydMyKpQVnQ</t>
  </si>
  <si>
    <t>UMI Teriyaki &amp; Sushi</t>
  </si>
  <si>
    <t>5428 New Fashion Way, Ste 612</t>
  </si>
  <si>
    <t>['Asian Fusion', 'Specialty Food', 'Food', 'Restaurants']</t>
  </si>
  <si>
    <t>0pqw878RsDJAANc1HhcuSg</t>
  </si>
  <si>
    <t>16617 Statesville Rd</t>
  </si>
  <si>
    <t>YHL5OAMgObXDjCpg0et_YA</t>
  </si>
  <si>
    <t>The Law Office of Tamela T Wallace PA</t>
  </si>
  <si>
    <t>301 S McDowell St, Ste 406</t>
  </si>
  <si>
    <t>['Divorce &amp; Family Law', 'Professional Services', 'Lawyers', 'Personal Injury Law']</t>
  </si>
  <si>
    <t>2MIpQmBtdsIo5Br_s_ksXg</t>
  </si>
  <si>
    <t>3018 E Franklin Blvd</t>
  </si>
  <si>
    <t>['Home Organization', 'Home Decor', 'Home Services', 'Kitchen &amp; Bath', 'Shopping', 'Mattresses', 'Furniture Stores', 'Home &amp; Garden']</t>
  </si>
  <si>
    <t>kh_CwXJ_eDo3AydJdPa-HA</t>
  </si>
  <si>
    <t>19700 One Norman Blvd, Ste B</t>
  </si>
  <si>
    <t>['Nail Salons', 'Barbers', 'Beauty &amp; Spas']</t>
  </si>
  <si>
    <t>Li_IDm7olXGzU0r3CMrIvQ</t>
  </si>
  <si>
    <t>5700 Albemarle Rd</t>
  </si>
  <si>
    <t>SSCOCRBZuplGHrB8IaIswg</t>
  </si>
  <si>
    <t>Brief</t>
  </si>
  <si>
    <t>['Shopping', "Men's Clothing", 'Swimwear', 'Fashion']</t>
  </si>
  <si>
    <t>5NxtX9Xt57nOaRQLTr3_dQ</t>
  </si>
  <si>
    <t>Meredith Jones Photography</t>
  </si>
  <si>
    <t>['Local Services', 'Event Planning &amp; Services', 'Photographers', 'Professional Services']</t>
  </si>
  <si>
    <t>3aamTq1iLTuOndl698l3HA</t>
  </si>
  <si>
    <t>Windsor Square Shopping Center</t>
  </si>
  <si>
    <t>1814 Windsor Square Dr</t>
  </si>
  <si>
    <t>E4i6S6jS5D4sI2meoBX3Ig</t>
  </si>
  <si>
    <t>Holiday Inn Express &amp; Suites Charlotte-Concord-I-85</t>
  </si>
  <si>
    <t>7772 Gateway Ln NW</t>
  </si>
  <si>
    <t>BfEh16xfOBfEWPNq7vWD4g</t>
  </si>
  <si>
    <t>George E. Simmons Branch YMCA</t>
  </si>
  <si>
    <t>6824 Democracy Dr</t>
  </si>
  <si>
    <t>['Active Life', 'Local Services', 'Community Service/Non-Profit', 'Fitness &amp; Instruction', 'Child Care &amp; Day Care', 'Gyms']</t>
  </si>
  <si>
    <t>_lpqjZAseSvoDxPN-_JnzQ</t>
  </si>
  <si>
    <t>King of Pops</t>
  </si>
  <si>
    <t>2500 Dunavant St</t>
  </si>
  <si>
    <t>['Ice Cream &amp; Frozen Yogurt', 'Food', 'Street Vendors', 'Food Trucks']</t>
  </si>
  <si>
    <t>L-mXB1xu1AXwzEULboXaag</t>
  </si>
  <si>
    <t>Asuka Sushi &amp; Hibachi</t>
  </si>
  <si>
    <t>['Noodles', 'Sushi Bars', 'Restaurants', 'Japanese']</t>
  </si>
  <si>
    <t>_PLNEhr5nnA0addEHT8fVQ</t>
  </si>
  <si>
    <t>H2Oasis</t>
  </si>
  <si>
    <t>2447 Park Rd, Ste C</t>
  </si>
  <si>
    <t>['Food', 'Food Delivery Services', 'Water Stores', 'Home Services', 'Local Services', 'Water Delivery', 'Water Purification Services']</t>
  </si>
  <si>
    <t>k_Wo12Sq2S4GdbSocpRumg</t>
  </si>
  <si>
    <t>Mathis Towing and Recovery</t>
  </si>
  <si>
    <t>tN3EpG7lQFHtoMIcuA8WOg</t>
  </si>
  <si>
    <t>zHdDliPABf8QDLaX4MP_yA</t>
  </si>
  <si>
    <t>Fiji Nails Spa</t>
  </si>
  <si>
    <t>FnRCeqLJkcb8zm_TsLY_AQ</t>
  </si>
  <si>
    <t>Camden Touchstone Apartments</t>
  </si>
  <si>
    <t>9200 Westbury Woods Dr</t>
  </si>
  <si>
    <t>zEJ7CHHZlCqN8DIXy86MRQ</t>
  </si>
  <si>
    <t>Bourbon N Burgers</t>
  </si>
  <si>
    <t>['Sports Bars', 'Bars', 'American (Traditional)', 'Restaurants', 'Nightlife']</t>
  </si>
  <si>
    <t>JZ7lKJVlSYQR3pimi0xPaw</t>
  </si>
  <si>
    <t>3025 Wilkinson Blvd</t>
  </si>
  <si>
    <t>aMMZDQ99A6X4ZA-J7Z801Q</t>
  </si>
  <si>
    <t>Happy Mullen - State Farm Insurance Agent</t>
  </si>
  <si>
    <t>2030 S. Tryon St., Ste 3F</t>
  </si>
  <si>
    <t>['Insurance', 'Banks &amp; Credit Unions', 'Financial Services']</t>
  </si>
  <si>
    <t>lvIILZrH5nwVSW8vOOL4LA</t>
  </si>
  <si>
    <t>2933 Eastway Drive</t>
  </si>
  <si>
    <t>6gF-m1csJtckBSJEmIpsTg</t>
  </si>
  <si>
    <t>Asiana Fusion Sushi</t>
  </si>
  <si>
    <t>['Restaurants', 'Sushi Bars', 'Asian Fusion', 'Chinese', 'Noodles', 'Salad', 'Japanese']</t>
  </si>
  <si>
    <t>9xeEtmntksqBh9I9_uFpug</t>
  </si>
  <si>
    <t>Residences at Brookline Apartments</t>
  </si>
  <si>
    <t>8816 Aspinwall Dr</t>
  </si>
  <si>
    <t>iAafNRsR-_q1OLqnvGKM-Q</t>
  </si>
  <si>
    <t>Gratefully, Danielle</t>
  </si>
  <si>
    <t>6414 Rea Rd, Ste C1</t>
  </si>
  <si>
    <t>['Gift Shops', 'Fashion', 'Shopping', 'Accessories', 'Home &amp; Garden', 'Home Decor', 'Flowers &amp; Gifts']</t>
  </si>
  <si>
    <t>fvwNREtzrWiqUppypcCr9g</t>
  </si>
  <si>
    <t>3460 E Franklin Blvd</t>
  </si>
  <si>
    <t>['American (Traditional)', 'Chicken Wings', 'Restaurants', 'Salad', 'Fast Food']</t>
  </si>
  <si>
    <t>n5Hc_iMVkyxcS0SXiBCbOQ</t>
  </si>
  <si>
    <t>First Watch Matthews</t>
  </si>
  <si>
    <t>1643 Matthews Township Pkwy</t>
  </si>
  <si>
    <t>['Restaurants', 'Breakfast &amp; Brunch', 'Cafes', 'American (New)', 'American (Traditional)']</t>
  </si>
  <si>
    <t>vwu9yn3AWiJJRZvQlZVyVA</t>
  </si>
  <si>
    <t>SpringHill Suites Charlotte Concord Mills/Speedway</t>
  </si>
  <si>
    <t>7811 Gateway Ln NW</t>
  </si>
  <si>
    <t>sAnrNNtd7uXEc1nRLiUlwg</t>
  </si>
  <si>
    <t>Willow Floral Boutique</t>
  </si>
  <si>
    <t>uFm5AVAJlCzUpM5bjOHH0w</t>
  </si>
  <si>
    <t>Snoops Grill</t>
  </si>
  <si>
    <t>2900 Westinghouse Blvd</t>
  </si>
  <si>
    <t>['Restaurants', 'American (Traditional)', 'Food']</t>
  </si>
  <si>
    <t>EBjNqgz4RSHkrNSvVjYcvg</t>
  </si>
  <si>
    <t>Tina's Alterations</t>
  </si>
  <si>
    <t>1408 East Blvd, Ste BB</t>
  </si>
  <si>
    <t>ZD0SmZTx5sxO2ViPAG742A</t>
  </si>
  <si>
    <t>14039 US Hwy 74 E, Ste A6</t>
  </si>
  <si>
    <t>['Notaries', 'Mailbox Centers', 'Printing Services', 'Shipping Centers', 'Local Services']</t>
  </si>
  <si>
    <t>syBbYNE5-rWDMOs-MkFRQw</t>
  </si>
  <si>
    <t>Emmet's Social Table</t>
  </si>
  <si>
    <t>401 E South Main St</t>
  </si>
  <si>
    <t>['Restaurants', 'American (Traditional)', 'Tapas/Small Plates', 'Tapas Bars']</t>
  </si>
  <si>
    <t>qkQb81FJkqZyaJ_uG5gB1g</t>
  </si>
  <si>
    <t>18600 Statesville Rd</t>
  </si>
  <si>
    <t>xEzrIUyxxHbp93n7qpIDEA</t>
  </si>
  <si>
    <t>Pottery Barn</t>
  </si>
  <si>
    <t>6801 Northlake Mall Dr, Ste 222</t>
  </si>
  <si>
    <t>['Home &amp; Garden', 'Furniture Stores', 'Shopping', 'Home Decor']</t>
  </si>
  <si>
    <t>1cxsIV_wi5lcFzbc9q6ZAw</t>
  </si>
  <si>
    <t>Hickory Grove Baptist Church</t>
  </si>
  <si>
    <t>13200 Mallard Creek Rd</t>
  </si>
  <si>
    <t>udkSGL7HB7e7FzTXWHqvUg</t>
  </si>
  <si>
    <t>USA Nails</t>
  </si>
  <si>
    <t>519 N Polk St</t>
  </si>
  <si>
    <t>1bZvR39k_a57MODOKKq29w</t>
  </si>
  <si>
    <t>9110 Monroe Rd</t>
  </si>
  <si>
    <t>odYVVzTk1OGRMtp7P0n7zQ</t>
  </si>
  <si>
    <t>Klas premier Detail</t>
  </si>
  <si>
    <t>2008 Henshaw Rd</t>
  </si>
  <si>
    <t>['Car Wash', 'Auto Detailing', 'Automotive', 'Flooring', 'Home Services']</t>
  </si>
  <si>
    <t>_ABVTPkUnbCWgBmakmKXMw</t>
  </si>
  <si>
    <t>Vin Master</t>
  </si>
  <si>
    <t>2000 S Blvd, Ste 610</t>
  </si>
  <si>
    <t>['Nightlife', 'Bars', 'Local Flavor', 'Shopping', 'Tasting Classes', 'Education', 'Beer', 'Wine &amp; Spirits', 'Wine Bars', 'Wine Tasting Classes', 'Food']</t>
  </si>
  <si>
    <t>X_J0kAyyJrKUo14Lrt2FMA</t>
  </si>
  <si>
    <t>Central Pointe Apartment Homes</t>
  </si>
  <si>
    <t>4933 Central Ave</t>
  </si>
  <si>
    <t>BBi9QQfQp_vIa5StfxBDRw</t>
  </si>
  <si>
    <t>A Gift of Peace Home Pet Euthanasia</t>
  </si>
  <si>
    <t>['Veterinarians', 'Pets', 'Pet Cremation Services', 'Pet Services']</t>
  </si>
  <si>
    <t>MUEjEJ2JoJeWDQVqfPnsAw</t>
  </si>
  <si>
    <t>8080 Concord Mills Rd</t>
  </si>
  <si>
    <t>['Home Decor', 'Shopping', 'Home &amp; Garden', 'Candle Stores', 'Rugs', 'Furniture Stores']</t>
  </si>
  <si>
    <t>pj8JEivTui_SKuMHBQ7b8w</t>
  </si>
  <si>
    <t>Solaso Nail Spa</t>
  </si>
  <si>
    <t>8035 Providence Rd</t>
  </si>
  <si>
    <t>eOsC02YH85POXsC8l3oy8w</t>
  </si>
  <si>
    <t>Gibson</t>
  </si>
  <si>
    <t>8oFOJL4tEGp48LOw07B4yg</t>
  </si>
  <si>
    <t>Travis Heating And Cooling</t>
  </si>
  <si>
    <t>16130 Old Statesville Rd</t>
  </si>
  <si>
    <t>VjosGv-Ut9Pub0eXTVGvWQ</t>
  </si>
  <si>
    <t>1403 E Franklin Blvd</t>
  </si>
  <si>
    <t>1LNHq2MRI2J5gyfeVDPHVg</t>
  </si>
  <si>
    <t>Chuck  Hipple, MSAc</t>
  </si>
  <si>
    <t>1812 Lyndhurst Ave</t>
  </si>
  <si>
    <t>['Health &amp; Medical', 'Acupuncture', 'Massage Therapy', 'Traditional Chinese Medicine']</t>
  </si>
  <si>
    <t>rnTeuuKjiPUq--l-FEmM2Q</t>
  </si>
  <si>
    <t>Starlight Roller Rink</t>
  </si>
  <si>
    <t>8830 E Wt Harris Blvd</t>
  </si>
  <si>
    <t>YuCZnkfLavG8LRsND_WHrg</t>
  </si>
  <si>
    <t>Cloud 9 Confections</t>
  </si>
  <si>
    <t>7025 E Independence Blvd</t>
  </si>
  <si>
    <t>['Food', 'Specialty Food', 'Custom Cakes', 'Chocolatiers &amp; Shops', 'Desserts', 'Cupcakes']</t>
  </si>
  <si>
    <t>PXWXarF6TBRSUzufpn_jzQ</t>
  </si>
  <si>
    <t>Amor de Brazil</t>
  </si>
  <si>
    <t>2225 Matthews Township, Ste C</t>
  </si>
  <si>
    <t>['Restaurants', 'Steakhouses', 'Brazilian']</t>
  </si>
  <si>
    <t>GL0B4Ro8oDGZCL54QseUmA</t>
  </si>
  <si>
    <t>Suffolk Punch Brewing</t>
  </si>
  <si>
    <t>2911 Griffith St, Ste B, The Suffolk Punch</t>
  </si>
  <si>
    <t>['Pop-Up Restaurants', 'Coffee &amp; Tea', 'Food', 'Restaurants', 'Nightlife', 'Beer Bar', 'Bars', 'Breweries', 'Brewpubs']</t>
  </si>
  <si>
    <t>LMJvSLWuuMV79F01MwUeww</t>
  </si>
  <si>
    <t>Comfort Suites Northlake</t>
  </si>
  <si>
    <t>7315 Smith Corners Blvd</t>
  </si>
  <si>
    <t>t9_vIO73BCSXrlyjLylaMA</t>
  </si>
  <si>
    <t>3540 Mount Holly-Huntersville Rd</t>
  </si>
  <si>
    <t>JgXX9B8HiYV_DVGtCKlCmg</t>
  </si>
  <si>
    <t>Real Property Management Charlotte Metro</t>
  </si>
  <si>
    <t>315 Main St, Ste 3A</t>
  </si>
  <si>
    <t>WVYaW1DDZEz_cSuLjbEYRA</t>
  </si>
  <si>
    <t>8200 South Blvd</t>
  </si>
  <si>
    <t>srpU4CLSxzZcNdAUBfiiRg</t>
  </si>
  <si>
    <t>South 21 Drive In</t>
  </si>
  <si>
    <t>3101 E Independence Blvd</t>
  </si>
  <si>
    <t>['Burgers', 'Restaurants', 'Salad', 'Sandwiches']</t>
  </si>
  <si>
    <t>vtgx4C4Zxnt6uDb3sJz92g</t>
  </si>
  <si>
    <t>1803 South New Hope Rd</t>
  </si>
  <si>
    <t>BVaayo22TKkpTV21pyi25Q</t>
  </si>
  <si>
    <t>5445 Highway 49 S</t>
  </si>
  <si>
    <t>['Ice Cream &amp; Frozen Yogurt', 'Burgers', 'Restaurants', 'Fast Food', 'Food']</t>
  </si>
  <si>
    <t>gv_eUEmFotdel5jMFiXydg</t>
  </si>
  <si>
    <t>Nail Max</t>
  </si>
  <si>
    <t>909 N Wendover Rd</t>
  </si>
  <si>
    <t>FUkmjcoUu8TVNAcnG6xBHA</t>
  </si>
  <si>
    <t>Universal Professional Beauty Supply Products</t>
  </si>
  <si>
    <t>uvS13a9YxJAdxysz7AjkBw</t>
  </si>
  <si>
    <t>Louis Vuitton Charlotte SouthPark</t>
  </si>
  <si>
    <t>['Luggage', 'Leather Goods', 'Accessories', 'Shopping', 'Fashion', 'Shoe Stores', 'Eyewear &amp; Opticians']</t>
  </si>
  <si>
    <t>x8k5vFVPgZdr9mKn7N8MLQ</t>
  </si>
  <si>
    <t>Reigning Doughnuts</t>
  </si>
  <si>
    <t>Zn1XufFEiIGLu7-4x4jesg</t>
  </si>
  <si>
    <t>1904 Matthews Township Pkwy</t>
  </si>
  <si>
    <t>['Restaurants', 'Breakfast &amp; Brunch', 'Sandwiches', 'Soup', 'Bagels', 'Delis', 'Food', 'Salad']</t>
  </si>
  <si>
    <t>3w1LqiQ4lDE99XtcVzAd9Q</t>
  </si>
  <si>
    <t>Park 51 Salon</t>
  </si>
  <si>
    <t>10701 Park Rd, Ste F</t>
  </si>
  <si>
    <t>5bvLY6R5ddHPAgDPZK9RiQ</t>
  </si>
  <si>
    <t>A &amp; B Auto Repair and Tire</t>
  </si>
  <si>
    <t>9213 Westmoreland Rd</t>
  </si>
  <si>
    <t>['Automotive', 'Auto Repair', 'Tires']</t>
  </si>
  <si>
    <t>7tLCT0fr9u957YsWRT3Y_w</t>
  </si>
  <si>
    <t>Sunset Hills  Golf Course</t>
  </si>
  <si>
    <t>800 Radio Rd</t>
  </si>
  <si>
    <t>['Golf Equipment', 'Shopping', 'Fitness &amp; Instruction', 'Golf', 'Active Life', 'Golf Lessons', 'Sporting Goods']</t>
  </si>
  <si>
    <t>B1imfnKRvcotaYacPGUrLQ</t>
  </si>
  <si>
    <t>Carpe Diem Restaurant &amp; Caterers</t>
  </si>
  <si>
    <t>1535 Elizabeth Ave</t>
  </si>
  <si>
    <t>['Vegetarian', 'American (New)', 'Nightlife', 'Bars', 'Event Planning &amp; Services', 'Venues &amp; Event Spaces', 'American (Traditional)', 'Restaurants', 'Caterers', 'Lounges']</t>
  </si>
  <si>
    <t>aD17SQCcPnVmiHRBK5101g</t>
  </si>
  <si>
    <t>['Fashion', 'Drugstores', 'Shopping', 'Electronics', 'Home &amp; Garden', 'Furniture Stores', 'Department Stores']</t>
  </si>
  <si>
    <t>R3qon5JIgTp_Ef-hO_t8BQ</t>
  </si>
  <si>
    <t>ACE Movers</t>
  </si>
  <si>
    <t>1003 Louise Ave</t>
  </si>
  <si>
    <t>['Packing Services', 'Movers', 'Home Services', 'Local Services', 'Self Storage']</t>
  </si>
  <si>
    <t>DRgbr4bDT_OJT9-CLq-M4w</t>
  </si>
  <si>
    <t>Affordable Computer Repair By DJ</t>
  </si>
  <si>
    <t>6110 Carriage Oaks Dr</t>
  </si>
  <si>
    <t>Z-xtYm7j_X75Waa2Vqj5ig</t>
  </si>
  <si>
    <t>Carmel Country Club</t>
  </si>
  <si>
    <t>4735 Carmel Rd</t>
  </si>
  <si>
    <t>['Active Life', 'Golf', 'Country Clubs', 'Arts &amp; Entertainment']</t>
  </si>
  <si>
    <t>7IX8W8M4pGYTyJ3Mpr0Zsw</t>
  </si>
  <si>
    <t>Van Kampen Law</t>
  </si>
  <si>
    <t>315 E Worthington Ave</t>
  </si>
  <si>
    <t>['Professional Services', 'Lawyers', 'Workers Compensation Law', 'Employment Law']</t>
  </si>
  <si>
    <t>QtK60SA8QbWOr0XgsHBPtA</t>
  </si>
  <si>
    <t>Pediatric Dentistry of South Charlotte</t>
  </si>
  <si>
    <t>7741 Ballantyne Commons Pkwy, Ste 101</t>
  </si>
  <si>
    <t>gnt1hLT7RBdXLTWwThs53Q</t>
  </si>
  <si>
    <t>Miller Bowles Law</t>
  </si>
  <si>
    <t>508 East Blvd</t>
  </si>
  <si>
    <t>['Divorce &amp; Family Law', 'Lawyers', 'Wills', 'Trusts', '&amp; Probates', 'Professional Services', 'Estate Planning Law']</t>
  </si>
  <si>
    <t>P2CPKupGaafZ8aej1xgZbA</t>
  </si>
  <si>
    <t>16615 W Catawba Ave, Ste E</t>
  </si>
  <si>
    <t>['Local Services', 'Electronics Repair', 'Mobile Phones', 'IT Services &amp; Computer Repair', 'Mobile Phone Repair', 'Shopping']</t>
  </si>
  <si>
    <t>rgHJmQzsIvbeX7hQ-E70Fg</t>
  </si>
  <si>
    <t>Lineberger Veterinary Hospital</t>
  </si>
  <si>
    <t>3735 S New Hope Rd</t>
  </si>
  <si>
    <t>['Pets', 'Pet Services', 'Pet Stores', 'Veterinarians', 'Health &amp; Medical', 'Hospitals', 'Pet Groomers', 'Pet Sitting', 'Pet Boarding']</t>
  </si>
  <si>
    <t>a7PdFUBBlYSn1Ay4ocsTJA</t>
  </si>
  <si>
    <t>Pewter Rose Bistro</t>
  </si>
  <si>
    <t>['Restaurants', 'Breakfast &amp; Brunch', 'American (New)']</t>
  </si>
  <si>
    <t>TMNjRCRWswGYiPOpuKdXow</t>
  </si>
  <si>
    <t>The Blossom Shop</t>
  </si>
  <si>
    <t>617 Providence Rd</t>
  </si>
  <si>
    <t>Y_ne1-2oQmxnh0_9XioDhg</t>
  </si>
  <si>
    <t>Boudreaux's Iron Shop</t>
  </si>
  <si>
    <t>4816 Worth Pl</t>
  </si>
  <si>
    <t>['Metal Fabricators', 'Local Services', 'Contractors', 'Fences &amp; Gates', 'Home Services']</t>
  </si>
  <si>
    <t>KhgWgCjLfHEHBOLP5G6QSQ</t>
  </si>
  <si>
    <t>6455 Old Monroe Rd</t>
  </si>
  <si>
    <t>['Sports Bars', 'Comfort Food', 'American (Traditional)', 'Restaurants', 'Nightlife', 'Bars', 'Chicken Wings']</t>
  </si>
  <si>
    <t>Sn7_JZg4Sm2NVPv915TceA</t>
  </si>
  <si>
    <t>Desgen's Closet</t>
  </si>
  <si>
    <t>5346-D Prosperity Church Rd</t>
  </si>
  <si>
    <t>['Thrift Stores', "Women's Clothing", 'Accessories', 'Fashion', 'Used', 'Vintage &amp; Consignment', "Men's Clothing", 'Shopping']</t>
  </si>
  <si>
    <t>hCAKE52GG4BGvXYS9vvVtw</t>
  </si>
  <si>
    <t>Charlotte Reflexology</t>
  </si>
  <si>
    <t>5200 Park Rd, Ste 207A</t>
  </si>
  <si>
    <t>['Health &amp; Medical', 'Acupuncture', 'Traditional Chinese Medicine', 'Reflexology', 'Massage Therapy']</t>
  </si>
  <si>
    <t>Bqizhjps6vdRQAzGte94ow</t>
  </si>
  <si>
    <t>Rich &amp; Bennett's St Patrick's Day Pub Crawl</t>
  </si>
  <si>
    <t>['Arts &amp; Entertainment', 'Local Flavor', 'Bar Crawl', 'Nightlife', 'Festivals']</t>
  </si>
  <si>
    <t>gBpkfMPR_RaFe_Wrolc81w</t>
  </si>
  <si>
    <t>AAA Advanced Therapeutics</t>
  </si>
  <si>
    <t>u3jxdLVS-bZzwlbi9jxgQA</t>
  </si>
  <si>
    <t>8925 J M Keynes Dr</t>
  </si>
  <si>
    <t>srvybqa18m_W-xho3cVkIw</t>
  </si>
  <si>
    <t>Creature Comforts of Charlotte Pet Sitting</t>
  </si>
  <si>
    <t>131 Poindexter Dr, Unit 1302</t>
  </si>
  <si>
    <t>B9pQTlrTQRbYrJozIOJO6w</t>
  </si>
  <si>
    <t>World Class Barbers</t>
  </si>
  <si>
    <t>5346 Prosperity Church Rd</t>
  </si>
  <si>
    <t>iaiirTK8an1WpineXK12tA</t>
  </si>
  <si>
    <t>2415 N. Chester St</t>
  </si>
  <si>
    <t>['Restaurants', 'Fast Food', 'Burgers', 'American (Traditional)']</t>
  </si>
  <si>
    <t>YOkqZFMGL4-h5qP4adnJMg</t>
  </si>
  <si>
    <t>Pappert &amp; Kirk Family Dentistry</t>
  </si>
  <si>
    <t>4525 Park Rd, Ste B-102</t>
  </si>
  <si>
    <t>['Oral Surgeons', 'Dentists', 'Cosmetic Dentists', 'Health &amp; Medical', 'Endodontists']</t>
  </si>
  <si>
    <t>v5kZsm1p6N2N3fwtxm3FHg</t>
  </si>
  <si>
    <t>iPho</t>
  </si>
  <si>
    <t>5110-1G Park Rd</t>
  </si>
  <si>
    <t>['Vegetarian', 'Vietnamese', 'Sandwiches', 'Restaurants', 'Noodles', 'Soup', 'Chicken Wings', 'Vegan']</t>
  </si>
  <si>
    <t>cKL31-a88pFb3nm7e3PG4w</t>
  </si>
  <si>
    <t>Latta Plantation Nature Preserve</t>
  </si>
  <si>
    <t>vNllp243LmFMVO0MNyhM1A</t>
  </si>
  <si>
    <t>15235 John J. Delaney Drive</t>
  </si>
  <si>
    <t>['Wine Bars', 'Bars', 'Sports Bars', 'Restaurants', 'Nightlife', 'American (New)', 'American (Traditional)', 'Beer Bar', 'Burgers']</t>
  </si>
  <si>
    <t>jwc3CwM7sujEBcAdEYm8SA</t>
  </si>
  <si>
    <t>Kaitlyn's Pharmacy</t>
  </si>
  <si>
    <t>['Health Markets', 'Shopping', 'Drugstores', 'Health &amp; Medical', 'Food', 'Specialty Food', 'Pharmacy']</t>
  </si>
  <si>
    <t>PpM_cVAyyr7ewMgnOUXuuA</t>
  </si>
  <si>
    <t>Closetbox Storage</t>
  </si>
  <si>
    <t>5433 Wyoming Ave</t>
  </si>
  <si>
    <t>L05TCZTgq50mrJfyIsGryA</t>
  </si>
  <si>
    <t>Time Car Transportation</t>
  </si>
  <si>
    <t>['Hotels &amp; Travel', 'Airport Shuttles', 'Taxis', 'Transportation']</t>
  </si>
  <si>
    <t>5sy9ljRf2rq_DtIn6j4_cw</t>
  </si>
  <si>
    <t>Hendrick MINI</t>
  </si>
  <si>
    <t>7036 E Independence Blvd</t>
  </si>
  <si>
    <t>bu3_qRUVN6JusvspjcLtrg</t>
  </si>
  <si>
    <t>Sharonview Federal Credit Union</t>
  </si>
  <si>
    <t>5033 S Blvd</t>
  </si>
  <si>
    <t>ZV-Gbjp8szzzWaimHrwa0w</t>
  </si>
  <si>
    <t>Southern Flavor</t>
  </si>
  <si>
    <t>246 N New Hope Rd Level 2 Food Ct</t>
  </si>
  <si>
    <t>['Southern', 'American (Traditional)', 'Soul Food', 'Restaurants']</t>
  </si>
  <si>
    <t>TzJ5eSAduNj5-8T054T6RQ</t>
  </si>
  <si>
    <t>Earp's</t>
  </si>
  <si>
    <t>10950 Woodland Beaver Rd</t>
  </si>
  <si>
    <t>rkSkmyj341_eheEmLI5M_Q</t>
  </si>
  <si>
    <t>360 Lounge</t>
  </si>
  <si>
    <t>7030 Smith Corners Blvd</t>
  </si>
  <si>
    <t>['Sports Bars', 'Bars', 'Comfort Food', 'Nightlife', 'Restaurants', 'Lounges']</t>
  </si>
  <si>
    <t>UoqiI6_srEdSSXeCp_e_JQ</t>
  </si>
  <si>
    <t>['American (Traditional)', 'Nightlife', 'Steakhouses', 'Restaurants', 'Bars', 'Burgers', 'American (New)', 'Sports Bars']</t>
  </si>
  <si>
    <t>wqJ6eC0bmKsTK5bsSuYhcg</t>
  </si>
  <si>
    <t>Aquavina</t>
  </si>
  <si>
    <t>435 S Tryon St</t>
  </si>
  <si>
    <t>Br-4Dxf-bpzVqehGckF5YQ</t>
  </si>
  <si>
    <t>Sticks and Cones Ice Cream Trucks</t>
  </si>
  <si>
    <t>['Food', 'Restaurants', 'Ice Cream &amp; Frozen Yogurt', 'Food Stands']</t>
  </si>
  <si>
    <t>XxKU6_ZiWvNQ73Q6zRleZw</t>
  </si>
  <si>
    <t>8018 Concord Mills Blvd</t>
  </si>
  <si>
    <t>AHosGBveeXx9YjsQvdJgeg</t>
  </si>
  <si>
    <t>Bentley's on 27</t>
  </si>
  <si>
    <t>4620 Piedmont Row Dr, Ste 110</t>
  </si>
  <si>
    <t>['Restaurants', 'Seafood', 'Steakhouses', 'French', 'Event Planning &amp; Services', 'Venues &amp; Event Spaces', 'American (Traditional)']</t>
  </si>
  <si>
    <t>v72XMTh-dI3L6kHZSRpzpw</t>
  </si>
  <si>
    <t>Capishe Real Italian Kitchen</t>
  </si>
  <si>
    <t>500 E Morehead St, Ste 100</t>
  </si>
  <si>
    <t>['Specialty Food', 'Italian', 'Food', 'Pizza', 'Nightlife', 'Pasta Shops', 'Bars', 'Restaurants', 'Wine Bars']</t>
  </si>
  <si>
    <t>i_dusgBfCdTA59gYhQPLhw</t>
  </si>
  <si>
    <t>Dermatology Care of Charlotte</t>
  </si>
  <si>
    <t>15830 Ballantyne Medical Pl, Ste 100</t>
  </si>
  <si>
    <t>phHuNq3n8cNU272Etidbqw</t>
  </si>
  <si>
    <t>Chef Hassan Catering &amp; Cooking School</t>
  </si>
  <si>
    <t>['Caterers', 'Specialty Schools', 'Event Planning &amp; Services', 'Cooking Schools', 'Personal Chefs', 'Education']</t>
  </si>
  <si>
    <t>8Kj8djbAZHEDImwjlmvOJQ</t>
  </si>
  <si>
    <t>Lucky Lou's Tavern</t>
  </si>
  <si>
    <t>5124 Park Rd</t>
  </si>
  <si>
    <t>['American (New)', 'Restaurants', 'Karaoke', 'Nightlife', 'Bars', 'Sports Bars']</t>
  </si>
  <si>
    <t>AOBj5hqZpuo5H3d2rWKMWw</t>
  </si>
  <si>
    <t>Stacy Pritchard Jr - State Farm Insurance Agent</t>
  </si>
  <si>
    <t>703 McNinch St</t>
  </si>
  <si>
    <t>['Auto Insurance', 'Financial Services', 'Home &amp; Rental Insurance', 'Insurance']</t>
  </si>
  <si>
    <t>CSkyqO0v-pOH_MzOzQjckA</t>
  </si>
  <si>
    <t>Friendship Missionary Baptist Church</t>
  </si>
  <si>
    <t>3400 Beatties Ford Rd</t>
  </si>
  <si>
    <t>['Child Care &amp; Day Care', 'Churches', 'Religious Organizations', 'Local Services']</t>
  </si>
  <si>
    <t>ZCXjNG1EBFiKKMtR9DOTGg</t>
  </si>
  <si>
    <t>Thai House - University</t>
  </si>
  <si>
    <t>230 E Wt Harris Blvd, Ste B9</t>
  </si>
  <si>
    <t>['Nightlife', 'Bars', 'Seafood', 'Thai', 'Restaurants']</t>
  </si>
  <si>
    <t>NAnDoTRVraruuiJoc1TRrg</t>
  </si>
  <si>
    <t>American Store &amp; Lock</t>
  </si>
  <si>
    <t>1221 N Wendover Rd</t>
  </si>
  <si>
    <t>EcrfdFula0iNyPN-L6eZRw</t>
  </si>
  <si>
    <t>Clean Eatz Lake Norman</t>
  </si>
  <si>
    <t>17111 Kenton Dr, unit 101B</t>
  </si>
  <si>
    <t>['Restaurants', 'Food', 'Salad', 'Sandwiches', 'Burgers']</t>
  </si>
  <si>
    <t>g2puzJuNZuqfd8nZXkBaOw</t>
  </si>
  <si>
    <t>Charlotte Family Yoga Center</t>
  </si>
  <si>
    <t>8230 Poplar Tent Rd</t>
  </si>
  <si>
    <t>KYWV0feKoUkYeXfEEjAElQ</t>
  </si>
  <si>
    <t>Elder Gallery of Contemporary Art</t>
  </si>
  <si>
    <t>1520 S Tryon St</t>
  </si>
  <si>
    <t>It4PXjVFQTK-yYM9cwR5FQ</t>
  </si>
  <si>
    <t>['Used Car Dealers', 'Automotive', 'Car Dealers']</t>
  </si>
  <si>
    <t>W60cV5tQp2417kqZnWiCqg</t>
  </si>
  <si>
    <t>Two Scoops Creamery - Lake Norman</t>
  </si>
  <si>
    <t>['Ice Cream &amp; Frozen Yogurt', 'Food', 'Desserts', 'Coffee &amp; Tea', 'Food Stands', 'Restaurants']</t>
  </si>
  <si>
    <t>The Metropolitan</t>
  </si>
  <si>
    <t>bgGOdnZ5xhfTOYwhgiauBg</t>
  </si>
  <si>
    <t>TOLA Rose Italian Eats Food Truck</t>
  </si>
  <si>
    <t>['Food Trucks', 'Food', 'Italian', 'Restaurants']</t>
  </si>
  <si>
    <t>Miller &amp; Kasper</t>
  </si>
  <si>
    <t>['Restaurants', 'Sandwiches', 'Food', 'Diners', 'Hot Dogs']</t>
  </si>
  <si>
    <t>VdRZJdWqS5wXlBBSPKVM2Q</t>
  </si>
  <si>
    <t>Noah's Art of South Park</t>
  </si>
  <si>
    <t>5110 Park Rd, Ste 2E</t>
  </si>
  <si>
    <t>['Education', 'Event Planning &amp; Services', 'Active Life', 'Party &amp; Event Planning', 'Art Classes', 'Specialty Schools', 'Art Schools', 'Day Camps']</t>
  </si>
  <si>
    <t>w8CyDOwz2EXgAx9iN5NNQA</t>
  </si>
  <si>
    <t>Lynton Electric</t>
  </si>
  <si>
    <t>8017 Jefferson Colony Rd</t>
  </si>
  <si>
    <t>BCA4xqVIt9YdXlKbGT0t8g</t>
  </si>
  <si>
    <t>Total Being Yoga</t>
  </si>
  <si>
    <t>7427 Matthews Mint Hill Rd, Ste 206</t>
  </si>
  <si>
    <t>['Fitness &amp; Instruction', 'Yoga', 'Active Life']</t>
  </si>
  <si>
    <t>a0imQZn-utjU8kyIfEdwLg</t>
  </si>
  <si>
    <t>Big Guys Pizza</t>
  </si>
  <si>
    <t>6914 Matthews Mint Hill Rd</t>
  </si>
  <si>
    <t>MINT  HILL</t>
  </si>
  <si>
    <t>aB0BOZXoqWbE2TngfbCRDQ</t>
  </si>
  <si>
    <t>Parkway Dentistry</t>
  </si>
  <si>
    <t>11940 Carolina Place Pkwy, Ste 103</t>
  </si>
  <si>
    <t>['Dentists', 'General Dentistry', 'Health &amp; Medical', 'Endodontists', 'Orthodontists', 'Cosmetic Dentists']</t>
  </si>
  <si>
    <t>u39P4LlGpCM-WvxrJEDS0A</t>
  </si>
  <si>
    <t>ghKN6NeyIBn9xxS0fO7SQQ</t>
  </si>
  <si>
    <t>Bar-B-Q King</t>
  </si>
  <si>
    <t>2900 Wilkinson Blvd</t>
  </si>
  <si>
    <t>QDbcpUMENouLdhSVImUMEQ</t>
  </si>
  <si>
    <t>PerioCare</t>
  </si>
  <si>
    <t>14135 Ballantyne Corporate Pl, Ste 175</t>
  </si>
  <si>
    <t>['Oral Surgeons', 'Health &amp; Medical', 'Periodontists', 'Dentists', 'Cosmetic Dentists']</t>
  </si>
  <si>
    <t>n2xLJZjC5wSOgXbTEiRJ_A</t>
  </si>
  <si>
    <t>Kevin L Smith, MD - Charlotte Plastic Surgery</t>
  </si>
  <si>
    <t>['Health &amp; Medical', 'Medical Centers', 'Plastic Surgeons', 'Cosmetic Surgeons', 'Doctors']</t>
  </si>
  <si>
    <t>dptkysHQ4aflYxLvMQd1_g</t>
  </si>
  <si>
    <t>Spiffy - On-Demand Car Care</t>
  </si>
  <si>
    <t>['Transmission Repair', 'Car Wash', 'Auto Detailing', 'Automotive']</t>
  </si>
  <si>
    <t>NIS9zMq4yP-nzG0bs4XcBw</t>
  </si>
  <si>
    <t>The Fun Train Party Rentals</t>
  </si>
  <si>
    <t>['Event Planning &amp; Services', 'Party Equipment Rentals', 'Party Supplies']</t>
  </si>
  <si>
    <t>ERN2Ba1D7Rh7KSfkVcl61Q</t>
  </si>
  <si>
    <t>The Sign Source</t>
  </si>
  <si>
    <t>10228 Bailey Rd, Ste 203</t>
  </si>
  <si>
    <t>['Signmaking', 'Professional Services', 'Graphic Design']</t>
  </si>
  <si>
    <t>gnKjwL_1w79qoiV3IC_xQQ</t>
  </si>
  <si>
    <t>Musashi Japanese Restaurant</t>
  </si>
  <si>
    <t>10110 Johnston Rd, Ste 15</t>
  </si>
  <si>
    <t>QrgWWsU1rE96M2673pg-og</t>
  </si>
  <si>
    <t>Atrium Health-Northeast</t>
  </si>
  <si>
    <t>920 Church St N</t>
  </si>
  <si>
    <t>['Hospitals', 'Health &amp; Medical', 'Doctors', 'Medical Centers']</t>
  </si>
  <si>
    <t>e6RmYNs6XV3feuDKzrxp4A</t>
  </si>
  <si>
    <t>The Imperial</t>
  </si>
  <si>
    <t>['Lounges', 'Nightlife', 'Arts &amp; Entertainment', 'Bars', 'Jazz &amp; Blues', 'Cocktail Bars']</t>
  </si>
  <si>
    <t>8qX6qmf1JJjCkHldt9D9Aw</t>
  </si>
  <si>
    <t>A1A Roadside Assistance Of Charlotte - Charlotte Road Angels</t>
  </si>
  <si>
    <t>['Automotive', 'Auto Repair', 'Roadside Assistance', 'Home Services', 'Keys &amp; Locksmiths', 'Towing']</t>
  </si>
  <si>
    <t>YdCSjPfEqdOinO42zbBE7Q</t>
  </si>
  <si>
    <t>Home Town Country Buffet</t>
  </si>
  <si>
    <t>181 W Garrison Blvd</t>
  </si>
  <si>
    <t>i-F3RAM1DhzkBUF8LWVMXw</t>
  </si>
  <si>
    <t>Comfort Inn Executive Park</t>
  </si>
  <si>
    <t>5822 Westpark Dr</t>
  </si>
  <si>
    <t>6e2LDRIWzAmKb2qq_TnnnA</t>
  </si>
  <si>
    <t>MrJims.Pizza of Charlotte</t>
  </si>
  <si>
    <t>1603 West Blvd</t>
  </si>
  <si>
    <t>zLRiLXCQAZNeDxy2VLhcaA</t>
  </si>
  <si>
    <t>10822 Providence Rd, Ste 300</t>
  </si>
  <si>
    <t>['Flowers &amp; Gifts', 'Shopping', 'Arts &amp; Crafts', 'Gift Shops', 'Cards &amp; Stationery', 'Event Planning &amp; Services']</t>
  </si>
  <si>
    <t>KxqAQ-CJcAPDTJbrnQUTfg</t>
  </si>
  <si>
    <t>Great Wok</t>
  </si>
  <si>
    <t>4vHqIhmx66pWqkaBSL8wZQ</t>
  </si>
  <si>
    <t>8150 Ikea Blvd, Ste 20</t>
  </si>
  <si>
    <t>['Shopping', 'Home Decor', 'Home &amp; Garden', 'Beer', 'Wine &amp; Spirits', 'Furniture Stores', 'Food']</t>
  </si>
  <si>
    <t>kTMAhlLxPEH5dfNhXhS0ZQ</t>
  </si>
  <si>
    <t>Optima Pets</t>
  </si>
  <si>
    <t>15105 John J Delaney Dr, Ste 121</t>
  </si>
  <si>
    <t>['Dog Walkers', 'Pet Sitting', 'Pet Services', 'Pets']</t>
  </si>
  <si>
    <t>x-sOsTfWRJ4k_QTUCF27eg</t>
  </si>
  <si>
    <t>5607 S Tryon Rd</t>
  </si>
  <si>
    <t>i533ObpRYfBX6AomaT277g</t>
  </si>
  <si>
    <t>2901 W Highway 74</t>
  </si>
  <si>
    <t>Lyq7ULam8T-ZddYLHq4DqA</t>
  </si>
  <si>
    <t>Charlotte International Airport Parking</t>
  </si>
  <si>
    <t>['Hotels &amp; Travel', 'Automotive', 'Parking', 'Airports']</t>
  </si>
  <si>
    <t>ON2CSTT7Pj8g_bqKhSA4OA</t>
  </si>
  <si>
    <t>In &amp; Out Bail Bonds</t>
  </si>
  <si>
    <t>811 E Trade St</t>
  </si>
  <si>
    <t>['Bail Bondsmen', 'Local Services']</t>
  </si>
  <si>
    <t>FKvQ-bz8OKEDTycwjRmtgg</t>
  </si>
  <si>
    <t>The Palmer Building</t>
  </si>
  <si>
    <t>2601 E 7th St</t>
  </si>
  <si>
    <t>['Party &amp; Event Planning', 'Wedding Planning', 'Venues &amp; Event Spaces', 'Event Planning &amp; Services']</t>
  </si>
  <si>
    <t>yQkQ_W6fL0w2AqF-0CLoLw</t>
  </si>
  <si>
    <t>Fuze Branding</t>
  </si>
  <si>
    <t>2513 Rozzelles Ferry Rd</t>
  </si>
  <si>
    <t>['Professional Services', 'Graphic Design', 'Web Design', 'Event Planning &amp; Services', 'Photographers']</t>
  </si>
  <si>
    <t>ujUW_oXhTsdPqSTFK1sdZg</t>
  </si>
  <si>
    <t>Loco Lime Mexican Grill</t>
  </si>
  <si>
    <t>13016 Eastfield Rd</t>
  </si>
  <si>
    <t>x1as5p4PNJS8nSDsiiiSTQ</t>
  </si>
  <si>
    <t>KTA Fitness</t>
  </si>
  <si>
    <t>640 E Matthews Mint Hill Rd</t>
  </si>
  <si>
    <t>['Martial Arts', 'Fitness &amp; Instruction', 'Active Life', 'Circuit Training Gyms', 'Gyms']</t>
  </si>
  <si>
    <t>M4BG7aWQTNNbVRUWRZwCMw</t>
  </si>
  <si>
    <t>fBGnG6OxmSusRiynAJE1qg</t>
  </si>
  <si>
    <t>7806 Stevens Mill Rd</t>
  </si>
  <si>
    <t>zi5TJcrGOo45-NfBiWLslA</t>
  </si>
  <si>
    <t>BLACKLION</t>
  </si>
  <si>
    <t>['Flowers &amp; Gifts', 'Home Decor', 'Gift Shops', 'Shopping', 'Home &amp; Garden', 'Shopping Centers', 'Furniture Stores']</t>
  </si>
  <si>
    <t>H8n_ReemOK2h2lJt87Vk2A</t>
  </si>
  <si>
    <t>Pink And Blue</t>
  </si>
  <si>
    <t>D6UT_Z3BST-wq7UcjX09Ow</t>
  </si>
  <si>
    <t>1495 E Franklin Blvd</t>
  </si>
  <si>
    <t>5dSsBYJiMujrd8uJuVcJhA</t>
  </si>
  <si>
    <t>800 W Trade St, Ste 140</t>
  </si>
  <si>
    <t>ez8-4FCNiTGXdy2Gokyufg</t>
  </si>
  <si>
    <t>Signature Nail Spa</t>
  </si>
  <si>
    <t>9711 Northlake Ctr Pkwy</t>
  </si>
  <si>
    <t>eFABCt6VBd9rBmzyUf0cwg</t>
  </si>
  <si>
    <t>Flooring Clearance Center</t>
  </si>
  <si>
    <t>11500 E Independence Blvd, Ste A</t>
  </si>
  <si>
    <t>['Flooring', 'Home Services', 'Building Supplies']</t>
  </si>
  <si>
    <t>c0vP4gnzmr7V_ivGdanGQQ</t>
  </si>
  <si>
    <t>4525 Sunset Rd</t>
  </si>
  <si>
    <t>3Rcv8GtzWbbWRzInE1NvpA</t>
  </si>
  <si>
    <t>16926 Birkdale Commons Pkwy, Ste D</t>
  </si>
  <si>
    <t>OKuw0cHZfrCJCQqH0NkyDA</t>
  </si>
  <si>
    <t>Second Harvest Food Bank of Metrolina</t>
  </si>
  <si>
    <t>500 Spratt St</t>
  </si>
  <si>
    <t>['Food Banks', 'Local Services', 'Community Service/Non-Profit']</t>
  </si>
  <si>
    <t>b0n2D_Ry2WPo7XAV1Y1U0Q</t>
  </si>
  <si>
    <t>Boardwalk Billy's Raw Bar and Ribs</t>
  </si>
  <si>
    <t>1636 Sardis Rd N</t>
  </si>
  <si>
    <t>['Sandwiches', 'Sports Bars', 'Nightlife', 'Restaurants', 'Barbeque', 'Cocktail Bars', 'American (Traditional)', 'Beer Bar', 'Bars', 'Seafood']</t>
  </si>
  <si>
    <t>rpK6XXAfFZIVb2amLgjDDg</t>
  </si>
  <si>
    <t>Carolina Buyers Agent</t>
  </si>
  <si>
    <t>JhePjlbrEACl926qu-RpJw</t>
  </si>
  <si>
    <t>Skinergy Aesthetics</t>
  </si>
  <si>
    <t>708 East Blvd</t>
  </si>
  <si>
    <t>['Health &amp; Medical', 'Beauty &amp; Spas', 'Medical Spas', 'Hair Removal', 'Waxing', 'Skin Care']</t>
  </si>
  <si>
    <t>BOlCnpC-fXqheQ76_nxw0w</t>
  </si>
  <si>
    <t>_JG_8-pczM_e4FG365jnJw</t>
  </si>
  <si>
    <t>Angy's Style</t>
  </si>
  <si>
    <t>5025 N Tryon St, Ste 101</t>
  </si>
  <si>
    <t>KPD7yZS85MLAiWVOPEexEw</t>
  </si>
  <si>
    <t>Dressed</t>
  </si>
  <si>
    <t>415 East Woodlawn Rd, Fl 2</t>
  </si>
  <si>
    <t>['Formal Wear', 'Used', 'Vintage &amp; Consignment', 'Shopping', 'Fashion', 'Clothing Rental', "Women's Clothing"]</t>
  </si>
  <si>
    <t>u30sGj_F4iNw9gCfjbpV-Q</t>
  </si>
  <si>
    <t>The Wine Room at Afton Village</t>
  </si>
  <si>
    <t>5401 Village Dr NW</t>
  </si>
  <si>
    <t>['Food', 'Beer', 'Wine &amp; Spirits', 'Restaurants', 'American (Traditional)', 'Sandwiches', 'Wine Bars', 'Bars', 'Nightlife']</t>
  </si>
  <si>
    <t>mI1Y9aKvDC12Z9imospeuw</t>
  </si>
  <si>
    <t>8624 Camfield St, Ste A</t>
  </si>
  <si>
    <t>pWUdMrZlf96ohG0jGHOMkg</t>
  </si>
  <si>
    <t>Joseph-Beth Booksellers</t>
  </si>
  <si>
    <t>Southpark Mall, 4345 Barclay Downs Dr</t>
  </si>
  <si>
    <t>6MtzIWnwN6q4Swgf2M8NLQ</t>
  </si>
  <si>
    <t>210 E Trade St, B132</t>
  </si>
  <si>
    <t>['Salad', 'Latin American', 'Food', 'Empanadas', 'Restaurants']</t>
  </si>
  <si>
    <t>Rp4XWPWoSRZPjlKDqM0kQw</t>
  </si>
  <si>
    <t>All American Relocation</t>
  </si>
  <si>
    <t>bF9qBr4msClv9oTOUeHhgw</t>
  </si>
  <si>
    <t>Avalon Spa and Nail</t>
  </si>
  <si>
    <t>GHbJ759yguARznWi_PCv6w</t>
  </si>
  <si>
    <t>Corners</t>
  </si>
  <si>
    <t>4243 Park Rd</t>
  </si>
  <si>
    <t>['Cards &amp; Stationery', 'Shopping', 'Event Planning &amp; Services', 'Arts &amp; Crafts', 'Flowers &amp; Gifts', 'Art Galleries', 'Arts &amp; Entertainment', 'Home &amp; Garden', 'Home Decor', 'Framing']</t>
  </si>
  <si>
    <t>xrBtePtFw32nYIPhgU7I8w</t>
  </si>
  <si>
    <t>T2C Smokehouse</t>
  </si>
  <si>
    <t>['Barbeque', 'Food Trucks', 'Restaurants', 'Caterers', 'Event Planning &amp; Services', 'Smokehouse', 'Steakhouses', 'Party &amp; Event Planning', 'Food']</t>
  </si>
  <si>
    <t>qByu1yCdSVXpQlogRz-6iQ</t>
  </si>
  <si>
    <t>Sunset Cleaners &amp; Laundramat</t>
  </si>
  <si>
    <t>5224 Sunset Rd</t>
  </si>
  <si>
    <t>['Dry Cleaning &amp; Laundry', 'Laundry Services', 'Local Services', 'Laundromat', 'Dry Cleaning', 'Sewing &amp; Alterations']</t>
  </si>
  <si>
    <t>IdJw-ZVnIXmWRboBIVADBQ</t>
  </si>
  <si>
    <t>Roly Poly</t>
  </si>
  <si>
    <t>1710 Kenilworth Ave, Ste 220</t>
  </si>
  <si>
    <t>['Delis', 'Sandwiches', 'Vegetarian', 'Restaurants']</t>
  </si>
  <si>
    <t>_jxu6G83MHvA8ce96JJCGQ</t>
  </si>
  <si>
    <t>CPR Cell Phone Repair Gastonia</t>
  </si>
  <si>
    <t>2230 E Franklin Blvd, Ste 120</t>
  </si>
  <si>
    <t>['Mobile Phones', 'Electronics Repair', 'Telecommunications', 'Local Services', 'IT Services &amp; Computer Repair', 'Mobile Phone Repair', 'Shopping']</t>
  </si>
  <si>
    <t>7M045BonrAsf89m8Zt_kEg</t>
  </si>
  <si>
    <t>La Extensions Hair Studio</t>
  </si>
  <si>
    <t>1237 Tyvola Rd</t>
  </si>
  <si>
    <t>XhI-jV5JOffZ71_1PjQj5g</t>
  </si>
  <si>
    <t>9310 Center Lake Dr</t>
  </si>
  <si>
    <t>['Formal Wear', 'Fashion', 'Shopping', 'Bespoke Clothing', 'Plus Size Fashion', "Men's Clothing"]</t>
  </si>
  <si>
    <t>VLh2PFNIokT-9sqtVPQQ9A</t>
  </si>
  <si>
    <t>531 Indian Trail Rd S</t>
  </si>
  <si>
    <t>py4DxqgKWs5trUlKY9MP8A</t>
  </si>
  <si>
    <t>Genji Sushi Bars</t>
  </si>
  <si>
    <t>['Restaurants', 'Japanese', 'Sushi Bars', 'Asian Fusion', 'Ramen']</t>
  </si>
  <si>
    <t>ySIsBnsZpcvmBoCOkjWruw</t>
  </si>
  <si>
    <t>['Fast Food', 'Italian', 'Restaurants', 'Chicken Wings', 'Pizza']</t>
  </si>
  <si>
    <t>4RL5ydKIIFpU8bevsOKRdA</t>
  </si>
  <si>
    <t>210 E Trade St, Ste D-164</t>
  </si>
  <si>
    <t>['Pizza', 'Restaurants', 'Italian', 'Salad']</t>
  </si>
  <si>
    <t>wYYAlMWt-mFuJcmYGXKLzA</t>
  </si>
  <si>
    <t>Beverlys Gourmet Foods</t>
  </si>
  <si>
    <t>1515 Harding Pl, Ste 2903</t>
  </si>
  <si>
    <t>['Gluten-Free', 'Farmers Market', 'Food', 'Vegetarian', 'Restaurants', 'Specialty Food', 'Fruits &amp; Veggies']</t>
  </si>
  <si>
    <t>5VuEvIIjnYC7SQLBWaksgA</t>
  </si>
  <si>
    <t>Chicas Beauty Salon</t>
  </si>
  <si>
    <t>117 Miller St</t>
  </si>
  <si>
    <t>QbXdyq2ud5eYCpjL-nVLfg</t>
  </si>
  <si>
    <t>Carolina Barre &amp; Core - Charlotte</t>
  </si>
  <si>
    <t>4201-A Park Rd</t>
  </si>
  <si>
    <t>['Active Life', 'Fitness &amp; Instruction', 'Barre Classes']</t>
  </si>
  <si>
    <t>01gCMo4ZerXTePKaCopDkQ</t>
  </si>
  <si>
    <t>Sedgefield Neighborhood Park</t>
  </si>
  <si>
    <t>600 Elmhurst Ln</t>
  </si>
  <si>
    <t>kauZP4NaopbCn8bNIuxXng</t>
  </si>
  <si>
    <t>Purrfect Paws</t>
  </si>
  <si>
    <t>['Pet Stores', 'Pet Services', 'Pets', 'Pet Groomers', 'Pet Sitting']</t>
  </si>
  <si>
    <t>Gsyd15cUKt3Rc8WTLk8dqQ</t>
  </si>
  <si>
    <t>Uptown Yolk</t>
  </si>
  <si>
    <t>['Food Stands', 'Breakfast &amp; Brunch', 'Restaurants']</t>
  </si>
  <si>
    <t>yIkLz1fz7wrrEb1fhoH6Uw</t>
  </si>
  <si>
    <t>Grape &amp; Agave</t>
  </si>
  <si>
    <t>Vt1TAVHFJr9Rytf86ViY0g</t>
  </si>
  <si>
    <t>Escape Tactic</t>
  </si>
  <si>
    <t>130 Southside Dr</t>
  </si>
  <si>
    <t>['Escape Games', 'Active Life', 'Team Building Activities', 'Event Planning &amp; Services']</t>
  </si>
  <si>
    <t>PzLSret_WxLHIU1r_nZCyg</t>
  </si>
  <si>
    <t>Caldwell Collision</t>
  </si>
  <si>
    <t>5520 W Highway 74</t>
  </si>
  <si>
    <t>['Auto Repair', 'Auto Detailing', 'Automotive', 'Body Shops']</t>
  </si>
  <si>
    <t>32i6ySrEdMreoyQXUkqIKQ</t>
  </si>
  <si>
    <t>Kenilworth Espresso</t>
  </si>
  <si>
    <t>['Coffee &amp; Tea', 'Food', 'Local Flavor']</t>
  </si>
  <si>
    <t>NaRKGK9mId9SsOfToYHYHQ</t>
  </si>
  <si>
    <t>Jo-Ann Fabrics and Crafts</t>
  </si>
  <si>
    <t>9523 South Blvd</t>
  </si>
  <si>
    <t>['Home Decor', 'Art Supplies', 'Hobby Shops', 'Arts &amp; Crafts', 'Fabric Stores', 'Home &amp; Garden', 'Shopping']</t>
  </si>
  <si>
    <t>2aryNKhKUG6kvW3ZG1X0Tg</t>
  </si>
  <si>
    <t>Skyway Tire &amp; Service Center</t>
  </si>
  <si>
    <t>1831 Skyway Dr</t>
  </si>
  <si>
    <t>oM7ldbWdBD80cWXLKXciSQ</t>
  </si>
  <si>
    <t>Uncommon Scents</t>
  </si>
  <si>
    <t>['Jewelry', 'Fashion', 'Home Decor', 'Home &amp; Garden', 'Shopping', 'Sporting Goods', 'Gift Shops', 'Flowers &amp; Gifts', 'Sports Wear']</t>
  </si>
  <si>
    <t>WpswWSp1zHdxrZC4TftFJg</t>
  </si>
  <si>
    <t>3401 - C South Blvd</t>
  </si>
  <si>
    <t>Iyt5sJVjyCvVS2p8Xw0I6A</t>
  </si>
  <si>
    <t>1055 Metropolitan Ave, Ste 110</t>
  </si>
  <si>
    <t>['Salad', 'Vegetarian', 'Mediterranean', 'Greek', 'Restaurants', 'Southern', 'Sandwiches', 'Kebab']</t>
  </si>
  <si>
    <t>yLe7N13qjstSBFqS17Zd-A</t>
  </si>
  <si>
    <t>Tire Kingdom Inc</t>
  </si>
  <si>
    <t>41TK3p8Gt-4Ra8kpBDtZVA</t>
  </si>
  <si>
    <t>Newagain Phone Repair</t>
  </si>
  <si>
    <t>970 Branchview Dr NE, Ste 140</t>
  </si>
  <si>
    <t>['Electronics Repair', 'Mobile Phone Repair', 'Shopping', 'Mobile Phones', 'Local Services', 'IT Services &amp; Computer Repair', 'Mobile Phone Accessories']</t>
  </si>
  <si>
    <t>vC3PDd3hOKexxoBdHhdDvA</t>
  </si>
  <si>
    <t>DentalWorks Northcross Village</t>
  </si>
  <si>
    <t>10011 Biddick Ln, Ste 140, Northcross Shopping Center</t>
  </si>
  <si>
    <t>['Oral Surgeons', 'Cosmetic Dentists', 'Dentists', 'Orthodontists', 'Health &amp; Medical', 'General Dentistry']</t>
  </si>
  <si>
    <t>K2V6fAyb1_cJRK4Sy-RcAw</t>
  </si>
  <si>
    <t>McKay Urology</t>
  </si>
  <si>
    <t>1023 Edgehill Rd S</t>
  </si>
  <si>
    <t>['Doctors', 'Urologists', 'Health &amp; Medical']</t>
  </si>
  <si>
    <t>7UY-UK2_q4BmNkhlzgBA9g</t>
  </si>
  <si>
    <t>Kinetic Heights</t>
  </si>
  <si>
    <t>5664 International Dr</t>
  </si>
  <si>
    <t>['Team Building Activities', 'Event Planning &amp; Services', 'Challenge Courses', 'Active Life']</t>
  </si>
  <si>
    <t>XcnjUaNLwEWVSZW5gt_qzw</t>
  </si>
  <si>
    <t>6312 Weddington Rd</t>
  </si>
  <si>
    <t>SeDSfuEMU0HrGoK8j0t4TQ</t>
  </si>
  <si>
    <t>Aarushi Salon</t>
  </si>
  <si>
    <t>1627 Sardis Rd N, Ste 4C</t>
  </si>
  <si>
    <t>['Threading Services', 'Beauty &amp; Spas', 'Hair Removal', 'Hair Salons', 'Waxing']</t>
  </si>
  <si>
    <t>_csgqOCUWhaS4KAwm9Rcag</t>
  </si>
  <si>
    <t>14111 Rivergate Pkwy</t>
  </si>
  <si>
    <t>yJty1azeHTmqioRcqTpTbQ</t>
  </si>
  <si>
    <t>Charlotte Car Transport</t>
  </si>
  <si>
    <t>4918 Park Rd</t>
  </si>
  <si>
    <t>['Vehicle Shipping', 'Automotive']</t>
  </si>
  <si>
    <t>cwCLcQns_SSExsBCzWNQDA</t>
  </si>
  <si>
    <t>1537 Camden Rd</t>
  </si>
  <si>
    <t>mR8ig03ARowcVELNEeQXFw</t>
  </si>
  <si>
    <t>Carolina Rent A Car</t>
  </si>
  <si>
    <t>6408 N Tryon St</t>
  </si>
  <si>
    <t>['Car Dealers', 'Hotels &amp; Travel', 'Truck Rental', 'Automotive', 'Car Rental']</t>
  </si>
  <si>
    <t>5dLjaRnjW5v-OmJSrSSvVA</t>
  </si>
  <si>
    <t>8550 University City Blvd</t>
  </si>
  <si>
    <t>['Beauty &amp; Spas', 'Skin Care', 'Spray Tanning', 'Tanning', 'Tanning Beds']</t>
  </si>
  <si>
    <t>NPHLob7YVWolXPugZ0-ePw</t>
  </si>
  <si>
    <t>AOC Marketing Research</t>
  </si>
  <si>
    <t>10100 Park Cedar Dr, Ste 100</t>
  </si>
  <si>
    <t>['Professional Services', 'Marketing']</t>
  </si>
  <si>
    <t>t5_i6scWyPRxDGG3umzXiQ</t>
  </si>
  <si>
    <t>Tyndall Furniture &amp; Mattress</t>
  </si>
  <si>
    <t>208 N Polk St</t>
  </si>
  <si>
    <t>['Shopping', 'Furniture Stores', 'Home Decor', 'Mattresses', 'Home &amp; Garden']</t>
  </si>
  <si>
    <t>ScY2M3us8uoFOlogDUg_gw</t>
  </si>
  <si>
    <t>Spotlight Performing Arts Academy</t>
  </si>
  <si>
    <t>['Nightlife', 'Arts &amp; Entertainment', 'Performing Arts', 'Music Venues']</t>
  </si>
  <si>
    <t>CHzLDG3T58GOQI2TuvXDQg</t>
  </si>
  <si>
    <t>Polo Ralph Lauren Factory Store</t>
  </si>
  <si>
    <t>8111 Concord Mills Blvd, Ste 258</t>
  </si>
  <si>
    <t>['Shopping', 'Outlet Stores']</t>
  </si>
  <si>
    <t>9_xRwgyduetPIteaX08D7w</t>
  </si>
  <si>
    <t>Beatties Ford Rd Hardware</t>
  </si>
  <si>
    <t>2731 Beatties Ford Rd</t>
  </si>
  <si>
    <t>['Nurseries &amp; Gardening', 'Shopping', 'Home Services', 'Home &amp; Garden', 'Building Supplies', 'Hardware Stores']</t>
  </si>
  <si>
    <t>3qUM5BxoyZ6BayMmhWJAXg</t>
  </si>
  <si>
    <t>Fox and Hound Smokehouse &amp; Tavern</t>
  </si>
  <si>
    <t>330 N Tryon St</t>
  </si>
  <si>
    <t>['Bars', 'Sports Bars', 'Nightlife', 'Restaurants', 'American (Traditional)']</t>
  </si>
  <si>
    <t>SDdB_gFAWW23cNmtwT-dAA</t>
  </si>
  <si>
    <t>Maria's Mexican Restaurant</t>
  </si>
  <si>
    <t>5234 South Blvd</t>
  </si>
  <si>
    <t>YmeGFMNuE93mvCaW_QrpDg</t>
  </si>
  <si>
    <t>Floyd &amp; Blackie's Bakery</t>
  </si>
  <si>
    <t>['Food', 'Bakeries', 'Cupcakes', 'Custom Cakes']</t>
  </si>
  <si>
    <t>stCP0pdz5_3i7AAzmt5dSw</t>
  </si>
  <si>
    <t>3700 W. T. Harris Blvd.</t>
  </si>
  <si>
    <t>73Wz3QuZsQ9iYM3L1qsTBQ</t>
  </si>
  <si>
    <t>Belky's Beauty Salon</t>
  </si>
  <si>
    <t>1341 Sharon Rd W</t>
  </si>
  <si>
    <t>k_T9rvQbOTHiB-oN4VAFdg</t>
  </si>
  <si>
    <t>222 East Bland St, Ste A</t>
  </si>
  <si>
    <t>['Dive Bars', 'Bars', 'Nightlife']</t>
  </si>
  <si>
    <t>vMO8QkXzx-puoJDz09t5Pg</t>
  </si>
  <si>
    <t>Iron Thunder Saloon</t>
  </si>
  <si>
    <t>10023 Weddington Rd</t>
  </si>
  <si>
    <t>['Bars', 'Nightlife', 'American (Traditional)', 'Restaurants']</t>
  </si>
  <si>
    <t>KlGdXeCfbb1VF0EYJLVCYA</t>
  </si>
  <si>
    <t>Babylon Hookah Lounge Charlotte</t>
  </si>
  <si>
    <t>3061 N Sharon Amity</t>
  </si>
  <si>
    <t>['Tobacco Shops', 'Nightlife', 'Hookah Bars', 'Lounges', 'Shopping', 'Bars']</t>
  </si>
  <si>
    <t>5409 South Blvd</t>
  </si>
  <si>
    <t>C6twek3zMzrjgnA7VWgH7A</t>
  </si>
  <si>
    <t>4130 Carmel Rd</t>
  </si>
  <si>
    <t>['Sandwiches', 'Salad', 'Restaurants', 'Delis']</t>
  </si>
  <si>
    <t>v_x5slUHsD57a_axfJC25w</t>
  </si>
  <si>
    <t>6443 D- Old Monroe Rd</t>
  </si>
  <si>
    <t>lQa4n7viyi_iU28DseVRVg</t>
  </si>
  <si>
    <t>Waxhaw Ace Hardware</t>
  </si>
  <si>
    <t>3927 Providence Rd S</t>
  </si>
  <si>
    <t>CFeodUIPB3sQYSEXX_XpzQ</t>
  </si>
  <si>
    <t>Your Local Game Store</t>
  </si>
  <si>
    <t>6908 Matthews-Mint Hill Rd, Ste 350</t>
  </si>
  <si>
    <t>['Shopping', 'Tabletop Games', 'Toy Stores', 'Art Supplies', 'Arts &amp; Crafts', 'Hobby Shops']</t>
  </si>
  <si>
    <t>1DwUe68y7iyOIJOrR4SepQ</t>
  </si>
  <si>
    <t>MADabolic SouthEnd</t>
  </si>
  <si>
    <t>2610 South Blvd</t>
  </si>
  <si>
    <t>['Boot Camps', 'Interval Training Gyms', 'Gyms', 'Trainers', 'Fitness &amp; Instruction', 'Sports Clubs', 'Recreation Centers', 'Active Life']</t>
  </si>
  <si>
    <t>lkrtesAWIRP-Tp_6EStg7w</t>
  </si>
  <si>
    <t>Larry's Transmissions</t>
  </si>
  <si>
    <t>3032 Rozzells Ferry Rd</t>
  </si>
  <si>
    <t>1uyVmlI80Kq8gvjoeQU93Q</t>
  </si>
  <si>
    <t>214 N Tryon St, Ste 320, The Hearst Tower</t>
  </si>
  <si>
    <t>['Cupcakes', 'Food', 'Bakeries']</t>
  </si>
  <si>
    <t>TFIPlSLKTaqoBRPEbMrFJQ</t>
  </si>
  <si>
    <t>New Balance Charlotte</t>
  </si>
  <si>
    <t>2211 Matthews Township Pkwy, Ste A</t>
  </si>
  <si>
    <t>['Fashion', 'Shopping', 'Shoe Stores']</t>
  </si>
  <si>
    <t>lag81XHoHW4abcjLNKYw0Q</t>
  </si>
  <si>
    <t>8610-F Camfield St</t>
  </si>
  <si>
    <t>vOfqIfvugPpcaEa9SbkPow</t>
  </si>
  <si>
    <t>9323 N Tryon St</t>
  </si>
  <si>
    <t>['Grocery', 'Food', 'Delis', 'Restaurants']</t>
  </si>
  <si>
    <t>8BSHHR_EcF0qRAL1VLYu5Q</t>
  </si>
  <si>
    <t>Hodge Heating &amp; Air Conditioning Of Lake Norman</t>
  </si>
  <si>
    <t>19510 Zion Ave</t>
  </si>
  <si>
    <t>['Heating &amp; Air Conditioning/HVAC', 'Building Supplies', 'Plumbing', 'Home Services']</t>
  </si>
  <si>
    <t>mTTlEmVnnewox833o0hNJA</t>
  </si>
  <si>
    <t>821 Cloverleaf Plz</t>
  </si>
  <si>
    <t>iwXKLxzQrC3KLKuIqoQhWw</t>
  </si>
  <si>
    <t>Everything But Water</t>
  </si>
  <si>
    <t>['Fashion', 'Shopping', 'Sports Wear', 'Swimwear', 'Sporting Goods', "Women's Clothing", 'Accessories']</t>
  </si>
  <si>
    <t>H9a6IRS0edhW343Y2kXSSA</t>
  </si>
  <si>
    <t>['Gastropubs', 'Restaurants', 'Burgers']</t>
  </si>
  <si>
    <t>gnbUouJ5uf6UybZme7TTWg</t>
  </si>
  <si>
    <t>King Auto Repair</t>
  </si>
  <si>
    <t>3129 The Plz</t>
  </si>
  <si>
    <t>['Windshield Installation &amp; Repair', 'Automotive', 'Auto Repair']</t>
  </si>
  <si>
    <t>ljqqQ7wonZIGCW85i3NKEA</t>
  </si>
  <si>
    <t>Coral</t>
  </si>
  <si>
    <t>1405 East Blvd</t>
  </si>
  <si>
    <t>['Accessories', 'Fashion', "Women's Clothing", 'Shoe Stores', 'Shopping']</t>
  </si>
  <si>
    <t>afTOytGMWU_vv5JuY-D2Mg</t>
  </si>
  <si>
    <t>Midwood Barkery</t>
  </si>
  <si>
    <t>['Pet Groomers', 'Pet Services', 'Pet Training', 'Pets', 'Pet Sitting']</t>
  </si>
  <si>
    <t>jahkVv0C4CubwJJA09F8CQ</t>
  </si>
  <si>
    <t>Big Reds Bed &amp; Biscuit</t>
  </si>
  <si>
    <t>7312 Indian Trail Fairview Rd</t>
  </si>
  <si>
    <t>lxI50_K_Cu1VQDjYXNRlPA</t>
  </si>
  <si>
    <t>Carrington Place Nursing Home</t>
  </si>
  <si>
    <t>600 Fullwood Rd</t>
  </si>
  <si>
    <t>['Health &amp; Medical', 'Rehabilitation Center', 'Assisted Living Facilities', 'Skilled Nursing', 'Hospice']</t>
  </si>
  <si>
    <t>H9lCeE52pb3dBy_C8akmyQ</t>
  </si>
  <si>
    <t>Lem Lynch Photography</t>
  </si>
  <si>
    <t>1201 S Graham St</t>
  </si>
  <si>
    <t>['Professional Services', 'Public Relations', 'Wedding Planning', 'Event Planning &amp; Services', 'Shopping', 'Real Estate Services', 'Photography Stores &amp; Services', 'Event Photography', 'Real Estate Photography', 'Session Photography', 'Photographers', 'Home Services', 'Real Estate', 'Party &amp; Event Planning']</t>
  </si>
  <si>
    <t>wTx96Xb68Omu-OKLl4AJ2w</t>
  </si>
  <si>
    <t>Live Well Acupuncture</t>
  </si>
  <si>
    <t>5200 Park Rd, Ste 125</t>
  </si>
  <si>
    <t>['Health &amp; Medical', 'Traditional Chinese Medicine', 'Acupuncture']</t>
  </si>
  <si>
    <t>t_grNlnvq_Im4EXMTDItUw</t>
  </si>
  <si>
    <t>Alamo Rent A Car</t>
  </si>
  <si>
    <t>YTpiA_xPo4YsCsh4Daxd0g</t>
  </si>
  <si>
    <t>Sunuvkriti</t>
  </si>
  <si>
    <t>['Ethnic Food', 'Specialty Food', 'Food']</t>
  </si>
  <si>
    <t>chcfXvsOD44UBYgX118vZQ</t>
  </si>
  <si>
    <t>Jamile's Cuisine International</t>
  </si>
  <si>
    <t>4808 Central Ave</t>
  </si>
  <si>
    <t>['Halal', 'African', 'Restaurants']</t>
  </si>
  <si>
    <t>LP4zPEwL3lxYfJ2sePRMog</t>
  </si>
  <si>
    <t>3014 Driwood Ct</t>
  </si>
  <si>
    <t>['Delis', 'Sandwiches', 'Fast Food', 'Restaurants', 'Food', 'Food Delivery Services']</t>
  </si>
  <si>
    <t>In 2 Nails</t>
  </si>
  <si>
    <t>9526 Birkdale Crossing Dr, Ste 22</t>
  </si>
  <si>
    <t>AtLxMvmaIiAIwlHD588CHw</t>
  </si>
  <si>
    <t>Homewood Suites by Hilton Charlotte Airport</t>
  </si>
  <si>
    <t>2770 Yorkmont Rd</t>
  </si>
  <si>
    <t>XKEmksue_KTU6-L9VSwVvQ</t>
  </si>
  <si>
    <t>4131 Statesville Rd</t>
  </si>
  <si>
    <t>R-lLkOIo_Mh7J1x17uQ40Q</t>
  </si>
  <si>
    <t>Pureluxe Nails and Spa</t>
  </si>
  <si>
    <t>12210 Copper Way, Ste 220</t>
  </si>
  <si>
    <t>['Hair Removal', 'Reflexology', 'Nail Salons', 'Waxing', 'Health &amp; Medical', 'Beauty &amp; Spas']</t>
  </si>
  <si>
    <t>6o5EZc8fP5sDeR1g4afWGQ</t>
  </si>
  <si>
    <t>Audio Video Doctor</t>
  </si>
  <si>
    <t>10403 Park Rd</t>
  </si>
  <si>
    <t>['Home Services', 'Television Service Providers', 'Electronics Repair', 'Local Services']</t>
  </si>
  <si>
    <t>05bBnawpe-Ahy53bt4R5gg</t>
  </si>
  <si>
    <t>Town Brewing Company</t>
  </si>
  <si>
    <t>800 Grandin Rd</t>
  </si>
  <si>
    <t>['Breweries', 'Food', 'Restaurants']</t>
  </si>
  <si>
    <t>5zW1elY4p-PvUnJqEmvJ4A</t>
  </si>
  <si>
    <t>Frame Gallery</t>
  </si>
  <si>
    <t>7868 Rea Rd, Ste C</t>
  </si>
  <si>
    <t>['Arts &amp; Crafts', 'Art Galleries', 'Arts &amp; Entertainment', 'Framing', 'Shopping']</t>
  </si>
  <si>
    <t>csOR4N615Qc94jSP0tLftA</t>
  </si>
  <si>
    <t>Noodletasia</t>
  </si>
  <si>
    <t>['Japanese', 'Restaurants', 'Sushi Bars', 'Noodles', 'Chinese']</t>
  </si>
  <si>
    <t>hs-SUiqwi8R8loDFR7N-JQ</t>
  </si>
  <si>
    <t>Piper Glen Tailors</t>
  </si>
  <si>
    <t>lbbzXl79kFBV55ZzfA32pQ</t>
  </si>
  <si>
    <t>Costco Gasoline</t>
  </si>
  <si>
    <t>2125 Matthews Township Pkwy</t>
  </si>
  <si>
    <t>voGq1_FZHNZnFNhxKFFqcQ</t>
  </si>
  <si>
    <t>3916 Hwy 74 W</t>
  </si>
  <si>
    <t>['Automotive', 'Tires', 'Auto Repair', 'Oil Change Stations', 'Transmission Repair']</t>
  </si>
  <si>
    <t>ie8F4cL15JQi8cZVY78xRA</t>
  </si>
  <si>
    <t>Emzy Sushi Bar &amp; Asian Kitchen</t>
  </si>
  <si>
    <t>532 S Church St, Ste 160</t>
  </si>
  <si>
    <t>SlQNMsVEOSxN-ciIn93LOw</t>
  </si>
  <si>
    <t>House Of Leng At Boardwalk</t>
  </si>
  <si>
    <t>BekNb1VGSIUvibnfTZ4A0A</t>
  </si>
  <si>
    <t>7427 Matthew Mint Hill Rd, Suite 101</t>
  </si>
  <si>
    <t>fWiwY1bW-BxA-Vzm6lDalA</t>
  </si>
  <si>
    <t>F1k2jYvSgeH2dnMBTqaqlw</t>
  </si>
  <si>
    <t>Quality Alterations</t>
  </si>
  <si>
    <t>1224 Queensgate St</t>
  </si>
  <si>
    <t>GX6J1H5M8M65OddfqIK5Cg</t>
  </si>
  <si>
    <t>Dubai Hookah Lounge</t>
  </si>
  <si>
    <t>230 E WT Harris Blvd, Ste C-3</t>
  </si>
  <si>
    <t>['Hookah Bars', 'Nightlife', 'Bars', 'Dance Clubs']</t>
  </si>
  <si>
    <t>IdZYzuUDVYkmqUkV6tgqXA</t>
  </si>
  <si>
    <t>Bellingers Consignments &amp; Estate Sales</t>
  </si>
  <si>
    <t>624 Matthews Mint Hill Rd, Ste 308B</t>
  </si>
  <si>
    <t>['Shopping', 'Antiques', 'Home Services', 'Home &amp; Garden', 'Thrift Stores', 'Movers', 'Used', 'Vintage &amp; Consignment', 'Real Estate Services', 'Furniture Stores', 'Fashion', 'Real Estate']</t>
  </si>
  <si>
    <t>2gCvukOcIHW4ehqpwoNlcA</t>
  </si>
  <si>
    <t>Bill Spoon's Barbecue</t>
  </si>
  <si>
    <t>5524 S Blvd</t>
  </si>
  <si>
    <t>6bFBYeXhFjFBtghEZPpPUA</t>
  </si>
  <si>
    <t>Chicken King Restaurant</t>
  </si>
  <si>
    <t>435 Bradford Dr</t>
  </si>
  <si>
    <t>PtpR2vCedwt17H_KJv1CaQ</t>
  </si>
  <si>
    <t>Southeast Psych</t>
  </si>
  <si>
    <t>15720 Brixham Hill Ave, Ste 150</t>
  </si>
  <si>
    <t>['Psychologists', 'Health &amp; Medical', 'Counseling &amp; Mental Health']</t>
  </si>
  <si>
    <t>Ozaw7gKIfHQ4h6J-2GjHrw</t>
  </si>
  <si>
    <t>Enterprise Fitness &amp; Personal Training Center</t>
  </si>
  <si>
    <t>TN2UqM_O-YkI8HsTcyJqlA</t>
  </si>
  <si>
    <t>Carolinas Veterinary Medical Hospital</t>
  </si>
  <si>
    <t>10330 Feld Farm Rd</t>
  </si>
  <si>
    <t>axGUBM5mgmFZQn85bMTVPA</t>
  </si>
  <si>
    <t>Cafe Nirvana</t>
  </si>
  <si>
    <t>15025 Old Lancaster Hwy, Ste D8</t>
  </si>
  <si>
    <t>y8S-OV9v6DKENNI2vshPyw</t>
  </si>
  <si>
    <t>CPR Cell Phone Repair Charlotte - Arboretum</t>
  </si>
  <si>
    <t>8206 Providence Rd, Ste 1200</t>
  </si>
  <si>
    <t>['Mobile Phones', 'Telecommunications', 'Electronics Repair', 'Computers', 'IT Services &amp; Computer Repair', 'Mobile Phone Repair', 'Local Services', 'Electronics', 'Shopping']</t>
  </si>
  <si>
    <t>ofpuVYCw6VCkybFVIdwYEQ</t>
  </si>
  <si>
    <t>Poppy's Bagels &amp; More</t>
  </si>
  <si>
    <t>2921 Providence Rd, Ste 102</t>
  </si>
  <si>
    <t>['Bagels', 'Delis', 'Food', 'Breakfast &amp; Brunch', 'Restaurants']</t>
  </si>
  <si>
    <t>ME6VmP-E1TgSvXsUcagPrg</t>
  </si>
  <si>
    <t>10249 Cane Creek Dr</t>
  </si>
  <si>
    <t>['Restaurants', 'Coffee &amp; Tea', 'Fast Food', 'Burgers', 'Food']</t>
  </si>
  <si>
    <t>pTjbtPv1CIoWmW2JGLCfFw</t>
  </si>
  <si>
    <t>11009 Carolina Place Pkwy</t>
  </si>
  <si>
    <t>4l33jgw8yqaedY06wR3dXA</t>
  </si>
  <si>
    <t>9745 Rose Commons Dr</t>
  </si>
  <si>
    <t>liLRXHaS5x4vy8EJq5fh9g</t>
  </si>
  <si>
    <t>Arthurs's At Wachovia</t>
  </si>
  <si>
    <t>1 Wachovia Ctr</t>
  </si>
  <si>
    <t>r4twesftccVfADLpGmI43w</t>
  </si>
  <si>
    <t>iShine Yoga &amp; Wellness</t>
  </si>
  <si>
    <t>16507 Northcross Dr, Ste C</t>
  </si>
  <si>
    <t>['Yoga', 'Life Coach', 'Professional Services', 'Counseling &amp; Mental Health', 'Fitness &amp; Instruction', 'Active Life', 'Fashion', 'Shopping', 'Reiki', 'Health &amp; Medical']</t>
  </si>
  <si>
    <t>4a3BwsTWB_mBhTXc_T1IWQ</t>
  </si>
  <si>
    <t>Lucky Brand</t>
  </si>
  <si>
    <t>5506 New Fashion Way, Ste 315</t>
  </si>
  <si>
    <t>qSwZpHk8pyTuuQfkS_M9UA</t>
  </si>
  <si>
    <t>Harris Teeter Pharmacy</t>
  </si>
  <si>
    <t>8538 Park Rd</t>
  </si>
  <si>
    <t>2g66yZqYTZwu_XubiCTS3Q</t>
  </si>
  <si>
    <t>Jason R Nelsen, DDS</t>
  </si>
  <si>
    <t>7920 Moores Chapel Rd, Ste A</t>
  </si>
  <si>
    <t>['General Dentistry', 'Dentists', 'Cosmetic Dentists', 'Health &amp; Medical', 'Orthodontists', 'Endodontists']</t>
  </si>
  <si>
    <t>mQIwkiPOm2nWmytyZhZTmQ</t>
  </si>
  <si>
    <t>Johnny K's Restaurant</t>
  </si>
  <si>
    <t>134 Indian Trl Rd N</t>
  </si>
  <si>
    <t>['American (New)', 'American (Traditional)', 'Restaurants']</t>
  </si>
  <si>
    <t>tXAw6-Rs_E-ylrQg8Xy_cw</t>
  </si>
  <si>
    <t>Heart 2 Heart Bakery &amp; Cafe</t>
  </si>
  <si>
    <t>18409 Old Statesville Rd</t>
  </si>
  <si>
    <t>PL_dfp1B_ogDaBwW_9MJ2w</t>
  </si>
  <si>
    <t>World of Beer</t>
  </si>
  <si>
    <t>['Sports Bars', 'American (Traditional)', 'Pubs', 'Gastropubs', 'Bars', 'Music Venues', 'Nightlife', 'Breweries', 'Arts &amp; Entertainment', 'Food', 'Restaurants']</t>
  </si>
  <si>
    <t>l0RhcOi7kgwKjo5phrhZAw</t>
  </si>
  <si>
    <t>Tobacco &amp; Vapor</t>
  </si>
  <si>
    <t>8517 Davis Lake Pkwy, Ste D2</t>
  </si>
  <si>
    <t>['Head Shops', 'Vape Shops', 'Tobacco Shops', 'Shopping']</t>
  </si>
  <si>
    <t>gxxoTEI_FJsLwPRuNNhUCA</t>
  </si>
  <si>
    <t>Denning Driving School</t>
  </si>
  <si>
    <t>7LYepFvXbmYO8o1RTQLSdA</t>
  </si>
  <si>
    <t>Ted's Restaurant</t>
  </si>
  <si>
    <t>8625 Monroe Rd</t>
  </si>
  <si>
    <t>['Comfort Food', 'American (Traditional)', 'Restaurants']</t>
  </si>
  <si>
    <t>3C-PkpCWu2SXRwGao9UHTA</t>
  </si>
  <si>
    <t>Charlotte Mecklenburg Library - Steele Creek</t>
  </si>
  <si>
    <t>13620 Steele Creek Road</t>
  </si>
  <si>
    <t>['Books', 'Mags', 'Music &amp; Video', 'Educational Services', 'Shopping', 'Libraries', 'Education', 'Bookstores', 'Public Services &amp; Government']</t>
  </si>
  <si>
    <t>u_DxFjZmwdZsaL9qR0Yh7A</t>
  </si>
  <si>
    <t>Latorre Insurance</t>
  </si>
  <si>
    <t>4801 E Independence Blvd, Ste 300</t>
  </si>
  <si>
    <t>['Professional Services', 'Accountants', 'Financial Services', 'Life Insurance', 'Health Insurance Offices', 'Auto Insurance', 'Health &amp; Medical', 'Home &amp; Rental Insurance', 'Insurance']</t>
  </si>
  <si>
    <t>YqjDX0TPge-EB73uzgyS3w</t>
  </si>
  <si>
    <t>CHUBZ Famous Chiliburgers</t>
  </si>
  <si>
    <t>200A W Woodlawn Rd</t>
  </si>
  <si>
    <t>89aAOK6UTQeONrXExbg7jg</t>
  </si>
  <si>
    <t>Lee Shoe Service</t>
  </si>
  <si>
    <t>5111 South Blvd</t>
  </si>
  <si>
    <t>80omysuPKac8zn1PfRnQRQ</t>
  </si>
  <si>
    <t>Heirloom Restaurant</t>
  </si>
  <si>
    <t>['Salad', 'Restaurants', 'Sandwiches', 'American (New)']</t>
  </si>
  <si>
    <t>CPle_YDEviCFMNAc9jFDGA</t>
  </si>
  <si>
    <t>Bk Custom Cleaners</t>
  </si>
  <si>
    <t>Sadler Square Shoppi</t>
  </si>
  <si>
    <t>tCqBGUJ1LHmFLKQskPPvjw</t>
  </si>
  <si>
    <t>Lakeside Family Physicians &amp; Urgent Care-Hntrsvlle</t>
  </si>
  <si>
    <t>16525 Holly Crest Ln, Ste 150</t>
  </si>
  <si>
    <t>['Health &amp; Medical', 'Urgent Care', 'Internal Medicine', 'Doctors']</t>
  </si>
  <si>
    <t>Vx-0SQdSu11cBFTtCmN1KQ</t>
  </si>
  <si>
    <t>4550 B Davidson Hwy</t>
  </si>
  <si>
    <t>LXYao2qeokplzr4SpEVe3Q</t>
  </si>
  <si>
    <t>Matthews Internal Medicine</t>
  </si>
  <si>
    <t>434 N Trade St, Ste 104</t>
  </si>
  <si>
    <t>['Internal Medicine', 'Urgent Care', 'Health &amp; Medical', 'Diagnostic Services', 'Doctors', 'Diagnostic Imaging', 'Family Practice']</t>
  </si>
  <si>
    <t>XRrcBOUE0DFmuHZgwkvjgQ</t>
  </si>
  <si>
    <t>['Cafes', 'American (New)', 'Restaurants', 'Breakfast &amp; Brunch']</t>
  </si>
  <si>
    <t>vwNHZXY0nGGbxZZLwoUC4Q</t>
  </si>
  <si>
    <t>Vida Salon</t>
  </si>
  <si>
    <t>10700 Kettering Dr, Ste C</t>
  </si>
  <si>
    <t>DCObCymLhU5MKIoGf5piog</t>
  </si>
  <si>
    <t>['Community Service/Non-Profit', 'Local Services', 'Used', 'Vintage &amp; Consignment', 'Thrift Stores', 'Donation Center', 'Fashion', 'Shopping']</t>
  </si>
  <si>
    <t>fw6jdJy2pBud2Ux32vIVYQ</t>
  </si>
  <si>
    <t>ART Dentistry</t>
  </si>
  <si>
    <t>2700 Coltsgate Rd, Ste 100</t>
  </si>
  <si>
    <t>['Dentists', 'Health &amp; Medical', 'General Dentistry', 'Cosmetic Dentists', 'Periodontists', 'Endodontists']</t>
  </si>
  <si>
    <t>J-PYlSM63cCwxjqIvcDUJw</t>
  </si>
  <si>
    <t>Family Dollar Stores</t>
  </si>
  <si>
    <t>['Department Stores', 'Fashion', 'Discount Store', 'Shopping']</t>
  </si>
  <si>
    <t>r_Ct0fFuJijoVVcdIbt90w</t>
  </si>
  <si>
    <t>['Pet Training', 'Pet Services', 'Pet Groomers', 'Pets', 'Pet Stores']</t>
  </si>
  <si>
    <t>jsc1SZ9dYG_23zzzurD9GQ</t>
  </si>
  <si>
    <t>12806 South Tryon St</t>
  </si>
  <si>
    <t>Qgn8jQeLxPoATCATvWmZcw</t>
  </si>
  <si>
    <t>10209 Mount Holly Rd</t>
  </si>
  <si>
    <t>_FF8PeW42j0_-gzmsvzSSg</t>
  </si>
  <si>
    <t>Mr. Electric of Charlotte Metro</t>
  </si>
  <si>
    <t>10926 David Taylor Dr, Ste 120</t>
  </si>
  <si>
    <t>gh51saHiQzy5mRnJSgoBag</t>
  </si>
  <si>
    <t>Curt's Premium Outlet</t>
  </si>
  <si>
    <t>['Shopping', 'Shopping Centers', 'Outlet Stores']</t>
  </si>
  <si>
    <t>67IWr5jwskv0-RwWAhkTaA</t>
  </si>
  <si>
    <t>8016 Providence Rd</t>
  </si>
  <si>
    <t>['Comfort Food', 'Asian Fusion', 'Noodles', 'Chinese', 'Fast Food', 'Restaurants', 'Italian', 'Food', 'Specialty Food', 'American (Traditional)', 'Pasta Shops', 'Thai', 'Salad']</t>
  </si>
  <si>
    <t>QDZ7jPiHwta8NvoNuyPnxg</t>
  </si>
  <si>
    <t>The Violin Shoppe</t>
  </si>
  <si>
    <t>2112 E 7th St, Ste 100</t>
  </si>
  <si>
    <t>['Shopping', 'Musical Instruments &amp; Teachers', 'Local Services', 'Musical Instrument Services']</t>
  </si>
  <si>
    <t>MtqGl0XffVRaR-dcUK4Wnw</t>
  </si>
  <si>
    <t>9229 Lawyers Rd, Unit O</t>
  </si>
  <si>
    <t>ocGx3aFa0MQ9eeN2PyGPgg</t>
  </si>
  <si>
    <t>JG Skin</t>
  </si>
  <si>
    <t>8532 McIlwaine Rd</t>
  </si>
  <si>
    <t>['Waxing', 'Massage', 'Tanning', 'Day Spas', 'Hair Removal', 'Beauty &amp; Spas', 'Eyelash Service', 'Skin Care', 'Permanent Makeup']</t>
  </si>
  <si>
    <t>uRFO-UaMbE13CQDvFKmaTQ</t>
  </si>
  <si>
    <t>9402 Northlake West Dr, Ste 102</t>
  </si>
  <si>
    <t>['Desserts', 'Food', 'Bakeries', 'Cupcakes', 'Coffee &amp; Tea']</t>
  </si>
  <si>
    <t>KijHrHgOF5QialHMTgFxxQ</t>
  </si>
  <si>
    <t>Novant Health Pediatrics South End</t>
  </si>
  <si>
    <t>2400 South Blvd, Ste 103</t>
  </si>
  <si>
    <t>vE_hWF21gmg7CWZX7H6HXg</t>
  </si>
  <si>
    <t>Lawrence Caribbean Restaurant</t>
  </si>
  <si>
    <t>3011 West Blvd</t>
  </si>
  <si>
    <t>['Restaurants', 'Caribbean', 'Soul Food', 'Dominican']</t>
  </si>
  <si>
    <t>pYL9v90z4j3TGuVv5wN0hw</t>
  </si>
  <si>
    <t>South Philly Steak &amp; Fries</t>
  </si>
  <si>
    <t>vbx1KFaCAh0I24k--9Uu0Q</t>
  </si>
  <si>
    <t>Poffie Girls Bridals &amp; Formals</t>
  </si>
  <si>
    <t>512 S New Hope Rd</t>
  </si>
  <si>
    <t>['Event Planning &amp; Services', 'Wedding Planning', 'Accessories', 'Bridal', 'Formal Wear', "Women's Clothing", 'Fashion', 'Shopping']</t>
  </si>
  <si>
    <t>clBejTpLnWr5afJNVY_Ayw</t>
  </si>
  <si>
    <t>Akropolis Cafe</t>
  </si>
  <si>
    <t>iEFuMZz4gPtJaRChG_YfrA</t>
  </si>
  <si>
    <t>1111 Pecan Ave</t>
  </si>
  <si>
    <t>_5WK3TKSn5mgNa__HstCXg</t>
  </si>
  <si>
    <t>Perfectly Polished</t>
  </si>
  <si>
    <t>6908 Matthews-mint Hill Rd, Ste 330</t>
  </si>
  <si>
    <t>['Beauty &amp; Spas', 'Waxing', 'Eyelash Service', 'Nail Salons', 'Hair Removal', 'Skin Care']</t>
  </si>
  <si>
    <t>tfpemmXrP0tPrfE399l2hQ</t>
  </si>
  <si>
    <t>Beaver's Car Salvage</t>
  </si>
  <si>
    <t>9455 Smith Rd</t>
  </si>
  <si>
    <t>['Auto Parts &amp; Supplies', 'Used Car Dealers', 'Body Shops', 'Car Dealers', 'Automotive']</t>
  </si>
  <si>
    <t>WWJMRl0sB58In8guh_O0Gg</t>
  </si>
  <si>
    <t>4001 Providence Rd S</t>
  </si>
  <si>
    <t>vnkzZA9SnmckXHyS_fjANg</t>
  </si>
  <si>
    <t>Charlotte Allstar Gymnastics and Cheerleading</t>
  </si>
  <si>
    <t>11011 Monroe Rd</t>
  </si>
  <si>
    <t>['Amateur Sports Teams', 'Fitness &amp; Instruction', 'Dance Studios', 'Gymnastics', 'Active Life', 'Event Planning &amp; Services', 'Specialty Schools', 'Party &amp; Event Planning', 'Venues &amp; Event Spaces', 'Cheerleading', 'Education']</t>
  </si>
  <si>
    <t>Bs71AUMc-IRRUWuKkG6YjQ</t>
  </si>
  <si>
    <t>RK Motors Charlotte</t>
  </si>
  <si>
    <t>5527 Lakeview Rd</t>
  </si>
  <si>
    <t>['Car Dealers', 'Auto Repair', 'Auto Customization', 'Used Car Dealers', 'Automotive']</t>
  </si>
  <si>
    <t>CAQjIh527n-qeTPh6raHlA</t>
  </si>
  <si>
    <t>8909 J. W. Clay Blvd.</t>
  </si>
  <si>
    <t>['Fashion', 'Shopping', 'Department Stores', 'Grocery', 'Wholesale Stores', 'Food']</t>
  </si>
  <si>
    <t>KEt6u-iqpCVcmH-vkpKgLg</t>
  </si>
  <si>
    <t>9100 S Tryon St, Ste D</t>
  </si>
  <si>
    <t>EXrEc5iz8dRAoxfcJRQsIw</t>
  </si>
  <si>
    <t>Hatoya Mart</t>
  </si>
  <si>
    <t>605 N Polk St</t>
  </si>
  <si>
    <t>['Ethnic Food', 'Imported Food', 'Specialty Food', 'International Grocery', 'Grocery', 'Food']</t>
  </si>
  <si>
    <t>hLG4dQ09oURmGwN2DxIcQA</t>
  </si>
  <si>
    <t>575 Clanton Rd</t>
  </si>
  <si>
    <t>DhE8LQOPbyY4c6uMRA6BqQ</t>
  </si>
  <si>
    <t>QC Fast Moving &amp; Storage</t>
  </si>
  <si>
    <t>['Movers', 'Self Storage', 'Packing Services', 'Home Services', 'Local Services']</t>
  </si>
  <si>
    <t>RKJ-X6DpCe_N5kpDkDhzcg</t>
  </si>
  <si>
    <t>274 Concord Pkwy S</t>
  </si>
  <si>
    <t>EASs0KLJ-Ip_j7hqSjQanw</t>
  </si>
  <si>
    <t>Popbar</t>
  </si>
  <si>
    <t>8111 Concord Mills Blvd, Ste 661</t>
  </si>
  <si>
    <t>['Food', 'Gelato']</t>
  </si>
  <si>
    <t>_OHueDLGKKhKcclI6tyRAA</t>
  </si>
  <si>
    <t>Yellow Rose At Touchstone</t>
  </si>
  <si>
    <t>9217 Baybrook Ln</t>
  </si>
  <si>
    <t>qjdgqZ3NvSN9wbvAHKDOXQ</t>
  </si>
  <si>
    <t>Candy Warehouse</t>
  </si>
  <si>
    <t>7020 Reames Rd, Ste A</t>
  </si>
  <si>
    <t>['Venues &amp; Event Spaces', 'Candy Stores', 'Food', 'Specialty Food', 'Wedding Planning', 'Event Planning &amp; Services', 'Party Supplies', 'Chocolatiers &amp; Shops']</t>
  </si>
  <si>
    <t>GSIvngjQnhTWbvgVgjBkHQ</t>
  </si>
  <si>
    <t>['Restaurants', 'Burgers', 'Chicken Wings', 'Salad', 'Sandwiches', 'American (Traditional)']</t>
  </si>
  <si>
    <t>dn-zWx-_ZJ0I6Qqam1pmUQ</t>
  </si>
  <si>
    <t>Precision Plumbing</t>
  </si>
  <si>
    <t>474 W Matthews St</t>
  </si>
  <si>
    <t>['Plumbing', 'Home Services', 'Water Heater Installation/Repair', 'Local Services', 'Hydro-jetting']</t>
  </si>
  <si>
    <t>6GphAY5R_9FfFWQ9O-TwwA</t>
  </si>
  <si>
    <t>ABC Bartending School</t>
  </si>
  <si>
    <t>1811 Sardis Rd N, Ste 230</t>
  </si>
  <si>
    <t>['Education', 'Bartending Schools', 'Specialty Schools']</t>
  </si>
  <si>
    <t>XWjfeFH3-C0HI6Sr179O4g</t>
  </si>
  <si>
    <t>Sweet Indulgence by Maite</t>
  </si>
  <si>
    <t>['Food', 'Custom Cakes', 'Bakeries']</t>
  </si>
  <si>
    <t>Wuo8bVfUscGkJaWSSyNGlA</t>
  </si>
  <si>
    <t>Va Da Vie</t>
  </si>
  <si>
    <t>['Gelato', 'Food', 'Local Flavor', 'Restaurants']</t>
  </si>
  <si>
    <t>aIJqDWUt10iS45zYCr0KcQ</t>
  </si>
  <si>
    <t>Thai Taste</t>
  </si>
  <si>
    <t>324 East Blvd</t>
  </si>
  <si>
    <t>qo8lGwM8-AoQex5otIR93g</t>
  </si>
  <si>
    <t>8016 Cambridge Commons Dr, Ste B</t>
  </si>
  <si>
    <t>RgfQaNevTozXJoXKDgPHzQ</t>
  </si>
  <si>
    <t>8915 Christenbury Pkwy</t>
  </si>
  <si>
    <t>['Beauty &amp; Spas', 'Massage', 'Day Spas', 'Skin Care']</t>
  </si>
  <si>
    <t>XKG4Tl6Fde3vRxqNik1sBg</t>
  </si>
  <si>
    <t>The Laughing Onion</t>
  </si>
  <si>
    <t>['Caterers', 'Food Trucks', 'Event Planning &amp; Services', 'Food']</t>
  </si>
  <si>
    <t>F5hWxFlXpidnq7_7DMU54g</t>
  </si>
  <si>
    <t>AvidXChange Music Factory</t>
  </si>
  <si>
    <t>['Arts &amp; Entertainment', 'Dance Clubs', 'Nightlife', 'Music Venues', 'Bars']</t>
  </si>
  <si>
    <t>FKJDfGpx2NW89Ecr-AQKqw</t>
  </si>
  <si>
    <t>4705 Savings Pl, Ste 113</t>
  </si>
  <si>
    <t>['Sewing &amp; Alterations', 'Local Services', 'Accessories', 'Bridal', 'Fashion', 'Shopping', "Women's Clothing"]</t>
  </si>
  <si>
    <t>cXAHa-sEWipyIlFw9xak5g</t>
  </si>
  <si>
    <t>Spintastic Laundromat</t>
  </si>
  <si>
    <t>4231 South Blvd</t>
  </si>
  <si>
    <t>['Local Services', 'Dry Cleaning &amp; Laundry', 'Laundry Services', 'Pets', 'Pet Services', 'Laundromat', 'Pet Groomers']</t>
  </si>
  <si>
    <t>b5SIhAnuzTQK7hp2Cxu8zQ</t>
  </si>
  <si>
    <t>Palestra Boutique Spa</t>
  </si>
  <si>
    <t>210 S Caswell Rd</t>
  </si>
  <si>
    <t>['Beauty &amp; Spas', 'Skin Care', 'Nail Salons', 'Day Spas', 'Massage']</t>
  </si>
  <si>
    <t>2yIYlVu8KjD7GQTWWpO0SQ</t>
  </si>
  <si>
    <t>Smokey J's BBQ</t>
  </si>
  <si>
    <t>1827 Shearers Rd</t>
  </si>
  <si>
    <t>['Caterers', 'Food Trucks', 'Restaurants', 'Food', 'Barbeque', 'Event Planning &amp; Services']</t>
  </si>
  <si>
    <t>MmNn_zBCsdKyOaX0Kvq7LA</t>
  </si>
  <si>
    <t>8100 Idlewild Rd</t>
  </si>
  <si>
    <t>4bTYrnsgLBF1chBIBSUJZw</t>
  </si>
  <si>
    <t>Hickory Grove Baptist Christian School</t>
  </si>
  <si>
    <t>6050 Hickory Grove Rd</t>
  </si>
  <si>
    <t>['Elementary Schools', 'Education', 'Preschools']</t>
  </si>
  <si>
    <t>aVj5KBab8AtH4SdkU_1a3Q</t>
  </si>
  <si>
    <t>5404 Central Ave</t>
  </si>
  <si>
    <t>lwY50mJVJqDjhaoM2fr76g</t>
  </si>
  <si>
    <t>Lundberg Specialty Services</t>
  </si>
  <si>
    <t>601 Eagleton Downs Dr, Ste D</t>
  </si>
  <si>
    <t>['Gutter Services', 'Home Services', 'Windows Installation', 'Siding', 'Roofing']</t>
  </si>
  <si>
    <t>X2hqIoRSFl96wT7qluI9ZA</t>
  </si>
  <si>
    <t>2925 E Wt Harris Blvd, Ste B</t>
  </si>
  <si>
    <t>l5LHGuxV-rGFswpzvYd8Lg</t>
  </si>
  <si>
    <t>Halal Market &amp; Deli</t>
  </si>
  <si>
    <t>fJB2o-olIJG-vz69lF8iZg</t>
  </si>
  <si>
    <t>["Men's Hair Salons", 'Beauty &amp; Spas', 'Hair Salons']</t>
  </si>
  <si>
    <t>xFOWupcXi_Fh6VRwzrsxSA</t>
  </si>
  <si>
    <t>Sadu Body Piercing &amp; Modifications</t>
  </si>
  <si>
    <t>1515 Central Ave</t>
  </si>
  <si>
    <t>['Shopping', 'Jewelry', 'Beauty &amp; Spas', 'Piercing', 'Tattoo']</t>
  </si>
  <si>
    <t>ISYHQfePz3AeNgxMotfLAA</t>
  </si>
  <si>
    <t>Falls Jewelers</t>
  </si>
  <si>
    <t>6177 Bayfield Pkwy</t>
  </si>
  <si>
    <t>['Watches', 'Shopping', 'Local Services', 'Jewelry Repair', 'Jewelry', 'Bridal', 'Fashion']</t>
  </si>
  <si>
    <t>-2HjuT4yjLZ3b5f_abD87Q</t>
  </si>
  <si>
    <t>4821 South Blvd</t>
  </si>
  <si>
    <t>['Shopping', 'Car Stereo Installation', 'Automotive', 'Electronics', 'Auto Glass Services', 'Car Window Tinting']</t>
  </si>
  <si>
    <t>PcnKzHD_iIxWyZEeRU3Bsg</t>
  </si>
  <si>
    <t>1636 Sardis Rd N, Suite 160</t>
  </si>
  <si>
    <t>FA-FJyVkMsgsLsoQWe4QFg</t>
  </si>
  <si>
    <t>Desano Pizzeria Napoletana</t>
  </si>
  <si>
    <t>1500 E 3rd St</t>
  </si>
  <si>
    <t>['Pizza', 'Nightlife', 'Bars', 'Restaurants', 'Italian', 'Salad']</t>
  </si>
  <si>
    <t>d8lmIZIqmBC9oPM8y1dc7Q</t>
  </si>
  <si>
    <t>Paco's Tacos and Tequilla</t>
  </si>
  <si>
    <t>6401 Morrison Blvd, Ste 8A</t>
  </si>
  <si>
    <t>['Bars', 'Nightlife', 'Tex-Mex', 'Tacos', 'Restaurants', 'Mexican']</t>
  </si>
  <si>
    <t>aaXKXHoQIjQeM-hmhhzYsA</t>
  </si>
  <si>
    <t>Wynn Nail Bar</t>
  </si>
  <si>
    <t>33Z7_ZfUWM3MlFEdnamKgA</t>
  </si>
  <si>
    <t>The Queen and Glass</t>
  </si>
  <si>
    <t>1315 East Blvd, Ste 115</t>
  </si>
  <si>
    <t>['Cajun/Creole', 'Bars', 'Restaurants', 'Cocktail Bars', 'Nightlife', 'Tapas/Small Plates']</t>
  </si>
  <si>
    <t>nMl2QWpH3J0r0-rdjBSefA</t>
  </si>
  <si>
    <t>504 Cox Rd</t>
  </si>
  <si>
    <t>['Burgers', 'Breakfast &amp; Brunch', 'American (Traditional)', 'American (New)', 'Restaurants']</t>
  </si>
  <si>
    <t>640Up5vPJ8xUE4Nmci6yXw</t>
  </si>
  <si>
    <t>Chic Nail &amp; Spa</t>
  </si>
  <si>
    <t>116 S South St</t>
  </si>
  <si>
    <t>['Nail Salons', 'Hair Removal', 'Waxing', 'Day Spas', 'Beauty &amp; Spas']</t>
  </si>
  <si>
    <t>6x40N5K5f3gnGrpKF58KyA</t>
  </si>
  <si>
    <t>The Haunted Mill</t>
  </si>
  <si>
    <t>6325 W Wilkinson Blvd</t>
  </si>
  <si>
    <t>['Haunted Houses', 'Arts &amp; Entertainment']</t>
  </si>
  <si>
    <t>0Vf9cMIIdH8uNLOtW-Dtjg</t>
  </si>
  <si>
    <t>Fuze Salon</t>
  </si>
  <si>
    <t>1819 E 7th St</t>
  </si>
  <si>
    <t>['Skin Care', 'Beauty &amp; Spas', 'Hair Salons', 'Hair Removal']</t>
  </si>
  <si>
    <t>6PY-s0tGcK7VaRxBgu5veg</t>
  </si>
  <si>
    <t>5335 Docia Crossing Rd</t>
  </si>
  <si>
    <t>['Books', 'Mags', 'Music &amp; Video', 'Shopping', 'Grocery', 'Videos &amp; Video Game Rental', 'Food', 'Convenience Stores', 'Gas Stations', 'Automotive']</t>
  </si>
  <si>
    <t>XyGX3PKy0cH5_SyQYnpQIg</t>
  </si>
  <si>
    <t>Woodie's Auto Service &amp; Quick Lube</t>
  </si>
  <si>
    <t>1404 Ashley Rd</t>
  </si>
  <si>
    <t>61Xm16kv5CriHH3O49wiuw</t>
  </si>
  <si>
    <t>Matthews Playhouse of the Performing Arts</t>
  </si>
  <si>
    <t>100 McDowell St</t>
  </si>
  <si>
    <t>P9h2qGsgEklY2cf-hBdxsA</t>
  </si>
  <si>
    <t>8111 Concord Mills Blvd, Ste 692</t>
  </si>
  <si>
    <t>['Mobile Phones', 'Shopping', 'Mobile Phone Accessories', 'IT Services &amp; Computer Repair', 'Local Services', 'Telecommunications']</t>
  </si>
  <si>
    <t>BEnW9JoHqjdMP5u8luCnvQ</t>
  </si>
  <si>
    <t>DMV Huntersville</t>
  </si>
  <si>
    <t>12101 Mount Holly-Huntersville Rd</t>
  </si>
  <si>
    <t>EPtj0yqg1uZWu0kAEudA3w</t>
  </si>
  <si>
    <t>Adeline's Indian Cuisine</t>
  </si>
  <si>
    <t>['Food Trucks', 'Food', 'Indian', 'Restaurants']</t>
  </si>
  <si>
    <t>uGeJbquq9dB-6sKkvdzoGA</t>
  </si>
  <si>
    <t>LYNX JW Clay Blvd Station</t>
  </si>
  <si>
    <t>9048 N Tryon St</t>
  </si>
  <si>
    <t>['Transportation', 'Metro Stations', 'Hotels &amp; Travel']</t>
  </si>
  <si>
    <t>birriuU86lvGfEa5Cy8nmQ</t>
  </si>
  <si>
    <t>718 A W Trade St</t>
  </si>
  <si>
    <t>['Coffee &amp; Tea', 'Food', 'Convenience Stores']</t>
  </si>
  <si>
    <t>y7BirdM2Kd33bMMO2voTpg</t>
  </si>
  <si>
    <t>Green With Envy</t>
  </si>
  <si>
    <t>1111 Central Ave, Ste 200</t>
  </si>
  <si>
    <t>["Women's Clothing", 'Jewelry', 'Shopping', 'Local Flavor', 'Flowers &amp; Gifts', 'Arts &amp; Crafts', 'Fashion', 'Cards &amp; Stationery', 'Home &amp; Garden', 'Gift Shops', 'Home Decor', 'Kitchen &amp; Bath', 'Accessories', 'Event Planning &amp; Services']</t>
  </si>
  <si>
    <t>NVJ1rVXyThay6Om-Q2LKJA</t>
  </si>
  <si>
    <t>Cedar Land</t>
  </si>
  <si>
    <t>4832 Central Ave, Ste D</t>
  </si>
  <si>
    <t>['Mediterranean', 'Middle Eastern', 'Food', 'Restaurants', 'Grocery', 'Ethnic Food', 'Greek', 'Lebanese', 'Specialty Food']</t>
  </si>
  <si>
    <t>zQT-3ykYnHUVWTK5ViIZNg</t>
  </si>
  <si>
    <t>8042 Providence Rd</t>
  </si>
  <si>
    <t>jGmU4anr0Visih-klO7eLg</t>
  </si>
  <si>
    <t>Dent Pro of the Carolinas</t>
  </si>
  <si>
    <t>6033 Indian Brook Dr</t>
  </si>
  <si>
    <t>['Automotive', 'Auto Repair', 'Mobile Dent Repair']</t>
  </si>
  <si>
    <t>mA0m4N7x4Hha90GOZr23Ag</t>
  </si>
  <si>
    <t>8630 Camfield St</t>
  </si>
  <si>
    <t>rDdWlw1lOS6F-yMEkhDzRw</t>
  </si>
  <si>
    <t>Gmat</t>
  </si>
  <si>
    <t>['Carpeting', 'Carpet Cleaning', 'Local Services', 'Grout Services', 'Home Services', 'Air Duct Cleaning']</t>
  </si>
  <si>
    <t>ppQAkXnbnI7J997MUXnL-w</t>
  </si>
  <si>
    <t>Priority Pass Lounge</t>
  </si>
  <si>
    <t>['Bars', 'Personal Care Services', 'Airport Lounges', 'Event Planning &amp; Services', 'Hostels', 'Hotels', 'Health &amp; Medical', 'Hotels &amp; Travel', 'Nightlife']</t>
  </si>
  <si>
    <t>kBJ3pnyWEhZ3WKYN0dHB7w</t>
  </si>
  <si>
    <t>Ararat 17</t>
  </si>
  <si>
    <t>['Mediterranean', 'Restaurants', 'Middle Eastern', 'Armenian']</t>
  </si>
  <si>
    <t>ne20zd_xKNCBdmfwKKzhYg</t>
  </si>
  <si>
    <t>8040 Providence Rd, Ste 300</t>
  </si>
  <si>
    <t>['Hair Salons', 'Beauty &amp; Spas', 'Hair Removal']</t>
  </si>
  <si>
    <t>sUj91Ec2CxBAQssDF5ydzQ</t>
  </si>
  <si>
    <t>The Tuxedo Shoppe</t>
  </si>
  <si>
    <t>['Fashion', 'Shopping', "Men's Clothing", 'Formal Wear']</t>
  </si>
  <si>
    <t>4m3aZoOh_q8gxLy5SXI0Bg</t>
  </si>
  <si>
    <t>W8mEfy_DuWDpxS7ub8q3iw</t>
  </si>
  <si>
    <t>Nails Design</t>
  </si>
  <si>
    <t>18059 W Catawba Ave, Ste 6</t>
  </si>
  <si>
    <t>lqLQbmvJVPrDcEMrHhfSPQ</t>
  </si>
  <si>
    <t>Overton Row Apartments by Greystar</t>
  </si>
  <si>
    <t>1201 Central Ave</t>
  </si>
  <si>
    <t>dEWd47EsnyObTAubP_jjig</t>
  </si>
  <si>
    <t>The Bar at 316</t>
  </si>
  <si>
    <t>['Nightlife', 'Piano Bars', 'Gay Bars', 'Bars', 'Cocktail Bars', 'Dance Clubs', 'Lounges']</t>
  </si>
  <si>
    <t>AO7kBA6-GqAsClYvvOnXig</t>
  </si>
  <si>
    <t>Yogurt In Love</t>
  </si>
  <si>
    <t>2016-A1 Ayrsley Town Blvd</t>
  </si>
  <si>
    <t>['Do-It-Yourself Food', 'Food', 'Ice Cream &amp; Frozen Yogurt', 'Desserts']</t>
  </si>
  <si>
    <t>9Un15gCMCqpEh63374MEcQ</t>
  </si>
  <si>
    <t>1307 N Broom St</t>
  </si>
  <si>
    <t>OwzqgrpKs9nojICU65hhzg</t>
  </si>
  <si>
    <t>Pizzeria Sapienza CLT</t>
  </si>
  <si>
    <t>620 N Church St</t>
  </si>
  <si>
    <t>n-AQFKbW6MnpamdtA6ECpQ</t>
  </si>
  <si>
    <t>Regal Cinebarre Arboretum</t>
  </si>
  <si>
    <t>['Cinema', 'Nightlife', 'Restaurants', 'American (New)', 'Arts &amp; Entertainment', 'Bars']</t>
  </si>
  <si>
    <t>86esxCLnm26z9eQnvOJ-qQ</t>
  </si>
  <si>
    <t>Yellow Rose Cafe and Billiard</t>
  </si>
  <si>
    <t>7631 Sharon Lakes Rd, Ste L</t>
  </si>
  <si>
    <t>['Karaoke', 'Pubs', 'Nightlife', 'Pool Halls', 'Bars']</t>
  </si>
  <si>
    <t>EE76zvUDwRuQ7LlK7A267g</t>
  </si>
  <si>
    <t>Beacon Hill Apartments</t>
  </si>
  <si>
    <t>1322 Beacon Ridge Rd</t>
  </si>
  <si>
    <t>8P1riJr16PRKhYLoUyV09Q</t>
  </si>
  <si>
    <t>Pink and White Nails</t>
  </si>
  <si>
    <t>['Beauty &amp; Spas', 'Nail Salons', 'Eyelash Service', 'Hair Removal', 'Waxing']</t>
  </si>
  <si>
    <t>QEgfK_TKY8bwK-YzKDdkGw</t>
  </si>
  <si>
    <t>Lumiere French Kitchen</t>
  </si>
  <si>
    <t>APtyPttk-ZNmy3D8p0EmeA</t>
  </si>
  <si>
    <t>Union Family Eye Associates</t>
  </si>
  <si>
    <t>1013 Chestnut Ln, Ste 210</t>
  </si>
  <si>
    <t>VFk2Av4mpDkoKgjHpVnxPQ</t>
  </si>
  <si>
    <t>Divine Cupcakes &amp; Yogurt Cafe</t>
  </si>
  <si>
    <t>8432 Old Statesville Ave</t>
  </si>
  <si>
    <t>['Bakeries', 'Ice Cream &amp; Frozen Yogurt', 'Food']</t>
  </si>
  <si>
    <t>h7Lc-poURE-WgcUM4DffwA</t>
  </si>
  <si>
    <t>2745 Freedom Dr</t>
  </si>
  <si>
    <t>WpqM_a3iRHyqOUl0s1leLg</t>
  </si>
  <si>
    <t>ThreeTree Construction &amp; Restoration</t>
  </si>
  <si>
    <t>1318 Central Ave, Ste A12</t>
  </si>
  <si>
    <t>['Home Services', 'Contractors', 'Damage Restoration']</t>
  </si>
  <si>
    <t>_Bwk9Zl-xFHWA_7TOBWR-A</t>
  </si>
  <si>
    <t>YoFruitty</t>
  </si>
  <si>
    <t>15201-B John J Delaney Dr</t>
  </si>
  <si>
    <t>pWlb4ThOsW4v_aGy2IF1Mg</t>
  </si>
  <si>
    <t>18626 Harbor Side Dr</t>
  </si>
  <si>
    <t>lYPWC_FKyaxweG-IjyvBnw</t>
  </si>
  <si>
    <t>Novant Health Neurology Specialists</t>
  </si>
  <si>
    <t>1401 Matthews Township Pkwy, Ste 312</t>
  </si>
  <si>
    <t>['Neurologist', 'Doctors', 'Health &amp; Medical']</t>
  </si>
  <si>
    <t>PVeabNks9iMxt5C12AR3cA</t>
  </si>
  <si>
    <t>Speedway Grill &amp; Cafe</t>
  </si>
  <si>
    <t>['Food', 'American (Traditional)', 'Restaurants', 'Breakfast &amp; Brunch', 'Cafes']</t>
  </si>
  <si>
    <t>tfPZG5b5zblAa9IMGK2HNA</t>
  </si>
  <si>
    <t>Massage Envy - Blakeney</t>
  </si>
  <si>
    <t>['Health &amp; Medical', 'Day Spas', 'Massage Therapy', 'Massage', 'Beauty &amp; Spas', 'Skin Care']</t>
  </si>
  <si>
    <t>hhGpJmVET2CorvVHjJLWWA</t>
  </si>
  <si>
    <t>8530 E Independence Blvd</t>
  </si>
  <si>
    <t>SHn1WhdJJxxPWe4WOO04uw</t>
  </si>
  <si>
    <t>Eight Sushi &amp; Asian Kitchen</t>
  </si>
  <si>
    <t>1000 NC Music Factory Blvd, Ste C-1</t>
  </si>
  <si>
    <t>['Restaurants', 'Food', 'Sushi Bars', 'Asian Fusion']</t>
  </si>
  <si>
    <t>yApj23pqS4s3dHX3Gqd3gg</t>
  </si>
  <si>
    <t>Jade Kitchen 2</t>
  </si>
  <si>
    <t>M7ct9KxSDWoiwvOOYOaAyQ</t>
  </si>
  <si>
    <t>['Fast Food', 'Restaurants', 'Food', 'Ice Cream &amp; Frozen Yogurt', 'Juice Bars &amp; Smoothies']</t>
  </si>
  <si>
    <t>41owWYXAzyiVr7SMPvaXhQ</t>
  </si>
  <si>
    <t>Beth Smith Shuey</t>
  </si>
  <si>
    <t>['Real Estate Services', 'Real Estate Agents', 'Home Services', 'Real Estate']</t>
  </si>
  <si>
    <t>51l7Koe0kfW9TlNKtat7BA</t>
  </si>
  <si>
    <t>402 S Main St</t>
  </si>
  <si>
    <t>['Chicken Wings', 'Sandwiches', 'Pizza', 'Restaurants']</t>
  </si>
  <si>
    <t>WZ8SqpOwBdLHXfRuj6xKsQ</t>
  </si>
  <si>
    <t>Charlotte Cigar Club</t>
  </si>
  <si>
    <t>105 E Morehead St</t>
  </si>
  <si>
    <t>['Sports Bars', 'Cigar Bars', 'Nightlife', 'Wine Bars', 'Shopping', 'Tobacco Shops', 'Local Flavor', 'Bars']</t>
  </si>
  <si>
    <t>3btAvuu-3hjq9UUa5FO-9Q</t>
  </si>
  <si>
    <t>6925 University City Blvd, Ste 440</t>
  </si>
  <si>
    <t>d9-m7nyrRr632zuDxeSO8w</t>
  </si>
  <si>
    <t>The Greener Apple</t>
  </si>
  <si>
    <t>['Specialty Food', 'Health Markets', 'Food']</t>
  </si>
  <si>
    <t>SdzRd5X5AgwkUaE-YiDSvQ</t>
  </si>
  <si>
    <t>5501 Josh Birmingham Pkwy, Terminal A, Charlotte Douglas International Airport</t>
  </si>
  <si>
    <t>9uxy_f10bdL34SNiRr30TQ</t>
  </si>
  <si>
    <t>Elliot's Barbeque</t>
  </si>
  <si>
    <t>9727 E Independence Blvd</t>
  </si>
  <si>
    <t>xL0xS_W-BUwFwIorQ0OoPA</t>
  </si>
  <si>
    <t>Wet Pets</t>
  </si>
  <si>
    <t>2232 E Franklin Blvd</t>
  </si>
  <si>
    <t>A5ydJ-xQm78iyxW4sRycFQ</t>
  </si>
  <si>
    <t>Clean &amp; Pressed Quality</t>
  </si>
  <si>
    <t>3615 Whitehall Park Dr</t>
  </si>
  <si>
    <t>rAd128pmhkjQ4SidWHbcQg</t>
  </si>
  <si>
    <t>210 E Trade St, Ste 380</t>
  </si>
  <si>
    <t>['Gyms', 'Health &amp; Medical', 'Trainers', 'Active Life', 'Fitness &amp; Instruction', 'Yoga']</t>
  </si>
  <si>
    <t>VXgGOEiKx3-UZoU3-bVHRw</t>
  </si>
  <si>
    <t>2905 Mount Holly Huntersville Rd</t>
  </si>
  <si>
    <t>['Community Service/Non-Profit', 'Shopping', 'Local Services', 'Thrift Stores']</t>
  </si>
  <si>
    <t>QJGzAvn3zwXaCDq9tPoD4w</t>
  </si>
  <si>
    <t>Hunter Auto and Wrecker Service</t>
  </si>
  <si>
    <t>1114 N Davidson St</t>
  </si>
  <si>
    <t>5_4cm4QVHn86EsiVZ46MhQ</t>
  </si>
  <si>
    <t>Buffet Dynasty</t>
  </si>
  <si>
    <t>d7__hTzaQ5cLk6vZ_BIldg</t>
  </si>
  <si>
    <t>Majestic Hardwood Floors</t>
  </si>
  <si>
    <t>4620 Providence Rd</t>
  </si>
  <si>
    <t>['Home Services', 'Flooring', 'Professional Services']</t>
  </si>
  <si>
    <t>OBrKwnh400OrIs1i5Xp3CQ</t>
  </si>
  <si>
    <t>Fireside Bar &amp; Grill</t>
  </si>
  <si>
    <t>['American (Traditional)', 'Restaurants', 'American (New)']</t>
  </si>
  <si>
    <t>I4mwmg96Kpp-tyycsgE9iQ</t>
  </si>
  <si>
    <t>Charlotte Spine &amp; Pain Relief Center</t>
  </si>
  <si>
    <t>7215 A Lebanon Rd</t>
  </si>
  <si>
    <t>['Health &amp; Medical', 'Chiropractors', 'Weight Loss Centers']</t>
  </si>
  <si>
    <t>z8LG53YTEKCTPGBUMI8yHg</t>
  </si>
  <si>
    <t>Mason Wallace Park</t>
  </si>
  <si>
    <t>7301 Monroe Rd</t>
  </si>
  <si>
    <t>0tIbkfU487rBKIDieNxHjg</t>
  </si>
  <si>
    <t>MirrorMate Frames</t>
  </si>
  <si>
    <t>9317 Monroe Rd, Ste A</t>
  </si>
  <si>
    <t>['Shopping', 'Kitchen &amp; Bath', 'Home Decor', 'Home &amp; Garden']</t>
  </si>
  <si>
    <t>EDKFwuRztrcPwoTB6owYSg</t>
  </si>
  <si>
    <t>Will's Mobile Auto Headliner</t>
  </si>
  <si>
    <t>1980 Brady Rd</t>
  </si>
  <si>
    <t>AOz3GHykiwKiThHq0ItnAA</t>
  </si>
  <si>
    <t>Carolina Courts</t>
  </si>
  <si>
    <t>240 Chestnut Pkwy</t>
  </si>
  <si>
    <t>['Sports Clubs', 'Active Life']</t>
  </si>
  <si>
    <t>qZbXGCud_UBwIRSQJXetAg</t>
  </si>
  <si>
    <t>Irene Cafe</t>
  </si>
  <si>
    <t>11211-122 Lawyers Rd, Ste 122</t>
  </si>
  <si>
    <t>['Creperies', 'Breakfast &amp; Brunch', 'Restaurants', 'Cafes', 'Food', 'Juice Bars &amp; Smoothies']</t>
  </si>
  <si>
    <t>IkiIiaOUdfhXYV8KGBDZ2w</t>
  </si>
  <si>
    <t>5501 Josh Birmingham Pkwy, Charlotte Douglas International Airport</t>
  </si>
  <si>
    <t>E3BTs8yFlVbZd20TknY00A</t>
  </si>
  <si>
    <t>Jim 'N Nick's Bar-B-Q</t>
  </si>
  <si>
    <t>13840 Steele Creek Rd</t>
  </si>
  <si>
    <t>['Event Planning &amp; Services', 'Caterers', 'Restaurants', 'Barbeque', 'Southern', 'Sandwiches']</t>
  </si>
  <si>
    <t>cbT191Dv1rjGjScHsSC4dw</t>
  </si>
  <si>
    <t>S &amp; S Alterations</t>
  </si>
  <si>
    <t>11112 S Tryon St</t>
  </si>
  <si>
    <t>_TOO-SSzpNhn8B6nGFyFcw</t>
  </si>
  <si>
    <t>Creative Loafing</t>
  </si>
  <si>
    <t>1000 Nc Music Factory Blvd, Ste C-2</t>
  </si>
  <si>
    <t>yY2fvUV7g5yAHIKcUfJqIA</t>
  </si>
  <si>
    <t>Charlotte Douglas International Airport</t>
  </si>
  <si>
    <t>['Sandwiches', 'Food', 'Bagels', 'Restaurants']</t>
  </si>
  <si>
    <t>HfbKv8pr8Vsx_mvT5oRARw</t>
  </si>
  <si>
    <t>Cinnabon-Carvel</t>
  </si>
  <si>
    <t>IrHAhdmL9QH9g3NscAIsWA</t>
  </si>
  <si>
    <t>Omni Charlotte Hotel</t>
  </si>
  <si>
    <t>5VwSN6wpk8fO5cXLyYW5gQ</t>
  </si>
  <si>
    <t>Thomas Pest Control</t>
  </si>
  <si>
    <t>2040 Independence Commerce Dr</t>
  </si>
  <si>
    <t>['Local Services', 'Home Inspectors', 'Pest Control', 'Home Services']</t>
  </si>
  <si>
    <t>3zGQQY0kgutMEENDZG16oA</t>
  </si>
  <si>
    <t>ProForce Pest Control</t>
  </si>
  <si>
    <t>5100 Reagan Dr, Ste 6</t>
  </si>
  <si>
    <t>T2PbLFe13pxBh6SY1y1hlg</t>
  </si>
  <si>
    <t>El Buen Gusto</t>
  </si>
  <si>
    <t>410 Westinghouse Blvd, Ste E</t>
  </si>
  <si>
    <t>['Restaurants', 'Latin American', 'Salvadoran']</t>
  </si>
  <si>
    <t>zdoiA0CuVX_90K3ccYCdIQ</t>
  </si>
  <si>
    <t>Morazan</t>
  </si>
  <si>
    <t>['Food', 'Restaurants', 'American (New)', 'Latin American']</t>
  </si>
  <si>
    <t>XsEGMRrqAXY9eHo1-oxZBQ</t>
  </si>
  <si>
    <t>Tire Country</t>
  </si>
  <si>
    <t>714 Union Rd</t>
  </si>
  <si>
    <t>IQddq0kFWfo8snwvVGcRGQ</t>
  </si>
  <si>
    <t>Old School Roofing &amp; Construction</t>
  </si>
  <si>
    <t>11819 Postridge Ct</t>
  </si>
  <si>
    <t>bHMcWQxUR-41kfEtDRTz0w</t>
  </si>
  <si>
    <t>Novant Health Presybeterian Medical Center</t>
  </si>
  <si>
    <t>200 Hawthorne Ln</t>
  </si>
  <si>
    <t>mnplFnw_YpBSBN5G0WCHyA</t>
  </si>
  <si>
    <t>Cheese To The Mac</t>
  </si>
  <si>
    <t>8334 Pineville Mathews Rd, Ste 103-251</t>
  </si>
  <si>
    <t>0ADVYK3OwmJATc5bgEHz5w</t>
  </si>
  <si>
    <t>Carolina Raptor Center</t>
  </si>
  <si>
    <t>6000 Sample Rd</t>
  </si>
  <si>
    <t>['Walking Tours', 'Hotels &amp; Travel', 'Parks', 'Tours', 'Community Service/Non-Profit', 'Pets', 'Zoos', 'Museums', 'Local Services', 'Arts &amp; Entertainment', 'Active Life', 'Pet Services']</t>
  </si>
  <si>
    <t>aUh_NqYX0lvK6erjKfJn_A</t>
  </si>
  <si>
    <t>Gina Davis, DDS Artistic Family Dentistry</t>
  </si>
  <si>
    <t>2325 W Arbors Dr, Ste 105</t>
  </si>
  <si>
    <t>['Dentists', 'Health &amp; Medical', 'General Dentistry', 'Endodontists', 'Cosmetic Dentists']</t>
  </si>
  <si>
    <t>x37-0O5auv1xUFywmwakzA</t>
  </si>
  <si>
    <t>Karly Wood Photography</t>
  </si>
  <si>
    <t>['Event Planning &amp; Services', 'Session Photography', 'Professional Services', 'Photographers']</t>
  </si>
  <si>
    <t>T_gjTfZnGThXGMF3NIJrDA</t>
  </si>
  <si>
    <t>Kabob Hot</t>
  </si>
  <si>
    <t>['Restaurants', 'Lebanese', 'Mediterranean', 'Middle Eastern', 'Greek']</t>
  </si>
  <si>
    <t>jX5EnheTe5-KoZqwt1h45w</t>
  </si>
  <si>
    <t>Central Park Hair Design</t>
  </si>
  <si>
    <t>2353 Concord Lake Rd</t>
  </si>
  <si>
    <t>65EnhX7le4npj38YJ8WBcA</t>
  </si>
  <si>
    <t>8521 Concord Mills Blvd</t>
  </si>
  <si>
    <t>wzcdJKY0DoNKjTHAsynIDQ</t>
  </si>
  <si>
    <t>6320 W Sugar Creek Rd</t>
  </si>
  <si>
    <t>STEm_-WIauJ8hC0cZbX-7Q</t>
  </si>
  <si>
    <t>Hilliard Studio Method</t>
  </si>
  <si>
    <t>['Fitness &amp; Instruction', 'Pilates', 'Barre Classes', 'Yoga', 'Active Life']</t>
  </si>
  <si>
    <t>oEGKELs4uF11-WPljyXmGw</t>
  </si>
  <si>
    <t>Chicks Restaurant</t>
  </si>
  <si>
    <t>GxqXJxUknc0e3J2jgfE1PA</t>
  </si>
  <si>
    <t>Waterford Square Apartments</t>
  </si>
  <si>
    <t>7601 Waterford Square Dr</t>
  </si>
  <si>
    <t>Z_-c3FDbd5TC3K6q8SPAng</t>
  </si>
  <si>
    <t>['Ophthalmologists', 'Optometrists', 'Doctors', 'Eyewear &amp; Opticians', 'Shopping', 'Health &amp; Medical']</t>
  </si>
  <si>
    <t>q8v-UupBEhvoxQgl44ZtIA</t>
  </si>
  <si>
    <t>City Cigar Company</t>
  </si>
  <si>
    <t>['Tobacco Shops', 'Local Services', 'Shopping']</t>
  </si>
  <si>
    <t>8D2R7acumiJgJXJ5NMF4GA</t>
  </si>
  <si>
    <t>Microtel Inn &amp; Suites by Wyndham Charlotte Airport</t>
  </si>
  <si>
    <t>3412 Queen City Drive</t>
  </si>
  <si>
    <t>1mRqGBBYBOEtm7eeCqg6fA</t>
  </si>
  <si>
    <t>3628 E Franklin Blvd</t>
  </si>
  <si>
    <t>4gVC9o1ZyKYyK44LbNPHzg</t>
  </si>
  <si>
    <t>7209 E Wt Harris Blvd, Ste J</t>
  </si>
  <si>
    <t>u1EdUimhxn3Bqo-CxtPQMQ</t>
  </si>
  <si>
    <t>Extended Stay America - Charlotte - Airport</t>
  </si>
  <si>
    <t>710 Yorkmont Rd.</t>
  </si>
  <si>
    <t>tN1Oxm7ehAwN3g8JrGu2ig</t>
  </si>
  <si>
    <t>Dave &amp; Fran's A Taste Of Southern Cooking</t>
  </si>
  <si>
    <t>['Soul Food', 'Restaurants', 'Fast Food']</t>
  </si>
  <si>
    <t>js0eVE4m0g8qR7e9ULSCSw</t>
  </si>
  <si>
    <t>Kenna Kunijo</t>
  </si>
  <si>
    <t>1800 Camden Rd, Ste 103</t>
  </si>
  <si>
    <t>REbj9IeaEepShCRkk6FyFA</t>
  </si>
  <si>
    <t>Dale F Halton Arena</t>
  </si>
  <si>
    <t>TrUdxm3a7H_lkiAhEeeBWA</t>
  </si>
  <si>
    <t>Pour 64</t>
  </si>
  <si>
    <t>4410 Mint Hill Village Ln, Ste 103</t>
  </si>
  <si>
    <t>UZgmSqru7XltkUqIHlCbfA</t>
  </si>
  <si>
    <t>T1 Tapas</t>
  </si>
  <si>
    <t>8625  Lindholm Dr</t>
  </si>
  <si>
    <t>['Tapas Bars', 'Restaurants']</t>
  </si>
  <si>
    <t>YqLccY1DAPjA12iOw9mTDw</t>
  </si>
  <si>
    <t>1-800-GOT-JUNK? Charlotte Central</t>
  </si>
  <si>
    <t>4209 Stuart Andrew Blvd, Ste I</t>
  </si>
  <si>
    <t>['Local Services', 'Junk Removal &amp; Hauling']</t>
  </si>
  <si>
    <t>5cptSUnP88AZv6ahNw5EBg</t>
  </si>
  <si>
    <t>Kitchen Tune-Up</t>
  </si>
  <si>
    <t>10810 Independence Point Pkwy, Ste H</t>
  </si>
  <si>
    <t>['Home Services', 'Contractors', 'Cabinetry', 'Kitchen &amp; Bath', 'Home &amp; Garden', 'Home Organization', 'Shopping']</t>
  </si>
  <si>
    <t>pCvdss6YJ7zn-OjwYXRF0A</t>
  </si>
  <si>
    <t>3044 E Franklin Blvd, Ste 2</t>
  </si>
  <si>
    <t>c6pwkUSpUVw642MsIrxqmg</t>
  </si>
  <si>
    <t>['Walk-in Clinics', 'Medical Centers', 'Urgent Care', 'Health &amp; Medical']</t>
  </si>
  <si>
    <t>R3ibd-f7C_SVW_3mv-w4Ag</t>
  </si>
  <si>
    <t>2520 Cuthbertson Rd</t>
  </si>
  <si>
    <t>['Electronics', 'Shopping', 'Fashion', 'Discount Store', 'Grocery', 'Drugstores', 'Food', 'Department Stores']</t>
  </si>
  <si>
    <t>6qJPWV34kpdC8TUWEZvWOQ</t>
  </si>
  <si>
    <t>['American (Traditional)', 'Breakfast &amp; Brunch', 'Restaurants', 'American (New)']</t>
  </si>
  <si>
    <t>A1CPDZTkoFVrgl_ugnUfqQ</t>
  </si>
  <si>
    <t>1609 N Graham St</t>
  </si>
  <si>
    <t>Avf-PGE8lkDY1jkRSUZErw</t>
  </si>
  <si>
    <t>Hawthorne's NY Pizza &amp; Bar</t>
  </si>
  <si>
    <t>5814 Highland Shoppes Dr</t>
  </si>
  <si>
    <t>['Restaurants', 'Pizza', 'Italian', 'Bars', 'Nightlife']</t>
  </si>
  <si>
    <t>hCImbm4oASa9ApE7J_8EGQ</t>
  </si>
  <si>
    <t>8156 S Tryon St, Ste E, Whitehall Commons Shopping Ctr</t>
  </si>
  <si>
    <t>['Eyelash Service', 'Threading Services', 'Beauty &amp; Spas', 'Hair Removal', 'Day Spas', 'Waxing']</t>
  </si>
  <si>
    <t>i4yg9hxMC6d7T2N59yOr5A</t>
  </si>
  <si>
    <t>7928 A North Tryon St</t>
  </si>
  <si>
    <t>oqvFJUYqxaN9YnQHP6hPcg</t>
  </si>
  <si>
    <t>8509 University City Blvd</t>
  </si>
  <si>
    <t>AubBjBnrHa9aIGX5YGix5A</t>
  </si>
  <si>
    <t>Yn Wine Cafe</t>
  </si>
  <si>
    <t>['Wine Bars', 'Bars', 'Nightlife']</t>
  </si>
  <si>
    <t>0A5rnCPhtd1Gv8pIXoOXZQ</t>
  </si>
  <si>
    <t>['Real Estate', 'Home Services', 'Financial Services', 'Mortgage Brokers', 'Banks &amp; Credit Unions']</t>
  </si>
  <si>
    <t>q18E7jrFNANg-IWoXLVezw</t>
  </si>
  <si>
    <t>dBELBH3cV2WNHnYQEs14aQ</t>
  </si>
  <si>
    <t>Keffer Dodge</t>
  </si>
  <si>
    <t>4800 E Independence Blvd</t>
  </si>
  <si>
    <t>['Automotive', 'Auto Repair', 'Car Dealers']</t>
  </si>
  <si>
    <t>7mcCepnnJht4YS45GyGx9Q</t>
  </si>
  <si>
    <t>Party Nails And Spa</t>
  </si>
  <si>
    <t>5128 Old Charlotte Hwy</t>
  </si>
  <si>
    <t>Mkwl1QXnUBGeDRE_30Cgnw</t>
  </si>
  <si>
    <t>The Mint Apartments</t>
  </si>
  <si>
    <t>425 W Trade St</t>
  </si>
  <si>
    <t>VNRxZ4WX-n37xZEAKsiLsw</t>
  </si>
  <si>
    <t>Scrubs Cleaning Services</t>
  </si>
  <si>
    <t>10931 E Independence Blvd, Ste I</t>
  </si>
  <si>
    <t>uKoE01uesejMr89mtFkCbA</t>
  </si>
  <si>
    <t>Wayside Family Restaurant</t>
  </si>
  <si>
    <t>27 Branchview Dr NE</t>
  </si>
  <si>
    <t>['Restaurants', 'Food', 'Bakeries', 'Soul Food']</t>
  </si>
  <si>
    <t>AkV7uVaqoRyeBX66-h6HSQ</t>
  </si>
  <si>
    <t>6507 W Wilkinson Blvd</t>
  </si>
  <si>
    <t>['Food', 'Drugstores', 'Shopping', 'Grocery']</t>
  </si>
  <si>
    <t>NsrKAwgQkAe-pPJs5Y5fRA</t>
  </si>
  <si>
    <t>['Chicken Shop', 'Restaurants', 'Soup', 'Salad', 'Delis', 'Cafes', 'Southern', 'American (Traditional)', 'Sandwiches']</t>
  </si>
  <si>
    <t>sQZAkdN2tJtO8VU8s4SlMw</t>
  </si>
  <si>
    <t>Koko FitClub of Charlotte NC</t>
  </si>
  <si>
    <t>7731 Colony Rd, Ste F2</t>
  </si>
  <si>
    <t>9flxU7AaMAGlSp16kI9jdA</t>
  </si>
  <si>
    <t>Perry T Sowell Jr, DDS</t>
  </si>
  <si>
    <t>1000 Queens Rd</t>
  </si>
  <si>
    <t>['Dentists', 'Health &amp; Medical', 'Oral Surgeons', 'General Dentistry']</t>
  </si>
  <si>
    <t>raks0DgtxdG5SQCwA0fPZw</t>
  </si>
  <si>
    <t>Oriental Massage</t>
  </si>
  <si>
    <t>11229 E Independence Blvd</t>
  </si>
  <si>
    <t>N2bgjl3Z3O-sztvnn3EaDw</t>
  </si>
  <si>
    <t>9550 E. Independence Blvd.</t>
  </si>
  <si>
    <t>['American (Traditional)', 'Event Planning &amp; Services', 'Comfort Food', 'Caterers', 'Fast Food', 'Restaurants', 'Sandwiches', 'Chicken Shop']</t>
  </si>
  <si>
    <t>1j-DEipQoZHlj2UYSaoGWQ</t>
  </si>
  <si>
    <t>Soul Central</t>
  </si>
  <si>
    <t>2903 Central Ave</t>
  </si>
  <si>
    <t>['Soul Food', 'Caribbean', 'Desserts', 'Southern', 'Burgers', 'Food', 'Restaurants', 'Sandwiches']</t>
  </si>
  <si>
    <t>KIRqxpdaGCWiiHWqsJY7uA</t>
  </si>
  <si>
    <t>Carolina Doggie Playland</t>
  </si>
  <si>
    <t>3111 S Tryon St</t>
  </si>
  <si>
    <t>['Pets', 'Pet Services', 'Pet Sitting']</t>
  </si>
  <si>
    <t>bHcnqdypWRzDHoncaHMKRQ</t>
  </si>
  <si>
    <t>Personal Touch Auto Detailing</t>
  </si>
  <si>
    <t>1505 Waxhaw Indian Trail Rd, Ste C</t>
  </si>
  <si>
    <t>yymNrvk1cioG5Bn5lWH2QQ</t>
  </si>
  <si>
    <t>['American (Traditional)', 'Barbeque', 'Restaurants', 'Nightlife', 'Wigs', 'Burgers', 'Chicken Wings', 'Shopping', 'Sports Bars', 'Bars']</t>
  </si>
  <si>
    <t>sBp1GJFHlNKppcxtantVRw</t>
  </si>
  <si>
    <t>Days Inn by Wyndham Charlotte/Woodlawn Near Carowinds</t>
  </si>
  <si>
    <t>118 East Woodlawn Road</t>
  </si>
  <si>
    <t>GNIxpOWJcjx5pGN9IBgrYQ</t>
  </si>
  <si>
    <t>Tin Roof</t>
  </si>
  <si>
    <t>210 E Trade St, Ste 286</t>
  </si>
  <si>
    <t>['Music Venues', 'Nightlife', 'Restaurants', 'Arts &amp; Entertainment', 'Bars', 'American (Traditional)', 'American (New)']</t>
  </si>
  <si>
    <t>39AOOQM4Ff6rWXW8b9ZPvw</t>
  </si>
  <si>
    <t>Chen's Bistro</t>
  </si>
  <si>
    <t>230 E WT Harris Blvd</t>
  </si>
  <si>
    <t>['Chinese', 'Restaurants', 'Buffets', 'Sushi Bars']</t>
  </si>
  <si>
    <t>6Lqjhx0NloQWVwWdonh5lA</t>
  </si>
  <si>
    <t>Brad's Brew</t>
  </si>
  <si>
    <t>200 S College St, Ste 313</t>
  </si>
  <si>
    <t>['Salad', 'Restaurants', 'Sandwiches']</t>
  </si>
  <si>
    <t>8YDY4SR-n--2qmOAQflQlg</t>
  </si>
  <si>
    <t>14215 Ballantyne Corporate Pl, Ste 110</t>
  </si>
  <si>
    <t>eWz03PMz9NDBga3fWjE96A</t>
  </si>
  <si>
    <t>1443 South Blvd, Ste 200</t>
  </si>
  <si>
    <t>['Tax Services', 'Professional Services', 'Accountants', 'Financial Services', 'Financial Advising']</t>
  </si>
  <si>
    <t>jUYp798M93Mpcjys_TTgsQ</t>
  </si>
  <si>
    <t>Lincoln's Haberdashery</t>
  </si>
  <si>
    <t>1300 South Blvd, Ste S</t>
  </si>
  <si>
    <t>['Public Markets', 'Shopping', 'Coffee &amp; Tea', 'Food', 'Beer', 'Wine &amp; Spirits']</t>
  </si>
  <si>
    <t>yIxP32hWfZm5gyYUUh2WBA</t>
  </si>
  <si>
    <t>Bonterra Restaurant &amp; Wine Room</t>
  </si>
  <si>
    <t>['American (New)', 'Wine Bars', 'Seafood', 'Nightlife', 'Restaurants', 'Bars']</t>
  </si>
  <si>
    <t>8d8Q3ZhAJwzdfxdj-mFmqQ</t>
  </si>
  <si>
    <t>Naty Dominican Hair Stylist</t>
  </si>
  <si>
    <t>3156 Freedom Dr</t>
  </si>
  <si>
    <t>['Hair Stylists', 'Shopping', 'Beauty &amp; Spas', 'Cosmetics &amp; Beauty Supply', 'Hair Salons', 'Hair Extensions', 'Blow Dry/Out Services', 'Restaurants', 'Dominican', 'Caribbean']</t>
  </si>
  <si>
    <t>wPbn9KA5YoHvd379RemNqA</t>
  </si>
  <si>
    <t>Players Sporting Goods</t>
  </si>
  <si>
    <t>5737 N Graham St</t>
  </si>
  <si>
    <t>kXVwGfv2fyPPCtmBEBS4Xg</t>
  </si>
  <si>
    <t>Fastsigns</t>
  </si>
  <si>
    <t>7510 Pineville Matthews Rd, Ste 8A</t>
  </si>
  <si>
    <t>['Signmaking', 'Professional Services', 'Automotive', 'Vehicle Wraps', 'Advertising', 'Graphic Design']</t>
  </si>
  <si>
    <t>tDQqEO1fKZjU3srtEqyg6Q</t>
  </si>
  <si>
    <t>Saint Matthew Catholic Church</t>
  </si>
  <si>
    <t>8015 Ballantyne Commons Pkwy</t>
  </si>
  <si>
    <t>33rUbyxBRbWeOsDv_PA1LQ</t>
  </si>
  <si>
    <t>ASG Security</t>
  </si>
  <si>
    <t>3421 St Vardell Ln, Ste H</t>
  </si>
  <si>
    <t>pMfwAId18bKuSUjLUu4WlQ</t>
  </si>
  <si>
    <t>cyyZtjoFCTez_4qqV10QMQ</t>
  </si>
  <si>
    <t>Dilworth Packing Co</t>
  </si>
  <si>
    <t>1235 East Blvd, Ste E</t>
  </si>
  <si>
    <t>['Notaries', 'Local Services', 'Shipping Centers', 'Packing Supplies', 'Shopping']</t>
  </si>
  <si>
    <t>jna-Q-M_eTDLl3-hRf1oWA</t>
  </si>
  <si>
    <t>Stickley Audi &amp; Co.</t>
  </si>
  <si>
    <t>7215 Smith Corners Blvd</t>
  </si>
  <si>
    <t>['Furniture Stores', 'Mattresses', 'Home Services', 'Home &amp; Garden', 'Shopping', 'Interior Design', 'Rugs']</t>
  </si>
  <si>
    <t>vfwTrfrZ3FWhVkyLjAggLQ</t>
  </si>
  <si>
    <t>Restaurant X</t>
  </si>
  <si>
    <t>408 S Main St</t>
  </si>
  <si>
    <t>['British', 'American (Traditional)', 'Sandwiches', 'Breakfast &amp; Brunch', 'Restaurants', 'American (New)']</t>
  </si>
  <si>
    <t>S7JAMTags6lWb2Q3Nd2IKA</t>
  </si>
  <si>
    <t>Treehouse Bourbon &amp; BBQ</t>
  </si>
  <si>
    <t>['Whiskey Bars', 'Restaurants', 'Nightlife', 'Barbeque', 'Bars']</t>
  </si>
  <si>
    <t>IT8amJTTW64XAre4ilKcjg</t>
  </si>
  <si>
    <t>Tiptoe Nail Boutique</t>
  </si>
  <si>
    <t>816 Lamar Ave</t>
  </si>
  <si>
    <t>QEfYDu7nyJgv6Vin3dfYlQ</t>
  </si>
  <si>
    <t>9805 Rocky River Rd</t>
  </si>
  <si>
    <t>3BU9qNFzlWlLweWJFYG0FQ</t>
  </si>
  <si>
    <t>Ritz Marketing</t>
  </si>
  <si>
    <t>['Marketing', 'Professional Services', 'Public Relations', 'Web Design']</t>
  </si>
  <si>
    <t>vpHoK2SFYOmmevTjz_Q6nw</t>
  </si>
  <si>
    <t>Ace of Spuds Food Truck</t>
  </si>
  <si>
    <t>['Food Trucks', 'Desserts', 'Food']</t>
  </si>
  <si>
    <t>SLNUxnOfsv8VkN4WiF7wnQ</t>
  </si>
  <si>
    <t>pkPGkiFYWrB6guAM5BprkQ</t>
  </si>
  <si>
    <t>1600 S Mint St</t>
  </si>
  <si>
    <t>['Grocery', 'Delis', 'Restaurants', 'Food', 'Italian', 'Specialty Food', 'Pasta Shops']</t>
  </si>
  <si>
    <t>lgmDTHqe0IGyvfrfeFciuw</t>
  </si>
  <si>
    <t>1730 E Woodlawn Rd, Ste E</t>
  </si>
  <si>
    <t>['Yoga', 'Shopping', 'Fitness &amp; Instruction', 'Fashion', "Women's Clothing", 'Active Life', 'Gyms', 'Accessories']</t>
  </si>
  <si>
    <t>r9rvc-VMGxPC3Za4uppbZg</t>
  </si>
  <si>
    <t>7131 Nc 73 Hwy</t>
  </si>
  <si>
    <t>['Tires', 'Department Stores', 'Fashion', 'Automotive', 'Food', 'Shopping', 'Grocery']</t>
  </si>
  <si>
    <t>Z4SaIMldUQ2z991Vw5Tu4A</t>
  </si>
  <si>
    <t>Lacasa Inn</t>
  </si>
  <si>
    <t>7900 Nations Ford Rd</t>
  </si>
  <si>
    <t>2g4jkEMwQxIwRqIEXiX0tg</t>
  </si>
  <si>
    <t>The Seafarer</t>
  </si>
  <si>
    <t>CpDjYQh3yCbDuH6idbGV1g</t>
  </si>
  <si>
    <t>Tailgator's Sports Grill</t>
  </si>
  <si>
    <t>1788 Main St W</t>
  </si>
  <si>
    <t>Deqh3iwyjCXHCxfsp6yAMw</t>
  </si>
  <si>
    <t>Bosworth Customs</t>
  </si>
  <si>
    <t>2400 Dunavant St</t>
  </si>
  <si>
    <t>['Auto Customization', 'Car Dealers', 'Auto Repair', 'Automotive', 'Auto Detailing', 'Car Stereo Installation']</t>
  </si>
  <si>
    <t>indR2QYLNpkeQrUCaVpx8A</t>
  </si>
  <si>
    <t>20424 W Catawba Ave</t>
  </si>
  <si>
    <t>sEBh3wA2X66fExfjDY6L2Q</t>
  </si>
  <si>
    <t>2538-B Cuthbertson Rd</t>
  </si>
  <si>
    <t>wr76LpjZZ8bhQ2x_Gw33Sg</t>
  </si>
  <si>
    <t>Executive Car Service</t>
  </si>
  <si>
    <t>['Airport Shuttles', 'Hotels &amp; Travel', 'Limos', 'Transportation']</t>
  </si>
  <si>
    <t>hWK2yx9mFbr7Ix-78Ki8rg</t>
  </si>
  <si>
    <t>Tullock Automotive</t>
  </si>
  <si>
    <t>625 Stallings Rd</t>
  </si>
  <si>
    <t>e3QhVshZfZYCF1fEhwu5Cw</t>
  </si>
  <si>
    <t>Domenico's Pizza and Pasta</t>
  </si>
  <si>
    <t>sEvNxG4PKP8zRBTyMq5hxg</t>
  </si>
  <si>
    <t>Henry Loudermilk Piano Tuning</t>
  </si>
  <si>
    <t>9328 Twin Trail Dr</t>
  </si>
  <si>
    <t>['Local Services', 'Piano Services', 'Musical Instrument Services']</t>
  </si>
  <si>
    <t>7IUYqdB03rJaJM12oMaO3w</t>
  </si>
  <si>
    <t>Horizon Computer Systems</t>
  </si>
  <si>
    <t>1091 Concord Pkwy N</t>
  </si>
  <si>
    <t>['IT Services &amp; Computer Repair', 'Shopping', 'Web Design', 'Computers', 'Local Services', 'Professional Services', 'Electronics Repair']</t>
  </si>
  <si>
    <t>2um9bzTSvD3f2tkdBoA38g</t>
  </si>
  <si>
    <t>Kid Cashew</t>
  </si>
  <si>
    <t>1608 East Blvd</t>
  </si>
  <si>
    <t>['Barbeque', 'Restaurants', 'Mediterranean', 'Seafood', 'Tapas/Small Plates', 'Vegan', 'American (New)']</t>
  </si>
  <si>
    <t>tgX7jBPqqMix6G2AeUVbpg</t>
  </si>
  <si>
    <t>3201 Pineville-Matthews Rd</t>
  </si>
  <si>
    <t>i4EMu1nCDfgF6CB0MKOUzw</t>
  </si>
  <si>
    <t>Sammy's Deli &amp; Neighborhood Pub</t>
  </si>
  <si>
    <t>25 S Main St</t>
  </si>
  <si>
    <t>['Restaurants', 'Pubs', 'Bars', 'Irish', 'Nightlife']</t>
  </si>
  <si>
    <t>lmlA3gYgSGo4_Y_we8kQ3Q</t>
  </si>
  <si>
    <t>The Lamp Place</t>
  </si>
  <si>
    <t>3108 South Blvd</t>
  </si>
  <si>
    <t>['Movers', 'Shopping Centers', 'Contractors', 'Home &amp; Garden', 'Home Services', 'Lighting Fixtures &amp; Equipment', 'Shopping', 'Electronics Repair', 'Home Decor', 'Wholesale Stores', 'Local Services', 'Customized Merchandise', 'Appliances &amp; Repair']</t>
  </si>
  <si>
    <t>2FWFAqM-jqKUU8WqHSp-LQ</t>
  </si>
  <si>
    <t>Asian One</t>
  </si>
  <si>
    <t>16646 Hawfiled Way Dr, Ste 104</t>
  </si>
  <si>
    <t>a5AMQU423_e4n1AP4URETg</t>
  </si>
  <si>
    <t>3335 Siskey Parkway, Suite 200</t>
  </si>
  <si>
    <t>['Restaurants', 'Sandwiches', 'Fast Food', 'Pizza', 'Chicken Wings']</t>
  </si>
  <si>
    <t>Lf84Tm4zHCCLtw_5v88dWA</t>
  </si>
  <si>
    <t>Carolina Orthopaedic &amp; Sports Medicine Center</t>
  </si>
  <si>
    <t>2345 Court Dr</t>
  </si>
  <si>
    <t>['Orthopedists', 'Podiatrists', 'Doctors', 'Sports Medicine', 'Health &amp; Medical']</t>
  </si>
  <si>
    <t>ezorqG4R6QCaIMVVMfTAoQ</t>
  </si>
  <si>
    <t>1480 Concord Pkwy N, Unit 88</t>
  </si>
  <si>
    <t>['Restaurants', 'Fast Food', 'Ice Cream &amp; Frozen Yogurt', 'Food']</t>
  </si>
  <si>
    <t>uWoctOrWMrL3w7jc8fFhgg</t>
  </si>
  <si>
    <t>16639 Birkdale Commons Pkwy</t>
  </si>
  <si>
    <t>['Sandwiches', 'Salad', 'Restaurants', 'Delis', 'Event Planning &amp; Services', 'Caterers']</t>
  </si>
  <si>
    <t>z_wEuMgEtQ3vadNFjUxk7w</t>
  </si>
  <si>
    <t>Triple Crown Caterers</t>
  </si>
  <si>
    <t>204 W Woodlawn Rd</t>
  </si>
  <si>
    <t>['Event Planning &amp; Services', 'Venues &amp; Event Spaces', 'Wedding Planning', 'Party &amp; Event Planning', 'Caterers']</t>
  </si>
  <si>
    <t>F8QVjhQUxbZwbC4Md-m5BA</t>
  </si>
  <si>
    <t>Sportscenter Fitness &amp; Athletic Club</t>
  </si>
  <si>
    <t>233 Country Club Dr NE</t>
  </si>
  <si>
    <t>['Yoga', 'Active Life', 'Cardio Classes', 'Home &amp; Garden', 'Hot Tub &amp; Pool', 'Shopping', 'Pilates', 'Fitness &amp; Instruction', 'Gyms', 'Trainers']</t>
  </si>
  <si>
    <t>GtUUdYiNnLG03MNrT34CKA</t>
  </si>
  <si>
    <t>Palermos Italian Cuisine</t>
  </si>
  <si>
    <t>1802 S Cannon Blvd</t>
  </si>
  <si>
    <t>xxCrRqqICzQyR0Q-iqCrNw</t>
  </si>
  <si>
    <t>1300 The Plaza</t>
  </si>
  <si>
    <t>['Sandwiches', 'Active Life', 'Restaurants', 'Fast Food']</t>
  </si>
  <si>
    <t>OinfxGyoU2_Si8IM-Ba0UQ</t>
  </si>
  <si>
    <t>Over Easy Movers</t>
  </si>
  <si>
    <t>['Home &amp; Garden', 'Professional Services', 'Shopping', 'Movers', 'Self Storage', 'Couriers &amp; Delivery Services', 'Packing Services', 'Home Services', 'Furniture Assembly', 'Local Services']</t>
  </si>
  <si>
    <t>wVXAPHkpX6Gw09RldV7Tng</t>
  </si>
  <si>
    <t>Mary Beth Wrenn</t>
  </si>
  <si>
    <t>442 South Main St, Ste 6, Bldg 200</t>
  </si>
  <si>
    <t>['Psychic Mediums', 'Arts &amp; Entertainment', 'Supernatural Readings', 'Professional Services']</t>
  </si>
  <si>
    <t>cH-S60HcSupEXUrW0Zh5uw</t>
  </si>
  <si>
    <t>Autoburn</t>
  </si>
  <si>
    <t>2017 Union Beltway Rd</t>
  </si>
  <si>
    <t>wALe_ao9mh-yfjrn0L2Cug</t>
  </si>
  <si>
    <t>Charlotte Spa &amp; Esthetics</t>
  </si>
  <si>
    <t>5513 Monroe Rd, Ste 101</t>
  </si>
  <si>
    <t>A7-RwaxEEonk7vvhHrJr_g</t>
  </si>
  <si>
    <t>1016 N Davidson St</t>
  </si>
  <si>
    <t>MpMr3y6Lq0NZae5IQB4h2Q</t>
  </si>
  <si>
    <t>Holiday Inn Charlotte University</t>
  </si>
  <si>
    <t>8520 University Exec Park Drive</t>
  </si>
  <si>
    <t>['Venues &amp; Event Spaces', 'Event Planning &amp; Services', 'Hotels', 'Hotels &amp; Travel', 'Restaurants']</t>
  </si>
  <si>
    <t>ZD7Lsh0v407nh3L7v2vqxQ</t>
  </si>
  <si>
    <t>Las Rositas Bistro Mexicano Restaurant</t>
  </si>
  <si>
    <t>530 Eastway Dr</t>
  </si>
  <si>
    <t>AiA6myly8pkIPrv2_JCJxg</t>
  </si>
  <si>
    <t>['Pet Training', 'Pet Stores', 'Pets', 'Pet Services', 'Pet Groomers']</t>
  </si>
  <si>
    <t>ygY5AKgT_ONLjrtv5zgNSQ</t>
  </si>
  <si>
    <t>Renaissance Charlotte SouthPark Hotel</t>
  </si>
  <si>
    <t>5501 Carnegie Blvd</t>
  </si>
  <si>
    <t>['Venues &amp; Event Spaces', 'Hotels', 'Hotels &amp; Travel', 'Event Planning &amp; Services']</t>
  </si>
  <si>
    <t>akKw13-eG0SQucX1VUhkTg</t>
  </si>
  <si>
    <t>Snider Fleet Solutions</t>
  </si>
  <si>
    <t>900 Atando Ave</t>
  </si>
  <si>
    <t>PRJT2c-JRTQ5P7MmCMGnCw</t>
  </si>
  <si>
    <t>Medical Center Pharmacy</t>
  </si>
  <si>
    <t>515 Cox Rd</t>
  </si>
  <si>
    <t>['Drugstores', 'Health &amp; Medical', 'Pharmacy', 'Shopping']</t>
  </si>
  <si>
    <t>FODZh_YxDKw65u-zAXmH2A</t>
  </si>
  <si>
    <t>30 Branchview DR NE</t>
  </si>
  <si>
    <t>['Furniture Stores', 'Shopping', 'Home &amp; Garden', 'Appliances', 'Mattresses']</t>
  </si>
  <si>
    <t>Zd6vgtm9vQAxJbiuIrk0QA</t>
  </si>
  <si>
    <t>REVIMlObz0FbRTyLTT2Wxg</t>
  </si>
  <si>
    <t>8332 Pineville-Matthews Rd, Ste 201</t>
  </si>
  <si>
    <t>['Internet Service Providers', 'Professional Services', 'Home Services', 'Television Service Providers']</t>
  </si>
  <si>
    <t>zawyzKsuL1KNLPnmdFV58Q</t>
  </si>
  <si>
    <t>9960 Pineville/Mathews Road</t>
  </si>
  <si>
    <t>olmTn8AoFOF7-299s7iB6A</t>
  </si>
  <si>
    <t>Two Chicks Sandwiches and Scoops</t>
  </si>
  <si>
    <t>['Ice Cream &amp; Frozen Yogurt', 'Desserts', 'Food', 'Food Trucks', 'Sandwiches', 'Restaurants', 'Food Stands']</t>
  </si>
  <si>
    <t>mf7JVnpY4Bn6mpe-YMY5bw</t>
  </si>
  <si>
    <t>Dutch Miller Kia of Charlotte</t>
  </si>
  <si>
    <t>1H-iDMc4d3IeYvOflXTOXw</t>
  </si>
  <si>
    <t>Gin Mill South End</t>
  </si>
  <si>
    <t>['Sports Bars', 'Nightlife', 'Restaurants', 'Bars', 'American (New)', 'Dive Bars']</t>
  </si>
  <si>
    <t>-8iwcXhLnyqbLgvcrJGgaw</t>
  </si>
  <si>
    <t>Red Rocks Cafe-Huntersville</t>
  </si>
  <si>
    <t>8712 Lindholm Dr</t>
  </si>
  <si>
    <t>['Soup', 'Restaurants', 'Cafes', 'Diners', 'Bars', 'Seafood', 'Nightlife', 'Event Planning &amp; Services', 'Venues &amp; Event Spaces', 'American (Traditional)', 'Steakhouses', 'Salad']</t>
  </si>
  <si>
    <t>rX55-phMl0GEDjNiwb8Cuw</t>
  </si>
  <si>
    <t>AZN Azian Cuizine</t>
  </si>
  <si>
    <t>['Sushi Bars', 'Restaurants', 'Asian Fusion', 'Seafood']</t>
  </si>
  <si>
    <t>FU4HTjT_aiuuHIpCbhtpfw</t>
  </si>
  <si>
    <t>Yorkmont Deli</t>
  </si>
  <si>
    <t>['Restaurants', 'American (Traditional)', 'Burgers', 'Pizza']</t>
  </si>
  <si>
    <t>wQ7toM7-hLmVgl1JX39QBw</t>
  </si>
  <si>
    <t>Stand For Animals Veterinary Clinic</t>
  </si>
  <si>
    <t>['Pets', 'Pet Services', 'Veterinarians', 'Local Services', 'Community Service/Non-Profit', 'Food Banks']</t>
  </si>
  <si>
    <t>1bM1k0u5eSNplrSt_ZB6hQ</t>
  </si>
  <si>
    <t>Kannapolis Pediatric Dentistry</t>
  </si>
  <si>
    <t>1706 S Main St</t>
  </si>
  <si>
    <t>IR-NZYqIMQPfYdi22pcRqg</t>
  </si>
  <si>
    <t>Food Lion Llc Store #2608</t>
  </si>
  <si>
    <t>7876 Idlewild Rd</t>
  </si>
  <si>
    <t>yt0PCCJN9hUsZhB210rsOg</t>
  </si>
  <si>
    <t>The Common Market Oakwold</t>
  </si>
  <si>
    <t>['Sandwiches', 'Food', 'Restaurants', 'American (Traditional)', 'Beer', 'Wine &amp; Spirits', 'Bars', 'Nightlife', 'Delis', 'Grocery', 'Coffee &amp; Tea']</t>
  </si>
  <si>
    <t>eLRAw_eaXn62UQIuiHhSqQ</t>
  </si>
  <si>
    <t>20647 Catawba Ave</t>
  </si>
  <si>
    <t>['Shopping', 'Home &amp; Garden', 'Home Decor', 'Mattresses', 'Furniture Stores']</t>
  </si>
  <si>
    <t>DegZrwS3r5mE2oLXbg08Hw</t>
  </si>
  <si>
    <t>8318 Pineville Matthews Rd#711, Mcmullen Creek Market Shp Ctr</t>
  </si>
  <si>
    <t>['Hair Salons', 'Barbers', 'Beauty &amp; Spas', 'Hair Stylists', "Men's Hair Salons", 'Cosmetics &amp; Beauty Supply', 'Shopping']</t>
  </si>
  <si>
    <t>ANVLmlwL7tmDHnZ16Clp4g</t>
  </si>
  <si>
    <t>8936 J M Keynes Drive</t>
  </si>
  <si>
    <t>Y7XUk7HFUgAiDp8g16pQxg</t>
  </si>
  <si>
    <t>3040 Weddington Rd</t>
  </si>
  <si>
    <t>mh7wfyY8uE0qDL1q9w9hrg</t>
  </si>
  <si>
    <t>HillRock Estates</t>
  </si>
  <si>
    <t>3317 Magnolia Hill Dr</t>
  </si>
  <si>
    <t>Vft6eNg9Lgv6gGrLadb3gw</t>
  </si>
  <si>
    <t>Charleys Restaurant</t>
  </si>
  <si>
    <t>TH_hGGgVIEBtexcpffZXgQ</t>
  </si>
  <si>
    <t>325 W 6th St</t>
  </si>
  <si>
    <t>['Food', 'Grocery', 'Flowers &amp; Gifts', 'Shopping', 'Sushi Bars', 'Beer', 'Wine &amp; Spirits', 'Restaurants', 'Drugstores']</t>
  </si>
  <si>
    <t>hmWdycgDA6aJzd0EXYhqGg</t>
  </si>
  <si>
    <t>Charlotte Mecklenburg Library - West Boulevard</t>
  </si>
  <si>
    <t>2157 West Boulevard</t>
  </si>
  <si>
    <t>['Shopping', 'Educational Services', 'Books', 'Mags', 'Music &amp; Video', 'Education', 'Bookstores', 'Libraries', 'Public Services &amp; Government']</t>
  </si>
  <si>
    <t>U_WrV1lacJF6j14sov_0rA</t>
  </si>
  <si>
    <t>Ultimate CrossFit</t>
  </si>
  <si>
    <t>210 Rampart St, Unit F</t>
  </si>
  <si>
    <t>['Boot Camps', 'Fitness &amp; Instruction', 'Local Services', 'Active Life', 'Yoga', 'Gyms', 'Interval Training Gyms', 'Trainers']</t>
  </si>
  <si>
    <t>TSLCMTqWAnvv6ILlIqUduw</t>
  </si>
  <si>
    <t>Williams Wrecker Service</t>
  </si>
  <si>
    <t>1039 Industrial Dr</t>
  </si>
  <si>
    <t>WPQQDhz_W398xk06AVLpbg</t>
  </si>
  <si>
    <t>7521 Pineville Matthews Rd</t>
  </si>
  <si>
    <t>mWEltFSw33nARGPLvZiAJw</t>
  </si>
  <si>
    <t>4715 Central Ave</t>
  </si>
  <si>
    <t>71C-A38YL5whpDuMO2NKfw</t>
  </si>
  <si>
    <t>8111 Concord Mills Blvd, Ste 743</t>
  </si>
  <si>
    <t>['Custom Cakes', 'Restaurants', 'Cupcakes', 'Food', 'Ice Cream &amp; Frozen Yogurt']</t>
  </si>
  <si>
    <t>Ad50bUlVOPR8-kTJ1K039w</t>
  </si>
  <si>
    <t>yf6lJ_zhJwawObRMS1OKdg</t>
  </si>
  <si>
    <t>Joe's Doughs</t>
  </si>
  <si>
    <t>['Food', 'Donuts', 'Restaurants', 'Bakeries', 'Breakfast &amp; Brunch']</t>
  </si>
  <si>
    <t>u7nXL3SKvWCWK9rVK3OqPA</t>
  </si>
  <si>
    <t>King Green</t>
  </si>
  <si>
    <t>11145 Metromont Pkwy, Ste A</t>
  </si>
  <si>
    <t>['Home Services', 'Tree Services', 'Landscaping', 'Lawn Services']</t>
  </si>
  <si>
    <t>h1u7ijvuaUbTrLVKnLMxMQ</t>
  </si>
  <si>
    <t>Carolinas Metro Realty &amp; Property Management</t>
  </si>
  <si>
    <t>17232 Lancaster Hwy, Ste 108</t>
  </si>
  <si>
    <t>['Real Estate Services', 'Property Management', 'Home Services', 'Real Estate', 'Real Estate Agents']</t>
  </si>
  <si>
    <t>yFtLkIGKK5XP7bnh6x0MbQ</t>
  </si>
  <si>
    <t>Ernest A Rider, DDS</t>
  </si>
  <si>
    <t>3535 Randolph Rd, Ste 206R</t>
  </si>
  <si>
    <t>['Health &amp; Medical', 'Oral Surgeons', 'Orthodontists', 'Dentists']</t>
  </si>
  <si>
    <t>iLz12tF26pdzJmLNxZ83Dw</t>
  </si>
  <si>
    <t>Moore Kent E, DDS</t>
  </si>
  <si>
    <t>2711 Randolph Rd, Ste 510</t>
  </si>
  <si>
    <t>74zJ7rM18WdKHWnvqY9Vbg</t>
  </si>
  <si>
    <t>Eat Here Now</t>
  </si>
  <si>
    <t>2016 Arysley Town Blvd</t>
  </si>
  <si>
    <t>5RhFeOzdGaqAl6B9uL5paw</t>
  </si>
  <si>
    <t>Selwyn Avenue Salon</t>
  </si>
  <si>
    <t>zPSPUa9cgl68ydGNZt6gYQ</t>
  </si>
  <si>
    <t>YycxlUgh6rfUCly9KcaDDw</t>
  </si>
  <si>
    <t>Koumi Express</t>
  </si>
  <si>
    <t>2259 W Roosevelt Blvd</t>
  </si>
  <si>
    <t>fvY9tUJOAtaFdJLkYXLY0Q</t>
  </si>
  <si>
    <t>ykM6nSKPZK-b65JjT7JVAg</t>
  </si>
  <si>
    <t>La Pure Organic Nail Boutique</t>
  </si>
  <si>
    <t>1111 Central Ave, Unit 220</t>
  </si>
  <si>
    <t>PqIutNyDB0bBVrT4hPPRFw</t>
  </si>
  <si>
    <t>['Desserts', 'Food', 'Coffee &amp; Tea', 'Sandwiches', 'Restaurants']</t>
  </si>
  <si>
    <t>dalSqUU-Zs_vQoTrl-CRCw</t>
  </si>
  <si>
    <t>Nails by Wendy Bailey</t>
  </si>
  <si>
    <t>Panache Styling Studios, 15800 Northcross Dr, Ste 117</t>
  </si>
  <si>
    <t>FTRmZcnWZc3XeTY4Ur0D3g</t>
  </si>
  <si>
    <t>250 E Woodlawn Rd</t>
  </si>
  <si>
    <t>2ctYe06O7A21b9QtNlXACA</t>
  </si>
  <si>
    <t>Graduate Food &amp; Pub</t>
  </si>
  <si>
    <t>1308 The Plaza</t>
  </si>
  <si>
    <t>P9xGriTNpGmbYLrEyi-8ZQ</t>
  </si>
  <si>
    <t>Joy luck club ‰∏áÁ¶èÂ∞èÈ¶Ü</t>
  </si>
  <si>
    <t>rHftvAvXXHFSA3FfYGX6Fg</t>
  </si>
  <si>
    <t>['Medical Spas', 'Hair Removal', 'Chiropractors', 'Medical Centers', 'Doctors', 'Laser Hair Removal', 'Beauty &amp; Spas', 'Tattoo Removal', 'Health &amp; Medical', 'Cardiologists', 'Internal Medicine', 'Family Practice']</t>
  </si>
  <si>
    <t>v_fO8SAvPkF5MNMHahExuA</t>
  </si>
  <si>
    <t>Jared Galleria of Jewelry</t>
  </si>
  <si>
    <t>8030 Concord Mills Blvd</t>
  </si>
  <si>
    <t>['Jewelry', 'Local Services', 'Jewelry Repair', 'Shopping', 'Watches']</t>
  </si>
  <si>
    <t>7Oht41Pn7Knb46BRFR1FpA</t>
  </si>
  <si>
    <t>['Pets', 'Pet Stores', 'Veterinarians', 'Pet Services', 'Pet Groomers', 'Pet Training']</t>
  </si>
  <si>
    <t>jwKpYlNlp2iGH75jiwY2Og</t>
  </si>
  <si>
    <t>The Valcarol Missions</t>
  </si>
  <si>
    <t>325 McGill Ave NW, Ste 108</t>
  </si>
  <si>
    <t>KU7eFCdA47v6zeKF3a7j6A</t>
  </si>
  <si>
    <t>New South Kitchen &amp; Bar</t>
  </si>
  <si>
    <t>8140 Providence Rd, Ste 300</t>
  </si>
  <si>
    <t>['Southern', 'Restaurants', 'Nightlife', 'Bars']</t>
  </si>
  <si>
    <t>tF_t3dckyM0_sorsff8hcg</t>
  </si>
  <si>
    <t>11035 Golf Links Dr N</t>
  </si>
  <si>
    <t>v75YA674Ioi4IwQ06T6XmQ</t>
  </si>
  <si>
    <t>4115-C Rose Lake Dr</t>
  </si>
  <si>
    <t>6ILD1Lc_TWYUFyFXdubAew</t>
  </si>
  <si>
    <t>1878 W Main St</t>
  </si>
  <si>
    <t>['Fast Food', 'Coffee &amp; Tea', 'Food', 'Restaurants', 'Burgers']</t>
  </si>
  <si>
    <t>ddFf17e9Oj_sv-uqOabD3w</t>
  </si>
  <si>
    <t>675 Concord Pkwy N</t>
  </si>
  <si>
    <t>['Electronics', 'Car Stereo Installation', 'Automotive', 'Shopping', 'Car Window Tinting', 'Auto Glass Services']</t>
  </si>
  <si>
    <t>FilQdqNDa5wc49zznGJ3bA</t>
  </si>
  <si>
    <t>140 Eastway Dr</t>
  </si>
  <si>
    <t>['Latin American', 'Restaurants', 'Salvadoran', 'Mexican']</t>
  </si>
  <si>
    <t>fnngnuRexoZaU9clML5enQ</t>
  </si>
  <si>
    <t>Garage Door Mechanix</t>
  </si>
  <si>
    <t>3211 Kendale Ave NW</t>
  </si>
  <si>
    <t>ltuIoIJcW_U48I8uU0uujg</t>
  </si>
  <si>
    <t>170 Concord Commons Pl</t>
  </si>
  <si>
    <t>['Discount Store', 'Fashion', 'Shopping', 'Department Stores']</t>
  </si>
  <si>
    <t>GhGYQ5WI4LdH53591fUMMA</t>
  </si>
  <si>
    <t>WAM Asian Grill</t>
  </si>
  <si>
    <t>['Restaurants', 'Asian Fusion', 'Japanese', 'Chinese', 'Thai', 'Local Flavor']</t>
  </si>
  <si>
    <t>ZHok0qr47_lO9AgMm_Tnyw</t>
  </si>
  <si>
    <t>CPR Cell Phone Repair Charlotte - Steele Creek</t>
  </si>
  <si>
    <t>12806 S Tryon St, Ste 280</t>
  </si>
  <si>
    <t>['Electronics Repair', 'Telecommunications', 'Local Services', 'IT Services &amp; Computer Repair', 'Mobile Phones', 'Shopping', 'Mobile Phone Repair', 'Electronics']</t>
  </si>
  <si>
    <t>WlMegJTLkMdo6FO6Vfnq0Q</t>
  </si>
  <si>
    <t>Sunset Soul Food</t>
  </si>
  <si>
    <t>5009 Beatties Ford Rd, Ste 112</t>
  </si>
  <si>
    <t>['Food', 'Seafood', 'Desserts', 'Soul Food', 'Restaurants', 'Salad']</t>
  </si>
  <si>
    <t>ZCDCEmeJRIgq3W139-u79g</t>
  </si>
  <si>
    <t>Search Solution Staffing</t>
  </si>
  <si>
    <t>800 W Hill St, Ste 310</t>
  </si>
  <si>
    <t>The Broken Spoke</t>
  </si>
  <si>
    <t>['Venues &amp; Event Spaces', 'Nightlife', 'Whiskey Bars', 'Tapas Bars', 'Cocktail Bars', 'Barbeque', 'Distilleries', 'Bars', 'American (New)', 'Food', 'Beer Bar', 'Restaurants', 'Event Planning &amp; Services', 'Specialty Food']</t>
  </si>
  <si>
    <t>KRm0dfa_9uaTQUZCv3rvAQ</t>
  </si>
  <si>
    <t>BSsSz8pxzxSPTeoVZb4-rA</t>
  </si>
  <si>
    <t>1438 Perfection Rd</t>
  </si>
  <si>
    <t>TAVIzP6usXBZIW_jo9jEng</t>
  </si>
  <si>
    <t>Cascades at Northlake by Cortland</t>
  </si>
  <si>
    <t>b8rnwyqjGcn7LcbVJYEt1g</t>
  </si>
  <si>
    <t>['Financial Services', 'Hotels &amp; Travel', 'Travel Services', 'Insurance']</t>
  </si>
  <si>
    <t>raoInLHd-B1J60-qm4Q5mg</t>
  </si>
  <si>
    <t>My Natural Nail</t>
  </si>
  <si>
    <t>9700 Rea Rd, Ste C</t>
  </si>
  <si>
    <t>9dyAgYrFMaWu8tpXcdtMAg</t>
  </si>
  <si>
    <t>La Piazza Deli</t>
  </si>
  <si>
    <t>Afton Village, 5391 Village Dr</t>
  </si>
  <si>
    <t>['Food', 'Restaurants', 'Bagels', 'Delis', 'Pizza']</t>
  </si>
  <si>
    <t>j5Q74GUPfShpyXflEpDNQA</t>
  </si>
  <si>
    <t>Fusions Salon &amp; Studio</t>
  </si>
  <si>
    <t>455 W John St</t>
  </si>
  <si>
    <t>dmHY6vcPVmPsLy-8dD6ZKQ</t>
  </si>
  <si>
    <t>Bank of America Corporate Center Parking</t>
  </si>
  <si>
    <t>100 N College St</t>
  </si>
  <si>
    <t>['Hotels &amp; Travel', 'Parking', 'Automotive']</t>
  </si>
  <si>
    <t>tar4yEwxseY25CVcM82hxg</t>
  </si>
  <si>
    <t>Freedom Family Restaurant</t>
  </si>
  <si>
    <t>1501 Ashley Rd</t>
  </si>
  <si>
    <t>['Restaurants', 'American (Traditional)', 'Diners']</t>
  </si>
  <si>
    <t>s_ggie1SBg8qsJVJ0jskeA</t>
  </si>
  <si>
    <t>Metrolina Eye Associates - University</t>
  </si>
  <si>
    <t>8816 University E Dr</t>
  </si>
  <si>
    <t>['Health &amp; Medical', 'Ophthalmologists', 'Optometrists', 'Doctors']</t>
  </si>
  <si>
    <t>foz-uJYxJ0glX4xnncp1UA</t>
  </si>
  <si>
    <t>Pineville Telephone Company</t>
  </si>
  <si>
    <t>118 College St</t>
  </si>
  <si>
    <t>GEoTfEXaqTKti3u26rL8EQ</t>
  </si>
  <si>
    <t>Everything iPhonez</t>
  </si>
  <si>
    <t>6483 Morehead Rd</t>
  </si>
  <si>
    <t>['Mobile Phones', 'Mobile Phone Accessories', 'Electronics', 'Electronics Repair', 'Shopping', 'Local Services', 'Professional Services', 'IT Services &amp; Computer Repair', 'Mobile Phone Repair']</t>
  </si>
  <si>
    <t>otGbfuoTFiCANsvGCnmN8w</t>
  </si>
  <si>
    <t>5009 Beatties Ford Rd</t>
  </si>
  <si>
    <t>E1VAWacLSbL3tToh4wMmzA</t>
  </si>
  <si>
    <t>Vapor Smoke Shop</t>
  </si>
  <si>
    <t>1627 Sardis Rd N, Ste 4B</t>
  </si>
  <si>
    <t>['Vape Shops', 'Tobacco Shops', 'Shopping', 'Cannabis Dispensaries', 'Head Shops']</t>
  </si>
  <si>
    <t>HfNgHbJRawi6yoz4ldSMKg</t>
  </si>
  <si>
    <t>Lux Queen's Nails Spa</t>
  </si>
  <si>
    <t>16620 Cranlyn Rd, Unit 120</t>
  </si>
  <si>
    <t>['Nail Technicians', 'Nail Salons', 'Beauty &amp; Spas']</t>
  </si>
  <si>
    <t>HYqDUlCUDucFohV_aROHrg</t>
  </si>
  <si>
    <t>District 5 Interiors</t>
  </si>
  <si>
    <t>628 W Morehead St</t>
  </si>
  <si>
    <t>['Home &amp; Garden', 'Shopping', 'Home Services', 'Interior Design', 'Home Decor', 'Furniture Stores']</t>
  </si>
  <si>
    <t>xMR7KXEu_neOpqCL84v8lw</t>
  </si>
  <si>
    <t>1306 Wesley Chapel Rd</t>
  </si>
  <si>
    <t>6bkroOQ_iF6nwntqI7Ju_w</t>
  </si>
  <si>
    <t>Cottonwood Reserve</t>
  </si>
  <si>
    <t>2325 Courtney Oaks Rd</t>
  </si>
  <si>
    <t>vXHyCh7ndPXCOc1i_DAj_A</t>
  </si>
  <si>
    <t>Flower Hut</t>
  </si>
  <si>
    <t>6300 E Independence Blvd, Ste C</t>
  </si>
  <si>
    <t>['Wedding Planning', 'Floral Designers', 'Event Planning &amp; Services', 'Shopping', 'Flowers &amp; Gifts', 'Florists']</t>
  </si>
  <si>
    <t>7XcIDOQF1aa5Zew56v5SqA</t>
  </si>
  <si>
    <t>Coffey &amp; Thompson</t>
  </si>
  <si>
    <t>['Framing', 'Shopping', 'Interior Design', 'Art Galleries', 'Home Services', 'Arts &amp; Crafts', 'Arts &amp; Entertainment', 'Local Services', 'Art Restoration']</t>
  </si>
  <si>
    <t>5sZG2muIZezJOnKi-XWcfw</t>
  </si>
  <si>
    <t>NSG Services &amp; Repair</t>
  </si>
  <si>
    <t>8538 Lawyers Rd</t>
  </si>
  <si>
    <t>['Farm Equipment Repair', 'Home &amp; Garden', 'Farming Equipment', 'Local Services', 'Shopping', 'Pressure Washers', 'Appliances &amp; Repair', 'Home Services']</t>
  </si>
  <si>
    <t>_Lfdcy9Q5joDJ4FmrOSL4g</t>
  </si>
  <si>
    <t>13639 Providence Rd</t>
  </si>
  <si>
    <t>['Florists', 'Grocery', 'Drugstores', 'Food', 'Flowers &amp; Gifts', 'Shopping']</t>
  </si>
  <si>
    <t>igJPhoIj2HHKeAtBatnM-g</t>
  </si>
  <si>
    <t>3327 Pineville Matthews Rd</t>
  </si>
  <si>
    <t>['Coffee &amp; Tea', 'Food', 'Shopping', 'Music &amp; DVDs', 'Toy Stores', 'Bookstores', 'Books', 'Mags', 'Music &amp; Video']</t>
  </si>
  <si>
    <t>8sg8EmDKo1ocTLqS5AHd3w</t>
  </si>
  <si>
    <t>Red Roof Inn Charlotte</t>
  </si>
  <si>
    <t>5111 Equipment Dr</t>
  </si>
  <si>
    <t>IMa4sIdwKIIjuhVicvyVCg</t>
  </si>
  <si>
    <t>Evergreen Salon and Spa</t>
  </si>
  <si>
    <t>331 Coddle Market Dr, Ste 130</t>
  </si>
  <si>
    <t>['Hair Salons', 'Beauty &amp; Spas', 'Skin Care', 'Day Spas', 'Nail Salons', 'Massage']</t>
  </si>
  <si>
    <t>hvjm0ebS1TVB4v2XzebFRQ</t>
  </si>
  <si>
    <t>Bank of American Plz, 101 S Tryon St</t>
  </si>
  <si>
    <t>['Sandwiches', 'Coffee &amp; Tea', 'Restaurants', 'Food']</t>
  </si>
  <si>
    <t>U9HhVS9rtYAYh4ZVcWWIbg</t>
  </si>
  <si>
    <t>My Camille's</t>
  </si>
  <si>
    <t>9211 N Tryon St, Ste 9</t>
  </si>
  <si>
    <t>['Pizza', 'Food', 'Restaurants', 'Juice Bars &amp; Smoothies', 'Salad']</t>
  </si>
  <si>
    <t>0SPPUasDHoQU-O9Wx1zUUw</t>
  </si>
  <si>
    <t>6200 Fairview Rd</t>
  </si>
  <si>
    <t>['Banks &amp; Credit Unions', 'Financial Services', 'Home Services', 'Mortgage Brokers', 'Real Estate']</t>
  </si>
  <si>
    <t>Jw0hEuSmKEjXmoSC3KcbvQ</t>
  </si>
  <si>
    <t>611 N Main St</t>
  </si>
  <si>
    <t>['Restaurants', 'Burgers', 'Fast Food', 'American (New)']</t>
  </si>
  <si>
    <t>j2Qh8_Xy5rytclGpId-bHg</t>
  </si>
  <si>
    <t>616 N Tryon St</t>
  </si>
  <si>
    <t>['Sandwiches', 'Food', 'Coffee &amp; Tea', 'Restaurants']</t>
  </si>
  <si>
    <t>1awAtTcPlZtgbHeLw6v1BA</t>
  </si>
  <si>
    <t>Carolina Cycle Service</t>
  </si>
  <si>
    <t>VKdVPVkMOotZ-J248lHReQ</t>
  </si>
  <si>
    <t>phfzBXgAhlv3it2-hp0COQ</t>
  </si>
  <si>
    <t>12810 S Tryon St</t>
  </si>
  <si>
    <t>uX2hjcnQIszqyNKqPP9e1g</t>
  </si>
  <si>
    <t>['Restaurants', 'Southern', 'Seafood', 'Chicken Wings', 'Comfort Food', 'Chicken Shop']</t>
  </si>
  <si>
    <t>wPVEI29NxwH70IjNXJiNrg</t>
  </si>
  <si>
    <t>u_aQ3uIGPdeXQ4ioHx6oDw</t>
  </si>
  <si>
    <t>Mini-Xtreme of Concord</t>
  </si>
  <si>
    <t>284 Concord Pkwy S</t>
  </si>
  <si>
    <t>HkoZsoiYl6WCULOFKO8RFQ</t>
  </si>
  <si>
    <t>8475 Pit Stop Ct NW</t>
  </si>
  <si>
    <t>['Desserts', 'Burgers', 'American (New)', 'Ice Cream &amp; Frozen Yogurt', 'Fast Food', 'Restaurants', 'Food']</t>
  </si>
  <si>
    <t>rWEHGZ-igtlgVA7bLFzhmA</t>
  </si>
  <si>
    <t>Marigny Dance Club</t>
  </si>
  <si>
    <t>1440 S Tryon, Ste 110</t>
  </si>
  <si>
    <t>TjFaXuTx0PDrp-F4XPwA3g</t>
  </si>
  <si>
    <t>3232 Freedom Dr</t>
  </si>
  <si>
    <t>_sEoxHbVaEpa43IAJ-nWAw</t>
  </si>
  <si>
    <t>Jerald Melberg Gallery</t>
  </si>
  <si>
    <t>625 S Sharon Amity Rd</t>
  </si>
  <si>
    <t>Uk-DKk7sD_2dTWzxpXZ-4w</t>
  </si>
  <si>
    <t>PresPro Custom Homes - Charlotte Home Builder</t>
  </si>
  <si>
    <t>6220 Hudspeth Rd</t>
  </si>
  <si>
    <t>['Landscaping', 'Roofing', 'Shopping', 'Contractors', 'Home &amp; Garden', 'Damage Restoration', 'Kitchen &amp; Bath', 'Home Services']</t>
  </si>
  <si>
    <t>H49dwF7meLTuP0haqIhHCA</t>
  </si>
  <si>
    <t>201 S College St, Ste 150</t>
  </si>
  <si>
    <t>['Bagels', 'Bakeries', 'Sandwiches', 'Salad', 'Breakfast &amp; Brunch', 'Restaurants', 'Soup', 'Food']</t>
  </si>
  <si>
    <t>bpK5y21d-i74v-1ID2uAGQ</t>
  </si>
  <si>
    <t>Harvest Moon Grille</t>
  </si>
  <si>
    <t>The Dunhill Hotel, 237 N Tryon St</t>
  </si>
  <si>
    <t>['American (Traditional)', 'Shopping', 'Food', 'American (New)', 'Kiosk', 'Restaurants']</t>
  </si>
  <si>
    <t>gN_Ex1rxGEQUayCvdMNcCA</t>
  </si>
  <si>
    <t>Gas House Grill</t>
  </si>
  <si>
    <t>3078 East Franklin Blvd</t>
  </si>
  <si>
    <t>GKrorB27irixW6gVSK03iA</t>
  </si>
  <si>
    <t>The Foundry</t>
  </si>
  <si>
    <t>310 Exploration Blvd</t>
  </si>
  <si>
    <t>CLi4BLmejRyPbX-GixQhPA</t>
  </si>
  <si>
    <t>Aaron's</t>
  </si>
  <si>
    <t>311 S Polk St, Ste 311-50</t>
  </si>
  <si>
    <t>['Appliances', 'Furniture Stores', 'Shopping', 'Home &amp; Garden', 'Electronics', 'Furniture Rental', 'Local Services']</t>
  </si>
  <si>
    <t>dFuesggbkAFUUnKcihT3vA</t>
  </si>
  <si>
    <t>Bikinis Sports Bar &amp; Grill</t>
  </si>
  <si>
    <t>['Nightlife', 'Pizza', 'American (Traditional)', 'Burgers', 'Bars', 'Restaurants', 'Sports Bars', 'American (New)']</t>
  </si>
  <si>
    <t>IfOCXfexIsHEhpkfiVQoEA</t>
  </si>
  <si>
    <t>Dan King Plumbing Heating &amp; Air Conditioning</t>
  </si>
  <si>
    <t>cValtIFCcLpB2GUbwKUmMQ</t>
  </si>
  <si>
    <t>1419 East Blvd, Ste F</t>
  </si>
  <si>
    <t>['Shopping', "Women's Clothing", 'Lingerie', 'Fashion']</t>
  </si>
  <si>
    <t>pgj64_k4QEOReoY5OgVkgg</t>
  </si>
  <si>
    <t>David Long Electrical</t>
  </si>
  <si>
    <t>['Local Services', 'Water Heater Installation/Repair', 'Home Theatre Installation', 'Electricians', 'Home Services']</t>
  </si>
  <si>
    <t>qpppifR3XyADgG6tormTrg</t>
  </si>
  <si>
    <t>['Food', 'Breweries', 'Pizza', 'Restaurants']</t>
  </si>
  <si>
    <t>zzbvgC8Rg0P8-IP8LnvYjA</t>
  </si>
  <si>
    <t>Fantastic Sam's</t>
  </si>
  <si>
    <t>7032 Brighton Park Dr, Ste 230</t>
  </si>
  <si>
    <t>['Shopping', 'Cosmetics &amp; Beauty Supply', 'Hair Salons', 'Beauty &amp; Spas']</t>
  </si>
  <si>
    <t>ywYhgJEvIopX5clYzBemPQ</t>
  </si>
  <si>
    <t>Dilworth Eye Associates</t>
  </si>
  <si>
    <t>VUWKnkn_HC5kIrdbGMnPIg</t>
  </si>
  <si>
    <t>Chefs Kitchen Catering</t>
  </si>
  <si>
    <t>['Event Planning &amp; Services', 'Caterers', 'Personal Chefs']</t>
  </si>
  <si>
    <t>3B1c9q71Y_JyG0B9dGsACA</t>
  </si>
  <si>
    <t>Millicent McMillian</t>
  </si>
  <si>
    <t>All Texture Barber Salon, 3100 N Davidson St Ste 102</t>
  </si>
  <si>
    <t>['Barbers', 'Hair Extensions', 'Hair Salons', 'Beauty &amp; Spas']</t>
  </si>
  <si>
    <t>aaOA7sjQsxSenpCmImDD0Q</t>
  </si>
  <si>
    <t>16915 Birkdale Commons Pkwy, Ste D</t>
  </si>
  <si>
    <t>['Food', 'Caterers', 'Event Planning &amp; Services', 'Ice Cream &amp; Frozen Yogurt', 'Desserts']</t>
  </si>
  <si>
    <t>kk4nF9X4DgkIGBEt3M6M0Q</t>
  </si>
  <si>
    <t>Kannapolis Glass &amp; Glazing</t>
  </si>
  <si>
    <t>2002 S Ridge Ave</t>
  </si>
  <si>
    <t>['Home Services', 'Glass &amp; Mirrors']</t>
  </si>
  <si>
    <t>7b634KHxYwZ3nuMrf1Sasg</t>
  </si>
  <si>
    <t>1111 Metropolitan Ave, Ste 110</t>
  </si>
  <si>
    <t>['Restaurants', 'Juice Bars &amp; Smoothies', 'Food', 'Sandwiches', 'Salad']</t>
  </si>
  <si>
    <t>rT2ownx0bn2Wfve3iYHLxw</t>
  </si>
  <si>
    <t>Chicken Bucket</t>
  </si>
  <si>
    <t>547 Highland St</t>
  </si>
  <si>
    <t>['Desserts', 'Seafood', 'Food', 'Fish &amp; Chips', 'Burgers', 'Chicken Shop', 'Restaurants']</t>
  </si>
  <si>
    <t>ckq5AFmnoNxK8xtuRVtnsQ</t>
  </si>
  <si>
    <t>Now It's A Party!</t>
  </si>
  <si>
    <t>401 South Tryon St</t>
  </si>
  <si>
    <t>['Party Equipment Rentals', 'Event Planning &amp; Services']</t>
  </si>
  <si>
    <t>13-n6Gm0AK0QK28iatttWQ</t>
  </si>
  <si>
    <t>Laurel Market</t>
  </si>
  <si>
    <t>114 Cherokee Rd</t>
  </si>
  <si>
    <t>['Restaurants', 'Food', 'Coffee &amp; Tea', 'Delis', 'Sandwiches']</t>
  </si>
  <si>
    <t>BU3i_2lbQQkkf3Iaw42A-A</t>
  </si>
  <si>
    <t>2123 Beatties Ford Rd</t>
  </si>
  <si>
    <t>['Grocery', 'Delis', 'Restaurants', 'Food']</t>
  </si>
  <si>
    <t>HptvLM6QOQybTYglMu6FvQ</t>
  </si>
  <si>
    <t>Dixie Grill &amp; Grocery</t>
  </si>
  <si>
    <t>9115 Dixie River Rd</t>
  </si>
  <si>
    <t>['Restaurants', 'American (Traditional)', 'Burgers', 'Convenience Stores', 'Sandwiches', 'Hot Dogs', 'Grocery', 'Chicken Wings', 'Food']</t>
  </si>
  <si>
    <t>Gastonia Nissan</t>
  </si>
  <si>
    <t>['Auto Parts &amp; Supplies', 'Automotive', 'Car Dealers', 'Auto Repair']</t>
  </si>
  <si>
    <t>psunnnbOOW090mRKmZsohQ</t>
  </si>
  <si>
    <t>Regus North Carolina Toringdon</t>
  </si>
  <si>
    <t>['Real Estate Agents', 'Shared Office Spaces', 'Home Services', 'Real Estate']</t>
  </si>
  <si>
    <t>2Uhulxv6at2RXPg-ytYRdg</t>
  </si>
  <si>
    <t>Chile Verde</t>
  </si>
  <si>
    <t>3036 Weddington Rd</t>
  </si>
  <si>
    <t>yQab5dxZzgBLTEHCw9V7_w</t>
  </si>
  <si>
    <t>je7W1iSDcIXC-ldyz2W_ZA</t>
  </si>
  <si>
    <t>309 S Sharon Amity Rd, Ste 200</t>
  </si>
  <si>
    <t>['Cosmetic Surgeons', 'Plastic Surgeons', 'Dermatologists', 'Health &amp; Medical', 'Doctors']</t>
  </si>
  <si>
    <t>PTDMAKBZze2QpZPc8mQD0w</t>
  </si>
  <si>
    <t>Quick Wok</t>
  </si>
  <si>
    <t>8328 Pineville Matthws Rd</t>
  </si>
  <si>
    <t>8bxb_vAW3LaTrWMEahPixw</t>
  </si>
  <si>
    <t>2136 Ayrsley Town Blvd, Ste D</t>
  </si>
  <si>
    <t>7qjec-nTvcreVCkVur45fw</t>
  </si>
  <si>
    <t>9501 South Blvd</t>
  </si>
  <si>
    <t>['American (Traditional)', 'Sandwiches', 'Seafood', 'Cajun/Creole', 'Chicken Wings', 'Restaurants', 'Fast Food']</t>
  </si>
  <si>
    <t>YfLMxXDkstA6RZ7wr8ewHw</t>
  </si>
  <si>
    <t>9026 Crump Rd</t>
  </si>
  <si>
    <t>YmYheIi-wUZokdqLSFEWpA</t>
  </si>
  <si>
    <t>6445 Northlake Mall Dr</t>
  </si>
  <si>
    <t>['Shoe Stores', 'Sports Wear', 'Fitness/Exercise Equipment', 'Outdoor Gear', 'Sporting Goods', 'Shopping', 'Fashion']</t>
  </si>
  <si>
    <t>oNCF7oHyKYlGLu_kHV2MSg</t>
  </si>
  <si>
    <t>Lodge Wood Fired Grill</t>
  </si>
  <si>
    <t>['Steakhouses', 'Restaurants', 'American (Traditional)', 'Sandwiches']</t>
  </si>
  <si>
    <t>hHsi4B_sVbLtVUDC_ZjDJw</t>
  </si>
  <si>
    <t>Chalice Cafe</t>
  </si>
  <si>
    <t>5501 Josh Birmingham Pkwy,, Terminal C, Charlotte Douglas International Airport</t>
  </si>
  <si>
    <t>dCzonnRZX6XvWIzB-u_iyg</t>
  </si>
  <si>
    <t>Nana Seafood Mart</t>
  </si>
  <si>
    <t>520 W Sugar Creek Rd</t>
  </si>
  <si>
    <t>VyBpsAH_KbeAo2u3j_I5ow</t>
  </si>
  <si>
    <t>Rosen Law Firm</t>
  </si>
  <si>
    <t>Ia-1IUh00e_5ie90ju-hpw</t>
  </si>
  <si>
    <t>The Egg at Davidson</t>
  </si>
  <si>
    <t>231 Griffith St</t>
  </si>
  <si>
    <t>['Sandwiches', 'Coffee &amp; Tea', 'Food', 'Breakfast &amp; Brunch', 'Restaurants']</t>
  </si>
  <si>
    <t>0gjwe_hk5nxi16uehets6A</t>
  </si>
  <si>
    <t>Billys Barbeque Family</t>
  </si>
  <si>
    <t>1127 W Charlotte Ave</t>
  </si>
  <si>
    <t>G-J1C70va2hX_rbQ4_nq1g</t>
  </si>
  <si>
    <t>11535 Waverly Center Dr, Bldg C-1</t>
  </si>
  <si>
    <t>qGTQiijQGX_9CD8qoCMl4g</t>
  </si>
  <si>
    <t>Acumen Home Inspection Professional</t>
  </si>
  <si>
    <t>2004 Singletree Ln</t>
  </si>
  <si>
    <t>['Home Inspectors', 'Home Services', 'Structural Engineers']</t>
  </si>
  <si>
    <t>o6SfPX7u9IH1hTPz9XyX8g</t>
  </si>
  <si>
    <t>19000 Statesville Rd</t>
  </si>
  <si>
    <t>XvitUXgfiol3JHL43ExT8g</t>
  </si>
  <si>
    <t>Carolinas Veterinary Care Clinic</t>
  </si>
  <si>
    <t>10110 Northcross Center Ct</t>
  </si>
  <si>
    <t>['Pets', 'Pet Boarding', 'Local Services', 'Pet Groomers', 'Pet Sitting', 'Pet Services', 'Veterinarians']</t>
  </si>
  <si>
    <t>Kq9vZvyJp4LalLF2sh0kYg</t>
  </si>
  <si>
    <t>16710 Birkdale Commons Pkwy, Ste 101</t>
  </si>
  <si>
    <t>['Shopping', "Men's Clothing", 'Fashion', 'Plus Size Fashion', 'Formal Wear']</t>
  </si>
  <si>
    <t>lDB3YhlIABLv-52cgXvMug</t>
  </si>
  <si>
    <t>Am√©lie's Petite</t>
  </si>
  <si>
    <t>330 S Tryon</t>
  </si>
  <si>
    <t>['Food', 'Restaurants', 'Brasseries', 'Bakeries']</t>
  </si>
  <si>
    <t>xJAeHLHB-HX7n16k7uVxng</t>
  </si>
  <si>
    <t>Chaos Tattooing</t>
  </si>
  <si>
    <t>909 W Franklin Blvd</t>
  </si>
  <si>
    <t>w3dDJjiLs815AMXaQN5nGw</t>
  </si>
  <si>
    <t>q9d9uZagjDJmACyG-Rtjcg</t>
  </si>
  <si>
    <t>The Art of Shaving</t>
  </si>
  <si>
    <t>4400 Sharon Rd, Ste LO1A</t>
  </si>
  <si>
    <t>['Cosmetics &amp; Beauty Supply', 'Beauty &amp; Spas', 'Shopping', 'Barbers']</t>
  </si>
  <si>
    <t>PEVEN4McCgs4z8SndFbbYg</t>
  </si>
  <si>
    <t>Karmale Cafe</t>
  </si>
  <si>
    <t>5701 Executive Center Dr</t>
  </si>
  <si>
    <t>['Wraps', 'Restaurants', 'Cafes', 'Breakfast &amp; Brunch']</t>
  </si>
  <si>
    <t>2aLZjt3Pkg7WvoJq2LtckA</t>
  </si>
  <si>
    <t>Hillbilly's Barbeque &amp; Steaks</t>
  </si>
  <si>
    <t>720 McAdenville Rd</t>
  </si>
  <si>
    <t>['Barbeque', 'Restaurants', 'Steakhouses']</t>
  </si>
  <si>
    <t>Qu4pqXDtBN9v59_VmlQeKQ</t>
  </si>
  <si>
    <t>Organikos Nails &amp; Waxing</t>
  </si>
  <si>
    <t>['Waxing', 'Hair Removal', 'Shopping', 'Beauty &amp; Spas', 'Cosmetics &amp; Beauty Supply', 'Nail Salons']</t>
  </si>
  <si>
    <t>gSjiwwd2DHUXl-wPunac_A</t>
  </si>
  <si>
    <t>LaViera Photography</t>
  </si>
  <si>
    <t>Kinston Ridge</t>
  </si>
  <si>
    <t>['Event Planning &amp; Services', 'Professional Services', 'Photographers']</t>
  </si>
  <si>
    <t>LeFxpuchcs_YzuSN3Aq__g</t>
  </si>
  <si>
    <t>Nate Crichton - State Farm Insurance Agent</t>
  </si>
  <si>
    <t>764 NC 16 Business</t>
  </si>
  <si>
    <t>['Insurance', 'Auto Insurance', 'Home &amp; Rental Insurance', 'Financial Services']</t>
  </si>
  <si>
    <t>CzUUmNWYINyh4y0_7_elpA</t>
  </si>
  <si>
    <t>Yen's Chinese Restaurant</t>
  </si>
  <si>
    <t>9010 Monroe Rd, Ste A</t>
  </si>
  <si>
    <t>eW_iS5AL9OcwcJLLOjXgXA</t>
  </si>
  <si>
    <t>The Preserve at Ballantyne Commons</t>
  </si>
  <si>
    <t>11280 Foxhaven Dr</t>
  </si>
  <si>
    <t>s7lZ-_yylRPRXOxFYtQkCQ</t>
  </si>
  <si>
    <t>The Evening Muse</t>
  </si>
  <si>
    <t>3227 N Davidson St</t>
  </si>
  <si>
    <t>['Local Flavor', 'Nightlife', 'Music Venues', 'Bars', 'Shopping', 'Arts &amp; Entertainment', 'Art Galleries']</t>
  </si>
  <si>
    <t>eOtgU4z0Gt7udIxHZen03Q</t>
  </si>
  <si>
    <t>Belle Acres Golf &amp; Country Club</t>
  </si>
  <si>
    <t>3033 South Blvd</t>
  </si>
  <si>
    <t>['Country Clubs', 'Golf', 'Arts &amp; Entertainment', 'Active Life', 'Restaurants']</t>
  </si>
  <si>
    <t>gWkcWbylNsPdjhKl6CUvig</t>
  </si>
  <si>
    <t>Maryland Crab &amp; Co</t>
  </si>
  <si>
    <t>wxnwbRntJin0SzVP_H1nag</t>
  </si>
  <si>
    <t>10025 Biddick Ln, Ste 120</t>
  </si>
  <si>
    <t>rxC9JrOBnyxFPQmhPBehdg</t>
  </si>
  <si>
    <t>Best Steamer</t>
  </si>
  <si>
    <t>8702 Statesville Rd, Ste E</t>
  </si>
  <si>
    <t>['Carpet Cleaning', 'Furniture Reupholstery', 'Local Services']</t>
  </si>
  <si>
    <t>hZvnausLiYtj4l6sfthIPQ</t>
  </si>
  <si>
    <t>Bud's Plants</t>
  </si>
  <si>
    <t>10200 Rozzelles Ferry Rd</t>
  </si>
  <si>
    <t>iwijByWHrO8R6bfmeQjTJA</t>
  </si>
  <si>
    <t>2229 N Davidson St</t>
  </si>
  <si>
    <t>1hfYBwAI7pFz50l5n4JpqQ</t>
  </si>
  <si>
    <t>Noda Bodega</t>
  </si>
  <si>
    <t>['Specialty Food', 'Food', 'Sandwiches', 'Street Vendors', 'Delis', 'Restaurants', 'Beer', 'Wine &amp; Spirits']</t>
  </si>
  <si>
    <t>qjCY_G7qnyDOfy2Xjf3zEw</t>
  </si>
  <si>
    <t>8620 Camfield St</t>
  </si>
  <si>
    <t>['Shopping', 'Drugstores', 'Food', 'Grocery']</t>
  </si>
  <si>
    <t>vVCA8deF2dlPXgZykhQfdw</t>
  </si>
  <si>
    <t>Finz Raw Bar and Grill</t>
  </si>
  <si>
    <t>142 E John St</t>
  </si>
  <si>
    <t>['Restaurants', 'Sports Bars', 'American (New)', 'Seafood', 'Nightlife', 'Bars']</t>
  </si>
  <si>
    <t>EOVfPf_Tw0e2JFqFWk6kew</t>
  </si>
  <si>
    <t>Lebeau's Hardwood Floors</t>
  </si>
  <si>
    <t>c1qs4LjaRGKKi4_uu8VQ5Q</t>
  </si>
  <si>
    <t>Four Seasons Property Management</t>
  </si>
  <si>
    <t>2334 The Plz</t>
  </si>
  <si>
    <t>['Real Estate', 'Property Management', 'Home Services']</t>
  </si>
  <si>
    <t>3891 Main St</t>
  </si>
  <si>
    <t>9Z-oB9iAuKinWkC2UDLxaw</t>
  </si>
  <si>
    <t>Noosa Pest Management</t>
  </si>
  <si>
    <t>6916 Reacroft Dr</t>
  </si>
  <si>
    <t>['Home Services', 'Home Cleaning', 'Pest Control', 'Local Services']</t>
  </si>
  <si>
    <t>prfW37q-Kq_i2l_j_XjAmA</t>
  </si>
  <si>
    <t>13715 Conlan Cir</t>
  </si>
  <si>
    <t>n5YEXXY2J5RE73VJ7amROw</t>
  </si>
  <si>
    <t>Kakouras Family Dentistry</t>
  </si>
  <si>
    <t>11020 S Tryon St, Ste 401</t>
  </si>
  <si>
    <t>PjD13WsYZeAxtoBWSzxV4A</t>
  </si>
  <si>
    <t>1 800 Flowers</t>
  </si>
  <si>
    <t>3421 Saint Vardell Ln, Ste E</t>
  </si>
  <si>
    <t>2_nefhpE-sdQBuzTKAa1vw</t>
  </si>
  <si>
    <t>400 Ashdale Ct</t>
  </si>
  <si>
    <t>1IkJ3ksayd7Y0vPVZZKsYg</t>
  </si>
  <si>
    <t>Downtown Radio Service</t>
  </si>
  <si>
    <t>1705 Orr Industrial Ct, Ste B</t>
  </si>
  <si>
    <t>['Automotive', 'Car Stereo Installation']</t>
  </si>
  <si>
    <t>EISyDCOUCjv0SCZpaMgMkg</t>
  </si>
  <si>
    <t>['Active Life', 'Fitness &amp; Instruction', 'Lactation Services', 'Yoga', 'Health &amp; Medical', 'Beauty &amp; Spas', 'Massage', 'Massage Therapy']</t>
  </si>
  <si>
    <t>r-p-j-jndk3UNQp-Fsd7yQ</t>
  </si>
  <si>
    <t>Homewood Suites by Hilton Concord Charlotte</t>
  </si>
  <si>
    <t>7300 Scott Padgett Pkwy</t>
  </si>
  <si>
    <t>p0yjhZ8nte2rDMcfLdpWPA</t>
  </si>
  <si>
    <t>Tootsies Too Children's Shoes</t>
  </si>
  <si>
    <t>4732 Sharon Rd, Ste N</t>
  </si>
  <si>
    <t>['Shoe Stores', 'Fashion', 'Shopping', "Children's Clothing"]</t>
  </si>
  <si>
    <t>SySedNNHZmfLGwn1GuHghQ</t>
  </si>
  <si>
    <t>1111 Metropolitan Ave, Ste 160</t>
  </si>
  <si>
    <t>['Food', 'Sandwiches', 'Restaurants', 'Coffee &amp; Tea']</t>
  </si>
  <si>
    <t>IUffC7UMj76uy-H7C9MnMw</t>
  </si>
  <si>
    <t>721 Governor Morrison St, Unit F-150</t>
  </si>
  <si>
    <t>['Indian', 'Vegetarian', 'Restaurants', 'Vegan']</t>
  </si>
  <si>
    <t>ZWHe9blzHDpyi-pdqQW70Q</t>
  </si>
  <si>
    <t>The Speedway Club</t>
  </si>
  <si>
    <t>5555 Concord Pkwy S, Fl 6</t>
  </si>
  <si>
    <t>['Restaurants', 'Event Planning &amp; Services', 'Venues &amp; Event Spaces', 'American (Traditional)', 'Lounges', 'Nightlife', 'Steakhouses', 'Bars']</t>
  </si>
  <si>
    <t>QAVvI5_CDekw40WvDjFejA</t>
  </si>
  <si>
    <t>Brian Paradise Fine Gardens &amp; Landscaping</t>
  </si>
  <si>
    <t>['Gardeners', 'Home Services', 'Landscaping', 'Landscape Architects']</t>
  </si>
  <si>
    <t>tj_DCfJj8tdQiu9-sjWLIg</t>
  </si>
  <si>
    <t>209 S Kings Dr, Ste 101</t>
  </si>
  <si>
    <t>['Internet Service Providers', 'Professional Services', 'Home Services', 'Mobile Phones', 'Shopping', 'Electronics', 'Mobile Phone Accessories']</t>
  </si>
  <si>
    <t>SqdBoI4yNN4FgiLWFpS8aw</t>
  </si>
  <si>
    <t>The Book Rack</t>
  </si>
  <si>
    <t>10110 Johnston Rd</t>
  </si>
  <si>
    <t>X7KXevf0RKjLpoVJFyB0bQ</t>
  </si>
  <si>
    <t>Halton Park Apts</t>
  </si>
  <si>
    <t>17925 Halton Park Dr</t>
  </si>
  <si>
    <t>5MIYStt0sB7XoDS-8PToLQ</t>
  </si>
  <si>
    <t>Jaguar Charlotte</t>
  </si>
  <si>
    <t>6824 E Independence Blvd, Ste 1</t>
  </si>
  <si>
    <t>P63NBzVvz5VQErUpkXcVgA</t>
  </si>
  <si>
    <t>327 South Polk St</t>
  </si>
  <si>
    <t>1_pgCgtK2kiM7SyXWbznYQ</t>
  </si>
  <si>
    <t>Hello Chicken</t>
  </si>
  <si>
    <t>['Salad', 'Chicken Shop', 'Colombian', 'Latin American', 'Restaurants']</t>
  </si>
  <si>
    <t>l1aseXzzr7Mu4SreSXp4pw</t>
  </si>
  <si>
    <t>Chong Chin Chinese Restaurant</t>
  </si>
  <si>
    <t>4232 Highway 49 S</t>
  </si>
  <si>
    <t>SVh3dQ62oXkL6MHPjQh8Tw</t>
  </si>
  <si>
    <t>Vinnie's Sardine Grill &amp; Raw Bar</t>
  </si>
  <si>
    <t>1714 S Blvd</t>
  </si>
  <si>
    <t>['Seafood', 'Bars', 'Restaurants', 'Sports Bars', 'Nightlife']</t>
  </si>
  <si>
    <t>ImJ67kSjYf2F3TvLSRayIw</t>
  </si>
  <si>
    <t>Loucks Randy CPA</t>
  </si>
  <si>
    <t>6937 Foxglove Dr</t>
  </si>
  <si>
    <t>JKRKHXZJEx16J5pPjdaeEQ</t>
  </si>
  <si>
    <t>Funky Town Parties</t>
  </si>
  <si>
    <t>['Fitness &amp; Instruction', 'DJs', 'Venues &amp; Event Spaces', 'Dance Studios', 'Active Life', 'Event Planning &amp; Services', 'Party &amp; Event Planning']</t>
  </si>
  <si>
    <t>GReiuJuZb3hVbMXoMY4bzA</t>
  </si>
  <si>
    <t>Millennium One Student Apartments</t>
  </si>
  <si>
    <t>1721 Thomas Combs Dr</t>
  </si>
  <si>
    <t>MY9DhyZxT7l_6m3SSevf1Q</t>
  </si>
  <si>
    <t>Matrix Nail</t>
  </si>
  <si>
    <t>1412 East Blvd, Ste E</t>
  </si>
  <si>
    <t>['Beauty &amp; Spas', 'Hair Removal', 'Nail Salons']</t>
  </si>
  <si>
    <t>nFvucEY1VdEoqM4WJdVXvw</t>
  </si>
  <si>
    <t>2335 W Roosevelt Blvd, Unit B</t>
  </si>
  <si>
    <t>['Sandwiches', 'Restaurants', 'Food', 'Juice Bars &amp; Smoothies', 'Wraps']</t>
  </si>
  <si>
    <t>mVm2PlWQqVLSs2rXxpwwaw</t>
  </si>
  <si>
    <t>The Golf Club at Ballantyne</t>
  </si>
  <si>
    <t>10000 Ballantyne Cmns Pkwy</t>
  </si>
  <si>
    <t>['Hotels &amp; Travel', 'Active Life', 'Fitness &amp; Instruction', 'Golf Lessons', 'Golf']</t>
  </si>
  <si>
    <t>4LG8mjnjZ0GDVaRoLHSI8g</t>
  </si>
  <si>
    <t>India Grocers</t>
  </si>
  <si>
    <t>8215 University City Blvd, Ste F</t>
  </si>
  <si>
    <t>['Imported Food', 'Grocery', 'Specialty Food', 'Food', 'Ethnic Food']</t>
  </si>
  <si>
    <t>qR3g8z6JXWfdXht5ZLxi4A</t>
  </si>
  <si>
    <t>Winners for Life ATA -  Concord</t>
  </si>
  <si>
    <t>5151 Poplar Tent Rd, Ste 130</t>
  </si>
  <si>
    <t>xlXsgKzZHJww0KTA1TIZIA</t>
  </si>
  <si>
    <t>5970 Fairview Rd, Ste 100</t>
  </si>
  <si>
    <t>['American (New)', 'Restaurants', 'Seafood', 'Steakhouses']</t>
  </si>
  <si>
    <t>mWGIBTroXMUtdh08K7BsOg</t>
  </si>
  <si>
    <t>The Village At Commonwealth</t>
  </si>
  <si>
    <t>1308 Lorna St</t>
  </si>
  <si>
    <t>ZMqPldcSWHTQWskdLMRzyg</t>
  </si>
  <si>
    <t>Foxhole Landfill/Recycling Center</t>
  </si>
  <si>
    <t>17131 Lancaster Hwy</t>
  </si>
  <si>
    <t>rjd3vE2jBEHPnaBwWfQEjw</t>
  </si>
  <si>
    <t>7868 Rea Rd, Ste G</t>
  </si>
  <si>
    <t>FmTCyow7cSJK_GCfhBppMQ</t>
  </si>
  <si>
    <t>Hess Tire &amp; Auto</t>
  </si>
  <si>
    <t>1643 Dickerson Blvd</t>
  </si>
  <si>
    <t>['Oil Change Stations', 'Automotive', 'Auto Repair', 'Tires', 'Transmission Repair']</t>
  </si>
  <si>
    <t>iJOfcAXWh_7DkcwCMmrm4A</t>
  </si>
  <si>
    <t>IOS Greek Kitchen</t>
  </si>
  <si>
    <t>['Food', 'Greek', 'Beer', 'Wine &amp; Spirits', 'Restaurants']</t>
  </si>
  <si>
    <t>P8pRCjEfLhnSx6-2P840YQ</t>
  </si>
  <si>
    <t>8111 Concord Mills Blvd, Unit FC-1</t>
  </si>
  <si>
    <t>['Restaurants', 'Chicken Wings', 'Cajun/Creole', 'Fast Food', 'American (Traditional)', 'Seafood']</t>
  </si>
  <si>
    <t>Eg2so_Qc8HMSIdBcJCPTRg</t>
  </si>
  <si>
    <t>Johnny Fly</t>
  </si>
  <si>
    <t>519 E 36th St</t>
  </si>
  <si>
    <t>['Fashion', 'Eyewear &amp; Opticians', 'Leather Goods', 'Shopping', 'Luggage']</t>
  </si>
  <si>
    <t>Dnk2A_MWZfGQH_EEXLdRAw</t>
  </si>
  <si>
    <t>Shooters Express Gun Shop</t>
  </si>
  <si>
    <t>2 Caldwell Dr</t>
  </si>
  <si>
    <t>1opYaqfozhtsS_7ZJreL5Q</t>
  </si>
  <si>
    <t>Econo Auto Painting of North Carolina</t>
  </si>
  <si>
    <t>2710 N Tryon St</t>
  </si>
  <si>
    <t>yoLidnvO7UeesQRkLO8kgQ</t>
  </si>
  <si>
    <t>Schramm Dentistry</t>
  </si>
  <si>
    <t>12311 Copper Way, Ste 101</t>
  </si>
  <si>
    <t>hvXQgZvzkyBUqyMUp0lzuw</t>
  </si>
  <si>
    <t>Northlake Charlotte Dentistry</t>
  </si>
  <si>
    <t>['General Dentistry', 'Dentists', 'Pediatric Dentists', 'Health &amp; Medical', 'Cosmetic Dentists']</t>
  </si>
  <si>
    <t>hktmKRx0A0do3yv1xhjY_A</t>
  </si>
  <si>
    <t>19701 Bethel Church Rd, Ste 103</t>
  </si>
  <si>
    <t>FETkcdSng4zyUDEnurB4gQ</t>
  </si>
  <si>
    <t>AHI Residential &amp; Commercial Inspections</t>
  </si>
  <si>
    <t>8942 Firestreak Dr</t>
  </si>
  <si>
    <t>['Professional Services', 'Real Estate Services', 'Real Estate', 'Home Services', 'Home Inspectors']</t>
  </si>
  <si>
    <t>Nm8ayyK9BrzOjfxm8UyeNA</t>
  </si>
  <si>
    <t>D.R. Horton</t>
  </si>
  <si>
    <t>ZPo7tZmYSmdgSepudK2j_w</t>
  </si>
  <si>
    <t>Garfinkel Immigration Law Firm</t>
  </si>
  <si>
    <t>6100 Fairview Rd, Ste 200</t>
  </si>
  <si>
    <t>['Professional Services', 'Lawyers', 'Immigration Law']</t>
  </si>
  <si>
    <t>7br06cvvfCJvp5_dLu9wVA</t>
  </si>
  <si>
    <t>Sunshine Cleaner</t>
  </si>
  <si>
    <t>['Window Washing', 'Home Services', 'Office Cleaning', 'Professional Services', 'Home Cleaning']</t>
  </si>
  <si>
    <t>Kyp91TblKCsXr-hd5kdUlw</t>
  </si>
  <si>
    <t>My Pretty Princess Party</t>
  </si>
  <si>
    <t>['Venues &amp; Event Spaces', 'Party Characters', 'Local Services', 'Clowns', 'Event Planning &amp; Services', 'Party &amp; Event Planning']</t>
  </si>
  <si>
    <t>Wb7hhzn01VMqPfeO2iOZ9Q</t>
  </si>
  <si>
    <t>Byrum's Florist</t>
  </si>
  <si>
    <t>2329 The Plaza</t>
  </si>
  <si>
    <t>5MJvRwWxL-V8JpKSE4ybmw</t>
  </si>
  <si>
    <t>Infinisource</t>
  </si>
  <si>
    <t>13024 Ballantyne Corporate Pl, Ste 400</t>
  </si>
  <si>
    <t>['Professional Services', 'Payroll Services']</t>
  </si>
  <si>
    <t>5J_ehn980bR2LjOeLycZyA</t>
  </si>
  <si>
    <t>Tacos 4 Life</t>
  </si>
  <si>
    <t>2940 Derita Rd, Ste 40</t>
  </si>
  <si>
    <t>['Seafood', 'Tacos', 'Restaurants', 'Mexican']</t>
  </si>
  <si>
    <t>3XFKrCj8vPWO2ZIYYL3iyA</t>
  </si>
  <si>
    <t>7701 N. Tryon Street</t>
  </si>
  <si>
    <t>['Restaurants', 'Buffets', 'American (Traditional)', 'Steakhouses']</t>
  </si>
  <si>
    <t>eFMqG_kgSrAjiaR-xahTfA</t>
  </si>
  <si>
    <t>Arboretum Shopping Ctr</t>
  </si>
  <si>
    <t>['Burgers', 'Fast Food', 'Hot Dogs', 'Restaurants']</t>
  </si>
  <si>
    <t>f9Y4OhUzvXI6e18fGNKIjQ</t>
  </si>
  <si>
    <t>J.Crew</t>
  </si>
  <si>
    <t>4400 Sharon Rd, Ste 196</t>
  </si>
  <si>
    <t>["Women's Clothing", "Men's Clothing", 'Accessories', 'Shopping', "Children's Clothing", 'Fashion']</t>
  </si>
  <si>
    <t>IT0SzhAr4qpiiOAbWzkfzw</t>
  </si>
  <si>
    <t>LaVida Massage - Promenade</t>
  </si>
  <si>
    <t>10822 Providence Rd, Ste 500</t>
  </si>
  <si>
    <t>PROMENADE</t>
  </si>
  <si>
    <t>['Beauty &amp; Spas', 'Skin Care', 'Hair Removal', 'Waxing', 'Massage Therapy', 'Massage', 'Health &amp; Medical']</t>
  </si>
  <si>
    <t>yGTb2I4DQzhEiICmG3Ji2A</t>
  </si>
  <si>
    <t>Lake Norman Limousine Service</t>
  </si>
  <si>
    <t>660 Westside Ter</t>
  </si>
  <si>
    <t>['Hotels &amp; Travel', 'Transportation', 'Limos']</t>
  </si>
  <si>
    <t>Amruth Vilas</t>
  </si>
  <si>
    <t>230 E Wt Harris Blvd, Ste C-6</t>
  </si>
  <si>
    <t>['Halal', 'Asian Fusion', 'Indian', 'Restaurants']</t>
  </si>
  <si>
    <t>WmnrEEkV-vYaFG5TVLDDww</t>
  </si>
  <si>
    <t>4909 South Blvd</t>
  </si>
  <si>
    <t>cgwtSTiBzshAiSQ1S8rWCQ</t>
  </si>
  <si>
    <t>603 Park St</t>
  </si>
  <si>
    <t>['American (Traditional)', 'Breakfast &amp; Brunch', 'Bakeries', 'Diners', 'Restaurants', 'Food']</t>
  </si>
  <si>
    <t>dkiCXlC0s4HHiU_H9o-LEw</t>
  </si>
  <si>
    <t>CLT Nutrition</t>
  </si>
  <si>
    <t>3917 South Blvd</t>
  </si>
  <si>
    <t>EOVhf6Ene7YNsLGKr6bdgA</t>
  </si>
  <si>
    <t>Infini Massage &amp; Bodyworks</t>
  </si>
  <si>
    <t>tMl8HqqQpZXzj5-B-Hr2KQ</t>
  </si>
  <si>
    <t>Modern Backyard</t>
  </si>
  <si>
    <t>['Outdoor Furniture Stores', 'Shopping', 'Home &amp; Garden', 'Swimming Pools', 'Playsets', 'Active Life', 'Playgrounds', 'Hot Tub &amp; Pool']</t>
  </si>
  <si>
    <t>12tWyJpCQvj7z4owibrylQ</t>
  </si>
  <si>
    <t>Ultimate Barber Lounge</t>
  </si>
  <si>
    <t>AsAVliQbpv3d9Z0zNx6yeg</t>
  </si>
  <si>
    <t>MUSE Residential</t>
  </si>
  <si>
    <t>548 Church St N</t>
  </si>
  <si>
    <t>['Home Services', 'Shopping', 'Carpenters', 'Contractors', 'Interior Design', 'Kitchen &amp; Bath', 'Home &amp; Garden']</t>
  </si>
  <si>
    <t>vbwcOU2_pulHlFnRas67Qg</t>
  </si>
  <si>
    <t>gZByUgIJsYIcZCGs--4Zhw</t>
  </si>
  <si>
    <t>Pie in the Sky Pizza</t>
  </si>
  <si>
    <t>3Ib2IEkcd0INN0gcZj7wKg</t>
  </si>
  <si>
    <t>US Subs</t>
  </si>
  <si>
    <t>9630 University City Blvd, Ste A</t>
  </si>
  <si>
    <t>3is0dluydFCPv2c0lbvP0g</t>
  </si>
  <si>
    <t>Birch Restaurant &amp; Bar</t>
  </si>
  <si>
    <t>iFT-kDdbDe1cqQiNIRa_dA</t>
  </si>
  <si>
    <t>2840 E Franklin Blvd</t>
  </si>
  <si>
    <t>['American (Traditional)', 'Barbeque', 'Steakhouses', 'Restaurants']</t>
  </si>
  <si>
    <t>14835 Ballantyne Village Way, Ste 170</t>
  </si>
  <si>
    <t>['Shopping', 'Mobile Phones', 'Local Services', 'Electronics', 'IT Services &amp; Computer Repair', 'Mobile Phone Accessories', 'Telecommunications']</t>
  </si>
  <si>
    <t>EEeUjW2plZnfufvWqhhQrw</t>
  </si>
  <si>
    <t>5920 Prosperity Church Rd</t>
  </si>
  <si>
    <t>4Gri068Ll3fYkM7ZPS2u0A</t>
  </si>
  <si>
    <t>UNC Charlotte Botanical Gardens</t>
  </si>
  <si>
    <t>9090 Craver Rd</t>
  </si>
  <si>
    <t>['Botanical Gardens', 'Arts &amp; Entertainment']</t>
  </si>
  <si>
    <t>DBvqfZYULrMYamnvC8c_Cg</t>
  </si>
  <si>
    <t>San Remo Restaurant</t>
  </si>
  <si>
    <t>4439 Central Ave</t>
  </si>
  <si>
    <t>e6XOu2lcXMRW9S6FFGEulg</t>
  </si>
  <si>
    <t>Rock Creek at Ballantyne Commons</t>
  </si>
  <si>
    <t>7810 Spindletop Pl</t>
  </si>
  <si>
    <t>['Real Estate', 'Home Services', 'Property Management', 'Apartments']</t>
  </si>
  <si>
    <t>r5pVtKO5VPsI2m1Elnfgsw</t>
  </si>
  <si>
    <t>Le Petit Spa - Charlotte</t>
  </si>
  <si>
    <t>6324 Fairview Rd, Ste 101</t>
  </si>
  <si>
    <t>['Day Spas', 'Health &amp; Medical', 'Beauty &amp; Spas', 'Skin Care', 'Hair Removal']</t>
  </si>
  <si>
    <t>QgSeyyIRJ-V-8e0bv3R71w</t>
  </si>
  <si>
    <t>Embellish Lash &amp; Brow Lounge</t>
  </si>
  <si>
    <t>20721 Torrence Chapel Rd, Ste 101</t>
  </si>
  <si>
    <t>['Eyelash Service', 'Beauty &amp; Spas', 'Hair Removal', 'Permanent Makeup']</t>
  </si>
  <si>
    <t>IBhkoUMQWcN7O69Xdy807w</t>
  </si>
  <si>
    <t>16641 Statesville Rd</t>
  </si>
  <si>
    <t>['American (Traditional)', 'Barbeque', 'Restaurants', 'Steakhouses']</t>
  </si>
  <si>
    <t>GxiYMg1OyXN958bN8-7Vhw</t>
  </si>
  <si>
    <t>Therapy Hair Salon and Spa</t>
  </si>
  <si>
    <t>['Massage', 'Nail Salons', 'Eyelash Service', 'Eyebrow Services', "Men's Hair Salons", 'Waxing', 'Blow Dry/Out Services', 'Hair Removal', 'Tanning', 'Spray Tanning', 'Beauty &amp; Spas', 'Day Spas', 'Hair Extensions', 'Skin Care', 'Hair Stylists', 'Hair Salons']</t>
  </si>
  <si>
    <t>ft12kQNA_oV7XGN7ztC_8A</t>
  </si>
  <si>
    <t>Mobile Pro Auto Glass</t>
  </si>
  <si>
    <t>8425 Old Statesville Rd, Ste 19</t>
  </si>
  <si>
    <t>['Auto Glass Services', 'Windshield Installation &amp; Repair', 'Automotive']</t>
  </si>
  <si>
    <t>z_PVRUlhN2lOwVn1RhV6fA</t>
  </si>
  <si>
    <t>Carmel Commons</t>
  </si>
  <si>
    <t>7601 Pineville - Matthews Rd</t>
  </si>
  <si>
    <t>Iflmoe8ysmVuKa7TU8WKAQ</t>
  </si>
  <si>
    <t>The Portal, Metaphysical Books &amp; Gifts</t>
  </si>
  <si>
    <t>1825 E 7th St</t>
  </si>
  <si>
    <t>['Shopping', 'Bookstores', 'Books', 'Mags', 'Music &amp; Video', 'Jewelry']</t>
  </si>
  <si>
    <t>2ayubo8NMsQK4DX5Eec5zA</t>
  </si>
  <si>
    <t>Toys &amp; Co</t>
  </si>
  <si>
    <t>ieL2bzG1mQ_4wbWZ9Y3mVg</t>
  </si>
  <si>
    <t>Island Grocery</t>
  </si>
  <si>
    <t>5861 Albemarle Rd</t>
  </si>
  <si>
    <t>['Restaurants', 'Caribbean', 'Food', 'Soul Food', 'Grocery']</t>
  </si>
  <si>
    <t>W5NJVgbR1QbX6awupU6pmw</t>
  </si>
  <si>
    <t>8610 Camfield St</t>
  </si>
  <si>
    <t>29C9suJA2m0oyD-lJSDlSw</t>
  </si>
  <si>
    <t>ryhFIQc4NbAZIfq3JUvf1Q</t>
  </si>
  <si>
    <t>CCs Sweet Potato Pies</t>
  </si>
  <si>
    <t>['American (Traditional)', 'Desserts', 'Restaurants', 'Food', 'Cheesesteaks']</t>
  </si>
  <si>
    <t>jNQnscvgn_dMTS954qW_9Q</t>
  </si>
  <si>
    <t>The World Famous Open Kitchen</t>
  </si>
  <si>
    <t>1318 W Morehead St</t>
  </si>
  <si>
    <t>['American (Traditional)', 'Italian', 'Restaurants']</t>
  </si>
  <si>
    <t>BbAsfadpwxonZH25UMEpzQ</t>
  </si>
  <si>
    <t>Howren Music &amp; Sound</t>
  </si>
  <si>
    <t>4209 Park Rd</t>
  </si>
  <si>
    <t>['Vocational &amp; Technical School', 'Shopping', 'Electronics', 'Musical Instruments &amp; Teachers', 'Specialty Schools', 'Music &amp; DVDs', 'Education', 'Books', 'Mags', 'Music &amp; Video', 'Educational Services']</t>
  </si>
  <si>
    <t>O0MFflOOBQYIl9Idnokq4w</t>
  </si>
  <si>
    <t>Rolo Poke</t>
  </si>
  <si>
    <t>9605 N Tryon St, Ste S</t>
  </si>
  <si>
    <t>['Bubble Tea', 'Poke', 'Coffee &amp; Tea', 'Ice Cream &amp; Frozen Yogurt', 'Food', 'Desserts']</t>
  </si>
  <si>
    <t>XeF3jqk2a5r6R_clrSZ71Q</t>
  </si>
  <si>
    <t>800 Cloverleaf Plz</t>
  </si>
  <si>
    <t>['American (Traditional)', 'Restaurants', 'American (New)', 'Breakfast &amp; Brunch', 'Burgers']</t>
  </si>
  <si>
    <t>tG6KH7tC--O2xaQOSgrENg</t>
  </si>
  <si>
    <t>5455 Potters Rd</t>
  </si>
  <si>
    <t>['Food', 'Convenience Stores', 'Photography Stores &amp; Services', 'Cosmetics &amp; Beauty Supply', 'Shopping', 'Beauty &amp; Spas', 'Drugstores']</t>
  </si>
  <si>
    <t>ki0_4Jy_hZ_jbBP6ZzgWhg</t>
  </si>
  <si>
    <t>Seventh Sin Tattoo Company</t>
  </si>
  <si>
    <t>927 Central Ave</t>
  </si>
  <si>
    <t>1qc3zcqjsmvq6iwHIa7nmA</t>
  </si>
  <si>
    <t>Grateful Pets</t>
  </si>
  <si>
    <t>3735 Monroe Rd</t>
  </si>
  <si>
    <t>['Pet Sitting', 'Pet Services', 'Pets', 'Pet Transportation', 'Pet Groomers']</t>
  </si>
  <si>
    <t>RuR-G6H3efCZimgHDwj9og</t>
  </si>
  <si>
    <t>125 Cherry St</t>
  </si>
  <si>
    <t>p93qTVJ-ekfZzhghshYkmg</t>
  </si>
  <si>
    <t>Harlowe</t>
  </si>
  <si>
    <t>10900 Point S Dr</t>
  </si>
  <si>
    <t>hiaGZ-OL4RmRLOl3NtLZEQ</t>
  </si>
  <si>
    <t>Queens Crown Automotive</t>
  </si>
  <si>
    <t>915 Providence Rd</t>
  </si>
  <si>
    <t>['Tires', 'Gas Stations', 'Automotive', 'Towing', 'Auto Repair', 'Oil Change Stations', 'Auto Detailing']</t>
  </si>
  <si>
    <t>z0DImJOdVrSF8BmgmeMy5g</t>
  </si>
  <si>
    <t>13731 Independence Blvd</t>
  </si>
  <si>
    <t>Hx6HNJfEGgllQ3-dyoNDbA</t>
  </si>
  <si>
    <t>Twin Peaks</t>
  </si>
  <si>
    <t>8601 Concord Mills Blvd</t>
  </si>
  <si>
    <t>['Sports Bars', 'Bars', 'American (New)', 'Comfort Food', 'Nightlife', 'Restaurants', 'American (Traditional)']</t>
  </si>
  <si>
    <t>9LHyQdntJzCLNK-Pq-6nMQ</t>
  </si>
  <si>
    <t>Lululemon Athletica</t>
  </si>
  <si>
    <t>4400 Sharon Rd, Ste M24A</t>
  </si>
  <si>
    <t>["Men's Clothing", "Women's Clothing", 'Fitness &amp; Instruction', 'Fashion', 'Shopping', 'Yoga', 'Active Life', 'Sports Wear', 'Sporting Goods']</t>
  </si>
  <si>
    <t>6zBWkfIskKjB3Jsf6PmC2g</t>
  </si>
  <si>
    <t>2111 W Roosevelt Blvd</t>
  </si>
  <si>
    <t>t5BbHrIWJj6fu2j6IeS-SQ</t>
  </si>
  <si>
    <t>2225 Township Road</t>
  </si>
  <si>
    <t>b_pDMGf6wukNcuLvCK86IQ</t>
  </si>
  <si>
    <t>349-O Copperfield Blvd</t>
  </si>
  <si>
    <t>['Baby Gear &amp; Furniture', 'Shopping']</t>
  </si>
  <si>
    <t>IeFaUo-m0cG0XlSnYXwK2g</t>
  </si>
  <si>
    <t>2825 Little Rock Rd</t>
  </si>
  <si>
    <t>['Service Stations', 'Automotive', 'Gas Stations', 'Coffee &amp; Tea', 'Food', 'Convenience Stores', 'Gas Stations']</t>
  </si>
  <si>
    <t>ETJAKsH4DFL_G1dBtDL3FQ</t>
  </si>
  <si>
    <t>Buffalo Exchange</t>
  </si>
  <si>
    <t>1521 Central Ave</t>
  </si>
  <si>
    <t>["Men's Clothing", 'Used', 'Vintage &amp; Consignment', 'Thrift Stores', 'Shopping', "Women's Clothing", 'Fashion']</t>
  </si>
  <si>
    <t>YqNH6GTOL86LC4Bp4LtyaQ</t>
  </si>
  <si>
    <t>Tile Collection</t>
  </si>
  <si>
    <t>11200 Carolina Pl Pkwy</t>
  </si>
  <si>
    <t>['Flooring', 'Carpeting', 'Home Services', 'Home &amp; Garden', 'Interior Design', 'Contractors', 'Kitchen &amp; Bath', 'Cabinetry', 'Countertop Installation', 'Shopping']</t>
  </si>
  <si>
    <t>w_0nQYHhXhrSR95pWZafVg</t>
  </si>
  <si>
    <t>9557 South Blvd</t>
  </si>
  <si>
    <t>['Home &amp; Garden', 'Furniture Stores', 'Specialty Food', 'Food', 'Shopping', 'Home Decor', 'Beer', 'Wine &amp; Spirits']</t>
  </si>
  <si>
    <t>yt__7tlJA3qUzwAa-okFPQ</t>
  </si>
  <si>
    <t>Jeffre Scott</t>
  </si>
  <si>
    <t>607 Providence Rd</t>
  </si>
  <si>
    <t>['Makeup Artists', 'Local Flavor', 'Cosmetics &amp; Beauty Supply', 'Skin Care', 'Shopping', 'Beauty &amp; Spas']</t>
  </si>
  <si>
    <t>O7_rXHN_-cFp0TgiMaNulw</t>
  </si>
  <si>
    <t>Kung Foo Noodle</t>
  </si>
  <si>
    <t>8625C Lindholm Dr</t>
  </si>
  <si>
    <t>['Restaurants', 'Thai', 'Chinese', 'Sushi Bars', 'Noodles', 'Japanese', 'Ramen', 'Asian Fusion']</t>
  </si>
  <si>
    <t>Cbr_THdFrhePgJoqQ9X6gQ</t>
  </si>
  <si>
    <t>Pho Hoa Noodle Soup</t>
  </si>
  <si>
    <t>3000 Central Ave, Ste 1</t>
  </si>
  <si>
    <t>R2VsfkuxaV4PAdlKPYKC3A</t>
  </si>
  <si>
    <t>2412 W Roosevelt Blvd</t>
  </si>
  <si>
    <t>wWKdUnwXDS91H09D_zC1SQ</t>
  </si>
  <si>
    <t>Mai</t>
  </si>
  <si>
    <t>6430 Sugar Creek Rd, Ste E</t>
  </si>
  <si>
    <t>v-mSePAUWm-UO1ltOuEVYA</t>
  </si>
  <si>
    <t>Showmars Eastway</t>
  </si>
  <si>
    <t>3225 Eastway Dr</t>
  </si>
  <si>
    <t>['Fast Food', 'Restaurants', 'Greek']</t>
  </si>
  <si>
    <t>EdQcT515KmTsZE84HBMYGQ</t>
  </si>
  <si>
    <t>Hot Topic</t>
  </si>
  <si>
    <t>11025 Carolina Place, Space C 09</t>
  </si>
  <si>
    <t>['Shopping', 'Accessories', "Women's Clothing", 'Fashion', 'Department Stores', "Men's Clothing", 'Plus Size Fashion']</t>
  </si>
  <si>
    <t>ZWTeE6vNFdUZHkeoww9kXA</t>
  </si>
  <si>
    <t>Cajun Canvas</t>
  </si>
  <si>
    <t>11116-B S Tryon St</t>
  </si>
  <si>
    <t>['Education', 'Local Flavor', 'Specialty Schools', 'Art Schools', 'Arts &amp; Entertainment']</t>
  </si>
  <si>
    <t>6lovZEiwWcRYRhyKd94DRg</t>
  </si>
  <si>
    <t>7804 Rea Rd, Ste B</t>
  </si>
  <si>
    <t>['Restaurants', 'Burgers', 'Food']</t>
  </si>
  <si>
    <t>Rmj0NYF_Id_2rZzocx-Vyw</t>
  </si>
  <si>
    <t>6411 Freedom Dr</t>
  </si>
  <si>
    <t>kbdWPoMuJxnxUYzvPfypXQ</t>
  </si>
  <si>
    <t>Action Plus Ideas</t>
  </si>
  <si>
    <t>5222 Monroe Rd, Ste 100</t>
  </si>
  <si>
    <t>['Customized Merchandise', 'Advertising', 'Marketing', 'Screen Printing', 'Graphic Design', 'Screen Printing/T-Shirt Printing', 'Shopping', 'Local Services', 'Professional Services']</t>
  </si>
  <si>
    <t>jVT7nr456WwuNXim-Z4nGw</t>
  </si>
  <si>
    <t>Studio 321</t>
  </si>
  <si>
    <t>321 Main St</t>
  </si>
  <si>
    <t>QA4nBr051lHFzHfhE0kH7w</t>
  </si>
  <si>
    <t>Apex Energy Solutions</t>
  </si>
  <si>
    <t>1515 Mockingbird Ln, Ste 801</t>
  </si>
  <si>
    <t>5CGu70ennvKa6HMtQ-kn5g</t>
  </si>
  <si>
    <t>Krusch Divorce Resolution</t>
  </si>
  <si>
    <t>319 S Sharon Amity Rd, Ste 230</t>
  </si>
  <si>
    <t>['Divorce &amp; Family Law', 'Professional Services', 'Lawyers', 'Wills', 'Trusts', '&amp; Probates', 'Estate Planning Law']</t>
  </si>
  <si>
    <t>r_UtfV_VFdv8f7Lm783JCg</t>
  </si>
  <si>
    <t>261 Griffith St</t>
  </si>
  <si>
    <t>['Specialty Food', 'Grocery', 'Meat Shops', 'Health Markets', 'Food', 'Beer', 'Wine &amp; Spirits']</t>
  </si>
  <si>
    <t>DuCk_7ZWQQYdHMEu5T6eKg</t>
  </si>
  <si>
    <t>Hendricks Volkswagen</t>
  </si>
  <si>
    <t>7500 Hendrick Auto Plz NW</t>
  </si>
  <si>
    <t>RFExvR299A1sr0ONFlevMA</t>
  </si>
  <si>
    <t>Arwen Vista</t>
  </si>
  <si>
    <t>11505 Masterton Rd</t>
  </si>
  <si>
    <t>Admk3-QUASJZycTGuNyKOw</t>
  </si>
  <si>
    <t>6630 Statesville Rd</t>
  </si>
  <si>
    <t>odtLH4HI7i0TSbybja6qrQ</t>
  </si>
  <si>
    <t>5CtxJzh1dVC6AkWPzGvW2g</t>
  </si>
  <si>
    <t>10 Park Lanes</t>
  </si>
  <si>
    <t>['Active Life', 'Bowling', 'Nightlife', 'Event Planning &amp; Services', 'Bars', 'Sports Bars', 'Venues &amp; Event Spaces']</t>
  </si>
  <si>
    <t>tUispsqcyNXrfZ37nftKnQ</t>
  </si>
  <si>
    <t>Hipps Ace Hardware</t>
  </si>
  <si>
    <t>5539 Hovis Rd</t>
  </si>
  <si>
    <t>iPclQVh_3oxjTVn-B7ytVA</t>
  </si>
  <si>
    <t>Sams Mart 60</t>
  </si>
  <si>
    <t>527 Providence Rd</t>
  </si>
  <si>
    <t>wO9TPd-8UoY7vmSsqgf9qA</t>
  </si>
  <si>
    <t>NC Red</t>
  </si>
  <si>
    <t>['Seafood', 'Restaurants', 'Chicken Shop', 'Salad', 'Southern', 'American (Traditional)']</t>
  </si>
  <si>
    <t>UbAgd4yfkdI6RQ0tEGLiAw</t>
  </si>
  <si>
    <t>University Eye Associates</t>
  </si>
  <si>
    <t>455 S Main St, Ste 100</t>
  </si>
  <si>
    <t>['Optometrists', 'Shopping', 'Eyewear &amp; Opticians', 'Health &amp; Medical']</t>
  </si>
  <si>
    <t>8JUNAr9fOER6WGOl2PAwqQ</t>
  </si>
  <si>
    <t>Mercy Animal Hospital</t>
  </si>
  <si>
    <t>3806 Sardis Church Rd</t>
  </si>
  <si>
    <t>UILuxOS1UcDmX3ZJDTIUkA</t>
  </si>
  <si>
    <t>Arnoldo Bowrey, OD, PLLC</t>
  </si>
  <si>
    <t>8koitVPyE91AhFdDv0KiDg</t>
  </si>
  <si>
    <t>1842 Galleria Blvd</t>
  </si>
  <si>
    <t>['Mobile Phone Accessories', 'Electronics', 'Shopping', 'Mobile Phones']</t>
  </si>
  <si>
    <t>5Xg22GtDHpidbb06cVbAQw</t>
  </si>
  <si>
    <t>2105 Roosevelt Blvd.</t>
  </si>
  <si>
    <t>['Oil Change Stations', 'Gas Stations', 'Transmission Repair', 'Automotive', 'Tires', 'Auto Repair']</t>
  </si>
  <si>
    <t>t55wnfd2AGp6NQuEUtx4Og</t>
  </si>
  <si>
    <t>Xander Salon</t>
  </si>
  <si>
    <t>11914 Elm Ln, Ste 150</t>
  </si>
  <si>
    <t>QC1CKUF_Rbeo1-RckW1qbA</t>
  </si>
  <si>
    <t>Rendini's Pizza E Pasta</t>
  </si>
  <si>
    <t>Old Hickory Shopping</t>
  </si>
  <si>
    <t>OOcStAmXdGGLJIy32GAkrQ</t>
  </si>
  <si>
    <t>20623 Torrence Chapel Rd</t>
  </si>
  <si>
    <t>TkXmhC7ZDA5H2tebIXH2_Q</t>
  </si>
  <si>
    <t>Ichiban Buffet</t>
  </si>
  <si>
    <t>['Chinese', 'Buffets', 'Restaurants']</t>
  </si>
  <si>
    <t>O0XSozHelsOiW__9ptfgLQ</t>
  </si>
  <si>
    <t>Beach Tanning</t>
  </si>
  <si>
    <t>3901-C Providence Rd S</t>
  </si>
  <si>
    <t>['Dry Cleaning', 'Tanning', 'Local Services', 'Laundry Services', 'Beauty &amp; Spas']</t>
  </si>
  <si>
    <t>TslG2mRssrch1b_BRcn9Xg</t>
  </si>
  <si>
    <t>307 George Bay Court</t>
  </si>
  <si>
    <t>['Shopping', 'Fashion', 'Jewelry', 'Accessories', "Women's Clothing"]</t>
  </si>
  <si>
    <t>8hZuRG3FiEpfLZeQWdJeZw</t>
  </si>
  <si>
    <t>['Health Markets', 'Food', 'Organic Stores', 'Grocery', 'Specialty Food']</t>
  </si>
  <si>
    <t>pJ53AJAeXQRfEHltRxiZ7w</t>
  </si>
  <si>
    <t>Monkee's of Lake Norman</t>
  </si>
  <si>
    <t>605-A Jetton St</t>
  </si>
  <si>
    <t>['Fashion', 'Shopping', "Women's Clothing", 'Shoe Stores', 'Accessories']</t>
  </si>
  <si>
    <t>X7M-9RcELeAk2sbJhwtgsw</t>
  </si>
  <si>
    <t>405 Cox Rd</t>
  </si>
  <si>
    <t>['Steakhouses', 'Restaurants', 'Barbeque', 'American (Traditional)']</t>
  </si>
  <si>
    <t>hiYdbceLQwSAqX9JjcQWqw</t>
  </si>
  <si>
    <t>Cross Country Movers</t>
  </si>
  <si>
    <t>['Movers', 'Automotive', 'Home Services', 'Vehicle Shipping', 'Self Storage', 'Local Services']</t>
  </si>
  <si>
    <t>L5WT0LBLR_M04_LWvuz4OQ</t>
  </si>
  <si>
    <t>Hilton Garden Inn Charlotte North</t>
  </si>
  <si>
    <t>9315 Statesville Rd</t>
  </si>
  <si>
    <t>Burneys Sweets &amp; More of Waxhaw</t>
  </si>
  <si>
    <t>318 E South Main St, Ste B</t>
  </si>
  <si>
    <t>sHmKsx3zbt9P5cjke_19AA</t>
  </si>
  <si>
    <t>Stay Alfred on Music Factory Boulevard</t>
  </si>
  <si>
    <t>606 North Carolina Music Factory Boulevard</t>
  </si>
  <si>
    <t>['Vacation Rentals', 'Hotels &amp; Travel']</t>
  </si>
  <si>
    <t>Wyy8FS7ov1GFDfWE2UWcmA</t>
  </si>
  <si>
    <t>XO Tapas and Wine Bar</t>
  </si>
  <si>
    <t>19701 Bethel Church Rd</t>
  </si>
  <si>
    <t>['Wine Bars', 'Bars', 'Nightlife', 'Tapas Bars', 'Food', 'Restaurants']</t>
  </si>
  <si>
    <t>RaV3iNkcOnMq3PTEvA-LnQ</t>
  </si>
  <si>
    <t>Pelican's Patio Bar &amp; Grill</t>
  </si>
  <si>
    <t>['Buffets', 'Caribbean', 'Restaurants']</t>
  </si>
  <si>
    <t>v12CYnuoOSA_DHzMBfbolw</t>
  </si>
  <si>
    <t>Coffee Cup</t>
  </si>
  <si>
    <t>2909 N Davidson</t>
  </si>
  <si>
    <t>WMWviqWzXuwAjpWFF-jWqw</t>
  </si>
  <si>
    <t>Charlotte Weekly</t>
  </si>
  <si>
    <t>1421-C Orchard Lake Dr</t>
  </si>
  <si>
    <t>EpHt7fp2KiXfScYlUHF8SQ</t>
  </si>
  <si>
    <t>Hinsons Drive-In</t>
  </si>
  <si>
    <t>12420 E Independence Blvd</t>
  </si>
  <si>
    <t>['Burgers', 'Restaurants', 'Hot Dogs', 'Bars', 'Nightlife']</t>
  </si>
  <si>
    <t>NRX6MGxVeAxfHP7jyjmd_A</t>
  </si>
  <si>
    <t>2728 West Mallard Creek Church Rd</t>
  </si>
  <si>
    <t>['Medical Centers', 'Urgent Care', 'Health &amp; Medical', 'Doctors']</t>
  </si>
  <si>
    <t>IbLE626V2U2V31jIOr4lxQ</t>
  </si>
  <si>
    <t>JJ's Red Hots - Frank The Tank</t>
  </si>
  <si>
    <t>['Specialty Food', 'Caterers', 'Food Trucks', 'Food', 'Street Vendors', 'Event Planning &amp; Services']</t>
  </si>
  <si>
    <t>v1odDbuLilzMeUPpPoj2Mg</t>
  </si>
  <si>
    <t>Love Plumbing &amp; Air Conditioning</t>
  </si>
  <si>
    <t>2602 Old Charlotte Hwy</t>
  </si>
  <si>
    <t>9zS4IkhwXrbp0uH0dTnrEg</t>
  </si>
  <si>
    <t>Atrium Health - Charlotte</t>
  </si>
  <si>
    <t>10628 Park Rd</t>
  </si>
  <si>
    <t>iW4ZPbHkYRQoa5N8S10WTA</t>
  </si>
  <si>
    <t>Dual Image Orthodontics</t>
  </si>
  <si>
    <t>2620 W Arrowood Rd, Ste 102</t>
  </si>
  <si>
    <t>GaA2yuytF13P41DpmbLwoQ</t>
  </si>
  <si>
    <t>2012 Commonwealth Ave</t>
  </si>
  <si>
    <t>['Food', 'Restaurants', 'Coffee &amp; Tea', 'Breakfast &amp; Brunch']</t>
  </si>
  <si>
    <t>FkLG_qxBSb8s2Elqwoakqw</t>
  </si>
  <si>
    <t>['Windshield Installation &amp; Repair', 'Auto Glass Services', 'Automotive', 'Body Shops', 'Auto Repair']</t>
  </si>
  <si>
    <t>GzW0K-j1htLD9LpJ_PxK5A</t>
  </si>
  <si>
    <t>Ly0JuI_cBRbIFGX6i4mC6w</t>
  </si>
  <si>
    <t>Queen Bee Bakery</t>
  </si>
  <si>
    <t>108 S Main St</t>
  </si>
  <si>
    <t>oHVQ8GOxBpPlpsH7qNCZPw</t>
  </si>
  <si>
    <t>Devon Self Storage</t>
  </si>
  <si>
    <t>5649 South Blvd</t>
  </si>
  <si>
    <t>SwDLJ1xZ6mBIjLqEKcNbGA</t>
  </si>
  <si>
    <t>NTB</t>
  </si>
  <si>
    <t>5352 S Blvd</t>
  </si>
  <si>
    <t>xreWxVX3vOmb8eEPUIpQaw</t>
  </si>
  <si>
    <t>Sandwich Shop</t>
  </si>
  <si>
    <t>1235 E 34th St</t>
  </si>
  <si>
    <t>iYF5pOkwltgKUWIzDNKx7Q</t>
  </si>
  <si>
    <t>10645 Park Rd</t>
  </si>
  <si>
    <t>['Food', 'Hot Dogs', 'Desserts', 'American (Traditional)', 'Restaurants', 'Fast Food', 'Burgers']</t>
  </si>
  <si>
    <t>S6LiVc0_LmpT1N0y9ZSAnA</t>
  </si>
  <si>
    <t>1735 W Trade St</t>
  </si>
  <si>
    <t>['Hot Dogs', 'Restaurants', 'Chicken Shop', 'Chicken Wings', 'Breakfast &amp; Brunch', 'Fast Food']</t>
  </si>
  <si>
    <t>JOn8ZR2xspFXtfTRAG72zg</t>
  </si>
  <si>
    <t>H2Blow</t>
  </si>
  <si>
    <t>9905 Sandy Rock Pl</t>
  </si>
  <si>
    <t>hyrXfAcSEZZp5bpbRIHTSw</t>
  </si>
  <si>
    <t>8511 Davis Lake Pkwy, Ste C7</t>
  </si>
  <si>
    <t>['Shopping', 'Specialty Food', 'Food', 'Florists', 'Chocolatiers &amp; Shops', 'Flowers &amp; Gifts', 'Gift Shops']</t>
  </si>
  <si>
    <t>3gm_H_pt20MSNXxPObkhIw</t>
  </si>
  <si>
    <t>2116 W Roosevelt Blvd</t>
  </si>
  <si>
    <t>['Chinese', 'Restaurants', 'Sushi Bars', 'Buffets']</t>
  </si>
  <si>
    <t>ocfZ2V1oZs9bHOlCowWeaA</t>
  </si>
  <si>
    <t>Lake Forest Church-Huntersville</t>
  </si>
  <si>
    <t>mjSUI4tDIa1OCvarm_bLrA</t>
  </si>
  <si>
    <t>Chocolates by Lorada</t>
  </si>
  <si>
    <t>316 East Blvd</t>
  </si>
  <si>
    <t>28DEVH95Eq5t_hQ7ekmUdA</t>
  </si>
  <si>
    <t>6650 Kee Ln</t>
  </si>
  <si>
    <t>N-CLc7S3PH7yTPYAnkQV1A</t>
  </si>
  <si>
    <t>Southlake Family And Cosmetic Dentistry</t>
  </si>
  <si>
    <t>9625 Northcross Center Ct, Ste 301</t>
  </si>
  <si>
    <t>['Beauty &amp; Spas', 'Cosmetic Dentists', 'General Dentistry', 'Pediatric Dentists', 'Health &amp; Medical', 'Dentists', 'Teeth Whitening']</t>
  </si>
  <si>
    <t>9ZEiddv1E5jck_841UTneA</t>
  </si>
  <si>
    <t>Beautiful Brows &amp; Lashes</t>
  </si>
  <si>
    <t>5107 Piper Station Dr, Ste B</t>
  </si>
  <si>
    <t>['Hair Removal', 'Beauty &amp; Spas', 'Eyelash Service', 'Skin Care']</t>
  </si>
  <si>
    <t>Vbj7aCPFv0hGqIDhxVlghw</t>
  </si>
  <si>
    <t>Inner Peaks</t>
  </si>
  <si>
    <t>2220 S Tryon St, Ste 170</t>
  </si>
  <si>
    <t>['Climbing', 'Active Life', 'Cardio Classes', 'Fitness &amp; Instruction', 'Gyms', 'Yoga']</t>
  </si>
  <si>
    <t>40_Bs5LCTUsu5ty3TxeryQ</t>
  </si>
  <si>
    <t>214 N Tryon St, Ste 200</t>
  </si>
  <si>
    <t>['Hair Removal', 'Cosmetics &amp; Beauty Supply', 'Massage', 'Shopping', 'Hair Salons', 'Day Spas', 'Makeup Artists', 'Beauty &amp; Spas', 'Nail Salons']</t>
  </si>
  <si>
    <t>TCtrr0FOWHzu4LauszJOiw</t>
  </si>
  <si>
    <t>Universal Taxicab</t>
  </si>
  <si>
    <t>['Taxis', 'Hotels &amp; Travel', 'Transportation', 'Limos', 'Airport Shuttles']</t>
  </si>
  <si>
    <t>iy6pQviy4Sv58az1SYiiEQ</t>
  </si>
  <si>
    <t>Wyolina Kennels</t>
  </si>
  <si>
    <t>1621 Pembrook Rd</t>
  </si>
  <si>
    <t>['Pet Groomers', 'Pet Services', 'Pet Boarding', 'Pet Training', 'Pet Sitting', 'Pets']</t>
  </si>
  <si>
    <t>nXXLNRxAswVRiV5HPe9r8w</t>
  </si>
  <si>
    <t>3016 E Franklin Blvd</t>
  </si>
  <si>
    <t>['Department Stores', "Women's Clothing", 'Shopping', "Men's Clothing", 'Fashion', 'Home &amp; Garden', 'Home Decor', 'Discount Store']</t>
  </si>
  <si>
    <t>5IEAQ9KRg8TqYz_Qu_AOoA</t>
  </si>
  <si>
    <t>2A1i9RYtM8OFFOJtd3M3Dg</t>
  </si>
  <si>
    <t>10820 S Tryon St</t>
  </si>
  <si>
    <t>o99ZtNBigZKyog3YFrvFxQ</t>
  </si>
  <si>
    <t>Gaston Roofing &amp; Siding</t>
  </si>
  <si>
    <t>113 Moonlight Way</t>
  </si>
  <si>
    <t>['Siding', 'Windows Installation', 'Gutter Services', 'Roofing', 'Home Services']</t>
  </si>
  <si>
    <t>IcASZGVT7oBder9BM8YYXA</t>
  </si>
  <si>
    <t>LiceDoctors - Charlotte</t>
  </si>
  <si>
    <t>['Lice Services', 'Home Services', 'Health &amp; Medical']</t>
  </si>
  <si>
    <t>eD8qkSxqPQdjZjbhGXIMwQ</t>
  </si>
  <si>
    <t>Alta Berewick - Wood Residential Services</t>
  </si>
  <si>
    <t>7015 Skye Bridge Way</t>
  </si>
  <si>
    <t>EydKZEuxs5yT5pHHH_vHVw</t>
  </si>
  <si>
    <t>Aldred Electric</t>
  </si>
  <si>
    <t>16415 Deepwood Pl</t>
  </si>
  <si>
    <t>g97kNvpc3fuitsUQD7Pqzw</t>
  </si>
  <si>
    <t>Hart's Soda Shop</t>
  </si>
  <si>
    <t>['Specialty Food', 'Food', 'Food Trucks']</t>
  </si>
  <si>
    <t>QReGruZEFxovIm9FJVa1kw</t>
  </si>
  <si>
    <t>Zio Casual Italian</t>
  </si>
  <si>
    <t>['Caterers', 'Italian', 'Event Planning &amp; Services', 'Restaurants', 'Pizza']</t>
  </si>
  <si>
    <t>98uVGjM37y88O9JUu6wz3Q</t>
  </si>
  <si>
    <t>Jack Beagles</t>
  </si>
  <si>
    <t>MT HOLLY</t>
  </si>
  <si>
    <t>['Burgers', 'Pubs', 'Bars', 'Nightlife', 'Restaurants', 'Hot Dogs']</t>
  </si>
  <si>
    <t>OY4igenzhUA9I5enrGrBMg</t>
  </si>
  <si>
    <t>924 Cloverleaf Plz</t>
  </si>
  <si>
    <t>KMHYSb1VLfUr6S3Hryp3Qw</t>
  </si>
  <si>
    <t>City Dental</t>
  </si>
  <si>
    <t>pNqqTCcLmD86_BS0H9l6NA</t>
  </si>
  <si>
    <t>Regal Cabinets &amp; Granite</t>
  </si>
  <si>
    <t>['Home &amp; Garden', 'Shopping', 'Kitchen &amp; Bath']</t>
  </si>
  <si>
    <t>VwSVokeWoGYhwX7asUhbsA</t>
  </si>
  <si>
    <t>24 Hours of Booty</t>
  </si>
  <si>
    <t>Queens Rd &amp; Radcliffe Ave</t>
  </si>
  <si>
    <t>['Community Service/Non-Profit', 'Active Life', 'Local Services']</t>
  </si>
  <si>
    <t>BJb7tRkFKouMM5dasjXghg</t>
  </si>
  <si>
    <t>6637 E Independence Blvd</t>
  </si>
  <si>
    <t>['Restaurants', 'Breakfast &amp; Brunch', 'American (Traditional)', 'American (New)', 'Diners', 'Waffles']</t>
  </si>
  <si>
    <t>Vr19ieCmkqOFZ3_SoNAK7A</t>
  </si>
  <si>
    <t>McGlohon Theater</t>
  </si>
  <si>
    <t>T7AlaIk3A5uuqC35rCMlfQ</t>
  </si>
  <si>
    <t>D'Stylo Hair Salon</t>
  </si>
  <si>
    <t>4934 Hwy 49 S</t>
  </si>
  <si>
    <t>U0A_qJiXaz3z--Hsjgw3Zw</t>
  </si>
  <si>
    <t>Cousins Maine Lobster - Charlotte</t>
  </si>
  <si>
    <t>['Food', 'Food Trucks', 'Seafood', 'Restaurants']</t>
  </si>
  <si>
    <t>PisuhdXgmoXPvfF8lMj0gA</t>
  </si>
  <si>
    <t>Baskin Robbins</t>
  </si>
  <si>
    <t>['Ice Cream &amp; Frozen Yogurt', 'Food', 'Donuts']</t>
  </si>
  <si>
    <t>ylkw0tNaHmn6T7EBYDwvYA</t>
  </si>
  <si>
    <t>Coley-Jordan Firestone</t>
  </si>
  <si>
    <t>6325 South Blvd</t>
  </si>
  <si>
    <t>['Tires', 'Auto Repair', 'Automotive', 'Wheel &amp; Rim Repair', 'Oil Change Stations']</t>
  </si>
  <si>
    <t>N_MxEg-eo61sVxWR4EJnLQ</t>
  </si>
  <si>
    <t>Sears Heating and Air Conditioning</t>
  </si>
  <si>
    <t>8301 Arrowridge Blvd</t>
  </si>
  <si>
    <t>['Shopping', 'Home &amp; Garden', 'Kitchen &amp; Bath', 'Building Supplies', 'Cabinetry', 'Home Services', 'Contractors', 'Heating &amp; Air Conditioning/HVAC', 'Siding', 'Windows Installation']</t>
  </si>
  <si>
    <t>HfMaW2lj5wd7_7yz-1XK7g</t>
  </si>
  <si>
    <t>Oak Street Mill</t>
  </si>
  <si>
    <t>7C1__XNXJhz1ZiZt0762AQ</t>
  </si>
  <si>
    <t>1190 N Wendover Rd</t>
  </si>
  <si>
    <t>['Couriers &amp; Delivery Services', 'Printing Services', 'Shipping Centers', 'Local Services', 'Packing Supplies', 'Signmaking', 'Shopping', 'Professional Services']</t>
  </si>
  <si>
    <t>K81DSGPsflFdbyXFAytisQ</t>
  </si>
  <si>
    <t>Sam Ash Music Stores</t>
  </si>
  <si>
    <t>5533 Westpark Dr</t>
  </si>
  <si>
    <t>['Electronics', 'Shopping', 'Guitar Stores', 'Musical Instruments &amp; Teachers', 'Local Services', 'Musical Instrument Services', 'Professional Services', 'Music Production Services']</t>
  </si>
  <si>
    <t>wkT1UK24PSJVZNfFTb0OuQ</t>
  </si>
  <si>
    <t>Bella Vita Salon</t>
  </si>
  <si>
    <t>7124 Matthews Mint Hill Rd</t>
  </si>
  <si>
    <t>['Hair Removal', 'Hair Salons', 'Waxing', 'Blow Dry/Out Services', 'Beauty &amp; Spas', 'Hair Stylists', 'Hair Extensions']</t>
  </si>
  <si>
    <t>3MIRTycBs8oTVeO2If1pJw</t>
  </si>
  <si>
    <t>Gander Mountain - Monroe</t>
  </si>
  <si>
    <t>3151 W Hwy 74</t>
  </si>
  <si>
    <t>['Guns &amp; Ammo', 'Shopping', 'Sports Wear', 'Sporting Goods', 'Accessories', 'Fashion', 'Outdoor Gear']</t>
  </si>
  <si>
    <t>bhr9U0SAWLCrCIiLY-KIDQ</t>
  </si>
  <si>
    <t>18240 Statesville Rd</t>
  </si>
  <si>
    <t>3RYf5T5KOAO89vwgaic0XA</t>
  </si>
  <si>
    <t>Hatch Homes</t>
  </si>
  <si>
    <t>['Windows Installation', 'Home Services', 'Roofing', 'Contractors', 'Siding']</t>
  </si>
  <si>
    <t>k93weEJwJ1YxAQMf4tSMxQ</t>
  </si>
  <si>
    <t>2823 Selwyn Ave, Ste J</t>
  </si>
  <si>
    <t>GVnKD6qKUHf8gyR3aVD_Gw</t>
  </si>
  <si>
    <t>Glow Charlotte</t>
  </si>
  <si>
    <t>5200 Park Rd, Ste 108</t>
  </si>
  <si>
    <t>['Makeup Artists', 'Massage', 'Tanning', 'Eyelash Service', 'Beauty &amp; Spas', 'Spray Tanning']</t>
  </si>
  <si>
    <t>mx2rLzeEtnGkWWKmwPpi4A</t>
  </si>
  <si>
    <t>StyleBar</t>
  </si>
  <si>
    <t>1225 S Church St, Ste A</t>
  </si>
  <si>
    <t>["Men's Hair Salons", 'Health &amp; Medical', 'Medical Spas', 'Beauty &amp; Spas', 'Makeup Artists', 'Eyelash Service', 'Hair Extensions', 'Hair Salons', 'Blow Dry/Out Services', 'Hair Stylists']</t>
  </si>
  <si>
    <t>QGVPp99uf0IEph0-lTwD4w</t>
  </si>
  <si>
    <t>Belly Backers</t>
  </si>
  <si>
    <t>['Food', 'Food Trucks', 'Food Stands', 'Pizza', 'Restaurants', 'Fast Food']</t>
  </si>
  <si>
    <t>jP7zIbDXor7fQ8phrU6LQQ</t>
  </si>
  <si>
    <t>['Chicken Wings', 'Italian', 'Restaurants', 'Pizza']</t>
  </si>
  <si>
    <t>JUPVB7SPLlCZ9xmP1Rq26w</t>
  </si>
  <si>
    <t>Kitchen Mae Kong</t>
  </si>
  <si>
    <t>4008 E Franklin Blvd, Ste 150</t>
  </si>
  <si>
    <t>['Burmese', 'Thai', 'Sushi Bars', 'Restaurants']</t>
  </si>
  <si>
    <t>teZ2csTWZE2ghN99X0ibwA</t>
  </si>
  <si>
    <t>Please Believe Fitness</t>
  </si>
  <si>
    <t>7818 Tyner St</t>
  </si>
  <si>
    <t>['Fitness &amp; Instruction', 'Trainers', 'Active Life', 'Gyms']</t>
  </si>
  <si>
    <t>R4u5vGiM03zbl6k0XAs2bg</t>
  </si>
  <si>
    <t>AC Hotel Charlotte City Center</t>
  </si>
  <si>
    <t>220 East Trade St, Ste 500</t>
  </si>
  <si>
    <t>Aw3YYxmIbt-LTtjrNWouHA</t>
  </si>
  <si>
    <t>Dressler's Restaurant - Birkdale Village</t>
  </si>
  <si>
    <t>8630 1-A Lindholm Dr</t>
  </si>
  <si>
    <t>['Nightlife', 'American (Traditional)', 'Steakhouses', 'American (New)', 'Cocktail Bars', 'Wine Bars', 'Restaurants', 'Bars']</t>
  </si>
  <si>
    <t>KxYpQHzuBlnAMmDlxrAoeA</t>
  </si>
  <si>
    <t>1031 Lower Dallas Rd</t>
  </si>
  <si>
    <t>0Xy9aBh4uBA8zksGRMPDZw</t>
  </si>
  <si>
    <t>Boris &amp; Natasha</t>
  </si>
  <si>
    <t>1214 Thomas Ave</t>
  </si>
  <si>
    <t>YM0PtCoW9-j-0kc_PVn-wQ</t>
  </si>
  <si>
    <t>6801 Northlake Mall Dr, Ste FC201</t>
  </si>
  <si>
    <t>['Event Planning &amp; Services', 'Restaurants', 'Chicken Wings', 'Caterers', 'Fast Food']</t>
  </si>
  <si>
    <t>cioFYfk2GujLLbAyC5E7iw</t>
  </si>
  <si>
    <t>4k9Xo2jDgotOYITop5TqTA</t>
  </si>
  <si>
    <t>Carnitas Guanajuato</t>
  </si>
  <si>
    <t>2300 A West Roosevelt Blvd</t>
  </si>
  <si>
    <t>TFzdiAKlWdTteocfwglHVw</t>
  </si>
  <si>
    <t>Charlotte Yarn</t>
  </si>
  <si>
    <t>1235 East Blvd</t>
  </si>
  <si>
    <t>['Shopping', 'Knitting Supplies', 'Embroidery &amp; Crochet', 'Arts &amp; Crafts', 'Hobby Shops']</t>
  </si>
  <si>
    <t>urh6u1lm8kjwwhtfjT772Q</t>
  </si>
  <si>
    <t>Danny's Place</t>
  </si>
  <si>
    <t>300 Church St N</t>
  </si>
  <si>
    <t>['Food', 'Convenience Stores', 'Pizza', 'Chicken Wings', 'Restaurants']</t>
  </si>
  <si>
    <t>LWD79u2P8Laurv615POSTg</t>
  </si>
  <si>
    <t>Gorman &amp; Associates, PA</t>
  </si>
  <si>
    <t>13925 Ballantyne Corporate Pl, Ste 200</t>
  </si>
  <si>
    <t>['Business Law', 'Real Estate Law', 'Estate Planning Law', 'Professional Services', 'Lawyers']</t>
  </si>
  <si>
    <t>IIPSYhG5tn6kj2FZjD-IxA</t>
  </si>
  <si>
    <t>Restorative Chiropractic Health Center</t>
  </si>
  <si>
    <t>8815 University E Dr, Ste 115</t>
  </si>
  <si>
    <t>fhbZsOGRgQAXENrnABlJ4A</t>
  </si>
  <si>
    <t>West Cabarrus YMCA</t>
  </si>
  <si>
    <t>5325 Langford Ave NW</t>
  </si>
  <si>
    <t>['Amateur Sports Teams', 'Active Life', 'Recreation Centers', 'Fitness &amp; Instruction', 'Gyms', 'Local Services', 'Child Care &amp; Day Care']</t>
  </si>
  <si>
    <t>JAbz_p3ZdLz1ZkRQlNbxwg</t>
  </si>
  <si>
    <t>14311 Reese Blvd, Ste A2</t>
  </si>
  <si>
    <t>['Shipping Centers', 'Local Services', 'Printing Services', 'Notaries', 'Mailbox Centers']</t>
  </si>
  <si>
    <t>c8hqIBb3-asK3rcweYqksw</t>
  </si>
  <si>
    <t>Hannah T Spa</t>
  </si>
  <si>
    <t>['Eyelash Service', 'Skin Care', 'Beauty &amp; Spas', 'Waxing', 'Hair Removal', 'Makeup Artists', 'Day Spas']</t>
  </si>
  <si>
    <t>GZBSgGcbb7eVVLGOee0tEA</t>
  </si>
  <si>
    <t>142 N New Hope Rd</t>
  </si>
  <si>
    <t>['Auto Repair', 'Automotive', 'Tires', 'Oil Change Stations', 'Auto Parts &amp; Supplies']</t>
  </si>
  <si>
    <t>xn1sG06ArIZRMTzIC1dOaA</t>
  </si>
  <si>
    <t>-9km3GnK2sOKY-lOR6Ph0Q</t>
  </si>
  <si>
    <t>Nalle Pharmacy</t>
  </si>
  <si>
    <t>1918 Randolph Rd</t>
  </si>
  <si>
    <t>CmjPjJ69ayDAtBJrT-nUTw</t>
  </si>
  <si>
    <t>The Casual Pint - Rivergate</t>
  </si>
  <si>
    <t>14126 Rivergate Pwky, Ste C-1-500</t>
  </si>
  <si>
    <t>['Beer Bar', 'Pubs', 'Bars', 'Nightlife']</t>
  </si>
  <si>
    <t>6zRNLyjdTzpKOukG-_L7xA</t>
  </si>
  <si>
    <t>1106 S Cannon Blvd</t>
  </si>
  <si>
    <t>QNzOyHNeQTTTXCmpPWr9ng</t>
  </si>
  <si>
    <t>Econo Lodge</t>
  </si>
  <si>
    <t>1721 BRdcast St</t>
  </si>
  <si>
    <t>['Bed &amp; Breakfast', 'Hotels', 'Event Planning &amp; Services', 'Hotels &amp; Travel']</t>
  </si>
  <si>
    <t>uM3lfBpDMrFSyICS-g0utg</t>
  </si>
  <si>
    <t>197 New Hope Dr, Ste 110</t>
  </si>
  <si>
    <t>['Appliances', 'Furniture Stores', 'Home &amp; Garden', 'Shopping', 'Mattresses']</t>
  </si>
  <si>
    <t>XYjyNdu8g9gKC19rmr7gPQ</t>
  </si>
  <si>
    <t>The Unknown Brewery Annual Smoke Off</t>
  </si>
  <si>
    <t>800 N Summit Ave</t>
  </si>
  <si>
    <t>['Arts &amp; Entertainment', 'Festivals', 'Food', 'Breweries']</t>
  </si>
  <si>
    <t>AqM7xScMk-EyDHYmklALCA</t>
  </si>
  <si>
    <t>Adamary's Restaurante y Pupuseria</t>
  </si>
  <si>
    <t>3100 Central Ave, Ste 7</t>
  </si>
  <si>
    <t>BuNvXOLA-ona72aM0_qOXQ</t>
  </si>
  <si>
    <t>Christopher's Electrical Service</t>
  </si>
  <si>
    <t>2PW5N-GXqhHSb1yqLVzBCQ</t>
  </si>
  <si>
    <t>Chloe's Playhouse</t>
  </si>
  <si>
    <t>S Tryon St</t>
  </si>
  <si>
    <t>3pHiBx0JVCUk0TZgJPrsKA</t>
  </si>
  <si>
    <t>Rock Paper Salon &amp; Spa</t>
  </si>
  <si>
    <t>7558 Hwy 73, Ste 2</t>
  </si>
  <si>
    <t>['Hair Salons', 'Day Spas', 'Beauty &amp; Spas']</t>
  </si>
  <si>
    <t>cpoymNVg8jDEv8azrAg5gQ</t>
  </si>
  <si>
    <t>Olives Mediterranean Grill</t>
  </si>
  <si>
    <t>2215 Ayersley Town Blvd</t>
  </si>
  <si>
    <t>jGGTJXt2aihV-yi6Tsg41A</t>
  </si>
  <si>
    <t>dEECykRQIBd_QXAZ0rBeYw</t>
  </si>
  <si>
    <t>Dikadee's Deli</t>
  </si>
  <si>
    <t>1419 E Blvd, Ste A</t>
  </si>
  <si>
    <t>gWNjUEpEtw08RNOF-Fud4g</t>
  </si>
  <si>
    <t>Indian Trail Imports</t>
  </si>
  <si>
    <t>1115 Waxhaw Indian Trail Rd</t>
  </si>
  <si>
    <t>gdPvWf5FQhHVeeUofY7_zg</t>
  </si>
  <si>
    <t>Java's Brewing Bakery &amp; Cafe</t>
  </si>
  <si>
    <t>_YEPiSl-VlWKa6UY3rm5IA</t>
  </si>
  <si>
    <t>Technocom Business Systems</t>
  </si>
  <si>
    <t>3330 Monroe Rd</t>
  </si>
  <si>
    <t>B3H60GaBic12F4VLBi7-9A</t>
  </si>
  <si>
    <t>Pagoda Chinese Restaurant</t>
  </si>
  <si>
    <t>['Chinese', 'Restaurants', 'Seafood', 'Soup']</t>
  </si>
  <si>
    <t>HnFVFD4G1gtNjoeHEvvozA</t>
  </si>
  <si>
    <t>Mona Z Salon &amp; Spa</t>
  </si>
  <si>
    <t>['Nail Salons', 'Beauty &amp; Spas', 'Day Spas']</t>
  </si>
  <si>
    <t>wgvqDe9xLJ5cLti9XjMW5Q</t>
  </si>
  <si>
    <t>416 E 36th St, Ste 400</t>
  </si>
  <si>
    <t>KxtGD7mrPWUg5eTWsYPzZA</t>
  </si>
  <si>
    <t>All Wags Doggie Daycare</t>
  </si>
  <si>
    <t>hOSBQa3OvrwqZXVDJMqAag</t>
  </si>
  <si>
    <t>Joe and Nosh</t>
  </si>
  <si>
    <t>500 E Morehead St, Ste 150-B</t>
  </si>
  <si>
    <t>['Food', 'Coffee &amp; Tea', 'Juice Bars &amp; Smoothies', 'Restaurants', 'Breakfast &amp; Brunch']</t>
  </si>
  <si>
    <t>c4KXpCou6HBOgfKp2z2_hw</t>
  </si>
  <si>
    <t>Stewart Penick's Terrace  - Ballantyne</t>
  </si>
  <si>
    <t>14815 Ballantyne Village Way, Ste 150</t>
  </si>
  <si>
    <t>['Restaurants', 'American (New)', 'Southern', 'Comfort Food', 'Cafes', 'Breakfast &amp; Brunch']</t>
  </si>
  <si>
    <t>ny8YcGEViSGKWxo69xfiiA</t>
  </si>
  <si>
    <t>Sauceman's</t>
  </si>
  <si>
    <t>['Barbeque', 'Restaurants', 'Food', 'Pizza', 'American (Traditional)', 'Southern', 'Sandwiches']</t>
  </si>
  <si>
    <t>huTkwb90PQw4HqGkbhz74Q</t>
  </si>
  <si>
    <t>Charlotte Center For Cosmetic Dentistry</t>
  </si>
  <si>
    <t>6849 Fairview Rd, Ste 200</t>
  </si>
  <si>
    <t>['Health &amp; Medical', 'Cosmetic Dentists', 'Dentists', 'General Dentistry', 'Orthodontists']</t>
  </si>
  <si>
    <t>8RFKhCEz2y9SjaVrM9n7Ew</t>
  </si>
  <si>
    <t>Banner Nursery &amp; Garden Center</t>
  </si>
  <si>
    <t>4400 Monroe Rd</t>
  </si>
  <si>
    <t>['Home Services', 'Shopping', 'Landscape Architects', 'Landscaping', 'Home &amp; Garden', 'Nurseries &amp; Gardening', 'Gift Shops', 'Flowers &amp; Gifts']</t>
  </si>
  <si>
    <t>CrPm7Rby304RmpFgmIBdUQ</t>
  </si>
  <si>
    <t>Moosehead Grill</t>
  </si>
  <si>
    <t>1807 Montford Dr</t>
  </si>
  <si>
    <t>['Bars', 'Pubs', 'Dive Bars', 'Nightlife', 'American (Traditional)', 'Restaurants', 'Chicken Wings']</t>
  </si>
  <si>
    <t>YBFtaTIOoFmUAsnbeqFheQ</t>
  </si>
  <si>
    <t>7918 Rea Rd, Ste C</t>
  </si>
  <si>
    <t>IAsWM8b3k4ZG0n2W-oBB5A</t>
  </si>
  <si>
    <t>Wild Oats Tattoo</t>
  </si>
  <si>
    <t>13209 Carowinds Blvd, Ste D</t>
  </si>
  <si>
    <t>UaNWiTnUC1c-D9c4XMRuEw</t>
  </si>
  <si>
    <t>401 Cox Rd, Ste 184</t>
  </si>
  <si>
    <t>DS7lygm-P29ESoOSY0Wutw</t>
  </si>
  <si>
    <t>RCC Western Stores</t>
  </si>
  <si>
    <t>H7nRDRbSYQhLEM9AU5AR9A</t>
  </si>
  <si>
    <t>Distinctive Fabrics &amp; Furniture</t>
  </si>
  <si>
    <t>18820 Statesville Rd</t>
  </si>
  <si>
    <t>['Shopping', 'Local Services', 'Arts &amp; Crafts', 'Home Decor', 'Fabric Stores', 'Furniture Reupholstery', 'Home &amp; Garden']</t>
  </si>
  <si>
    <t>wOVjrzugYVTpzmkNh4as0g</t>
  </si>
  <si>
    <t>2233 Matthews Township Pkwy, Ste B</t>
  </si>
  <si>
    <t>r7RQ5TXIkY3VYo5ko3mfcA</t>
  </si>
  <si>
    <t>601 S Cannon Blvd</t>
  </si>
  <si>
    <t>['Restaurants', 'Chicken Wings', 'Pizza', 'Sandwiches']</t>
  </si>
  <si>
    <t>DBul_nVvXAcrEmMiyIt-Yw</t>
  </si>
  <si>
    <t>8912 Pineville Matthews Rd, Ste A</t>
  </si>
  <si>
    <t>['Notaries', 'Local Services', 'Printing Services', 'Shipping Centers', 'Professional Services', 'Signmaking']</t>
  </si>
  <si>
    <t>zXRf_6Bs1yX9an_QKpzbHQ</t>
  </si>
  <si>
    <t>McDonalds</t>
  </si>
  <si>
    <t>901 E Arrowood Rd</t>
  </si>
  <si>
    <t>GqT2c7_0dVMOU7zK5VP2tg</t>
  </si>
  <si>
    <t>9420 Pineville Matthews Rd</t>
  </si>
  <si>
    <t>XT3mX_6YvQaBBOr5qsOPdA</t>
  </si>
  <si>
    <t>['Pet Services', 'Pets', 'Pet Groomers', 'Pet Stores', 'Pet Training']</t>
  </si>
  <si>
    <t>p3rZgRvJE4iaNY3HGrNmOw</t>
  </si>
  <si>
    <t>7740 Bruton Smith Blvd</t>
  </si>
  <si>
    <t>['Gas Stations', 'Service Stations', 'Convenience Stores', 'Coffee &amp; Tea', 'Food', 'Gas Stations', 'Automotive', 'Do-It-Yourself Food']</t>
  </si>
  <si>
    <t>bQnNkyLyAokq7Nn8oHSRow</t>
  </si>
  <si>
    <t>Project 658</t>
  </si>
  <si>
    <t>3646 Central Ave</t>
  </si>
  <si>
    <t>['Event Planning &amp; Services', 'Public Services &amp; Government', 'Community Centers']</t>
  </si>
  <si>
    <t>uvmCrQ9af7uyhaYXv6MXxA</t>
  </si>
  <si>
    <t>1837 Matthews Twnsp Pkwy</t>
  </si>
  <si>
    <t>['Hardware Stores', 'Home &amp; Garden', 'Shopping', 'Appliances', 'Nurseries &amp; Gardening']</t>
  </si>
  <si>
    <t>sl8JPDXp_gNpCAU3VH8f_Q</t>
  </si>
  <si>
    <t>Holiday Inn Express &amp; Suites Charlotte North</t>
  </si>
  <si>
    <t>7230 Smith Corners Blvd</t>
  </si>
  <si>
    <t>['Hotels &amp; Travel', 'Hotels', 'Event Planning &amp; Services', 'Wedding Planning', 'Venues &amp; Event Spaces']</t>
  </si>
  <si>
    <t>L7onn3bgx-8HgKERSuHtKg</t>
  </si>
  <si>
    <t>Arowinds Tire &amp; Auto Center</t>
  </si>
  <si>
    <t>10534 S Tryon St</t>
  </si>
  <si>
    <t>['Auto Repair', 'Transmission Repair', 'Automotive', 'Tires', 'Car Inspectors', 'Wheel &amp; Rim Repair', 'Oil Change Stations']</t>
  </si>
  <si>
    <t>2R8gyJSYmLTu-UJgNfmpCA</t>
  </si>
  <si>
    <t>1009 Chancellor Park Dr</t>
  </si>
  <si>
    <t>['Latin American', 'Food', 'Mexican', 'Specialty Food', 'Ethnic Food', 'Restaurants']</t>
  </si>
  <si>
    <t>7CWW3M8RhhpTV4EvqN7JWw</t>
  </si>
  <si>
    <t>Carolina Kebap</t>
  </si>
  <si>
    <t>['Restaurants', 'Turkish']</t>
  </si>
  <si>
    <t>Z-DEOu-brdPEmzslyGlVkg</t>
  </si>
  <si>
    <t>Book Nook</t>
  </si>
  <si>
    <t>9121 Sam Furr Rd, Unit 102</t>
  </si>
  <si>
    <t>Oz90Z2HDQOTrAHdFhFUZ_g</t>
  </si>
  <si>
    <t>Queen City Grounds</t>
  </si>
  <si>
    <t>644 N Church St</t>
  </si>
  <si>
    <t>['Coffee &amp; Tea', 'Food', 'Sandwiches', 'Beer Bar', 'Bars', 'Restaurants', 'Breakfast &amp; Brunch', 'Nightlife', 'Vegan']</t>
  </si>
  <si>
    <t>GSW_uFfsIM77XUydL9qHpw</t>
  </si>
  <si>
    <t>Bailey Brothers Automotive</t>
  </si>
  <si>
    <t>3008 Gibbon Rd</t>
  </si>
  <si>
    <t>TIfXGbQj7Np0Eo34FRzmuw</t>
  </si>
  <si>
    <t>Charlotte Airport Authority</t>
  </si>
  <si>
    <t>['Hotels &amp; Travel', 'Airports', 'Automotive', 'Parking']</t>
  </si>
  <si>
    <t>xkiYAerQQXL25legNhVsSw</t>
  </si>
  <si>
    <t>Wolfgang Puck Pizza Bar</t>
  </si>
  <si>
    <t>6706-C Philips Pl Ct</t>
  </si>
  <si>
    <t>['Restaurants', 'Pizza', 'Italian', 'Food']</t>
  </si>
  <si>
    <t>zUtOk0lRR5z4wt8NS0sToA</t>
  </si>
  <si>
    <t>6g1CBM5PcwfrN0J9zDweTQ</t>
  </si>
  <si>
    <t>Tumi</t>
  </si>
  <si>
    <t>['Accessories', 'Fashion', 'Shopping']</t>
  </si>
  <si>
    <t>nxz2oOD3sryU5evFAYmmLQ</t>
  </si>
  <si>
    <t>7791 Gateway Ln NW</t>
  </si>
  <si>
    <t>['Restaurants', 'Food', 'Event Planning &amp; Services', 'Barbeque', 'Caterers', 'Southern', 'Sandwiches']</t>
  </si>
  <si>
    <t>uRjEJr_Ge0_S10P2dEgN0Q</t>
  </si>
  <si>
    <t>Stabella, Inc</t>
  </si>
  <si>
    <t>2889 Gray Fox Rd</t>
  </si>
  <si>
    <t>['Building Supplies', 'Contractors', 'Home Services', 'Interior Design']</t>
  </si>
  <si>
    <t>_-P1BlBQwA28RcOxmbPTJQ</t>
  </si>
  <si>
    <t>Musicians In Motion</t>
  </si>
  <si>
    <t>6303 Carmel Rd, Ste 106</t>
  </si>
  <si>
    <t>['Education', 'Specialty Schools', 'Shopping', 'Art Schools', 'Musical Instruments &amp; Teachers']</t>
  </si>
  <si>
    <t>0_8IfdlkZ90DG2oOrKQisQ</t>
  </si>
  <si>
    <t>1493 Concord Pkwy N</t>
  </si>
  <si>
    <t>xv4lojpy7dp5reUm_E3GIA</t>
  </si>
  <si>
    <t>mCcY62YL1_znlpktmozqWA</t>
  </si>
  <si>
    <t>Ratko Vujicic, MD - V Pain Clinic</t>
  </si>
  <si>
    <t>12610 N Community House Rd, Ste 200</t>
  </si>
  <si>
    <t>['Doctors', 'Health &amp; Medical', 'Anesthesiologists', 'Pain Management']</t>
  </si>
  <si>
    <t>0E0QKR3dAmL0hnotqrimHw</t>
  </si>
  <si>
    <t>Best Buy - Pineville</t>
  </si>
  <si>
    <t>10600 Centrum Pkwy</t>
  </si>
  <si>
    <t>['Electronics', 'IT Services &amp; Computer Repair', 'Shopping', 'Computers', 'Local Services', 'Appliances &amp; Repair', 'Appliances', 'Home &amp; Garden']</t>
  </si>
  <si>
    <t>CskOctATmX5iy2jSZ-5rsw</t>
  </si>
  <si>
    <t>First Charlotte Physicians-Matthews</t>
  </si>
  <si>
    <t>1401 Matthews Township Pkwy, Ste 200</t>
  </si>
  <si>
    <t>NaNEh1n1kQDcMU6mIz7-1w</t>
  </si>
  <si>
    <t>The Lofts at Hawthorne Mill</t>
  </si>
  <si>
    <t>1101 Hawthorne Ln</t>
  </si>
  <si>
    <t>1zc190ImaG9KMFXOFVATbw</t>
  </si>
  <si>
    <t>Crossfit Unite</t>
  </si>
  <si>
    <t>21 Union St</t>
  </si>
  <si>
    <t>['Boot Camps', 'Trainers', 'Interval Training Gyms', 'Circuit Training Gyms', 'Fitness &amp; Instruction', 'Gyms', 'Active Life']</t>
  </si>
  <si>
    <t>cuGRf6Wc20O_B95Z-pYFig</t>
  </si>
  <si>
    <t>550 Cox Rd</t>
  </si>
  <si>
    <t>['Self Storage', 'Local Services', 'Packing Supplies', 'Automotive', 'Shopping', 'Truck Rental']</t>
  </si>
  <si>
    <t>Clt Find</t>
  </si>
  <si>
    <t>224 East 7th St</t>
  </si>
  <si>
    <t>['Local Flavor', 'Accessories', 'Fashion', 'Shopping']</t>
  </si>
  <si>
    <t>GWwa6DzhA-Z2_BDZbunYPw</t>
  </si>
  <si>
    <t>Katz Deli</t>
  </si>
  <si>
    <t>8624 A Camfield</t>
  </si>
  <si>
    <t>['Restaurants', 'Delis', 'Food', 'Bagels', 'Sandwiches', 'American (Traditional)', 'Burgers']</t>
  </si>
  <si>
    <t>A34eNfvNiWxuP8cmw3ke0A</t>
  </si>
  <si>
    <t>Beauty Queen</t>
  </si>
  <si>
    <t>8633 Concord Mills Blvd</t>
  </si>
  <si>
    <t>['Beauty &amp; Spas', 'Fashion', 'Shopping', 'Wigs', 'Accessories', 'Hair Extensions', 'Hair Salons', 'Cosmetics &amp; Beauty Supply']</t>
  </si>
  <si>
    <t>73rtaiUAHxmg6Q3MsbwhAw</t>
  </si>
  <si>
    <t>Asplundh Tree Expert</t>
  </si>
  <si>
    <t>351 Orchard Cir</t>
  </si>
  <si>
    <t>Rjkda__H64ILwIvaccVyLg</t>
  </si>
  <si>
    <t>1750 Camden Rd, Ste 112</t>
  </si>
  <si>
    <t>['Pizza', 'Restaurants', 'Gluten-Free', 'Salad', 'Fast Food']</t>
  </si>
  <si>
    <t>u3eS54EGf6Y5fjZfvYQLeg</t>
  </si>
  <si>
    <t>9630 University City Blvd, Unit L</t>
  </si>
  <si>
    <t>['Mobile Phone Repair', 'Local Services', 'IT Services &amp; Computer Repair', 'Shopping', 'Electronics Repair', 'Battery Stores']</t>
  </si>
  <si>
    <t>SzxOy1hNMGeZPnhzbhMSog</t>
  </si>
  <si>
    <t>Press Wine / Food</t>
  </si>
  <si>
    <t>['Restaurants', 'Bars', 'Nightlife', 'Wine Bars']</t>
  </si>
  <si>
    <t>nktFkxayO4vedTHpb9jfkA</t>
  </si>
  <si>
    <t>Sunny's Dry Cleaners</t>
  </si>
  <si>
    <t>['Dry Cleaning &amp; Laundry', 'Laundry Services', 'Sewing &amp; Alterations', 'Local Services', 'Dry Cleaning']</t>
  </si>
  <si>
    <t>ayMxReqSJKZD1_fZ5aLwgQ</t>
  </si>
  <si>
    <t>Pilot Brewing</t>
  </si>
  <si>
    <t>1331 Central Ave</t>
  </si>
  <si>
    <t>['Brewpubs', 'Breweries', 'Nightlife', 'Food']</t>
  </si>
  <si>
    <t>ebncQzjSDKXfB26b0t9pDw</t>
  </si>
  <si>
    <t>Forty-Six</t>
  </si>
  <si>
    <t>101 W Ave</t>
  </si>
  <si>
    <t>['Food', 'Breakfast &amp; Brunch', 'Restaurants', 'Diners', 'Seafood', 'American (New)']</t>
  </si>
  <si>
    <t>2YE6MbY-zZ46I6MhbB44Fw</t>
  </si>
  <si>
    <t>4236 Hwy 49 S</t>
  </si>
  <si>
    <t>2cCxOeF8i3ox_NTA8AyyQQ</t>
  </si>
  <si>
    <t>The Plaza at 2 Wachovia Center</t>
  </si>
  <si>
    <t>401 S Tryon St, Ste 170</t>
  </si>
  <si>
    <t>rHfjbIi5_ylWKSIJfWnqpw</t>
  </si>
  <si>
    <t>Carbon Custom Homes</t>
  </si>
  <si>
    <t>6495 Morehead Rd</t>
  </si>
  <si>
    <t>['Kitchen &amp; Bath', 'Home Services', 'Cabinetry', 'Shopping', 'Flooring', 'Home &amp; Garden', 'Contractors']</t>
  </si>
  <si>
    <t>MGEU0jIh-b-cLZhXyCQr6w</t>
  </si>
  <si>
    <t>Carolina Car Care</t>
  </si>
  <si>
    <t>13908 Independence Blvd</t>
  </si>
  <si>
    <t>['Automotive', 'Auto Repair', 'Towing', 'Tires']</t>
  </si>
  <si>
    <t>4Gub4MPUrizEocEUsFIj8w</t>
  </si>
  <si>
    <t>Reliable Maytag Home Appliance Center</t>
  </si>
  <si>
    <t>3001 Union Rd</t>
  </si>
  <si>
    <t>['Local Services', 'Appliances &amp; Repair', 'Shopping', 'Appliances', 'Home &amp; Garden']</t>
  </si>
  <si>
    <t>7GPuUVwcurMESOpHeBHbyw</t>
  </si>
  <si>
    <t>AAA - Ballantyne</t>
  </si>
  <si>
    <t>11338 N Community House Rd</t>
  </si>
  <si>
    <t>['Automotive', 'Oil Change Stations', 'Financial Services', 'Auto Repair', 'Insurance', 'Tours', 'Travel Services', 'Hotels &amp; Travel']</t>
  </si>
  <si>
    <t>a2aIe4d-d7wUtkWsnIiEVQ</t>
  </si>
  <si>
    <t>Antonio's Pizza</t>
  </si>
  <si>
    <t>9605 North Tryon St, Ste Z</t>
  </si>
  <si>
    <t>DyOzNIeXUksPNLXYHnB-oQ</t>
  </si>
  <si>
    <t>Sabor Latin Street Grill</t>
  </si>
  <si>
    <t>['Latin American', 'Mexican', 'Food', 'Restaurants', 'Street Vendors']</t>
  </si>
  <si>
    <t>aBEVQw6H5jkudYetCgqy7A</t>
  </si>
  <si>
    <t>Mattress Firm Charlotte South</t>
  </si>
  <si>
    <t>8506 S Tryon St, Unit E</t>
  </si>
  <si>
    <t>['Mattresses', 'Home Decor', 'Shopping', 'Home &amp; Garden', 'Furniture Stores']</t>
  </si>
  <si>
    <t>Rd87BpJG3GTb-0NoKOs2DA</t>
  </si>
  <si>
    <t>C &amp; B Distributors</t>
  </si>
  <si>
    <t>['Tobacco Shops', 'Shopping', 'Wholesale Stores', 'Vape Shops']</t>
  </si>
  <si>
    <t>vrYVTEjJO-aSRcnQHXmmkw</t>
  </si>
  <si>
    <t>Terry's Kitchen</t>
  </si>
  <si>
    <t>10585 Flowes Store Rd</t>
  </si>
  <si>
    <t>['Event Planning &amp; Services', 'American (Traditional)', 'Caterers', 'Restaurants', 'Breakfast &amp; Brunch']</t>
  </si>
  <si>
    <t>HDr1MCFgVO0LnuQdkQxUNA</t>
  </si>
  <si>
    <t>Land Rover Charlotte</t>
  </si>
  <si>
    <t>6940 E Independence Blvd</t>
  </si>
  <si>
    <t>['Car Dealers', 'Automotive', 'Body Shops', 'Auto Parts &amp; Supplies', 'Auto Repair']</t>
  </si>
  <si>
    <t>1TEN7dW_ENutX7abY0jUMw</t>
  </si>
  <si>
    <t>210 E Trade St, Ste E-186</t>
  </si>
  <si>
    <t>['Health &amp; Medical', 'Shopping', 'Drugstores', 'Pharmacy']</t>
  </si>
  <si>
    <t>FNUPQBjJ4meyyKZZXaQXgQ</t>
  </si>
  <si>
    <t>El Tropico</t>
  </si>
  <si>
    <t>4335 N Tryon St</t>
  </si>
  <si>
    <t>['Restaurants', 'Mexican', 'Latin American']</t>
  </si>
  <si>
    <t>G9hrnO4Wnnh9ExeBckxJoQ</t>
  </si>
  <si>
    <t>Elements Salon and Day Spa</t>
  </si>
  <si>
    <t>241 Lenmore Dr SE</t>
  </si>
  <si>
    <t>['Nail Salons', 'Hair Salons', 'Day Spas', 'Beauty &amp; Spas']</t>
  </si>
  <si>
    <t>pV-3zaCMzj5LejLS5dYHJA</t>
  </si>
  <si>
    <t>Social Pet Hotel &amp; Daycare</t>
  </si>
  <si>
    <t>515 Towne Centre Blvd</t>
  </si>
  <si>
    <t>k2vfX7620aLlHOP2NiJruw</t>
  </si>
  <si>
    <t>Stadium Sports Tavern</t>
  </si>
  <si>
    <t>['Nightlife', 'Bars', 'Sports Bars', 'American (Traditional)', 'Restaurants']</t>
  </si>
  <si>
    <t>6ATw1-tDf0QSqc520U3ouQ</t>
  </si>
  <si>
    <t>Paper &amp; Inc Printing</t>
  </si>
  <si>
    <t>409 Stallings Rd</t>
  </si>
  <si>
    <t>['Signmaking', 'Professional Services', 'Local Services', 'Printing Services', 'Marketing']</t>
  </si>
  <si>
    <t>ChO3-jkbfBP3sDbep4Kl9g</t>
  </si>
  <si>
    <t>The Blushing Bakeshop</t>
  </si>
  <si>
    <t>10720 S Tryon St, Ste F</t>
  </si>
  <si>
    <t>['Bakeries', 'Food', 'Desserts', 'Cupcakes', 'Gluten-Free', 'Restaurants']</t>
  </si>
  <si>
    <t>266j8iwCpJhq-TVUT3mtsg</t>
  </si>
  <si>
    <t>Flippin Jays</t>
  </si>
  <si>
    <t>413 N Polk St, Ste D</t>
  </si>
  <si>
    <t>['Furniture Stores', 'Home &amp; Garden', 'Appliances', 'Shopping', 'Mattresses']</t>
  </si>
  <si>
    <t>RpBpV30TruRcQqo5cIDp4w</t>
  </si>
  <si>
    <t>Anchor Self Storage</t>
  </si>
  <si>
    <t>18601 Old Statesville Rd</t>
  </si>
  <si>
    <t>QeuCMyZYwHFELAahA_b0xg</t>
  </si>
  <si>
    <t>Sie Eyecare OD PA</t>
  </si>
  <si>
    <t>1913 J N Pease Pl</t>
  </si>
  <si>
    <t>xLPmUQmxo9z9mpcQOo91PA</t>
  </si>
  <si>
    <t>Panaderia El Quetzal</t>
  </si>
  <si>
    <t>925 Eastway Dr, Ste F</t>
  </si>
  <si>
    <t>dIyayCTdjyvqKvEjljYPSw</t>
  </si>
  <si>
    <t>Providence Farms Produce</t>
  </si>
  <si>
    <t>Providence Road At Ballantyne Commons Pkwy</t>
  </si>
  <si>
    <t>nJcH2INcGnTFngnLBOfifA</t>
  </si>
  <si>
    <t>Streamline Auto Care</t>
  </si>
  <si>
    <t>4417 Helms Rd</t>
  </si>
  <si>
    <t>['Auto Detailing', 'Car Wash', 'Body Shops', 'Automotive']</t>
  </si>
  <si>
    <t>xgqV-EAOOQJ0L_I-K6nXMg</t>
  </si>
  <si>
    <t>The Boondocks Bar &amp; Grill</t>
  </si>
  <si>
    <t>2699 Aberdeen Blvd</t>
  </si>
  <si>
    <t>['Sports Bars', 'Music Venues', 'American (New)', 'Arts &amp; Entertainment', 'Bars', 'Nightlife', 'Restaurants', 'Cafes']</t>
  </si>
  <si>
    <t>3J25MGPq6DHE1Tdr0k7mXA</t>
  </si>
  <si>
    <t>7008 E Wt Harris Blvd</t>
  </si>
  <si>
    <t>So52MxrZGy8bPpyDPQP-Lg</t>
  </si>
  <si>
    <t>Golden Cow Creamery</t>
  </si>
  <si>
    <t>170 W Summit Ave</t>
  </si>
  <si>
    <t>4WraTqIs_aijQ-0ck67twQ</t>
  </si>
  <si>
    <t>Courtyard Charlotte Lake Norman</t>
  </si>
  <si>
    <t>16700 Northcross Dr</t>
  </si>
  <si>
    <t>['Hotels', 'Venues &amp; Event Spaces', 'Hotels &amp; Travel', 'Event Planning &amp; Services']</t>
  </si>
  <si>
    <t>5PAsVrCoT9YShVz4B6qr2g</t>
  </si>
  <si>
    <t>All Green! Carpet Cleaning</t>
  </si>
  <si>
    <t>gG2S0HPvInQDUKdCJmpfqA</t>
  </si>
  <si>
    <t>718 West Trade St, Ste G</t>
  </si>
  <si>
    <t>WkAVUoyX69LLfeS9cMSm5g</t>
  </si>
  <si>
    <t>3625 City Park Dr</t>
  </si>
  <si>
    <t>['Salad', 'Bakeries', 'Sandwiches', 'Restaurants', 'Breakfast &amp; Brunch', 'Food', 'Soup']</t>
  </si>
  <si>
    <t>02LPDp1m9V8EcS79dT7xMw</t>
  </si>
  <si>
    <t>Cedarwood Country Club</t>
  </si>
  <si>
    <t>4100 Pineville Matthews Rd</t>
  </si>
  <si>
    <t>['Active Life', 'Country Clubs', 'Golf', 'Arts &amp; Entertainment']</t>
  </si>
  <si>
    <t>vm32IZRNM_u9ZkQ8btHtFA</t>
  </si>
  <si>
    <t>815 Providence Rd</t>
  </si>
  <si>
    <t>['Restaurants', 'Chicken Wings', 'Sandwiches']</t>
  </si>
  <si>
    <t>XZ62cc3uj020EWRwB66D_w</t>
  </si>
  <si>
    <t>809 South Kings Dr</t>
  </si>
  <si>
    <t>['Gift Shops', 'Specialty Food', 'Chocolatiers &amp; Shops', 'Food', 'Florists', 'Shopping', 'Flowers &amp; Gifts']</t>
  </si>
  <si>
    <t>sZD_slBeZ1nKIg0K9bsBGw</t>
  </si>
  <si>
    <t>PetSuites Charlotte Airport</t>
  </si>
  <si>
    <t>219 Archdale Dr</t>
  </si>
  <si>
    <t>['Pet Sitting', 'Pet Boarding', 'Pets', 'Pet Services', 'Pet Groomers']</t>
  </si>
  <si>
    <t>HyW8DBMowtmI6ZK4cr2ICA</t>
  </si>
  <si>
    <t>Mestizo</t>
  </si>
  <si>
    <t>121 N Main St</t>
  </si>
  <si>
    <t>['Mexican', 'Vegetarian', 'Restaurants']</t>
  </si>
  <si>
    <t>m2sz_FjhivpvE5wn10RqcQ</t>
  </si>
  <si>
    <t>Sud's N Shine</t>
  </si>
  <si>
    <t>HrR_2-HUE6cqnoz1zMN9AQ</t>
  </si>
  <si>
    <t>Omaggio Pizzeria</t>
  </si>
  <si>
    <t>['Food', 'Italian', 'Pizza', 'Restaurants', 'Event Planning &amp; Services', 'Caterers']</t>
  </si>
  <si>
    <t>OFcx6LpxK6c6h8c6FPPXKA</t>
  </si>
  <si>
    <t>11532 Providence Rd</t>
  </si>
  <si>
    <t>hki2ANG01mtefIb4rQm9UA</t>
  </si>
  <si>
    <t>Great Steak  &amp; Potato Co</t>
  </si>
  <si>
    <t>['Cheesesteaks', 'Restaurants']</t>
  </si>
  <si>
    <t>koUNZ8-hcxJ4jUOG7sSpDw</t>
  </si>
  <si>
    <t>First Dry Clean</t>
  </si>
  <si>
    <t>2116 Crown Center Dr</t>
  </si>
  <si>
    <t>['Home Services', 'Dry Cleaning', 'Laundry Services', 'Local Services', 'Dry Cleaning &amp; Laundry']</t>
  </si>
  <si>
    <t>xE9n9gQfDXGX-YrucZo3oA</t>
  </si>
  <si>
    <t>ABC Liquor Store</t>
  </si>
  <si>
    <t>['Food', 'Shopping', 'Beer', 'Wine &amp; Spirits']</t>
  </si>
  <si>
    <t>oxie564odAsCx90MTRhyfw</t>
  </si>
  <si>
    <t>Cheswyck At Ballantyne Apartments</t>
  </si>
  <si>
    <t>14360 Wynhollow Downs Ln</t>
  </si>
  <si>
    <t>V8V3COULC5uCrrUwV47RPw</t>
  </si>
  <si>
    <t>Used Tires Express</t>
  </si>
  <si>
    <t>4417 N Tryon St</t>
  </si>
  <si>
    <t>SJq3u29i_pxMbdhDRL6TXg</t>
  </si>
  <si>
    <t>10240 Western Ridge Rd, Ste M</t>
  </si>
  <si>
    <t>['Movers', 'Home Services', 'Self Storage', 'Local Services']</t>
  </si>
  <si>
    <t>o-0WufDHC2Wsz0Xk2y1BAA</t>
  </si>
  <si>
    <t>Tip Top Daily Market</t>
  </si>
  <si>
    <t>['Food', 'Vinyl Records', 'Books', 'Mags', 'Music &amp; Video', 'Beer', 'Wine &amp; Spirits', 'Specialty Food', 'Shopping']</t>
  </si>
  <si>
    <t>mbYHBjajeapcDYN7F0NMjQ</t>
  </si>
  <si>
    <t>Sunny Dental Center</t>
  </si>
  <si>
    <t>1312 E Garrison Blvd</t>
  </si>
  <si>
    <t>['General Dentistry', 'Cosmetic Dentists', 'Health &amp; Medical', 'Endodontists', 'Pediatric Dentists', 'Orthodontists', 'Dentists', 'Periodontists']</t>
  </si>
  <si>
    <t>D3vC024Q8CLuiI3iGQ-zPw</t>
  </si>
  <si>
    <t>The Red House Cafe</t>
  </si>
  <si>
    <t>3046 N Davidson St</t>
  </si>
  <si>
    <t>['Italian', 'Restaurants', 'Desserts', 'Food', 'American (Traditional)', 'Chicken Wings']</t>
  </si>
  <si>
    <t>xNHmUmKED4kryU-7zTW3LQ</t>
  </si>
  <si>
    <t>Imani's Fusion Cafe</t>
  </si>
  <si>
    <t>3535 Randolph Rd</t>
  </si>
  <si>
    <t>['Breakfast &amp; Brunch', 'Soul Food', 'Restaurants', 'Southern']</t>
  </si>
  <si>
    <t>bX4gfj2Kj22Lwm-nSsnnfg</t>
  </si>
  <si>
    <t>Ferrucci's Old Tyme Italian Market</t>
  </si>
  <si>
    <t>['Event Planning &amp; Services', 'Grocery', 'Italian', 'Restaurants', 'Meat Shops', 'Delis', 'Specialty Food', 'Caterers', 'Food']</t>
  </si>
  <si>
    <t>IRExin7jYKnrTxm_TB3jug</t>
  </si>
  <si>
    <t>Showmars Mint Hill</t>
  </si>
  <si>
    <t>6850 Matthews Mint Hill Rd</t>
  </si>
  <si>
    <t>Z50D7Wy-KHApFPDtBs8aTA</t>
  </si>
  <si>
    <t>Be.you.tiful Hair and Makeup Designs By Meghan Moore</t>
  </si>
  <si>
    <t>7928 Council Pl, Ste 103</t>
  </si>
  <si>
    <t>['Hair Removal', 'Waxing', 'Makeup Artists', 'Beauty &amp; Spas', 'Hair Salons', 'Hair Stylists']</t>
  </si>
  <si>
    <t>ZOQd-B4_8qhxWjUCx43_IA</t>
  </si>
  <si>
    <t>Little Rock Auto Sales</t>
  </si>
  <si>
    <t>8130 Wilkinson Blvd</t>
  </si>
  <si>
    <t>mxSS25fHw_nk9zBRD0Rsfg</t>
  </si>
  <si>
    <t>Orangetheory Fitness Charlotte-University</t>
  </si>
  <si>
    <t>3016-B Prosperity Church Rd</t>
  </si>
  <si>
    <t>['Trainers', 'Boot Camps', 'Gyms', 'Fitness &amp; Instruction', 'Active Life', 'Interval Training Gyms']</t>
  </si>
  <si>
    <t>jIbYTYZdhuzpQ99B6A63JA</t>
  </si>
  <si>
    <t>ABC Store</t>
  </si>
  <si>
    <t>1255 Concord Pkwy N</t>
  </si>
  <si>
    <t>hiOXK0kwIqqsApt-oa1l7w</t>
  </si>
  <si>
    <t>3036 Weddington Rd Ste 200</t>
  </si>
  <si>
    <t>GTN7Cg_5XGnXYrKQifp14Q</t>
  </si>
  <si>
    <t>Divine Pies Bakery</t>
  </si>
  <si>
    <t>['Bakeries', 'Local Flavor', 'Food']</t>
  </si>
  <si>
    <t>Indian Trail Animal Hospital</t>
  </si>
  <si>
    <t>160 Corporate Blvd</t>
  </si>
  <si>
    <t>['Veterinarians', 'Pets', 'Pet Groomers', 'Pet Services', 'Pet Boarding', 'Pet Sitting']</t>
  </si>
  <si>
    <t>kd0j5z6oz2jnhfi__9IwOA</t>
  </si>
  <si>
    <t>Crossroads Grille</t>
  </si>
  <si>
    <t>5250 Old Charlotte Hwy, Ste F</t>
  </si>
  <si>
    <t>['Restaurants', 'Sandwiches', 'Chicken Wings', 'American (Traditional)']</t>
  </si>
  <si>
    <t>9pM7CZgyh-SwTigtLn5d6w</t>
  </si>
  <si>
    <t>Bexley Square at Concord Mills</t>
  </si>
  <si>
    <t>50 Lily Green Ct NW</t>
  </si>
  <si>
    <t>VdZ_0EzBo7EHsNmiZ-zX8Q</t>
  </si>
  <si>
    <t>796-C Concord Pkwy N</t>
  </si>
  <si>
    <t>['Restaurants', 'American (Traditional)', 'Barbeque', 'Cafeteria']</t>
  </si>
  <si>
    <t>djaFW5zy05LUaqelyzfTnQ</t>
  </si>
  <si>
    <t>Vibrations Night Lounge</t>
  </si>
  <si>
    <t>5237 Albemarle Rd</t>
  </si>
  <si>
    <t>pUI96wpoJtsQc-aDP9UIqw</t>
  </si>
  <si>
    <t>Quantum Towing</t>
  </si>
  <si>
    <t>q_Oe5sLa138EA-AY6nggeQ</t>
  </si>
  <si>
    <t>China Go Go</t>
  </si>
  <si>
    <t>10405-B Park Rd</t>
  </si>
  <si>
    <t>['Hot Pot', 'Seafood', 'Taiwanese', 'Restaurants', 'Chinese', 'Food', 'Bubble Tea']</t>
  </si>
  <si>
    <t>7Ggb0NpEIpLpD_Z8GoMoCQ</t>
  </si>
  <si>
    <t>Friendly Mart</t>
  </si>
  <si>
    <t>2024 E 7th St</t>
  </si>
  <si>
    <t>V7dA99moqxYyeE00KIr6XQ</t>
  </si>
  <si>
    <t>6428 Wilkinson Blvd</t>
  </si>
  <si>
    <t>['Mailbox Centers', 'Notaries', 'Printing Services', 'Local Services', 'Shipping Centers']</t>
  </si>
  <si>
    <t>sCEbVHxiYzXT5FSQSbtg8Q</t>
  </si>
  <si>
    <t>Franks &amp; Burgers</t>
  </si>
  <si>
    <t>meZwZYmsOct3VxW4PKTAFg</t>
  </si>
  <si>
    <t>Kemper Insurance Companies</t>
  </si>
  <si>
    <t>2709 Water Ridge Pkwy, Ste 100</t>
  </si>
  <si>
    <t>cECBrphOJgoB_u_DZQ0G7A</t>
  </si>
  <si>
    <t>E3 Cabinets &amp; Design</t>
  </si>
  <si>
    <t>1529 Industrial Center Cir</t>
  </si>
  <si>
    <t>['Cabinetry', 'Architects', 'Professional Services', 'Building Supplies', 'Home Services', 'Contractors']</t>
  </si>
  <si>
    <t>hNkYjJum12lhoPoydgNpBw</t>
  </si>
  <si>
    <t>Backstage Lounge</t>
  </si>
  <si>
    <t>['Speakeasies', 'Nightlife', 'Bars']</t>
  </si>
  <si>
    <t>L5nUCYaZ1UGRp58tH6BQgA</t>
  </si>
  <si>
    <t>7008-22 Wt Harris Blvd E</t>
  </si>
  <si>
    <t>Hl2rhaKqVEW9R9MQvFHoxw</t>
  </si>
  <si>
    <t>Rose Chauffeured Transportation</t>
  </si>
  <si>
    <t>11325-A Nations Ford Rd</t>
  </si>
  <si>
    <t>['Limos', 'Transportation', 'Airport Shuttles', 'Hotels &amp; Travel', 'Buses', 'Tours']</t>
  </si>
  <si>
    <t>E5qsTXTsPfX9SMHkjooqNw</t>
  </si>
  <si>
    <t>640 Concord Pkwy N</t>
  </si>
  <si>
    <t>OHAMMo1sdmvFw9SsS-AZQg</t>
  </si>
  <si>
    <t>1331 W Sugar Creek Rd</t>
  </si>
  <si>
    <t>['Chicken Wings', 'Southern', 'Restaurants', 'Cafes', 'Soul Food']</t>
  </si>
  <si>
    <t>ABeV2EzgMhyqyZGwXDBVdA</t>
  </si>
  <si>
    <t>TCBY Quail Corners</t>
  </si>
  <si>
    <t>8502 Park Road</t>
  </si>
  <si>
    <t>8a8XgrYd7r8bNjVdB4IuEQ</t>
  </si>
  <si>
    <t>Floor &amp; Decor</t>
  </si>
  <si>
    <t>8094 Concord Mills Blvd</t>
  </si>
  <si>
    <t>['Home &amp; Garden', 'Shopping', 'Building Supplies', 'Kitchen &amp; Bath', 'Flooring', 'Home Services', 'Home Decor']</t>
  </si>
  <si>
    <t>Yo4mhKByMi_HZ730cTtoOQ</t>
  </si>
  <si>
    <t>Floyd's</t>
  </si>
  <si>
    <t>['Restaurants', 'Soul Food', 'Food']</t>
  </si>
  <si>
    <t>TCFdUPN3qX9doxduNGhWPw</t>
  </si>
  <si>
    <t>['Health Markets', 'Food', 'Shopping', 'Specialty Food', 'Juice Bars &amp; Smoothies', 'Vitamins &amp; Supplements']</t>
  </si>
  <si>
    <t>b5VjzyfcMigu4DnFKraA_A</t>
  </si>
  <si>
    <t>Appliance Outlet</t>
  </si>
  <si>
    <t>Guardian Protection</t>
  </si>
  <si>
    <t>2520 Whitehall Park Dr</t>
  </si>
  <si>
    <t>['Home Services', 'Security Systems', 'Home Automation']</t>
  </si>
  <si>
    <t>0XmzXeicPp9iIIQis1memA</t>
  </si>
  <si>
    <t>Great Things</t>
  </si>
  <si>
    <t>1914 Beatties Ford Rd</t>
  </si>
  <si>
    <t>nYX6Bj1psdQkuBZNii07dw</t>
  </si>
  <si>
    <t>Nail Time</t>
  </si>
  <si>
    <t>1762 Main St W</t>
  </si>
  <si>
    <t>zb6RpofFD-rmpXqHVdXZbQ</t>
  </si>
  <si>
    <t>4820 South Blvd</t>
  </si>
  <si>
    <t>Xf9nrnrBX5D2MJyuQSaRnA</t>
  </si>
  <si>
    <t>Pawsatively Purrfect Grooming</t>
  </si>
  <si>
    <t>7817 Matthews Mint Hill Rd</t>
  </si>
  <si>
    <t>bad3mCDa6funCFDIRxS-8w</t>
  </si>
  <si>
    <t>Star Nails</t>
  </si>
  <si>
    <t>['Spray Tanning', 'Tanning', 'Eyelash Service', 'Beauty &amp; Spas', 'Nail Salons']</t>
  </si>
  <si>
    <t>_ZVkoeH5k1zz5YEoYFkcTw</t>
  </si>
  <si>
    <t>11024 Golf Links Dr</t>
  </si>
  <si>
    <t>3mfWPumim0jNDfTfbIl0VA</t>
  </si>
  <si>
    <t>9101 Albemarle Rd</t>
  </si>
  <si>
    <t>['Shopping', 'Electronics', 'Mobile Phones', 'Grocery', 'Food', 'Department Stores', 'Fashion', 'Drugstores', 'Discount Store']</t>
  </si>
  <si>
    <t>029yXVME9r-D0BzN8JpY1Q</t>
  </si>
  <si>
    <t>Sage Salon &amp; Studio</t>
  </si>
  <si>
    <t>129 Brevard Ct</t>
  </si>
  <si>
    <t>['Arts &amp; Entertainment', 'Shopping', 'Art Galleries', 'Hair Removal', 'Beauty &amp; Spas', 'Waxing', 'Makeup Artists', 'Hair Salons']</t>
  </si>
  <si>
    <t>cKUvPw_moKCuM6V9HBs7GQ</t>
  </si>
  <si>
    <t>T &amp; L Salon</t>
  </si>
  <si>
    <t>['Hair Salons', 'Beauty &amp; Spas', 'Hair Removal', 'Nail Salons']</t>
  </si>
  <si>
    <t>N75ktLRoP5UzVY_Wkr47ZA</t>
  </si>
  <si>
    <t>Fresh To Order</t>
  </si>
  <si>
    <t>11025 Carolina Place Pkwy, Ste D18</t>
  </si>
  <si>
    <t>['Salad', 'Sandwiches', 'Restaurants', 'American (New)']</t>
  </si>
  <si>
    <t>Xd5e9V9TJIb87YofpcCytg</t>
  </si>
  <si>
    <t>Fos Restoration</t>
  </si>
  <si>
    <t>112 S Main St</t>
  </si>
  <si>
    <t>['Furniture Stores', 'Home &amp; Garden', 'Rugs', 'Furniture Repair', 'Shopping', 'Refinishing Services', 'Furniture Reupholstery', 'Antiques', 'Local Services', 'Home Services']</t>
  </si>
  <si>
    <t>3Q3zeeVM_kP954N_SjkHhg</t>
  </si>
  <si>
    <t>Farmer's BBQ</t>
  </si>
  <si>
    <t>2700 W Mallard Creek Church Rd</t>
  </si>
  <si>
    <t>['Caterers', 'Event Planning &amp; Services', 'Barbeque', 'Restaurants', 'Food', 'Sandwiches', 'Desserts']</t>
  </si>
  <si>
    <t>FsG-5ZCg9B5PLEbHq8PgfA</t>
  </si>
  <si>
    <t>Uncle Buck's</t>
  </si>
  <si>
    <t>0MUrNfwuqLyBI2UFZ_EvUQ</t>
  </si>
  <si>
    <t>["Children's Clothing", 'Shopping', 'Fashion']</t>
  </si>
  <si>
    <t>YkR0ATqHY0bt__7sVI6R2A</t>
  </si>
  <si>
    <t>2121 East Arbors Drive, Suite 110</t>
  </si>
  <si>
    <t>49fPtXtn5EmwAeDyWX6CUg</t>
  </si>
  <si>
    <t>4044 Connection Point Blvd, Unit D</t>
  </si>
  <si>
    <t>['Coffee &amp; Tea', 'Bakeries', 'Food']</t>
  </si>
  <si>
    <t>wrQgCUGVCE0ofvyF4wWn0g</t>
  </si>
  <si>
    <t>Super 8 by Wyndham Charlotte Airport North</t>
  </si>
  <si>
    <t>3200 Queen City Dr.</t>
  </si>
  <si>
    <t>8fB3OodPzYuagvnEWzULeA</t>
  </si>
  <si>
    <t>10039 University City Blvd, Ste C</t>
  </si>
  <si>
    <t>IeTcl1mtbc9HWFAZF8fTAw</t>
  </si>
  <si>
    <t>Kleinheinz Dentistry</t>
  </si>
  <si>
    <t>3315 Springbank Ln, Ste 200</t>
  </si>
  <si>
    <t>['Oral Surgeons', 'Dentists', 'Cosmetic Dentists', 'General Dentistry', 'Orthodontists', 'Health &amp; Medical']</t>
  </si>
  <si>
    <t>AJBmWTXiHGABU0IjFyAW8Q</t>
  </si>
  <si>
    <t>9876 Rea Rd, Ste D</t>
  </si>
  <si>
    <t>EzVFAckVpBqj8w258HPhUg</t>
  </si>
  <si>
    <t>Kiddie Academy of Charlotte-Blakeney, NC</t>
  </si>
  <si>
    <t>9310 Blakeney Center Dr</t>
  </si>
  <si>
    <t>['Local Services', 'Child Care &amp; Day Care', 'Summer Camps', 'Preschools', 'Education', 'Active Life']</t>
  </si>
  <si>
    <t>UtQWq0E53V3dJpLP29sy3Q</t>
  </si>
  <si>
    <t>8070 Concord Mills Blvd</t>
  </si>
  <si>
    <t>['Shopping', 'Pet Groomers', 'Pet Services', 'Pet Training', 'Pets', 'Pet Stores']</t>
  </si>
  <si>
    <t>d5sU8KYPv426hwrTjWiI9g</t>
  </si>
  <si>
    <t>2601 S New Hope Rd</t>
  </si>
  <si>
    <t>wvQEnADWp9EZDhlZqI66VQ</t>
  </si>
  <si>
    <t>374 George Liles Pkwy</t>
  </si>
  <si>
    <t>['Breakfast &amp; Brunch', 'Fast Food', 'Chicken Wings', 'Chicken Shop', 'Restaurants']</t>
  </si>
  <si>
    <t>V0pb46d6Wgb-03v8XViCyA</t>
  </si>
  <si>
    <t>Heritage Funeral and Cremation Services</t>
  </si>
  <si>
    <t>3700 Forest Lawn Dr</t>
  </si>
  <si>
    <t>['Funeral Services &amp; Cemeteries', 'Local Services', 'Professional Services', 'Pet Cremation Services', 'Pets', 'Pet Services']</t>
  </si>
  <si>
    <t>A6snuBBYXqp6EMpEDdVi4A</t>
  </si>
  <si>
    <t>9808 Rea Rd</t>
  </si>
  <si>
    <t>gNnm7UfFYyYswh-MMc5T_g</t>
  </si>
  <si>
    <t>Black Pest Prevention</t>
  </si>
  <si>
    <t>605 Springbrook Rd</t>
  </si>
  <si>
    <t>EYUfrPDk7qv76DPXec8iOA</t>
  </si>
  <si>
    <t>La Espiga</t>
  </si>
  <si>
    <t>5025 N Tryon St, Ste 104</t>
  </si>
  <si>
    <t>['Bakeries', 'Mexican', 'Cafeteria', 'Restaurants', 'Churros', 'Food', 'Comfort Food']</t>
  </si>
  <si>
    <t>fuWzs8LkLlPwZL1V6oYIqA</t>
  </si>
  <si>
    <t>Signs By Tomorrow - Matthews</t>
  </si>
  <si>
    <t>2326 Matthews Township Pkwy, Ste A</t>
  </si>
  <si>
    <t>['Signmaking', 'Professional Services', 'Graphic Design', 'Vehicle Wraps', 'Advertising', 'Engraving', 'Printing Services', 'Local Services', 'Automotive']</t>
  </si>
  <si>
    <t>x9XdPKOe7cJj9QsNEda0LA</t>
  </si>
  <si>
    <t>Duckworth's Grill &amp; Taphouse Rea Farms</t>
  </si>
  <si>
    <t>9805 Sandy Rock Pl, Ste D</t>
  </si>
  <si>
    <t>['Beer Bar', 'Nightlife', 'American (New)', 'Bars', 'Restaurants']</t>
  </si>
  <si>
    <t>cS35bGKsQowz3VRQOygOgg</t>
  </si>
  <si>
    <t>barCHOCOLATE</t>
  </si>
  <si>
    <t>HFSyU3JO8PAg34BCsPMo0g</t>
  </si>
  <si>
    <t>Picante Mexican Grill</t>
  </si>
  <si>
    <t>1500 W Morehead St, Ste A</t>
  </si>
  <si>
    <t>29jrOwN6EgcOxzPFzjGDjw</t>
  </si>
  <si>
    <t>NoDa Nail Salon</t>
  </si>
  <si>
    <t>Qjoa1eDGNREyjf4Vydm01w</t>
  </si>
  <si>
    <t>10125 Hickorywood Hill Ave, Ste A</t>
  </si>
  <si>
    <t>IWMrxJL4TDVuQxVSJNyOMg</t>
  </si>
  <si>
    <t>601 Park St</t>
  </si>
  <si>
    <t>['Shopping', 'Fashion', 'Department Stores', 'Discount Store', 'Outlet Stores', 'Home &amp; Garden', 'Home Decor', 'Furniture Stores']</t>
  </si>
  <si>
    <t>_rKutdylTPFuQgQHYWZ5MA</t>
  </si>
  <si>
    <t>Versona</t>
  </si>
  <si>
    <t>8124 Providence Rd</t>
  </si>
  <si>
    <t>['Shopping', 'Accessories', "Women's Clothing", 'Jewelry', 'Fashion']</t>
  </si>
  <si>
    <t>RwPbu8c44vCim5a1b9bSXA</t>
  </si>
  <si>
    <t>1402 W Trade St</t>
  </si>
  <si>
    <t>['Chicken Shop', 'American (Traditional)', 'Restaurants', 'Breakfast &amp; Brunch', 'Fast Food']</t>
  </si>
  <si>
    <t>tsSZDrHEjomSvkVk40sGZw</t>
  </si>
  <si>
    <t>Well-Loved Piano</t>
  </si>
  <si>
    <t>2001 Norton Rd</t>
  </si>
  <si>
    <t>['Local Services', 'Shopping', 'Piano Services', 'Musical Instrument Services', 'Professional Services', 'Musical Instruments &amp; Teachers']</t>
  </si>
  <si>
    <t>tQBxI7c-KWGmXa3gzru-pw</t>
  </si>
  <si>
    <t>New World Dentistry of Concord</t>
  </si>
  <si>
    <t>4995 Weddington Rd NW, Unit 40</t>
  </si>
  <si>
    <t>['General Dentistry', 'Dentists', 'Endodontists', 'Health &amp; Medical', 'Cosmetic Dentists']</t>
  </si>
  <si>
    <t>h0KYR6oAMRQh-Heh6GKMbQ</t>
  </si>
  <si>
    <t>7508 S Tryon St</t>
  </si>
  <si>
    <t>['Fast Food', 'Restaurants', 'Salad', 'Chicken Wings']</t>
  </si>
  <si>
    <t>Ii6e_F4CVh_bqi8-ojc02w</t>
  </si>
  <si>
    <t>Pediatric Hair Solutions - Lake Norman</t>
  </si>
  <si>
    <t>19460 Old Jetton Rd, Ste 201</t>
  </si>
  <si>
    <t>['Medical Supplies', 'Health &amp; Medical', 'Beauty &amp; Spas', 'Lice Services', 'Shopping', 'Medical Spas']</t>
  </si>
  <si>
    <t>YnvxBi7J89d5dQ70_E885Q</t>
  </si>
  <si>
    <t>AMC Park Terrace 6</t>
  </si>
  <si>
    <t>4289 Park Rd</t>
  </si>
  <si>
    <t>wYwqn3GX7R3LfjYAPp0DpQ</t>
  </si>
  <si>
    <t>Swave Barber Lounge</t>
  </si>
  <si>
    <t>4841 Shopton Rd, Ste G</t>
  </si>
  <si>
    <t>KwKpuKnIWDIxgShEG5UCcw</t>
  </si>
  <si>
    <t>Pamper Us Mobile Massage Service</t>
  </si>
  <si>
    <t>['Beauty &amp; Spas', 'Skin Care', 'Massage', 'Makeup Artists', 'Nail Technicians', 'Nail Salons']</t>
  </si>
  <si>
    <t>G8EgyDjDEiDvdgY4xjxZmw</t>
  </si>
  <si>
    <t>Charlotte Express Inn</t>
  </si>
  <si>
    <t>1240 S Lucky Penny St</t>
  </si>
  <si>
    <t>sC5iigrPDJtKVBOX-ieOog</t>
  </si>
  <si>
    <t>Second Baptist Daycare &amp; Develop Ctr</t>
  </si>
  <si>
    <t>740 Rankin Ave</t>
  </si>
  <si>
    <t>HdQ25PNoyo34Er3xHPkM8Q</t>
  </si>
  <si>
    <t>Finesse Nails</t>
  </si>
  <si>
    <t>524 N Broome St</t>
  </si>
  <si>
    <t>ur-894C8sSais_PfSV5BGw</t>
  </si>
  <si>
    <t>CS Motorsports</t>
  </si>
  <si>
    <t>3214 S New Hope Rd</t>
  </si>
  <si>
    <t>['Auto Parts &amp; Supplies', 'Automotive', 'Car Stereo Installation', 'Auto Customization']</t>
  </si>
  <si>
    <t>aWWimslMmpw-R0ionl4aCg</t>
  </si>
  <si>
    <t>Charlotte Mecklenburg Library - Scaleybark</t>
  </si>
  <si>
    <t>101 Scaleybark Road</t>
  </si>
  <si>
    <t>['Books', 'Mags', 'Music &amp; Video', 'Shopping', 'Education', 'Bookstores', 'Public Services &amp; Government', 'Educational Services', 'Libraries']</t>
  </si>
  <si>
    <t>7WZHJyMln_Ai44PJ3_Q1Qg</t>
  </si>
  <si>
    <t>Taco Truck</t>
  </si>
  <si>
    <t>['Mexican', 'Specialty Food', 'Restaurants', 'Ethnic Food', 'Food Trucks', 'Food']</t>
  </si>
  <si>
    <t>D2mh7UebiiWJ1YYPLuXsyQ</t>
  </si>
  <si>
    <t>9630 University City Blvd, Suite F</t>
  </si>
  <si>
    <t>['Restaurants', 'Fast Food', 'Pizza', 'Sandwiches']</t>
  </si>
  <si>
    <t>E2QTxgGs8nWYlHtps9eM1g</t>
  </si>
  <si>
    <t>Lucas Lawn &amp; Landscaping</t>
  </si>
  <si>
    <t>3316 Faith Church Rd</t>
  </si>
  <si>
    <t>TCJ_JA3TwXmrexBkb9wDwg</t>
  </si>
  <si>
    <t>Hunter House and Gardens</t>
  </si>
  <si>
    <t>412 S Old Statesville Rd</t>
  </si>
  <si>
    <t>['Venues &amp; Event Spaces', 'Music Venues', 'Arts &amp; Entertainment', 'Nightlife', 'Restaurants', 'Event Planning &amp; Services', 'Caterers']</t>
  </si>
  <si>
    <t>8pEKcsCirM9i993zNnDkUQ</t>
  </si>
  <si>
    <t>Wassabi Japanese Restaurant</t>
  </si>
  <si>
    <t>1825 S New Hope Rd</t>
  </si>
  <si>
    <t>5nWlXdTl_39iv0s4JI2JAg</t>
  </si>
  <si>
    <t>Dx54h73f57FihY2k_wBbWQ</t>
  </si>
  <si>
    <t>Langtree Plantation</t>
  </si>
  <si>
    <t>554 Langtree Rd</t>
  </si>
  <si>
    <t>GVB7kzP46RYRRZd62gH46A</t>
  </si>
  <si>
    <t>10832 Providence Rd</t>
  </si>
  <si>
    <t>['Dry Cleaning', 'Dry Cleaning &amp; Laundry', 'Local Services', 'Laundry Services']</t>
  </si>
  <si>
    <t>123 W Trade St</t>
  </si>
  <si>
    <t>['American (Traditional)', 'Nightlife', 'Bars', 'Restaurants', 'Sports Bars', 'Chicken Wings', 'American (New)']</t>
  </si>
  <si>
    <t>yV5uw7PUv-aj4bnXYB3aag</t>
  </si>
  <si>
    <t>2135 N Chester St</t>
  </si>
  <si>
    <t>7HKvR3842K63MVnQoyq47Q</t>
  </si>
  <si>
    <t>Project Lean Nation</t>
  </si>
  <si>
    <t>2210 Hawkins St</t>
  </si>
  <si>
    <t>['Nutritionists', 'Health &amp; Medical', 'Health Markets', 'Food', 'Juice Bars &amp; Smoothies', 'Specialty Food']</t>
  </si>
  <si>
    <t>usYD3DRAhA5SQfQrh-uEag</t>
  </si>
  <si>
    <t>Charlotte Travel Plaza</t>
  </si>
  <si>
    <t>4601 Sunset Rd</t>
  </si>
  <si>
    <t>['Automotive', 'Gas Stations', 'Tobacco Shops', 'Shopping']</t>
  </si>
  <si>
    <t>EpraQbQkJIVqcfiiP3FQRA</t>
  </si>
  <si>
    <t>8900 J M Keynes Dr</t>
  </si>
  <si>
    <t>pozYnINdOBmebKdWTNosIg</t>
  </si>
  <si>
    <t>Tim Marburger Chevrolet</t>
  </si>
  <si>
    <t>1520 S Cannon Blvd</t>
  </si>
  <si>
    <t>['Auto Loan Providers', 'Car Dealers', 'Tires', 'Auto Repair', 'Automotive']</t>
  </si>
  <si>
    <t>ATIsL2563dMDwWxy9v645A</t>
  </si>
  <si>
    <t>Heroic Fitness's Transformation Station</t>
  </si>
  <si>
    <t>['Health &amp; Medical', 'Active Life', 'Weight Loss Centers', 'Fitness &amp; Instruction', 'Trainers']</t>
  </si>
  <si>
    <t>7_5YxS33na1sPqsB-v-J5Q</t>
  </si>
  <si>
    <t>Brioche Dor√©e</t>
  </si>
  <si>
    <t>ZVfhf9rMu40It-qdx7JLJg</t>
  </si>
  <si>
    <t>9548 Mount Holly Hntrsvlle Rd</t>
  </si>
  <si>
    <t>IzDSUvrMfO7ZAq2nMJKWaw</t>
  </si>
  <si>
    <t>12630 N Community House Rd</t>
  </si>
  <si>
    <t>['Home &amp; Garden', 'Landscaping', 'Home Services', 'Shopping', 'Nurseries &amp; Gardening']</t>
  </si>
  <si>
    <t>6eObR5FS7-VTnv2_3YvIvw</t>
  </si>
  <si>
    <t>Queen Virgin Remy</t>
  </si>
  <si>
    <t>1801 N Tryon St, Ste 605</t>
  </si>
  <si>
    <t>['Hair Extensions', 'Hair Salons', 'Beauty &amp; Spas']</t>
  </si>
  <si>
    <t>2td9LjmB8JjXGc3kRnUIEg</t>
  </si>
  <si>
    <t>9813 South Blvd, Ste 101</t>
  </si>
  <si>
    <t>['Shopping', 'Electronics', 'Mobile Phones', 'Home Services', 'Professional Services', 'Internet Service Providers']</t>
  </si>
  <si>
    <t>YFYOLocmU2P04pJJQCUwJw</t>
  </si>
  <si>
    <t>City Lynx Gold Line</t>
  </si>
  <si>
    <t>ZWtUKntMtZzW_DBhNYsJCQ</t>
  </si>
  <si>
    <t>Fairway Independent Mortgage</t>
  </si>
  <si>
    <t>8832 Blakeney Professional Dr, Ste 102</t>
  </si>
  <si>
    <t>['Real Estate', 'Home Services', 'Mortgage Brokers', 'Financial Services', 'Professional Services']</t>
  </si>
  <si>
    <t>Ka3z0iudeviL2nEKZ4BeYg</t>
  </si>
  <si>
    <t>['Tex-Mex', 'Food', 'Restaurants', 'Mexican']</t>
  </si>
  <si>
    <t>WhkisocShLQr5G18vCQrxw</t>
  </si>
  <si>
    <t>PNBaRotTpszToWLsDVfFbg</t>
  </si>
  <si>
    <t>Shanghai Day Spa</t>
  </si>
  <si>
    <t>I3fwKsQfZA_zMjewRr9lrw</t>
  </si>
  <si>
    <t>3128 Union Rd</t>
  </si>
  <si>
    <t>['Ice Cream &amp; Frozen Yogurt', 'Food', 'Restaurants', 'Fast Food']</t>
  </si>
  <si>
    <t>hbkEMFfZ6_-gYB6nddZ5BQ</t>
  </si>
  <si>
    <t>13801 E Independence Blvd</t>
  </si>
  <si>
    <t>_La8tdlfTh8Eth-uvt6slw</t>
  </si>
  <si>
    <t>PRO Motorcycle Repair</t>
  </si>
  <si>
    <t>['Automotive', 'Tires', 'Motorcycle Repair', 'Auto Detailing']</t>
  </si>
  <si>
    <t>fVk2Ett1PlL3oYNqIIzPxg</t>
  </si>
  <si>
    <t>5301 Wilkinson Blvd</t>
  </si>
  <si>
    <t>["Men's Clothing", "Women's Clothing", 'Fashion', 'Shopping']</t>
  </si>
  <si>
    <t>xLWRgmfLFWG3sYfCcYg3cw</t>
  </si>
  <si>
    <t>Inter Korea</t>
  </si>
  <si>
    <t>['Korean', 'Restaurants']</t>
  </si>
  <si>
    <t>sa1Wh2L0N5c_fowXS9ZHYQ</t>
  </si>
  <si>
    <t>CrossFit SouthEnd</t>
  </si>
  <si>
    <t>['Active Life', 'Gyms', 'Interval Training Gyms', 'Fitness &amp; Instruction', 'Sports Clubs']</t>
  </si>
  <si>
    <t>I83zEUDh6hUgXiIgHdrmaA</t>
  </si>
  <si>
    <t>Graper Cosmetic Surgery</t>
  </si>
  <si>
    <t>2915 Coltsgate Rd, Ste 103</t>
  </si>
  <si>
    <t>xWcFzMj1ekDoP1pg3IHPMQ</t>
  </si>
  <si>
    <t>['Grocery', 'Food', 'Beer', 'Wine &amp; Spirits', 'Specialty Food']</t>
  </si>
  <si>
    <t>cC2TB3iXZWM9OUV3R-PjsA</t>
  </si>
  <si>
    <t>Brakes 4 Less</t>
  </si>
  <si>
    <t>1600 South Blvd</t>
  </si>
  <si>
    <t>TPk413Nsjz1t3jeBDT3yGQ</t>
  </si>
  <si>
    <t>Canine Carousel Of South Park</t>
  </si>
  <si>
    <t>4832F Park Rd</t>
  </si>
  <si>
    <t>nWaq_1CDl0Dg3YBmJIKlhQ</t>
  </si>
  <si>
    <t>5870 W Hwy 74</t>
  </si>
  <si>
    <t>a1v8QIdbA_HTg_YyNlBY_w</t>
  </si>
  <si>
    <t>Sushi 101</t>
  </si>
  <si>
    <t>1730 E Woodlawn Rd, Ste F</t>
  </si>
  <si>
    <t>['Restaurants', 'Sushi Bars', 'Japanese', 'Noodles']</t>
  </si>
  <si>
    <t>qrlSu2artnAllxmsRH6b4Q</t>
  </si>
  <si>
    <t>Buckingham Chiropractic</t>
  </si>
  <si>
    <t>8430 Rea Rd, Ste C</t>
  </si>
  <si>
    <t>LFw8y_nvGLHUYqJ6jCUrbw</t>
  </si>
  <si>
    <t>400 S Tryon, Ste M7</t>
  </si>
  <si>
    <t>['Home Services', 'Banks &amp; Credit Unions', 'Mortgage Brokers', 'Financial Services', 'Real Estate']</t>
  </si>
  <si>
    <t>FUaW8NqoL9QoVkDO8dWlpA</t>
  </si>
  <si>
    <t>Odalys Bakery</t>
  </si>
  <si>
    <t>4404 E Independence Blvd</t>
  </si>
  <si>
    <t>4I_e_jA1C2b9D98zc98zOA</t>
  </si>
  <si>
    <t>Applebee's Neighborhood Grill &amp; Bar</t>
  </si>
  <si>
    <t>8710 S Tryon St</t>
  </si>
  <si>
    <t>['Sandwiches', 'Salad', 'Restaurants', 'Burgers', 'Sports Bars', 'Bars', 'Steakhouses', 'Nightlife', 'American (Traditional)']</t>
  </si>
  <si>
    <t>PqnGRNZ8E587iEasyknWRw</t>
  </si>
  <si>
    <t>4325 Park Rd, Ste 308</t>
  </si>
  <si>
    <t>['Salad', 'Live/Raw Food', 'Gluten-Free', 'Food', 'Restaurants', 'Juice Bars &amp; Smoothies', 'Vegetarian']</t>
  </si>
  <si>
    <t>ztO84XIz6b6-YoEybnjlEg</t>
  </si>
  <si>
    <t>T Reid &amp; Company</t>
  </si>
  <si>
    <t>429 East Blvd</t>
  </si>
  <si>
    <t>['Nail Salons', 'Day Spas', 'Skin Care', 'Waxing', 'Beauty &amp; Spas', 'Hair Removal', 'Hair Salons']</t>
  </si>
  <si>
    <t>MsZh682cDaTCy0t8bWoQlg</t>
  </si>
  <si>
    <t>Highland Creek Chiropractic &amp; Acupuncture</t>
  </si>
  <si>
    <t>10030 Edison Square Dr NW, Ste 203</t>
  </si>
  <si>
    <t>['Health &amp; Medical', 'Chiropractors', 'Physical Therapy', 'Massage Therapy', 'Acupuncture']</t>
  </si>
  <si>
    <t>t0zm4jfA7qeV3t_ExtzboQ</t>
  </si>
  <si>
    <t>Santulan Massage &amp; Skin Therapy For Women</t>
  </si>
  <si>
    <t>10617 Kettering Dr, Ste 217</t>
  </si>
  <si>
    <t>['Massage Therapy', 'Reflexology', 'Health &amp; Medical', 'Massage', 'Skin Care', 'Beauty &amp; Spas']</t>
  </si>
  <si>
    <t>NKSdJpmnbbANDRx5inqkvA</t>
  </si>
  <si>
    <t>11300 Carolina Place Pkwy</t>
  </si>
  <si>
    <t>['Shopping', 'Toy Stores', 'Music &amp; DVDs', 'Video Game Stores', 'Books', 'Mags', 'Music &amp; Video']</t>
  </si>
  <si>
    <t>5i2qvmfvuSY5422NU6RJaw</t>
  </si>
  <si>
    <t>Courtyard by Marriott Charlotte SouthPark</t>
  </si>
  <si>
    <t>6023 Park South Drive</t>
  </si>
  <si>
    <t>ZdAmfbj-1KYHlShGBktrJQ</t>
  </si>
  <si>
    <t>Tokyo Japanese Restaurant</t>
  </si>
  <si>
    <t>IjKSe0Yag7H1DUckZOW4Vg</t>
  </si>
  <si>
    <t>Toyota of Gastonia</t>
  </si>
  <si>
    <t>4821 Wilkinson Blvd</t>
  </si>
  <si>
    <t>['Auto Loan Providers', 'Used Car Dealers', 'Automotive', 'Body Shops', 'Car Dealers', 'Auto Parts &amp; Supplies', 'Auto Repair']</t>
  </si>
  <si>
    <t>MtvN8vMiKcLkkz_tCvBx3g</t>
  </si>
  <si>
    <t>Aria</t>
  </si>
  <si>
    <t>['American (New)', 'Restaurants', 'Italian']</t>
  </si>
  <si>
    <t>dRF2Ik4SIYUeKkZtDOHvKA</t>
  </si>
  <si>
    <t>20440 Chartown Rd</t>
  </si>
  <si>
    <t>['Windshield Installation &amp; Repair', 'Towing', 'Automotive', 'Body Shops', 'Auto Glass Services']</t>
  </si>
  <si>
    <t>Poza Salon</t>
  </si>
  <si>
    <t>2314 Crescent Ave</t>
  </si>
  <si>
    <t>['Permanent Makeup', 'Eyebrow Services', 'Eyelash Service', 'Beauty &amp; Spas', 'Hair Salons']</t>
  </si>
  <si>
    <t>miqRX0borxIvOdjP52LMgA</t>
  </si>
  <si>
    <t>9864 Rea Road Charlotte, Ste B</t>
  </si>
  <si>
    <t>['Vitamins &amp; Supplements', 'Shopping', 'Food', 'Health Markets', 'Specialty Food']</t>
  </si>
  <si>
    <t>REaiu8mQmR1wDbkiEB_EgQ</t>
  </si>
  <si>
    <t>Sport Clips Haircuts of Harrisburg</t>
  </si>
  <si>
    <t>4053 Harris Square Dr</t>
  </si>
  <si>
    <t>['Hair Salons', 'Beauty &amp; Spas', 'Barbers', "Men's Hair Salons"]</t>
  </si>
  <si>
    <t>IwfiH3FYeHiisqPo46X8qA</t>
  </si>
  <si>
    <t>Queen City Security</t>
  </si>
  <si>
    <t>4833 Berewick Town Center Dr, Ste E150</t>
  </si>
  <si>
    <t>['Home Automation', 'Security Systems', 'Home Services']</t>
  </si>
  <si>
    <t>Ghhukr_fp5q5D55zUS91Xg</t>
  </si>
  <si>
    <t>Friends Sports Bar and Grill</t>
  </si>
  <si>
    <t>16 N Main St</t>
  </si>
  <si>
    <t>8_95um45tgoNEZNd53zR2Q</t>
  </si>
  <si>
    <t>Wingate By Wyndham Charlotte</t>
  </si>
  <si>
    <t>6050 Tyvola Glen Circle</t>
  </si>
  <si>
    <t>yF0R7Ii-rRQpIMlMDvDevA</t>
  </si>
  <si>
    <t>9818 Gilead Rd, Ste B-120</t>
  </si>
  <si>
    <t>['Bakeries', 'Desserts', 'Cupcakes', 'Food']</t>
  </si>
  <si>
    <t>YzdJon-JBZ83Xy9A1OOVww</t>
  </si>
  <si>
    <t>Sono Bello</t>
  </si>
  <si>
    <t>6701 Carmel Rd, Ste 202</t>
  </si>
  <si>
    <t>['Health &amp; Medical', 'Weight Loss Centers', 'Cosmetic Surgeons', 'Doctors', 'Medical Centers', 'Beauty &amp; Spas', 'Medical Spas']</t>
  </si>
  <si>
    <t>MGCuuvrLL455Ps9zR6HbKQ</t>
  </si>
  <si>
    <t>1080 Concord Pkwy N</t>
  </si>
  <si>
    <t>['Ophthalmologists', 'Shopping', 'Eyewear &amp; Opticians', 'Doctors', 'Optometrists', 'Health &amp; Medical']</t>
  </si>
  <si>
    <t>qFQMF4S1cPfL1ruct4SRGw</t>
  </si>
  <si>
    <t>Myers Park Shoe Repair &amp; Alterations</t>
  </si>
  <si>
    <t>1043 Providence Rd</t>
  </si>
  <si>
    <t>Nj3gdvO3wNSAI4HfVMTU6A</t>
  </si>
  <si>
    <t>Melonni Dooley, ND - Solutions For Life Naturally</t>
  </si>
  <si>
    <t>9101 Southern Pine Blvd, Ste 100</t>
  </si>
  <si>
    <t>['Naturopathic/Holistic', 'Doctors', 'Health &amp; Medical']</t>
  </si>
  <si>
    <t>VKWfL7_JkKuN4oO-zrU-Xw</t>
  </si>
  <si>
    <t>A-1 Automotive Inspections</t>
  </si>
  <si>
    <t>5401 Monroe Rd</t>
  </si>
  <si>
    <t>TPwEHw5-cx5BL0gHocx05w</t>
  </si>
  <si>
    <t>Our State Realty</t>
  </si>
  <si>
    <t>11220 Elm Ln, Ste 202</t>
  </si>
  <si>
    <t>s-28TiExoyuS5j_QDS2f8Q</t>
  </si>
  <si>
    <t>Ameripark</t>
  </si>
  <si>
    <t>5601 Wilkinson Blvd</t>
  </si>
  <si>
    <t>['Parking', 'Automotive', 'Event Planning &amp; Services', 'Party &amp; Event Planning']</t>
  </si>
  <si>
    <t>YwBjbxSiDWdO1hl-2HLIbw</t>
  </si>
  <si>
    <t>Element Uptown Apartments</t>
  </si>
  <si>
    <t>355 W Martin Luther King Blvd</t>
  </si>
  <si>
    <t>NPsn2ajhH7l2ebArf3JR5A</t>
  </si>
  <si>
    <t>TV Repair Charlotte. NC ES-TV Repair Charlotte</t>
  </si>
  <si>
    <t>711 E 9th St</t>
  </si>
  <si>
    <t>['Local Services', 'Shopping', 'Electronics Repair', 'Home Theatre Installation', 'Electronics', 'Home Services']</t>
  </si>
  <si>
    <t>5R3MmufV_Ay0zJ6Q7oNMaQ</t>
  </si>
  <si>
    <t>9020 Albemarle Rd, Suite A-2</t>
  </si>
  <si>
    <t>['Restaurants', 'Pizza', 'Fast Food', 'Chicken Wings', 'Sandwiches']</t>
  </si>
  <si>
    <t>OXF43-vmkHAUea0riLVjlw</t>
  </si>
  <si>
    <t>Tutti Frutti Frozen Yogurt</t>
  </si>
  <si>
    <t>13010 Eastfield Rd</t>
  </si>
  <si>
    <t>Vz7AFUNDJyTJaldCHJiARg</t>
  </si>
  <si>
    <t>Bally Nails</t>
  </si>
  <si>
    <t>9610 Sherrill Estates Rd</t>
  </si>
  <si>
    <t>0DyDT4NJNaIuDpT7nTIjxg</t>
  </si>
  <si>
    <t>['Caterers', 'Food Delivery Services', 'American (New)', 'Food', 'Restaurants', 'Event Planning &amp; Services', 'Indian', 'Himalayan/Nepalese', 'Pakistani']</t>
  </si>
  <si>
    <t>kWNOrhokDZ9rRSfAux8iEg</t>
  </si>
  <si>
    <t>Smooth Monkey</t>
  </si>
  <si>
    <t>1801-A Commonwealth Ave, Ste A</t>
  </si>
  <si>
    <t>['Acai Bowls', 'Juice Bars &amp; Smoothies', 'Food']</t>
  </si>
  <si>
    <t>UVCIakb4ktdUdqt3Ar6LKg</t>
  </si>
  <si>
    <t>Esposito's Pizzera</t>
  </si>
  <si>
    <t>GWhp4fCu-NWR9PTJBi4Ifg</t>
  </si>
  <si>
    <t>New York Pizza &amp; Pasta</t>
  </si>
  <si>
    <t>624 Indian Trail Rd S</t>
  </si>
  <si>
    <t>BMaLa48rUiKNGC1D0ndwzw</t>
  </si>
  <si>
    <t>14408 Statesville Rd</t>
  </si>
  <si>
    <t>['Auto Repair', 'Wheel &amp; Rim Repair', 'Oil Change Stations', 'Automotive', 'Tires', 'Battery Stores', 'Shopping']</t>
  </si>
  <si>
    <t>2mVqpQyyeRK44VxNAYMuAw</t>
  </si>
  <si>
    <t>11641 Waverly Center Dr, Ste K1</t>
  </si>
  <si>
    <t>Wobw4HK59HlwoyteCoFR4w</t>
  </si>
  <si>
    <t>Hoke Lumber Co</t>
  </si>
  <si>
    <t>347 Jetton St</t>
  </si>
  <si>
    <t>bVHvDTyUqxd3X_SldK_meA</t>
  </si>
  <si>
    <t>Epiphany Medical Spa</t>
  </si>
  <si>
    <t>1945 J N Pease Pl, Ste 101</t>
  </si>
  <si>
    <t>c9ttjGRCPUKDAJzyR-Jp3A</t>
  </si>
  <si>
    <t>Cross Roads Tire Store</t>
  </si>
  <si>
    <t>4430 Highway 24 27 E</t>
  </si>
  <si>
    <t>tUd6dKEfrqF2sj0nu22C-w</t>
  </si>
  <si>
    <t>Four Points by Sheraton Charlotte</t>
  </si>
  <si>
    <t>315 E Woodlawn Rd</t>
  </si>
  <si>
    <t>ZbadYAh7T0SDiV9_Lofr_g</t>
  </si>
  <si>
    <t>Sidekicks Sports &amp; Spirits</t>
  </si>
  <si>
    <t>['Sports Bars', 'Nightlife', 'Bars', 'Cocktail Bars', 'Food']</t>
  </si>
  <si>
    <t>sIkBmGw6LMrpy83UHaJB2A</t>
  </si>
  <si>
    <t>The Organic Maids</t>
  </si>
  <si>
    <t>5000 Nations Crossing Rd, Ste 103</t>
  </si>
  <si>
    <t>hfpzPIpAqkD1_GkGRVIIwQ</t>
  </si>
  <si>
    <t>['Restaurants', 'Cheesesteaks', 'American (Traditional)', 'Burgers']</t>
  </si>
  <si>
    <t>e0dv9aRZL9m1EhMwAmKNNg</t>
  </si>
  <si>
    <t>2525 S New Hope Rd</t>
  </si>
  <si>
    <t>['Restaurants', 'Food', 'Ice Cream &amp; Frozen Yogurt', 'Fast Food', 'Burgers']</t>
  </si>
  <si>
    <t>tlyDlBm-RlOWNholHVuPtw</t>
  </si>
  <si>
    <t>10822 Pineville Rd, Ste C</t>
  </si>
  <si>
    <t>['Home Services', 'Auto Glass Services', 'Glass &amp; Mirrors', 'Automotive', 'Windshield Installation &amp; Repair']</t>
  </si>
  <si>
    <t>AcUP_3SLt_RqN5L3rmpTlw</t>
  </si>
  <si>
    <t>Pike's Pharmacy Inc</t>
  </si>
  <si>
    <t>2125 Shamrock Dr</t>
  </si>
  <si>
    <t>qpSUknlPxSLmGnvfEaw4bA</t>
  </si>
  <si>
    <t>3850 E Independence Blvd</t>
  </si>
  <si>
    <t>['Department Stores', 'Discount Store', 'Drugstores', 'Fashion', 'Food', 'Shopping', 'Grocery', 'Electronics']</t>
  </si>
  <si>
    <t>Fh29V9jK6va7vJax5EKh6w</t>
  </si>
  <si>
    <t>227 W Trade St, Ste 100</t>
  </si>
  <si>
    <t>['American (Traditional)', 'Bars', 'Nightlife', 'Gelato', 'Mediterranean', 'Food', 'Restaurants', 'Italian']</t>
  </si>
  <si>
    <t>lIzGFBTWejKz4joxGszd6g</t>
  </si>
  <si>
    <t>Crepe Bistro</t>
  </si>
  <si>
    <t>1605 Galleria Blvd, Ste 140</t>
  </si>
  <si>
    <t>['Creperies', 'Restaurants', 'Sandwiches', 'Bakeries', 'Food']</t>
  </si>
  <si>
    <t>GmJaRX42chSaMKr7j5KVTg</t>
  </si>
  <si>
    <t>West Ballantyne Animal Hospital</t>
  </si>
  <si>
    <t>11926 Providence Rd W, Ste E</t>
  </si>
  <si>
    <t>ngBE6arZ2EiYbsiE3AntKg</t>
  </si>
  <si>
    <t>Rea Farms Shopping Center</t>
  </si>
  <si>
    <t>5707 Ardrey Kell Rd</t>
  </si>
  <si>
    <t>f7RjnhX4QMC47FEqZXcWzw</t>
  </si>
  <si>
    <t>Above All Floors</t>
  </si>
  <si>
    <t>3425 Asbury Ave</t>
  </si>
  <si>
    <t>['Home Services', 'Flooring', 'Tiling', 'Carpeting']</t>
  </si>
  <si>
    <t>qSQWoKgldxhMG9CKwwzt9g</t>
  </si>
  <si>
    <t>Bob's Restaurant</t>
  </si>
  <si>
    <t>13230 Highway 601</t>
  </si>
  <si>
    <t>zMnojW6x-1-nVu0uCd60Ew</t>
  </si>
  <si>
    <t>Whiskey Warehouse</t>
  </si>
  <si>
    <t>['Bars', 'Nightlife', 'Pubs', 'Whiskey Bars', 'Restaurants', 'American (New)']</t>
  </si>
  <si>
    <t>C89u4zAbEOBetGa2hqvKcA</t>
  </si>
  <si>
    <t>New York Bagel Shoppe</t>
  </si>
  <si>
    <t>y7xKI_eTLHbC6kEwR-pBDg</t>
  </si>
  <si>
    <t>T.J. Maxx / Home Goods</t>
  </si>
  <si>
    <t>['Fashion', "Men's Clothing", "Children's Clothing", 'Shopping', "Women's Clothing"]</t>
  </si>
  <si>
    <t>2kfXHEV-bx0nTp0MzLQgSA</t>
  </si>
  <si>
    <t>El Toro Mexican Grill and Bar</t>
  </si>
  <si>
    <t>['Restaurants', 'Nightlife', 'Bars', 'Mexican']</t>
  </si>
  <si>
    <t>Gj9BJ_xczNkkLZVI0FBguA</t>
  </si>
  <si>
    <t>5133 South Blvd</t>
  </si>
  <si>
    <t>1NygvsYk2II0xpTOI5-TFA</t>
  </si>
  <si>
    <t>515 Park St</t>
  </si>
  <si>
    <t>['Auto Glass Services', 'Windshield Installation &amp; Repair', 'Body Shops', 'Auto Repair', 'Automotive']</t>
  </si>
  <si>
    <t>4X1r3Xj-2v5zSjtE-oly2A</t>
  </si>
  <si>
    <t>1440 East Blvd</t>
  </si>
  <si>
    <t>['Beer', 'Wine &amp; Spirits', 'Food', 'Health Markets', 'Grocery', 'Specialty Food']</t>
  </si>
  <si>
    <t>nERANaCGGUqu324KkgdmnA</t>
  </si>
  <si>
    <t>Caliber Collision Charlotte - Luxury</t>
  </si>
  <si>
    <t>5605 Westpark Drive</t>
  </si>
  <si>
    <t>Fi8yzgqVGzMcIHpqvXY0OQ</t>
  </si>
  <si>
    <t>H &amp; M Deli</t>
  </si>
  <si>
    <t>119 Center St</t>
  </si>
  <si>
    <t>['Restaurants', 'Beer', 'Wine &amp; Spirits', 'Sandwiches', 'Food', 'Delis']</t>
  </si>
  <si>
    <t>pI4w-MXCGbgDJh9Q97C-jg</t>
  </si>
  <si>
    <t>7731 Colony Rd, Ste F3</t>
  </si>
  <si>
    <t>Azy2vmC47uHSkZE2fdvBjA</t>
  </si>
  <si>
    <t>Brewers at 4001 Yancey</t>
  </si>
  <si>
    <t>4001-A Yancey Rd</t>
  </si>
  <si>
    <t>['Breweries', 'Brewpubs', 'Food', 'Beer Gardens', 'American (New)', 'Nightlife', 'Restaurants']</t>
  </si>
  <si>
    <t>a_0B2pT7L8WA5EZjEHlY5w</t>
  </si>
  <si>
    <t>14219 Reese Blvd</t>
  </si>
  <si>
    <t>['Internet Service Providers', 'Security Systems', 'Television Service Providers', 'Home Automation', 'Home Services', 'Professional Services']</t>
  </si>
  <si>
    <t>dOiGotdtmZW9Vp8SMYvNzQ</t>
  </si>
  <si>
    <t>Eastover-University OB/GYN</t>
  </si>
  <si>
    <t>5435 Prosperity Church Rd</t>
  </si>
  <si>
    <t>sXQ1EhIRcXWzB9zVxNRmfw</t>
  </si>
  <si>
    <t>Poboy's Low Country Seafood Market</t>
  </si>
  <si>
    <t>3022 Freedom Dr</t>
  </si>
  <si>
    <t>['Seafood Markets', 'Sandwiches', 'Restaurants', 'Seafood', 'Cajun/Creole', 'Specialty Food', 'Food']</t>
  </si>
  <si>
    <t>BS7PU7REvJZ7hVSHA6z8wQ</t>
  </si>
  <si>
    <t>Fire House Bar &amp; Lounge</t>
  </si>
  <si>
    <t>320 W Carson Blvd</t>
  </si>
  <si>
    <t>['Lounges', 'Hookah Bars', 'Venues &amp; Event Spaces', 'Bars', 'Nightlife', 'Seafood', 'Event Planning &amp; Services', 'Restaurants']</t>
  </si>
  <si>
    <t>n5cOOgEe-Oik76YYhc302g</t>
  </si>
  <si>
    <t>['Pizza', 'Fast Food', 'Chicken Wings', 'Restaurants', 'Sandwiches']</t>
  </si>
  <si>
    <t>TqjlxkLGqzE8YWnojjj6oA</t>
  </si>
  <si>
    <t>sT3slNsi2C3CoA8dywqNrQ</t>
  </si>
  <si>
    <t>Brewington Barber Shop</t>
  </si>
  <si>
    <t>4742 South Blvd</t>
  </si>
  <si>
    <t>Ebu6vt26NHh43WQu2rx-8w</t>
  </si>
  <si>
    <t>Traveling Chic Boutique</t>
  </si>
  <si>
    <t>['Shopping', 'Fashion', "Women's Clothing", 'Accessories', 'Jewelry']</t>
  </si>
  <si>
    <t>67Gpfdi5vBmFCyUFMIBZrQ</t>
  </si>
  <si>
    <t>First Choice AC and Heating</t>
  </si>
  <si>
    <t>1914 Towers Industrial Dr</t>
  </si>
  <si>
    <t>VIfREGnBYJ6HVnWfArVb_A</t>
  </si>
  <si>
    <t>The Country Kitchen</t>
  </si>
  <si>
    <t>116 E Main St</t>
  </si>
  <si>
    <t>['Breakfast &amp; Brunch', 'Southern', 'Burgers', 'Restaurants']</t>
  </si>
  <si>
    <t>4sXfOkxvSaGSTmMg1EidZw</t>
  </si>
  <si>
    <t>1908 Matthews Township Pkwy</t>
  </si>
  <si>
    <t>['Health Markets', 'Food', 'Specialty Food', 'Vitamins &amp; Supplements', 'Shopping']</t>
  </si>
  <si>
    <t>lR4ybrBnCkWI-BMeDrJwFQ</t>
  </si>
  <si>
    <t>Milano Italian Restaurant</t>
  </si>
  <si>
    <t>904 S New Hope Rd</t>
  </si>
  <si>
    <t>_DOjM_VGK-ojgjoY6esOdg</t>
  </si>
  <si>
    <t>The Q Shack</t>
  </si>
  <si>
    <t>['Barbeque', 'Event Planning &amp; Services', 'Caterers', 'Restaurants']</t>
  </si>
  <si>
    <t>S5gsY288XIij-I2rjkr6Jg</t>
  </si>
  <si>
    <t>Lowes Home Improvement</t>
  </si>
  <si>
    <t>8670 Concord Mills Blvd</t>
  </si>
  <si>
    <t>['Shopping', 'Home &amp; Garden', 'Flooring', 'Building Supplies', 'Kitchen &amp; Bath', 'Home Services', 'Home Decor', 'Hardware Stores']</t>
  </si>
  <si>
    <t>DMwU0igEs9K7XuI3utsr6g</t>
  </si>
  <si>
    <t>Tequileria</t>
  </si>
  <si>
    <t>5501 Airport Dr</t>
  </si>
  <si>
    <t>['Ethnic Food', 'Food', 'American (Traditional)', 'Mexican', 'Restaurants', 'Specialty Food']</t>
  </si>
  <si>
    <t>x6xzKHLNXGe_c7a9oxUc8A</t>
  </si>
  <si>
    <t>CORE 704</t>
  </si>
  <si>
    <t>2300 N Davidson St, Ste 1</t>
  </si>
  <si>
    <t>['Fitness &amp; Instruction', 'Pilates', 'Challenge Courses', 'Trainers', 'Active Life', 'Yoga']</t>
  </si>
  <si>
    <t>XTR3C7OCevEWoqmwNFBpug</t>
  </si>
  <si>
    <t>Hornets Nest Park</t>
  </si>
  <si>
    <t>HTtzkGwQ1jPP2m4os-mAyA</t>
  </si>
  <si>
    <t>7780 Lyles Lane Nw</t>
  </si>
  <si>
    <t>['American (Traditional)', 'Bars', 'American (New)', 'Burgers', 'Nightlife', 'Restaurants']</t>
  </si>
  <si>
    <t>TDFNuRJ_45hW18mu-V12JQ</t>
  </si>
  <si>
    <t>El Amigo Mexican Restaurant</t>
  </si>
  <si>
    <t>1776 S Cannon Blvd</t>
  </si>
  <si>
    <t>FhwytOHcfsnYM4p1rInjZQ</t>
  </si>
  <si>
    <t>Greystone Pub</t>
  </si>
  <si>
    <t>3039 S Blvd</t>
  </si>
  <si>
    <t>['Beer', 'Wine &amp; Spirits', 'Burgers', 'Pubs', 'Greek', 'Nightlife', 'Food', 'Southern', 'Bars', 'American (New)', 'Restaurants', 'American (Traditional)']</t>
  </si>
  <si>
    <t>01PEhw0vyoSS9u8EfR2-9w</t>
  </si>
  <si>
    <t>3616 Ruckus Rd</t>
  </si>
  <si>
    <t>iqU-pcyvNJjmy4pEN2Nepw</t>
  </si>
  <si>
    <t>You Move Me Charlotte</t>
  </si>
  <si>
    <t>10617 Kettering Dr, Ste 108</t>
  </si>
  <si>
    <t>Rp7Tp1GT-Dt9e3lID6ZvhQ</t>
  </si>
  <si>
    <t>South End Plumbing</t>
  </si>
  <si>
    <t>420 Seaboard Dr</t>
  </si>
  <si>
    <t>['Contractors', 'Home Services', 'Waterproofing', 'Plumbing', 'Water Heater Installation/Repair']</t>
  </si>
  <si>
    <t>3PpXBjIieEzA8R1ZYt2hig</t>
  </si>
  <si>
    <t>Aruza Pest Control</t>
  </si>
  <si>
    <t>x-zb-pD1g5MULqKfeXpOXw</t>
  </si>
  <si>
    <t>Beauty Brands Salon Spa Superstore</t>
  </si>
  <si>
    <t>8830 Lindholm Dr, Ste 100</t>
  </si>
  <si>
    <t>m5oOmy-peiQforrPNW8QwA</t>
  </si>
  <si>
    <t>Embodied Vibrations</t>
  </si>
  <si>
    <t>10829 Pineville Rd, Ste 6</t>
  </si>
  <si>
    <t>['Health &amp; Medical', 'Doctors', 'Naturopathic/Holistic', 'Food', 'Organic Stores']</t>
  </si>
  <si>
    <t>yovF6W0uNEmsTPLryrWZVg</t>
  </si>
  <si>
    <t>DsFx5bBS2gedmgJMq5xhNA</t>
  </si>
  <si>
    <t>Buoyance</t>
  </si>
  <si>
    <t>16501 Northcross Dr, Ste B</t>
  </si>
  <si>
    <t>['Beauty &amp; Spas', 'Day Spas', 'Massage', 'Hair Removal', 'Health &amp; Medical', 'Waxing', 'Massage Therapy', 'Skin Care']</t>
  </si>
  <si>
    <t>l7ziPUVRSUZFBl3e6kVX4g</t>
  </si>
  <si>
    <t>Natural Bliss Body Studio</t>
  </si>
  <si>
    <t>4351 Main St, Ste 105</t>
  </si>
  <si>
    <t>['Massage', 'Halotherapy', 'Day Spas', 'Beauty &amp; Spas', 'Health &amp; Medical', 'Saunas', 'Massage Therapy']</t>
  </si>
  <si>
    <t>DHa4It-uKeNFpqJ4lpNbhA</t>
  </si>
  <si>
    <t>['Building Supplies', 'Shopping', 'Paint Stores', 'Hardware Stores', 'Home &amp; Garden', 'Home Services']</t>
  </si>
  <si>
    <t>qH9yU2LWRn8W29WF0tkeYA</t>
  </si>
  <si>
    <t>Auto Selection of Charlotte</t>
  </si>
  <si>
    <t>6802 S Blvd</t>
  </si>
  <si>
    <t>Y1Ex5-qoWT5XWHeAV8RuoA</t>
  </si>
  <si>
    <t>8915 Christenbury Pkwy, Ste 60</t>
  </si>
  <si>
    <t>['Salad', 'Seafood', 'Sandwiches', 'Restaurants']</t>
  </si>
  <si>
    <t>OwYC-qjZSXznkQEaENLqMQ</t>
  </si>
  <si>
    <t>United States Postal Service</t>
  </si>
  <si>
    <t>IO3kl2cSL188ozomiknqmQ</t>
  </si>
  <si>
    <t>9150 Lawyers Rd</t>
  </si>
  <si>
    <t>qMbEq1zSZ-1jcpQqRCRroA</t>
  </si>
  <si>
    <t>Mecklenburg Radiology Associates - North Carolina</t>
  </si>
  <si>
    <t>3623 Latrobe Dr, Ste 216</t>
  </si>
  <si>
    <t>['Doctors', 'Radiologists', 'Medical Centers', 'Health &amp; Medical', 'Diagnostic Services', 'Diagnostic Imaging']</t>
  </si>
  <si>
    <t>USO of North Carolina Charlotte</t>
  </si>
  <si>
    <t>['Nightlife', 'Airport Lounges', 'Local Services', 'Bars', 'Airports', 'Hotels &amp; Travel', 'Community Service/Non-Profit']</t>
  </si>
  <si>
    <t>l8zOsTkrducCY4wl1qFewA</t>
  </si>
  <si>
    <t>Paws &amp; Perms Pet Salon</t>
  </si>
  <si>
    <t>['Pet Stores', 'Pet Services', 'Pet Groomers', 'Pets']</t>
  </si>
  <si>
    <t>AXNIAs4FsKSc2pK4vvPHaA</t>
  </si>
  <si>
    <t>Kass and Company</t>
  </si>
  <si>
    <t>17115 Kenton Dr</t>
  </si>
  <si>
    <t>XyxrOZxIW8sIU207m7mNeA</t>
  </si>
  <si>
    <t>9218 South Blvd</t>
  </si>
  <si>
    <t>lyOvKNhG4rjZtlDtOpNmQQ</t>
  </si>
  <si>
    <t>19141 W Catawba Ave</t>
  </si>
  <si>
    <t>['Tires', 'Automotive', 'Wheel &amp; Rim Repair', 'Auto Repair']</t>
  </si>
  <si>
    <t>0l6oTMjWvmVI3Pc6TPvFxA</t>
  </si>
  <si>
    <t>Azeal Barbershop</t>
  </si>
  <si>
    <t>tAqNs6ihVnYqOzJlPrFa0Q</t>
  </si>
  <si>
    <t>2701 Freedom Dr</t>
  </si>
  <si>
    <t>Z5WFrhUrlctsA61ybl5ZkA</t>
  </si>
  <si>
    <t>KidTime Drop In Childcare</t>
  </si>
  <si>
    <t>9715 Sam Furr Rd, Ste D, Northcross Shopping Center</t>
  </si>
  <si>
    <t>['Child Care &amp; Day Care', 'Active Life', 'Kids Activities', 'Local Services']</t>
  </si>
  <si>
    <t>nsBX79StUMc4cBPYcrXzCw</t>
  </si>
  <si>
    <t>John J Delaney Dr, Ste 275</t>
  </si>
  <si>
    <t>mfVrZNl4HHc8sxTl8rjztg</t>
  </si>
  <si>
    <t>Alpha Mill Apartments</t>
  </si>
  <si>
    <t>220 Alpha Mill Ln</t>
  </si>
  <si>
    <t>UGuMWFikv5elDN6sRI64pQ</t>
  </si>
  <si>
    <t>The People's Market at Dilworth</t>
  </si>
  <si>
    <t>['Restaurants', 'Beverage Store', 'Delis', 'Breakfast &amp; Brunch', 'Food', 'Beer', 'Wine &amp; Spirits', 'Coffee &amp; Tea', 'Cafes']</t>
  </si>
  <si>
    <t>eRpdR1iASgaiASD_I_9Crw</t>
  </si>
  <si>
    <t>Jaz-Jan The Sweet Joint</t>
  </si>
  <si>
    <t>2026 Ayrsley Town Blvd, Ste A</t>
  </si>
  <si>
    <t>['Food', 'Bakeries', 'Coffee &amp; Tea', 'Cupcakes']</t>
  </si>
  <si>
    <t>oLTUXAF0dZMQuYUi2VgmPQ</t>
  </si>
  <si>
    <t>1930 Sardis Rd N</t>
  </si>
  <si>
    <t>['Restaurants', 'American (Traditional)', 'Sandwiches', 'Salad', 'Fast Food', 'Chicken Wings']</t>
  </si>
  <si>
    <t>msh5VN7vzvK27vKj-Q5TbA</t>
  </si>
  <si>
    <t>10731 Park Rd</t>
  </si>
  <si>
    <t>7DCW25iy7lipX3Cyhiqc-Q</t>
  </si>
  <si>
    <t>First Float</t>
  </si>
  <si>
    <t>['Halotherapy', 'Massage Therapy', 'Health &amp; Medical', 'Float Spa']</t>
  </si>
  <si>
    <t>ed1KHQwsAYyFDrlUdwqJBA</t>
  </si>
  <si>
    <t>China Bowl</t>
  </si>
  <si>
    <t>3101 The Plz</t>
  </si>
  <si>
    <t>hj9o-9099ENZ2dWLnNiO5A</t>
  </si>
  <si>
    <t>Sears Auto Center</t>
  </si>
  <si>
    <t>1480 Hwy 29 N</t>
  </si>
  <si>
    <t>bOKovibS8ytbNV2CEnkdWg</t>
  </si>
  <si>
    <t>Village Juice Co.</t>
  </si>
  <si>
    <t>1115 N Brevard St, Unit 9</t>
  </si>
  <si>
    <t>['Vegan', 'Food', 'Juice Bars &amp; Smoothies', 'Live/Raw Food', 'Restaurants']</t>
  </si>
  <si>
    <t>hT3pnZ6HR7oLDE-LfxAElQ</t>
  </si>
  <si>
    <t>Mama Mia Too</t>
  </si>
  <si>
    <t>101 Maxwell Ave</t>
  </si>
  <si>
    <t>51NC9NPCUL7uCL4_WZxrBA</t>
  </si>
  <si>
    <t>Hendrick Kia of Concord</t>
  </si>
  <si>
    <t>7550 Hendrick Auto Plz NW</t>
  </si>
  <si>
    <t>['Automotive', 'Car Dealers', 'Service Stations', 'Auto Parts &amp; Supplies', 'Auto Repair']</t>
  </si>
  <si>
    <t>L6y_EVu_wcr5wE7tLq-m2A</t>
  </si>
  <si>
    <t>Camden Ballantyne Apartments</t>
  </si>
  <si>
    <t>13901 Summit Commons Blvd</t>
  </si>
  <si>
    <t>hTihd3-_wxfA80jGUzn8rg</t>
  </si>
  <si>
    <t>Uptown Arts</t>
  </si>
  <si>
    <t>['Art Galleries', 'Arts &amp; Entertainment', 'Beauty &amp; Spas', 'Shopping', 'Tattoo']</t>
  </si>
  <si>
    <t>8m_vNGQRrOCvJ7_EZcTwBw</t>
  </si>
  <si>
    <t>True Value Of Concord</t>
  </si>
  <si>
    <t>775 Concord Pkwy N</t>
  </si>
  <si>
    <t>5py-HIXcvKqoa-D0ONbnug</t>
  </si>
  <si>
    <t>LqupVc5FITaMzQYdHAS_yg</t>
  </si>
  <si>
    <t>Liberty Family Physicians</t>
  </si>
  <si>
    <t>1928 Weddington Rd</t>
  </si>
  <si>
    <t>anNUzEeMRHn3lfrE131Fbg</t>
  </si>
  <si>
    <t>Right 1 Auto</t>
  </si>
  <si>
    <t>13517 Statesville Rd</t>
  </si>
  <si>
    <t>7mLhBfYA4ti8ydfrvu1X8A</t>
  </si>
  <si>
    <t>624 Tyvola Rd, Ste 104</t>
  </si>
  <si>
    <t>['Shopping', 'Mobile Phones', 'Mobile Phone Accessories', 'Telecommunications', 'IT Services &amp; Computer Repair', 'Home Services', 'Professional Services', 'Internet Service Providers', 'Local Services']</t>
  </si>
  <si>
    <t>KVO8a8gMq0_QOvRYuKcu-g</t>
  </si>
  <si>
    <t>Ralphs italian ices &amp; ice cream</t>
  </si>
  <si>
    <t>5943 Weddington Rd, Ste 101</t>
  </si>
  <si>
    <t>yufkwo_ZszA1QHJwcuyOWQ</t>
  </si>
  <si>
    <t>Corkbuzz Restaurant &amp; Wine Bar</t>
  </si>
  <si>
    <t>4905 Ashley Park Ln, Ste J</t>
  </si>
  <si>
    <t>['Beer', 'Wine &amp; Spirits', 'American (New)', 'Restaurants', 'Food', 'American (Traditional)', 'Wine Bars', 'Bars', 'Nightlife', 'Education', 'Tasting Classes', 'Wine Tasting Classes', 'Breakfast &amp; Brunch']</t>
  </si>
  <si>
    <t>dPRw4jc1gjO0mg3IGXfF_A</t>
  </si>
  <si>
    <t>Aggie's Ice Cream &amp; Grill</t>
  </si>
  <si>
    <t>7209 E Wt Harris Blvd, Ste B</t>
  </si>
  <si>
    <t>9_A_ka0LR0xr0EDb_nc-gg</t>
  </si>
  <si>
    <t>rcQCGCKHzQ2sLrGYXntw4g</t>
  </si>
  <si>
    <t>Cohen Cleaners</t>
  </si>
  <si>
    <t>320 S Broad St</t>
  </si>
  <si>
    <t>aDjK80_SoUddfejll10u1A</t>
  </si>
  <si>
    <t>14139 Statesville Rd</t>
  </si>
  <si>
    <t>FQi5Ni-7q86Y3yL9gxayLg</t>
  </si>
  <si>
    <t>Eden Skin And Body Institute</t>
  </si>
  <si>
    <t>4033 Weddington Manor Ct</t>
  </si>
  <si>
    <t>['Skin Care', 'Massage', 'Beauty &amp; Spas']</t>
  </si>
  <si>
    <t>eihgMkBGu299PgJPSGwIRw</t>
  </si>
  <si>
    <t>Lkn Massage</t>
  </si>
  <si>
    <t>14228 Nc Hwy 73</t>
  </si>
  <si>
    <t>['Nutritionists', 'Massage Therapy', 'Health &amp; Medical']</t>
  </si>
  <si>
    <t>RkQBWVBSHMeLGV41x3GwyA</t>
  </si>
  <si>
    <t>Residences at West Mint</t>
  </si>
  <si>
    <t>9610 Stoney Glen Dr</t>
  </si>
  <si>
    <t>jui8I4X58BFyoQPFrBH2qw</t>
  </si>
  <si>
    <t>Rusty Wallace Racing Experience- Charlotte Motor Speedway</t>
  </si>
  <si>
    <t>S CONCORD</t>
  </si>
  <si>
    <t>['Amusement Parks', 'Active Life', 'Specialty Schools', 'Racing Experience', 'Education', 'Driving Schools']</t>
  </si>
  <si>
    <t>1U7ngrf1mIM97VSBqfZlPQ</t>
  </si>
  <si>
    <t>Off Leash Dog Training</t>
  </si>
  <si>
    <t>nvvoRdN5My7zB-jazln6RQ</t>
  </si>
  <si>
    <t>Sushi Queen Sushi and Grill</t>
  </si>
  <si>
    <t>85 Concord Commons Pl SW</t>
  </si>
  <si>
    <t>pevlqAkMI97CFCb8RgtyAg</t>
  </si>
  <si>
    <t>American Dry Cleaners</t>
  </si>
  <si>
    <t>1806 N Graham St</t>
  </si>
  <si>
    <t>['Laundry Services', 'Dry Cleaning', 'Sewing &amp; Alterations', 'Local Services', 'Dry Cleaning &amp; Laundry']</t>
  </si>
  <si>
    <t>5HFgqZdxlXbEGPmM3KOmfA</t>
  </si>
  <si>
    <t>['Sewing &amp; Alterations', 'Dry Cleaning &amp; Laundry', 'Local Services', 'Bridal', 'Shopping', 'Laundry Services', 'Home Decor', 'Dry Cleaning', 'Home &amp; Garden']</t>
  </si>
  <si>
    <t>EOOrwxWAGthLKonfDTE0gg</t>
  </si>
  <si>
    <t>Central Providence Veterinary Hospital</t>
  </si>
  <si>
    <t>10618-B Providence Rd</t>
  </si>
  <si>
    <t>T11djV5UC6PSmT5Bu_A-1w</t>
  </si>
  <si>
    <t>Cabarrus Country Club</t>
  </si>
  <si>
    <t>3247 Weddington Rd NW</t>
  </si>
  <si>
    <t>['Arts &amp; Entertainment', 'Golf', 'Active Life', 'Country Clubs']</t>
  </si>
  <si>
    <t>XlOI0qLdQch7YDAs5A011Q</t>
  </si>
  <si>
    <t>Moo &amp; Brew</t>
  </si>
  <si>
    <t>['Beer Gardens', 'Burgers', 'Bars', 'Nightlife', 'American (New)', 'Beer Bar', 'Restaurants']</t>
  </si>
  <si>
    <t>PoQb6so_yIXs35jZV-k9oQ</t>
  </si>
  <si>
    <t>Trade And Lore</t>
  </si>
  <si>
    <t>3306 N Davidson St</t>
  </si>
  <si>
    <t>['Restaurants', 'Coffee &amp; Tea', 'Cafes', 'Food']</t>
  </si>
  <si>
    <t>7SSWu5lfjqYPLjiQDAlPPw</t>
  </si>
  <si>
    <t>Bonfire Bar &amp; Grill</t>
  </si>
  <si>
    <t>970 Branchview Dr NE, Ste 180</t>
  </si>
  <si>
    <t>UbnlrSzL6gMPVAjHHKv-Mg</t>
  </si>
  <si>
    <t>Denver Mattress</t>
  </si>
  <si>
    <t>8215 Ikea Blvd, Ste DM</t>
  </si>
  <si>
    <t>K2H_d8GoJDfTqgYVPK8gdQ</t>
  </si>
  <si>
    <t>1pixCAaFUBu172y97ff1jA</t>
  </si>
  <si>
    <t>5901 Northwoods Business Pkwy</t>
  </si>
  <si>
    <t>['Home Services', 'Home &amp; Garden', 'Building Supplies', 'Tiling', 'Flooring', 'Interior Design', 'Kitchen &amp; Bath', 'Shopping']</t>
  </si>
  <si>
    <t>A_HiBqnDRaZkilU-E7UuSA</t>
  </si>
  <si>
    <t>Randy's Auto Care</t>
  </si>
  <si>
    <t>3000 S York Rd</t>
  </si>
  <si>
    <t>JJDujDLx_jqdk3m-kM9L8g</t>
  </si>
  <si>
    <t>qK0ZzA4u5Z7gbvTcaoqgeA</t>
  </si>
  <si>
    <t>Evolve Medical Associates</t>
  </si>
  <si>
    <t>5821 Fairview Rd, Ste 115</t>
  </si>
  <si>
    <t>['Beauty &amp; Spas', 'Doctors', 'Hair Removal', 'Massage', 'Acupuncture', 'Health &amp; Medical', 'Dermatologists', 'Phlebologists', 'Cosmetic Surgeons', 'Laser Hair Removal', 'Medical Spas', 'Skin Care', 'Day Spas', 'Body Contouring', 'Weight Loss Centers']</t>
  </si>
  <si>
    <t>Yecau5RHd7hjMlsZFBccFQ</t>
  </si>
  <si>
    <t>1704 Harris Houston Rd, Ste 4</t>
  </si>
  <si>
    <t>['Restaurants', 'American (New)', 'Chinese']</t>
  </si>
  <si>
    <t>0y-owmHFt3gB3fGK7Duc_w</t>
  </si>
  <si>
    <t>11010 David Taylor Dr</t>
  </si>
  <si>
    <t>['Doctors', 'Laser Eye Surgery/Lasik', 'Ophthalmologists', 'Eyewear &amp; Opticians', 'Shopping', 'Health &amp; Medical', 'Optometrists']</t>
  </si>
  <si>
    <t>PpOBaslGV-HzZf8FfIAJqQ</t>
  </si>
  <si>
    <t>National Tailoring</t>
  </si>
  <si>
    <t>3023 Central Ave, Ste A</t>
  </si>
  <si>
    <t>['Sewing &amp; Alterations', 'Formal Wear', 'Shopping', 'Local Services', 'Fashion', "Men's Clothing"]</t>
  </si>
  <si>
    <t>QYCVi0O8hTxTIf_43DzFkg</t>
  </si>
  <si>
    <t>10504 McMullen Creek Pkwy</t>
  </si>
  <si>
    <t>M6nOC1T7ofSO2OQgZsPJgw</t>
  </si>
  <si>
    <t>Pressure Wash Carolina</t>
  </si>
  <si>
    <t>['Gutter Services', 'Contractors', 'Home Services', 'Home Cleaning', 'Pressure Washers']</t>
  </si>
  <si>
    <t>0C-0bnIJrWlGKWhM92Xavw</t>
  </si>
  <si>
    <t>Mt Holly Gun and Pawn</t>
  </si>
  <si>
    <t>120 E Henry St, Ste A</t>
  </si>
  <si>
    <t>['Pawn Shops', 'Shopping']</t>
  </si>
  <si>
    <t>LkgbEuPiG3vRtT-s6uSYIg</t>
  </si>
  <si>
    <t>['Shopping', 'Discount Store', 'Drugstores', 'Electronics', 'Food', 'Fashion', 'Department Stores', 'Grocery', 'Mobile Phones']</t>
  </si>
  <si>
    <t>nh1StiltxvClOOkaSLuOEg</t>
  </si>
  <si>
    <t>Omaha Steak House</t>
  </si>
  <si>
    <t>PYgKtZ0LbZWEgHQQ-Qaxwg</t>
  </si>
  <si>
    <t>14815 Ballantyne Village Way, Ste 160</t>
  </si>
  <si>
    <t>['Bars', 'Shopping', 'Lounges', 'Tobacco Shops', 'Nightlife', 'Arts &amp; Entertainment', 'Social Clubs']</t>
  </si>
  <si>
    <t>TU0OEay4AkNhjhxDDxLqkA</t>
  </si>
  <si>
    <t>Plato's Closet - Gastonia</t>
  </si>
  <si>
    <t>2020 E Franklin Blvd</t>
  </si>
  <si>
    <t>['Shopping', 'Fashion', 'Used', 'Vintage &amp; Consignment']</t>
  </si>
  <si>
    <t>bOm2tfvuEzjugnipTdBT5w</t>
  </si>
  <si>
    <t>Belvedere Family Dentistry</t>
  </si>
  <si>
    <t>2734 Rozzelles Ferry Rd</t>
  </si>
  <si>
    <t>['General Dentistry', 'Orthodontists', 'Dentists', 'Health &amp; Medical', 'Cosmetic Dentists']</t>
  </si>
  <si>
    <t>B7sk7UP-OZawEckKJ6Btcw</t>
  </si>
  <si>
    <t>All Points Carpet Care</t>
  </si>
  <si>
    <t>108 Bayview Dr</t>
  </si>
  <si>
    <t>['Carpeting', 'Home Cleaning', 'Home Services']</t>
  </si>
  <si>
    <t>w3N_pZPQ56Q9yvW00xGzNA</t>
  </si>
  <si>
    <t>Rapid Rooter Plumbing Service</t>
  </si>
  <si>
    <t>['Home Services', 'Contractors', 'Plumbing', 'Backflow Services', 'Water Purification Services', 'Water Heater Installation/Repair']</t>
  </si>
  <si>
    <t>2mtTzn6YpSc38z_lmABu2A</t>
  </si>
  <si>
    <t>Chesterbrook Academy Preschool</t>
  </si>
  <si>
    <t>8515 Mallard Creek Rd</t>
  </si>
  <si>
    <t>['Education', 'Child Care &amp; Day Care', 'Preschools', 'Local Services', 'Middle Schools &amp; High Schools', 'Elementary Schools']</t>
  </si>
  <si>
    <t>3y1LG6puD9WJaTwdzjM0aw</t>
  </si>
  <si>
    <t>Just Fresh Kitchen Bistro</t>
  </si>
  <si>
    <t>3118 Fincher Farm Rd, Ste 400</t>
  </si>
  <si>
    <t>nzgmxdQWDQnsub2SwZH3aQ</t>
  </si>
  <si>
    <t>['Sports Bars', 'American (Traditional)', 'Chicken Wings', 'Nightlife', 'Restaurants', 'Bars', 'Pubs']</t>
  </si>
  <si>
    <t>sYXEz38MVmg_vxe7hYTR6Q</t>
  </si>
  <si>
    <t>Tin Tin Cafe</t>
  </si>
  <si>
    <t>['Asian Fusion', 'Sushi Bars', 'Japanese', 'Restaurants', 'Ramen', 'Diners', 'Teppanyaki', 'Noodles']</t>
  </si>
  <si>
    <t>KLluzHXsTV0zCw48EJTEEg</t>
  </si>
  <si>
    <t>Londa's Place</t>
  </si>
  <si>
    <t>['Restaurants', 'Soul Food', 'Southern']</t>
  </si>
  <si>
    <t>ywKLfhZ_d9FPhsBwB-XAlg</t>
  </si>
  <si>
    <t>Kirk A James, MD</t>
  </si>
  <si>
    <t>0FUPgoTchkQi-yK_azGl4Q</t>
  </si>
  <si>
    <t>Bazemore Studios</t>
  </si>
  <si>
    <t>1419 E Blvd, Ste K</t>
  </si>
  <si>
    <t>['Photographers', 'Event Planning &amp; Services', 'Session Photography', 'Event Photography']</t>
  </si>
  <si>
    <t>rH1dDxDThv_DGimcWah8fA</t>
  </si>
  <si>
    <t>507 Providence Road</t>
  </si>
  <si>
    <t>['Ice Cream &amp; Frozen Yogurt', 'Bakeries', 'Desserts', 'Restaurants', 'Food', 'Custom Cakes', 'Caterers', 'Event Planning &amp; Services']</t>
  </si>
  <si>
    <t>PBmsa5CMfhk5fVrtFuxLNg</t>
  </si>
  <si>
    <t>Sophisticuts Dog Salon</t>
  </si>
  <si>
    <t>19621 W Catawba Ave</t>
  </si>
  <si>
    <t>wNcR62ydqzcUSHqg5S-19g</t>
  </si>
  <si>
    <t>First China</t>
  </si>
  <si>
    <t>6640 Old Monroe Rd, Ste F</t>
  </si>
  <si>
    <t>rBTkXC71bJP2A25wSKKDdA</t>
  </si>
  <si>
    <t>Synergy Yoga Wellness</t>
  </si>
  <si>
    <t>10926 S Tryon St, Ste E</t>
  </si>
  <si>
    <t>M3Vh1xGtc3ji4i344LMezw</t>
  </si>
  <si>
    <t>Long Cove Resort</t>
  </si>
  <si>
    <t>14629 Rainbarrel Rd</t>
  </si>
  <si>
    <t>['Hotels &amp; Travel', 'Active Life', 'Boating', 'Hotels', 'Vacation Rentals', 'Beaches', 'RV Parks', 'Event Planning &amp; Services', 'Resorts', 'Venues &amp; Event Spaces']</t>
  </si>
  <si>
    <t>rQHS3DAAJzr4AXWnKOt4PA</t>
  </si>
  <si>
    <t>A-Bay Laserwash</t>
  </si>
  <si>
    <t>1906 Sardis Rd N</t>
  </si>
  <si>
    <t>W_X7jLFZ4F52uXn45F_pTg</t>
  </si>
  <si>
    <t>6411 Old Monroe Rd</t>
  </si>
  <si>
    <t>H9OZXoyTd2X8u8hqPfi4ZA</t>
  </si>
  <si>
    <t>8923 Albemarle Rd</t>
  </si>
  <si>
    <t>['Burgers', 'Diners', 'Seafood', 'American (New)', 'Breakfast &amp; Brunch', 'Restaurants']</t>
  </si>
  <si>
    <t>JtBJ-UPbVjJvqzqkO-jnjA</t>
  </si>
  <si>
    <t>Champ's Sports</t>
  </si>
  <si>
    <t>q3SnhYHFj8PPixEiKvG7dg</t>
  </si>
  <si>
    <t>Rosie's Wine Garden</t>
  </si>
  <si>
    <t>['Nightlife', 'Wine Bars', 'Bars']</t>
  </si>
  <si>
    <t>49an1NH5gW6SQD80e6LQEg</t>
  </si>
  <si>
    <t>2810 E Franklin Blvd</t>
  </si>
  <si>
    <t>WEv5UoT2W2lKDq5ptXEniQ</t>
  </si>
  <si>
    <t>703 W South Main St</t>
  </si>
  <si>
    <t>['Chicken Wings', 'Restaurants', 'Italian', 'Pizza']</t>
  </si>
  <si>
    <t>0aOfECQW15IC7N1TYGQI8g</t>
  </si>
  <si>
    <t>Racing Electronics</t>
  </si>
  <si>
    <t>840 Derita Rd</t>
  </si>
  <si>
    <t>['Electronics', 'Shopping']</t>
  </si>
  <si>
    <t>1Dx2W-2GL9LaE9j2vD5lfw</t>
  </si>
  <si>
    <t>760 Cabarrus Ave W</t>
  </si>
  <si>
    <t>4NA1JLU0m55vQt7SXgZw_A</t>
  </si>
  <si>
    <t>Creative Nails Tan &amp; Alterations</t>
  </si>
  <si>
    <t>1730 E Woodlawn Rd, Ste 1</t>
  </si>
  <si>
    <t>['Local Services', 'Beauty &amp; Spas', 'Sewing &amp; Alterations', 'Nail Salons']</t>
  </si>
  <si>
    <t>uImmo1jTaMJAu601jmToKg</t>
  </si>
  <si>
    <t>Sin City</t>
  </si>
  <si>
    <t>qz1nt6t6jnZZcWTw5QaiDA</t>
  </si>
  <si>
    <t>Stewart's Landscaping</t>
  </si>
  <si>
    <t>['Landscaping', 'Home Services', 'Fireplace Services', 'Patio Coverings']</t>
  </si>
  <si>
    <t>BZtNKLg1S9k8s6fYkR1quQ</t>
  </si>
  <si>
    <t>Bakery Restaurant Las Palmas</t>
  </si>
  <si>
    <t>2688 S New Hope Rd</t>
  </si>
  <si>
    <t>['Restaurants', 'Specialty Food', 'Mexican', 'Latin American', 'Food', 'Bakeries']</t>
  </si>
  <si>
    <t>C4FTYteT1yH-wOn-zh6Xog</t>
  </si>
  <si>
    <t>VIP Pet Services</t>
  </si>
  <si>
    <t>13706 Hastings Farm Rd</t>
  </si>
  <si>
    <t>['Pet Training', 'Dog Walkers', 'Pets', 'Pet Services', 'Pet Sitting']</t>
  </si>
  <si>
    <t>ueG3zdv5MeFcDmCZdSNUTg</t>
  </si>
  <si>
    <t>Biryani Pot</t>
  </si>
  <si>
    <t>6uR4Vdr6zTmmx-RHx7C9GA</t>
  </si>
  <si>
    <t>Jc's service repair</t>
  </si>
  <si>
    <t>U4NqED1vTfMvS8MeEpBcLQ</t>
  </si>
  <si>
    <t>Tsunami</t>
  </si>
  <si>
    <t>10025 Weddington Rd</t>
  </si>
  <si>
    <t>ySEX_WXPLpKrmXfZOth4Bw</t>
  </si>
  <si>
    <t>Chillfire Bar &amp; Grill</t>
  </si>
  <si>
    <t>121-A Cross Center Dr</t>
  </si>
  <si>
    <t>['Bars', 'Nightlife', 'Steakhouses', 'Beer', 'Wine &amp; Spirits', 'Food', 'American (New)', 'Restaurants']</t>
  </si>
  <si>
    <t>BIWxdKJJwQAvdCUWi1NEdg</t>
  </si>
  <si>
    <t>4425 Park Rd</t>
  </si>
  <si>
    <t>kNa3FvRAhM2oKYFoilVDzQ</t>
  </si>
  <si>
    <t>Yamazaru</t>
  </si>
  <si>
    <t>2173 Hawkins St, Ste A</t>
  </si>
  <si>
    <t>['Japanese', 'Izakaya', 'Tapas Bars', 'Ramen', 'Restaurants', 'Sushi Bars']</t>
  </si>
  <si>
    <t>di9rdjT71cYTlwKMYeVk0g</t>
  </si>
  <si>
    <t>432 Cox Rd</t>
  </si>
  <si>
    <t>['Italian', 'Bars', 'Salad', 'Wine Bars', 'Restaurants', 'Nightlife', 'Soup']</t>
  </si>
  <si>
    <t>bGWwwx6TsKXmH-sUChzIXA</t>
  </si>
  <si>
    <t>The Mill</t>
  </si>
  <si>
    <t>11015 Education Way</t>
  </si>
  <si>
    <t>['Real Estate', 'Apartments', 'Home Services', 'University Housing']</t>
  </si>
  <si>
    <t>5t3KVdMnFgAYmSl1wYLhmA</t>
  </si>
  <si>
    <t>The Kilted Buffalo Langtree</t>
  </si>
  <si>
    <t>119 Landings Dr, Ste 101</t>
  </si>
  <si>
    <t>['Nightlife', 'Bars', 'Barbers', 'Irish Pub', 'Pubs', 'Beauty &amp; Spas']</t>
  </si>
  <si>
    <t>8iwXYxhBpPHSrskQ-dlrBw</t>
  </si>
  <si>
    <t>10320 Mallard Creek Rd, Ste 150</t>
  </si>
  <si>
    <t>['Cosmetic Dentists', 'Dentists', 'Orthodontists', 'General Dentistry', 'Pediatric Dentists', 'Health &amp; Medical']</t>
  </si>
  <si>
    <t>RMzjD_LpED02tGGafX0RBw</t>
  </si>
  <si>
    <t>['Barbeque', 'American (Traditional)', 'Event Planning &amp; Services', 'Caterers', 'Restaurants']</t>
  </si>
  <si>
    <t>TQtY--A4wlzIlRa9Z7-FGA</t>
  </si>
  <si>
    <t>Rug Gallery at Concord MiIls</t>
  </si>
  <si>
    <t>8455 Pit Stop Ct NW, Ste 125</t>
  </si>
  <si>
    <t>['Home &amp; Garden', 'Rugs', 'Shopping Centers', 'Shopping']</t>
  </si>
  <si>
    <t>QMJ5MjPQjNecr6K3rVSFzA</t>
  </si>
  <si>
    <t>6080 Bayfield Pkwy</t>
  </si>
  <si>
    <t>['Shopping', 'Fashion', 'Sports Wear', 'Fitness/Exercise Equipment', 'Sporting Goods', 'Hunting &amp; Fishing Supplies', 'Outdoor Gear']</t>
  </si>
  <si>
    <t>55JB9zbSsSNFWYofkY87Dg</t>
  </si>
  <si>
    <t>U-Haul Moving &amp; Storage at Sharon Rd</t>
  </si>
  <si>
    <t>1400 Sharon Rd W</t>
  </si>
  <si>
    <t>['Shopping', 'Movers', 'Automotive', 'Truck Rental', 'Home Services', 'Packing Supplies', 'Self Storage', 'Local Services']</t>
  </si>
  <si>
    <t>owJXx23Xe4tenIzmAb2gxQ</t>
  </si>
  <si>
    <t>8111 Concord Mills Blvd, Ste 518</t>
  </si>
  <si>
    <t>['Shopping', 'Discount Store', 'Department Stores', 'Fashion']</t>
  </si>
  <si>
    <t>3686 E Franklin Blvd</t>
  </si>
  <si>
    <t>['Event Planning &amp; Services', 'Party Supplies', 'Costumes', 'Shopping', 'Arts &amp; Crafts']</t>
  </si>
  <si>
    <t>RXqlenXFrLcry4v7zQ6dJg</t>
  </si>
  <si>
    <t>Thai House - Lake Norman</t>
  </si>
  <si>
    <t>19700 One Norman Blvd, Ste A</t>
  </si>
  <si>
    <t>['Asian Fusion', 'Thai', 'Restaurants', 'Sushi Bars']</t>
  </si>
  <si>
    <t>oVA8NBXB1ERw8i0H4KPoGA</t>
  </si>
  <si>
    <t>Sweeteaz</t>
  </si>
  <si>
    <t>['Bakeries', 'Desserts', 'Coffee &amp; Tea', 'Ice Cream &amp; Frozen Yogurt', 'Food']</t>
  </si>
  <si>
    <t>LrgxalxieY0oRXHouWw8Sg</t>
  </si>
  <si>
    <t>Motorcycles of Charlotte</t>
  </si>
  <si>
    <t>731 Westinghouse Blvd</t>
  </si>
  <si>
    <t>hODLtJsXW-OrlUbVYBMxcA</t>
  </si>
  <si>
    <t>Priester Chiropractic</t>
  </si>
  <si>
    <t>1726 E 7th St</t>
  </si>
  <si>
    <t>['Chiropractors', 'Massage Therapy', 'Health &amp; Medical']</t>
  </si>
  <si>
    <t>JJ4pqYNC8ugWJSk2Xw2RgA</t>
  </si>
  <si>
    <t>9 Spices Indian Cuisine</t>
  </si>
  <si>
    <t>['Seafood', 'Restaurants', 'Event Planning &amp; Services', 'Food', 'Nightlife', 'Caterers', 'Bars', 'Indian']</t>
  </si>
  <si>
    <t>9VMucOaG-hicCbrP10Uf6A</t>
  </si>
  <si>
    <t>Candy's Nail Spa</t>
  </si>
  <si>
    <t>1544 Matthews Mint Hill Rd, Ste D</t>
  </si>
  <si>
    <t>['Beauty &amp; Spas', 'Hair Removal', 'Waxing', 'Eyelash Service', 'Nail Salons']</t>
  </si>
  <si>
    <t>F_fanAaYldTH3D106RJ-9Q</t>
  </si>
  <si>
    <t>Triple C Restaurant and Grill</t>
  </si>
  <si>
    <t>172 Cabarrus Ave W</t>
  </si>
  <si>
    <t>['Caribbean', 'American (New)', 'Restaurants', 'Soul Food']</t>
  </si>
  <si>
    <t>PMyBluYpTUxsS0s7MLgAQw</t>
  </si>
  <si>
    <t>16845 Birkdale Cmns Pkwy</t>
  </si>
  <si>
    <t>tto_VeKYMqPq5zpVdBpKQg</t>
  </si>
  <si>
    <t>Ashley Furniture HomeStore Outlet</t>
  </si>
  <si>
    <t>5345 South Blvd</t>
  </si>
  <si>
    <t>z4UeboIv4gscfKtaUoZ-gA</t>
  </si>
  <si>
    <t>10405 Centrum Pkwy</t>
  </si>
  <si>
    <t>57ytOXXx5YmDPYdNQm0_wQ</t>
  </si>
  <si>
    <t>19706-A One Norman Dr</t>
  </si>
  <si>
    <t>['Active Life', 'Trainers', 'Fitness &amp; Instruction', 'Gyms']</t>
  </si>
  <si>
    <t>TVwh9hxwdOFtkupXMPi-Wg</t>
  </si>
  <si>
    <t>Driveaway Automotive</t>
  </si>
  <si>
    <t>3975 US Hwy 601 S</t>
  </si>
  <si>
    <t>['Car Dealers', 'Automotive', 'Tires', 'Oil Change Stations', 'Auto Repair']</t>
  </si>
  <si>
    <t>zElnVlq5To9UoNw4KmoYWQ</t>
  </si>
  <si>
    <t>3746 E Franklin Blvd</t>
  </si>
  <si>
    <t>['Restaurants', 'Pizza', 'Buffets', 'American (Traditional)']</t>
  </si>
  <si>
    <t>rdEQpi_qn44a8odUc77iFA</t>
  </si>
  <si>
    <t>3200 N Sharon Amity Rd</t>
  </si>
  <si>
    <t>['Auto Parts &amp; Supplies', 'Oil Change Stations', 'Automotive', 'Shopping', 'Battery Stores']</t>
  </si>
  <si>
    <t>eZTOxcsFy61CjaMDaj9-1g</t>
  </si>
  <si>
    <t>3440 Wilkinson Blvd</t>
  </si>
  <si>
    <t>1p7CaMTJBO1VuvpogOvrFA</t>
  </si>
  <si>
    <t>3205 North Sharon Amity Rd</t>
  </si>
  <si>
    <t>['Restaurants', 'Pizza', 'Sandwiches', 'Chicken Wings', 'Fast Food']</t>
  </si>
  <si>
    <t>y8PTbbDHL-QhewIl5CEyVg</t>
  </si>
  <si>
    <t>Century Highland Creek</t>
  </si>
  <si>
    <t>5410 Prosperity Ridge Rd</t>
  </si>
  <si>
    <t>hlJM3SizTWY7jouTaSOOBA</t>
  </si>
  <si>
    <t>7920 Sam Furr Rd</t>
  </si>
  <si>
    <t>V41IWfm7HfEhL-Dg_RCTDw</t>
  </si>
  <si>
    <t>1635 E Sugar Creek Rd</t>
  </si>
  <si>
    <t>VBwtVq3CnVJYC0VEgDDJcA</t>
  </si>
  <si>
    <t>1003 Dallas-cherryville Hwy</t>
  </si>
  <si>
    <t>['Chicken Shop', 'Fast Food', 'Restaurants', 'Chicken Wings']</t>
  </si>
  <si>
    <t>FbN43bWlVs34VKIdxRenlw</t>
  </si>
  <si>
    <t>Town and Country Toyota Used Cars</t>
  </si>
  <si>
    <t>b1XPezgdJVarUdXbhcBMIA</t>
  </si>
  <si>
    <t>Mojo Cycles</t>
  </si>
  <si>
    <t>105 W Charles St</t>
  </si>
  <si>
    <t>['Shopping', 'Sporting Goods', 'Bikes', 'Local Services', 'Bike Repair/Maintenance']</t>
  </si>
  <si>
    <t>GOvUF7LXMrSTHg-Hum6bMg</t>
  </si>
  <si>
    <t>B&amp;R Body Shop</t>
  </si>
  <si>
    <t>6111 E Independence Blvd</t>
  </si>
  <si>
    <t>ynPcNG1LJNMGxZp49K82rg</t>
  </si>
  <si>
    <t>NC Health Insurance</t>
  </si>
  <si>
    <t>['Financial Services', 'Health &amp; Medical', 'Insurance', 'Health Insurance Offices']</t>
  </si>
  <si>
    <t>ohMACmZhdViJC2l0DgpbYA</t>
  </si>
  <si>
    <t>Jenny's Yoga</t>
  </si>
  <si>
    <t>3031 Union Rd</t>
  </si>
  <si>
    <t>FB2iUwS4-LMLBQVyLZmZfQ</t>
  </si>
  <si>
    <t>Zapata's Mexican Cantina</t>
  </si>
  <si>
    <t>DjteMpT6cxZ7TGRm0Y8nQg</t>
  </si>
  <si>
    <t>10920 Winds Crossing Dr.</t>
  </si>
  <si>
    <t>['Restaurants', 'American (Traditional)', 'American (New)', 'Nightlife', 'Bars']</t>
  </si>
  <si>
    <t>pCsG6ySajjdAt07eqpYPaA</t>
  </si>
  <si>
    <t>Top Nails</t>
  </si>
  <si>
    <t>349 Copperfield Blvd NE, Ste G</t>
  </si>
  <si>
    <t>['Beauty &amp; Spas', 'Hair Removal', 'Nail Technicians', 'Nail Salons']</t>
  </si>
  <si>
    <t>hSsUfiKksjCt1rDxl2udig</t>
  </si>
  <si>
    <t>Peachtree Market</t>
  </si>
  <si>
    <t>363 Church St N, Ste 180</t>
  </si>
  <si>
    <t>['Grocery', 'Farmers Market', 'Food Delivery Services', 'Specialty Food', 'Food']</t>
  </si>
  <si>
    <t>Z3QVzLU-C8zRFh0N8k9iRg</t>
  </si>
  <si>
    <t>Carolinas Healthcare</t>
  </si>
  <si>
    <t>13640 Steelecroft Pkwy</t>
  </si>
  <si>
    <t>lzBoQ2_xkUjkJhTTxnWF8g</t>
  </si>
  <si>
    <t>1201 N Broome St, Ste G</t>
  </si>
  <si>
    <t>['Tobacco Shops', 'Nightlife', 'Vape Shops', 'Hookah Bars', 'Bars', 'Shopping']</t>
  </si>
  <si>
    <t>u9wIdpZH9nIzISfSzbrazw</t>
  </si>
  <si>
    <t>Junction 1504 Luxury Apartments</t>
  </si>
  <si>
    <t>1504 Mainline Blvd</t>
  </si>
  <si>
    <t>['Apartments', 'Home Services', 'Real Estate', 'Property Management']</t>
  </si>
  <si>
    <t>P9mTlJ40tH38Bl_-yoIfjg</t>
  </si>
  <si>
    <t>8943 S Tryon St, Ste A</t>
  </si>
  <si>
    <t>['Sandwiches', 'Delis', 'Salad', 'Restaurants']</t>
  </si>
  <si>
    <t>Jeffrey I. Musler &amp; Associates</t>
  </si>
  <si>
    <t>xKTQ41PD9KlylMGnIWT5lg</t>
  </si>
  <si>
    <t>200 West Woodlawn Rd, Ste E</t>
  </si>
  <si>
    <t>['Adult', 'Fashion', 'Shopping', 'Lingerie', 'Personal Shopping']</t>
  </si>
  <si>
    <t>bfGGxgowSM4RhmbnDTPt7A</t>
  </si>
  <si>
    <t>Off Leash K9 Training Charlotte</t>
  </si>
  <si>
    <t>_ruizXa-KyFO5mNA0p3nBA</t>
  </si>
  <si>
    <t>Webb Custom Kitchen</t>
  </si>
  <si>
    <t>['Bars', 'Nightlife', 'American (New)', 'Restaurants', 'Steakhouses', 'Cocktail Bars']</t>
  </si>
  <si>
    <t>oFvRXnvbskcyTuUsltMKig</t>
  </si>
  <si>
    <t>Airmarc</t>
  </si>
  <si>
    <t>1416 Bradley Dr</t>
  </si>
  <si>
    <t>zwg2PdDB6hac2mMjYkUhaQ</t>
  </si>
  <si>
    <t>Tour de Food</t>
  </si>
  <si>
    <t>['Tours', 'Hotels &amp; Travel', 'Wine Bars', 'Bars', 'Nightlife', 'Restaurants', 'American (New)', 'Food Tours']</t>
  </si>
  <si>
    <t>ynaEA8jihaLXRHce2NXLBQ</t>
  </si>
  <si>
    <t>Mr.3's CrabPot Bar and Grill</t>
  </si>
  <si>
    <t>2431 E Ozark Ave</t>
  </si>
  <si>
    <t>OFsG3JcfVS3gWObH9vzUmg</t>
  </si>
  <si>
    <t>2707 South Blvd</t>
  </si>
  <si>
    <t>['Grocery', 'Health Markets', 'Specialty Food', 'Food']</t>
  </si>
  <si>
    <t>NQRm_I1FK-r7xd1tVRcb6g</t>
  </si>
  <si>
    <t>1863 Remount Rd</t>
  </si>
  <si>
    <t>lbvlltOemKzyoFOZMvoruw</t>
  </si>
  <si>
    <t>Manolo's Bakery</t>
  </si>
  <si>
    <t>4405 Central Ave, Ste D</t>
  </si>
  <si>
    <t>['Food', 'Bakeries', 'Desserts', 'Mexican', 'Cupcakes', 'Restaurants']</t>
  </si>
  <si>
    <t>7H7RNLBVg6_Z2TK6riba_g</t>
  </si>
  <si>
    <t>John Matthews Massage Therapy</t>
  </si>
  <si>
    <t>['Health &amp; Medical', 'Massage', 'Beauty &amp; Spas']</t>
  </si>
  <si>
    <t>L3qurOlAFpd9AJG4Ah_6Lw</t>
  </si>
  <si>
    <t>Three Spirits Brewery</t>
  </si>
  <si>
    <t>5046 Old Pineville Rd</t>
  </si>
  <si>
    <t>['Nightlife', 'Beer Bar', 'Bars', 'Breweries', 'Food']</t>
  </si>
  <si>
    <t>Lnke36TWl_AcxmHi0KoLNw</t>
  </si>
  <si>
    <t>Charles A. Porter III, DDS</t>
  </si>
  <si>
    <t>135 S Sharon Amity Rd, Ste 200</t>
  </si>
  <si>
    <t>['Dentists', 'Health &amp; Medical', 'Cosmetic Dentists', 'Oral Surgeons', 'General Dentistry', 'Endodontists', 'Periodontists']</t>
  </si>
  <si>
    <t>_9faiGSD-f6vEKitOi8-hg</t>
  </si>
  <si>
    <t>Like Father Like Son Home Improvements</t>
  </si>
  <si>
    <t>['Contractors', 'Lighting Fixtures &amp; Equipment', 'Handyman', 'Home Services', 'Electricians', 'Heating &amp; Air Conditioning/HVAC']</t>
  </si>
  <si>
    <t>Hvef33jY8uu6YB5Mvi5BgQ</t>
  </si>
  <si>
    <t>4724 Sharon Rd, Suite J</t>
  </si>
  <si>
    <t>['Shopping', 'Party &amp; Event Planning', 'Arts &amp; Entertainment', 'Art Classes', 'Paint &amp; Sip', 'Arts &amp; Crafts', 'Social Clubs', 'Painters', 'Education', 'Event Planning &amp; Services', 'Home Services', 'Venues &amp; Event Spaces', 'Bars', 'Nightlife', 'Wine Bars']</t>
  </si>
  <si>
    <t>QUixlABDRhQrmPy1807Ecw</t>
  </si>
  <si>
    <t>Tatsis Restaurant</t>
  </si>
  <si>
    <t>2328 N Graham St</t>
  </si>
  <si>
    <t>uU7ONcjWFvHUTcUds2fqTQ</t>
  </si>
  <si>
    <t>Styles by Lisa</t>
  </si>
  <si>
    <t>4128 S Blvd, Ste N</t>
  </si>
  <si>
    <t>EBywsNAway7Ftne0wAm0Tw</t>
  </si>
  <si>
    <t>1233 The Plz</t>
  </si>
  <si>
    <t>7jkTor6Y4nnLrHdEQO5qfg</t>
  </si>
  <si>
    <t>Quality Comfort Heating &amp; A/C</t>
  </si>
  <si>
    <t>3474 Gribble Rd</t>
  </si>
  <si>
    <t>wDfz8ap9xWzj46mtNDcT9A</t>
  </si>
  <si>
    <t>Miguel's Mexican and American Restaurant</t>
  </si>
  <si>
    <t>4252 Business Center Dr</t>
  </si>
  <si>
    <t>['American (Traditional)', 'Mexican', 'Restaurants']</t>
  </si>
  <si>
    <t>AWaxaKm_YgTkxbW8kjsmdg</t>
  </si>
  <si>
    <t>Moe's Original Bar B Que</t>
  </si>
  <si>
    <t>['Restaurants', 'Caterers', 'Event Planning &amp; Services', 'Nightlife', 'Salad', 'Bars', 'Barbeque', 'Sandwiches']</t>
  </si>
  <si>
    <t>4FFpyTcwuncUqeRxs0f5dw</t>
  </si>
  <si>
    <t>Hensley Tree Service</t>
  </si>
  <si>
    <t>592 E 5th St</t>
  </si>
  <si>
    <t>jYeEes5wdB2gnGdJomCMkg</t>
  </si>
  <si>
    <t>2325 Matthews Township Pkwy, Ste C</t>
  </si>
  <si>
    <t>['Formal Wear', "Men's Clothing", 'Fashion', 'Shopping', 'Bespoke Clothing', 'Plus Size Fashion']</t>
  </si>
  <si>
    <t>I8DIq321Tkm-wi9z5gTv9A</t>
  </si>
  <si>
    <t>['Beer', 'Wine &amp; Spirits', 'Nightlife', 'Restaurants', 'Bars', 'Cheesesteaks', 'Food', 'Gastropubs', 'American (Traditional)', 'Cocktail Bars', 'Chicken Wings', 'Sports Bars']</t>
  </si>
  <si>
    <t>kMdoSSij93EdCJMPq9GGIQ</t>
  </si>
  <si>
    <t>Jaxx Consulting</t>
  </si>
  <si>
    <t>1nvk_axuVHu0F3w4MWUQrA</t>
  </si>
  <si>
    <t>Create My Massage</t>
  </si>
  <si>
    <t>9305 Monroe Rd, Ste F</t>
  </si>
  <si>
    <t>['Beauty &amp; Spas', 'Life Coach', 'Professional Services', 'Reiki', 'Health &amp; Medical', 'Massage', 'Day Spas', 'Massage Therapy', 'Reflexology']</t>
  </si>
  <si>
    <t>Nz142j5uCe8dmUFhVMZTYw</t>
  </si>
  <si>
    <t>Sami &amp; Co Salon and Nail Spa</t>
  </si>
  <si>
    <t>13527 Steelecroft Pkwy, Ste B</t>
  </si>
  <si>
    <t>['Waxing', 'Beauty &amp; Spas', 'Hair Salons', 'Nail Salons', 'Hair Removal']</t>
  </si>
  <si>
    <t>mFZ_xKTbFLhk8N7xcd7A5w</t>
  </si>
  <si>
    <t>Crowne Plaza Charlotte Executive Park</t>
  </si>
  <si>
    <t>['Venues &amp; Event Spaces', 'Event Planning &amp; Services', 'Hotels &amp; Travel', 'Hotels']</t>
  </si>
  <si>
    <t>zvowmGE0NdiozsL0zEFF3g</t>
  </si>
  <si>
    <t>Grass Gatorz</t>
  </si>
  <si>
    <t>904 Summit Walk Dr</t>
  </si>
  <si>
    <t>['Home Services', 'Landscaping', 'Gardeners', 'Pest Control', 'Local Services']</t>
  </si>
  <si>
    <t>A39hz1DwMkofh4lyBKJNmw</t>
  </si>
  <si>
    <t>510 Expert Tattoo</t>
  </si>
  <si>
    <t>510 E 35th St</t>
  </si>
  <si>
    <t>cfHEfTPWv8RaYhlTypO3Mw</t>
  </si>
  <si>
    <t>Pearl. Dentistry Reimagined</t>
  </si>
  <si>
    <t>200 S Tryon St, Unit 110</t>
  </si>
  <si>
    <t>['Cosmetic Dentists', 'Health &amp; Medical', 'Dentists', 'Beauty &amp; Spas', 'Endodontists', 'General Dentistry', 'Teeth Whitening']</t>
  </si>
  <si>
    <t>1aTL1wTz7MccgwVQVNkMsQ</t>
  </si>
  <si>
    <t>Providence Court</t>
  </si>
  <si>
    <t>8jkrh2Gp8sam24LlKciIfQ</t>
  </si>
  <si>
    <t>The Chiropractors At Toringdon</t>
  </si>
  <si>
    <t>12610 North Community House Rd, Ste 102</t>
  </si>
  <si>
    <t>_ZZs0xaIg_evDhtzgYFYtw</t>
  </si>
  <si>
    <t>Mr G's</t>
  </si>
  <si>
    <t>5027 Morris Field Dr</t>
  </si>
  <si>
    <t>['Greek', 'Barbeque', 'Restaurants']</t>
  </si>
  <si>
    <t>LUZ0iUjrIuE3JARxvwcsLw</t>
  </si>
  <si>
    <t>Charlotte Massage &amp; Bodywork Center</t>
  </si>
  <si>
    <t>730 Tyvola Rd</t>
  </si>
  <si>
    <t>['Massage Therapy', 'Counseling &amp; Mental Health', 'Beauty &amp; Spas', 'Health &amp; Medical', 'Reflexology', 'Massage']</t>
  </si>
  <si>
    <t>aqszoKRB4Ol9bpemt0_-GQ</t>
  </si>
  <si>
    <t>Soho Bistro</t>
  </si>
  <si>
    <t>['Asian Fusion', 'Restaurants', 'Chinese']</t>
  </si>
  <si>
    <t>kEpL_r9thvXzwgiaf4B8Iw</t>
  </si>
  <si>
    <t>Wells Fargo History Museum</t>
  </si>
  <si>
    <t>3grClbdpMCxjM9Tdg_ndzQ</t>
  </si>
  <si>
    <t>Philly Connection</t>
  </si>
  <si>
    <t>xJ94FRxbFwkmpi1hjuWlaw</t>
  </si>
  <si>
    <t>Rocky's Pizza</t>
  </si>
  <si>
    <t>['Italian', 'Food Delivery Services', 'Gluten-Free', 'Sandwiches', 'Pizza', 'Food', 'Restaurants']</t>
  </si>
  <si>
    <t>5msykRfHTgXzL3DwAlX4ww</t>
  </si>
  <si>
    <t>Asbill's Lock &amp; Key</t>
  </si>
  <si>
    <t>tzYcd4njGLGya9igO2aYPg</t>
  </si>
  <si>
    <t>yFG-CvMAs39IKVbM8D5LPw</t>
  </si>
  <si>
    <t>4736 Park Rd, Park Road</t>
  </si>
  <si>
    <t>['Hair Salons', 'Beauty &amp; Spas', 'Barbers', 'Cosmetics &amp; Beauty Supply', 'Shopping', 'Hair Stylists', "Men's Hair Salons"]</t>
  </si>
  <si>
    <t>ITRRPJJx_bSSx3gbwHyyww</t>
  </si>
  <si>
    <t>Curbside Deli</t>
  </si>
  <si>
    <t>1417 Kennon St</t>
  </si>
  <si>
    <t>QYkVO9FI093Xrh1MmP8Z3Q</t>
  </si>
  <si>
    <t>['Juice Bars &amp; Smoothies', 'Organic Stores', 'Food', 'Acai Bowls']</t>
  </si>
  <si>
    <t>Gee6aHJBrRNASNFGOCNpjQ</t>
  </si>
  <si>
    <t>704 Customs</t>
  </si>
  <si>
    <t>2200 Barnhardt Ave NW</t>
  </si>
  <si>
    <t>['Towing', 'Auto Customization', 'Automotive']</t>
  </si>
  <si>
    <t>RSosGc885qdwjR7vac_S-w</t>
  </si>
  <si>
    <t>Moga</t>
  </si>
  <si>
    <t>Atherton Lofts, 2108 South Blvd, Ste 202</t>
  </si>
  <si>
    <t>['Fitness &amp; Instruction', 'Yoga', 'Massage Therapy', 'Active Life', 'Health &amp; Medical']</t>
  </si>
  <si>
    <t>Ta_Xq9acPCEeqOV_hiuLHQ</t>
  </si>
  <si>
    <t>Leather And Lace - University City</t>
  </si>
  <si>
    <t>7321-D N. Tryon St.</t>
  </si>
  <si>
    <t>['Nightlife', 'Strip Clubs', 'Adult Entertainment', 'Bars']</t>
  </si>
  <si>
    <t>YMaawxNH51vltducmTekrw</t>
  </si>
  <si>
    <t>Northlake Optical</t>
  </si>
  <si>
    <t>6801 Northlake Mall Dr, Ste 150</t>
  </si>
  <si>
    <t>WZdHNL9F0VWPRGLf1GQcbA</t>
  </si>
  <si>
    <t>Steak ‚Äôn Shake</t>
  </si>
  <si>
    <t>2656 E Franklin Blvd</t>
  </si>
  <si>
    <t>['Burgers', 'American (New)', 'Restaurants', 'Diners', 'Fast Food', 'Breakfast &amp; Brunch', 'American (Traditional)']</t>
  </si>
  <si>
    <t>J2oCXfqhU6IIpUEdUCW1Cg</t>
  </si>
  <si>
    <t>Inner Harbor Seafood Market</t>
  </si>
  <si>
    <t>3019 Central Ave</t>
  </si>
  <si>
    <t>nbWhNr0CRep4tt9FFZ7s8A</t>
  </si>
  <si>
    <t>9607 E Independence Blvd</t>
  </si>
  <si>
    <t>['Fast Food', 'Restaurants', 'Food', 'Burgers', 'Coffee &amp; Tea']</t>
  </si>
  <si>
    <t>bmXlbjXzdrot3y3cVgcO2g</t>
  </si>
  <si>
    <t>The Vyne on Central</t>
  </si>
  <si>
    <t>3214 Central Ave</t>
  </si>
  <si>
    <t>ewSh93zoRx0DIWRKU-fFwQ</t>
  </si>
  <si>
    <t>Fenwick's</t>
  </si>
  <si>
    <t>511 Providence Rd</t>
  </si>
  <si>
    <t>YKHCSOBLCHpb5K6GgaabCQ</t>
  </si>
  <si>
    <t>9918 Knockando Ln, Ste 100</t>
  </si>
  <si>
    <t>CAOnmH06liJa74jkK-uZ3A</t>
  </si>
  <si>
    <t>La Quinta by Wyndham Charlotte Airport South</t>
  </si>
  <si>
    <t>4900 South Tryon St</t>
  </si>
  <si>
    <t>HL1i92PYSxAzcsSNisBG8w</t>
  </si>
  <si>
    <t>14021 Conlan Cir Ste B7, Ballantyne Quad Shopping Ctr</t>
  </si>
  <si>
    <t>['Barbers', 'Beauty &amp; Spas', "Men's Hair Salons", 'Hair Salons', 'Hair Stylists']</t>
  </si>
  <si>
    <t>NC Fright Factory</t>
  </si>
  <si>
    <t>935 N Graham St</t>
  </si>
  <si>
    <t>['Music Venues', 'Arts &amp; Entertainment', 'Nightlife']</t>
  </si>
  <si>
    <t>gChmBjLSe3qa8rzEngoDLQ</t>
  </si>
  <si>
    <t>Fahrenheit - Charlotte</t>
  </si>
  <si>
    <t>222 S Caldwell St</t>
  </si>
  <si>
    <t>['Salad', 'Pizza', 'Restaurants', 'American (New)']</t>
  </si>
  <si>
    <t>EatcwVPvtd1t9ZiV-8Yy_Q</t>
  </si>
  <si>
    <t>The Speedpark at Concord Mill</t>
  </si>
  <si>
    <t>8461 Concord Mills Blvd</t>
  </si>
  <si>
    <t>['Arts &amp; Entertainment', 'Race Tracks']</t>
  </si>
  <si>
    <t>L0tpS1l-73cKoOu3Kk9-Gg</t>
  </si>
  <si>
    <t>High Cotton Home Company</t>
  </si>
  <si>
    <t>2137 S Blvd, Ste 100</t>
  </si>
  <si>
    <t>['Home &amp; Garden', 'Home Services', 'Furniture Stores', 'Interior Design', 'Shopping', 'Home Decor']</t>
  </si>
  <si>
    <t>9X40BcUeNQtjn_SLFN0__g</t>
  </si>
  <si>
    <t>MaryBeth &amp; Joanna</t>
  </si>
  <si>
    <t>['Hair Removal', 'Beauty &amp; Spas', 'Hair Salons', 'Skin Care', 'Waxing', 'Hair Stylists']</t>
  </si>
  <si>
    <t>sxKH3xdOnj5dEVcwLV-4Tg</t>
  </si>
  <si>
    <t>Hampton Inn &amp; Suites Concord/Charlotte</t>
  </si>
  <si>
    <t>9850 Weddington Rd Ext</t>
  </si>
  <si>
    <t>vMKpf-Wji_eI2AmHAs0Img</t>
  </si>
  <si>
    <t>2914 Mt Holly Huntersville Rd</t>
  </si>
  <si>
    <t>02YwZJsj3YWcthdUVcfFuA</t>
  </si>
  <si>
    <t>Courtyard by Marriott Charlotte Arrowood</t>
  </si>
  <si>
    <t>800 West Arrowood Road</t>
  </si>
  <si>
    <t>SU6C65tLEdLZ-Wq0xWQjHg</t>
  </si>
  <si>
    <t>Bare Escentuals</t>
  </si>
  <si>
    <t>qjZ1qnsqtIGRBJWIDJYeWg</t>
  </si>
  <si>
    <t>801 N Wendover Rd</t>
  </si>
  <si>
    <t>['Convenience Stores', 'Coffee &amp; Tea', 'Service Stations', 'Food', 'Automotive', 'Gas Stations', 'Gas Stations']</t>
  </si>
  <si>
    <t>l9INRS0lTSje9KFzimLePw</t>
  </si>
  <si>
    <t>wMIkqTVXCFXLcOeq8Njbkw</t>
  </si>
  <si>
    <t>Plumb Masters LLC</t>
  </si>
  <si>
    <t>2950 Kendrick Rd</t>
  </si>
  <si>
    <t>PFvh60hnWXwpw7lRA1Nq2w</t>
  </si>
  <si>
    <t>Wonderlab Salon</t>
  </si>
  <si>
    <t>4600 Park Rd, Ste 113, Sola Salon</t>
  </si>
  <si>
    <t>['Beauty &amp; Spas', 'Hair Salons', 'Makeup Artists', 'Hair Stylists']</t>
  </si>
  <si>
    <t>g_-p-4SY-hV2urEA_j808Q</t>
  </si>
  <si>
    <t>District South</t>
  </si>
  <si>
    <t>12600 District South Dr</t>
  </si>
  <si>
    <t>nMVXTFQyHnCBjQJDHH1Q0Q</t>
  </si>
  <si>
    <t>Firehouse Auto Care &amp; Tire</t>
  </si>
  <si>
    <t>1522 Mecklenburg Hwy</t>
  </si>
  <si>
    <t>EYjSO5-hChdb19WDSAA82w</t>
  </si>
  <si>
    <t>Golden Dragon</t>
  </si>
  <si>
    <t>2300 S Cannon Blvd</t>
  </si>
  <si>
    <t>['American (Traditional)', 'Chinese', 'Restaurants']</t>
  </si>
  <si>
    <t>-6heZYZeyFck5DYOps9OVg</t>
  </si>
  <si>
    <t>4015 Fawnbrook Dr</t>
  </si>
  <si>
    <t>kw_RK_nsO4kIZZCYHEuFvg</t>
  </si>
  <si>
    <t>8620 Jw Clay Blvd</t>
  </si>
  <si>
    <t>lL5jofOTfuiI-usryYspow</t>
  </si>
  <si>
    <t>DaVi Nails Belmont</t>
  </si>
  <si>
    <t>['Nail Salons', 'Hair Removal', 'Beauty &amp; Spas', 'Eyelash Service']</t>
  </si>
  <si>
    <t>KWmE-0lhe1auqIUa6cHsBw</t>
  </si>
  <si>
    <t>Jimmy's Auto Services</t>
  </si>
  <si>
    <t>3747 Matthews Indian Trail Rd, Ste 400</t>
  </si>
  <si>
    <t>rGHYf67xtp9kP-_338AdTg</t>
  </si>
  <si>
    <t>Foxy Nails And Spa</t>
  </si>
  <si>
    <t>9020 Albemarle Rd</t>
  </si>
  <si>
    <t>NQxLpbCDjxHxrEmQXco4pg</t>
  </si>
  <si>
    <t>The Grounds Bookstore and Cafe</t>
  </si>
  <si>
    <t>8335 Browne Rd</t>
  </si>
  <si>
    <t>['Food', 'Coffee &amp; Tea', 'Shopping', 'Bookstores', 'Books', 'Mags', 'Music &amp; Video']</t>
  </si>
  <si>
    <t>L5TRo_9bQqoPnprbR_xkcg</t>
  </si>
  <si>
    <t>Gepetto's Jewelry and Watch Doctor</t>
  </si>
  <si>
    <t>['Jewelry', 'Shopping', 'Jewelry Repair', 'Watch Repair', 'Local Services']</t>
  </si>
  <si>
    <t>nLtY-gLcQckwzCVZmns3Ig</t>
  </si>
  <si>
    <t>9300 S Tryon</t>
  </si>
  <si>
    <t>['Car Window Tinting', 'Auto Glass Services', 'Automotive', 'Shades &amp; Blinds', 'Windows Installation', 'Home Services', 'Home Window Tinting']</t>
  </si>
  <si>
    <t>qJiLrm3zwTUWyX5pXbGdyQ</t>
  </si>
  <si>
    <t>Lam's Hair Design</t>
  </si>
  <si>
    <t>4520 N Tryon St, Ste 37</t>
  </si>
  <si>
    <t>jv8SA4lhp3m76mSHH7texA</t>
  </si>
  <si>
    <t>NC Welcome Station &amp; Rest Area</t>
  </si>
  <si>
    <t>['Hotels &amp; Travel', 'Hotels', 'Event Planning &amp; Services', 'Rest Stops', 'Local Services']</t>
  </si>
  <si>
    <t>h1-mlrPVWoq07jMXs4Puhg</t>
  </si>
  <si>
    <t>MainStay Suites Charlotte Arrowood</t>
  </si>
  <si>
    <t>7926 Forest Pine Drive</t>
  </si>
  <si>
    <t>r_oCBNif2W8mnSXnrXMwPQ</t>
  </si>
  <si>
    <t>['Florists', 'Flowers &amp; Gifts', 'Gift Shops', 'Shopping', 'Food', 'Chocolatiers &amp; Shops', 'Specialty Food', 'Candy Stores']</t>
  </si>
  <si>
    <t>uuvUD4w4t0kSMGe5DTNIMw</t>
  </si>
  <si>
    <t>Nini Nail Spa</t>
  </si>
  <si>
    <t>uhyp-BsjUon96BZvUHspSg</t>
  </si>
  <si>
    <t>101 E Woodlawn Rd</t>
  </si>
  <si>
    <t>['Fish &amp; Chips', 'American (Traditional)', 'Fast Food', 'Restaurants', 'Seafood']</t>
  </si>
  <si>
    <t>vgc-XO64Uw7otc3sxmns1A</t>
  </si>
  <si>
    <t>Tsuki House Japanese Steak House and Sushi Bar</t>
  </si>
  <si>
    <t>['Japanese', 'Thai', 'Restaurants', 'Sushi Bars', 'Asian Fusion', 'Chinese']</t>
  </si>
  <si>
    <t>BGSHE8NbHEBFV4qCpDwcPw</t>
  </si>
  <si>
    <t>LightStyles</t>
  </si>
  <si>
    <t>19207 W Catawba Ave, #B</t>
  </si>
  <si>
    <t>['Interior Design', 'Home Services', 'Lighting Fixtures &amp; Equipment']</t>
  </si>
  <si>
    <t>7yOwaRIWJIPsH6P7wqFdIw</t>
  </si>
  <si>
    <t>bFR0K-6ZCn1PDQ3Smj1Gyw</t>
  </si>
  <si>
    <t>Alexander Village</t>
  </si>
  <si>
    <t>9224 Graham Ridge Dr</t>
  </si>
  <si>
    <t>38LootZ9dawR1KpVHCNLeA</t>
  </si>
  <si>
    <t>Deli st</t>
  </si>
  <si>
    <t>['Restaurants', 'Sandwiches', 'Delis', 'Food', 'Beer', 'Wine &amp; Spirits', 'Coffee &amp; Tea']</t>
  </si>
  <si>
    <t>5sZyYGQH4k-WwvVJk_LIvQ</t>
  </si>
  <si>
    <t>Villa Antonio Ristorante</t>
  </si>
  <si>
    <t>4707 South Blvd</t>
  </si>
  <si>
    <t>tHJhdlrISoznANVw0eLWbQ</t>
  </si>
  <si>
    <t>Verona</t>
  </si>
  <si>
    <t>127 N Tryon St, Ste 270</t>
  </si>
  <si>
    <t>Papaya Papers and Gifts</t>
  </si>
  <si>
    <t>19818 N Cove Rd</t>
  </si>
  <si>
    <t>['Cards &amp; Stationery', 'Shopping', 'Flowers &amp; Gifts', 'Arts &amp; Crafts', 'Event Planning &amp; Services']</t>
  </si>
  <si>
    <t>AEdlEpcUni8peDLAm1K_ZA</t>
  </si>
  <si>
    <t>food for thought, Crowne Plaza</t>
  </si>
  <si>
    <t>Tyvola Rd</t>
  </si>
  <si>
    <t>Lh8eFcF75vFxCE5TwwXNwg</t>
  </si>
  <si>
    <t>Caldwell's Cleaners</t>
  </si>
  <si>
    <t>800 Church St N</t>
  </si>
  <si>
    <t>['Bridal', 'Local Services', 'Sewing &amp; Alterations', 'Shopping', 'Dry Cleaning &amp; Laundry', 'Laundry Services']</t>
  </si>
  <si>
    <t>t8FOM40C_iU9qYPkZQMmgA</t>
  </si>
  <si>
    <t>Daisy Nails &amp; Spa</t>
  </si>
  <si>
    <t>519 Brentwood Rd</t>
  </si>
  <si>
    <t>cUiQjH04SnOrFvASjlV9Qw</t>
  </si>
  <si>
    <t>300 Billingsley Rd, Ste 200</t>
  </si>
  <si>
    <t>['Health &amp; Medical', 'Doctors', 'Gastroenterologist', 'Internal Medicine']</t>
  </si>
  <si>
    <t>q_dA0kgCgdC7SAl-WFQXdg</t>
  </si>
  <si>
    <t>Charlotte Radiology</t>
  </si>
  <si>
    <t>['Radiologists', 'Health &amp; Medical', 'Doctors']</t>
  </si>
  <si>
    <t>5fHZVoCij2D44wRQyZzEaA</t>
  </si>
  <si>
    <t>Shapiro &amp; Ingle LLP</t>
  </si>
  <si>
    <t>10130 Perimeter Pkwy, Ste 400</t>
  </si>
  <si>
    <t>['Lawyers', 'Real Estate Law', 'Professional Services']</t>
  </si>
  <si>
    <t>FnDLptqB71GmLpCXHuvYSA</t>
  </si>
  <si>
    <t>Hot Box Powder Coating</t>
  </si>
  <si>
    <t>1033 Berryhill Rd</t>
  </si>
  <si>
    <t>['Local Services', 'Home &amp; Garden', 'Home Services', 'Shopping', 'Powder Coating', 'Furniture Stores', 'Metal Fabricators', 'Building Supplies']</t>
  </si>
  <si>
    <t>5a_WcpOfS7CpVMOuUMq0Iw</t>
  </si>
  <si>
    <t>Los Pinos Mexican Restaurant</t>
  </si>
  <si>
    <t>911 N Wendover Rd</t>
  </si>
  <si>
    <t>['Salad', 'Soup', 'Restaurants', 'Mexican']</t>
  </si>
  <si>
    <t>IShZuVS9Irh8uWjtPvw6Wg</t>
  </si>
  <si>
    <t>Spirit of Mecklenburg Statue</t>
  </si>
  <si>
    <t>4TH St And Kings Dr</t>
  </si>
  <si>
    <t>['Landmarks &amp; Historical Buildings', 'Local Flavor', 'Public Services &amp; Government']</t>
  </si>
  <si>
    <t>SzAr3mhJzH7uYXF0c-C5kg</t>
  </si>
  <si>
    <t>4305 Park Rd</t>
  </si>
  <si>
    <t>_qVH7N2Ven3BuJkrvw6ORA</t>
  </si>
  <si>
    <t>UONIdcsPnUSC1IZmlUUCeA</t>
  </si>
  <si>
    <t>Tokyo Express</t>
  </si>
  <si>
    <t>3375 Cloverleaf Pkwy</t>
  </si>
  <si>
    <t>VKUYBSxrtZEAH9Eg6NducQ</t>
  </si>
  <si>
    <t>Stickley Audi &amp; Co</t>
  </si>
  <si>
    <t>11410 Carolina Place Pkwy</t>
  </si>
  <si>
    <t>['Home Decor', 'Shopping', 'Home &amp; Garden', 'Interior Design', 'Furniture Stores', 'Rugs', 'Home Services']</t>
  </si>
  <si>
    <t>0njaz5UFLm4g8eMi76FhlQ</t>
  </si>
  <si>
    <t>3053 Freedom Dr, Ste B</t>
  </si>
  <si>
    <t>I2F8XogGCHBaW3anlqLOCw</t>
  </si>
  <si>
    <t>1521 E 3rd St</t>
  </si>
  <si>
    <t>tkOsJmwvCMrEfSezgsFcjQ</t>
  </si>
  <si>
    <t>18137 W Catawba Ave</t>
  </si>
  <si>
    <t>['Medical Spas', 'Reiki', 'Health &amp; Medical', 'Massage Therapy', 'Beauty &amp; Spas', 'Massage']</t>
  </si>
  <si>
    <t>3CG7oBD_k85M8jJ_JlhL-A</t>
  </si>
  <si>
    <t>The Penguin Drive-In</t>
  </si>
  <si>
    <t>1921 Commonwealth Ave</t>
  </si>
  <si>
    <t>['Bars', 'Dive Bars', 'American (Traditional)', 'Nightlife', 'Restaurants', 'Diners']</t>
  </si>
  <si>
    <t>lxa-l1qJ769O1hkGbJwJNg</t>
  </si>
  <si>
    <t>Bottom Line Property Management</t>
  </si>
  <si>
    <t>2301 W Morehead St, Ste C</t>
  </si>
  <si>
    <t>['Real Estate Services', 'Home Services', 'Property Management', 'Real Estate', 'Real Estate Agents']</t>
  </si>
  <si>
    <t>773ovbZW7HvfaNy5laUznQ</t>
  </si>
  <si>
    <t>Jia Asian Fusion &amp; Sushi Bar</t>
  </si>
  <si>
    <t>3418 S New Hope Rd</t>
  </si>
  <si>
    <t>['Asian Fusion', 'Chinese', 'Pan Asian', 'Food', 'Restaurants', 'Beer', 'Wine &amp; Spirits', 'Sushi Bars']</t>
  </si>
  <si>
    <t>986hvG-tMZsXGH8anSVU0Q</t>
  </si>
  <si>
    <t>Results Massage &amp; Bodywork LLC</t>
  </si>
  <si>
    <t>3349 Chilham Pl</t>
  </si>
  <si>
    <t>['Beauty &amp; Spas', 'Massage', 'Reflexology', 'Massage Therapy', 'Health &amp; Medical']</t>
  </si>
  <si>
    <t>_TO_9GAogPZaGO7_EhzeQA</t>
  </si>
  <si>
    <t>Delta's Restaurant</t>
  </si>
  <si>
    <t>['Jazz &amp; Blues', 'Soul Food', 'Restaurants', 'Arts &amp; Entertainment', 'Nightlife']</t>
  </si>
  <si>
    <t>OumQegxJeG08Fymfu2xqWg</t>
  </si>
  <si>
    <t>1526-A Alleghany St</t>
  </si>
  <si>
    <t>['Mattresses', 'Shopping', 'Home Decor', 'Furniture Stores', 'Home &amp; Garden']</t>
  </si>
  <si>
    <t>uW-17lZoo9rRy4TwcU16iA</t>
  </si>
  <si>
    <t>3128 The Plaza</t>
  </si>
  <si>
    <t>['Sandwiches', 'American (Traditional)', 'Salad', 'Chicken Wings', 'Restaurants']</t>
  </si>
  <si>
    <t>VvHRX1IsrFtB5x7wr_lbwQ</t>
  </si>
  <si>
    <t>Freshberry Frozen Yogurt &amp; Smallcakes Cupcakery</t>
  </si>
  <si>
    <t>1300 East Blvd</t>
  </si>
  <si>
    <t>['Ice Cream &amp; Frozen Yogurt', 'Food', 'Bakeries']</t>
  </si>
  <si>
    <t>uHSpzkr-CHCC_Rk_vD5dRg</t>
  </si>
  <si>
    <t>Sangrock Black Belt World Charlotte</t>
  </si>
  <si>
    <t>11301 Golf Links Dr, Ste 102</t>
  </si>
  <si>
    <t>['Martial Arts', 'Fitness &amp; Instruction', 'Yoga', 'Active Life', 'Trainers', 'Event Planning &amp; Services', 'Venues &amp; Event Spaces', 'Taekwondo', 'Child Care &amp; Day Care', 'Summer Camps', 'Self-defense Classes', 'Local Services']</t>
  </si>
  <si>
    <t>nrmRGQJvSZLPYevdsNk9zg</t>
  </si>
  <si>
    <t>SpringHill Suites Charlotte Airport</t>
  </si>
  <si>
    <t>3055 Scott Futrell Dr</t>
  </si>
  <si>
    <t>['Event Planning &amp; Services', 'Hotels &amp; Travel', 'Hotels', 'Venues &amp; Event Spaces']</t>
  </si>
  <si>
    <t>D26YSDYuUHVJthtMmcbUzw</t>
  </si>
  <si>
    <t>Atlantic Bedding and Furniture</t>
  </si>
  <si>
    <t>5400 W WT Harris Blvd</t>
  </si>
  <si>
    <t>['Accessories', 'Fashion', 'Baby Gear &amp; Furniture', 'Shopping', 'Interior Design', 'Home Decor', 'Home &amp; Garden', 'Home Services', 'Furniture Stores', 'Mattresses', 'Discount Store']</t>
  </si>
  <si>
    <t>UBkbUPb346a7Bm6im56CDw</t>
  </si>
  <si>
    <t>1235 East Blvd, Ste H</t>
  </si>
  <si>
    <t>['Health Markets', 'Juice Bars &amp; Smoothies', 'Specialty Food', 'Food']</t>
  </si>
  <si>
    <t>1fYWRuJVpCUT7qyy-tUi5g</t>
  </si>
  <si>
    <t>16625 Lancaster Hwy, Ste 103</t>
  </si>
  <si>
    <t>['Pizza', 'Restaurants', 'Chicken Wings', 'Sandwiches']</t>
  </si>
  <si>
    <t>RmBQB6-dPKIkaKF0Bi048Q</t>
  </si>
  <si>
    <t>Vision Loft</t>
  </si>
  <si>
    <t>8415 Pit Stop Ct NW, Ste 100</t>
  </si>
  <si>
    <t>['Health &amp; Medical', 'Optometrists', 'Shopping', 'Eyewear &amp; Opticians', 'Laser Eye Surgery/Lasik']</t>
  </si>
  <si>
    <t>gJAA4KQEyjTY1vJbZLDBnw</t>
  </si>
  <si>
    <t>Statesville Avenue Garage</t>
  </si>
  <si>
    <t>3714 Statesville Ave</t>
  </si>
  <si>
    <t>BP2i7igW8HtW1nHRzwY1aw</t>
  </si>
  <si>
    <t>Uii1lJW4kGsQYV2xCjxdng</t>
  </si>
  <si>
    <t>The Carolinas Men's Clinic</t>
  </si>
  <si>
    <t>10344 Park Rd, Ste 200</t>
  </si>
  <si>
    <t>['Medical Centers', 'Hospitals', 'Health &amp; Medical']</t>
  </si>
  <si>
    <t>x8eWCJfbZBC0mYeidQfWSw</t>
  </si>
  <si>
    <t>Duke Energy Explorium</t>
  </si>
  <si>
    <t>13339 Hagers Ferry Rd</t>
  </si>
  <si>
    <t>['Active Life', 'Arts &amp; Entertainment', 'Museums']</t>
  </si>
  <si>
    <t>eushAt9PVhy7FvWm2EmCDg</t>
  </si>
  <si>
    <t>Premier Plastic Surgery Center</t>
  </si>
  <si>
    <t>1635 Matthews Township Pkwy</t>
  </si>
  <si>
    <t>['Cosmetic Surgeons', 'Health &amp; Medical', 'Doctors', 'Plastic Surgeons']</t>
  </si>
  <si>
    <t>e12r7KAEoZg6Brwi_Q7t0g</t>
  </si>
  <si>
    <t>Oak City Fish And Chips Charlotte</t>
  </si>
  <si>
    <t>['Restaurants', 'Fish &amp; Chips', 'Food Trucks', 'Food', 'Seafood']</t>
  </si>
  <si>
    <t>pWLt6ID1HiMOp9QLNeuvIQ</t>
  </si>
  <si>
    <t>Red Rocks Cafe- Charlotte</t>
  </si>
  <si>
    <t>4223-8 Providence Rd</t>
  </si>
  <si>
    <t>['American (New)', 'Nightlife', 'Wine Bars', 'Bakeries', 'Restaurants', 'Southern', 'Steakhouses', 'American (Traditional)', 'Cafes', 'Bars', 'Food']</t>
  </si>
  <si>
    <t>U7bgibJmrdfBI1G8UuWXmQ</t>
  </si>
  <si>
    <t>One Hott Mamma Maternity Consignment</t>
  </si>
  <si>
    <t>316 East Blvd, Ste 100</t>
  </si>
  <si>
    <t>['Fashion', "Women's Clothing", 'Shopping', 'Used', 'Vintage &amp; Consignment', 'Maternity Wear']</t>
  </si>
  <si>
    <t>90S-MLXr8swADnxGlV9pCA</t>
  </si>
  <si>
    <t>Concourse D - Charlotte Douglas International Airport</t>
  </si>
  <si>
    <t>['Airports', 'Airport Terminals', 'Hotels &amp; Travel']</t>
  </si>
  <si>
    <t>bWPdq1sGshzGTTZPpwJcMA</t>
  </si>
  <si>
    <t>Steele Creek Tire &amp; Service Center</t>
  </si>
  <si>
    <t>9800 S Tryon St</t>
  </si>
  <si>
    <t>['Automotive', 'Auto Detailing', 'Tires', 'Auto Repair', 'Oil Change Stations']</t>
  </si>
  <si>
    <t>nxsZ-YgiWpK_P92W0K08tg</t>
  </si>
  <si>
    <t>10120 Albemarle Rd</t>
  </si>
  <si>
    <t>['Automotive', 'Auto Repair', 'Oil Change Stations', 'Auto Parts &amp; Supplies', 'Towing', 'Transmission Repair']</t>
  </si>
  <si>
    <t>wRsnNyh6P6aIoUvAZTAqYA</t>
  </si>
  <si>
    <t>Sammy's</t>
  </si>
  <si>
    <t>12744 Lancaster Hwy</t>
  </si>
  <si>
    <t>WMKw7xIDN93fBvrYPRl0Mw</t>
  </si>
  <si>
    <t>kate spade new york Outlet</t>
  </si>
  <si>
    <t>5416 New Fashion Way, Ste815</t>
  </si>
  <si>
    <t>['Fashion', "Women's Clothing", 'Accessories', 'Shopping', 'Outlet Stores']</t>
  </si>
  <si>
    <t>CSCazXou73ZPBHuQvwDkGQ</t>
  </si>
  <si>
    <t>Helms Heating &amp; Air Conditioning</t>
  </si>
  <si>
    <t>1013 Technology Dr</t>
  </si>
  <si>
    <t>ooFlFjIuGW8Lx0bxmvEZJg</t>
  </si>
  <si>
    <t>Passion Grill</t>
  </si>
  <si>
    <t>212 S New Hope Rd</t>
  </si>
  <si>
    <t>['Japanese', 'Chinese', 'Buffets', 'Sushi Bars', 'Restaurants', 'American (New)', 'Asian Fusion']</t>
  </si>
  <si>
    <t>v1oHFecTgxvElA3af9roMg</t>
  </si>
  <si>
    <t>8925 Pineville Matthews Rd</t>
  </si>
  <si>
    <t>['Food', 'Gas Stations', 'Convenience Stores', 'Automotive', 'Car Wash']</t>
  </si>
  <si>
    <t>HVYzoYynIH9lZiwnCaPngQ</t>
  </si>
  <si>
    <t>Shanghai Restaurant</t>
  </si>
  <si>
    <t>8418 Park Rd, Ste B</t>
  </si>
  <si>
    <t>CpfTrHU_IV_pWiufQAj3vQ</t>
  </si>
  <si>
    <t>Pleasant Plains Dental</t>
  </si>
  <si>
    <t>5850 Hwy 74 W, Ste 135</t>
  </si>
  <si>
    <t>['Health &amp; Medical', 'Cosmetic Dentists', 'General Dentistry', 'Dentists', 'Pediatric Dentists', 'Orthodontists']</t>
  </si>
  <si>
    <t>3LyroOHw871DJKFc8695vw</t>
  </si>
  <si>
    <t>Emanate Balance</t>
  </si>
  <si>
    <t>211 S Chestnut St</t>
  </si>
  <si>
    <t>['Health &amp; Medical', 'Massage Therapy', 'Fitness &amp; Instruction', 'Tai Chi', 'Active Life']</t>
  </si>
  <si>
    <t>29CNDTpKLsrr_jObcydMmg</t>
  </si>
  <si>
    <t>Anthony &amp; Sylvan Pools</t>
  </si>
  <si>
    <t>9201 Southern Pine Blvd, #C</t>
  </si>
  <si>
    <t>['Contractors', 'Home &amp; Garden', 'Shopping', 'Home Services', 'Pool &amp; Hot Tub Service', 'Hot Tub &amp; Pool']</t>
  </si>
  <si>
    <t>ynYPae0bsATA6NOYQ0Z7zg</t>
  </si>
  <si>
    <t>Little Steps Childcare</t>
  </si>
  <si>
    <t>4101 W Tyvola Rd</t>
  </si>
  <si>
    <t>pel5oJrZ4AT6xTv0L1wy7Q</t>
  </si>
  <si>
    <t>Courtyard Hooligans</t>
  </si>
  <si>
    <t>140 Brevard Ct</t>
  </si>
  <si>
    <t>['Pubs', 'Nightlife', 'Sports Bars', 'Bars']</t>
  </si>
  <si>
    <t>neGkpIfEn5tG9Y1AAMoUUg</t>
  </si>
  <si>
    <t>Makong Authentic Thai Cuisine</t>
  </si>
  <si>
    <t>7030 Smith Corners Blvd, Ste C-D</t>
  </si>
  <si>
    <t>lvqFo88Kx4tkd02c465oYw</t>
  </si>
  <si>
    <t>Piedmont Endocrinology Medical Associates</t>
  </si>
  <si>
    <t>10512 Park Rd, Ste 210</t>
  </si>
  <si>
    <t>['Doctors', 'Endocrinologists', 'Health &amp; Medical']</t>
  </si>
  <si>
    <t>SwxRIcrDe4Pyzbs8VoYEJg</t>
  </si>
  <si>
    <t>Charlotte Supplements</t>
  </si>
  <si>
    <t>4128 South Blvd, Unit b</t>
  </si>
  <si>
    <t>['Grocery', 'Shopping', 'Vitamins &amp; Supplements', 'Food', 'Specialty Food', 'Health Markets', 'Wholesale Stores']</t>
  </si>
  <si>
    <t>_vj8nh6MceJLInLoMRA38g</t>
  </si>
  <si>
    <t>9905 Knockando Ln</t>
  </si>
  <si>
    <t>['Breakfast &amp; Brunch', 'Food', 'Bagels', 'Soup', 'Salad', 'Sandwiches', 'Restaurants']</t>
  </si>
  <si>
    <t>ZKqyDXy9INxxptrMwSUVRg</t>
  </si>
  <si>
    <t>Charlotte Pool &amp; Spa Outlet</t>
  </si>
  <si>
    <t>1814 Central Ave</t>
  </si>
  <si>
    <t>2A9jhTgrHkv0PIwUQBK2GQ</t>
  </si>
  <si>
    <t>Save-A-Lot</t>
  </si>
  <si>
    <t>2800 W Sugar Creek Rd</t>
  </si>
  <si>
    <t>2MOaiezPXzeyd6e3WXk8xw</t>
  </si>
  <si>
    <t>Yans Alterations &amp; Tailoring</t>
  </si>
  <si>
    <t>11915 N Tryon St, Ste D</t>
  </si>
  <si>
    <t>7uBXIz7PmMGEpstLaVfPzw</t>
  </si>
  <si>
    <t>The Flooring Pros</t>
  </si>
  <si>
    <t>7204 Stinson Hartis Rd</t>
  </si>
  <si>
    <t>['Carpet Installation', 'Flooring', 'Carpeting', 'Home Services']</t>
  </si>
  <si>
    <t>mCngB920N5rY25KPsAWPcA</t>
  </si>
  <si>
    <t>11017 Carolina Place Pkwy</t>
  </si>
  <si>
    <t>['Baby Gear &amp; Furniture', 'Eyewear &amp; Opticians', 'Fashion', 'Shopping', 'Department Stores', "Women's Clothing", "Men's Clothing", "Children's Clothing", 'Appliances', 'Home &amp; Garden']</t>
  </si>
  <si>
    <t>0cXix389miIheAn0H_kw0w</t>
  </si>
  <si>
    <t>We're Sew Creative</t>
  </si>
  <si>
    <t>8637 Concord Mills Blvd</t>
  </si>
  <si>
    <t>['Sewing &amp; Alterations', 'Appliances &amp; Repair', 'Art Supplies', 'Appliances', 'Home &amp; Garden', 'Local Services', 'Shopping', 'Fabric Stores', 'Arts &amp; Crafts', 'Hobby Shops']</t>
  </si>
  <si>
    <t>mruU_deKkEWPPDmq-wS81A</t>
  </si>
  <si>
    <t>Mobile Lawn Mower Repair</t>
  </si>
  <si>
    <t>1699 Mark Dr</t>
  </si>
  <si>
    <t>['Electronics Repair', 'Motorsport Vehicle Repairs', 'Automotive', 'Outdoor Power Equipment Services', 'Appliances &amp; Repair', 'Office Cleaning', 'Farm Equipment Repair', 'Professional Services', 'Home Services', 'Local Services', 'Pressure Washers']</t>
  </si>
  <si>
    <t>Bf8f3Rmy0PCOKUyQHcEIKg</t>
  </si>
  <si>
    <t>860 Summit Crossing Pl, Ste 130</t>
  </si>
  <si>
    <t>zI4DTA_uiYmdLiGirl3ylA</t>
  </si>
  <si>
    <t>Guacamole's Mexican Grill</t>
  </si>
  <si>
    <t>N9y67QI_V_WXx9uUokxK2g</t>
  </si>
  <si>
    <t>Novant Health Charlotte Orthopedic Hospital</t>
  </si>
  <si>
    <t>YIQtnramivNFHwcLzrUOsQ</t>
  </si>
  <si>
    <t>Metal &amp; Stone Elite Jewelers</t>
  </si>
  <si>
    <t>['Art Galleries', 'Arts &amp; Entertainment', 'Local Services', 'Jewelry', 'Watch Repair', 'Jewelry Repair', 'Shopping']</t>
  </si>
  <si>
    <t>CcK-g4IrT8E0ywMJFb63TA</t>
  </si>
  <si>
    <t>['Salad', 'Sandwiches', 'Delis', 'Restaurants', 'American (Traditional)']</t>
  </si>
  <si>
    <t>cj8pS55Cq-KybHZWRZUGVw</t>
  </si>
  <si>
    <t>4400 Sharon Rd, Ste 132</t>
  </si>
  <si>
    <t>['Specialty Food', 'Cosmetics &amp; Beauty Supply', 'Day Spas', 'Shopping', 'Seafood Markets', 'Food', 'Beauty &amp; Spas']</t>
  </si>
  <si>
    <t>mHw1P6XE6_2qffjp8i9a_A</t>
  </si>
  <si>
    <t>Residence Inn by Marriott Charlotte SouthPark</t>
  </si>
  <si>
    <t>uYh8DDXoBHeLFOmosTC-dg</t>
  </si>
  <si>
    <t>EBP Contracting</t>
  </si>
  <si>
    <t>3211 Kendale Ave</t>
  </si>
  <si>
    <t>['Landscaping', 'Home Services', 'Contractors', 'Window Washing']</t>
  </si>
  <si>
    <t>qwQoxut3Y9_iFGhdgcuNNQ</t>
  </si>
  <si>
    <t>Pharr Mill Brewery</t>
  </si>
  <si>
    <t>105 Oakley Dr</t>
  </si>
  <si>
    <t>['Bars', 'Beer Bar', 'Nightlife', 'Food', 'Breweries']</t>
  </si>
  <si>
    <t>Es-MfCr79uHI-CSrzkea-w</t>
  </si>
  <si>
    <t>Maria Bonita</t>
  </si>
  <si>
    <t>p_7hLpPWxL0dAb0rgSokSQ</t>
  </si>
  <si>
    <t>179 Davidson Gateway Dr</t>
  </si>
  <si>
    <t>['Towing', 'Oil Change Stations', 'Auto Repair', 'Automotive']</t>
  </si>
  <si>
    <t>bXoK-PPaIXiqS75c09bfQg</t>
  </si>
  <si>
    <t>['Mediterranean', 'Restaurants', 'Greek', 'Salad', 'Kebab', 'Sandwiches']</t>
  </si>
  <si>
    <t>hfBrethLHS9iXeBNR8MtzQ</t>
  </si>
  <si>
    <t>14021 Boren St</t>
  </si>
  <si>
    <t>['Specialty Food', 'Health Markets', 'Food', 'Grocery']</t>
  </si>
  <si>
    <t>4Q1RdrKoDfWiX6eoscelMA</t>
  </si>
  <si>
    <t>4701 E Independence Blvd</t>
  </si>
  <si>
    <t>e9ifN6OVbR_OpL47vLiLaQ</t>
  </si>
  <si>
    <t>Nelsen Jason Dr &amp; Associates</t>
  </si>
  <si>
    <t>acPCrxMhwM0W3oJkbiVeFA</t>
  </si>
  <si>
    <t>5355 Ballantyne Commons Pkwy, Ste 200</t>
  </si>
  <si>
    <t>['Sporting Goods', 'Outdoor Gear', 'Shoe Stores', 'Shopping', 'Fashion']</t>
  </si>
  <si>
    <t>_gxjFeC5-9_gcb_QPlZS0g</t>
  </si>
  <si>
    <t>10321 Cane Creek Dr</t>
  </si>
  <si>
    <t>Opk-rkt0ryMdzwobrHkVxA</t>
  </si>
  <si>
    <t>Standing Ovation Barber Shop</t>
  </si>
  <si>
    <t>167 S Trade St, Ste H</t>
  </si>
  <si>
    <t>kdUUtCQ10uzxm0pim_omWg</t>
  </si>
  <si>
    <t>Beauty Bliss And Wax</t>
  </si>
  <si>
    <t>1208 The Plz</t>
  </si>
  <si>
    <t>pDwKOuqjQ4gtoX-aaQPJ_g</t>
  </si>
  <si>
    <t>My Bento Asian Diner</t>
  </si>
  <si>
    <t>8640 University City Blvd, Ste A-1</t>
  </si>
  <si>
    <t>['Asian Fusion', 'Sushi Bars', 'Restaurants', 'Taiwanese']</t>
  </si>
  <si>
    <t>09UgfMdTxFx0Qppa4eQJNg</t>
  </si>
  <si>
    <t>Mint Hill Rock Store BBQ</t>
  </si>
  <si>
    <t>7032 Brighton Park, Ste 200</t>
  </si>
  <si>
    <t>V53VP8FwKio5oZ1pqDFKoA</t>
  </si>
  <si>
    <t>The Tradition Golf Club</t>
  </si>
  <si>
    <t>3800 Prosperity Church Rd</t>
  </si>
  <si>
    <t>Fz9Bcf3TVwpWDW6-hi0FBQ</t>
  </si>
  <si>
    <t>7211 E Independence Blvd, Ste 9</t>
  </si>
  <si>
    <t>['Shopping', 'Mobile Phone Accessories', 'Mobile Phones', 'Internet Service Providers', 'Professional Services', 'Telecommunications', 'Home Services', 'Local Services', 'IT Services &amp; Computer Repair']</t>
  </si>
  <si>
    <t>bFFniA_WFpLSCPwdmVd6CQ</t>
  </si>
  <si>
    <t>2413 S Tryon St</t>
  </si>
  <si>
    <t>['Auto Parts &amp; Supplies', 'Oil Change Stations', 'Automotive', 'Auto Repair', 'Transmission Repair']</t>
  </si>
  <si>
    <t>d1TA2Fett9TRCTHaeSLPow</t>
  </si>
  <si>
    <t>Wheres My Walk</t>
  </si>
  <si>
    <t>['Pet Services', 'Pet Sitting', 'Dog Walkers', 'Pets']</t>
  </si>
  <si>
    <t>uDGttCIOnr072Tlk7Pt90w</t>
  </si>
  <si>
    <t>Mattress Firm Rivergate</t>
  </si>
  <si>
    <t>14119 Rivergate Pkwy</t>
  </si>
  <si>
    <t>['Furniture Stores', 'Mattresses', 'Home &amp; Garden', 'Shopping', 'Home Decor']</t>
  </si>
  <si>
    <t>OIO1RVPOE6kfqnPptF38-Q</t>
  </si>
  <si>
    <t>7280 Caldwell Rd</t>
  </si>
  <si>
    <t>n4v89sJRuPlPFoTl_AGeIw</t>
  </si>
  <si>
    <t>Brookstone</t>
  </si>
  <si>
    <t>iSXbwyIBjnkH9vBpthL-Dw</t>
  </si>
  <si>
    <t>Crossroads Ford of Indian Trail Service Department</t>
  </si>
  <si>
    <t>Qae1SDFtLM8eFgXt6Dg_iA</t>
  </si>
  <si>
    <t>4805 Park Rd, Ste 102</t>
  </si>
  <si>
    <t>Hncs5Mcd1lqFiwgwmmkVFQ</t>
  </si>
  <si>
    <t>Master Services</t>
  </si>
  <si>
    <t>['Damage Restoration', 'Home Services', 'Painters', 'Carpet Cleaning', 'Performing Arts', 'Local Services', 'Home Cleaning', 'Flooring', 'Arts &amp; Entertainment', 'Pressure Washers', 'Carpeting']</t>
  </si>
  <si>
    <t>35Vy7DmrPpSfqsJUg2h9dA</t>
  </si>
  <si>
    <t>8501 Concord Mills Blvd</t>
  </si>
  <si>
    <t>OXFWfJIp5pN8fIQGxOYvzg</t>
  </si>
  <si>
    <t>Infinity Nails</t>
  </si>
  <si>
    <t>RAKSBqeNb-p_ZABwAWH_jA</t>
  </si>
  <si>
    <t>Koishi Restaurant &amp; Sushi Bar</t>
  </si>
  <si>
    <t>120 N Sharon Amity Rd</t>
  </si>
  <si>
    <t>['Japanese', 'Sushi Bars', 'Restaurants', 'Chinese']</t>
  </si>
  <si>
    <t>HTWFC8DRoviszoKC6PVTZA</t>
  </si>
  <si>
    <t>['Electronics', 'Shopping', 'Books', 'Mags', 'Music &amp; Video', 'Computers', 'Video Game Stores', 'Hobby Shops']</t>
  </si>
  <si>
    <t>NMHyFtEj-AX0FuG3CaAzpA</t>
  </si>
  <si>
    <t>GyfuHCLwPRBTYWnCBLp6aQ</t>
  </si>
  <si>
    <t>WSOC-TV</t>
  </si>
  <si>
    <t>1901 N Tryon St</t>
  </si>
  <si>
    <t>q4E2ybUSa2D5WHCqfnBUkg</t>
  </si>
  <si>
    <t>Smallcakes Steele Creek</t>
  </si>
  <si>
    <t>4847 Shopton Rd, Ste E</t>
  </si>
  <si>
    <t>['Cupcakes', 'Desserts', 'Food', 'Ice Cream &amp; Frozen Yogurt']</t>
  </si>
  <si>
    <t>b2-jHqFJYWxDnmnyepQHhw</t>
  </si>
  <si>
    <t>Dynamic Auto Tune</t>
  </si>
  <si>
    <t>8516 Monroe Rd</t>
  </si>
  <si>
    <t>xzkn0HlLBoOwvbjpqzT3uA</t>
  </si>
  <si>
    <t>Flaming Grill Buffet</t>
  </si>
  <si>
    <t>3000 Cloverleaf Pkwy</t>
  </si>
  <si>
    <t>['Restaurants', 'Buffets', 'Sushi Bars', 'Chinese']</t>
  </si>
  <si>
    <t>k37w_Sz_pNZpr0fCQ-_85Q</t>
  </si>
  <si>
    <t>Para USA</t>
  </si>
  <si>
    <t>10620 Southern Loop Blvd</t>
  </si>
  <si>
    <t>RYG-7Sh1HHb03Wf5-iAgQw</t>
  </si>
  <si>
    <t>Cruise Carts</t>
  </si>
  <si>
    <t>1500 N Graham St</t>
  </si>
  <si>
    <t>['Airport Shuttles', 'Community Service/Non-Profit', 'Hotels &amp; Travel', 'Transportation', 'Public Transportation', 'Local Services']</t>
  </si>
  <si>
    <t>CgGOn2UaWZr1YGAffyg6aQ</t>
  </si>
  <si>
    <t>4201 Park Rd, Ste B</t>
  </si>
  <si>
    <t>pwnH8YOzWS_vnlcUEiLZiA</t>
  </si>
  <si>
    <t>Park Road Lock and Key Shop</t>
  </si>
  <si>
    <t>KrRa7D4isO118nVppZXlRA</t>
  </si>
  <si>
    <t>Carolina Collision Center</t>
  </si>
  <si>
    <t>8524 Monroe Rd</t>
  </si>
  <si>
    <t>['Automotive', 'Body Shops', 'Auto Repair', 'Auto Customization', 'Auto Glass Services']</t>
  </si>
  <si>
    <t>CRAcSTA2F6-TAs1lQ7DyGg</t>
  </si>
  <si>
    <t>Clayworks</t>
  </si>
  <si>
    <t>4506 Monroe Rd</t>
  </si>
  <si>
    <t>['Arts &amp; Entertainment', 'Specialty Schools', 'Education', 'Art Schools']</t>
  </si>
  <si>
    <t>ltBykrt4Z_lP8pI1Sgb1ww</t>
  </si>
  <si>
    <t>['Shopping', 'Health &amp; Medical', 'Ophthalmologists', 'Doctors', 'Optometrists', 'Eyewear &amp; Opticians']</t>
  </si>
  <si>
    <t>HzGeL_H3rkm5W9DkN9FQBw</t>
  </si>
  <si>
    <t>Golden Wok</t>
  </si>
  <si>
    <t>1535 Remount Rd</t>
  </si>
  <si>
    <t>['Chinese', 'Seafood', 'Restaurants', 'Soup']</t>
  </si>
  <si>
    <t>6j3nNzNPagSFOMw3ZIqPXA</t>
  </si>
  <si>
    <t>Quality Lube Plus</t>
  </si>
  <si>
    <t>830 N Highway 16</t>
  </si>
  <si>
    <t>QjL_QaEJGRfyBS2-wuowGA</t>
  </si>
  <si>
    <t>KO Sushi</t>
  </si>
  <si>
    <t>230 S Tryon St</t>
  </si>
  <si>
    <t>lkUX2HhpEstOBoOGGD4TvQ</t>
  </si>
  <si>
    <t>A Barber's Cafe &amp; Bar</t>
  </si>
  <si>
    <t>19801 S Main St, Ste1</t>
  </si>
  <si>
    <t>['Beauty &amp; Spas', 'Hair Salons', 'Barbers', "Men's Hair Salons", 'Hair Stylists']</t>
  </si>
  <si>
    <t>cFEQOCGxb5X8Be7QRqbDDw</t>
  </si>
  <si>
    <t>Lake Norman Baptist Church</t>
  </si>
  <si>
    <t>7921 Sam Furr Rd</t>
  </si>
  <si>
    <t>R78vsuOI4VB22ZI01V0aPQ</t>
  </si>
  <si>
    <t>No Bull! Mattress</t>
  </si>
  <si>
    <t>12999 E Independence Blvd</t>
  </si>
  <si>
    <t>['Furniture Stores', 'Home Decor', 'Mattresses', 'Shopping', 'Home &amp; Garden']</t>
  </si>
  <si>
    <t>VYBEIo9WAMtESUYMGdUJ2g</t>
  </si>
  <si>
    <t>['Shopping', 'Fashion', 'Discount Store', 'Department Stores']</t>
  </si>
  <si>
    <t>xRI-wLujxqL4KzCdO3yTgA</t>
  </si>
  <si>
    <t>9820-A Rea Road</t>
  </si>
  <si>
    <t>n2WtavwwYZyOr0ImiImquQ</t>
  </si>
  <si>
    <t>220 N Hoskins Rd</t>
  </si>
  <si>
    <t>['Restaurants', 'Fast Food', 'Mexican', 'Tacos', 'Breakfast &amp; Brunch', 'Burgers']</t>
  </si>
  <si>
    <t>KTtAAC_SpFaM_YN54TRdlg</t>
  </si>
  <si>
    <t>Mecklenburg County Registrar of Deeds</t>
  </si>
  <si>
    <t>720 E 4th St</t>
  </si>
  <si>
    <t>['Courthouses', 'Public Services &amp; Government', 'Registry Office']</t>
  </si>
  <si>
    <t>Dmkq8lIzqF6BuQje9NU3GA</t>
  </si>
  <si>
    <t>Just For You Barber &amp; Beauty II</t>
  </si>
  <si>
    <t>NS8ECwXYwxy3WT2y2BYGBA</t>
  </si>
  <si>
    <t>8361 Concord Mills Blvd</t>
  </si>
  <si>
    <t>['Arts &amp; Entertainment', 'Restaurants', 'American (Traditional)', 'American (New)', 'Nightlife', 'Eatertainment', 'Arcades', 'Bars']</t>
  </si>
  <si>
    <t>GwlA40fmsu6ylW7cDuONyw</t>
  </si>
  <si>
    <t>Brake Muffler Express</t>
  </si>
  <si>
    <t>6211 Albemarle Rd</t>
  </si>
  <si>
    <t>z0FBhaNdlg29Yoj0OVVK1w</t>
  </si>
  <si>
    <t>Charlotte Veterinary Clinic PA</t>
  </si>
  <si>
    <t>5220 Albemarle Rd</t>
  </si>
  <si>
    <t>['Pet Sitting', 'Pets', 'Pet Services', 'Veterinarians']</t>
  </si>
  <si>
    <t>n2a29ATEIUztRrD0GrR5bg</t>
  </si>
  <si>
    <t>Dilworth Mattress Factory</t>
  </si>
  <si>
    <t>211 W Worthington Ave</t>
  </si>
  <si>
    <t>['Shopping', 'Home &amp; Garden', 'Mattresses']</t>
  </si>
  <si>
    <t>G2Gdi89YHq8N5BQWJK-4cw</t>
  </si>
  <si>
    <t>The Lost Parrot Restaurant and Bar</t>
  </si>
  <si>
    <t>2300 W Roosevelt Blvd</t>
  </si>
  <si>
    <t>['Nightlife', 'Restaurants', 'American (New)', 'Caribbean', 'Bars']</t>
  </si>
  <si>
    <t>Pl89wWmVYfBEnrFworAyig</t>
  </si>
  <si>
    <t>FORK!</t>
  </si>
  <si>
    <t>['Seafood', 'American (New)', 'Breakfast &amp; Brunch', 'American (Traditional)', 'Nightlife', 'Restaurants', 'Bars', 'Diners']</t>
  </si>
  <si>
    <t>gDu4GjsTZP3HLfoemC-Qqw</t>
  </si>
  <si>
    <t>The Manchester</t>
  </si>
  <si>
    <t>['American (New)', 'Venues &amp; Event Spaces', 'Nightlife', 'Event Planning &amp; Services', 'Breakfast &amp; Brunch', 'Cocktail Bars', 'Bars', 'Restaurants']</t>
  </si>
  <si>
    <t>GzYtJDxyKgDf0e3oXfuOYw</t>
  </si>
  <si>
    <t>Red Wing Shoe Store</t>
  </si>
  <si>
    <t>['Shoe Stores', 'Fashion', 'Shopping', 'Local Services', 'Shoe Repair']</t>
  </si>
  <si>
    <t>E-NUBNVPa4B6iQ6mdV4Jag</t>
  </si>
  <si>
    <t>Founders Hall</t>
  </si>
  <si>
    <t>['Shopping', 'Event Planning &amp; Services', 'Venues &amp; Event Spaces', 'Shopping Centers']</t>
  </si>
  <si>
    <t>ZjhPoWXnJZy5_EmInYccvQ</t>
  </si>
  <si>
    <t>John R. Rainey's Alternative Arts Tattoo</t>
  </si>
  <si>
    <t>1502 Central Ave</t>
  </si>
  <si>
    <t>VB5Zn8bJzjl1Q24r12xHqg</t>
  </si>
  <si>
    <t>Hendrick Lexus Northlake</t>
  </si>
  <si>
    <t>10830 Northlake Auto Plaza Blvd</t>
  </si>
  <si>
    <t>7UtkCrwe99zGtWM70XyLtA</t>
  </si>
  <si>
    <t>2800 W Mallard Creek Church Rd</t>
  </si>
  <si>
    <t>['Shopping', 'Drugstores', 'Cosmetics &amp; Beauty Supply', 'Food', 'Photography Stores &amp; Services', 'Convenience Stores', 'Beauty &amp; Spas']</t>
  </si>
  <si>
    <t>SzFTlHBoqPkj2ITvWwqvBw</t>
  </si>
  <si>
    <t>Children's Orchard Huntersville</t>
  </si>
  <si>
    <t>10035 Biddick Ln</t>
  </si>
  <si>
    <t>['Baby Gear &amp; Furniture', 'Shopping', 'Fashion', 'Toy Stores', "Children's Clothing"]</t>
  </si>
  <si>
    <t>ut0UXwx6nfzcKKh1o4PKOw</t>
  </si>
  <si>
    <t>Hilldrup</t>
  </si>
  <si>
    <t>1325 Carrier Dr</t>
  </si>
  <si>
    <t>KbPB9h5kvqzNa2ys0NrvrA</t>
  </si>
  <si>
    <t>Passion8</t>
  </si>
  <si>
    <t>['Restaurants', 'American (New)', 'Nightlife', 'Bars', 'Salad']</t>
  </si>
  <si>
    <t>qe1cIDQ0ofi7c0PFp7gPvw</t>
  </si>
  <si>
    <t>Tavern 51</t>
  </si>
  <si>
    <t>['Nightlife', 'Bars', 'Chicken Wings', 'Seafood', 'Restaurants', 'Dive Bars']</t>
  </si>
  <si>
    <t>RVTz8D6calGmsFv8hKx0kQ</t>
  </si>
  <si>
    <t>Officemax</t>
  </si>
  <si>
    <t>['Office Equipment', 'Shopping']</t>
  </si>
  <si>
    <t>YMcl9XKI8oGcT2T6gWRBRw</t>
  </si>
  <si>
    <t>Friendly Dental Group of Charlotte-Whitehall</t>
  </si>
  <si>
    <t>8170 S Tryon St, Ste C</t>
  </si>
  <si>
    <t>['Dentists', 'Health &amp; Medical', 'Cosmetic Dentists', 'Pediatric Dentists', 'Orthodontists', 'Oral Surgeons', 'General Dentistry']</t>
  </si>
  <si>
    <t>vj2Rw-W9uXqQ9L8afdpzrg</t>
  </si>
  <si>
    <t>Starpoint Acupuncture</t>
  </si>
  <si>
    <t>1708 Pineville-Mathews Rd</t>
  </si>
  <si>
    <t>HkyqOhjlOe0TOW-at73W7A</t>
  </si>
  <si>
    <t>Adult Dentistry of Ballantyne</t>
  </si>
  <si>
    <t>7820 Ballantyne Commons Pkwy, Ste 102</t>
  </si>
  <si>
    <t>1wEexq5NrFK_YQgl6GG6ng</t>
  </si>
  <si>
    <t>6301 Albemarle Rd</t>
  </si>
  <si>
    <t>['Food', 'Fast Food', 'Burgers', 'Restaurants', 'Coffee &amp; Tea']</t>
  </si>
  <si>
    <t>1S8ZJwuy8u0wjW8cKPycyw</t>
  </si>
  <si>
    <t>The Fairways At Piper Glen</t>
  </si>
  <si>
    <t>6200 Birkdale Valley Dr</t>
  </si>
  <si>
    <t>CJRr0uTOzbO3dn3LWVq2TA</t>
  </si>
  <si>
    <t>Chef's Catering</t>
  </si>
  <si>
    <t>1730 Matthews Township Pkwy, Ste E</t>
  </si>
  <si>
    <t>['Wedding Planning', 'Food Delivery Services', 'Caterers', 'Food', 'Event Planning &amp; Services']</t>
  </si>
  <si>
    <t>xyH5EfT1U6tCwSLxvO9WCA</t>
  </si>
  <si>
    <t>7044 Brighton Park Dr</t>
  </si>
  <si>
    <t>1JGs06_WmjZQVRxOc2A85Q</t>
  </si>
  <si>
    <t>pwz-SZ4uKUtox4Nf4bvPjw</t>
  </si>
  <si>
    <t>Well Worth It</t>
  </si>
  <si>
    <t>5807 W Hwy 74</t>
  </si>
  <si>
    <t>['Furniture Stores', 'Home Decor', 'Home Services', 'Lighting Fixtures &amp; Equipment', 'Antiques', 'Shopping', 'Furniture Reupholstery', 'Home &amp; Garden', 'Local Services']</t>
  </si>
  <si>
    <t>_5rHnvd4w-fvZPjhppJT-A</t>
  </si>
  <si>
    <t>_SxjtUtJwKwNfycVkWB1fg</t>
  </si>
  <si>
    <t>['Fashion', "Women's Clothing", 'Accessories', 'Shopping']</t>
  </si>
  <si>
    <t>VAyPkaXQeOHPoJ2S8TXT7w</t>
  </si>
  <si>
    <t>Pho # 1</t>
  </si>
  <si>
    <t>349 K Copperfield Blvd NE</t>
  </si>
  <si>
    <t>JUBqjBN--1WafXcN-5UHsw</t>
  </si>
  <si>
    <t>The Children's Courtyard of Concord</t>
  </si>
  <si>
    <t>9430 Moss Plantation Ave NW</t>
  </si>
  <si>
    <t>['Local Services', 'Preschools', 'Child Care &amp; Day Care', 'Education', 'Elementary Schools']</t>
  </si>
  <si>
    <t>oUZvW-UiRNbvezRbSF7uyw</t>
  </si>
  <si>
    <t>1301 North Broome St</t>
  </si>
  <si>
    <t>3ACCr7CpGF59kQhnOEVxDQ</t>
  </si>
  <si>
    <t>Club Tan</t>
  </si>
  <si>
    <t>310 E Blvd, Ste 3C</t>
  </si>
  <si>
    <t>SkvQQdMOM3HVJH03O-ML0w</t>
  </si>
  <si>
    <t>Phillips Mallard Creek Apartments</t>
  </si>
  <si>
    <t>655 W Mallard Creek Church Rd</t>
  </si>
  <si>
    <t>f2sChoHFfQh3cE77hSB-ag</t>
  </si>
  <si>
    <t>8503 Concord Mills Blvd</t>
  </si>
  <si>
    <t>['American (Traditional)', 'Seafood', 'Restaurants', 'Cocktail Bars', 'Nightlife', 'American (New)', 'Bars']</t>
  </si>
  <si>
    <t>xTY-Xpl8ryLQuSgYHtzBGw</t>
  </si>
  <si>
    <t>Dry Cleaners Unlimited</t>
  </si>
  <si>
    <t>3530 Mount Holly Huntersville Rd, Ste A</t>
  </si>
  <si>
    <t>NHqPkvt9ncQ0xrF7JwLs4A</t>
  </si>
  <si>
    <t>Pretty Hair Braiding</t>
  </si>
  <si>
    <t>NRcFHW2P1o9lVQ53Q682rg</t>
  </si>
  <si>
    <t>Twenty-Two</t>
  </si>
  <si>
    <t>1500 Central Ave</t>
  </si>
  <si>
    <t>['Shopping', 'Wine Bars', 'Lounges', 'Art Galleries', 'Arts &amp; Entertainment', 'Nightlife', 'Bars']</t>
  </si>
  <si>
    <t>SxR3e4DKNVsTa0JY-FMRow</t>
  </si>
  <si>
    <t>Escape Hair &amp; Skin Studio</t>
  </si>
  <si>
    <t>['Day Spas', 'Beauty &amp; Spas', 'Hair Salons']</t>
  </si>
  <si>
    <t>PRYk628KDd7BJfjYxqpO-Q</t>
  </si>
  <si>
    <t>Sanger Heart &amp; Vasular Institute</t>
  </si>
  <si>
    <t>1001 Blythe Blvd, Ste 300</t>
  </si>
  <si>
    <t>['Doctors', 'Health &amp; Medical', 'Cardiologists']</t>
  </si>
  <si>
    <t>bunwY9WfYsi7lweOXR02mw</t>
  </si>
  <si>
    <t>Ultra Running Company</t>
  </si>
  <si>
    <t>1027 Providence Rd</t>
  </si>
  <si>
    <t>['Sporting Goods', 'Fashion', 'Sports Wear', 'Shopping', 'Shoe Stores']</t>
  </si>
  <si>
    <t>YCPN7WrIFweh1OWgK9g71A</t>
  </si>
  <si>
    <t>Gaston Floral Gardens</t>
  </si>
  <si>
    <t>114 E Trade St</t>
  </si>
  <si>
    <t>['Wedding Planning', 'Shopping', 'Nurseries &amp; Gardening', 'Floral Designers', 'Event Planning &amp; Services', 'Flowers &amp; Gifts', 'Florists', 'Home &amp; Garden']</t>
  </si>
  <si>
    <t>F1tOtPzcsQk8PqNOatVsCg</t>
  </si>
  <si>
    <t>CoffeeWorks</t>
  </si>
  <si>
    <t>MwYY0qJMIk9zIPY4Luo8pw</t>
  </si>
  <si>
    <t>CDA</t>
  </si>
  <si>
    <t>609 S Oakland St</t>
  </si>
  <si>
    <t>['American (Traditional)', 'Restaurants', 'Breakfast &amp; Brunch']</t>
  </si>
  <si>
    <t>ZunFZ-usUGjwuR9BeOCazw</t>
  </si>
  <si>
    <t>La Cancha</t>
  </si>
  <si>
    <t>ndX20wi0hDj1xO5hBVbMIg</t>
  </si>
  <si>
    <t>Courtney Ridge Apartments</t>
  </si>
  <si>
    <t>920 Yorkmont Ridge Ln</t>
  </si>
  <si>
    <t>98BgY_fTauAZZRb1KNDd9A</t>
  </si>
  <si>
    <t>Formal Touch</t>
  </si>
  <si>
    <t>['Formal Wear', 'Shopping', 'Fashion']</t>
  </si>
  <si>
    <t>1cUom4ZcoWXy0HAd3ZTQqQ</t>
  </si>
  <si>
    <t>['Fashion', "Women's Clothing", 'Shopping', "Men's Clothing", 'Shoe Stores', 'Formal Wear']</t>
  </si>
  <si>
    <t>yht-Ov0NJbwp-YQ7sELWBQ</t>
  </si>
  <si>
    <t>PoleFit Carolinas</t>
  </si>
  <si>
    <t>9826 Gilead Rd, Ste C-200</t>
  </si>
  <si>
    <t>['Specialty Schools', 'Gyms', 'Pole Dancing Classes', 'Barre Classes', 'Dance Clubs', 'Dance Schools', 'Pilates', 'Education', 'Dance Studios', 'Health &amp; Medical', 'Fitness &amp; Instruction', 'Professional Services', 'Weight Loss Centers', 'Active Life', 'Nightlife', 'Yoga', 'Arts &amp; Entertainment']</t>
  </si>
  <si>
    <t>3ykom4QLbRosFU_AG6Byfg</t>
  </si>
  <si>
    <t>The Friendly Moose</t>
  </si>
  <si>
    <t>4320 Potters Rd</t>
  </si>
  <si>
    <t>['Restaurants', 'Bars', 'American (New)', 'Breakfast &amp; Brunch', 'Nightlife']</t>
  </si>
  <si>
    <t>nzaquapFlE_67JIBdxV_ZQ</t>
  </si>
  <si>
    <t>National Car Rental</t>
  </si>
  <si>
    <t>['Truck Rental', 'Automotive', 'Car Rental', 'Hotels &amp; Travel']</t>
  </si>
  <si>
    <t>WeFakoHnMU4fHmAcjeXqjA</t>
  </si>
  <si>
    <t>Big Als</t>
  </si>
  <si>
    <t>eMEvSMcNsdQx6AVh510HIg</t>
  </si>
  <si>
    <t>4329 Park Rd</t>
  </si>
  <si>
    <t>X-XYP1CZwc-gEsc8252Biw</t>
  </si>
  <si>
    <t>The Battery Stop</t>
  </si>
  <si>
    <t>1436 Ridge Haven Rd</t>
  </si>
  <si>
    <t>['Battery Stores', 'Shopping']</t>
  </si>
  <si>
    <t>gh2rLpkPiZe96HMDlg9Faw</t>
  </si>
  <si>
    <t>EZ Ship N Link</t>
  </si>
  <si>
    <t>3601-3 Matthews-Mint Hill Rd, Ste 3</t>
  </si>
  <si>
    <t>['Local Services', 'Shipping Centers']</t>
  </si>
  <si>
    <t>V8zzbEQkpBAuEqAMAHiqng</t>
  </si>
  <si>
    <t>Clarion Inn &amp; Suites</t>
  </si>
  <si>
    <t>19608 Liverpool Pkwy</t>
  </si>
  <si>
    <t>D5asLa8r8aSuP19MAGzGZg</t>
  </si>
  <si>
    <t>Sears Home Appliance Showroom</t>
  </si>
  <si>
    <t>9721 E Independence Blvd</t>
  </si>
  <si>
    <t>['Building Supplies', 'Fashion', 'Outlet Stores', 'Hardware Stores', 'Local Services', 'Home &amp; Garden', 'Department Stores', 'Shopping', 'Appliances', 'Home Services', 'Appliances &amp; Repair', 'Plumbing', 'Shopping Centers']</t>
  </si>
  <si>
    <t>1qD9wEZz2ZS743rT9ed27w</t>
  </si>
  <si>
    <t>Rightway Plumbing</t>
  </si>
  <si>
    <t>4209 Stuart Andrew, Ste L</t>
  </si>
  <si>
    <t>['Building Supplies', 'Professional Services', 'Heating &amp; Air Conditioning/HVAC', 'Home &amp; Garden', 'Shopping', 'Kitchen &amp; Bath', 'Plumbing', 'Home Services', 'Water Purification Services']</t>
  </si>
  <si>
    <t>PebNsQgSmiAeYoMiTKktJg</t>
  </si>
  <si>
    <t>2424 W Mallard Creek Church Rd, Ste D</t>
  </si>
  <si>
    <t>['Eyewear &amp; Opticians', 'Optometrists', 'Shopping', 'Health &amp; Medical']</t>
  </si>
  <si>
    <t>YE55riIHyVuC9NfkcU9eFg</t>
  </si>
  <si>
    <t>sVGvJitbv14CrHbCSkNTTg</t>
  </si>
  <si>
    <t>Your Pie</t>
  </si>
  <si>
    <t>2400 S Blvd, Ste 100</t>
  </si>
  <si>
    <t>['Fast Food', 'Restaurants', 'Beer', 'Wine &amp; Spirits', 'Pizza', 'Salad', 'Food']</t>
  </si>
  <si>
    <t>qKdqQAgUepS1rF_FTtScgQ</t>
  </si>
  <si>
    <t>5501 Josh Birmingham Pkwy; Concourse D</t>
  </si>
  <si>
    <t>f1GM59jUZe-P3kHLHOOGiw</t>
  </si>
  <si>
    <t>Matthews Crossing Apartments</t>
  </si>
  <si>
    <t>ShnXvNkJKsDIQaGJeM0L6w</t>
  </si>
  <si>
    <t>Hong Kong BBQ</t>
  </si>
  <si>
    <t>4520 N Tryon St, Ste 25</t>
  </si>
  <si>
    <t>['Food', 'Meat Shops', 'Restaurants', 'Barbeque', 'Chinese', 'Specialty Food']</t>
  </si>
  <si>
    <t>NGA2-FhrAbG8umRaw0Z-Lw</t>
  </si>
  <si>
    <t>Total Spine Specialists Colony</t>
  </si>
  <si>
    <t>7825 Ballantyne Commons Pkwy, Ste 150</t>
  </si>
  <si>
    <t>Zhxz7HLXkMQmN1LJWxiLMA</t>
  </si>
  <si>
    <t>_0d-uqjdfeL23s2xgje4Pw</t>
  </si>
  <si>
    <t>Hotshots Sports Bar &amp; Grill - Concord</t>
  </si>
  <si>
    <t>['American (Traditional)', 'Restaurants', 'Nightlife', 'Bars', 'Chicken Wings', 'Sports Bars']</t>
  </si>
  <si>
    <t>wc-YmPkgF20y57vkvTPKJg</t>
  </si>
  <si>
    <t>Pei Wei</t>
  </si>
  <si>
    <t>8944 Jm Keynes Dr, Ste 300</t>
  </si>
  <si>
    <t>['Chinese', 'Gluten-Free', 'Restaurants', 'Asian Fusion']</t>
  </si>
  <si>
    <t>9eKRO6n9hByBYVK0gQLlzw</t>
  </si>
  <si>
    <t>Awakenings Yoga Studio</t>
  </si>
  <si>
    <t>209 Gilead Rd</t>
  </si>
  <si>
    <t>['Beauty &amp; Spas', 'Health &amp; Medical', 'Reiki', 'Massage', 'Fitness &amp; Instruction', 'Active Life', 'Yoga']</t>
  </si>
  <si>
    <t>o3XMuqAlb-aEgJ9B3tJ5YQ</t>
  </si>
  <si>
    <t>Sheng Ramen</t>
  </si>
  <si>
    <t>['Restaurants', 'Japanese', 'Ramen']</t>
  </si>
  <si>
    <t>RU3FQytaAbM550pnzA2uHg</t>
  </si>
  <si>
    <t>Davidson Chocolate Co</t>
  </si>
  <si>
    <t>1235 East Blvd, Ste A</t>
  </si>
  <si>
    <t>['Food', 'Specialty Food', 'Chocolatiers &amp; Shops', 'Desserts']</t>
  </si>
  <si>
    <t>Wf_c89R7P3h5BlLj0V2mRg</t>
  </si>
  <si>
    <t>Happy Paws Daycare &amp; Kennel</t>
  </si>
  <si>
    <t>11700 McCord Rd</t>
  </si>
  <si>
    <t>MtH1iVTZ-mywdoTL6d3dlg</t>
  </si>
  <si>
    <t>Detailing By Tim</t>
  </si>
  <si>
    <t>241 Post Office Dr, Ste A1</t>
  </si>
  <si>
    <t>8DScwQpbM3Qc0skoO1qQYQ</t>
  </si>
  <si>
    <t>Lowes</t>
  </si>
  <si>
    <t>5711 W Highway 74</t>
  </si>
  <si>
    <t>['Building Supplies', 'Home Services', 'Home &amp; Garden', 'Hardware Stores', 'Shopping', 'Appliances', 'Paint Stores']</t>
  </si>
  <si>
    <t>NI3yMoh9SB9bd4Iuax_phw</t>
  </si>
  <si>
    <t>['Oil Change Stations', 'Automotive', 'Car Dealers', 'Auto Repair']</t>
  </si>
  <si>
    <t>mcExQV14NsdC5lB9IfI-vg</t>
  </si>
  <si>
    <t>Recycle Boutique</t>
  </si>
  <si>
    <t>Park Road Shopping Center, 4301 Park Rd, Ste D</t>
  </si>
  <si>
    <t>['Shopping', 'Fashion', "Women's Clothing", 'Used', 'Vintage &amp; Consignment', 'Thrift Stores']</t>
  </si>
  <si>
    <t>ZaCTk86AMZk9OXoxOid7qg</t>
  </si>
  <si>
    <t>Citywide Courier Service</t>
  </si>
  <si>
    <t>1409 E Blvd, Ste 11A</t>
  </si>
  <si>
    <t>['Food Delivery Services', 'Couriers &amp; Delivery Services', 'Food', 'Local Services']</t>
  </si>
  <si>
    <t>XlHZUInJ39xWJxacADYF8A</t>
  </si>
  <si>
    <t>Jetton &amp; Meredith</t>
  </si>
  <si>
    <t>216 N Mcdowell St, Ste 110</t>
  </si>
  <si>
    <t>['Professional Services', 'Divorce &amp; Family Law', 'Lawyers', 'Personal Injury Law', 'Criminal Defense Law', 'Personal Assistants']</t>
  </si>
  <si>
    <t>oyAMqj2KwzbkJfYEBxgGAA</t>
  </si>
  <si>
    <t>Euroenvy Autowerks</t>
  </si>
  <si>
    <t>3324 Bogle Dr NW</t>
  </si>
  <si>
    <t>['Oil Change Stations', 'Transmission Repair', 'Auto Parts &amp; Supplies', 'Automotive', 'Auto Repair']</t>
  </si>
  <si>
    <t>H3cLp236IMCmL9Th0NAgWg</t>
  </si>
  <si>
    <t>US Social Security Administration</t>
  </si>
  <si>
    <t>5800 Executive Center Dr</t>
  </si>
  <si>
    <t>['Public Services &amp; Government', 'Security Services', 'Professional Services']</t>
  </si>
  <si>
    <t>F8HWWmn1Sde04rRa4DQgxg</t>
  </si>
  <si>
    <t>7928 N Tryon St, Ste A</t>
  </si>
  <si>
    <t>['Tires', 'Transmission Repair', 'Oil Change Stations', 'Automotive', 'Auto Repair']</t>
  </si>
  <si>
    <t>DOjWYJcepvyEwXrkCvLVHw</t>
  </si>
  <si>
    <t>8830 Lindholm Dr, Ste 110</t>
  </si>
  <si>
    <t>['Cupcakes', 'Bakeries', 'Desserts', 'Food']</t>
  </si>
  <si>
    <t>I7HBBsdpx5hNS4o79S9zSQ</t>
  </si>
  <si>
    <t>105-B Center Ln</t>
  </si>
  <si>
    <t>n-PGRL9LMor_Kek__szdUg</t>
  </si>
  <si>
    <t>Kadi Fit</t>
  </si>
  <si>
    <t>19725 Oak St, Unit 3</t>
  </si>
  <si>
    <t>['Boxing', 'Gyms', 'Active Life', 'Fitness &amp; Instruction', 'Yoga', 'Dance Studios']</t>
  </si>
  <si>
    <t>IVRKnmEK2QcqYT-M3zXgfw</t>
  </si>
  <si>
    <t>Java House Cafe</t>
  </si>
  <si>
    <t>['Coffee &amp; Tea', 'Restaurants', 'Food', 'Breakfast &amp; Brunch', 'American (Traditional)']</t>
  </si>
  <si>
    <t>FvAKSZkFO3YL_pWoPyGJEA</t>
  </si>
  <si>
    <t>Tow Truck Guy</t>
  </si>
  <si>
    <t>1600-525 N Tryon St, Ste 1</t>
  </si>
  <si>
    <t>9ePd14ukO4iwaKRcU9OSTw</t>
  </si>
  <si>
    <t>PNC Music Pavilion</t>
  </si>
  <si>
    <t>['Arts &amp; Entertainment', 'Nightlife', 'Performing Arts', 'Music Venues']</t>
  </si>
  <si>
    <t>BmQk1ziIyRTBa3N8QmztsA</t>
  </si>
  <si>
    <t>SouthPark Grill</t>
  </si>
  <si>
    <t>4300 Congress St</t>
  </si>
  <si>
    <t>['Restaurants', 'Steakhouses', 'American (Traditional)', 'Cocktail Bars', 'Breakfast &amp; Brunch', 'Nightlife', 'Food', 'American (New)', 'Beer', 'Wine &amp; Spirits', 'Bars', 'Wine Bars']</t>
  </si>
  <si>
    <t>EwSllq0mWQZw8f-iRO9sMg</t>
  </si>
  <si>
    <t>Slumpy's - The Glass Mold Company</t>
  </si>
  <si>
    <t>710 Catawba St</t>
  </si>
  <si>
    <t>['Arts &amp; Entertainment']</t>
  </si>
  <si>
    <t>Asiaworks</t>
  </si>
  <si>
    <t>10715-B Park Rd</t>
  </si>
  <si>
    <t>6Ef2Ovnj-DLsXzUQyG2b7w</t>
  </si>
  <si>
    <t>Crafty Beer Guys</t>
  </si>
  <si>
    <t>['Food', 'Beer', 'Wine &amp; Spirits', 'Brewing Supplies', 'Nightlife', 'Bars', 'Shopping', 'Local Flavor', 'Pubs']</t>
  </si>
  <si>
    <t>0cDKiKwsE6NAlfhx-cAWkA</t>
  </si>
  <si>
    <t>Table 31</t>
  </si>
  <si>
    <t>130 Landings Dr</t>
  </si>
  <si>
    <t>['Restaurants', 'American (New)', 'Steakhouses']</t>
  </si>
  <si>
    <t>htzlBd57NBOaqLB337MTlw</t>
  </si>
  <si>
    <t>Dollar General Stores</t>
  </si>
  <si>
    <t>7322 Plaza Road Ext</t>
  </si>
  <si>
    <t>Mg9STt1rJBO2HFKjrQyedg</t>
  </si>
  <si>
    <t>Lucky Nail Spa</t>
  </si>
  <si>
    <t>lhjUxj7lw5f4oAA8ml3Zlw</t>
  </si>
  <si>
    <t>12235 N Community House Rd</t>
  </si>
  <si>
    <t>['Grocery', 'Specialty Food', 'Food', 'Meat Shops', 'Organic Stores', 'Health Markets']</t>
  </si>
  <si>
    <t>7wJmtqPXXfK3NB_E8oOUGg</t>
  </si>
  <si>
    <t>Three Monkeys Tavern and Grill</t>
  </si>
  <si>
    <t>4350 Main St, Ste 103</t>
  </si>
  <si>
    <t>['Burgers', 'American (Traditional)', 'Restaurants', 'Sports Bars', 'Nightlife', 'Bars']</t>
  </si>
  <si>
    <t>sd2xhr0aDrNLXc4byjtlXw</t>
  </si>
  <si>
    <t>1808 Windsor Sq Dr</t>
  </si>
  <si>
    <t>j7MAcrMGsiRCrFLLQH-XEQ</t>
  </si>
  <si>
    <t>8451 Davis Lake Pkwy, Ste B1</t>
  </si>
  <si>
    <t>['Hot Dogs', 'Juice Bars &amp; Smoothies', 'Restaurants', 'American (Traditional)', 'Food', 'Burgers', 'Cheesesteaks', 'Ice Cream &amp; Frozen Yogurt']</t>
  </si>
  <si>
    <t>PX7TKlpE5bM-8_CGC7WJSw</t>
  </si>
  <si>
    <t>Mission Restorations</t>
  </si>
  <si>
    <t>['Contractors', 'Damage Restoration', 'Home Services']</t>
  </si>
  <si>
    <t>Rt9M_8-OAUG4CC4kMu3Aag</t>
  </si>
  <si>
    <t>TK Nails Spa</t>
  </si>
  <si>
    <t>3670 S New Hope Rd, Ste 8</t>
  </si>
  <si>
    <t>['Nail Salons', 'Beauty &amp; Spas', 'Waxing', 'Hair Removal', 'Skin Care']</t>
  </si>
  <si>
    <t>5YyMd29_o8JIh00mRtXDXQ</t>
  </si>
  <si>
    <t>18535 Old Statesville Rd, Ste A</t>
  </si>
  <si>
    <t>['Automotive', 'Car Inspectors', 'Motorcycle Repair', 'Auto Repair', 'Smog Check Stations']</t>
  </si>
  <si>
    <t>noiPFrmuzbZW6rZF3OPn0A</t>
  </si>
  <si>
    <t>3489 US Hwy 601 S</t>
  </si>
  <si>
    <t>qmrfhaQXbVhSmFis3uiobA</t>
  </si>
  <si>
    <t>9015 J M Keynes Dr</t>
  </si>
  <si>
    <t>82yapLPUBnvQpw7G0eno4g</t>
  </si>
  <si>
    <t>Healthy Habits Wellness Center</t>
  </si>
  <si>
    <t>20700 N Main St, Ste 100</t>
  </si>
  <si>
    <t>['Medical Spas', 'Hydrotherapy', 'Beauty &amp; Spas', 'Health &amp; Medical', 'Hair Removal', 'Skin Care', 'Massage', 'Nutritionists', 'Waxing']</t>
  </si>
  <si>
    <t>ZBq7AD95c2kPei76KVewQQ</t>
  </si>
  <si>
    <t>Texicali Taco &amp; Tequila Bar</t>
  </si>
  <si>
    <t>900 NC Music Factory</t>
  </si>
  <si>
    <t>['Arts &amp; Entertainment', 'Nightlife', 'Bars', 'Tex-Mex', 'Restaurants', 'Music Venues', 'Mexican']</t>
  </si>
  <si>
    <t>JBzuQWTPFjUV-Q70fRBrUQ</t>
  </si>
  <si>
    <t>Hot Rods Cafe</t>
  </si>
  <si>
    <t>10102 Albemarle Rd</t>
  </si>
  <si>
    <t>['Restaurants', 'Burgers', 'American (Traditional)', 'Breakfast &amp; Brunch']</t>
  </si>
  <si>
    <t>TgDeUb2hCaSWm8mcEZ1I3g</t>
  </si>
  <si>
    <t>6503 Wilkinson Blvd</t>
  </si>
  <si>
    <t>mSltblmCvLaHRI-5wFKk-Q</t>
  </si>
  <si>
    <t>J Gumbo's</t>
  </si>
  <si>
    <t>4469 School House Commons</t>
  </si>
  <si>
    <t>vzi3UyhRWBwzagdDFl8Odw</t>
  </si>
  <si>
    <t>Unique Boutique</t>
  </si>
  <si>
    <t>2021 E 7th St</t>
  </si>
  <si>
    <t>['Shopping', 'Accessories', 'Fashion', 'Wigs', "Women's Clothing", 'Swimwear', 'Sporting Goods', 'Lingerie', 'Sports Wear']</t>
  </si>
  <si>
    <t>y06YVuJI3_QKRKSMfAN8_g</t>
  </si>
  <si>
    <t>9124 S Tryon St, Ste F</t>
  </si>
  <si>
    <t>['Tobacco Shops', 'Head Shops', 'Shopping', 'Food', 'Specialty Food', 'Vape Shops', 'Health Markets']</t>
  </si>
  <si>
    <t>OlQ185sq8HupXr0YdoSB0A</t>
  </si>
  <si>
    <t>Lets Booth It</t>
  </si>
  <si>
    <t>1432 Weststone Dr</t>
  </si>
  <si>
    <t>xdh8_70F2qxr2ph9pJxwiA</t>
  </si>
  <si>
    <t>Heniford B Todd MD</t>
  </si>
  <si>
    <t>Gsbt1IoWkjrh9nExM7BIFw</t>
  </si>
  <si>
    <t>PcyJaTdRUFstszXCmajzDQ</t>
  </si>
  <si>
    <t>Residence Inn by Marriott Charlotte Northlake</t>
  </si>
  <si>
    <t>9110 Harris Corners Pkwy</t>
  </si>
  <si>
    <t>i02sbt7heZ9hv12LqkXq1Q</t>
  </si>
  <si>
    <t>Flowers Baking Co Thrift Store</t>
  </si>
  <si>
    <t>2044 Kannapolis Hwy</t>
  </si>
  <si>
    <t>aW8H5elwWg0y-OG9tgwCqA</t>
  </si>
  <si>
    <t>Imperial Sandwich Co</t>
  </si>
  <si>
    <t>1933 Sharon Rd W Apt 109</t>
  </si>
  <si>
    <t>['Restaurants', 'Food Trucks', 'Sandwiches', 'Food']</t>
  </si>
  <si>
    <t>lBf_TcBWS7XF-TA4qT8MgQ</t>
  </si>
  <si>
    <t>['American (New)', 'Beer', 'Wine &amp; Spirits', 'Diners', 'Food', 'Wine Bars', 'Bars', 'Restaurants', 'Nightlife']</t>
  </si>
  <si>
    <t>L3iHzME7qhwKFl_EaJO49Q</t>
  </si>
  <si>
    <t>Concourse B - Charlotte Douglas International Airport</t>
  </si>
  <si>
    <t>yh0Dta7CV4oh3Uqnnyk89A</t>
  </si>
  <si>
    <t>Omega Coney Island</t>
  </si>
  <si>
    <t>['Diners', 'Indian', 'Restaurants', 'Hot Dogs', 'Breakfast &amp; Brunch']</t>
  </si>
  <si>
    <t>lwKOu5qHzCieui87LGrdRg</t>
  </si>
  <si>
    <t>Exit Strategy</t>
  </si>
  <si>
    <t>4215 Stuart Andrew Blvd, Ste B</t>
  </si>
  <si>
    <t>['Performing Arts', 'Escape Games', 'Arts &amp; Entertainment', 'Recreation Centers', 'Active Life', 'Challenge Courses']</t>
  </si>
  <si>
    <t>CoGKFL9dwAR32VvaGk_HZQ</t>
  </si>
  <si>
    <t>Welte's Antiques &amp; More On Main</t>
  </si>
  <si>
    <t>103 E North Main St</t>
  </si>
  <si>
    <t>05uRuiJ34VhcEraj1bqS2w</t>
  </si>
  <si>
    <t>Blue Fox Roofing &amp; Renovations</t>
  </si>
  <si>
    <t>['Roofing', 'Home Services', 'Insulation Installation', 'Contractors']</t>
  </si>
  <si>
    <t>bJ44rSxMNTAAF_WGI_jDEw</t>
  </si>
  <si>
    <t>AQUA e VINO</t>
  </si>
  <si>
    <t>4219 Providence Rd, Ste 3</t>
  </si>
  <si>
    <t>nAag1RbJrMHFdmgu76mmdg</t>
  </si>
  <si>
    <t>Mobile Bling - Cell Phone Repair &amp; Unlocked Phones</t>
  </si>
  <si>
    <t>3022 Weddington Rd, Ste 200</t>
  </si>
  <si>
    <t>['Mobile Phone Repair', 'Local Services', 'Data Recovery', 'Shopping', 'Electronics Repair', 'IT Services &amp; Computer Repair', 'Mobile Phone Accessories', 'Watch Repair', 'Mobile Phones']</t>
  </si>
  <si>
    <t>ZNF0WjOC7sNhQSYLtO89xQ</t>
  </si>
  <si>
    <t>Midwood Pies</t>
  </si>
  <si>
    <t>['Food', 'Comfort Food', 'Bakeries', 'Restaurants', 'Desserts']</t>
  </si>
  <si>
    <t>6-7ttAhFMOSzTwCIPnwBxQ</t>
  </si>
  <si>
    <t>['Restaurants', 'Salad', 'Sandwiches', 'Chicken Wings']</t>
  </si>
  <si>
    <t>Thien Phu</t>
  </si>
  <si>
    <t>3023 Central Ave, Ste E</t>
  </si>
  <si>
    <t>FwoUTT-LpY52kgRwsevg0g</t>
  </si>
  <si>
    <t>AMF Carolina Lanes</t>
  </si>
  <si>
    <t>11210 Brigman Rd.</t>
  </si>
  <si>
    <t>['Arcades', 'Venues &amp; Event Spaces', 'Event Planning &amp; Services', 'Nightlife', 'Arts &amp; Entertainment', 'Bowling', 'Active Life']</t>
  </si>
  <si>
    <t>cd3PpDFypgMByAqBSYZc9w</t>
  </si>
  <si>
    <t>Vestique</t>
  </si>
  <si>
    <t>1532 E Blvd</t>
  </si>
  <si>
    <t>["Women's Clothing", 'Shopping', 'Fashion']</t>
  </si>
  <si>
    <t>suI-rSLbeRT28bjZm9R18g</t>
  </si>
  <si>
    <t>8020 Providence Rd, Ste 400</t>
  </si>
  <si>
    <t>['Spray Tanning', 'Beauty &amp; Spas', 'Tanning Beds', 'Tanning', 'Skin Care']</t>
  </si>
  <si>
    <t>fMnCgqClh3nfT35R8rjXaw</t>
  </si>
  <si>
    <t>3305 Scott Futrell Dr</t>
  </si>
  <si>
    <t>['Gas Stations', 'Food', 'Convenience Stores', 'Automotive', 'Beer', 'Wine &amp; Spirits']</t>
  </si>
  <si>
    <t>ZMHLXxYJl3zT8aWoBJgd2w</t>
  </si>
  <si>
    <t>Matthews Family Dentistry</t>
  </si>
  <si>
    <t>1340 Matthews Township Pkwy, Ste 101</t>
  </si>
  <si>
    <t>['Health &amp; Medical', 'Pediatric Dentists', 'Dentists', 'Cosmetic Dentists', 'General Dentistry', 'Endodontists']</t>
  </si>
  <si>
    <t>xWU4BbO_6KcqbDzrQKZmAw</t>
  </si>
  <si>
    <t>Ava Nails Spa</t>
  </si>
  <si>
    <t>8160 Ikea Blvd, Ste 1B, Belgate Shopping Center</t>
  </si>
  <si>
    <t>['Nail Salons', 'Waxing', 'Hair Removal', 'Eyelash Service', 'Beauty &amp; Spas']</t>
  </si>
  <si>
    <t>zJnX9sbNWFHFdVmallV2Sg</t>
  </si>
  <si>
    <t>Jewelology</t>
  </si>
  <si>
    <t>dmx8LX_V-vQbgBhFQPLl9A</t>
  </si>
  <si>
    <t>9325 Center Lake Drive, Suite 200</t>
  </si>
  <si>
    <t>['Nightlife', 'Sports Bars', 'American (Traditional)', 'Burgers', 'Restaurants', 'Bars']</t>
  </si>
  <si>
    <t>5R_ZEaEDaYGe2tQGrnZ--Q</t>
  </si>
  <si>
    <t>Cotswold Village Shops</t>
  </si>
  <si>
    <t>h1S9CQd5p6YuuCJKKdFiTA</t>
  </si>
  <si>
    <t>Blink Eyecare and Eyewear</t>
  </si>
  <si>
    <t>16618 Riverstone Way</t>
  </si>
  <si>
    <t>sVqV9lzvx98kWU39Fn4c6w</t>
  </si>
  <si>
    <t>Sky Asian Bistro</t>
  </si>
  <si>
    <t>['Seafood', 'Chinese', 'Buffets', 'Asian Fusion', 'Sushi Bars', 'Restaurants']</t>
  </si>
  <si>
    <t>ziNGerrnVTaVHQ5kVngfZA</t>
  </si>
  <si>
    <t>Deli El Salvador</t>
  </si>
  <si>
    <t>7209 E W T Harris Blvd</t>
  </si>
  <si>
    <t>['Delis', 'Sandwiches', 'Restaurants']</t>
  </si>
  <si>
    <t>jefxYrU_y_H0gZeqNGAYSA</t>
  </si>
  <si>
    <t>['Wedding Planning', 'Event Planning &amp; Services', 'Local Services', 'Sewing &amp; Alterations']</t>
  </si>
  <si>
    <t>Bx06lUUrTt5emz3RY6h_9w</t>
  </si>
  <si>
    <t>['Salad', 'American (Traditional)', 'Restaurants', 'Food', 'Smokehouse', 'Barbeque']</t>
  </si>
  <si>
    <t>cbJRBViDCVCFC7SOPvV6Tg</t>
  </si>
  <si>
    <t>Loc-Doc Security</t>
  </si>
  <si>
    <t>4301-O Stuart Andrew Blvd</t>
  </si>
  <si>
    <t>['Professional Services', 'Security Services', 'Door Sales/Installation', 'Security Systems', 'Local Services', 'Home Services', 'Keys &amp; Locksmiths']</t>
  </si>
  <si>
    <t>zZIHQ5CPUVBa80Tl5tAdyA</t>
  </si>
  <si>
    <t>Trump Movers</t>
  </si>
  <si>
    <t>2925 E Independence Blvd</t>
  </si>
  <si>
    <t>6nGQPx0TjWwdGciEirk6gQ</t>
  </si>
  <si>
    <t>Restore Hyper Wellness - Carmel</t>
  </si>
  <si>
    <t>6660 Carmel Rd</t>
  </si>
  <si>
    <t>['Health &amp; Medical', 'Medical Centers', 'Weight Loss Centers', 'Cryotherapy']</t>
  </si>
  <si>
    <t>M8I2IdqDbJCGL0ho8eFLiQ</t>
  </si>
  <si>
    <t>3321 Siskey Pkwy, Ste 100</t>
  </si>
  <si>
    <t>['Mexican', 'Fast Food', 'Restaurants', 'Caterers', 'Event Planning &amp; Services']</t>
  </si>
  <si>
    <t>zPDCoF2DVjXSs6kmFqlF5A</t>
  </si>
  <si>
    <t>The Pearl</t>
  </si>
  <si>
    <t>19501 W Catawba Ave</t>
  </si>
  <si>
    <t>['Event Planning &amp; Services', 'Sandwiches', 'Caterers', 'Restaurants']</t>
  </si>
  <si>
    <t>8e8iFvkG7wNcb-9pLzLdcA</t>
  </si>
  <si>
    <t>2400 Park Rd, Ste F</t>
  </si>
  <si>
    <t>eajqdvsyCEF7bEmqGgvUlQ</t>
  </si>
  <si>
    <t>2930 E Franklin Blvd, Ste 38</t>
  </si>
  <si>
    <t>['Vape Shops', 'Tobacco Shops', 'Hobby Shops', 'Shopping']</t>
  </si>
  <si>
    <t>lbWXP4CTUFwyEXLGEDJ8yA</t>
  </si>
  <si>
    <t>Highway 51</t>
  </si>
  <si>
    <t>RrZxbd5TJkSEMblITVyqcA</t>
  </si>
  <si>
    <t>Kami's Closet Consignment Boutique</t>
  </si>
  <si>
    <t>531 N Polk St</t>
  </si>
  <si>
    <t>['Shopping', 'Furniture Stores', 'Home &amp; Garden', 'Fashion', 'Used', 'Vintage &amp; Consignment', 'Baby Gear &amp; Furniture']</t>
  </si>
  <si>
    <t>WFYM4ytWqn1kpFxA8NxrfA</t>
  </si>
  <si>
    <t>Ammons Superior Plumbing</t>
  </si>
  <si>
    <t>600 W Charles St, Ste B</t>
  </si>
  <si>
    <t>SnsBDoa7QLagNYC1kuZNAA</t>
  </si>
  <si>
    <t>Brass Exchange Home</t>
  </si>
  <si>
    <t>3407 Pineville Matthews Rd</t>
  </si>
  <si>
    <t>['Furniture Stores', 'Shopping', 'Lighting Fixtures &amp; Equipment', 'Home Decor', 'Home Services', 'Home &amp; Garden']</t>
  </si>
  <si>
    <t>_FPLi6eJDKYRHMU65i1baw</t>
  </si>
  <si>
    <t>Westside Meats</t>
  </si>
  <si>
    <t>1414 W Trade St</t>
  </si>
  <si>
    <t>['Food', 'Butcher', 'Specialty Food', 'Meat Shops']</t>
  </si>
  <si>
    <t>ZWFwUOPFy9QrgAALhz_V1w</t>
  </si>
  <si>
    <t>Sunnie Z's Salon</t>
  </si>
  <si>
    <t>13115 Rosedale Hill Ave</t>
  </si>
  <si>
    <t>cCCGhmxZ9WsHnvGf9_eFHw</t>
  </si>
  <si>
    <t>Showmars - Huntersville</t>
  </si>
  <si>
    <t>9605 Sherrill Estates Rd</t>
  </si>
  <si>
    <t>['Greek', 'American (Traditional)', 'Restaurants']</t>
  </si>
  <si>
    <t>cXX09TeO-mPc1Nww_rk8_Q</t>
  </si>
  <si>
    <t>9508 Northeast Ct</t>
  </si>
  <si>
    <t>cn13h3xbeN1FO9to3Au4bA</t>
  </si>
  <si>
    <t>258 N Hwy 16</t>
  </si>
  <si>
    <t>DqNfhD2EHrlz6F76D187Pw</t>
  </si>
  <si>
    <t>Gastonia Chrysler Dodge Jeep RAM</t>
  </si>
  <si>
    <t>2239 E Franklin Blvd</t>
  </si>
  <si>
    <t>['Financial Services', 'Automotive', 'Car Dealers', 'Auto Parts &amp; Supplies']</t>
  </si>
  <si>
    <t>6_i7-bI8XPnaVJvgYBtS8w</t>
  </si>
  <si>
    <t>Hilton Garden Inn Charlotte Pineville</t>
  </si>
  <si>
    <t>425 Towne Centre Blvd</t>
  </si>
  <si>
    <t>Q9HpnicMrAQ4MdgOrgYZrA</t>
  </si>
  <si>
    <t>Mountain Island Chiropractic</t>
  </si>
  <si>
    <t>10917 Black Dog Ln, Ste 101</t>
  </si>
  <si>
    <t>['Doctors', 'Sports Medicine', 'Massage Therapy', 'Physical Therapy', 'Chiropractors', 'Health &amp; Medical']</t>
  </si>
  <si>
    <t>OiBCXQYobQyZvqxZGmixiA</t>
  </si>
  <si>
    <t>La Nortenita</t>
  </si>
  <si>
    <t>500 N Old Statesville Rd</t>
  </si>
  <si>
    <t>['Food Stands', 'Food', 'Restaurants', 'Food Trucks', 'Mexican', 'Tacos']</t>
  </si>
  <si>
    <t>cgTAfdyfZpFRYpxXDk_UAg</t>
  </si>
  <si>
    <t>Nero' Nail Spa</t>
  </si>
  <si>
    <t>208 Church St NE, Ste 2</t>
  </si>
  <si>
    <t>cJwaIKPsArXwAJ81vN08SQ</t>
  </si>
  <si>
    <t>North Mecklenburg Animal Hospital</t>
  </si>
  <si>
    <t>19126 Statesville Rd</t>
  </si>
  <si>
    <t>['Health &amp; Medical', 'Pets', 'Veterinarians', 'Pet Services', 'Acupuncture', 'Pet Sitting']</t>
  </si>
  <si>
    <t>3qYrqQGcuHipF_7v4u0RhQ</t>
  </si>
  <si>
    <t>6801 N. Lake Mall Blvd., Suite 155</t>
  </si>
  <si>
    <t>['Shopping', 'Jewelry', 'Watches', 'Bridal']</t>
  </si>
  <si>
    <t>peiVYWwGP8mDzwUSQ5YROw</t>
  </si>
  <si>
    <t>11025 Carolina Place Parkway, A-140</t>
  </si>
  <si>
    <t>7FuXltZgD90IAYezGDYOOg</t>
  </si>
  <si>
    <t>3387 Cloverleaf Pkwy</t>
  </si>
  <si>
    <t>['Food', 'Coffee &amp; Tea', 'Bakeries', 'Donuts']</t>
  </si>
  <si>
    <t>Y9iTvXcHDQzlLUKt4cxm-g</t>
  </si>
  <si>
    <t>9900 Poplar Tent Rd, Ste 124</t>
  </si>
  <si>
    <t>kyvesBWnNWoU5yHeEJMvVg</t>
  </si>
  <si>
    <t>Four Points by Sheraton Charlotte - Lake Norman</t>
  </si>
  <si>
    <t>16508 Northcross Drive</t>
  </si>
  <si>
    <t>tO-svJL10KRzxmPQzeMlJg</t>
  </si>
  <si>
    <t>Second Chance Boutique by Turning Point</t>
  </si>
  <si>
    <t>2447 Old Charlotte Hwy</t>
  </si>
  <si>
    <t>['Thrift Stores', 'Shopping', 'Furniture Stores', 'Home Decor', 'Fashion', 'Home &amp; Garden']</t>
  </si>
  <si>
    <t>Ajw9oYhxVBWn0n4bmvigCQ</t>
  </si>
  <si>
    <t>11138-C Treynorth Dr</t>
  </si>
  <si>
    <t>zpfLEkD3DuoPegq-EmH2Cg</t>
  </si>
  <si>
    <t>['Food', 'Ice Cream &amp; Frozen Yogurt', 'Cheesesteaks', 'Fast Food', 'Restaurants', 'Chicken Wings', 'Burgers', 'American (Traditional)']</t>
  </si>
  <si>
    <t>kryqZa6XyEBkA3lt32k0Tw</t>
  </si>
  <si>
    <t>BROW</t>
  </si>
  <si>
    <t>['Hair Removal', 'Beauty &amp; Spas', 'Waxing', 'Threading Services', 'Eyelash Service']</t>
  </si>
  <si>
    <t>XJtOeY4riymuFlyTG0U98Q</t>
  </si>
  <si>
    <t>Caromont Medical Group</t>
  </si>
  <si>
    <t>14035 Grandiflora Dr</t>
  </si>
  <si>
    <t>5YxLz0ZVjlosKtEBFqzVvQ</t>
  </si>
  <si>
    <t>Carm's Cafe</t>
  </si>
  <si>
    <t>42 S Union St</t>
  </si>
  <si>
    <t>['Coffee &amp; Tea', 'Cafes', 'Food', 'Breakfast &amp; Brunch', 'Restaurants']</t>
  </si>
  <si>
    <t>ZoptXCBNVomWLN9EiETW7Q</t>
  </si>
  <si>
    <t>Thai Khao San Asian Fusion</t>
  </si>
  <si>
    <t>['Thai', 'Restaurants', 'Asian Fusion', 'Laotian', 'Chinese']</t>
  </si>
  <si>
    <t>phuqJOyNLjxen3avIUyJew</t>
  </si>
  <si>
    <t>['Fitness/Exercise Equipment', 'Trainers', 'Active Life', 'Shopping', 'Fitness &amp; Instruction', 'Gyms']</t>
  </si>
  <si>
    <t>IuSHqv2VMPX2Vd_tYWUdyA</t>
  </si>
  <si>
    <t>7421 Carmel Executive Park, Ste 110</t>
  </si>
  <si>
    <t>['Career Counseling', 'Employment Agencies', 'Professional Services']</t>
  </si>
  <si>
    <t>6GVNMeGqH4FUwk9Y7NFKDw</t>
  </si>
  <si>
    <t>Absolute Exterior Cleaning</t>
  </si>
  <si>
    <t>['Gutter Services', 'Pressure Washers', 'Home Services', 'Window Washing']</t>
  </si>
  <si>
    <t>NVtejin_G1SUXc9g9Ii-wQ</t>
  </si>
  <si>
    <t>Showmars Emerywood</t>
  </si>
  <si>
    <t>1317 Emerywood Dr</t>
  </si>
  <si>
    <t>['Burgers', 'Salad', 'American (New)', 'Restaurants', 'Sandwiches']</t>
  </si>
  <si>
    <t>EmGyGZgDxkBUGsPv4sgDAQ</t>
  </si>
  <si>
    <t>Fishy Fish Market</t>
  </si>
  <si>
    <t>6531 South Blvd</t>
  </si>
  <si>
    <t>['Convenience Stores', 'Food', 'Grocery', 'Specialty Food', 'Seafood Markets']</t>
  </si>
  <si>
    <t>D9RUkF0S2i0Xq8r7a0EamQ</t>
  </si>
  <si>
    <t>GreenRock Estates</t>
  </si>
  <si>
    <t>7259 Point Lake Dr</t>
  </si>
  <si>
    <t>['University Housing', 'Apartments', 'Real Estate', 'Home Services']</t>
  </si>
  <si>
    <t>9g88dwQnn3-F3HMdbBL0hQ</t>
  </si>
  <si>
    <t>Choice Garage Doors of Charlotte</t>
  </si>
  <si>
    <t>['Handyman', 'Garage Door Services', 'Home Services', 'Contractors']</t>
  </si>
  <si>
    <t>at63ej-ri33Vqx4333Rd3Q</t>
  </si>
  <si>
    <t>16846B Birkdale Commons Pkwy</t>
  </si>
  <si>
    <t>OOwG23cwNbSbxC1XOJd6aQ</t>
  </si>
  <si>
    <t>['Fast Food', 'Event Planning &amp; Services', 'Mexican', 'Restaurants', 'Caterers']</t>
  </si>
  <si>
    <t>wtazPNyIbsRMHmrpEYbqZA</t>
  </si>
  <si>
    <t>Golden Krust Caribbean Bakery &amp; Grill</t>
  </si>
  <si>
    <t>440 E McCullough Dr, Ste 126</t>
  </si>
  <si>
    <t>['Caribbean', 'Food', 'Bakeries', 'Restaurants']</t>
  </si>
  <si>
    <t>36ipgkxHx9RSVrnPZQy_nw</t>
  </si>
  <si>
    <t>Jennifer Haahs Design Group</t>
  </si>
  <si>
    <t>215 N Point St, Ste 709</t>
  </si>
  <si>
    <t>['Home Staging', 'Home Services', 'Interior Design', 'Real Estate', 'Restaurants']</t>
  </si>
  <si>
    <t>8Da7qzH3EJj87ayM5XtmKA</t>
  </si>
  <si>
    <t>8203 Ikea Blvd</t>
  </si>
  <si>
    <t>['Furniture Stores', 'Home &amp; Garden', 'Mattresses', 'Home Decor', 'Shopping']</t>
  </si>
  <si>
    <t>PNPSwrroe03KF5Bbhl9Yww</t>
  </si>
  <si>
    <t>Bland Street Lynx Station</t>
  </si>
  <si>
    <t>1511 Camden Rd</t>
  </si>
  <si>
    <t>['Public Transportation', 'Hotels &amp; Travel', 'Transportation', 'Train Stations']</t>
  </si>
  <si>
    <t>8Tq8l82FtDyHelc6C8FRzw</t>
  </si>
  <si>
    <t>Pancake House</t>
  </si>
  <si>
    <t>1700 N Chester St</t>
  </si>
  <si>
    <t>['American (Traditional)', 'Restaurants', 'Breakfast &amp; Brunch', 'Sandwiches']</t>
  </si>
  <si>
    <t>c1ZhLCDRL_aAeYZYzM_raA</t>
  </si>
  <si>
    <t>131 Matthews Station St, Ste 1A</t>
  </si>
  <si>
    <t>JyJXZsIIw_ZSBUBNlX6nEA</t>
  </si>
  <si>
    <t>Automotive International</t>
  </si>
  <si>
    <t>13337 York Center Rd</t>
  </si>
  <si>
    <t>['Auto Repair', 'Car Dealers', 'Automotive', 'Body Shops']</t>
  </si>
  <si>
    <t>cZ8ipSYrm5fwapcx13WIRg</t>
  </si>
  <si>
    <t>Barbershop</t>
  </si>
  <si>
    <t>11915-F U S 29</t>
  </si>
  <si>
    <t>E86WUT4iX3Inxgg-t0CTcg</t>
  </si>
  <si>
    <t>Tony Peters</t>
  </si>
  <si>
    <t>4108 Park Rd, Ste 413</t>
  </si>
  <si>
    <t>['Chiropractors', 'Acupuncture', 'Health &amp; Medical']</t>
  </si>
  <si>
    <t>0r11qaBC1jEG8HuhD1Xtdg</t>
  </si>
  <si>
    <t>Prosperity Chiropractic</t>
  </si>
  <si>
    <t>10210 Prosperity Park Dr, Ste 400</t>
  </si>
  <si>
    <t>['Massage', 'Massage Therapy', 'Chiropractors', 'Beauty &amp; Spas', 'Health &amp; Medical', 'Rehabilitation Center']</t>
  </si>
  <si>
    <t>m7vknSsgKJoa8loWqkx7Ug</t>
  </si>
  <si>
    <t>Duke Moving</t>
  </si>
  <si>
    <t>1218 Industrial Dr, Ste B</t>
  </si>
  <si>
    <t>gfqJQ9PpuvWcpN80m9y2WA</t>
  </si>
  <si>
    <t>Reliable Automotive Care</t>
  </si>
  <si>
    <t>5113A W Hwy 74</t>
  </si>
  <si>
    <t>['Oil Change Stations', 'Transmission Repair', 'Auto Repair', 'Tires', 'Automotive']</t>
  </si>
  <si>
    <t>St4fS7SSugqK8Pe3vWipyw</t>
  </si>
  <si>
    <t>13020 Rosedale Hill Ave, Ste A</t>
  </si>
  <si>
    <t>['Beauty &amp; Spas', 'Waxing', "Men's Hair Salons", 'Barbers', 'Hair Salons', 'Hair Removal', 'Hair Stylists']</t>
  </si>
  <si>
    <t>thu83l6v_3ySske8iHtmHQ</t>
  </si>
  <si>
    <t>Rainbow Paint and Wallpaper</t>
  </si>
  <si>
    <t>215 E Franklin Blvd</t>
  </si>
  <si>
    <t>['Home Services', 'Wallpapering']</t>
  </si>
  <si>
    <t>mvgG_9yCb4tnYLt0T1Fg4w</t>
  </si>
  <si>
    <t>The Silver Grill</t>
  </si>
  <si>
    <t>1476 N Hwy 16</t>
  </si>
  <si>
    <t>orUB2tOqvyAQSQPnIZDlCA</t>
  </si>
  <si>
    <t>Zapata's</t>
  </si>
  <si>
    <t>19905 W Catawba Ave, Ste 102</t>
  </si>
  <si>
    <t>KYZLRfoI0pNBhaQuh-bGjg</t>
  </si>
  <si>
    <t>Embassy Suites By Hilton Charlotte Uptown</t>
  </si>
  <si>
    <t>401 E Martin Luther King Jr Blvd</t>
  </si>
  <si>
    <t>['Event Planning &amp; Services', 'Public Services &amp; Government', 'Embassy', 'Hotels', 'Hotels &amp; Travel']</t>
  </si>
  <si>
    <t>PexskXJTomzg8aiEpxBkAw</t>
  </si>
  <si>
    <t>717 S Torrence St</t>
  </si>
  <si>
    <t>['Doctors', 'Sports Medicine', 'Health &amp; Medical', 'Podiatrists']</t>
  </si>
  <si>
    <t>Orl_fingezXkQTqKg8iV-w</t>
  </si>
  <si>
    <t>Fancy Nails &amp; Tan</t>
  </si>
  <si>
    <t>nuhx24_a0iySSpAfQe2DAg</t>
  </si>
  <si>
    <t>DoubleTree by Hilton Hotel Charlotte Airport</t>
  </si>
  <si>
    <t>2600 Yorkmont Rd</t>
  </si>
  <si>
    <t>m_JrQBdsGWC22IKitUUAAw</t>
  </si>
  <si>
    <t>Bawarchi Indian Grill and Bar</t>
  </si>
  <si>
    <t>10099 Weddington Rd Ext</t>
  </si>
  <si>
    <t>['Restaurants', 'Indian', 'Nightlife', 'Bars']</t>
  </si>
  <si>
    <t>fMDlTr2pMDxirjskBfK15A</t>
  </si>
  <si>
    <t>1819 Matthews Township Pkwy, Ste 900</t>
  </si>
  <si>
    <t>['Food', 'Ice Cream &amp; Frozen Yogurt', 'Restaurants', 'Burgers', 'Fast Food']</t>
  </si>
  <si>
    <t>wLyU2FjzgtyW6r9wkPfN7A</t>
  </si>
  <si>
    <t>Miller Piano</t>
  </si>
  <si>
    <t>5236 E Independence Blvd</t>
  </si>
  <si>
    <t>['Movers', 'Home Services', 'Musical Instrument Services', 'Piano Services', 'Shopping', 'Musical Instruments &amp; Teachers', 'Local Services']</t>
  </si>
  <si>
    <t>aXAqPM6SlA2_asaMcCONhg</t>
  </si>
  <si>
    <t>Community Yoga</t>
  </si>
  <si>
    <t>20823 North Main St, Ste 117</t>
  </si>
  <si>
    <t>['Active Life', 'Pilates', 'Yoga', 'Fitness &amp; Instruction', 'Tai Chi']</t>
  </si>
  <si>
    <t>HMaQIqwE9TUGzpXDg3f_zQ</t>
  </si>
  <si>
    <t>Joe McLaughlin D.C.</t>
  </si>
  <si>
    <t>8524 University City Blvd</t>
  </si>
  <si>
    <t>54rjpC8YuM3QN_QbFGmLAg</t>
  </si>
  <si>
    <t>Simonetti's Pizza</t>
  </si>
  <si>
    <t>6432 W Wilkinson Blvd</t>
  </si>
  <si>
    <t>['Pizza', 'Restaurants', 'Sandwiches', 'Italian']</t>
  </si>
  <si>
    <t>KKakXhlwwLVdDSUZ2YKTyA</t>
  </si>
  <si>
    <t>['Fashion', "Women's Clothing", 'Shopping', 'Home &amp; Garden', "Men's Clothing", 'Accessories', 'Department Stores', "Children's Clothing", 'Home Decor']</t>
  </si>
  <si>
    <t>vG4w33gTeYH2A-FZZQ5idw</t>
  </si>
  <si>
    <t>9800 W Kincey Ave</t>
  </si>
  <si>
    <t>['Local Services', 'Specialty Schools', 'Blood &amp; Plasma Donation Centers', 'Education', 'Health &amp; Medical', 'Community Service/Non-Profit', 'CPR Classes']</t>
  </si>
  <si>
    <t>WKK4pVmSvlZu-oUT63fwNQ</t>
  </si>
  <si>
    <t>8516 S Tryon St, Ste 105</t>
  </si>
  <si>
    <t>XQNM3D1sPyZw96x5z1f_eQ</t>
  </si>
  <si>
    <t>RoundPoint Mortgage Servicing</t>
  </si>
  <si>
    <t>['Home Services', 'Mortgage Brokers', 'Financial Services', 'Real Estate']</t>
  </si>
  <si>
    <t>oD72yAKwk4MQoMTuOoGaHA</t>
  </si>
  <si>
    <t>TCBY Plantation Market</t>
  </si>
  <si>
    <t>3116 Weddington Road Suite 700, Ste 700</t>
  </si>
  <si>
    <t>eUVH2Vs_sHApAKSV4iT2FQ</t>
  </si>
  <si>
    <t>Osaka Japanese Cuisine</t>
  </si>
  <si>
    <t>3531 Matthews Mint Hill Rd</t>
  </si>
  <si>
    <t>cr84hpeFeas6N6VGV7Iu3A</t>
  </si>
  <si>
    <t>Que Onda Cantina Highland Creek</t>
  </si>
  <si>
    <t>13016 Eastfield Rd, Ste B300</t>
  </si>
  <si>
    <t>['Restaurants', 'Bars', 'Mexican', 'Nightlife', 'Cocktail Bars']</t>
  </si>
  <si>
    <t>FTprFGtFfTD3Vvcl-frmwA</t>
  </si>
  <si>
    <t>Stover &amp; Stover, DDS, PA</t>
  </si>
  <si>
    <t>1367 E Garrison Blvd, Ste A</t>
  </si>
  <si>
    <t>AfrIIsoVdSAK5sS39VbKzQ</t>
  </si>
  <si>
    <t>Meehan Chiropractic and Wellness</t>
  </si>
  <si>
    <t>1500 Orchard Lake Dr</t>
  </si>
  <si>
    <t>nBzvD-ojvhICwJ7UYlhorg</t>
  </si>
  <si>
    <t>6801 Northlake Mall Dr, Ste 229A</t>
  </si>
  <si>
    <t>Chuck's Grill</t>
  </si>
  <si>
    <t>8001 Old Statesville Rd</t>
  </si>
  <si>
    <t>['Greek', 'Mediterranean', 'Breakfast &amp; Brunch', 'Restaurants', 'American (Traditional)']</t>
  </si>
  <si>
    <t>KlYU4h2gpKawQRiA5kT-0g</t>
  </si>
  <si>
    <t>OrthoCarolina - Huntersville</t>
  </si>
  <si>
    <t>10030 Gilead Rd, Ste 160</t>
  </si>
  <si>
    <t>['Urgent Care', 'Chiropractors', 'Health &amp; Medical', 'Doctors', 'Orthopedists']</t>
  </si>
  <si>
    <t>D3JzvMN7vv7DGLeyuxWTbw</t>
  </si>
  <si>
    <t>12906 Rosedale Hill Ave</t>
  </si>
  <si>
    <t>['Service Stations', 'Coffee &amp; Tea', 'Gas Stations', 'Automotive', 'Food', 'Convenience Stores', 'Gas Stations']</t>
  </si>
  <si>
    <t>MiWZxRbTp_1B3EILbtmFqQ</t>
  </si>
  <si>
    <t>South Park Family Physicians</t>
  </si>
  <si>
    <t>6324 Fairview Rd, Ste 201</t>
  </si>
  <si>
    <t>e40wjeyRHJj3CipBwz1X0Q</t>
  </si>
  <si>
    <t>2961 W Highway 74</t>
  </si>
  <si>
    <t>['Fashion', 'Department Stores', 'Shopping', "Women's Clothing", "Men's Clothing", 'Discount Store', 'Home Decor', 'Home &amp; Garden']</t>
  </si>
  <si>
    <t>s_VG6L9GP6oiPUZF4uM1HQ</t>
  </si>
  <si>
    <t>Charlie's - The Coffeehouse LKN</t>
  </si>
  <si>
    <t>60BkJBkaOkILSDZJ-e2utA</t>
  </si>
  <si>
    <t>Deluxe Nail Spa</t>
  </si>
  <si>
    <t>3775 Concord Pkwy S, Ste 120</t>
  </si>
  <si>
    <t>['Hair Removal', 'Beauty &amp; Spas', 'Nail Salons']</t>
  </si>
  <si>
    <t>5-4mAJZyjC7rZz_hEBT5Cg</t>
  </si>
  <si>
    <t>Zenith Gymnastics</t>
  </si>
  <si>
    <t>8617 Monroe Rd</t>
  </si>
  <si>
    <t>['Active Life', 'Gymnastics']</t>
  </si>
  <si>
    <t>fAwhBVaUNq47x_ZU-s5GcQ</t>
  </si>
  <si>
    <t>Farmers Market</t>
  </si>
  <si>
    <t>['Cafes', 'Farmers Market', 'Food', 'Sandwiches', 'Restaurants', 'Salad']</t>
  </si>
  <si>
    <t>gGKrs1WtnASPApnG6gacOA</t>
  </si>
  <si>
    <t>Regal Cinemas Park Terrace 6</t>
  </si>
  <si>
    <t>VgRcUx2ezIk24DKMSH2YEA</t>
  </si>
  <si>
    <t>1824 E Arbors Dr, Ste 390</t>
  </si>
  <si>
    <t>['Caterers', 'Breakfast &amp; Brunch', 'Food', 'Bakeries', 'Event Planning &amp; Services', 'Sandwiches', 'Restaurants']</t>
  </si>
  <si>
    <t>sQLNQeASr7xbl25WML3JdQ</t>
  </si>
  <si>
    <t>6120 E Independence Blvd</t>
  </si>
  <si>
    <t>['Fast Food', 'Sandwiches', 'Restaurants', 'Food', 'Salad']</t>
  </si>
  <si>
    <t>ey6fZN0SS0hJ01rPph1CGA</t>
  </si>
  <si>
    <t>7741 Gateway Lane Nw, Suite 130</t>
  </si>
  <si>
    <t>SsM2b6A-FyFvxANBqAzpYg</t>
  </si>
  <si>
    <t>Kanvas</t>
  </si>
  <si>
    <t>525 E 6th St</t>
  </si>
  <si>
    <t>['Lounges', 'Art Galleries', 'Nightlife', 'Restaurants', 'Bars', 'Shopping', 'Arts &amp; Entertainment', 'Tapas/Small Plates']</t>
  </si>
  <si>
    <t>aNeK0ImH4duHGesiPOqYdQ</t>
  </si>
  <si>
    <t>3033 Freedom Dr</t>
  </si>
  <si>
    <t>lfwhubqJRfHPOV5kuPQxYw</t>
  </si>
  <si>
    <t>Nature's Flooring Group</t>
  </si>
  <si>
    <t>['Refinishing Services', 'Home Services', 'Flooring']</t>
  </si>
  <si>
    <t>AiBhkVmAT44BGyej3wTi3g</t>
  </si>
  <si>
    <t>20311 Chartwell Center Dr</t>
  </si>
  <si>
    <t>mH0ORatxOdgPPs4ZOmikHQ</t>
  </si>
  <si>
    <t>Mac's Speed Shop - Matthews</t>
  </si>
  <si>
    <t>142 East John St</t>
  </si>
  <si>
    <t>['Sports Bars', 'Sandwiches', 'Barbeque', 'Beer Bar', 'Bars', 'American (Traditional)', 'Nightlife', 'Restaurants', 'Desserts', 'Food']</t>
  </si>
  <si>
    <t>emu6cSh09_RfSlEbkUhnkA</t>
  </si>
  <si>
    <t>Gentle Giant Moving Company</t>
  </si>
  <si>
    <t>3827 Barringer Dr</t>
  </si>
  <si>
    <t>6nGE-cbcF4CQz1CHwAT98Q</t>
  </si>
  <si>
    <t>Cerwin Clinic of Chiropractic</t>
  </si>
  <si>
    <t>2711 Randolph Rd, Ste 203</t>
  </si>
  <si>
    <t>['Sports Medicine', 'Health &amp; Medical', 'Doctors', 'Chiropractors', 'Acupuncture']</t>
  </si>
  <si>
    <t>rrfosLYUbkRkQ2RzR6d0vA</t>
  </si>
  <si>
    <t>Consignment 1st</t>
  </si>
  <si>
    <t>['Home &amp; Garden', 'Fashion', 'Home Decor', 'Used', 'Vintage &amp; Consignment', 'Furniture Stores', 'Financial Advising', 'Financial Services', 'Shopping', 'Antiques', 'Thrift Stores']</t>
  </si>
  <si>
    <t>GAAT8BH_uSDjnkumm6f0qw</t>
  </si>
  <si>
    <t>Crab Du Jour</t>
  </si>
  <si>
    <t>1015 Chancellor Park Dr</t>
  </si>
  <si>
    <t>['Cajun/Creole', 'Restaurants', 'Salad', 'Seafood']</t>
  </si>
  <si>
    <t>6s-ajnFLic_UpnbLCfnOfw</t>
  </si>
  <si>
    <t>9238 Lawyers Rd</t>
  </si>
  <si>
    <t>Mjohzpsb3nVspRsw0zXlgg</t>
  </si>
  <si>
    <t>Jimi Edward Designs</t>
  </si>
  <si>
    <t>9215 Monroe Rd</t>
  </si>
  <si>
    <t>['Hair Removal', 'Beauty &amp; Spas', 'Hair Salons']</t>
  </si>
  <si>
    <t>TShCo1DTaKGhI_RiBoGYIw</t>
  </si>
  <si>
    <t>Nara Express</t>
  </si>
  <si>
    <t>bLosJ24w2oJN8HjvFRiD0w</t>
  </si>
  <si>
    <t>10040 Edison Square Dr NW</t>
  </si>
  <si>
    <t>['Hair Removal', 'Hair Salons', 'Nail Salons', 'Beauty &amp; Spas']</t>
  </si>
  <si>
    <t>mYxJBFWPCrvF6BIFmJK_7A</t>
  </si>
  <si>
    <t>The Little Gym</t>
  </si>
  <si>
    <t>2935 Providence Rd, Ste 206</t>
  </si>
  <si>
    <t>['Active Life', 'Gyms', 'Event Planning &amp; Services', 'Party &amp; Event Planning', 'Gymnastics', 'Fitness &amp; Instruction']</t>
  </si>
  <si>
    <t>uWezUiqjiFN2pCrywy6p_A</t>
  </si>
  <si>
    <t>685 Park St</t>
  </si>
  <si>
    <t>['Pizza', 'Restaurants', 'Chicken Wings', 'Italian']</t>
  </si>
  <si>
    <t>SiGyWGhxJQmD0OX9DHe7XA</t>
  </si>
  <si>
    <t>The Daily Grind Coffeehouse</t>
  </si>
  <si>
    <t>1780 W Main St</t>
  </si>
  <si>
    <t>wTM0rpskJ3JILGBs295X-A</t>
  </si>
  <si>
    <t>Dunhill Hotel</t>
  </si>
  <si>
    <t>237 N Tryon St</t>
  </si>
  <si>
    <t>['Restaurants', 'Hotels &amp; Travel', 'Event Planning &amp; Services', 'Hotels']</t>
  </si>
  <si>
    <t>_c7xJckMRPqI62mRPH3HUg</t>
  </si>
  <si>
    <t>Wesley Village</t>
  </si>
  <si>
    <t>2715 Wet Stone Way</t>
  </si>
  <si>
    <t>['Property Management', 'Real Estate', 'Home Services', 'Apartments']</t>
  </si>
  <si>
    <t>Southern Styles Nursery &amp; Garden Ctr</t>
  </si>
  <si>
    <t>4245 Rea Rd</t>
  </si>
  <si>
    <t>['Landscaping', 'Landscape Architects', 'Home &amp; Garden', 'Home Services', 'Shopping', 'Nurseries &amp; Gardening']</t>
  </si>
  <si>
    <t>Chimney pro</t>
  </si>
  <si>
    <t>['Home Services', 'Masonry/Concrete', 'Fireplace Services', 'Chimney Sweeps']</t>
  </si>
  <si>
    <t>C1gt4qjTCdvqW13_AOTO9Q</t>
  </si>
  <si>
    <t>9848 Gilead Rd</t>
  </si>
  <si>
    <t>['Photography Stores &amp; Services', 'Shopping', 'Drugstores', 'Food', 'Cosmetics &amp; Beauty Supply', 'Convenience Stores', 'Beauty &amp; Spas']</t>
  </si>
  <si>
    <t>4nbBl7xV_O3KfozqUuosQw</t>
  </si>
  <si>
    <t>9904 Sandy Rock Pl, Ste F</t>
  </si>
  <si>
    <t>0_o7OBAmcBS5A352zm8Hxw</t>
  </si>
  <si>
    <t>9009 Albermarle Rd, Ste 100</t>
  </si>
  <si>
    <t>ip9X2ALfmnJCTDtg_UyiVA</t>
  </si>
  <si>
    <t>lALOpjmjPf5dnq8MTBm7TQ</t>
  </si>
  <si>
    <t>Collins Clinic of Chiropractic &amp; Sports Medicine</t>
  </si>
  <si>
    <t>8420 New Town Rd, Ste 102</t>
  </si>
  <si>
    <t>77UgkEWSP39EHE8B_41hPA</t>
  </si>
  <si>
    <t>8KBnidx8kQfTyOQ8GRj8Vg</t>
  </si>
  <si>
    <t>Get Some Game</t>
  </si>
  <si>
    <t>k_lFxd12QMTOdLIuwARQlA</t>
  </si>
  <si>
    <t>Carolina Roof Consultants</t>
  </si>
  <si>
    <t>6420 Rea Rd, Ste 230</t>
  </si>
  <si>
    <t>['Professional Services', 'Roofing', 'Home Services', 'Marketing']</t>
  </si>
  <si>
    <t>OsDmiTA9Ceceph1aNbk9FQ</t>
  </si>
  <si>
    <t>Davidson Family Medicine</t>
  </si>
  <si>
    <t>104 Knox Ct, Ste 100</t>
  </si>
  <si>
    <t>ivTN_77q2bXYzdcdeW3DZw</t>
  </si>
  <si>
    <t>UFC Law - United Firm of Carolina Law</t>
  </si>
  <si>
    <t>5500 Executive Center Dr</t>
  </si>
  <si>
    <t>['General Litigation', 'Professional Services', 'Immigration Law', 'Criminal Defense Law', 'Divorce &amp; Family Law', 'Traffic Ticketing Law', 'Lawyers']</t>
  </si>
  <si>
    <t>z6yxgJ8UW0UF7dJr65rC4w</t>
  </si>
  <si>
    <t>Nellie's Southern Kitchen</t>
  </si>
  <si>
    <t>36 N Main St</t>
  </si>
  <si>
    <t>['Soul Food', 'Southern', 'Restaurants', 'Nightlife', 'Breakfast &amp; Brunch', 'Arts &amp; Entertainment', 'Music Venues']</t>
  </si>
  <si>
    <t>LKbNH8KawwjpNm_dLheKxQ</t>
  </si>
  <si>
    <t>Jones Dry Cleaning</t>
  </si>
  <si>
    <t>1601 E 4th St</t>
  </si>
  <si>
    <t>Z5BHNFjt7ZmAse2kKlw2uA</t>
  </si>
  <si>
    <t>Bank of America Stadium</t>
  </si>
  <si>
    <t>['Professional Sports Teams', 'Arts &amp; Entertainment', 'Stadiums &amp; Arenas']</t>
  </si>
  <si>
    <t>3vkP6t_kKN3JT8MMUaBVEA</t>
  </si>
  <si>
    <t>Original Pancake House - Midtown</t>
  </si>
  <si>
    <t>915 Charlottetowne Ave</t>
  </si>
  <si>
    <t>['Kosher', 'Restaurants', 'Creperies', 'Breakfast &amp; Brunch', 'American (Traditional)']</t>
  </si>
  <si>
    <t>ja1Svo3pX0Z_flliTrukHg</t>
  </si>
  <si>
    <t>Denise Antonacci Salon</t>
  </si>
  <si>
    <t>4810 Ashley Park Ln, Ste B</t>
  </si>
  <si>
    <t>['Hair Salons', 'Beauty &amp; Spas', 'Hair Stylists', 'Hair Extensions', 'Blow Dry/Out Services', 'Makeup Artists']</t>
  </si>
  <si>
    <t>VK4YQ5_s2-dyfAJgYK2X2Q</t>
  </si>
  <si>
    <t>Selwyn Barber &amp; Style</t>
  </si>
  <si>
    <t>2921 Selwyn Ave</t>
  </si>
  <si>
    <t>RBH6h3xvLtoEblrHstHxug</t>
  </si>
  <si>
    <t>Multi Clean Services</t>
  </si>
  <si>
    <t>2508 Oakdale Creek Ln</t>
  </si>
  <si>
    <t>['Home Services', 'Home Organization', 'Home Cleaning', 'Office Cleaning', 'Carpet Cleaning', 'Professional Services', 'Local Services', 'Pressure Washers']</t>
  </si>
  <si>
    <t>M0GWxCmS82FEbYzU7ZrqbQ</t>
  </si>
  <si>
    <t>Symphony Park at SouthPark</t>
  </si>
  <si>
    <t>sgBGLJ3W9TKVb4UzSR6X2g</t>
  </si>
  <si>
    <t>Vicus Builders</t>
  </si>
  <si>
    <t>2201 E 7th St</t>
  </si>
  <si>
    <t>yuNIGL9dK91yGvaFGZwXnA</t>
  </si>
  <si>
    <t>Tip Top Garage Doors</t>
  </si>
  <si>
    <t>8001 Raintree Ln, Ste 204</t>
  </si>
  <si>
    <t>ZAyuSdDGdeD-HtucNgMK_w</t>
  </si>
  <si>
    <t>Frank Avason III, DMD</t>
  </si>
  <si>
    <t>7476 Waterside Loop Rd, Ste 100</t>
  </si>
  <si>
    <t>['Periodontists', 'Endodontists', 'Health &amp; Medical', 'Oral Surgeons', 'Cosmetic Dentists', 'Dentists', 'General Dentistry', 'Pediatric Dentists']</t>
  </si>
  <si>
    <t>oulGl4jx-Knz2Vo5tZ8xfA</t>
  </si>
  <si>
    <t>Charlotte Mecklenburg Hospital Authority</t>
  </si>
  <si>
    <t>2700 Providence Rd S</t>
  </si>
  <si>
    <t>['Emergency Rooms', 'Health &amp; Medical']</t>
  </si>
  <si>
    <t>2_ps6tRgaHrUmWGGOy0b5g</t>
  </si>
  <si>
    <t>7723 University City Blvd</t>
  </si>
  <si>
    <t>['Automotive', 'Oil Change Stations', 'Auto Detailing', 'Car Wash']</t>
  </si>
  <si>
    <t>SpIrE6VSc4VDuLn9kay-9A</t>
  </si>
  <si>
    <t>Brothers Auto Service</t>
  </si>
  <si>
    <t>MEYG8QAlQ_RK7sQQRYdeiA</t>
  </si>
  <si>
    <t>Pho Feel'n</t>
  </si>
  <si>
    <t>['Pan Asian', 'Restaurants', 'Asian Fusion', 'Vietnamese']</t>
  </si>
  <si>
    <t>Q87T5PA99x1Z9F00MpNdSg</t>
  </si>
  <si>
    <t>10822-A Pineville Rd</t>
  </si>
  <si>
    <t>yB3k6MqxIKEKRnskO53i2A</t>
  </si>
  <si>
    <t>David B. Newman, LLC</t>
  </si>
  <si>
    <t>2240 La Maison Dr</t>
  </si>
  <si>
    <t>['Professional Services', 'Financial Services', 'Tax Services', 'Lawyers']</t>
  </si>
  <si>
    <t>e-wlvXrDz45AhDmhXIvuCA</t>
  </si>
  <si>
    <t>8016 Providence Rd, Ste 200</t>
  </si>
  <si>
    <t>['Shopping', 'Mobile Phones', 'Local Services', 'Mobile Phone Accessories', 'Telecommunications', 'IT Services &amp; Computer Repair']</t>
  </si>
  <si>
    <t>n8hEkk3BswDvuutZeUGWxg</t>
  </si>
  <si>
    <t>Carolina Auto Imports</t>
  </si>
  <si>
    <t>4015 N Tryon St</t>
  </si>
  <si>
    <t>Rs2nW-8nT9c3kwJzcCl-vA</t>
  </si>
  <si>
    <t>['Bakeries', 'Coffee &amp; Tea', 'Desserts', 'Food']</t>
  </si>
  <si>
    <t>pYXLiLIbCeLIeJhucyyyyQ</t>
  </si>
  <si>
    <t>9130 Harris Corners Pkwy</t>
  </si>
  <si>
    <t>Gfz0RL0UGZEvziU8fywlOg</t>
  </si>
  <si>
    <t>6900 Lawyers Rd</t>
  </si>
  <si>
    <t>['Automotive', 'Tires', 'Auto Parts &amp; Supplies', 'Auto Repair']</t>
  </si>
  <si>
    <t>yFRrz_OtEBadfakpf9bxoA</t>
  </si>
  <si>
    <t>Flywheel Sports - Charlotte</t>
  </si>
  <si>
    <t>2907 Providence Rd, Suites 103 &amp; 104</t>
  </si>
  <si>
    <t>['Active Life', 'Cycling Classes', 'Fitness &amp; Instruction', 'Barre Classes', 'Gyms']</t>
  </si>
  <si>
    <t>S9GeqYCzIcAMIt-UI80wSA</t>
  </si>
  <si>
    <t>1700 Place Apartments by BH Management</t>
  </si>
  <si>
    <t>1700 Charleston Pl Ln</t>
  </si>
  <si>
    <t>FoqMqVkUHSwlsl7zWWoOzg</t>
  </si>
  <si>
    <t>Garrison Blvd Exxon</t>
  </si>
  <si>
    <t>340 E Garrison Blvd</t>
  </si>
  <si>
    <t>['Home Services', 'Gas Stations', 'Automotive', 'Utilities', 'Oil Change Stations', 'Auto Repair']</t>
  </si>
  <si>
    <t>4ukmGMMg0hRLE8rnYJuFRg</t>
  </si>
  <si>
    <t>Melissa Cupid, M.D -  Cupid Family Practice</t>
  </si>
  <si>
    <t>2325 W Arbors Dr, Ste 102</t>
  </si>
  <si>
    <t>['Health &amp; Medical', 'Preventive Medicine', 'Doctors', 'Weight Loss Centers', 'Family Practice']</t>
  </si>
  <si>
    <t>u1UuF22gsq9dqxhLQTV7-Q</t>
  </si>
  <si>
    <t>The Yoga Room</t>
  </si>
  <si>
    <t>3810 S New Hope Rd</t>
  </si>
  <si>
    <t>['Yoga', 'Pilates', 'Fitness &amp; Instruction', 'Active Life']</t>
  </si>
  <si>
    <t>BeDZUyWuT6IKRX5TpV5egQ</t>
  </si>
  <si>
    <t>Y2 Cafe</t>
  </si>
  <si>
    <t>['Sushi Bars', 'Vegetarian', 'Restaurants']</t>
  </si>
  <si>
    <t>g-ZMhRtvqaapWek1TCt-bg</t>
  </si>
  <si>
    <t>Hong Kong Bakery</t>
  </si>
  <si>
    <t>iyFCxKjE596XZHXmWIOa4g</t>
  </si>
  <si>
    <t>Charlotte Golf Links</t>
  </si>
  <si>
    <t>11500 Providence Rd</t>
  </si>
  <si>
    <t>mhY2JQCYgKXpb6t_S0Et5Q</t>
  </si>
  <si>
    <t>Taboo Lounge</t>
  </si>
  <si>
    <t>710 W Trade St, Ste H</t>
  </si>
  <si>
    <t>['Hookah Bars', 'Nightlife', 'Bars', 'Cocktail Bars']</t>
  </si>
  <si>
    <t>Qbwb8UEm5th5jAO-xIezMw</t>
  </si>
  <si>
    <t>Consolidated Locksmiths of the Piedmont</t>
  </si>
  <si>
    <t>kpLcCk7m3vH-Ug_Fwi_Xqg</t>
  </si>
  <si>
    <t>13900 US Hwy 74</t>
  </si>
  <si>
    <t>6ehE-SxLzGq2crJOK5KE1Q</t>
  </si>
  <si>
    <t>Nomad Aquatics &amp; Fitness</t>
  </si>
  <si>
    <t>11202 Harris Rd</t>
  </si>
  <si>
    <t>['Active Life', 'Education', 'Trainers', 'Specialty Schools', 'Fitness &amp; Instruction', 'Gyms', 'Karate', 'Swimming Lessons/Schools', 'Martial Arts']</t>
  </si>
  <si>
    <t>B-GtKOG2x8NaIAwPl-sEmg</t>
  </si>
  <si>
    <t>Ruby Nails Spa</t>
  </si>
  <si>
    <t>9854 Monroe Rd</t>
  </si>
  <si>
    <t>Silver Bullet Diner</t>
  </si>
  <si>
    <t>['Breakfast &amp; Brunch', 'Food', 'Burgers', 'Coffee &amp; Tea', 'Restaurants']</t>
  </si>
  <si>
    <t>XG4sSq0JQ-3o3KrN-0d8Pg</t>
  </si>
  <si>
    <t>Drury Inn &amp; Suites Charlotte University Place</t>
  </si>
  <si>
    <t>415 W WT Harris Blvd</t>
  </si>
  <si>
    <t>['Restaurants', 'Breakfast &amp; Brunch', 'Event Planning &amp; Services', 'Hotels', 'Hotels &amp; Travel']</t>
  </si>
  <si>
    <t>tqfOdHE_ukIjuhZct_6CWw</t>
  </si>
  <si>
    <t>Puerto Vallarta</t>
  </si>
  <si>
    <t>['Mexican', 'Seafood', 'Restaurants']</t>
  </si>
  <si>
    <t>REKXqDDZokkl5NCseZLH0g</t>
  </si>
  <si>
    <t>Charlotte Natural Healing</t>
  </si>
  <si>
    <t>4600 Park Rd, Ste 380</t>
  </si>
  <si>
    <t>['Chiropractors', 'Health &amp; Medical', 'Medical Spas', 'Naturopathic/Holistic', 'Doctors', 'Beauty &amp; Spas']</t>
  </si>
  <si>
    <t>xWKUNk47KvW6wZSyxuGn6g</t>
  </si>
  <si>
    <t>R3 Hair Studio</t>
  </si>
  <si>
    <t>["Men's Hair Salons", 'Hair Removal', 'Waxing', 'Beauty &amp; Spas', 'Hair Stylists', 'Hair Salons']</t>
  </si>
  <si>
    <t>l8gGBZQsby4C9xYuewzhWg</t>
  </si>
  <si>
    <t>Modern Lighting Design Store</t>
  </si>
  <si>
    <t>1315 East Blvd, Ste 170</t>
  </si>
  <si>
    <t>['Lighting Fixtures &amp; Equipment', 'Shopping', 'Home Decor', 'Home Services', 'Home &amp; Garden']</t>
  </si>
  <si>
    <t>aJtp5OAqy2v593PudgUvow</t>
  </si>
  <si>
    <t>Carolina Premier Bank</t>
  </si>
  <si>
    <t>13024 Ballantyne Corporate Pl, Ste 100</t>
  </si>
  <si>
    <t>FoJRtc3PDpbKsy_C5fk88Q</t>
  </si>
  <si>
    <t>['Breakfast &amp; Brunch', 'Restaurants', 'Sandwiches', 'Food', 'Bagels']</t>
  </si>
  <si>
    <t>RwpYX724fhmXy1yPgLyLPA</t>
  </si>
  <si>
    <t>Carolinas Center For Oral &amp; Facial Surgery - Billingsley</t>
  </si>
  <si>
    <t>411 Billingsley Rd, Ste 105</t>
  </si>
  <si>
    <t>['Oral Surgeons', 'Doctors', 'Cosmetic Surgeons', 'Dentists', 'Health &amp; Medical', 'Cosmetic Dentists']</t>
  </si>
  <si>
    <t>Av-ODv7-hV12If005Pj6wA</t>
  </si>
  <si>
    <t>10515 B Centrum Parkway</t>
  </si>
  <si>
    <t>['Auto Repair', 'Oil Change Stations', 'Automotive', 'Tires']</t>
  </si>
  <si>
    <t>PSK42ktIllSGv0cC1Ma9dw</t>
  </si>
  <si>
    <t>Walker's Drug Store</t>
  </si>
  <si>
    <t>4390 Colwick Rd</t>
  </si>
  <si>
    <t>55inHlV1r9g7B_V7lmWODw</t>
  </si>
  <si>
    <t>Carolina Dental Arts of Ballantyne Village</t>
  </si>
  <si>
    <t>14825 Ballantyne Village Way, Ste 280</t>
  </si>
  <si>
    <t>ALAMtHRv6T3N27C5xp7i9Q</t>
  </si>
  <si>
    <t>Wonderful World of Plumbing</t>
  </si>
  <si>
    <t>['Water Heater Installation/Repair', 'Home Services', 'Plumbing', 'Water Purification Services']</t>
  </si>
  <si>
    <t>vSZs8zIvpAE-tETmJZgoMQ</t>
  </si>
  <si>
    <t>Morrison Lawn &amp; Landscape</t>
  </si>
  <si>
    <t>['Home Services', 'Landscaping', 'Gardeners']</t>
  </si>
  <si>
    <t>HMIe6hriug7yvF-kcYoQEw</t>
  </si>
  <si>
    <t>Dr. Scott's Weight Loss &amp; Wellness</t>
  </si>
  <si>
    <t>6640 Old Monroe Rd, Ste G</t>
  </si>
  <si>
    <t>['Doctors', 'Medical Centers', 'Health &amp; Medical', 'Sex Therapists', 'Weight Loss Centers', 'Counseling &amp; Mental Health']</t>
  </si>
  <si>
    <t>OFE9JUxxhZX5XSWQyqI98g</t>
  </si>
  <si>
    <t>C K Nails</t>
  </si>
  <si>
    <t>9101 Pineville Matthews Rd, Ste L</t>
  </si>
  <si>
    <t>49t6w2JQzhN1l0NQj6CVPg</t>
  </si>
  <si>
    <t>Park Road Quick Cleaners</t>
  </si>
  <si>
    <t>['Dry Cleaning &amp; Laundry', 'Sewing &amp; Alterations', 'Shopping', 'Bridal', 'Local Services', 'Laundry Services']</t>
  </si>
  <si>
    <t>CQKSiMRTUMi3cqm9h5tSHA</t>
  </si>
  <si>
    <t>Archdale Animal Hospital</t>
  </si>
  <si>
    <t>1319 Archdale Dr</t>
  </si>
  <si>
    <t>['Pet Sitting', 'Pet Services', 'Pets', 'Veterinarians', 'Pet Groomers']</t>
  </si>
  <si>
    <t>UIB4bJwj31TlABiWcksjzg</t>
  </si>
  <si>
    <t>2222 South Blvd</t>
  </si>
  <si>
    <t>oiyZTq_c6hJVK2HiisBMOQ</t>
  </si>
  <si>
    <t>Malone's Nursery</t>
  </si>
  <si>
    <t>100 Radio Rd</t>
  </si>
  <si>
    <t>k4BZUXye2vPJv6eTYtMtkw</t>
  </si>
  <si>
    <t>Rockbox fitness</t>
  </si>
  <si>
    <t>9615 Sherrill Estates Rd</t>
  </si>
  <si>
    <t>['Kickboxing', 'Active Life', 'Fitness &amp; Instruction', 'Martial Arts', 'Boxing']</t>
  </si>
  <si>
    <t>V4FOxtH1UZmmYE-MV3giiQ</t>
  </si>
  <si>
    <t>Right Auto Glass</t>
  </si>
  <si>
    <t>['Automotive', 'Auto Glass Services', 'Windshield Installation &amp; Repair']</t>
  </si>
  <si>
    <t>mhpeV-UzQL2LT5pQnyjquQ</t>
  </si>
  <si>
    <t>Birkdale Golf Club</t>
  </si>
  <si>
    <t>16500 Birkdale Cmns Pkwy</t>
  </si>
  <si>
    <t>ta89nLkJgbMSMc0aF2BbHw</t>
  </si>
  <si>
    <t>Wanda's Good Stuff Store</t>
  </si>
  <si>
    <t>557 Cabarrus Ave W</t>
  </si>
  <si>
    <t>['Shopping', 'Thrift Stores', 'Fashion', 'Used', 'Vintage &amp; Consignment']</t>
  </si>
  <si>
    <t>3H48sIcoOooMFsTME0Jm_Q</t>
  </si>
  <si>
    <t>['Fast Food', 'Delis', 'Salad', 'Soup', 'Restaurants', 'Sandwiches']</t>
  </si>
  <si>
    <t>ataRn8s6owt3SObGajp4KQ</t>
  </si>
  <si>
    <t>Brooklyn South Pizza</t>
  </si>
  <si>
    <t>19400 Jetton Rd, Ste 201</t>
  </si>
  <si>
    <t>['Beer', 'Wine &amp; Spirits', 'Caterers', 'Food', 'Event Planning &amp; Services', 'Breakfast &amp; Brunch', 'Restaurants', 'Pizza', 'Italian']</t>
  </si>
  <si>
    <t>xPGT0H-TqZXAthvcDhsdew</t>
  </si>
  <si>
    <t>Angie's Diner</t>
  </si>
  <si>
    <t>3658 Beatties Ford Rd</t>
  </si>
  <si>
    <t>McPoJcxawsLOq_PPRC0rQg</t>
  </si>
  <si>
    <t>Bubba's Barbecue</t>
  </si>
  <si>
    <t>4400 Sunset Rd</t>
  </si>
  <si>
    <t>Bxyig-f_N0sAWCQCoy2IxQ</t>
  </si>
  <si>
    <t>Frito-Lay</t>
  </si>
  <si>
    <t>2911 Nevada Blvd</t>
  </si>
  <si>
    <t>KmHtoogKhK-ID7FWGOPvag</t>
  </si>
  <si>
    <t>Classic Soft Trim</t>
  </si>
  <si>
    <t>1717 Toal St</t>
  </si>
  <si>
    <t>eEvTnwKH_wRrm2nekXrKXQ</t>
  </si>
  <si>
    <t>Fuzzy‚Äôs Taco Shop</t>
  </si>
  <si>
    <t>4821 NC-160</t>
  </si>
  <si>
    <t>1R1t5qwFl8e97UUpAwxtTw</t>
  </si>
  <si>
    <t>Pep Boys Auto Service &amp; Tire</t>
  </si>
  <si>
    <t>8620 Arbor Creek Dr</t>
  </si>
  <si>
    <t>q7ARdmuYQdsx6eGdIS6wKw</t>
  </si>
  <si>
    <t>Charlotte Music School</t>
  </si>
  <si>
    <t>10210 Berkeley Place Dr, Ste 150</t>
  </si>
  <si>
    <t>['Shopping', 'Specialty Schools', 'Education', 'Musical Instruments &amp; Teachers', 'Private Tutors']</t>
  </si>
  <si>
    <t>3svUvJmIYgl2Udqt7h2KQQ</t>
  </si>
  <si>
    <t>Rainbow Child Care Center of Prosperity Pointe NC</t>
  </si>
  <si>
    <t>3502 Prosperity Church Rd</t>
  </si>
  <si>
    <t>['Local Services', 'Education', 'Preschools', 'Child Care &amp; Day Care']</t>
  </si>
  <si>
    <t>qAkHrSdL6UqKN6Wis42jzw</t>
  </si>
  <si>
    <t>10701 McMullen Creek Pkwy, Ste A</t>
  </si>
  <si>
    <t>['Hardware Stores', 'Building Supplies', 'Home &amp; Garden', 'Shopping', 'Paint Stores', 'Home Services']</t>
  </si>
  <si>
    <t>XOXNnNjfDyxywTbG3DvKAQ</t>
  </si>
  <si>
    <t>Pho An Hoa</t>
  </si>
  <si>
    <t>4832 Central Ave</t>
  </si>
  <si>
    <t>LjPcu3_f5GabmzhlbIcvlA</t>
  </si>
  <si>
    <t>2904 E Franklin Blvd</t>
  </si>
  <si>
    <t>['Knitting Supplies', 'Home Decor', 'Hobby Shops', 'Home &amp; Garden', 'Shopping', 'Arts &amp; Crafts']</t>
  </si>
  <si>
    <t>dJXFp02urBN7pMd5329D_g</t>
  </si>
  <si>
    <t>Factory Cafe</t>
  </si>
  <si>
    <t>['Desserts', 'Breakfast &amp; Brunch', 'Food', 'Restaurants', 'American (New)', 'Soul Food']</t>
  </si>
  <si>
    <t>Yama Izakaya</t>
  </si>
  <si>
    <t>1324 Central Ave</t>
  </si>
  <si>
    <t>['Bars', 'Tapas Bars', 'Nightlife', 'Gastropubs', 'Teppanyaki', 'Ramen', 'Cocktail Bars', 'Japanese', 'Restaurants', 'Tapas/Small Plates', 'Izakaya', 'Asian Fusion', 'Sushi Bars']</t>
  </si>
  <si>
    <t>koMM31gWF1pXMth_K9O_6w</t>
  </si>
  <si>
    <t>5409 Potters Rd</t>
  </si>
  <si>
    <t>pOemnf_3HlSO5m9W0E9WVw</t>
  </si>
  <si>
    <t>Mr. Inspection Matthews</t>
  </si>
  <si>
    <t>8909 E Independence Blvd, Ste D</t>
  </si>
  <si>
    <t>['Tires', 'Automotive', 'Oil Change Stations', 'Smog Check Stations', 'Car Inspectors']</t>
  </si>
  <si>
    <t>D0gKNbcK7wxi35v6tvn1qA</t>
  </si>
  <si>
    <t>5407 South Blvd</t>
  </si>
  <si>
    <t>['Arts &amp; Crafts', 'Interior Design', 'Fabric Stores', 'Home Services', 'Shopping']</t>
  </si>
  <si>
    <t>DMQGcRzPEYHlADrGLVbyvw</t>
  </si>
  <si>
    <t>Birkdale Village</t>
  </si>
  <si>
    <t>8712 Lindholm Dr, Ste 206</t>
  </si>
  <si>
    <t>['Shopping Centers', 'Local Services', 'Contractors', 'Fashion', 'Home Services', 'Restaurants', 'Department Stores', 'Dry Cleaning &amp; Laundry', 'Shopping']</t>
  </si>
  <si>
    <t>r3ATwPjhjcw-zk6wPl4KnA</t>
  </si>
  <si>
    <t>127 E Woodlawn Rd</t>
  </si>
  <si>
    <t>['Gas Stations', 'Food', 'Convenience Stores', 'Automotive']</t>
  </si>
  <si>
    <t>GTB4esadYFFyLTJX9OqNdw</t>
  </si>
  <si>
    <t>Dragon Court</t>
  </si>
  <si>
    <t>4520 N Tryon St, Ste 40</t>
  </si>
  <si>
    <t>['Restaurants', 'Chinese', 'Dim Sum']</t>
  </si>
  <si>
    <t>CG1Lu1-q7K5Te5RutSPnxw</t>
  </si>
  <si>
    <t>Black Sheep</t>
  </si>
  <si>
    <t>830 Lamar Ave, Ste 200</t>
  </si>
  <si>
    <t>["Men's Clothing", 'Sporting Goods', 'Shopping', 'Shoe Stores', 'Fashion']</t>
  </si>
  <si>
    <t>BraxuC0XYoBgUCP_C5CAHg</t>
  </si>
  <si>
    <t>Folger Kia East Charlotte</t>
  </si>
  <si>
    <t>5625 E Independence Blvd</t>
  </si>
  <si>
    <t>DUSAjTJ3l_bavvo9uqPo_w</t>
  </si>
  <si>
    <t>Aly Baba</t>
  </si>
  <si>
    <t>['Middle Eastern', 'Restaurants', 'Halal']</t>
  </si>
  <si>
    <t>EPLk_w1RLNp7hKvUdHrh_g</t>
  </si>
  <si>
    <t>10925 University City Blvd</t>
  </si>
  <si>
    <t>84L7la8obFfShcgtbjqRjA</t>
  </si>
  <si>
    <t>10317 Rozzelles Ferry Rd</t>
  </si>
  <si>
    <t>WxtjFPaPK1WGBHGQhq2bBA</t>
  </si>
  <si>
    <t>Eastfield Bar &amp; Grill</t>
  </si>
  <si>
    <t>8709 Arbor Creek Dr</t>
  </si>
  <si>
    <t>['Burgers', 'Salad', 'Nightlife', 'Restaurants', 'Beer Bar', 'Bars', 'Food', 'Beer', 'Wine &amp; Spirits', 'American (Traditional)']</t>
  </si>
  <si>
    <t>GqPpA9-IyiPNIVxXHbDS-g</t>
  </si>
  <si>
    <t>Brittany Lauren Photography</t>
  </si>
  <si>
    <t>['Event Planning &amp; Services', 'Photographers', 'Professional Services']</t>
  </si>
  <si>
    <t>zZtLiZ4jeGTQ_E_ui22NRg</t>
  </si>
  <si>
    <t>Mint Museum of Craft &amp; Design</t>
  </si>
  <si>
    <t>jNMicR0FOXa6Nx5mSwnbvQ</t>
  </si>
  <si>
    <t>7th Street Lynx Station</t>
  </si>
  <si>
    <t>260 East 7th St</t>
  </si>
  <si>
    <t>Nr4kPVaCbEW6Yhmufj99GQ</t>
  </si>
  <si>
    <t>Tyvola Lynx Station</t>
  </si>
  <si>
    <t>5703 Old Pineville Rd</t>
  </si>
  <si>
    <t>['Public Transportation', 'Transportation', 'Hotels &amp; Travel']</t>
  </si>
  <si>
    <t>PXLx9y5PYitV5Q3kqfp-mA</t>
  </si>
  <si>
    <t>Burnettes Heating &amp; Cooling</t>
  </si>
  <si>
    <t>['Professional Services', 'Heating &amp; Air Conditioning/HVAC', 'Home Services']</t>
  </si>
  <si>
    <t>Al35Zw6AH7iVm73OacwF4A</t>
  </si>
  <si>
    <t>HealthMax Center</t>
  </si>
  <si>
    <t>10310 FeldFarm Ln, Ste 100</t>
  </si>
  <si>
    <t>Jd8KDefcRJn2DAzKa8-wOQ</t>
  </si>
  <si>
    <t>Airtran Airways</t>
  </si>
  <si>
    <t>['Airlines', 'Transportation', 'Hotels &amp; Travel']</t>
  </si>
  <si>
    <t>xoe938mH1BxXe1Qn0ZDvqQ</t>
  </si>
  <si>
    <t>4100 Carmel Rd, Ste B</t>
  </si>
  <si>
    <t>['Mailbox Centers', 'Notaries', 'Local Services', 'Printing Services', 'Shipping Centers']</t>
  </si>
  <si>
    <t>ubggNp4jgeso0im_W6Ql_Q</t>
  </si>
  <si>
    <t>Hearing Solution Center</t>
  </si>
  <si>
    <t>135 S Sharon Amity Rd, Ste 208</t>
  </si>
  <si>
    <t>['Doctors', 'Medical Centers', 'Audiologist', 'Health &amp; Medical', 'Hearing Aid Providers', 'Professional Services']</t>
  </si>
  <si>
    <t>iukFCvaofikgrnF6epSZEw</t>
  </si>
  <si>
    <t>Nothing but Noodles</t>
  </si>
  <si>
    <t>12740 S Tryon St, Ste 100</t>
  </si>
  <si>
    <t>['Restaurants', 'Noodles']</t>
  </si>
  <si>
    <t>bGaMzx2PcwzhYBX9Gn7_hg</t>
  </si>
  <si>
    <t>1890 W Roosevelt Blvd</t>
  </si>
  <si>
    <t>Sz94TJQ-q-g_xVbVJnD94Q</t>
  </si>
  <si>
    <t>St John Neumann Catholic Church</t>
  </si>
  <si>
    <t>8451 Idlewild Rd</t>
  </si>
  <si>
    <t>dqDTRsXlz6sqFyK7_TsJHw</t>
  </si>
  <si>
    <t>Kritical Nutrition</t>
  </si>
  <si>
    <t>['Shopping', 'Vitamins &amp; Supplements']</t>
  </si>
  <si>
    <t>6508 N Tryon St</t>
  </si>
  <si>
    <t>wqGXss-rJQo1LiEQ81Zr9A</t>
  </si>
  <si>
    <t>The Juicy Crab</t>
  </si>
  <si>
    <t>['Restaurants', 'Seafood', 'Cajun/Creole', 'Chicken Wings']</t>
  </si>
  <si>
    <t>ivjragHGPWycRn5sBunuQg</t>
  </si>
  <si>
    <t>True 180 Personal Training for Women</t>
  </si>
  <si>
    <t>f0UJzh2yj8k1cY5USQw9Vg</t>
  </si>
  <si>
    <t>Lego Store</t>
  </si>
  <si>
    <t>4400 Sharon Rd, Unit M-05</t>
  </si>
  <si>
    <t>S9NEydYJRzVMmTtbzTTl8A</t>
  </si>
  <si>
    <t>Cyros Sushi and Sake Bar</t>
  </si>
  <si>
    <t>796J51vX9eu6BONfDBQMzw</t>
  </si>
  <si>
    <t>Vine American Kitchen</t>
  </si>
  <si>
    <t>13735 Conlan Cir</t>
  </si>
  <si>
    <t>['Wine Bars', 'Nightlife', 'Bars', 'American (New)', 'Restaurants']</t>
  </si>
  <si>
    <t>QjbnYglxVLDrS64t4ElJXQ</t>
  </si>
  <si>
    <t>Bold Missy Brewery</t>
  </si>
  <si>
    <t>610 Anderson St</t>
  </si>
  <si>
    <t>a7HgmqTBM3aFIg7UhxK8yA</t>
  </si>
  <si>
    <t>Peek-A-Boutique</t>
  </si>
  <si>
    <t>2424 N Davidson St, Ste 105A</t>
  </si>
  <si>
    <t>e6nC5iROil7_aSFeyQAwpg</t>
  </si>
  <si>
    <t>Stax</t>
  </si>
  <si>
    <t>3722 S Tryon St</t>
  </si>
  <si>
    <t>['Active Life', 'Fitness &amp; Instruction', 'Yoga', 'Interval Training Gyms', 'Gyms', 'Boot Camps']</t>
  </si>
  <si>
    <t>fFjcz3U6YTXgOel9zOJ-8g</t>
  </si>
  <si>
    <t>T Nails &amp; Spa</t>
  </si>
  <si>
    <t>8152 S Tryon St, Ste E</t>
  </si>
  <si>
    <t>Xjqug3-tGf9wIHhn4KRWag</t>
  </si>
  <si>
    <t>Harbor Freight</t>
  </si>
  <si>
    <t>618 Euclid St</t>
  </si>
  <si>
    <t>n8vGOW-NnpJna6idqbvE_w</t>
  </si>
  <si>
    <t>1862 Warren C Coleman Blvd</t>
  </si>
  <si>
    <t>c-l4nDPZcEwapEiV-Xf08w</t>
  </si>
  <si>
    <t>['Mediterranean', 'Greek', 'Restaurants', 'Italian']</t>
  </si>
  <si>
    <t>j3hiuCI-U_ylAGzOSQGfcw</t>
  </si>
  <si>
    <t>Tip Top Nails</t>
  </si>
  <si>
    <t>2600 Central Ave</t>
  </si>
  <si>
    <t>['Hair Removal', 'Waxing', 'Nail Salons', 'Eyelash Service', 'Beauty &amp; Spas']</t>
  </si>
  <si>
    <t>b62gu8CeFLLTo3nMFdecTQ</t>
  </si>
  <si>
    <t>Oreilly Auto Parts</t>
  </si>
  <si>
    <t>1515 Galleria Blvd</t>
  </si>
  <si>
    <t>jZAKszK7CjSwvtVSvfb-IA</t>
  </si>
  <si>
    <t>Mercedes of South Charlotte Service</t>
  </si>
  <si>
    <t>tNjLgY3rH-BIdYoqnLVGkw</t>
  </si>
  <si>
    <t>Himebaugh's Sewing &amp; Vacuum Center</t>
  </si>
  <si>
    <t>10701 Park Rd, Ste E</t>
  </si>
  <si>
    <t>['Wholesalers', 'Professional Services', 'Appliances &amp; Repair', 'Local Services']</t>
  </si>
  <si>
    <t>G7QGwPZjCVmvcEsC3ARoYg</t>
  </si>
  <si>
    <t>The Corner Bar</t>
  </si>
  <si>
    <t>2016 Ayrsley Town Blvd, Ste A1</t>
  </si>
  <si>
    <t>J_yaRuCKemkxPdZNwVtxvA</t>
  </si>
  <si>
    <t>Lucky Brand Jeans</t>
  </si>
  <si>
    <t>["Women's Clothing", "Men's Clothing", 'Fashion', 'Shopping']</t>
  </si>
  <si>
    <t>CveJxuNzOUwDcS2eHXVoKA</t>
  </si>
  <si>
    <t>Rootz</t>
  </si>
  <si>
    <t>19801 S Main St</t>
  </si>
  <si>
    <t>['Shopping', 'Gift Shops', 'Furniture Stores', 'Event Planning &amp; Services', 'Flowers &amp; Gifts', 'Arts &amp; Crafts', 'Home Decor', 'Candle Stores', 'Cards &amp; Stationery', 'Home &amp; Garden', 'Antiques']</t>
  </si>
  <si>
    <t>y95Cg07rV_GIN9bnnNRyMw</t>
  </si>
  <si>
    <t>113 Country Club Dr NE</t>
  </si>
  <si>
    <t>LWy0Yq9jEm2lNLAkj7u93A</t>
  </si>
  <si>
    <t>350 George W Liles Pkwy NW, Ste 110</t>
  </si>
  <si>
    <t>jebZs2MkWkFd59sV9rUx_A</t>
  </si>
  <si>
    <t>12860 Walker Branch Rd</t>
  </si>
  <si>
    <t>26t8OwTtNwxpsrPfsELvKQ</t>
  </si>
  <si>
    <t>Faith Coffee And Sweets</t>
  </si>
  <si>
    <t>['Food', 'Restaurants', 'Coffee &amp; Tea', 'Breakfast &amp; Brunch', 'Bakeries']</t>
  </si>
  <si>
    <t>W1YOkRv4eWWHS3K712XTGQ</t>
  </si>
  <si>
    <t>XS Hair</t>
  </si>
  <si>
    <t>2921 Providence Rd, Ste 101</t>
  </si>
  <si>
    <t>xera1hE0s6mI4EdI_3ucew</t>
  </si>
  <si>
    <t>['Fashion', 'Department Stores', 'Shopping', 'Home &amp; Garden', 'Electronics', 'Furniture Stores']</t>
  </si>
  <si>
    <t>F4AZfYMG67UTrNiksQIG6w</t>
  </si>
  <si>
    <t>R &amp; D Delivery Company, Inc</t>
  </si>
  <si>
    <t>401 Enterprise Dr</t>
  </si>
  <si>
    <t>['Local Services', 'Home Services', 'Couriers &amp; Delivery Services']</t>
  </si>
  <si>
    <t>_LpSQnY1MGcQcUwXQNadtQ</t>
  </si>
  <si>
    <t>Pho Huong Viet</t>
  </si>
  <si>
    <t>['Thai', 'Restaurants', 'Vietnamese']</t>
  </si>
  <si>
    <t>181 Hwy 16 S</t>
  </si>
  <si>
    <t>['Chicken Wings', 'Chicken Shop', 'Food', 'Restaurants', 'Fast Food']</t>
  </si>
  <si>
    <t>bqt23TveKab0dEhnLbHKPQ</t>
  </si>
  <si>
    <t>Concord Wedding &amp; Prom Center</t>
  </si>
  <si>
    <t>1094 Concord Pkwy N</t>
  </si>
  <si>
    <t>['Wedding Planning', 'Venues &amp; Event Spaces', 'Event Planning &amp; Services']</t>
  </si>
  <si>
    <t>IO1INZ-0evy9pg4cORajJA</t>
  </si>
  <si>
    <t>My Bella Nail Spa</t>
  </si>
  <si>
    <t>2712 W Mallard Creek Chruch Rd, Ste 410</t>
  </si>
  <si>
    <t>1eZW5Yqdve7wuWaZt47NUw</t>
  </si>
  <si>
    <t>10515-A Centrum Pkwy</t>
  </si>
  <si>
    <t>shIPnFoXrL3dFo5HLH1_HA</t>
  </si>
  <si>
    <t>1235 East Blvd, Ste 70</t>
  </si>
  <si>
    <t>['Eyelash Service', 'Beauty &amp; Spas', 'Threading Services', 'Day Spas', 'Hair Removal', 'Skin Care']</t>
  </si>
  <si>
    <t>C6eijBK1l2FOV_8MGnmsCA</t>
  </si>
  <si>
    <t>Habitat Charlotte ReStore - Wendover</t>
  </si>
  <si>
    <t>['Home &amp; Garden', 'Thrift Stores', 'Furniture Stores', 'Shopping', 'Hardware Stores']</t>
  </si>
  <si>
    <t>PnXeEQQv0-0F5G24t03iWA</t>
  </si>
  <si>
    <t>OZK4fDtuvx_bGMDvvYl9XA</t>
  </si>
  <si>
    <t>Waterford Lakes Apts</t>
  </si>
  <si>
    <t>8000 Waterford Lakes Drive</t>
  </si>
  <si>
    <t>['Property Management', 'Apartments', 'Home Services', 'Real Estate']</t>
  </si>
  <si>
    <t>TrAe2yb6P4508C-lOGqilA</t>
  </si>
  <si>
    <t>9323 Wright Hill Rd</t>
  </si>
  <si>
    <t>9OOKnhGV3YpOVRh8wg1F-A</t>
  </si>
  <si>
    <t>My Day Spa</t>
  </si>
  <si>
    <t>5818 Prosperity Church Rd, Ste C6</t>
  </si>
  <si>
    <t>['Nail Salons', 'Massage', 'Waxing', 'Hair Removal', 'Beauty &amp; Spas']</t>
  </si>
  <si>
    <t>p3u1D658zF_SLGYZs67qAw</t>
  </si>
  <si>
    <t>Big Rock Nature Preserve</t>
  </si>
  <si>
    <t>6500 Elmstone Dr</t>
  </si>
  <si>
    <t>p6App7kFqZbBFJ-0efK-RA</t>
  </si>
  <si>
    <t>1489 Concord Pkwy N</t>
  </si>
  <si>
    <t>['Chicken Wings', 'Fast Food', 'Restaurants', 'American (Traditional)']</t>
  </si>
  <si>
    <t>ERu5CuuGqt072ZViwbsCsg</t>
  </si>
  <si>
    <t>Domenico's Pizza &amp; Pasta To Go</t>
  </si>
  <si>
    <t>['Caterers', 'Restaurants', 'Event Planning &amp; Services', 'Pizza']</t>
  </si>
  <si>
    <t>9XzSYdvUSM7GSYTVhgGgHg</t>
  </si>
  <si>
    <t>Carmen Leris Tax Center &amp; Insurance</t>
  </si>
  <si>
    <t>['Financial Services', 'Tax Services', 'Auto Insurance', 'Insurance']</t>
  </si>
  <si>
    <t>LAkj9XpSfy_jHVn8t8aHEA</t>
  </si>
  <si>
    <t>Anchor Security &amp; Locksmith</t>
  </si>
  <si>
    <t>20821 N Main St, Ste A</t>
  </si>
  <si>
    <t>['Home Services', 'Keys &amp; Locksmiths', 'Security Systems', 'Shopping', 'Safe Stores']</t>
  </si>
  <si>
    <t>dtqciEuR3wVBFXi3xJ2TCQ</t>
  </si>
  <si>
    <t>6308 Banner Elk Dr</t>
  </si>
  <si>
    <t>['American (Traditional)', 'Diners', 'Breakfast &amp; Brunch', 'American (New)', 'Restaurants', 'Burgers', 'Fast Food']</t>
  </si>
  <si>
    <t>EH7JjPPA-0r_DQtTKx3mlw</t>
  </si>
  <si>
    <t>11661 Providence Rd</t>
  </si>
  <si>
    <t>['Salad', 'Restaurants', 'Sandwiches', 'Soup']</t>
  </si>
  <si>
    <t>F3-Au7jN0n6Z5JqVbL7ilA</t>
  </si>
  <si>
    <t>Charlotte iPhone Repair</t>
  </si>
  <si>
    <t>['Home Services', 'Local Services', 'Mobile Phone Repair', 'Electronics Repair', 'Handyman', 'IT Services &amp; Computer Repair']</t>
  </si>
  <si>
    <t>rXkw8Q4MRJxIcZRT-hwcEw</t>
  </si>
  <si>
    <t>V &amp; B Nail Spa</t>
  </si>
  <si>
    <t>2506 Little Rock Rd</t>
  </si>
  <si>
    <t>MPyi2cMt-TU4Q5spGwseOQ</t>
  </si>
  <si>
    <t>Burners Cigar Co</t>
  </si>
  <si>
    <t>['Shopping', 'Tobacco Shops', 'Local Flavor', 'Bars', 'Lounges', 'Nightlife']</t>
  </si>
  <si>
    <t>ETHGHmN4j8cDjTD-4YVkhg</t>
  </si>
  <si>
    <t>Cotswold Barber Shop</t>
  </si>
  <si>
    <t>2915 Robin Rd, Ste C</t>
  </si>
  <si>
    <t>1Wj-cTQrWMJ2GJv-5uqxSg</t>
  </si>
  <si>
    <t>Panaderia La Espiga</t>
  </si>
  <si>
    <t>6445 Albemarle Rd</t>
  </si>
  <si>
    <t>['Bakeries', 'Mexican', 'Food', 'Restaurants', 'Cupcakes', 'Desserts', 'Juice Bars &amp; Smoothies']</t>
  </si>
  <si>
    <t>_2O4E4qEnfSKWGnopxRxtQ</t>
  </si>
  <si>
    <t>Nino's Pizza &amp; Pasta</t>
  </si>
  <si>
    <t>7828 Rea Rd, Ste F</t>
  </si>
  <si>
    <t>0NAZOnbTPw4Rpn9_8BncMA</t>
  </si>
  <si>
    <t>415-140 Cox Rd</t>
  </si>
  <si>
    <t>['Hair Salons', 'Shopping', 'Cosmetics &amp; Beauty Supply', 'Skin Care', 'Beauty &amp; Spas']</t>
  </si>
  <si>
    <t>dFJ7E4tO1aXgdqAU3X-i_Q</t>
  </si>
  <si>
    <t>Sky Zone Indoor Trampoline Park</t>
  </si>
  <si>
    <t>7325 Smith Corners Blvd</t>
  </si>
  <si>
    <t>WnOVGJTu7RK0iWurrgiBNA</t>
  </si>
  <si>
    <t>The Beach Tan</t>
  </si>
  <si>
    <t>239 Griffith St</t>
  </si>
  <si>
    <t>['Tanning Beds', 'Beauty &amp; Spas', 'Tanning', 'Spray Tanning', 'Teeth Whitening']</t>
  </si>
  <si>
    <t>wNIUmar-hVVrHcYMUr86JA</t>
  </si>
  <si>
    <t>Golden Goddess Mobile Spray Tans</t>
  </si>
  <si>
    <t>['Spray Tanning', 'Beauty &amp; Spas', 'Tanning']</t>
  </si>
  <si>
    <t>eDUgc8ui9KJJK1BAruQAoQ</t>
  </si>
  <si>
    <t>Holy City Waffles</t>
  </si>
  <si>
    <t>['Food Trucks', 'Food', 'Waffles', 'Restaurants']</t>
  </si>
  <si>
    <t>PYRjVUmJgctHVRnBVXpBEw</t>
  </si>
  <si>
    <t>La Riviera Marisqueria</t>
  </si>
  <si>
    <t>['Seafood', 'Mexican', 'Restaurants']</t>
  </si>
  <si>
    <t>SRz9Q_jiOIO3ZVEtRSOnag</t>
  </si>
  <si>
    <t>Villa Pizza</t>
  </si>
  <si>
    <t>4400 Sharon Rd, Ste G35</t>
  </si>
  <si>
    <t>VvXI3pyUFl1MAimZsX5RrA</t>
  </si>
  <si>
    <t>Lorenzo's Pizzeria</t>
  </si>
  <si>
    <t>16721 Orchard Stone Run, Ste 100</t>
  </si>
  <si>
    <t>3LO2rtkaKfq_1B2XE_rcNg</t>
  </si>
  <si>
    <t>2166 Commerce Rd, Ste 100</t>
  </si>
  <si>
    <t>LVRtCa3bJt3xuwTIx_791Q</t>
  </si>
  <si>
    <t>DeCurtins Law Office</t>
  </si>
  <si>
    <t>130 N Mcdowell St, Ste A</t>
  </si>
  <si>
    <t>['DUI Law', 'Criminal Defense Law', 'Divorce &amp; Family Law', 'Traffic Ticketing Law', 'Lawyers', 'Professional Services']</t>
  </si>
  <si>
    <t>wpK9fDZCquKc-y1JeQ4HCA</t>
  </si>
  <si>
    <t>531 Brentwood Rd</t>
  </si>
  <si>
    <t>Gc0nsvvJO92Qha9S8wn2lg</t>
  </si>
  <si>
    <t>Quick 'n Clean Dry Cleaning &amp; Laundry</t>
  </si>
  <si>
    <t>8920 Lawyers Rd, Ste 23686</t>
  </si>
  <si>
    <t>['Local Services', 'Dry Cleaning &amp; Laundry', 'Professional Services', 'Home Cleaning', 'Home Services', 'Laundry Services', 'Dry Cleaning', 'Office Cleaning']</t>
  </si>
  <si>
    <t>CupH_6sjcdp9q-cLwOUBIA</t>
  </si>
  <si>
    <t>Tacos &amp; Tequila Cantina Grill</t>
  </si>
  <si>
    <t>OnGPegQGuQ5_uuFLvezvKw</t>
  </si>
  <si>
    <t>Shun Lee Palace</t>
  </si>
  <si>
    <t>4340 Colwick Rd</t>
  </si>
  <si>
    <t>['Restaurants', 'Japanese', 'Chinese']</t>
  </si>
  <si>
    <t>VRS6xyJ_FS43EBl50IhUgA</t>
  </si>
  <si>
    <t>Bellacino's</t>
  </si>
  <si>
    <t>7800 Stevens Mill Rd, Ste Q</t>
  </si>
  <si>
    <t>Oz9lvruIlUP_oxGB_FE8Qw</t>
  </si>
  <si>
    <t>The Well</t>
  </si>
  <si>
    <t>220 Main St</t>
  </si>
  <si>
    <t>BToSTEiaK94G3h5_XROEcA</t>
  </si>
  <si>
    <t>La Poblanita Mexican Restaurant &amp; Candy Store</t>
  </si>
  <si>
    <t>['Candy Stores', 'Specialty Food', 'Mexican', 'Food', 'Restaurants']</t>
  </si>
  <si>
    <t>JK_G7V50kXXVFO756pMNtg</t>
  </si>
  <si>
    <t>Chasers</t>
  </si>
  <si>
    <t>3217 The Plz</t>
  </si>
  <si>
    <t>wPbb5uHvFQlQeanz14xrEA</t>
  </si>
  <si>
    <t>Saveeda's American Bistro</t>
  </si>
  <si>
    <t>5922 Weddington Rd, Ste A13</t>
  </si>
  <si>
    <t>['American (New)', 'Food', 'Beer', 'Wine &amp; Spirits', 'Restaurants', 'Cocktail Bars', 'Nightlife', 'Seafood', 'Steakhouses', 'Bars']</t>
  </si>
  <si>
    <t>j3lG-ZqQXUQl-ImNcWHbVQ</t>
  </si>
  <si>
    <t>Lin's Buffet</t>
  </si>
  <si>
    <t>7010 Smith Corners Blvd</t>
  </si>
  <si>
    <t>h0DKpkpi1au5yRTQEuRicA</t>
  </si>
  <si>
    <t>Direct Appliance Repair</t>
  </si>
  <si>
    <t>6237 Coach Hill Ln</t>
  </si>
  <si>
    <t>['Appliances &amp; Repair', 'Appliances', 'Home &amp; Garden', 'Shopping', 'Local Services']</t>
  </si>
  <si>
    <t>FX6ox6LAfwsg1-QX4zWIiw</t>
  </si>
  <si>
    <t>Big Air Trampoline Park</t>
  </si>
  <si>
    <t>2408 Sardis Rd N</t>
  </si>
  <si>
    <t>['Active Life', 'Event Planning &amp; Services', 'Venues &amp; Event Spaces', 'Trampoline Parks', 'Kids Activities']</t>
  </si>
  <si>
    <t>TLV-Q0yeFW0xrsJs8bDTOw</t>
  </si>
  <si>
    <t>tSMKDFah9-QREYZriZAC8g</t>
  </si>
  <si>
    <t>Coral Sun</t>
  </si>
  <si>
    <t>3601-5 Matthews Mint Hill Rd</t>
  </si>
  <si>
    <t>['Tanning', 'Beauty &amp; Spas', 'Tanning Beds', 'Spray Tanning']</t>
  </si>
  <si>
    <t>YOyI2UBuFREJn78uGdQHvA</t>
  </si>
  <si>
    <t>Subaru Concord</t>
  </si>
  <si>
    <t>853 Concord Pkwy S</t>
  </si>
  <si>
    <t>['Car Dealers', 'Auto Repair', 'Automotive', 'Auto Parts &amp; Supplies']</t>
  </si>
  <si>
    <t>_L6Kg7Ba9-Tp1Bph0xI3Xg</t>
  </si>
  <si>
    <t>Deckard Heating &amp; Air Conditioning</t>
  </si>
  <si>
    <t>8539 Monroe Rd, Ste 116</t>
  </si>
  <si>
    <t>['Heating &amp; Air Conditioning/HVAC', 'Home Services', 'Air Duct Cleaning', 'Contractors', 'Local Services', 'Appliances &amp; Repair']</t>
  </si>
  <si>
    <t>la0ScEQYua2O01Mdau8Xkw</t>
  </si>
  <si>
    <t>12715 Conner Dr</t>
  </si>
  <si>
    <t>['Restaurants', 'American (Traditional)', 'Breakfast &amp; Brunch', 'Wraps', 'Caterers', 'Event Planning &amp; Services']</t>
  </si>
  <si>
    <t>DeoLBmoxGVWGTfXAKLW5jA</t>
  </si>
  <si>
    <t>NOFO on Liz</t>
  </si>
  <si>
    <t>['American (New)', 'Home &amp; Garden', 'Chocolatiers &amp; Shops', 'Beer', 'Wine &amp; Spirits', 'Food', 'Kitchen &amp; Bath', 'Breakfast &amp; Brunch', 'Home Decor', 'Specialty Food', 'Restaurants', 'Coffee &amp; Tea', 'Shopping', 'Southern']</t>
  </si>
  <si>
    <t>3Ya7kCGgS5X62ibV1ZcjCA</t>
  </si>
  <si>
    <t>5550 Old Pineville Rd</t>
  </si>
  <si>
    <t>AD5zjF5UAG1uYzLRjXxLkA</t>
  </si>
  <si>
    <t>Waxhaw Creamery</t>
  </si>
  <si>
    <t>109 E North Main St</t>
  </si>
  <si>
    <t>neE2-VPqCHyp8rlR3u2oqQ</t>
  </si>
  <si>
    <t>4510 Sunset Rd, Suite A</t>
  </si>
  <si>
    <t>['Sandwiches', 'Pizza', 'Restaurants', 'Chicken Wings', 'Fast Food']</t>
  </si>
  <si>
    <t>Lfodt8EwLMJgEJSVkZkCmg</t>
  </si>
  <si>
    <t>rv0-ZcAbWkvpomaK0BhQrA</t>
  </si>
  <si>
    <t>Fin &amp; Fino</t>
  </si>
  <si>
    <t>135 Levine Avenue Of The Arts, Ste 100</t>
  </si>
  <si>
    <t>['Restaurants', 'Bars', 'American (New)', 'Nightlife', 'Seafood', 'Cocktail Bars']</t>
  </si>
  <si>
    <t>h5VZ0MqRt4vEUUG8oH6eEA</t>
  </si>
  <si>
    <t>Smoke BBQ Grille</t>
  </si>
  <si>
    <t>['American (Traditional)', 'Bars', 'Nightlife', 'Barbeque', 'Restaurants']</t>
  </si>
  <si>
    <t>QnW7oSlVjx-XYrwfO06LBQ</t>
  </si>
  <si>
    <t>Bellhops</t>
  </si>
  <si>
    <t>['Home Services', 'Local Services', 'Self Storage', 'Movers']</t>
  </si>
  <si>
    <t>53HY4Wcj4p277C_UXdKqHg</t>
  </si>
  <si>
    <t>2217-F Matthews Township Pkwy</t>
  </si>
  <si>
    <t>['Automotive', 'Mobile Phone Repair', 'Battery Stores', 'Photography Stores &amp; Services', 'Local Services', 'Motorcycle Dealers', 'IT Services &amp; Computer Repair', 'Lighting Fixtures &amp; Equipment', 'Electronics', 'Electronics Repair', 'Hardware Stores', 'Home Services', 'Shopping', 'Home &amp; Garden']</t>
  </si>
  <si>
    <t>4V1y4ptZsMF_idHD6eR96Q</t>
  </si>
  <si>
    <t>Winterpast Flowers</t>
  </si>
  <si>
    <t>['Florists', 'Shopping', 'Floral Designers', 'Flowers &amp; Gifts', 'Event Planning &amp; Services']</t>
  </si>
  <si>
    <t>4awL8MvSeZKt0pCx6iYtbw</t>
  </si>
  <si>
    <t>Marathon</t>
  </si>
  <si>
    <t>3609 Matthews Weddington Rd</t>
  </si>
  <si>
    <t>kcDi04YHmEZTRd79WcdNLg</t>
  </si>
  <si>
    <t>Origins</t>
  </si>
  <si>
    <t>kG5CwZvQ00U4T_3Nhq97fA</t>
  </si>
  <si>
    <t>A Cafeteria By Morrison Farms</t>
  </si>
  <si>
    <t>['Restaurants', 'American (Traditional)', 'Cafes']</t>
  </si>
  <si>
    <t>0AZxOngoHwqesiY6RSf5tQ</t>
  </si>
  <si>
    <t>Cirque du Soleil Alegr√≠a</t>
  </si>
  <si>
    <t>Papa Rossi‚Äôs</t>
  </si>
  <si>
    <t>['Salad', 'Italian', 'Pizza', 'Restaurants']</t>
  </si>
  <si>
    <t>DsT7r6NlTWzA1RTwkze8VQ</t>
  </si>
  <si>
    <t>Fusion 108</t>
  </si>
  <si>
    <t>10010 Rose Commons Dr, Ste A</t>
  </si>
  <si>
    <t>['Chinese', 'Thai', 'Restaurants', 'Noodles']</t>
  </si>
  <si>
    <t>6vj0Fd0J78j61m3vcEAdYA</t>
  </si>
  <si>
    <t>GranCreations</t>
  </si>
  <si>
    <t>3400 N Graham St</t>
  </si>
  <si>
    <t>['Home Services', 'Contractors', 'Building Supplies', 'Shopping', 'Kitchen &amp; Bath', 'Countertop Installation', 'Home &amp; Garden']</t>
  </si>
  <si>
    <t>N7B2h9grZHP0L0T_8ZTlhQ</t>
  </si>
  <si>
    <t>Brown &amp; Glenn Realty</t>
  </si>
  <si>
    <t>1012 East Blvd</t>
  </si>
  <si>
    <t>Szil8m1uVNPyn2-7H7hEZA</t>
  </si>
  <si>
    <t>EZ Pawn</t>
  </si>
  <si>
    <t>3701 Monroe Blvd</t>
  </si>
  <si>
    <t>['Check Cashing/Pay-day Loans', 'Shopping', 'Financial Services', 'Pawn Shops']</t>
  </si>
  <si>
    <t>1-3SiDKORKMjd26pEWakjg</t>
  </si>
  <si>
    <t>East Charlotte Dental</t>
  </si>
  <si>
    <t>7128 Lawyers Rd</t>
  </si>
  <si>
    <t>['Cosmetic Dentists', 'Health &amp; Medical', 'Dentists', 'Pediatric Dentists']</t>
  </si>
  <si>
    <t>BKPx9eJ672kpZpy5SbnaCw</t>
  </si>
  <si>
    <t>Jill Coyne</t>
  </si>
  <si>
    <t>428 E 4th St, Ste 201</t>
  </si>
  <si>
    <t>['Physical Therapy', 'Massage Therapy', 'Health &amp; Medical', 'Rolfing', 'Beauty &amp; Spas']</t>
  </si>
  <si>
    <t>7Yvdg9p4XEm8ZdyKrJWOYw</t>
  </si>
  <si>
    <t>D'Anna's Kitchen</t>
  </si>
  <si>
    <t>11850 US 601</t>
  </si>
  <si>
    <t>['Desserts', 'Food', 'Fast Food', 'Restaurants', 'American (New)']</t>
  </si>
  <si>
    <t>5fpxLhetqWm82U6cxMjDOw</t>
  </si>
  <si>
    <t>EchoPark Automotive - Charlotte</t>
  </si>
  <si>
    <t>3648 E Independence Blvd</t>
  </si>
  <si>
    <t>['Car Buyers', 'Used Car Dealers', 'Automotive', 'Car Dealers']</t>
  </si>
  <si>
    <t>OpWHRdpdyUPj0XtMwRXpDg</t>
  </si>
  <si>
    <t>My Nail Spa of Jenny</t>
  </si>
  <si>
    <t>HrZthBWIpMna37S22odfDA</t>
  </si>
  <si>
    <t>1227 East Blvd</t>
  </si>
  <si>
    <t>['Restaurants', 'Food', 'Grocery', 'Delis', 'Drugstores', 'Shopping', 'Flowers &amp; Gifts']</t>
  </si>
  <si>
    <t>O8HVCZ89WMjHD2PcyeYjXA</t>
  </si>
  <si>
    <t>Sarku Japan</t>
  </si>
  <si>
    <t>gcCvvGqkdYEt4ZEy4E150g</t>
  </si>
  <si>
    <t>She Luv A</t>
  </si>
  <si>
    <t>['Barbers', 'Hair Salons', 'Eyelash Service', 'Beauty &amp; Spas']</t>
  </si>
  <si>
    <t>T_FUOVVueIf4TFgqopZglw</t>
  </si>
  <si>
    <t>Women's Care Center</t>
  </si>
  <si>
    <t>10235 Hickorywood Hill Ave, Ste A</t>
  </si>
  <si>
    <t>['Health &amp; Medical', 'Doctors', 'Reproductive Health Services']</t>
  </si>
  <si>
    <t>chjtpV-AmQqWUfZtmeK9ng</t>
  </si>
  <si>
    <t>14124 Steele Creek Rd</t>
  </si>
  <si>
    <t>['Grocery', 'Food', 'Organic Stores']</t>
  </si>
  <si>
    <t>nKBZ-I-cn6A59aplYzeHxg</t>
  </si>
  <si>
    <t>415 Cox Rd, Ste 100</t>
  </si>
  <si>
    <t>['Sports Wear', 'Shopping', 'Bikes', 'Fitness/Exercise Equipment', 'Sporting Goods', 'Fashion', 'Golf Equipment', 'Outdoor Gear']</t>
  </si>
  <si>
    <t>X1za2NGiRInATrNnpRKLyA</t>
  </si>
  <si>
    <t>Modern Nails Boutique Salon</t>
  </si>
  <si>
    <t>2133 Southend Dr, Ste 103</t>
  </si>
  <si>
    <t>bR4qVmtYuo9WVta-kdjiDw</t>
  </si>
  <si>
    <t>Hera By Him</t>
  </si>
  <si>
    <t>5309 E Independent Ave</t>
  </si>
  <si>
    <t>6RYEqXQ3kzSGQEjlSh458Q</t>
  </si>
  <si>
    <t>Five Star Painting of South Charlotte</t>
  </si>
  <si>
    <t>Ag6j9SZc0wubT6tBEUhaCQ</t>
  </si>
  <si>
    <t>Will's Food Store</t>
  </si>
  <si>
    <t>1002 W Charlotte Ave</t>
  </si>
  <si>
    <t>c2FlKmdvLZqISzMwNg4bgQ</t>
  </si>
  <si>
    <t>['Restaurants', 'Burgers', 'Coffee &amp; Tea', 'Food', 'Fast Food']</t>
  </si>
  <si>
    <t>OMPCiZm30u01DlWavwYm1g</t>
  </si>
  <si>
    <t>Gas Pump Coffee Company</t>
  </si>
  <si>
    <t>6NMJN9h9G9SN6T0AKgEGDA</t>
  </si>
  <si>
    <t>Carolina Office Solutions</t>
  </si>
  <si>
    <t>1301-A Westinghouse Blvd</t>
  </si>
  <si>
    <t>['Shopping', 'Furniture Stores', 'Office Equipment', 'Home &amp; Garden', 'Furniture Rental', 'Local Services']</t>
  </si>
  <si>
    <t>n8i3_2c0t8s-GEYerR6xyg</t>
  </si>
  <si>
    <t>BLVD Import Service</t>
  </si>
  <si>
    <t>4506 Wilkinson Blvd</t>
  </si>
  <si>
    <t>GWL4lTetNBu5GVtIYUvKnQ</t>
  </si>
  <si>
    <t>City Cafe</t>
  </si>
  <si>
    <t>m_Ey2j3ZVwwiay_x_LnUtg</t>
  </si>
  <si>
    <t>Riva Dermatology</t>
  </si>
  <si>
    <t>17039 Kenton Dr, Ste 100</t>
  </si>
  <si>
    <t>['Laser Hair Removal', 'Health &amp; Medical', 'Skin Care', 'Beauty &amp; Spas', 'Doctors', 'Hair Removal', 'Dermatologists', 'Weight Loss Centers', 'Shopping', 'Cosmetics &amp; Beauty Supply', 'Medical Spas']</t>
  </si>
  <si>
    <t>JYKcfsfE7f1AAFeECvLloQ</t>
  </si>
  <si>
    <t>Pure Body Fitness</t>
  </si>
  <si>
    <t>2102 South Blvd</t>
  </si>
  <si>
    <t>['Gyms', 'Trainers', 'Yoga', 'Barre Classes', 'Fitness &amp; Instruction', 'Boot Camps', 'Active Life']</t>
  </si>
  <si>
    <t>3673 Concord Pkwy S</t>
  </si>
  <si>
    <t>pfOGMHRDqXu09SR6rRlZgg</t>
  </si>
  <si>
    <t>Tequila House Night Club</t>
  </si>
  <si>
    <t>['Dance Clubs', 'Bars', 'Comedy Clubs', 'Nightlife']</t>
  </si>
  <si>
    <t>59YFxfQni1_IWZ94M9FOIw</t>
  </si>
  <si>
    <t>2001 Vail Ave, Ste 200A</t>
  </si>
  <si>
    <t>['Doctors', 'Orthopedists', 'Health &amp; Medical']</t>
  </si>
  <si>
    <t>TdJ2vWxJ6mUWROe1fBLhjw</t>
  </si>
  <si>
    <t>216 Eastway Dr</t>
  </si>
  <si>
    <t>['Automotive', 'Oil Change Stations', 'Gas Stations', 'Transmission Repair', 'Auto Repair', 'Tires']</t>
  </si>
  <si>
    <t>4mg3l342z86iwncjtwrTyQ</t>
  </si>
  <si>
    <t>2801 Freedom Dr</t>
  </si>
  <si>
    <t>['Food Delivery Services', 'Restaurants', 'Food', 'Fast Food', 'Chicken Wings', 'Sandwiches', 'Pizza']</t>
  </si>
  <si>
    <t>_T_OehlhqKO-pwimW54p6w</t>
  </si>
  <si>
    <t>Blakeney Family Physicians</t>
  </si>
  <si>
    <t>5815 Blakeney Park Dr</t>
  </si>
  <si>
    <t>0JI_NVG5KFleGSz2Ceau5Q</t>
  </si>
  <si>
    <t>Wren Northlake by Cortland</t>
  </si>
  <si>
    <t>DMnfEufWdQ0hHg9XDPW50g</t>
  </si>
  <si>
    <t>Morrison Smith Fine &amp; Custom Jewelers</t>
  </si>
  <si>
    <t>705 Providence Rd</t>
  </si>
  <si>
    <t>['Shopping', 'Jewelry', 'Watch Repair', 'Local Services', 'Jewelry Repair']</t>
  </si>
  <si>
    <t>TM7homn9rPMQcwYIkeDwKg</t>
  </si>
  <si>
    <t>Re Public</t>
  </si>
  <si>
    <t>314 N College St, District 300</t>
  </si>
  <si>
    <t>['Music Venues', 'Arts &amp; Entertainment', 'Dance Clubs', 'Nightlife', 'Hotels &amp; Travel', 'Hostels', 'Bars']</t>
  </si>
  <si>
    <t>DY_jcNlCjXIjBcqg0ilhIA</t>
  </si>
  <si>
    <t>Sink or Swim Scuba</t>
  </si>
  <si>
    <t>4310 Wilkinson Blvd</t>
  </si>
  <si>
    <t>1Z82dBHvZ6wVV0crD94lFg</t>
  </si>
  <si>
    <t>J&amp;J Transportation</t>
  </si>
  <si>
    <t>['Couriers &amp; Delivery Services', 'Local Services', 'Transportation', 'Hotels &amp; Travel']</t>
  </si>
  <si>
    <t>kPysSAbc2mcEktJdqahqNg</t>
  </si>
  <si>
    <t>Riverwalk Apartments</t>
  </si>
  <si>
    <t>229 N Hwy 16</t>
  </si>
  <si>
    <t>5fquJHY2hMX9tPRD5s0t5g</t>
  </si>
  <si>
    <t>Rooster's - Uptown</t>
  </si>
  <si>
    <t>150 N College St</t>
  </si>
  <si>
    <t>['American (Traditional)', 'French', 'American (New)', 'Restaurants', 'Italian', 'Southern', 'Nightlife', 'Bars']</t>
  </si>
  <si>
    <t>MTsJ7fdfUKWJoGWWmNG79Q</t>
  </si>
  <si>
    <t>609 Indian Trail Rd S</t>
  </si>
  <si>
    <t>['Personal Assistants', 'Professional Services', 'Home Services', 'Contractors', 'Local Services', 'Carpet Cleaning', 'Home Cleaning']</t>
  </si>
  <si>
    <t>hnwB6CcYIea1yTDxNtn1Gg</t>
  </si>
  <si>
    <t>701 S Sharon Amity Rd</t>
  </si>
  <si>
    <t>CFh-ACjfTKmdvCzQjAqwTA</t>
  </si>
  <si>
    <t>Lake Norman Shoe Repair &amp; Dry Cleaners</t>
  </si>
  <si>
    <t>19501 W Catawba Ave, Ste 15</t>
  </si>
  <si>
    <t>['Laundry Services', 'Local Services', 'Shoe Repair', 'Dry Cleaning']</t>
  </si>
  <si>
    <t>4JFQniQgbbcDCWoqgUYfNQ</t>
  </si>
  <si>
    <t>Sport Clips Haircuts of The Arbors at Mallard Creek</t>
  </si>
  <si>
    <t>1816 E Arbors Dr, Ste 410</t>
  </si>
  <si>
    <t>K-hOlq3KzUZjrn-7Psi3gw</t>
  </si>
  <si>
    <t>Father and Son Electric Service</t>
  </si>
  <si>
    <t>3440 Toringdon Way</t>
  </si>
  <si>
    <t>['Electricians', 'Lighting Fixtures &amp; Equipment', 'TV Mounting', 'Contractors', 'Home Services', 'Local Services']</t>
  </si>
  <si>
    <t>_WyTVGIhZIqesE4DLrcTvA</t>
  </si>
  <si>
    <t>Ron's Restaurant</t>
  </si>
  <si>
    <t>3621 Old Charlotte Hwy</t>
  </si>
  <si>
    <t>6RgvZLWdr89PagH8MOhDRw</t>
  </si>
  <si>
    <t>Quiznos Sub</t>
  </si>
  <si>
    <t>320 S Tryon St, Ste 110</t>
  </si>
  <si>
    <t>nLH9S2e7IpvsSgATEchnDg</t>
  </si>
  <si>
    <t>5343 Monroe Rd</t>
  </si>
  <si>
    <t>['Coffee &amp; Tea', 'Convenience Stores', 'Food']</t>
  </si>
  <si>
    <t>PYruD4w5wkoJAYuZJzoPDw</t>
  </si>
  <si>
    <t>Bossy Beulah's</t>
  </si>
  <si>
    <t>2200 Freedom Dr</t>
  </si>
  <si>
    <t>['American (New)', 'Restaurants', 'Chicken Shop']</t>
  </si>
  <si>
    <t>D75h4dq2OCSoxdj35Ol2pQ</t>
  </si>
  <si>
    <t>Emore Campbell</t>
  </si>
  <si>
    <t>['Event Planning &amp; Services', 'Wedding Planning']</t>
  </si>
  <si>
    <t>Y0X6lXJ3YqCcOdqUNU9MZQ</t>
  </si>
  <si>
    <t>North 21 Inspection Station</t>
  </si>
  <si>
    <t>4155 Statesville Rd</t>
  </si>
  <si>
    <t>YIumTS6vxy8i7_B6J_Bvgg</t>
  </si>
  <si>
    <t>Mattress Firm - Concord</t>
  </si>
  <si>
    <t>8660 Concord Mills Blvd</t>
  </si>
  <si>
    <t>['Home Decor', 'Home &amp; Garden', 'Mattresses', 'Furniture Stores', 'Shopping']</t>
  </si>
  <si>
    <t>6XvN0xHsAXjyzQvcVX_5_g</t>
  </si>
  <si>
    <t>Queen City's Custom Jewelers</t>
  </si>
  <si>
    <t>['Appraisal Services', 'Shopping', 'Jewelry Repair', 'Local Services', 'Jewelry']</t>
  </si>
  <si>
    <t>4ZLwV5HhzBfzYw3Jy4zSYw</t>
  </si>
  <si>
    <t>9813 South Blvd, Ste 105</t>
  </si>
  <si>
    <t>['Home &amp; Garden', 'Kitchen &amp; Bath', 'Shopping', 'Home Decor', 'Furniture Stores']</t>
  </si>
  <si>
    <t>xWc2uBjjtC_f5D2xDY8Tag</t>
  </si>
  <si>
    <t>Whitehall Estates</t>
  </si>
  <si>
    <t>2400 Whitehall Estates Dr</t>
  </si>
  <si>
    <t>sGyBe14qNT96qycXdo78bQ</t>
  </si>
  <si>
    <t>The Murder Mystery Company</t>
  </si>
  <si>
    <t>401 N Tryon St, Ste 100</t>
  </si>
  <si>
    <t>['Event Planning &amp; Services', 'Party &amp; Event Planning', 'Performing Arts', 'Arts &amp; Entertainment', 'Nightlife']</t>
  </si>
  <si>
    <t>v62qIjz7EYmIh2qxYV-XYQ</t>
  </si>
  <si>
    <t>Chop &amp; Chisel</t>
  </si>
  <si>
    <t>10020 Edison Square Dr NW, Ste 104C</t>
  </si>
  <si>
    <t>['Food Delivery Services', 'Health Markets', 'Specialty Food', 'Food']</t>
  </si>
  <si>
    <t>KRyPa25ky1sD3nCIKBG9TQ</t>
  </si>
  <si>
    <t>ryCpLx4jaTkkkaGXg5jvBQ</t>
  </si>
  <si>
    <t>Cherry House II</t>
  </si>
  <si>
    <t>cV-mgaEpAWY7w95fRZi8SQ</t>
  </si>
  <si>
    <t>335 S Kings Dr</t>
  </si>
  <si>
    <t>aV4lmp3mQHhi6eykm2VOBg</t>
  </si>
  <si>
    <t>Gracie Barra - Charlotte</t>
  </si>
  <si>
    <t>3324 South Blvd</t>
  </si>
  <si>
    <t>['Gyms', 'Fitness &amp; Instruction', 'Trainers', 'Active Life', 'Martial Arts', 'Brazilian Jiu-jitsu']</t>
  </si>
  <si>
    <t>qjPC-pjICixwWsambEosqQ</t>
  </si>
  <si>
    <t>Brick &amp; Barrel</t>
  </si>
  <si>
    <t>5hiudGIrmgpHpIKDLVXj6Q</t>
  </si>
  <si>
    <t>['Active Life', 'Bike Rentals', 'Sporting Goods', 'Shopping', 'Bikes']</t>
  </si>
  <si>
    <t>sUadHlOx5Lok93yQw8iuAA</t>
  </si>
  <si>
    <t>7832 Rea Rd</t>
  </si>
  <si>
    <t>['Jewelry', 'Shopping', 'Accessories', 'Fashion', 'Flowers &amp; Gifts']</t>
  </si>
  <si>
    <t>fsGIp0-MTyHxyF1l6p64uA</t>
  </si>
  <si>
    <t>Pura Vida Fitness</t>
  </si>
  <si>
    <t>810 E 7th St, Ste A</t>
  </si>
  <si>
    <t>['Gyms', 'Fitness &amp; Instruction', 'Beauty &amp; Spas', 'Active Life']</t>
  </si>
  <si>
    <t>aWc0oTaqwNy2dusAtOmdKw</t>
  </si>
  <si>
    <t>Vivint Smart Home</t>
  </si>
  <si>
    <t xml:space="preserve">CHARLOTTE </t>
  </si>
  <si>
    <t>['Home Services', 'Security Systems', 'Heating &amp; Air Conditioning/HVAC', 'Home Automation']</t>
  </si>
  <si>
    <t>sPwh9yiJYeyAN4CBq_tUYg</t>
  </si>
  <si>
    <t>12210 Copper Way, Ste 212</t>
  </si>
  <si>
    <t>['American (Traditional)', 'Restaurants', 'Sports Bars', 'Chicken Wings', 'Nightlife', 'Bars', 'Pubs']</t>
  </si>
  <si>
    <t>LQQw_vRWCKTYDCaMdWeUdg</t>
  </si>
  <si>
    <t>['Restaurants', 'Barbeque', 'Steakhouses', 'American (Traditional)']</t>
  </si>
  <si>
    <t>em6HFw4wHzMEDnLUWzxq8g</t>
  </si>
  <si>
    <t>Kate Spade</t>
  </si>
  <si>
    <t>['Fashion', 'Shoe Stores', 'Jewelry', "Women's Clothing", 'Accessories', 'Shopping']</t>
  </si>
  <si>
    <t>9Jk2NZv58bYmoxuuKUD9TQ</t>
  </si>
  <si>
    <t>9709 Sam Furr Rd, Ste A</t>
  </si>
  <si>
    <t>['Session Photography', 'Photographers', 'Event Planning &amp; Services']</t>
  </si>
  <si>
    <t>0Zd65aKnu_eD16Avn0qujA</t>
  </si>
  <si>
    <t>Star Club</t>
  </si>
  <si>
    <t>12400 E Independence Blvd</t>
  </si>
  <si>
    <t>fyw7Ht1OXnA6b6rrXEpwdQ</t>
  </si>
  <si>
    <t>Ikos Fresh Aegean Grill</t>
  </si>
  <si>
    <t>MfXcCwJOh5TLcKhsakqj2w</t>
  </si>
  <si>
    <t>2611 Central Ave, Unit: A</t>
  </si>
  <si>
    <t>0w1ngNNPAln7usEy3Ps9Ng</t>
  </si>
  <si>
    <t>1318 Central Ave, Ste E2, Plaza Midwood</t>
  </si>
  <si>
    <t>['Gyms', 'Fitness &amp; Instruction', 'Trainers', 'Active Life', 'Health &amp; Medical', 'Health Coach']</t>
  </si>
  <si>
    <t>BTW21b53PraGZpyXm9hxVQ</t>
  </si>
  <si>
    <t>A Barking Boutique</t>
  </si>
  <si>
    <t>1600 Matthews Mint Hill Rd</t>
  </si>
  <si>
    <t>['Shopping', 'Pet Services', 'Flowers &amp; Gifts', 'Professional Services', 'Video/Film Production', 'Pets', 'Pet Groomers', 'Gift Shops', 'Pet Sitting']</t>
  </si>
  <si>
    <t>2JeY5rCEfdNdDKY8oTY9ZA</t>
  </si>
  <si>
    <t>Made In The Shade Blinds &amp; More</t>
  </si>
  <si>
    <t>DY5jnSNBbHk58eHZi1boVg</t>
  </si>
  <si>
    <t>Excel Psychiatric Associates</t>
  </si>
  <si>
    <t>10225 Hickorywood Hill Ave, Ste B</t>
  </si>
  <si>
    <t>['Doctors', 'Health &amp; Medical', 'Psychiatrists', 'Counseling &amp; Mental Health']</t>
  </si>
  <si>
    <t>biQ2MEsJxTsqwx6Ianb6cw</t>
  </si>
  <si>
    <t>Reserve Health</t>
  </si>
  <si>
    <t>135 W 10th St</t>
  </si>
  <si>
    <t>['Health &amp; Medical', 'Internal Medicine', 'Doctors', 'Preventive Medicine', 'Family Practice', 'Pediatricians']</t>
  </si>
  <si>
    <t>Jd9gsxL6ZB8jrc0qKF7gIg</t>
  </si>
  <si>
    <t>Grande Promenade Dry Cleaners</t>
  </si>
  <si>
    <t>hdumn1NtNMgE1GbAf-HwsA</t>
  </si>
  <si>
    <t>Charlotte Mechanical</t>
  </si>
  <si>
    <t>14301 S Lakes Dr, Ste E</t>
  </si>
  <si>
    <t>['Plumbing', 'Home Services', 'Heating &amp; Air Conditioning/HVAC', 'Water Heater Installation/Repair']</t>
  </si>
  <si>
    <t>76n9653P0O9HJsGy7HrFvw</t>
  </si>
  <si>
    <t>1035 N Wendover</t>
  </si>
  <si>
    <t>['Restaurants', 'Burgers', 'Food', 'Fast Food', 'Coffee &amp; Tea']</t>
  </si>
  <si>
    <t>3AhneMYvRxxfCPYXc41Hrg</t>
  </si>
  <si>
    <t>Typh's Braid Creations</t>
  </si>
  <si>
    <t>11709 Fruehauf Dr, Ste 103</t>
  </si>
  <si>
    <t>['Hair Salons', 'Beauty &amp; Spas', 'Hair Extensions', 'Hair Stylists']</t>
  </si>
  <si>
    <t>ftMzAq1BGhmh91kDj1-vmA</t>
  </si>
  <si>
    <t>Charlotte Party Charters</t>
  </si>
  <si>
    <t>6712 Freedom Dr</t>
  </si>
  <si>
    <t>['Hotels &amp; Travel', 'Party Bus Rentals', 'Transportation', 'Event Planning &amp; Services', 'Limos']</t>
  </si>
  <si>
    <t>vg1TzwznMPXjGYePvLmoUA</t>
  </si>
  <si>
    <t>Bexley Steelecroft</t>
  </si>
  <si>
    <t>13900 Steelecroft Farm Ln</t>
  </si>
  <si>
    <t>rpU_kmQ0eD1kNgd2tyqhfg</t>
  </si>
  <si>
    <t>10017 Weddington Rd</t>
  </si>
  <si>
    <t>sT-KHTgJtjX0T5kESFDuUQ</t>
  </si>
  <si>
    <t>1707 Sardis Rd N</t>
  </si>
  <si>
    <t>EBDIZWxWH5lD7WyTnTngBg</t>
  </si>
  <si>
    <t>Blakeney Shopping Center, 9816  Rea Rd, Ste I</t>
  </si>
  <si>
    <t>['Fashion', 'Sporting Goods', 'Active Life', 'Shopping', 'Sports Wear']</t>
  </si>
  <si>
    <t>MawnO1mWfWM2pTTyRUdwlA</t>
  </si>
  <si>
    <t>Jillian's</t>
  </si>
  <si>
    <t>['Nightlife', 'Arcades', 'Arts &amp; Entertainment', 'Restaurants', 'Bars']</t>
  </si>
  <si>
    <t>CDP1ghXEqVTKrxQnA3BYpA</t>
  </si>
  <si>
    <t>8511 Concord Mills Blvd</t>
  </si>
  <si>
    <t>['Food', 'Burgers', 'Steakhouses', 'Restaurants', 'American (New)', 'Juice Bars &amp; Smoothies', 'Breakfast &amp; Brunch', 'American (Traditional)', 'Diners', 'Fast Food']</t>
  </si>
  <si>
    <t>d3hs6TeeiRocpM7G1fI_-Q</t>
  </si>
  <si>
    <t>Serene Dental Spa</t>
  </si>
  <si>
    <t>13700 Providence Rd</t>
  </si>
  <si>
    <t>['Nail Salons', 'Massage', 'Health &amp; Medical', 'Cosmetic Dentists', 'Beauty &amp; Spas', 'Dentists']</t>
  </si>
  <si>
    <t>LNnPVO1HKYYLMHYOn0-aAg</t>
  </si>
  <si>
    <t>Coin Laundromat</t>
  </si>
  <si>
    <t>rgWJGnre4PECrF2dReKTKQ</t>
  </si>
  <si>
    <t>Sky High Sports Charlotte</t>
  </si>
  <si>
    <t>601 N Polk St, Ste L</t>
  </si>
  <si>
    <t>['Trampoline Parks', 'Recreation Centers', 'Active Life', 'Amusement Parks', 'Party &amp; Event Planning', 'Laser Tag', 'Event Planning &amp; Services']</t>
  </si>
  <si>
    <t>9g3CNzrSiWPCbw7lzW4diA</t>
  </si>
  <si>
    <t>Ayrsley Family Dentistry</t>
  </si>
  <si>
    <t>2135 Ayrsley Town Blvd, Ste F</t>
  </si>
  <si>
    <t>HkYlI0JyOyFzVgCWrPaGDg</t>
  </si>
  <si>
    <t>10018 Benfield Rd, Ste 207</t>
  </si>
  <si>
    <t>Tm9FP0uoYSE18Df362DAyw</t>
  </si>
  <si>
    <t>Backyard Pool &amp; Spa</t>
  </si>
  <si>
    <t>1653 Stone Pine Dr</t>
  </si>
  <si>
    <t>['Home Services', 'Pool Cleaners', 'Pool &amp; Hot Tub Service']</t>
  </si>
  <si>
    <t>HMJ0-SIWhvzFIkoWb2H9hQ</t>
  </si>
  <si>
    <t>304 S Sharon Amity Rd</t>
  </si>
  <si>
    <t>['Salad', 'Fast Food', 'Tex-Mex', 'Caterers', 'Event Planning &amp; Services', 'Mexican', 'Restaurants']</t>
  </si>
  <si>
    <t>jT6_T382SX87Fbej6-Teuw</t>
  </si>
  <si>
    <t>Leigh Claiborne Hair</t>
  </si>
  <si>
    <t>2000 S Blvd, Room 104</t>
  </si>
  <si>
    <t>['Hair Salons', 'Beauty &amp; Spas', 'Hair Stylists', 'Waxing', 'Hair Removal']</t>
  </si>
  <si>
    <t>RPvb3-_SHV-nYfLiGFLAWw</t>
  </si>
  <si>
    <t>Complete Eye Care</t>
  </si>
  <si>
    <t>1200 Spruce St</t>
  </si>
  <si>
    <t>['Health &amp; Medical', 'Medical Centers', 'Eyewear &amp; Opticians', 'Optometrists', 'Shopping']</t>
  </si>
  <si>
    <t>Yi28HEpnpYNW0T0M_2nadw</t>
  </si>
  <si>
    <t>The Exchange Pizza Depot</t>
  </si>
  <si>
    <t>['Gluten-Free', 'Salad', 'Restaurants', 'Pizza']</t>
  </si>
  <si>
    <t>YNsh-CuvTm--1g3buJtgIQ</t>
  </si>
  <si>
    <t>Cans Bar &amp; Canteen</t>
  </si>
  <si>
    <t>['Sports Bars', 'Beer', 'Wine &amp; Spirits', 'Breweries', 'Local Flavor', 'Food', 'Nightlife', 'Bars', 'Lounges']</t>
  </si>
  <si>
    <t>iGNKCArayWp4fnaFHY_tZg</t>
  </si>
  <si>
    <t>Fury 325</t>
  </si>
  <si>
    <t>['Active Life', 'Amusement Parks']</t>
  </si>
  <si>
    <t>ykI9GRWLoURzx4KK3mmxdQ</t>
  </si>
  <si>
    <t>Five Steps II</t>
  </si>
  <si>
    <t>1609-A Sardis Rd N</t>
  </si>
  <si>
    <t>['Beer', 'Wine &amp; Spirits', 'Food', 'Restaurants', 'American (New)']</t>
  </si>
  <si>
    <t>sh6_nUPFMn4lU9i4zCrlaw</t>
  </si>
  <si>
    <t>Burlington Coat Factory Warehouse</t>
  </si>
  <si>
    <t>8310 Pineville Matthews Rd</t>
  </si>
  <si>
    <t>5UpeyzbvoYWCvpC8AvIboA</t>
  </si>
  <si>
    <t>The Bakery Shoppe</t>
  </si>
  <si>
    <t>['Donuts', 'Event Planning &amp; Services', 'Coffee &amp; Tea', 'Local Services', 'Couriers &amp; Delivery Services', 'Wedding Planning', 'Restaurants', 'Food', 'Bakeries']</t>
  </si>
  <si>
    <t>pJJUMSwbEbhwZ46mxNY8xg</t>
  </si>
  <si>
    <t>Best Buy Kannapolis</t>
  </si>
  <si>
    <t>6390 Bayfield Pkwy</t>
  </si>
  <si>
    <t>['Appliances', 'Home &amp; Garden', 'Shopping', 'Electronics']</t>
  </si>
  <si>
    <t>_bouNh_wQCrTuyMFHm4CGA</t>
  </si>
  <si>
    <t>The Brickyard</t>
  </si>
  <si>
    <t>['Nightlife', 'Arts &amp; Entertainment', 'Bars', 'Dive Bars', 'Music Venues']</t>
  </si>
  <si>
    <t>xqpjZakCEWarm9jfzoYfWQ</t>
  </si>
  <si>
    <t>2125 N. Chester Street</t>
  </si>
  <si>
    <t>['Fast Food', 'Restaurants', 'Tacos', 'Mexican']</t>
  </si>
  <si>
    <t>EFV7WZunKZOF30U0_aIBSA</t>
  </si>
  <si>
    <t>Sav Way Foods</t>
  </si>
  <si>
    <t>4459 Central Ave</t>
  </si>
  <si>
    <t>IUrtJeDhJOvdBJXt--mHXg</t>
  </si>
  <si>
    <t>Mr3s Crabpot Seafood Takeout</t>
  </si>
  <si>
    <t>401 Bradford Dr</t>
  </si>
  <si>
    <t>['Seafood Markets', 'Specialty Food', 'Food', 'Restaurants', 'Seafood']</t>
  </si>
  <si>
    <t>_TSUBnFw6OQCFmvrLqKCkw</t>
  </si>
  <si>
    <t>3VX01RXFE1HmdEoX7YKtDA</t>
  </si>
  <si>
    <t>Bojangle's</t>
  </si>
  <si>
    <t>3638 South New Hope Rd</t>
  </si>
  <si>
    <t>g_7WH667mh6bMS9dxmBH1w</t>
  </si>
  <si>
    <t>A Chimney Sweep</t>
  </si>
  <si>
    <t>13000 S Tryon St, Ste F249</t>
  </si>
  <si>
    <t>['Gutter Services', 'Chimney Sweeps', 'Air Duct Cleaning', 'Local Services', 'Home Cleaning', 'Home Services']</t>
  </si>
  <si>
    <t>MMDvCN4gEZ0TqkL3woUN7Q</t>
  </si>
  <si>
    <t>Interiors Marketplace</t>
  </si>
  <si>
    <t>923 Providence Rd</t>
  </si>
  <si>
    <t>['Shopping', 'Antiques', 'Home Decor', 'Home &amp; Garden']</t>
  </si>
  <si>
    <t>wJnhUJCOYkncLPZAwaMffA</t>
  </si>
  <si>
    <t>Room 112</t>
  </si>
  <si>
    <t>112 S Tryon St</t>
  </si>
  <si>
    <t>['Sushi Bars', 'Chinese', 'Restaurants', 'Asian Fusion', 'Soup']</t>
  </si>
  <si>
    <t>sS8TeG0_lQ8YoET0spiyJQ</t>
  </si>
  <si>
    <t>Residence Inn by Marriott Charlotte Airport</t>
  </si>
  <si>
    <t>t9EWMyk90jUCS7GIygBiDQ</t>
  </si>
  <si>
    <t>Not Just Coffee - Jay Street</t>
  </si>
  <si>
    <t>1026 Jay St</t>
  </si>
  <si>
    <t>['Wine Bars', 'Bars', 'Nightlife', 'Beer Bar', 'Coffee &amp; Tea', 'Food']</t>
  </si>
  <si>
    <t>1Ao4lAOkmfLKYQDs6vLWqQ</t>
  </si>
  <si>
    <t>IT Computers Solutions</t>
  </si>
  <si>
    <t>4919 Unionville-Indian Trail Rd, Ste 101</t>
  </si>
  <si>
    <t>['Web Design', 'IT Services &amp; Computer Repair', 'Local Services', 'Internet Service Providers', 'Professional Services']</t>
  </si>
  <si>
    <t>ZBfY9Z6CVEp_hOgqSrinXw</t>
  </si>
  <si>
    <t>14210 Market Sq Dr</t>
  </si>
  <si>
    <t>['Massage', 'Skin Care', 'Day Spas', 'Beauty &amp; Spas']</t>
  </si>
  <si>
    <t>6Vta5iOnGJHTRLripzSJSQ</t>
  </si>
  <si>
    <t>Niravadhi Yoga</t>
  </si>
  <si>
    <t>124 Brevard Ct, Ste B</t>
  </si>
  <si>
    <t>['Active Life', 'Fitness &amp; Instruction', 'Yoga']</t>
  </si>
  <si>
    <t>B7AJyL9FbYbZGRo1bqf8Aw</t>
  </si>
  <si>
    <t>['Shopping', 'Fashion', "Women's Clothing", "Men's Clothing"]</t>
  </si>
  <si>
    <t>UF3Wihvx2k6u5cnid1jw9A</t>
  </si>
  <si>
    <t>Dove's Tire Service</t>
  </si>
  <si>
    <t>16220 Old Statesville Rd</t>
  </si>
  <si>
    <t>6J2yr1Dshp4n5qeH4gxuJg</t>
  </si>
  <si>
    <t>rddjWHWKPn7g3T2L4CyiWw</t>
  </si>
  <si>
    <t>Reggies Grooming Salon</t>
  </si>
  <si>
    <t>621 Indian Trail Rd S</t>
  </si>
  <si>
    <t>lPf-08no-o3KFBCA26aoNw</t>
  </si>
  <si>
    <t>My Bella Spa @ Austin Village</t>
  </si>
  <si>
    <t>1323 Chestnut Ln</t>
  </si>
  <si>
    <t>['Nail Salons', 'Waxing', 'Beauty &amp; Spas', 'Hair Removal']</t>
  </si>
  <si>
    <t>n_8_gq_UPcMPte4m1k-yyg</t>
  </si>
  <si>
    <t>Baked Well</t>
  </si>
  <si>
    <t>10915 Monroe Rd, Ste D</t>
  </si>
  <si>
    <t>['Patisserie/Cake Shop', 'Bakeries', 'Cupcakes', 'Food', 'Custom Cakes', 'Coffee &amp; Tea', 'Chimney Cakes']</t>
  </si>
  <si>
    <t>KwqWSF4o7Jl30hBclJB2MA</t>
  </si>
  <si>
    <t>FABO</t>
  </si>
  <si>
    <t>['Shopping', 'Beer', 'Wine &amp; Spirits', 'Art Galleries', 'Food', 'Coffee &amp; Tea', 'Arts &amp; Entertainment', 'Desserts']</t>
  </si>
  <si>
    <t>MjdXDzt-pFAypvZVyrqXYQ</t>
  </si>
  <si>
    <t>The Cobber</t>
  </si>
  <si>
    <t>5100 South Blvd</t>
  </si>
  <si>
    <t>vkzKQOvuUMFYwAYVZ9nTeg</t>
  </si>
  <si>
    <t>4400 Sharon Rd, G-22</t>
  </si>
  <si>
    <t>['Shopping', 'Doctors', 'Eyewear &amp; Opticians', 'Ophthalmologists', 'Health &amp; Medical', 'Optometrists']</t>
  </si>
  <si>
    <t>GIkWypKPyRJfzfTGK4W1pw</t>
  </si>
  <si>
    <t>11025 Carolina Place Pkwy, Ste A28</t>
  </si>
  <si>
    <t>GaiCQuVwiujXOsTWoFxb5g</t>
  </si>
  <si>
    <t>4535 Park Rd</t>
  </si>
  <si>
    <t>k6h3wEi18YMWPMmcI9O7Pg</t>
  </si>
  <si>
    <t>301 E John St</t>
  </si>
  <si>
    <t>CJumN-ajlQFYGZJvMwaeTA</t>
  </si>
  <si>
    <t>Quimby &amp; Collins Orthodontics</t>
  </si>
  <si>
    <t>8125 Ardrey Kell Rd</t>
  </si>
  <si>
    <t>uCgHhVx88-23VCZTdh8hxg</t>
  </si>
  <si>
    <t>Showmars - University</t>
  </si>
  <si>
    <t>115 McCullough Dr</t>
  </si>
  <si>
    <t>['Greek', 'Burgers', 'Sandwiches', 'Mediterranean', 'Restaurants']</t>
  </si>
  <si>
    <t>4slci2kW01Naz_gE5gzqYQ</t>
  </si>
  <si>
    <t>20430 West Catawba Ave</t>
  </si>
  <si>
    <t>Uj-vC9iDkQl37BSoHSa9bA</t>
  </si>
  <si>
    <t>The Icard Law Firm</t>
  </si>
  <si>
    <t>524 W 10th St</t>
  </si>
  <si>
    <t>['DUI Law', 'Criminal Defense Law', 'Professional Services', 'Traffic Ticketing Law', 'Lawyers']</t>
  </si>
  <si>
    <t>lS25Dwc5r4GgC64DpFhcrg</t>
  </si>
  <si>
    <t>Tin Fulton Walker &amp; Owen</t>
  </si>
  <si>
    <t>301 E Park Ave</t>
  </si>
  <si>
    <t>['Professional Services', 'Lawyers', 'General Litigation', 'Divorce &amp; Family Law', 'Criminal Defense Law', 'Personal Injury Law']</t>
  </si>
  <si>
    <t>M10n-ivjDkkdLaxIYNafFQ</t>
  </si>
  <si>
    <t>225 E 6th St, Ste A</t>
  </si>
  <si>
    <t>['Restaurants', 'Nightlife', 'Barbeque', 'Southern', 'Bars']</t>
  </si>
  <si>
    <t>GN-GGk7jwh6DF1BNBS_VIg</t>
  </si>
  <si>
    <t>15020 Brown Mill Rd</t>
  </si>
  <si>
    <t>['Pet Training', 'Pet Sitting', 'Pet Boarding', 'Pet Services', 'Pets', 'Pet Groomers']</t>
  </si>
  <si>
    <t>rJ02BB5oLzXKqOb4Q32WtA</t>
  </si>
  <si>
    <t>8326 Pineville Matthews Rd, Ste 401</t>
  </si>
  <si>
    <t>['Shopping', 'Shoe Stores', 'Fashion', "Women's Clothing", 'Sports Wear', 'Sporting Goods', "Men's Clothing", 'Dance Wear']</t>
  </si>
  <si>
    <t>J1NyRPn8IUzRE_B4ypMvpg</t>
  </si>
  <si>
    <t>Junk Raider</t>
  </si>
  <si>
    <t>ydh6a3M6EEAQdZFyLHFcrQ</t>
  </si>
  <si>
    <t>5321 Old Dowd Rd</t>
  </si>
  <si>
    <t>['Breakfast &amp; Brunch', 'Fast Food', 'Restaurants', 'Chicken Shop']</t>
  </si>
  <si>
    <t>RP3MFwBjZV7SLFKvh4Ipeg</t>
  </si>
  <si>
    <t>China Saute</t>
  </si>
  <si>
    <t>9252 Albemerne Rd</t>
  </si>
  <si>
    <t>qNSm9SZjvmj4MBa-pyyqiw</t>
  </si>
  <si>
    <t>Labor Panes - Charlotte</t>
  </si>
  <si>
    <t>2316 Crownpoint Executive Dr</t>
  </si>
  <si>
    <t>['Window Washing', 'Home Services', 'Pressure Washers', 'Lighting Fixtures &amp; Equipment', 'Gutter Services', 'Landscaping']</t>
  </si>
  <si>
    <t>zRV7bzP_CfTg-_R9U-VsVg</t>
  </si>
  <si>
    <t>Visulite Theatre</t>
  </si>
  <si>
    <t>1615 Elizabeth Ave</t>
  </si>
  <si>
    <t>['Nightlife', 'Music Venues', 'Cinema', 'Arts &amp; Entertainment']</t>
  </si>
  <si>
    <t>Y43BuJVg1f7qnfzdBL_-3g</t>
  </si>
  <si>
    <t>Carolina Neurosurgery &amp; Spine Associates PA</t>
  </si>
  <si>
    <t>225 Baldwin Ave</t>
  </si>
  <si>
    <t>['Health &amp; Medical', 'Physical Therapy', 'Neurologist', 'Doctors', 'Pediatricians']</t>
  </si>
  <si>
    <t>cV2oUD6hxJgOymgj1QJ1Rw</t>
  </si>
  <si>
    <t>The Chef Restaurant</t>
  </si>
  <si>
    <t>3775 Concord Pkwy S, Ste 132</t>
  </si>
  <si>
    <t>['American (New)', 'Restaurants', 'Latin American', 'Venezuelan']</t>
  </si>
  <si>
    <t>8F1mm36QXYRph9_vjBlTuw</t>
  </si>
  <si>
    <t>Wing Haven</t>
  </si>
  <si>
    <t>248 Ridgewood Ave</t>
  </si>
  <si>
    <t>['Shopping', 'Home &amp; Garden', 'Public Services &amp; Government', 'Nurseries &amp; Gardening', 'Landmarks &amp; Historical Buildings', 'Museums', 'Local Services', 'Botanical Gardens', 'Community Service/Non-Profit', 'Parks', 'Education', 'Active Life', 'Venues &amp; Event Spaces', 'Arts &amp; Entertainment', 'Event Planning &amp; Services']</t>
  </si>
  <si>
    <t>M6OrLY_EH76HiotWJnLHeg</t>
  </si>
  <si>
    <t>9816 Rea Rd, Ste I</t>
  </si>
  <si>
    <t>['Fashion', 'Accessories', "Women's Clothing", 'Jewelry', 'Shopping']</t>
  </si>
  <si>
    <t>Olbliur6jkz80NESRWHgWg</t>
  </si>
  <si>
    <t>MEG Upholstery</t>
  </si>
  <si>
    <t>5647 Brookshire Blv</t>
  </si>
  <si>
    <t>['Furniture Repair', 'Local Services', 'Furniture Reupholstery']</t>
  </si>
  <si>
    <t>qIa7_O-k-eQpBAxG9mxPaw</t>
  </si>
  <si>
    <t>Metropolitan Cleaners</t>
  </si>
  <si>
    <t>1111 Metropolitan Ave, Ste 170</t>
  </si>
  <si>
    <t>['Sewing &amp; Alterations', 'Dry Cleaning &amp; Laundry', 'Shoe Repair', 'Local Services', 'Laundry Services', 'Dry Cleaning']</t>
  </si>
  <si>
    <t>qjSpyukIL7labiBiPYlWvQ</t>
  </si>
  <si>
    <t>Sizzling Wok Restaurant</t>
  </si>
  <si>
    <t>6908 Matthews Mint Hill Rd, Ste 310</t>
  </si>
  <si>
    <t>95kJo3h0ksQrVArP9L8euA</t>
  </si>
  <si>
    <t>Hume, Mitchell D, DMD, PA</t>
  </si>
  <si>
    <t>ZwIdHQVlwyJYiZyH3beOAg</t>
  </si>
  <si>
    <t>Curtains &amp; Company</t>
  </si>
  <si>
    <t>9433 Pineville-Matthews Rd</t>
  </si>
  <si>
    <t>['Interior Design', 'Shopping', 'Shades &amp; Blinds', 'Arts &amp; Crafts', 'Fabric Stores', 'Home Services', 'Rugs', 'Shutters', 'Home Decor', 'Home &amp; Garden']</t>
  </si>
  <si>
    <t>9cfRNTC3-WYa-Co3_jFUYg</t>
  </si>
  <si>
    <t>27299 Waxhaw Pkwy</t>
  </si>
  <si>
    <t>['Tires', 'Wheel &amp; Rim Repair', 'Auto Repair', 'Automotive']</t>
  </si>
  <si>
    <t>CbsOgBLjr9x8Y282vt2OoQ</t>
  </si>
  <si>
    <t>Pure Burrito</t>
  </si>
  <si>
    <t>kiDjW-tc1tgUz7nEd5LsLA</t>
  </si>
  <si>
    <t>SculptHouse Charlotte</t>
  </si>
  <si>
    <t>601 Kings Dr, Ste GG</t>
  </si>
  <si>
    <t>['Gyms', 'Active Life', 'Fitness &amp; Instruction', "Women's Clothing", 'Shopping', 'Fashion']</t>
  </si>
  <si>
    <t>9pJi6KG-GHZILKA_r9uZvQ</t>
  </si>
  <si>
    <t>4400 Sharon Rd, Space G41</t>
  </si>
  <si>
    <t>UqWb9TwqXO6g2Fr7rFE5rw</t>
  </si>
  <si>
    <t>Flirt Salon</t>
  </si>
  <si>
    <t>2201 Park Rd</t>
  </si>
  <si>
    <t>CCDLVoPcO7qBwqLmZ5Lrxg</t>
  </si>
  <si>
    <t>Transport King</t>
  </si>
  <si>
    <t>JWpKSSLuSHUemOES35Dl7w</t>
  </si>
  <si>
    <t>Fujiyama</t>
  </si>
  <si>
    <t>320 S Tryon St, Ste 117</t>
  </si>
  <si>
    <t>['Japanese', 'Seafood', 'Korean', 'Restaurants']</t>
  </si>
  <si>
    <t>kf0GKon8PJVYptGO9tiiwQ</t>
  </si>
  <si>
    <t>Medcare Clinic &amp; Pharmacy</t>
  </si>
  <si>
    <t>7892 Idlewild Rd</t>
  </si>
  <si>
    <t>['Health &amp; Medical', 'Shopping', 'Drugstores', 'Post Offices', 'Public Services &amp; Government']</t>
  </si>
  <si>
    <t>rpR8Z8pqV9xeaCGfKZklrA</t>
  </si>
  <si>
    <t>Lighten Up and Face It</t>
  </si>
  <si>
    <t>10310 Feldfarm Ln, Ste 200</t>
  </si>
  <si>
    <t>GEoxcH8kQD9amYgNuS7xNQ</t>
  </si>
  <si>
    <t>Tailored Smoke Cigar Lounge</t>
  </si>
  <si>
    <t>['Shopping', 'Head Shops', 'Tobacco Shops', 'Vape Shops', 'Cigar Bars', 'Nightlife', 'Lounges', 'Bars']</t>
  </si>
  <si>
    <t>gA7ohl3hjhDWA8dP2-9Rig</t>
  </si>
  <si>
    <t>1133 Metropolitan Ave, Ste 150</t>
  </si>
  <si>
    <t>['Hair Removal', 'Day Spas', 'Nail Salons', 'Makeup Artists', 'Hair Salons', 'Shopping', 'Cosmetics &amp; Beauty Supply', 'Massage', 'Beauty &amp; Spas']</t>
  </si>
  <si>
    <t>t02ofX9-DIlyBLDitLvP-g</t>
  </si>
  <si>
    <t>Wash One</t>
  </si>
  <si>
    <t>14315 Independence Blvd</t>
  </si>
  <si>
    <t>b_-2WSe5BKoLKIwpa93mwQ</t>
  </si>
  <si>
    <t>6801 Northlake Mall Dr, Ste 215</t>
  </si>
  <si>
    <t>RgqetGtygIGTHYhysPLktw</t>
  </si>
  <si>
    <t>Charanda Mexican Grill and Cantina</t>
  </si>
  <si>
    <t>8629 Concord Mills Blvd</t>
  </si>
  <si>
    <t>o_-Ic2mnWV1J8X9w0Ipbhg</t>
  </si>
  <si>
    <t>7781 Gateway Ln NW</t>
  </si>
  <si>
    <t>['Chicken Wings', 'Restaurants', 'American (New)', 'Fast Food', 'Salad']</t>
  </si>
  <si>
    <t>09rrBZxweCdx25dVoqEasg</t>
  </si>
  <si>
    <t>Carmella's Pizza</t>
  </si>
  <si>
    <t>G75gMavLP3CtShvZZBpb_Q</t>
  </si>
  <si>
    <t>2001 E 7th St, Ste F</t>
  </si>
  <si>
    <t>['Restaurants', 'Caribbean', 'Soul Food']</t>
  </si>
  <si>
    <t>bca7C9JQH89k1Z_FVNBPRg</t>
  </si>
  <si>
    <t>OM Spa Chiropractic &amp; Wellness</t>
  </si>
  <si>
    <t>523 Fenton Pl</t>
  </si>
  <si>
    <t>['Beauty &amp; Spas', 'Chiropractors', 'Health &amp; Medical', 'Massage Therapy', 'Medical Spas', 'Massage', 'Skin Care']</t>
  </si>
  <si>
    <t>oc50MoXt3lg1a4QzCpkE4g</t>
  </si>
  <si>
    <t>Marathi Masala</t>
  </si>
  <si>
    <t>131 E John St, Ste B</t>
  </si>
  <si>
    <t>['Vegetarian', 'Indian', 'Restaurants', 'Food Trucks', 'Food']</t>
  </si>
  <si>
    <t>yRbvnRlJZUj76RD8fIuJQQ</t>
  </si>
  <si>
    <t>Amirror Hair Studio</t>
  </si>
  <si>
    <t>2750 E Wt Harris Blvd, Ste 127</t>
  </si>
  <si>
    <t>['Beauty &amp; Spas', 'Barbers', 'Blow Dry/Out Services', 'Hair Salons', 'Hair Stylists', 'Hair Extensions']</t>
  </si>
  <si>
    <t>O5Wg4FlcNz8v13V8vY3Fsw</t>
  </si>
  <si>
    <t>Ortho Carolina Physical Therapy</t>
  </si>
  <si>
    <t>150 Fairview Rd</t>
  </si>
  <si>
    <t>0qPnl-4ZQgM7yr0eAON09g</t>
  </si>
  <si>
    <t>Sparkling Clean Maid</t>
  </si>
  <si>
    <t>['Home Cleaning', 'Handyman', 'Office Cleaning', 'Window Washing', 'Professional Services', 'Home Services']</t>
  </si>
  <si>
    <t>34kE4d6zgcpevHOl8NRV-A</t>
  </si>
  <si>
    <t>10605 Centrum Pkwy</t>
  </si>
  <si>
    <t>['Steakhouses', 'American (Traditional)', 'Barbeque', 'Restaurants']</t>
  </si>
  <si>
    <t>6GMiu9CYmMTQ71pOnxiczg</t>
  </si>
  <si>
    <t>All City Heat and Air</t>
  </si>
  <si>
    <t>6128 Brookshire Blvd, Ste L</t>
  </si>
  <si>
    <t>['Home Services', 'Heating &amp; Air Conditioning/HVAC', 'Professional Services', 'Home Inspectors']</t>
  </si>
  <si>
    <t>G99jK4ZlmUZ6lZf6sp0UAQ</t>
  </si>
  <si>
    <t>Monaco Nail Supply</t>
  </si>
  <si>
    <t>4405 Central Ave, Ste A</t>
  </si>
  <si>
    <t>ACipqGe2moRp4MwANsxw-A</t>
  </si>
  <si>
    <t>['Restaurants', 'Burgers', 'Nightlife', 'Bars', 'Sports Bars', 'American (Traditional)']</t>
  </si>
  <si>
    <t>XqDfAPmpcTRVKoIsHV7mtg</t>
  </si>
  <si>
    <t>Wedding Dress Me</t>
  </si>
  <si>
    <t>5519 Indian Trail Fairview Rd</t>
  </si>
  <si>
    <t>["Women's Clothing", 'Bridal', 'Shopping', 'Fashion']</t>
  </si>
  <si>
    <t>c_F3qvlTIpkxriQEW63AMw</t>
  </si>
  <si>
    <t>Modern Cuts</t>
  </si>
  <si>
    <t>yBzGYfkV3QQaiwMSHoCN3A</t>
  </si>
  <si>
    <t>Tabla Indian Restaurant</t>
  </si>
  <si>
    <t>['Restaurants', 'Indian', 'Halal', 'Buffets']</t>
  </si>
  <si>
    <t>ngjl1kOSXpdP38gZHCGY5Q</t>
  </si>
  <si>
    <t>Queen Sheba Bar &amp; Restaurant</t>
  </si>
  <si>
    <t>['Ethiopian', 'Vegetarian', 'Restaurants', 'Hookah Bars', 'Caribbean', 'Nightlife', 'Bars']</t>
  </si>
  <si>
    <t>Pier 51</t>
  </si>
  <si>
    <t>8332 Pineville-Matthews Rd, Ste 201-203</t>
  </si>
  <si>
    <t>['Seafood', 'Restaurants', 'Food']</t>
  </si>
  <si>
    <t>RV3W6kDNmqXOjWI4Hj6L2g</t>
  </si>
  <si>
    <t>Mitty's CBD Cafe</t>
  </si>
  <si>
    <t>216 Iverson Way, Ste B2</t>
  </si>
  <si>
    <t>['Bakeries', 'Health &amp; Medical', 'Cannabis Collective', 'Juice Bars &amp; Smoothies', 'Cannabis Tours', 'Cannabis Clinics', 'Food', 'Coffee &amp; Tea']</t>
  </si>
  <si>
    <t>ujJiUYiMMHwS3c_6Y9SkfQ</t>
  </si>
  <si>
    <t>Pole Dance Charlotte</t>
  </si>
  <si>
    <t>1801 N Tryon St, Ste 612</t>
  </si>
  <si>
    <t>['Education', 'Specialty Schools', 'Dance Studios', 'Pole Dancing Classes', 'Active Life', 'Fitness &amp; Instruction']</t>
  </si>
  <si>
    <t>7S6WpJ-TQnFCXLiYsHKPcg</t>
  </si>
  <si>
    <t>Visit Charlotte</t>
  </si>
  <si>
    <t>['Travel Services', 'Hotels &amp; Travel', 'Landmarks &amp; Historical Buildings', 'Public Services &amp; Government']</t>
  </si>
  <si>
    <t>Lug2bwnwxfJmfMpSxu48OQ</t>
  </si>
  <si>
    <t>South Charlotte Primary Care</t>
  </si>
  <si>
    <t>7030 Pineville Matthws Rd</t>
  </si>
  <si>
    <t>AklrxvTGwJ-YoXTsXBvEOg</t>
  </si>
  <si>
    <t>5501 Josh Birmingham Pkwy, Terminal A</t>
  </si>
  <si>
    <t>['Brewpubs', 'Food', 'Nightlife', 'Bars', 'Beer Bar', 'Breweries']</t>
  </si>
  <si>
    <t>Uqf5dqpBi3JB97or9SsxdA</t>
  </si>
  <si>
    <t>Prosperity Crossing Urgent Care</t>
  </si>
  <si>
    <t>5727 Prosperity Crossing Dr, Ste 1100</t>
  </si>
  <si>
    <t>xT338XvMMGod4RyOk3yraw</t>
  </si>
  <si>
    <t>Southern Marketplace</t>
  </si>
  <si>
    <t>5811 W Hwy 74</t>
  </si>
  <si>
    <t>['Food', 'Grocery', 'Home Decor', 'Home &amp; Garden', 'Furniture Stores', 'Shopping', 'Antiques']</t>
  </si>
  <si>
    <t>a8JvojRzyXSWUAbibgOEQA</t>
  </si>
  <si>
    <t>Dar-Lynn's Bridal &amp; Formal Wear</t>
  </si>
  <si>
    <t>12605 E Independence Blvd, Ste B</t>
  </si>
  <si>
    <t>['Shopping', 'Bridal', 'Accessories', 'Fashion', 'Event Planning &amp; Services', 'Formal Wear', 'Wedding Planning']</t>
  </si>
  <si>
    <t>5PyqkF8zZbfgFDyAcLUehQ</t>
  </si>
  <si>
    <t>The EpiCentre</t>
  </si>
  <si>
    <t>['Shopping Centers', 'Bars', 'Restaurants', 'Nightlife', 'Shopping']</t>
  </si>
  <si>
    <t>TxmTp3CU1SPDw-3m13GLng</t>
  </si>
  <si>
    <t>Soho On Central</t>
  </si>
  <si>
    <t>3143 Central Ave</t>
  </si>
  <si>
    <t>5WnfCRG5Bf90S2jTnKIifA</t>
  </si>
  <si>
    <t>Nails 2 &amp; Tanning by Trini</t>
  </si>
  <si>
    <t>4724 Sharon Rd</t>
  </si>
  <si>
    <t>['Tanning', 'Nail Salons', 'Beauty &amp; Spas']</t>
  </si>
  <si>
    <t>gzUtaSAVMHm6O0RfgJPMwA</t>
  </si>
  <si>
    <t>Belmont Food &amp; Beverage</t>
  </si>
  <si>
    <t>['Event Planning &amp; Services', 'Caterers', 'Restaurants', 'American (New)']</t>
  </si>
  <si>
    <t>GXx8r0vBRc6uK-kbEk-BTw</t>
  </si>
  <si>
    <t>Pebble Creek Executive Golf Course</t>
  </si>
  <si>
    <t>6207 W Hwy 74</t>
  </si>
  <si>
    <t>LNbppyYPNwtP-x5eNoOAcQ</t>
  </si>
  <si>
    <t>6097 Bayfield Pkwy</t>
  </si>
  <si>
    <t>aK99fvGIg1N3QY2JeoUM2g</t>
  </si>
  <si>
    <t>The Cotton Room</t>
  </si>
  <si>
    <t>144 Brevard Ct, Ste B</t>
  </si>
  <si>
    <t>['Lounges', 'Bars', 'Nightlife', 'Cocktail Bars']</t>
  </si>
  <si>
    <t>5Da9dUZUaqR3NiTE07-9Kg</t>
  </si>
  <si>
    <t>['Restaurants', 'Pizza', 'Desserts', 'Food']</t>
  </si>
  <si>
    <t>fNWHcOdNAjuK7jpEsiYeNw</t>
  </si>
  <si>
    <t>Jolina Tex Mex Kitchen &amp; BBQ</t>
  </si>
  <si>
    <t>500 S College St</t>
  </si>
  <si>
    <t>['Tex-Mex', 'Restaurants', 'Barbeque']</t>
  </si>
  <si>
    <t>FYVoCe4ltZSKRVr6_oVY_Q</t>
  </si>
  <si>
    <t>Elite Elegence</t>
  </si>
  <si>
    <t>720 Governor Morrison St, Ste 170, Loft  5</t>
  </si>
  <si>
    <t>reqMBDUbr6s5zW4uzBngEQ</t>
  </si>
  <si>
    <t>Spindle City Cafe</t>
  </si>
  <si>
    <t>207 W Main Ave</t>
  </si>
  <si>
    <t>['Salad', 'Cafes', 'Restaurants', 'Sandwiches', 'Delis']</t>
  </si>
  <si>
    <t>W8_UZQFhoxyGYqwyxIcxvA</t>
  </si>
  <si>
    <t>9iA-aKo-O4KdxRM4FDJI6Q</t>
  </si>
  <si>
    <t>New Image Barbershop, LLC</t>
  </si>
  <si>
    <t>2060A Ayrsley Town Blvd</t>
  </si>
  <si>
    <t>1P7hadMOo6p0vTl2OOmBaw</t>
  </si>
  <si>
    <t>7112 Albemarle Rd</t>
  </si>
  <si>
    <t>wUBfFUp8ovYYQkWIwX_RUg</t>
  </si>
  <si>
    <t>6555 Morrison Blvd.</t>
  </si>
  <si>
    <t>Hg9NGdU84-aqyihrIgTmEw</t>
  </si>
  <si>
    <t>HMCR Massage and Wellness</t>
  </si>
  <si>
    <t>11318 N Community House Rd, Ste 300</t>
  </si>
  <si>
    <t>['Naturopathic/Holistic', 'Massage', 'Massage Therapy', 'Health &amp; Medical', 'Doctors', 'Beauty &amp; Spas']</t>
  </si>
  <si>
    <t>Yz_6MabgeEWYYYOhgPdASQ</t>
  </si>
  <si>
    <t>Menchie‚Äôs Frozen Yougart</t>
  </si>
  <si>
    <t>9749 Northlake Centre Pkwy, Ste A</t>
  </si>
  <si>
    <t>TASIwEI0OgAEjMsvORJ_Qw</t>
  </si>
  <si>
    <t>19911-B N Cove Rd</t>
  </si>
  <si>
    <t>['Active Life', 'Boxing', 'Fitness &amp; Instruction', 'Gyms']</t>
  </si>
  <si>
    <t>q0Gl0LAnPOG4rHuKSHRNLA</t>
  </si>
  <si>
    <t>Luna Lounge</t>
  </si>
  <si>
    <t>521 N College St</t>
  </si>
  <si>
    <t>['Bars', 'Dance Clubs', 'Nightlife', 'Lounges']</t>
  </si>
  <si>
    <t>K2jAmlk5L69mU0N3akAkVA</t>
  </si>
  <si>
    <t>Fancy Pants</t>
  </si>
  <si>
    <t>1025 Providence Rd</t>
  </si>
  <si>
    <t>["Children's Clothing", 'Fashion', 'Home &amp; Garden', 'Shopping', 'Furniture Stores', 'Baby Gear &amp; Furniture']</t>
  </si>
  <si>
    <t>Oo6VjIhIAxqe1klupN3MGw</t>
  </si>
  <si>
    <t>Nufaces International</t>
  </si>
  <si>
    <t>520 Collins Aikman Dr, Ste A-100</t>
  </si>
  <si>
    <t>N798R-DDflSyA5hJbe4l3A</t>
  </si>
  <si>
    <t>1200 Upper Asbury Ave, Suite A</t>
  </si>
  <si>
    <t>WoJN9oOwiWrOsqqUp4J1Eg</t>
  </si>
  <si>
    <t>Yelena Kovalev Salon</t>
  </si>
  <si>
    <t>10418 East Independence Blvd, Ste 108</t>
  </si>
  <si>
    <t>['Hair Stylists', 'Blow Dry/Out Services', 'Hair Salons', 'Beauty &amp; Spas', 'Hair Extensions']</t>
  </si>
  <si>
    <t>FqEJClYmHg05ejfV7Znr9Q</t>
  </si>
  <si>
    <t>Jackson's Cafeteria</t>
  </si>
  <si>
    <t>1453 E Franklin Blvd</t>
  </si>
  <si>
    <t>['Cafeteria', 'Soul Food', 'Southern', 'Restaurants', 'American (Traditional)']</t>
  </si>
  <si>
    <t>UtFRUYlIvZkt9e4B5-hKUg</t>
  </si>
  <si>
    <t>Hendrick Collision Center South</t>
  </si>
  <si>
    <t>4m7aoo4-CWH08FMno5daow</t>
  </si>
  <si>
    <t>Hoctor Chiropractic and Family Wellness</t>
  </si>
  <si>
    <t>20844 Catawba Ave</t>
  </si>
  <si>
    <t>aWB5vUKZ3lv4xbqiym65aA</t>
  </si>
  <si>
    <t>Kat Loera Photography</t>
  </si>
  <si>
    <t>['Photographers', 'Event Planning &amp; Services', 'Session Photography', 'Event Photography', 'Beauty &amp; Spas', 'Makeup Artists']</t>
  </si>
  <si>
    <t>Corkscrew Wine Shoppe &amp; Bar</t>
  </si>
  <si>
    <t>['Wholesale Stores', 'Shopping', 'Bars', 'Wine Bars', 'Nightlife', 'Food', 'Beer', 'Wine &amp; Spirits']</t>
  </si>
  <si>
    <t>f4DgY8R3vmclTEV1xzCBNQ</t>
  </si>
  <si>
    <t>Metrolina Greenhouses</t>
  </si>
  <si>
    <t>16400 Huntersville Concord Rd</t>
  </si>
  <si>
    <t>HCscYE62De8-64uAB83daw</t>
  </si>
  <si>
    <t>Vanezza Glo Studio</t>
  </si>
  <si>
    <t>4600 Park Rd, Ste 102</t>
  </si>
  <si>
    <t>['Threading Services', 'Hair Removal', 'Blow Dry/Out Services', 'Waxing', 'Beauty &amp; Spas', "Men's Hair Salons", 'Hair Salons', 'Hair Stylists']</t>
  </si>
  <si>
    <t>YDeN4OHayfKocEo7Tz4jMg</t>
  </si>
  <si>
    <t>La Tagliatella EpiCentre</t>
  </si>
  <si>
    <t>210 East Trade Ctr, Ste C-149</t>
  </si>
  <si>
    <t>sE5hX-j3VHarV3ChG3ydlg</t>
  </si>
  <si>
    <t>13540 Hoover Creek Blvd, Ste 200</t>
  </si>
  <si>
    <t>['Home &amp; Garden', 'Furniture Stores', 'Home Decor', 'Shopping', 'Candle Stores', 'Rugs']</t>
  </si>
  <si>
    <t>LhjwCIMc3k-gooMU4S6bgw</t>
  </si>
  <si>
    <t>8122 Mt Holly-Huntersville Rd</t>
  </si>
  <si>
    <t>5sJXvxBtDMN3vKxSAfHpqA</t>
  </si>
  <si>
    <t>5341 Ballantyne Commons Pkwy, Ste 250</t>
  </si>
  <si>
    <t>['Shopping', 'Fashion', "Men's Clothing", 'Formal Wear', 'Plus Size Fashion']</t>
  </si>
  <si>
    <t>ps0vwibW0xYO9B4mbgDEig</t>
  </si>
  <si>
    <t>Affordable Auto Repair &amp; Service</t>
  </si>
  <si>
    <t>500 W Franklin Blvd</t>
  </si>
  <si>
    <t>15020 Idlewild Rd</t>
  </si>
  <si>
    <t>y7Vh1ldn8teGR1m-SOmjzg</t>
  </si>
  <si>
    <t>Madewell</t>
  </si>
  <si>
    <t>31wgPVAbwTm2acigZR1wwA</t>
  </si>
  <si>
    <t>Caliber Men's Grooming</t>
  </si>
  <si>
    <t>235 W Tremont Ave, Ste 102</t>
  </si>
  <si>
    <t>rLUxAhOFeo8LPrJCSs-H5Q</t>
  </si>
  <si>
    <t>9402 Northlake West Dr, Ste 101</t>
  </si>
  <si>
    <t>['Home Decor', 'Shopping', 'Home &amp; Garden', 'Furniture Stores', 'Mattresses']</t>
  </si>
  <si>
    <t>jvFZDAtoQo31Y-vgO6bepA</t>
  </si>
  <si>
    <t>Dean's Shoe Repair</t>
  </si>
  <si>
    <t>2925 Selwyn Ave</t>
  </si>
  <si>
    <t>82hVbFDjAEpmkZWFbLBHOg</t>
  </si>
  <si>
    <t>Saigon Night</t>
  </si>
  <si>
    <t>5917 Albermarle Rd</t>
  </si>
  <si>
    <t>['Nightlife', 'Bars', 'Karaoke']</t>
  </si>
  <si>
    <t>V-z697Ko2niiEAD60SJv7A</t>
  </si>
  <si>
    <t>Nail Bar Spa Ballantyne</t>
  </si>
  <si>
    <t>16015 Lancaster Hwy</t>
  </si>
  <si>
    <t>Lw-T4lHSd2hM9F2s78GloQ</t>
  </si>
  <si>
    <t>q_Lp_Q3uR1xf3Kz0wpRj5Q</t>
  </si>
  <si>
    <t>Quail Dry Cleaning 02</t>
  </si>
  <si>
    <t>5814 Prosperity Church Rd</t>
  </si>
  <si>
    <t>['Dry Cleaning &amp; Laundry', 'Dry Cleaning', 'Local Services', 'Laundry Services']</t>
  </si>
  <si>
    <t>YxcbgB9TIBYUcOdUYvyF0w</t>
  </si>
  <si>
    <t>8101-C University City Blvd</t>
  </si>
  <si>
    <t>['Shopping', 'Fashion', 'Department Stores', "Women's Clothing", 'Home &amp; Garden', 'Home Decor', 'Discount Store']</t>
  </si>
  <si>
    <t>AvirI9K_y2GyCCkEsgLqgA</t>
  </si>
  <si>
    <t>17232 Lancaster Hwy, Ste 112</t>
  </si>
  <si>
    <t>['Massage Therapy', 'Massage', 'Weight Loss Centers', 'Beauty &amp; Spas', 'Health &amp; Medical']</t>
  </si>
  <si>
    <t>x7nyVBlquJlXYY1q5uWqsw</t>
  </si>
  <si>
    <t>Plantation Park Apartments</t>
  </si>
  <si>
    <t>14325 Plantation Park Blvd</t>
  </si>
  <si>
    <t>2Ug63VBcCzbZu3DUXbGlDg</t>
  </si>
  <si>
    <t>Brilliant Sky Toys &amp; Books - Charlotte</t>
  </si>
  <si>
    <t>['Books', 'Mags', 'Music &amp; Video', 'Bookstores', 'Shopping', 'Toy Stores']</t>
  </si>
  <si>
    <t>OWR_lUEd-qWXljGpq9yAew</t>
  </si>
  <si>
    <t>Mephisto</t>
  </si>
  <si>
    <t>['Shopping', 'Fashion', 'Shoe Repair', 'Shoe Stores', 'Local Services']</t>
  </si>
  <si>
    <t>UEsYWqJqMKEEvp4J9A-rjw</t>
  </si>
  <si>
    <t>Donald &amp; Company Salon</t>
  </si>
  <si>
    <t>301 E Tremont Ave, Ste E</t>
  </si>
  <si>
    <t>bFneaB_EoGdDfIi5z6jnyw</t>
  </si>
  <si>
    <t>Common Market SouthEnd</t>
  </si>
  <si>
    <t>235 West Tremont Ave, Ste 103</t>
  </si>
  <si>
    <t>['Breakfast &amp; Brunch', 'Delis', 'Sandwiches', 'Restaurants', 'Nightlife', 'Food', 'Convenience Stores', 'Bars']</t>
  </si>
  <si>
    <t>C_cwPZ2xQmAQjxRUUP8BuQ</t>
  </si>
  <si>
    <t>Stanley Steemer</t>
  </si>
  <si>
    <t>1519 Cross Beam Dr</t>
  </si>
  <si>
    <t>['Local Services', 'Home Cleaning', 'Carpet Cleaning', 'Air Duct Cleaning', 'Damage Restoration', 'Home Services']</t>
  </si>
  <si>
    <t>VuMgHCUasTQurgz69wmqjg</t>
  </si>
  <si>
    <t>Coral Sushi</t>
  </si>
  <si>
    <t>IO30HMw9rq9bB7HPQtLFSA</t>
  </si>
  <si>
    <t>V Nail &amp; Tan</t>
  </si>
  <si>
    <t>13000 York Rd, Ste G</t>
  </si>
  <si>
    <t>t__ES75OXXo7fYiEAGLQig</t>
  </si>
  <si>
    <t>Estia's Kouzina</t>
  </si>
  <si>
    <t>609 N Main St</t>
  </si>
  <si>
    <t>U8yEw6C1WQx0wFgQVDvqZA</t>
  </si>
  <si>
    <t>237 Mount Holly Huntersville Rd</t>
  </si>
  <si>
    <t>QTsxDIYFumYIVA-buy3Otg</t>
  </si>
  <si>
    <t>Bexley At Lake Norman</t>
  </si>
  <si>
    <t>20705 Sterling Bay Ln E</t>
  </si>
  <si>
    <t>Wor9MQrLhbS-3gbgHGb8Ig</t>
  </si>
  <si>
    <t>Mara's Sleeping Beauties</t>
  </si>
  <si>
    <t>['Sleep Specialists', 'Health &amp; Medical']</t>
  </si>
  <si>
    <t>naFDMRO9SPERVJaeXqIOOg</t>
  </si>
  <si>
    <t>Cloudzilla Tobacco &amp; Vape</t>
  </si>
  <si>
    <t>1711 Central Ave</t>
  </si>
  <si>
    <t>['Head Shops', 'Tobacco Shops', 'Vape Shops', 'Shopping']</t>
  </si>
  <si>
    <t>Szel41KGWP4efiVjiQcLpg</t>
  </si>
  <si>
    <t>Stroud's Florist</t>
  </si>
  <si>
    <t>3201 Beatties Ford Rd, Ste G</t>
  </si>
  <si>
    <t>['Event Planning &amp; Services', 'Wedding Planning', 'Floral Designers', 'Shopping', 'Flowers &amp; Gifts', 'DJs', 'Florists']</t>
  </si>
  <si>
    <t>i-ru0phv1GiCe6gx85uQAw</t>
  </si>
  <si>
    <t>The Rat's Nest</t>
  </si>
  <si>
    <t>442 E 36th St</t>
  </si>
  <si>
    <t>ONqFnJJuLC3yPIV-esaItw</t>
  </si>
  <si>
    <t>Blo Blow Dry Bar</t>
  </si>
  <si>
    <t>2850 Selwyn Ave</t>
  </si>
  <si>
    <t>['Hair Stylists', 'Beauty &amp; Spas', 'Blow Dry/Out Services', 'Hair Salons', 'Hair Extensions', 'Hair Removal', 'Waxing']</t>
  </si>
  <si>
    <t>WKCmhNrD-01wmaKO34oPbw</t>
  </si>
  <si>
    <t>5335 Ballantyne Commons Pkwy, Ste 200</t>
  </si>
  <si>
    <t>ep3qwX26CLF9G2VSanrSpQ</t>
  </si>
  <si>
    <t>The Pick-It Furniture</t>
  </si>
  <si>
    <t>4520 Monroe Rd</t>
  </si>
  <si>
    <t>['Interior Design', 'Furniture Stores', 'Furniture Reupholstery', 'Home Services', 'Local Services', 'Refinishing Services', 'Home &amp; Garden', 'Shopping']</t>
  </si>
  <si>
    <t>hRciQgMwGNx_QKVj5_kJwg</t>
  </si>
  <si>
    <t>Bluprint</t>
  </si>
  <si>
    <t>4RGn0bL7p1sM9zGSvGkCbA</t>
  </si>
  <si>
    <t>Idlewild</t>
  </si>
  <si>
    <t>424 East 36th St, Unit 2, Novel NoDa</t>
  </si>
  <si>
    <t>['Cocktail Bars', 'Nightlife', 'Bars']</t>
  </si>
  <si>
    <t>2LeoAmKEIW3ICRyE427-4w</t>
  </si>
  <si>
    <t>YEE: School's Out for Summer @ Tenders</t>
  </si>
  <si>
    <t>L_RotH31jKbxf32WBrw43A</t>
  </si>
  <si>
    <t>Me Vietnamese Kitchen</t>
  </si>
  <si>
    <t>2524 E Franklin Blvd, Ste A</t>
  </si>
  <si>
    <t>['Vietnamese', 'Restaurants', 'Comfort Food', 'Noodles', 'Food', 'Gluten-Free', 'Bubble Tea', 'Soup', 'Sandwiches']</t>
  </si>
  <si>
    <t>uOTA1dAquU_CviYJVrQBkQ</t>
  </si>
  <si>
    <t>Yelp's Fishy F√™te at SEA LIFE Aquarium</t>
  </si>
  <si>
    <t>QeEQXdto_4wFRaNKyIygRA</t>
  </si>
  <si>
    <t>French Quarter</t>
  </si>
  <si>
    <t>321 S Church St</t>
  </si>
  <si>
    <t>['Beer', 'Wine &amp; Spirits', 'Cajun/Creole', 'American (New)', 'French', 'Food', 'Comfort Food', 'American (Traditional)', 'Restaurants']</t>
  </si>
  <si>
    <t>UlYw27BpVYzlvTvufbnqmA</t>
  </si>
  <si>
    <t>Petro Martynyuk Fitness+Wellness</t>
  </si>
  <si>
    <t>['Fitness &amp; Instruction', 'Active Life', 'Trainers', 'Yoga', 'Massage', 'Beauty &amp; Spas']</t>
  </si>
  <si>
    <t>I1hcauCV7r2gzBkgqi0Ieg</t>
  </si>
  <si>
    <t>LA Chique Salon Spa Boutique</t>
  </si>
  <si>
    <t>17039 Kenton Dr, Ste 104</t>
  </si>
  <si>
    <t>_qkjt5lF0a-KJfxW4CDzBw</t>
  </si>
  <si>
    <t>2820 Selwyn Ave, Ste 130</t>
  </si>
  <si>
    <t>kYwIJbE43YSTByN96-KC_Q</t>
  </si>
  <si>
    <t>Lily Cleaners &amp; Alterations</t>
  </si>
  <si>
    <t>3635 Mount Holly Huntersville Rd, Ste 502</t>
  </si>
  <si>
    <t>8-12EOMeQUYDYGI7_fScMg</t>
  </si>
  <si>
    <t>University Family Physicians</t>
  </si>
  <si>
    <t>['Obstetricians &amp; Gynecologists', 'Orthopedists', 'Osteopathic Physicians', 'Doctors', 'Health &amp; Medical', 'Family Practice']</t>
  </si>
  <si>
    <t>ToVHEMO9NSWCWg3_d2o2Xg</t>
  </si>
  <si>
    <t>Affordable Fence Guys</t>
  </si>
  <si>
    <t>gWFFemJUTJBk42Oj_D97vQ</t>
  </si>
  <si>
    <t>The Apartments At Birkdale Village by Northwood Ravin</t>
  </si>
  <si>
    <t>16725 Birkdale Commons Pkwy</t>
  </si>
  <si>
    <t>UVBF8lak7rAO2r8nam9MOA</t>
  </si>
  <si>
    <t>Suki Akor</t>
  </si>
  <si>
    <t>401 E M Lk Jr Blvd, Ste 306</t>
  </si>
  <si>
    <t>['Nightlife', 'Steakhouses', 'Restaurants', 'Sushi Bars', 'Japanese', 'Cocktail Bars', 'Bars']</t>
  </si>
  <si>
    <t>h2zVCIK0-HP9_oUi5TQk6w</t>
  </si>
  <si>
    <t>624 Tyvola Rd, Ste 103</t>
  </si>
  <si>
    <t>['Professional Services', 'Local Services', 'Notaries', 'Mailbox Centers', 'Shipping Centers', 'Printing Services']</t>
  </si>
  <si>
    <t>XZL3yzfEg2XgZAeWz4Ts8w</t>
  </si>
  <si>
    <t>Axles Unlimited</t>
  </si>
  <si>
    <t>sYJaNxG8KLus6U7TJ2JHWA</t>
  </si>
  <si>
    <t>Charlotte Hornets</t>
  </si>
  <si>
    <t>['Professional Sports Teams', 'Arts &amp; Entertainment']</t>
  </si>
  <si>
    <t>N48gXsVbbLUzwJ5OruXFtw</t>
  </si>
  <si>
    <t>Brushed</t>
  </si>
  <si>
    <t>1204 Central Ave</t>
  </si>
  <si>
    <t>['Nail Salons', 'Beauty &amp; Spas', 'Blow Dry/Out Services', 'Hair Salons', 'Eyelash Service']</t>
  </si>
  <si>
    <t>wxHhVMP1hZ4r7NXtkzksyw</t>
  </si>
  <si>
    <t>544 Providence Rd</t>
  </si>
  <si>
    <t>['Drugstores', 'Shopping', 'Food', 'Convenience Stores']</t>
  </si>
  <si>
    <t>pbQm1S2VTxS9I4uYxbC0ww</t>
  </si>
  <si>
    <t>Citi Sundries &amp; Cleaners</t>
  </si>
  <si>
    <t>['Food', 'Dry Cleaning &amp; Laundry', 'Local Services', 'Laundry Services', 'Convenience Stores']</t>
  </si>
  <si>
    <t>AeDcqaiJVNDvk6SMw_jRig</t>
  </si>
  <si>
    <t>Peek-A-Boo Couture</t>
  </si>
  <si>
    <t>19420 Jetton Rd, Ste 104</t>
  </si>
  <si>
    <t>['Accessories', 'Used', 'Vintage &amp; Consignment', "Children's Clothing", 'Shopping Centers', 'Shopping', "Women's Clothing", 'Fashion']</t>
  </si>
  <si>
    <t>TrHadNCNc86kdZwZ2I_9nw</t>
  </si>
  <si>
    <t>Collectors World</t>
  </si>
  <si>
    <t>5106 Wilkinson Blvd</t>
  </si>
  <si>
    <t>['Shopping', 'Hobby Shops', 'Comic Books', 'Books', 'Mags', 'Music &amp; Video']</t>
  </si>
  <si>
    <t>BpW65jN4yscndnTsdyzoHQ</t>
  </si>
  <si>
    <t>Roots Catering</t>
  </si>
  <si>
    <t>3410 St Vardell Ln</t>
  </si>
  <si>
    <t>['Food Trucks', 'Food', 'Restaurants', 'Food Stands', 'Shopping', 'Caterers', 'Cooking Classes', 'Arts &amp; Crafts', 'Event Planning &amp; Services']</t>
  </si>
  <si>
    <t>J-VsltBc-e9ZkN6T6kZXDQ</t>
  </si>
  <si>
    <t>9507 E Independence Blvd</t>
  </si>
  <si>
    <t>FGy4UJ1Qri_KruPZiPmWYQ</t>
  </si>
  <si>
    <t>12206 Copper Way</t>
  </si>
  <si>
    <t>['Restaurants', 'Event Planning &amp; Services', 'Caterers', 'Peruvian']</t>
  </si>
  <si>
    <t>bV24FCWYz2vq8EgUxH6SqA</t>
  </si>
  <si>
    <t>3765 E Independence Blvd</t>
  </si>
  <si>
    <t>D6BJ3FedJlJxNF7_lQzfQg</t>
  </si>
  <si>
    <t>Sincere's Pineneedles</t>
  </si>
  <si>
    <t>['Pest Control', 'Local Services', 'Landscaping', 'Lawn Services', 'Home Services', 'Pressure Washers']</t>
  </si>
  <si>
    <t>sbXpG96LzYZlh7RtGJuqHw</t>
  </si>
  <si>
    <t>Mens Wearhouse and Tux</t>
  </si>
  <si>
    <t>6801 N Lake Mall Dr, Ste 294</t>
  </si>
  <si>
    <t>['Shopping', "Men's Clothing", 'Fashion', 'Formal Wear']</t>
  </si>
  <si>
    <t>zzm9aR0UHEEEYdsR_zKcuw</t>
  </si>
  <si>
    <t>Serenity Hair Spa by Lauren</t>
  </si>
  <si>
    <t>12335 N Community House Rd, Ste 14</t>
  </si>
  <si>
    <t>['Beauty &amp; Spas', 'Permanent Makeup', 'Blow Dry/Out Services', 'Hair Salons', "Men's Hair Salons", 'Hair Extensions', 'Hair Stylists']</t>
  </si>
  <si>
    <t>0LFSPEqDBLIpsqT-JF7Hkg</t>
  </si>
  <si>
    <t>Old Settlers' Cemetery</t>
  </si>
  <si>
    <t>200 W 5th St</t>
  </si>
  <si>
    <t>['Landmarks &amp; Historical Buildings', 'Public Services &amp; Government', 'Local Flavor']</t>
  </si>
  <si>
    <t>NRxw4KVhgK2R4VLo5FLS3g</t>
  </si>
  <si>
    <t>Panda Chinese Restaurant</t>
  </si>
  <si>
    <t>13661 Providence Rd</t>
  </si>
  <si>
    <t>yVNeKI56nlaxciOL7tR0-g</t>
  </si>
  <si>
    <t>Chosen Roaster</t>
  </si>
  <si>
    <t>nhkpFzSuVJZp_NMjLnJc1Q</t>
  </si>
  <si>
    <t>9551 South Blvd</t>
  </si>
  <si>
    <t>["Men's Clothing", 'Fashion', 'Shopping', "Children's Clothing", "Women's Clothing"]</t>
  </si>
  <si>
    <t>u__BPwTLXLPBm22XFQvs0Q</t>
  </si>
  <si>
    <t>Laurels</t>
  </si>
  <si>
    <t>6101 Clarke Creek Pkwy</t>
  </si>
  <si>
    <t>a8hrALyBdKVu2OAQhJju_A</t>
  </si>
  <si>
    <t>Hampton Inn &amp; Suites Charlotte/Pineville</t>
  </si>
  <si>
    <t>401 Towne Centre Blvd</t>
  </si>
  <si>
    <t>Jets Pizza</t>
  </si>
  <si>
    <t>['Restaurants', 'Pizza', 'Salad', 'Sandwiches', 'Chicken Wings']</t>
  </si>
  <si>
    <t>92JAwTzR5uzrzMm9prD9eg</t>
  </si>
  <si>
    <t>Barron &amp; Homesley Orthopedic Specialists</t>
  </si>
  <si>
    <t>449 N Wendover Rd</t>
  </si>
  <si>
    <t>['Doctors', 'Health &amp; Medical', 'Sports Medicine', 'Orthopedists']</t>
  </si>
  <si>
    <t>nXUL7qLR_5L1J2J0qomRXw</t>
  </si>
  <si>
    <t>Afton Self Storage</t>
  </si>
  <si>
    <t>6380 Poplar Tent Rd</t>
  </si>
  <si>
    <t>['Self Storage', 'Local Services', 'Packing Supplies', 'Shopping']</t>
  </si>
  <si>
    <t>9TCzxlrOZSIFcBlvHIUgFA</t>
  </si>
  <si>
    <t>PePeRo</t>
  </si>
  <si>
    <t>10920 Monroe Rd</t>
  </si>
  <si>
    <t>['Food', 'Restaurants', 'Grocery', 'Korean']</t>
  </si>
  <si>
    <t>_PIHUVvn5NxKzpC5XgqnOg</t>
  </si>
  <si>
    <t>Eastway Lock &amp; Key, Inc</t>
  </si>
  <si>
    <t>3807 Monroe Rd</t>
  </si>
  <si>
    <t>['Professional Services', 'Security Services', 'Home Services', 'Local Services', 'Keys &amp; Locksmiths']</t>
  </si>
  <si>
    <t>CqERKXl7JB-FmlsiDekg0Q</t>
  </si>
  <si>
    <t>Magnolia's Poboys</t>
  </si>
  <si>
    <t>['Restaurants', 'Food Trucks', 'Sandwiches', 'Food', 'Cajun/Creole']</t>
  </si>
  <si>
    <t>R5Io6cHT9CC7V5Bb95Vc2Q</t>
  </si>
  <si>
    <t>230 E Wt Harris Blvd, Ste B1</t>
  </si>
  <si>
    <t>['Fast Food', 'Sandwiches', 'Event Planning &amp; Services', 'Restaurants', 'Mexican', 'Caterers']</t>
  </si>
  <si>
    <t>HORIxZ4GpMDqM29C3kD5IA</t>
  </si>
  <si>
    <t>Kennelina Pet Resort</t>
  </si>
  <si>
    <t>530 Turner Rd</t>
  </si>
  <si>
    <t>tFPHbbzlHJKIzY8uooVF8Q</t>
  </si>
  <si>
    <t>Fuddruckers</t>
  </si>
  <si>
    <t>1643 Matthews-Township Pkwy</t>
  </si>
  <si>
    <t>2rQiQ1b3W7uajOLDxyLHRA</t>
  </si>
  <si>
    <t>King's Drive Art Walk</t>
  </si>
  <si>
    <t>600 South Kings Dr</t>
  </si>
  <si>
    <t>yXLUfT8rdz_XiPRxE8AU-g</t>
  </si>
  <si>
    <t>9705 N Tryon St</t>
  </si>
  <si>
    <t>['Restaurants', 'Sandwiches', 'Burgers', 'Fast Food']</t>
  </si>
  <si>
    <t>qtotIYIF9U1PCEzMl1iE2w</t>
  </si>
  <si>
    <t>BV Pub and Pizzeria</t>
  </si>
  <si>
    <t>3vUD3PibYm4CNerDqGEkxg</t>
  </si>
  <si>
    <t>5021 South Blvd</t>
  </si>
  <si>
    <t>7OKj48vkUsXyPmtpX3jyig</t>
  </si>
  <si>
    <t>Byrum's Grocery &amp; Grill</t>
  </si>
  <si>
    <t>4606 S New Hope Rd</t>
  </si>
  <si>
    <t>xy0vS-A2FHwAx1dfGOuPEA</t>
  </si>
  <si>
    <t>Charlotte NC Tours</t>
  </si>
  <si>
    <t>101 S Tryon St, Ste 16</t>
  </si>
  <si>
    <t>['Travel Services', 'Tours', 'Hotels &amp; Travel']</t>
  </si>
  <si>
    <t>qEFXT2eVN9Un5JPekkGQNg</t>
  </si>
  <si>
    <t>EB Hair Studio</t>
  </si>
  <si>
    <t>532 Kannapolis Pkwy</t>
  </si>
  <si>
    <t>JyWIjjn3sLdRNEG6t_JrXg</t>
  </si>
  <si>
    <t>20300 W. Catawba Avenue</t>
  </si>
  <si>
    <t>U0HoFQjSDwvggTs7elNHrw</t>
  </si>
  <si>
    <t>Alchemy: The Workshop</t>
  </si>
  <si>
    <t>1824 Statesville Ave, Ste 108</t>
  </si>
  <si>
    <t>['Towing', 'Local Services', 'Farm Equipment Repair', 'Automotive', 'Hair Stylists', 'Hair Salons', 'Hair Extensions', "Men's Hair Salons", 'Beauty &amp; Spas']</t>
  </si>
  <si>
    <t>bycbSTD-H7kYd0E0mtM5NQ</t>
  </si>
  <si>
    <t>2305 N Chester St</t>
  </si>
  <si>
    <t>pjTY2ey4zUaFDpzbte7p6A</t>
  </si>
  <si>
    <t>Renu Energy Solutions</t>
  </si>
  <si>
    <t>801 Pressley Rd, Ste 100</t>
  </si>
  <si>
    <t>['Home Services', 'Solar Installation']</t>
  </si>
  <si>
    <t>Qm-Z0HTfsA2gwAHbvS2L3w</t>
  </si>
  <si>
    <t>9800 Ardrey Kell Rd</t>
  </si>
  <si>
    <t>GcTjTSF3BSNBmx6SGdhUfw</t>
  </si>
  <si>
    <t>The Milky Way</t>
  </si>
  <si>
    <t>['Fashion', 'Maternity Wear', 'Shopping', 'Baby Gear &amp; Furniture']</t>
  </si>
  <si>
    <t>qyWml8Uus9J_1fdFNdxOsA</t>
  </si>
  <si>
    <t>Fantastic Sam's Cut and Color Ballantyne</t>
  </si>
  <si>
    <t>16011 Lancaster Hwy, Ste B</t>
  </si>
  <si>
    <t>_CEoobNepzCNHxege05A5A</t>
  </si>
  <si>
    <t>8115 Old Mallard Creek Rd</t>
  </si>
  <si>
    <t>['Barbeque', 'American (Traditional)', 'Steakhouses', 'Restaurants']</t>
  </si>
  <si>
    <t>NZ-zbPW0Rx8d3riAYNUlXw</t>
  </si>
  <si>
    <t>Charlotte Lighting &amp; Interiors</t>
  </si>
  <si>
    <t>310 East Blvd</t>
  </si>
  <si>
    <t>LKzqStTpcSWgICjHUaZTBw</t>
  </si>
  <si>
    <t>Garage Door Commander</t>
  </si>
  <si>
    <t>5736 N Tryon St, Ste 226b</t>
  </si>
  <si>
    <t>DkGF1mvUaXXqWo37W5L2AQ</t>
  </si>
  <si>
    <t>Lloyd's Air Conditioning &amp; Heating</t>
  </si>
  <si>
    <t>0ol96MXnGGSON0DhOWaz9g</t>
  </si>
  <si>
    <t>201 Archdale Dr</t>
  </si>
  <si>
    <t>PuBwQvKssFGhd-eFNrLmZA</t>
  </si>
  <si>
    <t>ZBA International Grocery</t>
  </si>
  <si>
    <t>9603 E Independence Blvd</t>
  </si>
  <si>
    <t>['Food', 'Grocery', 'Specialty Food', 'Ethnic Food']</t>
  </si>
  <si>
    <t>y7X11YLiR4Wrrhr9XBujiQ</t>
  </si>
  <si>
    <t>5501 Josh Birmingham Pkwy, Ste 13</t>
  </si>
  <si>
    <t>HAAyi8hME5w-Qv6hsvy1ow</t>
  </si>
  <si>
    <t>207 N Polk St</t>
  </si>
  <si>
    <t>6sx1FKkTPmTJKQOxql3MNA</t>
  </si>
  <si>
    <t>2517 Cuthbertson Road</t>
  </si>
  <si>
    <t>['Restaurants', 'Mexican', 'Tacos', 'Fast Food']</t>
  </si>
  <si>
    <t>u8fvJ_pBDjnPRwLHbun_GA</t>
  </si>
  <si>
    <t>FafIHrxHw2UJc9jHQiTL5Q</t>
  </si>
  <si>
    <t>The Dinner A'fare</t>
  </si>
  <si>
    <t>['Do-It-Yourself Food', 'Food']</t>
  </si>
  <si>
    <t>zBJBfPcLFJTz5LAPQIio6g</t>
  </si>
  <si>
    <t>Publix Grocery</t>
  </si>
  <si>
    <t>4AyCnr7MI4OO4In2R-Kc5Q</t>
  </si>
  <si>
    <t>Reiki Education and Research Institute</t>
  </si>
  <si>
    <t>725 Providence Rd, Ste 200</t>
  </si>
  <si>
    <t>['Community Service/Non-Profit', 'Reiki', 'Education', 'Health &amp; Medical', 'Specialty Schools', 'Local Services', 'Educational Services']</t>
  </si>
  <si>
    <t>qJYWuvVKihTF2E4_v1Kmbw</t>
  </si>
  <si>
    <t>7315 Waverly Walk Ave, Ste F1-2</t>
  </si>
  <si>
    <t>bKgQzwJ_4WyNi-jWhW2fdg</t>
  </si>
  <si>
    <t>BayLeaf Indian Grill</t>
  </si>
  <si>
    <t>14027 Conlan Cir, Ste A1</t>
  </si>
  <si>
    <t>IFIRDZrRr-P2ezryHG_P5Q</t>
  </si>
  <si>
    <t>Carolina Container Services</t>
  </si>
  <si>
    <t>8636 Hankins Rd</t>
  </si>
  <si>
    <t>['Recycling Center', 'Plumbing', 'Event Planning &amp; Services', 'Local Services', 'Dumpster Rental', 'Home Services', 'Party Equipment Rentals', 'Junk Removal &amp; Hauling']</t>
  </si>
  <si>
    <t>rSAV1CDpqkNKumXyUx1BAA</t>
  </si>
  <si>
    <t>Terminal Getaway Spa</t>
  </si>
  <si>
    <t>Phz-vkma5CWm1qPqyedpvA</t>
  </si>
  <si>
    <t>Infinity MedSpa + Wellness</t>
  </si>
  <si>
    <t>2809 Coltsgate Rd, Ste 100</t>
  </si>
  <si>
    <t>['Laser Hair Removal', 'Beauty &amp; Spas', 'Hair Removal', 'Waxing', 'Medical Spas', 'Health &amp; Medical', 'Cosmetic Surgeons', 'Body Contouring', 'Skin Care', 'Doctors']</t>
  </si>
  <si>
    <t>J5_fv_596MBv04PGmtRgYw</t>
  </si>
  <si>
    <t>Reign Restaurant &amp; Lounge</t>
  </si>
  <si>
    <t>505 East 6th St</t>
  </si>
  <si>
    <t>['Tapas/Small Plates', 'Restaurants', 'Cocktail Bars', 'Asian Fusion', 'Bars', 'Lounges', 'Nightlife']</t>
  </si>
  <si>
    <t>4N6NJ-UmE-oCFYQCQFBoIw</t>
  </si>
  <si>
    <t>Perimeter Lofts Apartments by Greystar</t>
  </si>
  <si>
    <t>9404 Perimeter Station Dr</t>
  </si>
  <si>
    <t>['Property Management', 'Real Estate', 'Apartments', 'Home Services']</t>
  </si>
  <si>
    <t>EQVqHmQ84r5-WerPwkoGwQ</t>
  </si>
  <si>
    <t>Greentec Auto</t>
  </si>
  <si>
    <t>2818 Queen City Dr, Ste F</t>
  </si>
  <si>
    <t>['Hybrid Car Repair', 'Automotive', 'Battery Stores', 'Shopping']</t>
  </si>
  <si>
    <t>0D3kPU_m5XucsWgURoclgA</t>
  </si>
  <si>
    <t>Vince Nails &amp; Spa</t>
  </si>
  <si>
    <t>1883 K Remount Rd</t>
  </si>
  <si>
    <t>['Hair Removal', 'Beauty &amp; Spas', 'Eyelash Service', 'Waxing', 'Nail Salons', 'Nail Technicians']</t>
  </si>
  <si>
    <t>aWW33d51FQxBB88ivzgc5Q</t>
  </si>
  <si>
    <t>Unleashed Pet Resort</t>
  </si>
  <si>
    <t>7928 Stinson Hartis Rd</t>
  </si>
  <si>
    <t>['Pet Sitting', 'Hotels &amp; Travel', 'Hotels', 'Bed &amp; Breakfast', 'Pet Boarding', 'Pet Services', 'Pets', 'Event Planning &amp; Services']</t>
  </si>
  <si>
    <t>XV_eSEqssPsDy2sQu_N68A</t>
  </si>
  <si>
    <t>8139 Kensington Dr, Ste E</t>
  </si>
  <si>
    <t>gh6RZ1HvVlZDtjOvrRcF3w</t>
  </si>
  <si>
    <t>8933 Jm Keynes Dr, Ste 2</t>
  </si>
  <si>
    <t>['Breakfast &amp; Brunch', 'Restaurants', 'Soup', 'Fast Food', 'Salad', 'Event Planning &amp; Services', 'Caterers', 'American (Traditional)']</t>
  </si>
  <si>
    <t>p2VzdhjSjLMO9198mPEVUA</t>
  </si>
  <si>
    <t>['Automotive', 'Synagogues', 'Auto Repair', 'Oil Change Stations', 'Religious Organizations', 'Car Dealers', 'Auto Parts &amp; Supplies']</t>
  </si>
  <si>
    <t>XZSGnWRheNP1ZkNmbIr1Eg</t>
  </si>
  <si>
    <t>Hyatt Place Charlotte Downtown</t>
  </si>
  <si>
    <t>HwV2hQr7fbpiG8wODWJQ1w</t>
  </si>
  <si>
    <t>7340 Smith Corners Blvd, Ste 1200</t>
  </si>
  <si>
    <t>uVsXON-fy7XbI3iUV8euTA</t>
  </si>
  <si>
    <t>McCranie's Pipe Shop</t>
  </si>
  <si>
    <t>4143 Park Rd</t>
  </si>
  <si>
    <t>KYIe_f3oO8t14c7nDhUkMg</t>
  </si>
  <si>
    <t>7712 Sossaman Ln, Ste 100</t>
  </si>
  <si>
    <t>3i24UQ2tIe5--lxbr5TF9Q</t>
  </si>
  <si>
    <t>Ballantyne BP</t>
  </si>
  <si>
    <t>9935 Ballantyne Commons Pkwy</t>
  </si>
  <si>
    <t>pifAWibhGgVtXH8KczyDzw</t>
  </si>
  <si>
    <t>8400 Old Statesville Rd</t>
  </si>
  <si>
    <t>S1sxswJJ55StfXoeA1s6Dw</t>
  </si>
  <si>
    <t>Herbal Nails</t>
  </si>
  <si>
    <t>3oWh6pni78BzuU2u5nFuLw</t>
  </si>
  <si>
    <t>TbgxhIPril6PucOW4O3sUw</t>
  </si>
  <si>
    <t>8709 Jw Clay Blvd</t>
  </si>
  <si>
    <t>Lu5hB_5YtX5Re2067Zf3cg</t>
  </si>
  <si>
    <t>Mezzanotte Ristorante</t>
  </si>
  <si>
    <t>2907 Providence Rd, Ste 100</t>
  </si>
  <si>
    <t>['Restaurants', 'Sandwiches', 'Italian', 'Pizza']</t>
  </si>
  <si>
    <t>ul68xJd5VVyuGUakUHtcuw</t>
  </si>
  <si>
    <t>Webb Orthodontics</t>
  </si>
  <si>
    <t>2915 Coltsgate Rd, Ste 102</t>
  </si>
  <si>
    <t>['Dentists', 'Orthodontists', 'Health &amp; Medical', 'Cosmetic Dentists']</t>
  </si>
  <si>
    <t>0UE6Pgn-JeYWg-fhN3NC7g</t>
  </si>
  <si>
    <t>Bexley at Harborside</t>
  </si>
  <si>
    <t>18510 The Commons Blvd</t>
  </si>
  <si>
    <t>dtx_JgIV3avEifV7l9rEuQ</t>
  </si>
  <si>
    <t>Saloncentric</t>
  </si>
  <si>
    <t>3211 Eastway Dr, Ste 15</t>
  </si>
  <si>
    <t>y8sGZyZOuwTcgAGG55bgqg</t>
  </si>
  <si>
    <t>Wilson &amp; Tucker Auto Glass</t>
  </si>
  <si>
    <t>3730 Monroe Rd</t>
  </si>
  <si>
    <t>['Auto Parts &amp; Supplies', 'Windshield Installation &amp; Repair', 'Auto Glass Services', 'Automotive']</t>
  </si>
  <si>
    <t>ql866DFvigQCQvhWM_iJtg</t>
  </si>
  <si>
    <t>['Discount Store', 'Electronics', 'Drugstores', 'Shopping', 'Mobile Phones', 'Food', 'Grocery', 'Department Stores', 'Fashion']</t>
  </si>
  <si>
    <t>PZ4F_Nul_xZeqB4xGxDN1w</t>
  </si>
  <si>
    <t>Park Road Soda Shoppe - Kannapolis</t>
  </si>
  <si>
    <t>800 Rogers Lake Rd</t>
  </si>
  <si>
    <t>7g0NLyo7a6KnNHBPoWfUiQ</t>
  </si>
  <si>
    <t>Cunningham Cleaners</t>
  </si>
  <si>
    <t>104 S Sharon Amity Rd</t>
  </si>
  <si>
    <t>['Dry Cleaning &amp; Laundry', 'Local Services', 'Arts &amp; Crafts', 'Fabric Stores', 'Laundry Services', 'Shopping']</t>
  </si>
  <si>
    <t>qnZzSC4TKen19Gz9nyKCvw</t>
  </si>
  <si>
    <t>Texas Land &amp; Cattle</t>
  </si>
  <si>
    <t>7779 Lyles Ln</t>
  </si>
  <si>
    <t>['Comfort Food', 'Restaurants', 'Nightlife', 'Steakhouses', 'Bars', 'Diners', 'American (Traditional)', 'Seafood']</t>
  </si>
  <si>
    <t>J0zOz60KfMt8EbQ5YeQhzg</t>
  </si>
  <si>
    <t>Brother Auto Repair</t>
  </si>
  <si>
    <t>4970 Stough Rd SW, Ste 104</t>
  </si>
  <si>
    <t>vqd4kvBos8pkJeCcdbjNHQ</t>
  </si>
  <si>
    <t>Microtel Inn &amp; Suites By Wyndham Charlotte/Northlake</t>
  </si>
  <si>
    <t>6309 Banner Elk Drive</t>
  </si>
  <si>
    <t>13eX63udIlRK8NNF0EnwAQ</t>
  </si>
  <si>
    <t>Big City Grill</t>
  </si>
  <si>
    <t>4450 The Plaza, Ste E</t>
  </si>
  <si>
    <t>['American (Traditional)', 'Burgers', 'Restaurants', 'Hot Dogs', 'Greek']</t>
  </si>
  <si>
    <t>9WkbMh2k14ek0T8YA-0nyA</t>
  </si>
  <si>
    <t>9211 North Tryon St, Ste 10B</t>
  </si>
  <si>
    <t>DNfia9ds6fexTr5XtAw6TA</t>
  </si>
  <si>
    <t>8905 Albemarle Rd</t>
  </si>
  <si>
    <t>['Fast Food', 'Salad', 'Restaurants', 'Chicken Wings']</t>
  </si>
  <si>
    <t>ewOcOjc0YIuce6wPZXHcVA</t>
  </si>
  <si>
    <t>Rita's Family Restaurant</t>
  </si>
  <si>
    <t>108 Beaty Rd</t>
  </si>
  <si>
    <t>ZVP-rezNmm7hQWuhk3t6OQ</t>
  </si>
  <si>
    <t>Shears Salon &amp; Beauty</t>
  </si>
  <si>
    <t>['Hair Stylists', 'Threading Services', 'Hair Salons', 'Waxing', 'Beauty &amp; Spas', 'Hair Removal']</t>
  </si>
  <si>
    <t>fkapUszKQmUr5sAKZTTYSw</t>
  </si>
  <si>
    <t>['Party Equipment Rentals', 'Arcades', 'Arts &amp; Entertainment', 'Event Planning &amp; Services', 'Party &amp; Event Planning']</t>
  </si>
  <si>
    <t>kPF5UL3q06nIrNcgFMra2Q</t>
  </si>
  <si>
    <t>Bake Me A Cake</t>
  </si>
  <si>
    <t>fVptdJEDBEhnraUZ5r_x6w</t>
  </si>
  <si>
    <t>Dryer Vent Wizard</t>
  </si>
  <si>
    <t>['Home Services', 'Local Services', 'Heating &amp; Air Conditioning/HVAC', 'Air Duct Cleaning', 'Appliances &amp; Repair']</t>
  </si>
  <si>
    <t>DpdC9wEOjbspyr9rYoGXeg</t>
  </si>
  <si>
    <t>Handy Lube</t>
  </si>
  <si>
    <t>6637 W Wilkinson Blvd</t>
  </si>
  <si>
    <t>['Oil Change Stations', 'Auto Repair', 'Automotive']</t>
  </si>
  <si>
    <t>Mrun28IJutFSXVfgJbdUQA</t>
  </si>
  <si>
    <t>FastFrame Charlotte</t>
  </si>
  <si>
    <t>8316-802 Pineville-Matthews Rd</t>
  </si>
  <si>
    <t>['Arts &amp; Crafts', 'Framing', 'Shopping']</t>
  </si>
  <si>
    <t>z0_P0mHLXFFARrhlvOstwg</t>
  </si>
  <si>
    <t>Phil &amp; Tony's Pizza Brick Oven Pizza</t>
  </si>
  <si>
    <t>2225 Matthews Township Pkwy</t>
  </si>
  <si>
    <t>bPvqPZqZMPHz5OocGK0ecg</t>
  </si>
  <si>
    <t>Small Bros Tire</t>
  </si>
  <si>
    <t>1725 Concord Ave</t>
  </si>
  <si>
    <t>['Auto Parts &amp; Supplies', 'Wheel &amp; Rim Repair', 'Automotive', 'Body Shops', 'Tires']</t>
  </si>
  <si>
    <t>qCz9E6Br1OF2kUGJePJYGA</t>
  </si>
  <si>
    <t>Clarity Sight &amp; Sound</t>
  </si>
  <si>
    <t>1409 E Blvd</t>
  </si>
  <si>
    <t>['Shades &amp; Blinds', 'Shopping', 'Lighting Fixtures &amp; Equipment', 'Home Services', 'Home Theatre Installation', 'Computers', 'Electronics']</t>
  </si>
  <si>
    <t>ZYCtGmwvWO85NPHY1Rk6pQ</t>
  </si>
  <si>
    <t>Healthy Smiles Family Dentistry</t>
  </si>
  <si>
    <t>798 Church St N</t>
  </si>
  <si>
    <t>fm6kDo43QBpYGJI0p3ub6w</t>
  </si>
  <si>
    <t>7131 Hwy 73</t>
  </si>
  <si>
    <t>Cin-N9PpYuH2oVl_T3Gg6Q</t>
  </si>
  <si>
    <t>Weddington Road Dog Park</t>
  </si>
  <si>
    <t>8955 Weddington Rd NW</t>
  </si>
  <si>
    <t>['Active Life', 'Parks', 'Dog Parks']</t>
  </si>
  <si>
    <t>9QnlJICgw57Xl1r7ZBKUWQ</t>
  </si>
  <si>
    <t>5612 Albermarle Rd, Ste 100</t>
  </si>
  <si>
    <t>['Restaurants', 'Pizza', 'Arts &amp; Entertainment', 'Active Life', 'Indoor Playcentre', 'Arcades', 'Kids Activities']</t>
  </si>
  <si>
    <t>5K3hqPjVDFy4CX3-gUKiKw</t>
  </si>
  <si>
    <t>14035 East Independence Blvd., Suite B2</t>
  </si>
  <si>
    <t>['Food', 'Salad', 'Desserts', 'Restaurants', 'Pizza']</t>
  </si>
  <si>
    <t>nUSQIDmgcBfUAA8MaUyKFQ</t>
  </si>
  <si>
    <t>A Step Above Limousine Service</t>
  </si>
  <si>
    <t>1917 Scott Futrell Dr</t>
  </si>
  <si>
    <t>['Airports', 'Limos', 'Hotels &amp; Travel', 'Transportation', 'Airport Shuttles', 'Event Planning &amp; Services', 'Party Bus Rentals']</t>
  </si>
  <si>
    <t>xjMV86yLeVNNC5EnseVoTA</t>
  </si>
  <si>
    <t>Neighborhood Cleaners</t>
  </si>
  <si>
    <t>7IQoE-EXnRCBUzaVHYlhmw</t>
  </si>
  <si>
    <t>9335 N Tryon St, Ste 102</t>
  </si>
  <si>
    <t>9k7b0woEYEcd9xNQn_fWOw</t>
  </si>
  <si>
    <t>Spectrum Nail Spa</t>
  </si>
  <si>
    <t>10235 Perimeter Pkwy, Ste B</t>
  </si>
  <si>
    <t>jqOEWPwC9r7jRoeZxNHRHA</t>
  </si>
  <si>
    <t>1816 Galleria Blvd, Ste H</t>
  </si>
  <si>
    <t>['Event Planning &amp; Services', 'Costumes', 'Party Supplies', 'Arts &amp; Crafts', 'Shopping']</t>
  </si>
  <si>
    <t>5HGQHjavoTgcKHFa-x7r8A</t>
  </si>
  <si>
    <t>Village Tavern</t>
  </si>
  <si>
    <t>4201 Congress St</t>
  </si>
  <si>
    <t>['American (New)', 'American (Traditional)', 'Burgers', 'Restaurants', 'Steakhouses', 'Bars', 'Nightlife']</t>
  </si>
  <si>
    <t>ol9t8ItSL7Gb-svNMCE3NA</t>
  </si>
  <si>
    <t>7565 Highway 73</t>
  </si>
  <si>
    <t>3hWKH-_7K2JhMQQBGxA4aA</t>
  </si>
  <si>
    <t>Lakeside Tan</t>
  </si>
  <si>
    <t>19507 W Catawba Ave, Ste D</t>
  </si>
  <si>
    <t>42TGx8KatGNPCi7rwOzazg</t>
  </si>
  <si>
    <t>Verde Mexican and Nuevo Latin Fusion</t>
  </si>
  <si>
    <t>9818 Gilead Rd, Ste 107-B</t>
  </si>
  <si>
    <t>uCZnSEpfTDbtqHRtILmvwA</t>
  </si>
  <si>
    <t>13709 Independence Blvd</t>
  </si>
  <si>
    <t>S1MVNBRwbS5nIbCVl_hEEg</t>
  </si>
  <si>
    <t>6732 Old Monroe Rd, Ste B</t>
  </si>
  <si>
    <t>RdkKFrkFolXlyiuK_izucA</t>
  </si>
  <si>
    <t>Dale Earnhardt Statue</t>
  </si>
  <si>
    <t>Main St</t>
  </si>
  <si>
    <t>['Arts &amp; Entertainment', 'Museums', 'Public Services &amp; Government', 'Landmarks &amp; Historical Buildings']</t>
  </si>
  <si>
    <t>O1d4Z192vgtMfF2ghF7baw</t>
  </si>
  <si>
    <t>Hickory Grove Haunted Trail</t>
  </si>
  <si>
    <t>4064 Mountain View St</t>
  </si>
  <si>
    <t>kiWwY8HRw-QRM6_NeL2FXA</t>
  </si>
  <si>
    <t>JF Landscaping Services</t>
  </si>
  <si>
    <t>2109 Little Rock Rd</t>
  </si>
  <si>
    <t>['Home Services', 'Shopping', 'Landscape Architects', 'Home &amp; Garden', 'Landscaping']</t>
  </si>
  <si>
    <t>FmVEyRNziioQ9Zj1105adQ</t>
  </si>
  <si>
    <t>Spencer's Plumbing Service</t>
  </si>
  <si>
    <t>13155 Pine Bluff Rd</t>
  </si>
  <si>
    <t>['Home Services', 'Plumbing', 'Contractors', 'Water Heater Installation/Repair']</t>
  </si>
  <si>
    <t>OgL6iDP9-Z57C59ZXm9pFw</t>
  </si>
  <si>
    <t>Flower Child- Charlotte</t>
  </si>
  <si>
    <t>['Restaurants', 'American (New)', 'Vegetarian', 'Salad']</t>
  </si>
  <si>
    <t>BEqQqnx_C_08Mm6McHF6SQ</t>
  </si>
  <si>
    <t>BJ's Wholesale Club</t>
  </si>
  <si>
    <t>11715 Carolina Place Pkwy</t>
  </si>
  <si>
    <t>['Wholesale Stores', 'Shopping', 'Eyewear &amp; Opticians', 'Food', 'Grocery']</t>
  </si>
  <si>
    <t>McdHfxJ055jX0N7pzMnNZw</t>
  </si>
  <si>
    <t>Don's TV Service</t>
  </si>
  <si>
    <t>9247 Lawyers Rd</t>
  </si>
  <si>
    <t>hLvatQ0JRYaU0GaE2ff0xA</t>
  </si>
  <si>
    <t>McCoy Plumbing</t>
  </si>
  <si>
    <t>10000 Community House Rd</t>
  </si>
  <si>
    <t>['Plumbing', 'Home Services', 'Shopping', 'Home &amp; Garden', 'Heating &amp; Air Conditioning/HVAC']</t>
  </si>
  <si>
    <t>D1tG0vJfIALUZk2JCcrc6Q</t>
  </si>
  <si>
    <t>The Classy Cottage</t>
  </si>
  <si>
    <t>['Furniture Stores', 'Outdoor Furniture Stores', 'Home Decor', 'Shopping', 'Home &amp; Garden']</t>
  </si>
  <si>
    <t>yZwuB_xo-N843Nx5sRP1QQ</t>
  </si>
  <si>
    <t>SIP Charlotte</t>
  </si>
  <si>
    <t>200 N Tryon St, Ste 100</t>
  </si>
  <si>
    <t>['Event Planning &amp; Services', 'DJs', 'Pubs', 'Bars', 'Nightlife', 'Lounges']</t>
  </si>
  <si>
    <t>Rb3u2nC3z_RtNfzYjjTc3w</t>
  </si>
  <si>
    <t>Queen City Newborn Care</t>
  </si>
  <si>
    <t>8508 Quarters Ln</t>
  </si>
  <si>
    <t>['Nanny Services', 'Local Services', 'Specialty Schools', 'Education', 'Parenting Classes', 'Health &amp; Medical', 'Placenta Encapsulations', 'Doulas']</t>
  </si>
  <si>
    <t>Zf-4oRSvTuiPNdQ9WjjEag</t>
  </si>
  <si>
    <t>CNBC Smartshop</t>
  </si>
  <si>
    <t>Zh-8tLRNym0o53RQtUBFzg</t>
  </si>
  <si>
    <t>The Overlook</t>
  </si>
  <si>
    <t>ZWv5QfkPwQGtVcxkmSA5zA</t>
  </si>
  <si>
    <t>Imagez Salon &amp; Spa</t>
  </si>
  <si>
    <t>1310 Wesley Chapel Rd, Ste D</t>
  </si>
  <si>
    <t>PQsPRXXmieCRe9RbjRfWCQ</t>
  </si>
  <si>
    <t>Laughingbrook Spellcrafting &amp; Ancestral Arts</t>
  </si>
  <si>
    <t>103 S Old Statesville Rd, Ste 4</t>
  </si>
  <si>
    <t>['Books', 'Mags', 'Music &amp; Video', 'Shopping', 'Arts &amp; Crafts', 'Hobby Shops', 'Bookstores']</t>
  </si>
  <si>
    <t>_aQzXHOgDaHNKmXDo6u4gg</t>
  </si>
  <si>
    <t>Forever Young Salon &amp; Spa</t>
  </si>
  <si>
    <t>FfdtF7TFaaus4gUQg0ImPQ</t>
  </si>
  <si>
    <t>16925 Caldwell Creek Drive</t>
  </si>
  <si>
    <t>SxJ5XA7WHo5yZvMvR1-iag</t>
  </si>
  <si>
    <t>378 George W Liles Pkwy NW</t>
  </si>
  <si>
    <t>vqlsDb5tG3agMpf62i3ATA</t>
  </si>
  <si>
    <t>8022 Providence Rd, Ste 400</t>
  </si>
  <si>
    <t>gXtv8PePYxaRtvTX4V-XHg</t>
  </si>
  <si>
    <t>K2WyZ6AIEhI6y77h3_wFLA</t>
  </si>
  <si>
    <t>Country Time Party Rentals</t>
  </si>
  <si>
    <t>747 Willis Rd</t>
  </si>
  <si>
    <t>['Event Planning &amp; Services', 'Party Supplies']</t>
  </si>
  <si>
    <t>ppT0Rbx0-_W0W8DqY2fPiA</t>
  </si>
  <si>
    <t>8170 S Tryon St, Ste E, Whitehall Commons</t>
  </si>
  <si>
    <t>HAX1zec191t7QkT2sBZ76A</t>
  </si>
  <si>
    <t>La Isla Cuban Restaurant</t>
  </si>
  <si>
    <t>1816 Galerea Blvd, Ste D</t>
  </si>
  <si>
    <t>v2xVrhafOm4tv1oDn6kXvw</t>
  </si>
  <si>
    <t>TotalBond Veterinary Hospital</t>
  </si>
  <si>
    <t>11226 Mount Holly Rd</t>
  </si>
  <si>
    <t>X9ZxpDLM1WlS36C2RwVaUA</t>
  </si>
  <si>
    <t>R&amp;R BBQ</t>
  </si>
  <si>
    <t>755 Pitts School Rd NW</t>
  </si>
  <si>
    <t>pbM-GYQnv1R3WjqFH4sEbA</t>
  </si>
  <si>
    <t>Hotel Sierra</t>
  </si>
  <si>
    <t>435 E Trade St</t>
  </si>
  <si>
    <t>5Y9ufseYpgPn6bOjgrnfzA</t>
  </si>
  <si>
    <t>Dale Jarrett Racing Adventure</t>
  </si>
  <si>
    <t>CXBojGyAJMGVZf46UkW7fA</t>
  </si>
  <si>
    <t>9717 Northlake Centre Pkwy, Ste F</t>
  </si>
  <si>
    <t>srIy6x9Z_6hEHuGPE6L0dw</t>
  </si>
  <si>
    <t>Rudy's Italian Restaurant and Bar</t>
  </si>
  <si>
    <t>BvW3YB5bAtwjlX39AaQu-A</t>
  </si>
  <si>
    <t>9710 Monroe Rd</t>
  </si>
  <si>
    <t>['Oil Change Stations', 'Gas Stations', 'Automotive', 'Transmission Repair', 'Tires', 'Auto Repair']</t>
  </si>
  <si>
    <t>qlJD5jfbP2GdusJAgb4L4w</t>
  </si>
  <si>
    <t>Shearly Chic Hair Design</t>
  </si>
  <si>
    <t>6324 Fairview Rd, Ste 121, Sola Salon Studios</t>
  </si>
  <si>
    <t>["Men's Hair Salons", 'Beauty &amp; Spas', 'Hair Extensions', 'Blow Dry/Out Services', 'Hair Stylists', 'Hair Salons']</t>
  </si>
  <si>
    <t>4V9g4wKy8xSim9HRgtJdBA</t>
  </si>
  <si>
    <t>1515 South Blvd</t>
  </si>
  <si>
    <t>['Restaurants', 'Grocery', 'Delis', 'Food']</t>
  </si>
  <si>
    <t>3f2dKT9PgLipoNi6vebnDQ</t>
  </si>
  <si>
    <t>UOK4ARjGtOtfYZSIm57ROw</t>
  </si>
  <si>
    <t>Mexicasa Restaurant and Grill</t>
  </si>
  <si>
    <t>4507 Schoolhouse Commons</t>
  </si>
  <si>
    <t>['Mexican', 'Restaurants', 'Desserts', 'Food', 'Seafood', 'Salad']</t>
  </si>
  <si>
    <t>0B7RD1aFFNnrv3p43pdtlQ</t>
  </si>
  <si>
    <t>4300 N Tryon Rd</t>
  </si>
  <si>
    <t>['Grocery', 'Food', 'International Grocery', 'Butcher']</t>
  </si>
  <si>
    <t>WwM-FaW6FDkPFBwNLbkC_w</t>
  </si>
  <si>
    <t>Cavendish Brewing Company</t>
  </si>
  <si>
    <t>207 N Chester St</t>
  </si>
  <si>
    <t>['Breweries', 'Food Trucks', 'Bars', 'Nightlife', 'Food']</t>
  </si>
  <si>
    <t>OvmFLUHE6t2c1CslZuUg9g</t>
  </si>
  <si>
    <t>10219 University City Blvd</t>
  </si>
  <si>
    <t>UbzLYrCozxaN87aySqXKkw</t>
  </si>
  <si>
    <t>Ankle &amp; Foot Center of Charlotte</t>
  </si>
  <si>
    <t>12610 N Community House Dr, Ste 202</t>
  </si>
  <si>
    <t>DW-QfNaDI9Vb3n55fOi5NQ</t>
  </si>
  <si>
    <t>8010 S Tryon St</t>
  </si>
  <si>
    <t>['Coffee &amp; Tea', 'Service Stations', 'Gas Stations', 'Automotive', 'Convenience Stores', 'Food', 'Gas Stations']</t>
  </si>
  <si>
    <t>kPfhSK0kcUmOTmC5DEjaDw</t>
  </si>
  <si>
    <t>Doan's</t>
  </si>
  <si>
    <t>5937 South Blvd</t>
  </si>
  <si>
    <t>['Restaurants', 'Vietnamese', 'Vegetarian', 'Asian Fusion']</t>
  </si>
  <si>
    <t>ehyGi0qGiTYeoBQzOwht3w</t>
  </si>
  <si>
    <t>Top of the Line</t>
  </si>
  <si>
    <t>7624 Rawald Dr</t>
  </si>
  <si>
    <t>wYSWgZMiMJxfusnxeWKYXg</t>
  </si>
  <si>
    <t>['Salvadoran', 'Latin American', 'Restaurants', 'Spanish', 'Mexican']</t>
  </si>
  <si>
    <t>nRHdAVVOn-hkpFaW7eQiTw</t>
  </si>
  <si>
    <t>Freedom Boat Club of Lake Norman</t>
  </si>
  <si>
    <t>17505 West Catawba Ave, Ste 150</t>
  </si>
  <si>
    <t>['Active Life', 'Boating', 'Paddleboarding']</t>
  </si>
  <si>
    <t>ByrT3RegjV4_8j2eekIDyA</t>
  </si>
  <si>
    <t>fab'rik</t>
  </si>
  <si>
    <t>7808 Rea Rd, Ste C</t>
  </si>
  <si>
    <t>['Jewelry', "Women's Clothing", 'Fashion', 'Shopping']</t>
  </si>
  <si>
    <t>sjuhn4bOjmHTKupzBSWLQw</t>
  </si>
  <si>
    <t>Indigo Blue Salon &amp; Spa</t>
  </si>
  <si>
    <t>bS_dBDoTP1bCQs76iegptg</t>
  </si>
  <si>
    <t>Avis Budget Car &amp; Truck Rental</t>
  </si>
  <si>
    <t>4200 S Blvd, Ste A</t>
  </si>
  <si>
    <t>['Hotels &amp; Travel', 'Truck Rental', 'Car Rental', 'Automotive']</t>
  </si>
  <si>
    <t>FZnq7MlStiPg_ozB2uTR7w</t>
  </si>
  <si>
    <t>Charlotte Party Rentals</t>
  </si>
  <si>
    <t>724 Montana Dr, Ste J</t>
  </si>
  <si>
    <t>['Party Supplies', 'Event Planning &amp; Services', 'Amusement Parks', 'Face Painting', 'Party &amp; Event Planning', 'Active Life', 'Photo Booth Rentals', 'Party Equipment Rentals']</t>
  </si>
  <si>
    <t>k2om1oDZvOgiPbeAb8b7Jw</t>
  </si>
  <si>
    <t>Driven Automotive Group</t>
  </si>
  <si>
    <t>5020 E Independence Blvd</t>
  </si>
  <si>
    <t>['Automotive', 'Body Shops', 'Car Dealers']</t>
  </si>
  <si>
    <t>rGDUzHSY_AVSq0dOtFa91A</t>
  </si>
  <si>
    <t>13108 Eastfield Village SC</t>
  </si>
  <si>
    <t>['Grocery', 'Bakeries', 'Restaurants', 'Delis', 'Food']</t>
  </si>
  <si>
    <t>d9GA1unKbggz-VrGw3-JQQ</t>
  </si>
  <si>
    <t>Cafe International</t>
  </si>
  <si>
    <t>3200 Monroe Rd</t>
  </si>
  <si>
    <t>C2ory-vdxNqnbl9y_Gk-hg</t>
  </si>
  <si>
    <t>8658 Jw Clay Blvd</t>
  </si>
  <si>
    <t>['Office Equipment', 'Local Services', 'Printing Services', 'IT Services &amp; Computer Repair', 'Shopping', 'Computers']</t>
  </si>
  <si>
    <t>rHDbQODggziJa_23OMXlSw</t>
  </si>
  <si>
    <t>Kenneth Bauer, DC</t>
  </si>
  <si>
    <t>15640 Don Lochman Ln</t>
  </si>
  <si>
    <t>['Beauty &amp; Spas', 'Massage', 'Physical Therapy', 'Health &amp; Medical', 'Chiropractors']</t>
  </si>
  <si>
    <t>vAvUtBVnluz9cnol3iEhuQ</t>
  </si>
  <si>
    <t>The Med Spa</t>
  </si>
  <si>
    <t>131 Medical Park Rd, Ste 102</t>
  </si>
  <si>
    <t>['Laser Hair Removal', 'Medical Spas', 'Hair Removal', 'Beauty &amp; Spas', 'Skin Care', 'Health &amp; Medical']</t>
  </si>
  <si>
    <t>3bK-VslwXDhxUyxr_ZFF8g</t>
  </si>
  <si>
    <t>Arthur Murray Dance Centers - Charlotte</t>
  </si>
  <si>
    <t>14815 Ballantyne Village Way, Ste F-200/ Fl 2</t>
  </si>
  <si>
    <t>['Dance Studios', 'Performing Arts', 'Fitness &amp; Instruction', 'Active Life', 'Trainers', 'Dance Schools', 'Education', 'Specialty Schools', 'Arts &amp; Entertainment']</t>
  </si>
  <si>
    <t>91FtshlwHVzHB3ED9bIwlQ</t>
  </si>
  <si>
    <t>11025 Carolina Pl Pkwy, Ste A22</t>
  </si>
  <si>
    <t>['Shopping', 'Electronics Repair', 'Computers', 'Local Services', 'Mobile Phones', 'Electronics']</t>
  </si>
  <si>
    <t>HKcvVxipVvY25-XSaZ0DZQ</t>
  </si>
  <si>
    <t>14192 Rivergate Pkwy</t>
  </si>
  <si>
    <t>8yxitLfqnlRH9rBP4xEtGg</t>
  </si>
  <si>
    <t>6848 Albemarle Rd</t>
  </si>
  <si>
    <t>['Convenience Stores', 'Food', 'Cosmetics &amp; Beauty Supply', 'Beauty &amp; Spas', 'Drugstores', 'Photography Stores &amp; Services', 'Shopping']</t>
  </si>
  <si>
    <t>JFqlNFYjfMbwZlNI9PM8jQ</t>
  </si>
  <si>
    <t>['Fashion', 'Accessories', 'Shopping', "Men's Clothing", "Women's Clothing"]</t>
  </si>
  <si>
    <t>6cBj23uQRJmgqJD4OwSE3w</t>
  </si>
  <si>
    <t>['Financial Services', 'Event Planning &amp; Services', 'Venues &amp; Event Spaces', 'Banks &amp; Credit Unions']</t>
  </si>
  <si>
    <t>Q9jIyxV_wlVbavgGStYkLw</t>
  </si>
  <si>
    <t>Reed Gold Mine</t>
  </si>
  <si>
    <t>9621 Reed Mine Rd</t>
  </si>
  <si>
    <t>['Hotels &amp; Travel', 'Tours', 'Museums', 'Arts &amp; Entertainment', 'Education', 'Active Life', 'Educational Services', 'Hiking']</t>
  </si>
  <si>
    <t>XWQ2MhJNNlYl_11dJZprsA</t>
  </si>
  <si>
    <t>Starmount Automotive</t>
  </si>
  <si>
    <t>1325 Emerywood Dr</t>
  </si>
  <si>
    <t>IJRhFKQ9RFS1nxqMj3jO9Q</t>
  </si>
  <si>
    <t>May's Alterations</t>
  </si>
  <si>
    <t>VraSwdw04w1LASF1xRBkdw</t>
  </si>
  <si>
    <t>Kenna Coal Fired Kitchen</t>
  </si>
  <si>
    <t>['Italian', 'Sandwiches', 'Chicken Wings', 'Restaurants', 'Pizza']</t>
  </si>
  <si>
    <t>HRutX5rNVw49WtkuaqW-ZQ</t>
  </si>
  <si>
    <t>4100 Carmel Road, Suite L</t>
  </si>
  <si>
    <t>yWcuus1H8YdD4NxUiT32oQ</t>
  </si>
  <si>
    <t>Upscale Car &amp; Limo Service</t>
  </si>
  <si>
    <t>['Hotels &amp; Travel', 'Limos', 'Transportation', 'Party Bus Rentals', 'Airport Shuttles', 'Taxis', 'Event Planning &amp; Services']</t>
  </si>
  <si>
    <t>River Birch Apartments</t>
  </si>
  <si>
    <t>8200 Riverbirch Dr</t>
  </si>
  <si>
    <t>paKDGyVN4MIJwnKaZbFLrQ</t>
  </si>
  <si>
    <t>Turkey And...</t>
  </si>
  <si>
    <t>5tA-QJBANAicg-z_NLa4ZQ</t>
  </si>
  <si>
    <t>Gastonia Pediatric Associates PA</t>
  </si>
  <si>
    <t>1839 E Garrison Blvd</t>
  </si>
  <si>
    <t>r7S7Dbq6AqSrne2WgoXohQ</t>
  </si>
  <si>
    <t>1228 E Morehead St</t>
  </si>
  <si>
    <t>ImVLYkYtgmgfrOamxzXYZA</t>
  </si>
  <si>
    <t>Pho Place</t>
  </si>
  <si>
    <t>Latta Arcade Church St</t>
  </si>
  <si>
    <t>['Food', 'Specialty Food', 'Vietnamese', 'Restaurants']</t>
  </si>
  <si>
    <t>7k_3EIPHpKh28d3-9MRs_g</t>
  </si>
  <si>
    <t>Carolinas Gastroenterology Center</t>
  </si>
  <si>
    <t>15110 John J Delaney Dr, Ste 120</t>
  </si>
  <si>
    <t>['Medical Centers', 'Diagnostic Services', 'Health &amp; Medical']</t>
  </si>
  <si>
    <t>1nmjYVBhO0q3s6ldAXqPLA</t>
  </si>
  <si>
    <t>The LALA Girl Makeup &amp; Hair Mobile Grooming</t>
  </si>
  <si>
    <t>['Blow Dry/Out Services', 'Makeup Artists', 'Cosmetics &amp; Beauty Supply', 'Shopping', 'Hair Stylists', 'Beauty &amp; Spas', 'Hair Removal', 'Waxing', 'Hair Salons']</t>
  </si>
  <si>
    <t>uw7uVPyIl6Php-2CIbbMqw</t>
  </si>
  <si>
    <t>East Lincoln Animal Hospital</t>
  </si>
  <si>
    <t>7555 Hwy 73 E</t>
  </si>
  <si>
    <t>SIsmJXG49vkrL6y75dSVcQ</t>
  </si>
  <si>
    <t>8914 Pineville-Matthew Rd</t>
  </si>
  <si>
    <t>['Hot Tub &amp; Pool', 'Outdoor Furniture Stores', 'Landscape Architects', 'Decks &amp; Railing', 'Shopping', 'Home &amp; Garden', 'Home Services', 'Masonry/Concrete', 'Landscaping', 'Contractors']</t>
  </si>
  <si>
    <t>9k-q8w2MsVuc1KcpwKZ2Hw</t>
  </si>
  <si>
    <t>Comet Grill</t>
  </si>
  <si>
    <t>2224 Park Rd</t>
  </si>
  <si>
    <t>o64YloqzctAcP60x43ZjuQ</t>
  </si>
  <si>
    <t>My Home Leasing</t>
  </si>
  <si>
    <t>718 W Trade St, Ste I</t>
  </si>
  <si>
    <t>['Real Estate Services', 'Property Management', 'Real Estate Agents', 'Home Services', 'Real Estate']</t>
  </si>
  <si>
    <t>dYnSfT2jeDLgv-YwxvbibA</t>
  </si>
  <si>
    <t>George Street Photo &amp; Video</t>
  </si>
  <si>
    <t>['Videographers', 'Photographers', 'Event Planning &amp; Services']</t>
  </si>
  <si>
    <t>Be54RMMppmSfG-F05toJwQ</t>
  </si>
  <si>
    <t>VA Health Care Center</t>
  </si>
  <si>
    <t>3506 W Tyvola Rd</t>
  </si>
  <si>
    <t>7hSr8Higx__vvRG3ri4L4A</t>
  </si>
  <si>
    <t>NC Velo Bicycles</t>
  </si>
  <si>
    <t>['Fashion', 'Active Life', 'Bikes', 'Sporting Goods', 'Mountain Biking', 'Local Services', 'Shopping', 'Bike Repair/Maintenance', 'Sports Wear', 'Bike Rentals']</t>
  </si>
  <si>
    <t>n8KOJ-AmQVTYrbVrVBbs3w</t>
  </si>
  <si>
    <t>Greater Charlotte Oral &amp; Facial Surgery</t>
  </si>
  <si>
    <t>10935 Winds Crossing Dr, Ste 400</t>
  </si>
  <si>
    <t>['Dentists', 'Cosmetic Dentists', 'Oral Surgeons', 'Health &amp; Medical']</t>
  </si>
  <si>
    <t>mULK9fWh8kU4_vQYkd9ntA</t>
  </si>
  <si>
    <t>Mama's Pizza Express</t>
  </si>
  <si>
    <t>500 S Old Statesville Rd</t>
  </si>
  <si>
    <t>['Pizza', 'Mexican', 'Restaurants', 'Italian']</t>
  </si>
  <si>
    <t>l_v-IHrMAPX3QEDg-lTXwQ</t>
  </si>
  <si>
    <t>CleanCut Lawn Care</t>
  </si>
  <si>
    <t>mtuqVg_w7LSgNsCLC-E8aw</t>
  </si>
  <si>
    <t>8074 Concord Mills Blvd</t>
  </si>
  <si>
    <t>Yo1Tl8AdUv_m2Jzo2CmWAg</t>
  </si>
  <si>
    <t>Carolina Harbor Waterpark</t>
  </si>
  <si>
    <t>['Water Parks', 'Active Life']</t>
  </si>
  <si>
    <t>ze_KXVRplxrpXAVw_E7Fwg</t>
  </si>
  <si>
    <t>Matthews Sportsplex</t>
  </si>
  <si>
    <t>1505 Tanktown Rd</t>
  </si>
  <si>
    <t>['Active Life', 'Playgrounds', 'Soccer', 'Parks']</t>
  </si>
  <si>
    <t>-8F2oF0qxbdy1pJ6By_BYw</t>
  </si>
  <si>
    <t>University Park Baptist Church</t>
  </si>
  <si>
    <t>6029 Beatties Ford Rd</t>
  </si>
  <si>
    <t>joES3Axz62dXB-t6kxX01Q</t>
  </si>
  <si>
    <t>1616 Central Ave</t>
  </si>
  <si>
    <t>TZXqdLdQr03zEWWPRecPrw</t>
  </si>
  <si>
    <t>Blue Devil Pools</t>
  </si>
  <si>
    <t>7086 Kidwelly Ln</t>
  </si>
  <si>
    <t>['Swimming Pools', 'Pool &amp; Hot Tub Service', 'Home Services', 'Active Life', 'Pool Cleaners']</t>
  </si>
  <si>
    <t>PpMqYeKB5xNVVF__aG7s4g</t>
  </si>
  <si>
    <t>['American (Traditional)', 'Restaurants', 'Chinese']</t>
  </si>
  <si>
    <t>hvtOoMX0refIxR-g4qay-w</t>
  </si>
  <si>
    <t>Alphabet Soup Monogramming Boutique</t>
  </si>
  <si>
    <t>3900 Colony Rd, Ste B</t>
  </si>
  <si>
    <t>['Sewing &amp; Alterations', 'Arts &amp; Crafts', 'Customized Merchandise', 'Flowers &amp; Gifts', 'Souvenir Shops', 'Gift Shops', 'Local Services', 'Shopping', 'Cards &amp; Stationery', 'Screen Printing/T-Shirt Printing', 'Event Planning &amp; Services']</t>
  </si>
  <si>
    <t>4-6OCkT6wAYjmbF8t-qlcw</t>
  </si>
  <si>
    <t>L &amp; L Hawaiian Grill</t>
  </si>
  <si>
    <t>522 Kannapolis Pkwy</t>
  </si>
  <si>
    <t>['Restaurants', 'Barbeque', 'Hawaiian']</t>
  </si>
  <si>
    <t>PXBFaeXNvbCPzMbpfSIprA</t>
  </si>
  <si>
    <t>Clark's Antiques,Imports &amp; Stuff</t>
  </si>
  <si>
    <t>jDLP-NxIh0DRzmtZ3d5DSA</t>
  </si>
  <si>
    <t>Joe Gonzales - Coldwell Banker United</t>
  </si>
  <si>
    <t>115 E Park Ave, Ste E</t>
  </si>
  <si>
    <t>2WIAxl7AmKSWMhDdZ8rCBg</t>
  </si>
  <si>
    <t>296 Hwy 29 N</t>
  </si>
  <si>
    <t>['Restaurants', 'Burgers', 'Food', 'Fast Food', 'Ice Cream &amp; Frozen Yogurt']</t>
  </si>
  <si>
    <t>2Kf00fQ15ILl5b-oQoRScg</t>
  </si>
  <si>
    <t>645 Park St</t>
  </si>
  <si>
    <t>['Home Services', 'Financial Services', 'Real Estate', 'Mortgage Brokers', 'Banks &amp; Credit Unions']</t>
  </si>
  <si>
    <t>3gVg0eDyfGDHtv8ZrKOQFA</t>
  </si>
  <si>
    <t>Sally's Y</t>
  </si>
  <si>
    <t>1601 Forney Creek Pkwy</t>
  </si>
  <si>
    <t>LmyxQC1Ji3WPZHqfvvQv-A</t>
  </si>
  <si>
    <t>Ryan's</t>
  </si>
  <si>
    <t>['American (Traditional)', 'Restaurants', 'Breakfast &amp; Brunch', 'American (New)', 'Buffets']</t>
  </si>
  <si>
    <t>PPZXTWml1TLIf_yn4J2_IQ</t>
  </si>
  <si>
    <t>Bexley At Matthews</t>
  </si>
  <si>
    <t>12825 Vinings Creek Dr</t>
  </si>
  <si>
    <t>qqIGwFEE-2My54wRM11eAw</t>
  </si>
  <si>
    <t>6418 Wilkinson Blvd</t>
  </si>
  <si>
    <t>M2lY5pOxi-VnDP8ruaOxtA</t>
  </si>
  <si>
    <t>Clutch Kitchen &amp; Pour House</t>
  </si>
  <si>
    <t>['Bars', 'Restaurants', 'Nightlife', 'Sports Bars', 'American (New)']</t>
  </si>
  <si>
    <t>nO1XOmxNBj6jByut8ChNTg</t>
  </si>
  <si>
    <t>Xtreme Xcapes</t>
  </si>
  <si>
    <t>246 N New Hope Rd, Ste 135</t>
  </si>
  <si>
    <t>EJ0E34GsoTiLk_2YxR9uRA</t>
  </si>
  <si>
    <t>Ferguson Bath, Kitchen &amp; Lighting Gallery</t>
  </si>
  <si>
    <t>129 W Summit Ave</t>
  </si>
  <si>
    <t>['Appliances', 'Water Heater Installation/Repair', 'Plumbing', 'Home &amp; Garden', 'Kitchen &amp; Bath', 'Shopping', 'Home Decor', 'Lighting Fixtures &amp; Equipment', 'Lighting Stores', 'Home Services']</t>
  </si>
  <si>
    <t>0l-dT2IPS0aiaawtbwaVQQ</t>
  </si>
  <si>
    <t>Auto Toyz</t>
  </si>
  <si>
    <t>7321 N Tryon St</t>
  </si>
  <si>
    <t>['Automotive', 'Car Stereo Installation', 'Auto Customization', 'Car Window Tinting', 'Electronics', 'Auto Glass Services', 'Shopping']</t>
  </si>
  <si>
    <t>2oNBnKopHvSvOYZJCeghyA</t>
  </si>
  <si>
    <t>Queen City Plastic Surgery</t>
  </si>
  <si>
    <t>3025 Springbank Ln, Ste 240</t>
  </si>
  <si>
    <t>['Medical Spas', 'Plastic Surgeons', 'Health &amp; Medical', 'Skin Care', 'Beauty &amp; Spas', 'Doctors', 'Cosmetic Surgeons']</t>
  </si>
  <si>
    <t>3Udnkm-eUyUnvGxfBSaNlg</t>
  </si>
  <si>
    <t>cfa church</t>
  </si>
  <si>
    <t>280 Concord Pkwy S, Ste 85</t>
  </si>
  <si>
    <t>['Religious Organizations', 'Local Services', 'Churches', 'Child Care &amp; Day Care', 'Education']</t>
  </si>
  <si>
    <t>aHAuKS4XqLlfjIOnmoKrpQ</t>
  </si>
  <si>
    <t>Piedmont School of Music &amp; Dance</t>
  </si>
  <si>
    <t>3220 Prosperity Church Rd, Ste 350</t>
  </si>
  <si>
    <t>['Education', 'Shopping', 'Local Services', 'Arts &amp; Entertainment', 'Specialty Schools', 'Dance Schools', 'Musical Instruments &amp; Teachers', 'Performing Arts']</t>
  </si>
  <si>
    <t>aE-02jgBVhV56x0kbfvSIA</t>
  </si>
  <si>
    <t>720 Gov Morrison St, Ste 120</t>
  </si>
  <si>
    <t>['Restaurants', 'Ethnic Food', 'Food', 'Specialty Food', 'Mediterranean', 'Middle Eastern', 'Greek', 'Salad']</t>
  </si>
  <si>
    <t>u3t0ThcAj5LlIcEH4yUEdw</t>
  </si>
  <si>
    <t>8680 Concord Mills Blvd, Ste 30</t>
  </si>
  <si>
    <t>rrExJZcQaLa8Omd-NSjtcg</t>
  </si>
  <si>
    <t>Hop Feng Kitchen</t>
  </si>
  <si>
    <t>2504 Little Rock Rd, Ste C</t>
  </si>
  <si>
    <t>['Chinese', 'Restaurants', 'Cantonese']</t>
  </si>
  <si>
    <t>AFHIkLvFseSDbEWInGwkUA</t>
  </si>
  <si>
    <t>AAA - South End</t>
  </si>
  <si>
    <t>2421 South Blvd</t>
  </si>
  <si>
    <t>['Auto Repair', 'Travel Services', 'Insurance', 'Financial Services', 'Automotive', 'Tours', 'Hotels &amp; Travel']</t>
  </si>
  <si>
    <t>ovEkkMjdJJSq0zckbFTIQQ</t>
  </si>
  <si>
    <t>DeSano Pizzeria Napoletana - Waverly</t>
  </si>
  <si>
    <t>7615 Waverly Walk Ave</t>
  </si>
  <si>
    <t>['American (New)', 'Italian', 'Pizza', 'Restaurants', 'American (Traditional)']</t>
  </si>
  <si>
    <t>DhzWQ9hrw7uth34gzjybqg</t>
  </si>
  <si>
    <t>TLC - The Landscaping Company</t>
  </si>
  <si>
    <t>3124 Zelda Ln</t>
  </si>
  <si>
    <t>['Gardeners', 'Tree Services', 'Home Services', 'Landscaping']</t>
  </si>
  <si>
    <t>Ku-W7z6AfK315gVGWR1Hbg</t>
  </si>
  <si>
    <t>Carpet &amp; Flooring Liquidators</t>
  </si>
  <si>
    <t>931 N Polk St</t>
  </si>
  <si>
    <t>['Carpeting', 'Home Services', 'Home &amp; Garden', 'Rugs', 'Shopping', 'Flooring']</t>
  </si>
  <si>
    <t>hvCB1FWoaF4mSXhsVD3KCw</t>
  </si>
  <si>
    <t>Avis Budget Group</t>
  </si>
  <si>
    <t>E12SOO02DzfVMqxnWFpmww</t>
  </si>
  <si>
    <t>Top African Hair Braiding</t>
  </si>
  <si>
    <t>Hb_PnAKXaSAzGSdhiez5Kg</t>
  </si>
  <si>
    <t>Carolina Woman Fitness</t>
  </si>
  <si>
    <t>17036 Kenton Dr</t>
  </si>
  <si>
    <t>['Pilates', 'Active Life', 'Fitness &amp; Instruction', 'Boxing', 'Gyms']</t>
  </si>
  <si>
    <t>It9-mjkjh88AYxGj27xZzg</t>
  </si>
  <si>
    <t>DIRECTV</t>
  </si>
  <si>
    <t>['Home Services', 'Electronics', 'Shopping', 'Television Service Providers', 'Internet Service Providers', 'Professional Services']</t>
  </si>
  <si>
    <t>nfMv23QJ5Y727CTomzKERw</t>
  </si>
  <si>
    <t>Hyatt Place Charlotte Airport/Lake Pointe</t>
  </si>
  <si>
    <t>4119 South Stream Blvd</t>
  </si>
  <si>
    <t>sV6Rgg3Jbnro7oyXzsdMcQ</t>
  </si>
  <si>
    <t>1108 Thomasboro Dr</t>
  </si>
  <si>
    <t>['Flooring', 'Building Supplies', 'Home Services']</t>
  </si>
  <si>
    <t>W-KGXppVj2GcvMfG4BJcpQ</t>
  </si>
  <si>
    <t>1516 E 4th St</t>
  </si>
  <si>
    <t>['Meditation Centers', 'Shopping', 'Active Life', 'Spiritual Shop', 'Fitness &amp; Instruction']</t>
  </si>
  <si>
    <t>Ph29r03lKu-dRRuiWnM7-A</t>
  </si>
  <si>
    <t>Nawabs Kebabs</t>
  </si>
  <si>
    <t>10210 Berkeley Place Dr, Ste 120</t>
  </si>
  <si>
    <t>['Halal', 'Indian', 'Desserts', 'Pakistani', 'Food', 'Restaurants']</t>
  </si>
  <si>
    <t>ryiuGXkurCl0Me6tmqOtzA</t>
  </si>
  <si>
    <t>8334 Ikea Blvd</t>
  </si>
  <si>
    <t>['Chicken Wings', 'Food', 'Fast Food', 'Restaurants', 'American (New)', 'Salad']</t>
  </si>
  <si>
    <t>gIc_vroB-7Hm3nJ-n5aV4w</t>
  </si>
  <si>
    <t>Nicole Kroeger</t>
  </si>
  <si>
    <t>20619 Torrence Chapel Rd, Studio 112</t>
  </si>
  <si>
    <t>JshyRKo7KwXTBBH_7F_VKw</t>
  </si>
  <si>
    <t>Barkingham Park</t>
  </si>
  <si>
    <t>2900 Reedy Creek Park Rd</t>
  </si>
  <si>
    <t>nL6eT6SqnSIMOceC22dTkA</t>
  </si>
  <si>
    <t>10210 Centrum Pkwy</t>
  </si>
  <si>
    <t>['Shopping', 'Hardware Stores', 'Home &amp; Garden', 'Nurseries &amp; Gardening', 'Appliances']</t>
  </si>
  <si>
    <t>9y9bF6E4JccSrNgbowh8Ww</t>
  </si>
  <si>
    <t>Paradise Valley Golf Course</t>
  </si>
  <si>
    <t>Ni6O5XnmLPZa57y7Y8_UsA</t>
  </si>
  <si>
    <t>Eclectiq Beauty</t>
  </si>
  <si>
    <t>4321 Stuart Andrew Blvd, Ste K</t>
  </si>
  <si>
    <t>['Eyelash Service', 'Waxing', 'Beauty &amp; Spas', 'Hair Removal', 'Eyebrow Services']</t>
  </si>
  <si>
    <t>xMRNp1DRtwNabYxoY4MD5Q</t>
  </si>
  <si>
    <t>h_2dm_MxX6RZZkApDx3MQA</t>
  </si>
  <si>
    <t>Pine Lake Country Club</t>
  </si>
  <si>
    <t>5504 Lebanon Rd</t>
  </si>
  <si>
    <t>['Active Life', 'Golf', 'Arts &amp; Entertainment', 'Country Clubs', 'Swimming Pools']</t>
  </si>
  <si>
    <t>bvzNAKjeO6zGOJOABAlfTg</t>
  </si>
  <si>
    <t>South Charlotte Jewelry and Loan</t>
  </si>
  <si>
    <t>7143 South Blvd</t>
  </si>
  <si>
    <t>['Jewelry', 'Shopping', 'Hobby Shops', 'Pawn Shops', 'Gold Buyers']</t>
  </si>
  <si>
    <t>4z3zq46MxUujMyEhrJOtBg</t>
  </si>
  <si>
    <t>liVReal</t>
  </si>
  <si>
    <t>['Event Planning &amp; Services', 'Party &amp; Event Planning', 'Party Equipment Rentals', 'Active Life', 'Arts &amp; Entertainment', 'Kids Activities']</t>
  </si>
  <si>
    <t>ghdjIPCCEg0yIU2zpGdSoQ</t>
  </si>
  <si>
    <t>Carolina's Home Medical Equipment</t>
  </si>
  <si>
    <t>901 Sam Newell Rd, Ste K</t>
  </si>
  <si>
    <t>['Shopping', 'Automotive', 'Mobility Equipment Sales &amp; Services', 'Medical Supplies']</t>
  </si>
  <si>
    <t>-2pmn-oTJeybmDrL-ojwrw</t>
  </si>
  <si>
    <t>New Wrap Order</t>
  </si>
  <si>
    <t>['Food Trucks', 'Food', 'Restaurants', 'Street Vendors', 'Wraps']</t>
  </si>
  <si>
    <t>WrYS8Csr665fX86zW9U31w</t>
  </si>
  <si>
    <t>Mecklenburg Community Church</t>
  </si>
  <si>
    <t>PLjPZNhEt5BRxczHGd5v7g</t>
  </si>
  <si>
    <t>9534 Kincey Ave</t>
  </si>
  <si>
    <t>['Preschools', 'Education', 'Local Services', 'Child Care &amp; Day Care', 'Specialty Schools', 'Active Life', 'Summer Camps']</t>
  </si>
  <si>
    <t>WJGl8HUl07UQz4122EafwA</t>
  </si>
  <si>
    <t>231 North Graham St</t>
  </si>
  <si>
    <t>['Health &amp; Medical', 'Drugstores', 'Shopping', 'Pharmacy']</t>
  </si>
  <si>
    <t>AHmCsUfOiUvi38Cp8y2t-w</t>
  </si>
  <si>
    <t>735 Cabarrus Ave W</t>
  </si>
  <si>
    <t>['Food', 'Drugstores', 'Cosmetics &amp; Beauty Supply', 'Shopping', 'Convenience Stores', 'Beauty &amp; Spas', 'Photography Stores &amp; Services']</t>
  </si>
  <si>
    <t>BdH1CKu8jdhMxchYWUf21Q</t>
  </si>
  <si>
    <t>Smith's Automotive &amp; Wrecker Service</t>
  </si>
  <si>
    <t>1365 Matthews Mint Hill Rd</t>
  </si>
  <si>
    <t>['Automotive', 'Tires', 'Towing', 'Auto Repair']</t>
  </si>
  <si>
    <t>zr8Ojsm-yNhvfTzBzcKU9w</t>
  </si>
  <si>
    <t>['Restaurants', 'Desserts', 'Creperies', 'Specialty Food', 'Coffee &amp; Tea', 'Food', 'Breakfast &amp; Brunch']</t>
  </si>
  <si>
    <t>lI8ScnSwIKe7hl0Z-uF2ug</t>
  </si>
  <si>
    <t>2540 Freedom Dr</t>
  </si>
  <si>
    <t>fCC45u8E7I0o7H3_AHPxeQ</t>
  </si>
  <si>
    <t>Crate &amp; Barrel</t>
  </si>
  <si>
    <t>4320 Sharon Rd</t>
  </si>
  <si>
    <t>['Shopping', 'Home Decor', 'Home &amp; Garden', 'Kitchen &amp; Bath', 'Furniture Stores']</t>
  </si>
  <si>
    <t>gOZXy-K0VKjW4MZzAbL1Pg</t>
  </si>
  <si>
    <t>Hendrick Volkswagen of Concord</t>
  </si>
  <si>
    <t>ISdhY_4cB9FXo5TVVm0iAA</t>
  </si>
  <si>
    <t>4833 - C Berewick Town Center Dr</t>
  </si>
  <si>
    <t>s7sglrMIyNypqvQqznXYyA</t>
  </si>
  <si>
    <t>Radbourne Lake</t>
  </si>
  <si>
    <t>3209 Westbury Lake Dr</t>
  </si>
  <si>
    <t>skyDTwAT2-yM72Ce_JMFsw</t>
  </si>
  <si>
    <t>1400 Orchard Lake Dr</t>
  </si>
  <si>
    <t>['Local Services', 'Self Storage', 'Packing Supplies', 'Truck Rental', 'Shopping', 'Automotive']</t>
  </si>
  <si>
    <t>X0ZkHiWQ_Mjtcav-EQ38HQ</t>
  </si>
  <si>
    <t>149 Cross Center Dr</t>
  </si>
  <si>
    <t>['Food', 'Grocery', 'Flowers &amp; Gifts', 'Shopping', 'Drugstores']</t>
  </si>
  <si>
    <t>cl61gPNT5I1pu7fn3wMDAw</t>
  </si>
  <si>
    <t>Lakeshore Learning Store</t>
  </si>
  <si>
    <t>10005 E Independence Blvd</t>
  </si>
  <si>
    <t>['Teacher Supplies', 'Arts &amp; Crafts', 'Toy Stores', 'Art Supplies', 'Shopping']</t>
  </si>
  <si>
    <t>vBU8qlcXM-QSP83viqZyTQ</t>
  </si>
  <si>
    <t>5124K Old Charlotte Hwy</t>
  </si>
  <si>
    <t>7LDGjAHW8ghbWM3BE7agtg</t>
  </si>
  <si>
    <t>All About the PIpes Plumbing</t>
  </si>
  <si>
    <t>4913 Chastain Ave, Ste 20</t>
  </si>
  <si>
    <t>PZROwIchGUV-lPEj1VEGmw</t>
  </si>
  <si>
    <t>Dollar Tree Stores</t>
  </si>
  <si>
    <t>5600 Albemarle Rd, Ste 300</t>
  </si>
  <si>
    <t>pHjymmIScrzBMMtunRhX6g</t>
  </si>
  <si>
    <t>Galaxy Car Wash</t>
  </si>
  <si>
    <t>ekb4JO_k6bgVAoOkWJwkBg</t>
  </si>
  <si>
    <t>Just Chillin' Frozen Yogurt</t>
  </si>
  <si>
    <t>xBQ_srqE473lW1d4JOBvNQ</t>
  </si>
  <si>
    <t>Dorton's Heating &amp; Air</t>
  </si>
  <si>
    <t>1303 N Rocky River Rd</t>
  </si>
  <si>
    <t>nyEL20vR0RZ3IUI-Z4m1yg</t>
  </si>
  <si>
    <t>Royal Kabab Hut</t>
  </si>
  <si>
    <t>8829 E WT Harris Blvd</t>
  </si>
  <si>
    <t>['Vegetarian', 'Restaurants', 'Pakistani', 'Indian']</t>
  </si>
  <si>
    <t>9h2W6JBWILS_RwlpIBSEig</t>
  </si>
  <si>
    <t>Due Amici Pizza</t>
  </si>
  <si>
    <t>rF5PLlOXehPg-Dy3FiJl8A</t>
  </si>
  <si>
    <t>1428 East 4th St</t>
  </si>
  <si>
    <t>['Sandwiches', 'Pizza', 'Chicken Wings', 'Restaurants', 'Fast Food']</t>
  </si>
  <si>
    <t>MFxiS8kZSGFpDlO1-uf5pg</t>
  </si>
  <si>
    <t>First Painting Company</t>
  </si>
  <si>
    <t>3135 Central Ave</t>
  </si>
  <si>
    <t>['Home Services', 'Painters', 'Pressure Washers', 'Decks &amp; Railing', 'Contractors']</t>
  </si>
  <si>
    <t>13a_gYa8C-DxQulu7Cuk5Q</t>
  </si>
  <si>
    <t>L &amp; D Flowers of Elegance</t>
  </si>
  <si>
    <t>3913 W Sugar Creek Rd</t>
  </si>
  <si>
    <t>EUkQ2RmaGNYi8fzTy0nR4A</t>
  </si>
  <si>
    <t>Ballantyne Pediatrics</t>
  </si>
  <si>
    <t>14215 Ballantyne Corporate Pl, Ste 130</t>
  </si>
  <si>
    <t>CqaJiv6XywdwXX3jEonD3w</t>
  </si>
  <si>
    <t>Aussie Pet Mobile Lake Norman-North Charlotte</t>
  </si>
  <si>
    <t>428 S Main St, Ste B-132</t>
  </si>
  <si>
    <t>DFHQK3sI846ztJVkDGLOjw</t>
  </si>
  <si>
    <t>Genaro's Rotisserie</t>
  </si>
  <si>
    <t>14039 Independence Blvd, Ste A5</t>
  </si>
  <si>
    <t>iFwO2geGockJaZnzG48pTQ</t>
  </si>
  <si>
    <t>The Swedish Garage Inc.</t>
  </si>
  <si>
    <t>1900 Remount Rd</t>
  </si>
  <si>
    <t>T3ItJJifYlss7MhENCvIGQ</t>
  </si>
  <si>
    <t>TITLE Boxing Club</t>
  </si>
  <si>
    <t>2016 Ayrsley Town Blvd., Ste E</t>
  </si>
  <si>
    <t>['Trainers', 'Fitness &amp; Instruction', 'Active Life', 'Boxing', 'Gyms']</t>
  </si>
  <si>
    <t>DS-sQwogthl-JQIME2CcCQ</t>
  </si>
  <si>
    <t>8700 Pineville Matthews Rd</t>
  </si>
  <si>
    <t>['Education', 'Hair Salons', 'Specialty Schools', 'Cosmetology Schools', 'Beauty &amp; Spas', 'Barbers']</t>
  </si>
  <si>
    <t>4FSw-KrTYPuVGMneiv5R5A</t>
  </si>
  <si>
    <t>Davis Auto Inspections</t>
  </si>
  <si>
    <t>4960 Highway 49 S</t>
  </si>
  <si>
    <t>ayKccd6hdGCwpJcL68Zhhg</t>
  </si>
  <si>
    <t>rypyJ-Dzu21pejGkJaIrOQ</t>
  </si>
  <si>
    <t>Mary O'Neill's</t>
  </si>
  <si>
    <t>116 W North Main St</t>
  </si>
  <si>
    <t>['Nightlife', 'Bars', 'Irish Pub', 'Irish', 'Comfort Food', 'Restaurants']</t>
  </si>
  <si>
    <t>yHoM_-QycwM1mxeh1D-4Og</t>
  </si>
  <si>
    <t>13720 Independence Blvd</t>
  </si>
  <si>
    <t>['Drugstores', 'Shopping', 'Convenience Stores', 'Cosmetics &amp; Beauty Supply', 'Food', 'Beauty &amp; Spas', 'Photography Stores &amp; Services']</t>
  </si>
  <si>
    <t>QwkjVt9HYoTqcUsG4adKrw</t>
  </si>
  <si>
    <t>10075 Weddington Rd</t>
  </si>
  <si>
    <t>['Education', 'Beauty &amp; Spas', 'Cosmetology Schools', 'Barbers', 'Specialty Schools', 'Hair Salons']</t>
  </si>
  <si>
    <t>CXvOT4DP2ajswWvZHuMKRA</t>
  </si>
  <si>
    <t>Sabor Latin Street Grill - Wesley Chapel</t>
  </si>
  <si>
    <t>['Ethnic Food', 'Specialty Food', 'Food', 'Latin American', 'Restaurants', 'Mexican']</t>
  </si>
  <si>
    <t>LQI8R7yYXmWzWKd7wLCf2Q</t>
  </si>
  <si>
    <t>Dish</t>
  </si>
  <si>
    <t>1220 Thomas Ave</t>
  </si>
  <si>
    <t>bIpgMeKVRXZqk17uD7XmSA</t>
  </si>
  <si>
    <t>Town &amp; Country Fence</t>
  </si>
  <si>
    <t>108 Manley St</t>
  </si>
  <si>
    <t>['Contractors', 'Home Services', 'Fences &amp; Gates', 'Shopping', 'Building Supplies', 'Hardware Stores', 'Home &amp; Garden']</t>
  </si>
  <si>
    <t>jJqI28QJzFu9aEQfvZ6h1A</t>
  </si>
  <si>
    <t>11025 Carolina Place Pkwy, B-24, Unit: C-06</t>
  </si>
  <si>
    <t>5mQBYbPeqCAXuVyv1cai6w</t>
  </si>
  <si>
    <t>Retro Fitness - Matthews</t>
  </si>
  <si>
    <t>['Gyms', 'Cycling Classes', 'Fitness &amp; Instruction', 'Trainers', 'Cardio Classes', 'Active Life', 'Boot Camps']</t>
  </si>
  <si>
    <t>PcF44ZYjMvMkKsghJe4GlA</t>
  </si>
  <si>
    <t>Carolina Skin Surgery Center</t>
  </si>
  <si>
    <t>2615 E 7th St</t>
  </si>
  <si>
    <t>ICqeMnKHCj1LDboz8nyWnQ</t>
  </si>
  <si>
    <t>2127 Ayrsley Town Blvd, Ste 101-B</t>
  </si>
  <si>
    <t>['Nightlife', 'Bars', 'Beer Bar', 'Beer Gardens', 'Breweries', 'Food', 'Restaurants', 'Sandwiches']</t>
  </si>
  <si>
    <t>2idnW_e-aKqzFGAphZc32w</t>
  </si>
  <si>
    <t>Mallard Creek Chiropractic Group</t>
  </si>
  <si>
    <t>1905 J N Pease Pl</t>
  </si>
  <si>
    <t>Egc1zxFSKGwmje0gXi95-w</t>
  </si>
  <si>
    <t>AZUMA Leasing</t>
  </si>
  <si>
    <t>['Home &amp; Garden', 'Appliances', 'Shopping', 'Appliances &amp; Repair', 'Local Services']</t>
  </si>
  <si>
    <t>ZGK7MmOCahntT3kdYeBTBA</t>
  </si>
  <si>
    <t>Charlotte Mecklenburg Police Department</t>
  </si>
  <si>
    <t>601 E Trade St</t>
  </si>
  <si>
    <t>['Police Departments', 'Public Services &amp; Government']</t>
  </si>
  <si>
    <t>9K2FHkajUaTU4P2cfFJmGQ</t>
  </si>
  <si>
    <t>Peacock India Restaurant</t>
  </si>
  <si>
    <t>['Food', 'Restaurants', 'Indian']</t>
  </si>
  <si>
    <t>zlX5HIwcZUIssEgIwYaXLA</t>
  </si>
  <si>
    <t>Great China</t>
  </si>
  <si>
    <t>610 Indian Trail Rd S</t>
  </si>
  <si>
    <t>tuO0TFmGN9Wfq_yNNNkUWA</t>
  </si>
  <si>
    <t>Whalen Dentistry</t>
  </si>
  <si>
    <t>21025 Catawba Ave, Ste 102</t>
  </si>
  <si>
    <t>NgWA5MV5Ot6FXRRl0r2IDA</t>
  </si>
  <si>
    <t>Peninsula Club</t>
  </si>
  <si>
    <t>19101 Peninsula Club Dr</t>
  </si>
  <si>
    <t>['Arts &amp; Entertainment', 'Social Clubs']</t>
  </si>
  <si>
    <t>Es0BG2vF5Jhk1SBbXvUF5Q</t>
  </si>
  <si>
    <t>Aussie  Fish &amp; Chips</t>
  </si>
  <si>
    <t>7340 Smith Corners Blvd, Ste 100</t>
  </si>
  <si>
    <t>['Fish &amp; Chips', 'Seafood', 'Restaurants']</t>
  </si>
  <si>
    <t>EzUZU_y0ooTGbboxFck1Pg</t>
  </si>
  <si>
    <t>1801 S Blvd</t>
  </si>
  <si>
    <t>['Fast Food', 'Chicken Wings', 'Pizza', 'Restaurants', 'Sandwiches']</t>
  </si>
  <si>
    <t>buSD2aDvo6t_0E2Ij_4uoQ</t>
  </si>
  <si>
    <t>Ride or Die</t>
  </si>
  <si>
    <t>1RXPwl3RQSNYK4aTZ4Vf9Q</t>
  </si>
  <si>
    <t>2211 Vinnies Way</t>
  </si>
  <si>
    <t>EbgUkmDxPUa2fr0rc8EFJQ</t>
  </si>
  <si>
    <t>6809-F Phillips Place Ct</t>
  </si>
  <si>
    <t>4JG8O5kGk7WEYFD7MjkfPw</t>
  </si>
  <si>
    <t>Eco-Licious</t>
  </si>
  <si>
    <t>['Shopping', 'Health Markets', 'Specialty Food', 'Food']</t>
  </si>
  <si>
    <t>7rvjZttmZvOdbYhMp1i0qA</t>
  </si>
  <si>
    <t>Masa Casa</t>
  </si>
  <si>
    <t>tYmFO3KoZpYvyDz4f5DLpw</t>
  </si>
  <si>
    <t>Fanz Sports Grill</t>
  </si>
  <si>
    <t>SRJVnbqS1OgWQIFRvR668A</t>
  </si>
  <si>
    <t>Pack Pet Resort</t>
  </si>
  <si>
    <t>101 Post Office Dr</t>
  </si>
  <si>
    <t>['Pets', 'Pet Services', 'Pet Groomers', 'Pet Boarding', 'Pet Training', 'Pet Sitting']</t>
  </si>
  <si>
    <t>H--ZetukzfZ8AO5968iJ5g</t>
  </si>
  <si>
    <t>Freeman's Pub</t>
  </si>
  <si>
    <t>173 W Main Ave</t>
  </si>
  <si>
    <t>['Beer', 'Wine &amp; Spirits', 'Food', 'Restaurants', 'Breweries', 'Irish', 'Nightlife', 'Pubs', 'Bars']</t>
  </si>
  <si>
    <t>eensWDiUpOyEzyEDjR2IXQ</t>
  </si>
  <si>
    <t>Cafe Fior</t>
  </si>
  <si>
    <t>['Nightlife', 'Food', 'Bars', 'Cafes', 'Coffee &amp; Tea', 'Tapas Bars', 'Beer', 'Wine &amp; Spirits', 'Salad', 'Breakfast &amp; Brunch', 'Tapas/Small Plates', 'Cocktail Bars', 'Restaurants']</t>
  </si>
  <si>
    <t>O5uVF_UOCpKrV8Uzon5XZQ</t>
  </si>
  <si>
    <t>Essex Homes Southeast Nc</t>
  </si>
  <si>
    <t>13310 S Ridge Dr, Ste A</t>
  </si>
  <si>
    <t>['Home Services', 'Contractors', 'Real Estate']</t>
  </si>
  <si>
    <t>6wyg8MT8mdiifZ_6XGa07w</t>
  </si>
  <si>
    <t>Dermatology Group of the Carolinas - Concord</t>
  </si>
  <si>
    <t>335 Penny Ln</t>
  </si>
  <si>
    <t>VpCJxsrsKjtewEkVEXb9nw</t>
  </si>
  <si>
    <t>Clear Creek Animal Hospital</t>
  </si>
  <si>
    <t>9336 Parkton Rd</t>
  </si>
  <si>
    <t>OxS3vO6dFwkCz_Zjl71M-w</t>
  </si>
  <si>
    <t>['Seafood', 'Mexican', 'Restaurants', 'Latin American']</t>
  </si>
  <si>
    <t>hM4mJ29nMMuauqAUStcy8g</t>
  </si>
  <si>
    <t>9Round Kickboxing</t>
  </si>
  <si>
    <t>2115 E Arbors Dr, Ste 160</t>
  </si>
  <si>
    <t>['Martial Arts', 'Trainers', 'Fitness &amp; Instruction', 'Kickboxing', 'Boxing', 'Gyms', 'Active Life']</t>
  </si>
  <si>
    <t>_6KTcxFrQaCo_cHvla2XPA</t>
  </si>
  <si>
    <t>8808 Albemarle Rd</t>
  </si>
  <si>
    <t>['Department Stores', 'Shopping', 'Fashion', 'Discount Store']</t>
  </si>
  <si>
    <t>ySvn5gPyS8IJ8h5NjuPuHQ</t>
  </si>
  <si>
    <t>Wink and Ink</t>
  </si>
  <si>
    <t>135 Brevard Ct</t>
  </si>
  <si>
    <t>['Beauty &amp; Spas', 'Nail Technicians', 'Nail Salons', 'Hair Removal', 'Eyelash Service', 'Waxing']</t>
  </si>
  <si>
    <t>2Q9VJZHgdkuLQeseX9N4-g</t>
  </si>
  <si>
    <t>Madison Square at Northlake by B&amp;M Management</t>
  </si>
  <si>
    <t>10015 Madison Square Pl</t>
  </si>
  <si>
    <t>d4cVzvdPo_gWMKf04B9M3Q</t>
  </si>
  <si>
    <t>105 C South Statesville Rd</t>
  </si>
  <si>
    <t>EyTsQmHR0u-AqhJKmO73rA</t>
  </si>
  <si>
    <t>4207 Providence Rd</t>
  </si>
  <si>
    <t>['Ethnic Food', 'Grocery', 'Specialty Food', 'Beer', 'Wine &amp; Spirits', 'Food', 'Cheese Shops', 'Farmers Market', 'Health Markets', 'Fruits &amp; Veggies', 'Bakeries', 'Coffee &amp; Tea']</t>
  </si>
  <si>
    <t>f5iwLSdF7RiSkyOOtm_5IQ</t>
  </si>
  <si>
    <t>Victoria Park Apartment Homes</t>
  </si>
  <si>
    <t>4616 Stoney Trace Dr</t>
  </si>
  <si>
    <t>ElCy74OhzHmwgpZ1RSDYsg</t>
  </si>
  <si>
    <t>Just Baked Cupcakes &amp; Coffee House</t>
  </si>
  <si>
    <t>['Coffee &amp; Tea', 'Desserts', 'Food']</t>
  </si>
  <si>
    <t>GJcodz8-2m7_BWzUfqlccw</t>
  </si>
  <si>
    <t>TEA ReX</t>
  </si>
  <si>
    <t>4321 Stuart Andrew Blvd, Ste I</t>
  </si>
  <si>
    <t>gpY2PDAwoJOVbeWJkri1dQ</t>
  </si>
  <si>
    <t>Nail Palace &amp; Spa</t>
  </si>
  <si>
    <t>970 Branchview Dr NE, Ste 260</t>
  </si>
  <si>
    <t>mJHIRlkQmVxOBfD50I34xg</t>
  </si>
  <si>
    <t>April Powers Travel</t>
  </si>
  <si>
    <t>10130 Perimeter Pkwy, Ste 200</t>
  </si>
  <si>
    <t>['Travel Services', 'Hotels &amp; Travel']</t>
  </si>
  <si>
    <t>9bvaCbuJRdrrYDZR7fBJ9w</t>
  </si>
  <si>
    <t>Showmars Matthews</t>
  </si>
  <si>
    <t>9704 E Independence Blvd</t>
  </si>
  <si>
    <t>['American (Traditional)', 'Sandwiches', 'Restaurants']</t>
  </si>
  <si>
    <t>1a9LZNq6qtfzIr24ERDhzw</t>
  </si>
  <si>
    <t>210 E Trade St, Ste E280</t>
  </si>
  <si>
    <t>['Pubs', 'Gastropubs', 'Restaurants', 'Bars', 'Nightlife', 'Beer Bar']</t>
  </si>
  <si>
    <t>z96ZA4o5B7fBE4iSh9wVVg</t>
  </si>
  <si>
    <t>3540 E. Franklin Blvd.</t>
  </si>
  <si>
    <t>['Shopping', 'Department Stores', 'Fashion', 'Wholesale Stores', 'Grocery', 'Food']</t>
  </si>
  <si>
    <t>TFsHZsmzvxF1a43WPY073w</t>
  </si>
  <si>
    <t>Alfred &amp; Charlies BBQ House</t>
  </si>
  <si>
    <t>815 S New Hope Rd</t>
  </si>
  <si>
    <t>4lLIBDN_6FJtv_dhvNPt1A</t>
  </si>
  <si>
    <t>Museum Tower Uptown</t>
  </si>
  <si>
    <t>525 S Church St</t>
  </si>
  <si>
    <t>Barbers At Birkdale</t>
  </si>
  <si>
    <t>9525 Birkdale Crossing Dr, Ste 104</t>
  </si>
  <si>
    <t>3qu2guoTJiOj3dYjg1d5hw</t>
  </si>
  <si>
    <t>Top Martial Arts and Fitness</t>
  </si>
  <si>
    <t>525 N Polk St</t>
  </si>
  <si>
    <t>['Fitness &amp; Instruction', 'Martial Arts', 'Boxing', 'Active Life', 'Specialty Schools', 'Education', 'Sports Clubs']</t>
  </si>
  <si>
    <t>NGAG65AhsGVySsZE0z2ErQ</t>
  </si>
  <si>
    <t>8054 Concord Mills Blvd</t>
  </si>
  <si>
    <t>['Shopping', 'Beer', 'Wine &amp; Spirits', 'Food', 'Tobacco Shops']</t>
  </si>
  <si>
    <t>e8hav93hzqFBfyjxcpb6Iw</t>
  </si>
  <si>
    <t>UMcNani40iMkVJ5Dp5GC8w</t>
  </si>
  <si>
    <t>8532 University City Blvd</t>
  </si>
  <si>
    <t>['Drugstores', 'Convenience Stores', 'Shopping', 'Food']</t>
  </si>
  <si>
    <t>7wkG90J_78uyd5qLPIchJQ</t>
  </si>
  <si>
    <t>Guaranteed Nail</t>
  </si>
  <si>
    <t>2923 Freedom Dr</t>
  </si>
  <si>
    <t>YkjpubtHR6K1ovAeZeh2ow</t>
  </si>
  <si>
    <t>The Tire Depot</t>
  </si>
  <si>
    <t>3100 The Plz</t>
  </si>
  <si>
    <t>wY_nhO6nW9WV4dNZGu1prA</t>
  </si>
  <si>
    <t>Mauriello Law Offices</t>
  </si>
  <si>
    <t>19810 W Catawba Ave, Ste E</t>
  </si>
  <si>
    <t>['Personal Injury Law', 'Lawyers', 'DUI Law', 'Professional Services', 'Business Law', 'General Litigation']</t>
  </si>
  <si>
    <t>dF2N59uKprYvWDzUsL909g</t>
  </si>
  <si>
    <t>Law Offices of Banks Huntley</t>
  </si>
  <si>
    <t>2300 E 7th St, Ste 101-A</t>
  </si>
  <si>
    <t>['Lawyers', 'DUI Law', 'Criminal Defense Law', 'Legal Services', 'Professional Services', 'Traffic Ticketing Law']</t>
  </si>
  <si>
    <t>NbrXg59fYR3MoeXdeAIQIQ</t>
  </si>
  <si>
    <t>Pike's Old Fashioned Soda Shop</t>
  </si>
  <si>
    <t>['Food', 'American (Traditional)', 'Restaurants', 'Ice Cream &amp; Frozen Yogurt', 'Breakfast &amp; Brunch']</t>
  </si>
  <si>
    <t>pXBwkXnvFYQNl7VGSSVArQ</t>
  </si>
  <si>
    <t>9315 Albemarle Rd</t>
  </si>
  <si>
    <t>ApWOidgxvdT3Oda1G5ECfQ</t>
  </si>
  <si>
    <t>3339 Pineville Matthews Rd</t>
  </si>
  <si>
    <t>['Shopping', 'Beauty &amp; Spas', 'Cosmetics &amp; Beauty Supply', 'Home &amp; Garden', 'Perfume', 'Candle Stores']</t>
  </si>
  <si>
    <t>0s1UNkvtSgCkWQxWExQzVA</t>
  </si>
  <si>
    <t>Men's Wearhouse and Tux</t>
  </si>
  <si>
    <t>['Shopping', "Men's Clothing", 'Fashion', 'Formal Wear', 'Plus Size Fashion', 'Bespoke Clothing']</t>
  </si>
  <si>
    <t>y3Wxd_BP3wI3i5HFG6FRnA</t>
  </si>
  <si>
    <t>Nest Restaurant &amp; Lounge</t>
  </si>
  <si>
    <t>['Nightlife', 'Breakfast &amp; Brunch', 'Cocktail Bars', 'Bars', 'Event Planning &amp; Services', 'Lounges', 'Restaurants', 'Venues &amp; Event Spaces', 'American (New)']</t>
  </si>
  <si>
    <t>5q6Xh-UcJa78bp6dzyaE7w</t>
  </si>
  <si>
    <t>['Food', 'Coffee &amp; Tea', 'Donuts', 'Breakfast &amp; Brunch', 'Restaurants']</t>
  </si>
  <si>
    <t>W2jPJMF1nzd_PArbtL8dvQ</t>
  </si>
  <si>
    <t>Hendrick Acura</t>
  </si>
  <si>
    <t>6824 E Independence Blvd</t>
  </si>
  <si>
    <t>1vqRtgfq2iuvypSmAQBuKA</t>
  </si>
  <si>
    <t>Carolina Cleaning Network</t>
  </si>
  <si>
    <t>5211 Union Rd</t>
  </si>
  <si>
    <t>['Local Services', 'Carpet Cleaning', 'Home Services', 'Damage Restoration', 'Contractors', 'Interior Design']</t>
  </si>
  <si>
    <t>0QdYrqcJTJTvQNk-1WsCbA</t>
  </si>
  <si>
    <t>Gil's Kitchen</t>
  </si>
  <si>
    <t>7631 Sharon Lake Rd, Ste J</t>
  </si>
  <si>
    <t>['Latin American', 'Colombian', 'Restaurants', 'Mexican', 'Caribbean']</t>
  </si>
  <si>
    <t>lLfO5DKArFTrr_um9ZqvYg</t>
  </si>
  <si>
    <t>Full Spec Home Repair</t>
  </si>
  <si>
    <t>808 Jerry Ln</t>
  </si>
  <si>
    <t>['Home Services', 'Electricians', 'Roofing', 'Gutter Services', 'Siding']</t>
  </si>
  <si>
    <t>YaijAgwTuxIgU6AhJKdOSw</t>
  </si>
  <si>
    <t>Porch Life</t>
  </si>
  <si>
    <t>['Masonry/Concrete', 'Contractors', 'Patio Coverings', 'Decks &amp; Railing', 'Home Services']</t>
  </si>
  <si>
    <t>FQj5hV8LholM3T093ty_vQ</t>
  </si>
  <si>
    <t>I Love Juice Bar</t>
  </si>
  <si>
    <t>2907 Providence Rd, Ste 101</t>
  </si>
  <si>
    <t>['Juice Bars &amp; Smoothies', 'Restaurants', 'Food']</t>
  </si>
  <si>
    <t>IlDuMUSJTKN5aid5JaD3mA</t>
  </si>
  <si>
    <t>Seamless Dentistry</t>
  </si>
  <si>
    <t>4949 Professional Park Dr, Ste 203</t>
  </si>
  <si>
    <t>h9btSSqwYpLLNzSpw1LjlA</t>
  </si>
  <si>
    <t>Belgate Shopping Ctr</t>
  </si>
  <si>
    <t>["Women's Clothing", "Children's Clothing", 'Shopping', 'Fashion', "Men's Clothing"]</t>
  </si>
  <si>
    <t>BoPPjIOONIT5svO-l1_gUg</t>
  </si>
  <si>
    <t>10601 Centrum Pkwy</t>
  </si>
  <si>
    <t>['Seafood', 'American (Traditional)', 'Fish &amp; Chips', 'Restaurants', 'Fast Food']</t>
  </si>
  <si>
    <t>pd_9awRL3PTjgfglazTBCg</t>
  </si>
  <si>
    <t>The Regency by Cortland</t>
  </si>
  <si>
    <t>7crU-PqmFD9hrWRaeYLlpg</t>
  </si>
  <si>
    <t>Elements Massage - Southpark</t>
  </si>
  <si>
    <t>4722-D Sharon Rd</t>
  </si>
  <si>
    <t>['Massage Therapy', 'Beauty &amp; Spas', 'Massage', 'Health &amp; Medical']</t>
  </si>
  <si>
    <t>WRDPD717kGE3rw8cky_cyg</t>
  </si>
  <si>
    <t>Steves Service Center</t>
  </si>
  <si>
    <t>1539 Dale Earnhardt Blvd</t>
  </si>
  <si>
    <t>v-vteXxC4_pPuvKV18S2_g</t>
  </si>
  <si>
    <t>The Bookmark</t>
  </si>
  <si>
    <t>100 N Tryon St, Ste 265, 2nd Fl</t>
  </si>
  <si>
    <t>['Flowers &amp; Gifts', 'Arts &amp; Crafts', 'Books', 'Mags', 'Music &amp; Video', 'Shopping', 'Event Planning &amp; Services', 'Cards &amp; Stationery', 'Bookstores']</t>
  </si>
  <si>
    <t>6xlBFchG1cyf_5SIZgJyWg</t>
  </si>
  <si>
    <t>Daniel Davis At Salon On East</t>
  </si>
  <si>
    <t>['Beauty &amp; Spas', 'Hair Salons', 'Makeup Artists', 'Barbers']</t>
  </si>
  <si>
    <t>pQNEKnrSrwLWWYjsusw2Fg</t>
  </si>
  <si>
    <t>8034 Concord Mills Blvd</t>
  </si>
  <si>
    <t>['Soup', 'Restaurants', 'Bagels', 'Salad', 'American (New)', 'Sandwiches', 'Breakfast &amp; Brunch', 'Food', 'Bakeries']</t>
  </si>
  <si>
    <t>iBZEM_NkIurQwC9SegJ2YQ</t>
  </si>
  <si>
    <t>Saber Cleaners &amp; Alterations</t>
  </si>
  <si>
    <t>['Dry Cleaning', 'Laundry Services', 'Local Services', 'Dry Cleaning &amp; Laundry', 'Sewing &amp; Alterations']</t>
  </si>
  <si>
    <t>3p5BPymsv35ccC4ySrSPiw</t>
  </si>
  <si>
    <t>Artistic Hardscape</t>
  </si>
  <si>
    <t>6042 Shining Oak Ln</t>
  </si>
  <si>
    <t>['Home Services', 'Landscaping', 'Landscape Architects', 'Masonry/Concrete']</t>
  </si>
  <si>
    <t>4_zqrEKnmLy-w5TaytYOOg</t>
  </si>
  <si>
    <t>I Love Juice Bar - Plaza Midwood</t>
  </si>
  <si>
    <t>1204 Central Ave, Ste 100</t>
  </si>
  <si>
    <t>['Food', 'Juice Bars &amp; Smoothies', 'Sandwiches', 'Restaurants', 'Acai Bowls']</t>
  </si>
  <si>
    <t>tEeJTiYlE7jPkamqPCM-HA</t>
  </si>
  <si>
    <t>9939 Lee St</t>
  </si>
  <si>
    <t>['Automotive', 'Shopping', 'IT Services &amp; Computer Repair', 'Battery Stores', 'Photography Stores &amp; Services', 'Electronics', 'Motorcycle Dealers', 'Electronics Repair', 'Home &amp; Garden', 'Home Services', 'Local Services', 'Lighting Fixtures &amp; Equipment', 'Mobile Phone Repair', 'Auto Parts &amp; Supplies', 'Hardware Stores']</t>
  </si>
  <si>
    <t>uGCct-R33OXz53igyKjejQ</t>
  </si>
  <si>
    <t>435 South Tryon St</t>
  </si>
  <si>
    <t>i31LzNGGAhoXQ2djiZw8KQ</t>
  </si>
  <si>
    <t>Artisan Ice Sculptures</t>
  </si>
  <si>
    <t>2517 Lucena St</t>
  </si>
  <si>
    <t>['Event Planning &amp; Services', 'Arts &amp; Entertainment', 'Wedding Planning', 'Shopping', 'Arts &amp; Crafts']</t>
  </si>
  <si>
    <t>VW6eNCkLvaUwat4uSYWuxA</t>
  </si>
  <si>
    <t>U-Haul Moving &amp; Storage at Statesville Road</t>
  </si>
  <si>
    <t>4124 Statesville Rd</t>
  </si>
  <si>
    <t>['Movers', 'Local Services', 'Automotive', 'Truck Rental', 'Self Storage', 'Propane', 'Home Services']</t>
  </si>
  <si>
    <t>KcrHg9IMWnq0NtCj3xAmYQ</t>
  </si>
  <si>
    <t>10046 E Independence Blvd, Ste H</t>
  </si>
  <si>
    <t>['Accountants', 'Professional Services', 'Financial Services', 'Tax Services', 'Financial Advising']</t>
  </si>
  <si>
    <t>IR2MloP86D4l9KAKwSuMnQ</t>
  </si>
  <si>
    <t>201 S College St</t>
  </si>
  <si>
    <t>['Restaurants', 'Greek', 'Southern']</t>
  </si>
  <si>
    <t>SWP14dhDBi-_YC0beXGhOg</t>
  </si>
  <si>
    <t>8630 Camfield St, Ste B</t>
  </si>
  <si>
    <t>['Tires', 'Auto Repair', 'Battery Stores', 'Shopping', 'Oil Change Stations', 'Automotive']</t>
  </si>
  <si>
    <t>zTjoqJPp6P4puWmAlRr22w</t>
  </si>
  <si>
    <t>9520 East Independence Blvd</t>
  </si>
  <si>
    <t>kM4nKAk3-_o4FonerKSgQA</t>
  </si>
  <si>
    <t>8136 S Tryon St</t>
  </si>
  <si>
    <t>zDnwW-VCIDUazu8yZXhiug</t>
  </si>
  <si>
    <t>French Express</t>
  </si>
  <si>
    <t>2087 Dale Earnhardt Blvd</t>
  </si>
  <si>
    <t>['Coffee &amp; Tea', 'Cafes', 'Food', 'Restaurants']</t>
  </si>
  <si>
    <t>uokO-QRhipSBipIxWDRlTQ</t>
  </si>
  <si>
    <t>Pure Barre - Lake Norman Birkdale</t>
  </si>
  <si>
    <t>16815 Cranlyn Rd, Ste A</t>
  </si>
  <si>
    <t>['Barre Classes', 'Active Life', 'Fitness &amp; Instruction', "Women's Clothing", 'Shopping', 'Fashion']</t>
  </si>
  <si>
    <t>keM1uy63md-GySmMts15ag</t>
  </si>
  <si>
    <t>Olde Charlotte Barbershop</t>
  </si>
  <si>
    <t>DiTieZ3fDO1cmwJFkGs3Rg</t>
  </si>
  <si>
    <t>Carolina Dentistry @ The StateLine</t>
  </si>
  <si>
    <t>17214 Lancaster Hwy, Ste 306</t>
  </si>
  <si>
    <t>['Health &amp; Medical', 'Pediatric Dentists', 'Cosmetic Dentists', 'General Dentistry', 'Dentists']</t>
  </si>
  <si>
    <t>Medu0lUplLW_8yu8VcfbFg</t>
  </si>
  <si>
    <t>Paradies Shops Carolina's NewsBeat Concourse E</t>
  </si>
  <si>
    <t>4840 B Express Dr</t>
  </si>
  <si>
    <t>['Books', 'Mags', 'Music &amp; Video', 'Newspapers &amp; Magazines', 'Food', 'Convenience Stores', 'Shopping']</t>
  </si>
  <si>
    <t>cJkGpct-oam2JDeI5gzIJQ</t>
  </si>
  <si>
    <t>Premier Sothebys International Realty</t>
  </si>
  <si>
    <t>716 E Blvd</t>
  </si>
  <si>
    <t>fC06KIrwhj3ou47VHG13GQ</t>
  </si>
  <si>
    <t>Mint Hill Roasting Company &amp; Coffee House</t>
  </si>
  <si>
    <t>7201 Matthews Mint Hill Rd</t>
  </si>
  <si>
    <t>['Coffee Roasteries', 'Coffee &amp; Tea', 'Food', 'Beer', 'Wine &amp; Spirits', 'Bakeries']</t>
  </si>
  <si>
    <t>apMG3W6-qpHIuo4ApZy3IA</t>
  </si>
  <si>
    <t>Bricktop's Restaurant</t>
  </si>
  <si>
    <t>6401 Morrison Blvd, Ste 1B</t>
  </si>
  <si>
    <t>['Sushi Bars', 'American (New)', 'Restaurants', 'Desserts', 'Breakfast &amp; Brunch', 'Food']</t>
  </si>
  <si>
    <t>dJUhEAq8SP-0vQ1aVU7vVA</t>
  </si>
  <si>
    <t>Dean &amp; DeLuca - Stonecrest Cafe</t>
  </si>
  <si>
    <t>['Caterers', 'Event Planning &amp; Services', 'Beer', 'Wine &amp; Spirits', 'Grocery', 'Food', 'Cafes', 'Restaurants']</t>
  </si>
  <si>
    <t>7CJ92XnuHEoQlLdSl3EQ_g</t>
  </si>
  <si>
    <t>Service King Collision Derita</t>
  </si>
  <si>
    <t>725 Derita Rd</t>
  </si>
  <si>
    <t>Te_skd9CA-3oO6QgmTx_CQ</t>
  </si>
  <si>
    <t>10216 Johnston Rd</t>
  </si>
  <si>
    <t>['Furniture Stores', 'Grilling Equipment', 'Home Decor', 'Home Services', 'Home &amp; Garden', 'Fireplace Services', 'Outdoor Furniture Stores', 'Shopping', 'Appliances', 'Heating &amp; Air Conditioning/HVAC']</t>
  </si>
  <si>
    <t>bQtUnlw3JnX4oMuKdc7Vxw</t>
  </si>
  <si>
    <t>4416 Old Monroe Rd</t>
  </si>
  <si>
    <t>qa7IH3fAIWT5lghgWDLfsg</t>
  </si>
  <si>
    <t>Luigi &amp; Sons</t>
  </si>
  <si>
    <t>WJ3Z-mKutmowj7EvYMvCwg</t>
  </si>
  <si>
    <t>Sebonic Financial</t>
  </si>
  <si>
    <t>3701 Arco Corporate Dr, Ste 201</t>
  </si>
  <si>
    <t>['Financial Services']</t>
  </si>
  <si>
    <t>_5_6LzL1rBouQPOAVjdV-g</t>
  </si>
  <si>
    <t>Eastover Obstetrics &amp; Gynecology Associates</t>
  </si>
  <si>
    <t>7810 Providence Rd</t>
  </si>
  <si>
    <t>PCNeANrp7puV3nE-HI2JrQ</t>
  </si>
  <si>
    <t>Gallagher Chiropractic</t>
  </si>
  <si>
    <t>7810 Ballantyne Commons Pkwy, Ste 101</t>
  </si>
  <si>
    <t>['Rehabilitation Center', 'Chiropractors', 'Health &amp; Medical', 'Massage Therapy', 'Doctors', 'Pain Management', 'Weight Loss Centers']</t>
  </si>
  <si>
    <t>NI3xvN6p0qhvUkKirbKokA</t>
  </si>
  <si>
    <t>Original Pancake House - South Park</t>
  </si>
  <si>
    <t>4736 Sharon Rd</t>
  </si>
  <si>
    <t>['Breakfast &amp; Brunch', 'Kosher', 'Restaurants', 'American (Traditional)', 'Creperies']</t>
  </si>
  <si>
    <t>CXhp4Qttw2D0IjOj54zRpA</t>
  </si>
  <si>
    <t>Cindy's Uniforms</t>
  </si>
  <si>
    <t>1336 Central Ave</t>
  </si>
  <si>
    <t>['Local Services', 'Shoe Repair', 'Shopping', 'Medical Supplies', 'Shoe Stores', 'Fashion', 'Uniforms']</t>
  </si>
  <si>
    <t>jeVA5jD1hvloJLA1xPbocA</t>
  </si>
  <si>
    <t>9253 Statesville Rd</t>
  </si>
  <si>
    <t>['Food', 'Coffee &amp; Tea', 'Bed &amp; Breakfast', 'Breakfast &amp; Brunch', 'Hotels &amp; Travel', 'Salad', 'Comfort Food', 'Restaurants', 'American (Traditional)']</t>
  </si>
  <si>
    <t>EKJBKFHGUkU5h6ctBsSpMA</t>
  </si>
  <si>
    <t>428 S Main St</t>
  </si>
  <si>
    <t>6G1EtFIuTvTdwzbOFcQL_Q</t>
  </si>
  <si>
    <t>Peace of Touch Wellness</t>
  </si>
  <si>
    <t>6406 Carmel Rd, Ste 302</t>
  </si>
  <si>
    <t>['Massage Therapy', 'Reflexology', 'Health &amp; Medical', 'Beauty &amp; Spas', 'Massage', 'Acupuncture']</t>
  </si>
  <si>
    <t>7Gq6EhfPrNWrisUP47CQFQ</t>
  </si>
  <si>
    <t>SNOBS Salon and Spa</t>
  </si>
  <si>
    <t>509 Union Cemetery Rd SW</t>
  </si>
  <si>
    <t>['Massage', 'Hair Removal', 'Waxing', 'Hair Salons', 'Day Spas', 'Nail Salons', 'Beauty &amp; Spas']</t>
  </si>
  <si>
    <t>2Bow5cHyrEeZBi_fiewOEg</t>
  </si>
  <si>
    <t>BounceU Charlotte</t>
  </si>
  <si>
    <t>10624 Metromont Pkwy</t>
  </si>
  <si>
    <t>['Venues &amp; Event Spaces', 'Active Life', 'Party &amp; Event Planning', 'Kids Activities', 'Event Planning &amp; Services']</t>
  </si>
  <si>
    <t>ZbqQ_7In2l6A-k6ITz0uCw</t>
  </si>
  <si>
    <t>Mazatlan Mexican Restaurant 2</t>
  </si>
  <si>
    <t>7917 Natalie Commons Dr</t>
  </si>
  <si>
    <t>F8gPyC2QHe6ew9WvTIY-4A</t>
  </si>
  <si>
    <t>Interstate Motor &amp; Auto Service</t>
  </si>
  <si>
    <t>9800 Newell Hickory Grove Rd</t>
  </si>
  <si>
    <t>TkbjtCyWdqJ9FaRGHETZqw</t>
  </si>
  <si>
    <t>Philly Pretzel Factory</t>
  </si>
  <si>
    <t>['Food', 'Pretzels', 'Specialty Food', 'Restaurants', 'Nutritionists', 'Health &amp; Medical', 'Hot Dogs', 'Bakeries']</t>
  </si>
  <si>
    <t>HHNcFd05ii-unPHfujmsbQ</t>
  </si>
  <si>
    <t>Johnny's Farm House</t>
  </si>
  <si>
    <t>290 Copperfield Blvd NE</t>
  </si>
  <si>
    <t>['Chicken Shop', 'Restaurants', 'Comfort Food']</t>
  </si>
  <si>
    <t>OcYH9SonaR3_bItQKI-Wgw</t>
  </si>
  <si>
    <t>Colonial Reserve at South End</t>
  </si>
  <si>
    <t>2800 South Blvd</t>
  </si>
  <si>
    <t>l04A_rFxf15y74QcRKFnXg</t>
  </si>
  <si>
    <t>South Charlotte Dermatology</t>
  </si>
  <si>
    <t>10370 Park Rd</t>
  </si>
  <si>
    <t>['Health &amp; Medical', 'Dermatologists', 'Doctors']</t>
  </si>
  <si>
    <t>3UHuW21mrK4RfNfk7fQbFg</t>
  </si>
  <si>
    <t>['Kids Activities', 'Venues &amp; Event Spaces', 'Playgrounds', 'Event Planning &amp; Services', 'Party Supplies', 'Arts &amp; Entertainment', 'Active Life']</t>
  </si>
  <si>
    <t>hCsyHoooD9gfPnWgQFMoNg</t>
  </si>
  <si>
    <t>Schiele Museum of Natural History</t>
  </si>
  <si>
    <t>1500 E Garrison Blvd</t>
  </si>
  <si>
    <t>V85cyQe7uUj59C20k1QsQw</t>
  </si>
  <si>
    <t>7856 Rea Rd</t>
  </si>
  <si>
    <t>SPIT-vfmNf-HFeQXgxYCfw</t>
  </si>
  <si>
    <t>Novel Stonewall Station Apartments by Greystar</t>
  </si>
  <si>
    <t>4IC_YDaAHeCEm3DJ8FOqdw</t>
  </si>
  <si>
    <t>8425 Northlake Commons Blvd</t>
  </si>
  <si>
    <t>['Burgers', 'Food', 'American (Traditional)', 'Restaurants']</t>
  </si>
  <si>
    <t>Revival Hair Lounge</t>
  </si>
  <si>
    <t>11046-A Cedar Walk Ln</t>
  </si>
  <si>
    <t>UaMLz9Uj5o4oM5A2yzfIZw</t>
  </si>
  <si>
    <t>Orvis</t>
  </si>
  <si>
    <t>6800 Phillips Place Ct, Ste F</t>
  </si>
  <si>
    <t>["Men's Clothing", 'Sporting Goods', 'Shopping', 'Active Life', 'Shoe Stores', 'Fishing', 'Outdoor Gear', "Women's Clothing", 'Fashion', 'Hunting &amp; Fishing Supplies']</t>
  </si>
  <si>
    <t>H3VefbNVj3vLw7w5aC7d8w</t>
  </si>
  <si>
    <t>Machu Picchu</t>
  </si>
  <si>
    <t>4715 E Independence Blvd.</t>
  </si>
  <si>
    <t>['Basque', 'Spanish', 'Peruvian', 'Latin American', 'Restaurants']</t>
  </si>
  <si>
    <t>9MeCpRNXkixOsDWi0wxt1Q</t>
  </si>
  <si>
    <t>Triangle Food Mart &amp; Cafe</t>
  </si>
  <si>
    <t>1298 N Highway 16</t>
  </si>
  <si>
    <t>['Food', 'Grocery', 'Butcher']</t>
  </si>
  <si>
    <t>vbw9aDaWC4pOC45N9823SQ</t>
  </si>
  <si>
    <t>2110 Union Rd</t>
  </si>
  <si>
    <t>z37K7WEXTybpbdX58LnYQg</t>
  </si>
  <si>
    <t>Post Gateway Place</t>
  </si>
  <si>
    <t>120 North Cedar</t>
  </si>
  <si>
    <t>l_8oJcHtIitNtwyeW3DmyA</t>
  </si>
  <si>
    <t>3319 Pineville Matthews Rd</t>
  </si>
  <si>
    <t>TSMTkLB0gDPYw__zt1wZvQ</t>
  </si>
  <si>
    <t>4603 South Blvd</t>
  </si>
  <si>
    <t>CAy7twD5McMiNrkFWOUn7g</t>
  </si>
  <si>
    <t>Artisen</t>
  </si>
  <si>
    <t>301 W John St</t>
  </si>
  <si>
    <t>['Food', 'Desserts', 'Gelato', 'Juice Bars &amp; Smoothies']</t>
  </si>
  <si>
    <t>z1SRxtJJQug-SGwKHSlEig</t>
  </si>
  <si>
    <t>6013 Victory Ln</t>
  </si>
  <si>
    <t>['Windshield Installation &amp; Repair', 'Automotive', 'Auto Glass Services', 'Auto Repair', 'Body Shops']</t>
  </si>
  <si>
    <t>SpaceMax Storage</t>
  </si>
  <si>
    <t>2908 Monroe Rd</t>
  </si>
  <si>
    <t>0Ot08-jrZunSfjax7AMPLg</t>
  </si>
  <si>
    <t>Miller Stark Klein and Associates</t>
  </si>
  <si>
    <t>['Debt Relief Services', 'Professional Services', 'Financial Services', 'Financial Advising']</t>
  </si>
  <si>
    <t>LVXme6i-2SWk7rT9VaUP-w</t>
  </si>
  <si>
    <t>Ballas Chiropractic At Northcross</t>
  </si>
  <si>
    <t>9718 Sam Furr Rd, Ste D</t>
  </si>
  <si>
    <t>['Massage Therapy', 'Acupuncture', 'Massage', 'Beauty &amp; Spas', 'Rehabilitation Center', 'Health &amp; Medical', 'Chiropractors']</t>
  </si>
  <si>
    <t>0yf0_kcWi_UKNeqgfR1S6g</t>
  </si>
  <si>
    <t>Stutts Marina</t>
  </si>
  <si>
    <t>571 Stutts Rd</t>
  </si>
  <si>
    <t>['Active Life', 'Boating', 'Marinas', 'Automotive', 'Fuel Docks']</t>
  </si>
  <si>
    <t>vq0Q7likvM-u4JngGXOvuw</t>
  </si>
  <si>
    <t>Crowne Plaza Charlotte</t>
  </si>
  <si>
    <t>201 South McDowell St</t>
  </si>
  <si>
    <t>['Venues &amp; Event Spaces', 'Event Planning &amp; Services', 'Hotels', 'Hotels &amp; Travel']</t>
  </si>
  <si>
    <t>38KvDTPLbEwSNNX4f-33Ew</t>
  </si>
  <si>
    <t>Kristophers Bar &amp; Restaurant</t>
  </si>
  <si>
    <t>250 N Trade St</t>
  </si>
  <si>
    <t>['Restaurants', 'Nightlife', 'Sports Bars', 'Pizza', 'Sandwiches', 'Bars']</t>
  </si>
  <si>
    <t>aXDuNJeUKnHRJmpq65NCeg</t>
  </si>
  <si>
    <t>Cadence Music Factory Apartments</t>
  </si>
  <si>
    <t>606 N Carolina Music Factory Blvd</t>
  </si>
  <si>
    <t>jlE1KZ1-FCT6iIDkOA6rZA</t>
  </si>
  <si>
    <t>Faith Cleaners and Shoe Repair</t>
  </si>
  <si>
    <t>6300 Carmel Rd, Ste 101</t>
  </si>
  <si>
    <t>['Shoe Repair', 'Dry Cleaning', 'Laundry Services', 'Sewing &amp; Alterations', 'Local Services', 'Dry Cleaning &amp; Laundry']</t>
  </si>
  <si>
    <t>CFGQj_FuyhPfHAjkZYJeMg</t>
  </si>
  <si>
    <t>Mecklenburg County Department of Social Services</t>
  </si>
  <si>
    <t>301 Billingsley Rd</t>
  </si>
  <si>
    <t>['Social Clubs', 'Arts &amp; Entertainment']</t>
  </si>
  <si>
    <t>iPO_1Gu9OuM1SjplQlkKEQ</t>
  </si>
  <si>
    <t>W H Hobbs</t>
  </si>
  <si>
    <t>['Plumbing', 'Contractors', 'Heating &amp; Air Conditioning/HVAC', 'Home Services', 'Water Heater Installation/Repair', 'Water Purification Services']</t>
  </si>
  <si>
    <t>LP_ILeGy0GPVZeuNI-V06g</t>
  </si>
  <si>
    <t>Passport Dough &amp; Co</t>
  </si>
  <si>
    <t>1327 S Mint St</t>
  </si>
  <si>
    <t>['Restaurants', 'Pizza', 'Food Trucks', 'Food', 'Breweries']</t>
  </si>
  <si>
    <t>gGpjciLejMe9PLa1BkKDOw</t>
  </si>
  <si>
    <t>The Apartments at Blakeney</t>
  </si>
  <si>
    <t>8718 Wintersweet Ln</t>
  </si>
  <si>
    <t>0zcMK5IWe1EfYY6qynEkSg</t>
  </si>
  <si>
    <t>Mt Holly Farm Supply</t>
  </si>
  <si>
    <t>1120 S Main St</t>
  </si>
  <si>
    <t>WqP_Qv1ThIfkyh_BUQdZIQ</t>
  </si>
  <si>
    <t>Snap Fitness 24-7</t>
  </si>
  <si>
    <t>Poplar Tent Rd &amp; Hwy 73</t>
  </si>
  <si>
    <t>9jnhErNXJ0fvDJAgiUMnTA</t>
  </si>
  <si>
    <t>9430 South Blvd.</t>
  </si>
  <si>
    <t>['Restaurants', 'Buffets', 'American (Traditional)']</t>
  </si>
  <si>
    <t>2ko-knnW48UoabFj4qRJVg</t>
  </si>
  <si>
    <t>D &amp; V Nails</t>
  </si>
  <si>
    <t>10707 Park Rd, Ste D</t>
  </si>
  <si>
    <t>lB_PJ7DqcAA4Ku4EZdYg6g</t>
  </si>
  <si>
    <t>Smalls</t>
  </si>
  <si>
    <t>['Nightlife', 'Lounges', 'American (Traditional)', 'Restaurants', 'Burgers', 'Bars']</t>
  </si>
  <si>
    <t>3KngnzEAmSqtiVwJZKdYwA</t>
  </si>
  <si>
    <t>Speedmax Car Wash</t>
  </si>
  <si>
    <t>282 Concord Pkwy S</t>
  </si>
  <si>
    <t>ZirBQMRrUeLd_wX_LaEHOw</t>
  </si>
  <si>
    <t>Murphy's Kitchen &amp; Tap</t>
  </si>
  <si>
    <t>['Bars', 'Nightlife', 'Chicken Wings', 'American (Traditional)', 'Breakfast &amp; Brunch', 'Irish Pub', 'American (New)', 'Pubs', 'Restaurants', 'Irish']</t>
  </si>
  <si>
    <t>67g3LJlqu_WYP8oQj73WcQ</t>
  </si>
  <si>
    <t>SILVERFLY</t>
  </si>
  <si>
    <t>1111 Metropolitan Ave, Ste 150</t>
  </si>
  <si>
    <t>['Fashion', "Men's Clothing", 'Shopping', 'Accessories']</t>
  </si>
  <si>
    <t>xoisXoqK68W2euSKbj5ybw</t>
  </si>
  <si>
    <t>Primavera Pizza</t>
  </si>
  <si>
    <t>1319 Matthews Mint Hill Rd, Ste 106</t>
  </si>
  <si>
    <t>aPGFUDX6MzzkwCyp9Uo2JA</t>
  </si>
  <si>
    <t>Adventure Landing Gastonia</t>
  </si>
  <si>
    <t>2600 E Franklin Blvd</t>
  </si>
  <si>
    <t>['Arcades', 'Batting Cages', 'Mini Golf', 'Arts &amp; Entertainment', 'Amusement Parks', 'Active Life']</t>
  </si>
  <si>
    <t>UXSZhSetYT3IhSVZc5edog</t>
  </si>
  <si>
    <t>['Electronics Repair', 'Local Services', 'Heating &amp; Air Conditioning/HVAC', 'Home Services', 'Appliances &amp; Repair']</t>
  </si>
  <si>
    <t>ddEDgarAoRJ_ANMvTuRkzw</t>
  </si>
  <si>
    <t>1110 E. Hudson Blvd.</t>
  </si>
  <si>
    <t>4MbeM8xYKu2fsqoDDa2FRA</t>
  </si>
  <si>
    <t>The Createry</t>
  </si>
  <si>
    <t>['Bars', 'Event Planning &amp; Services', 'Nightlife', 'Arts &amp; Entertainment', 'Party &amp; Event Planning']</t>
  </si>
  <si>
    <t>QkpoLivhetthSeV1ZJaIvQ</t>
  </si>
  <si>
    <t>15220 John J Delaney Dr</t>
  </si>
  <si>
    <t>qdRpl-N4MEaFQzw_LV00lA</t>
  </si>
  <si>
    <t>The Cloisters of Concord</t>
  </si>
  <si>
    <t>843 Devonshire Dr</t>
  </si>
  <si>
    <t>U8CfjAjBImuQwYrX5oVCVw</t>
  </si>
  <si>
    <t>Social Status</t>
  </si>
  <si>
    <t>1519 Central Ave</t>
  </si>
  <si>
    <t>['Sporting Goods', 'Sports Wear', 'Fashion', 'Shopping', "Men's Clothing", 'Accessories']</t>
  </si>
  <si>
    <t>DpYOZLDKJXMsZrqOpD8D8A</t>
  </si>
  <si>
    <t>2901 Yorkmont Rd</t>
  </si>
  <si>
    <t>['Service Stations', 'Automotive', 'Gas Stations', 'Coffee &amp; Tea', 'Gas Stations', 'Convenience Stores', 'Food', 'Grocery']</t>
  </si>
  <si>
    <t>Or9Jz7sbqxs9Gh3QxvDDoQ</t>
  </si>
  <si>
    <t>Lotus Soul Cafe</t>
  </si>
  <si>
    <t>9606 Bailey Rd, Ste C</t>
  </si>
  <si>
    <t>['Health Markets', 'Specialty Food', 'Health &amp; Medical', 'Chiropractors', 'Juice Bars &amp; Smoothies', 'Kombucha', 'Food']</t>
  </si>
  <si>
    <t>6sntpzhCb95Udx7wxXp2sg</t>
  </si>
  <si>
    <t>South Point Family Practice PA</t>
  </si>
  <si>
    <t>1220 Spruce St</t>
  </si>
  <si>
    <t>YURN6bVsqRfPElrMlef4nQ</t>
  </si>
  <si>
    <t>3123 N Davidson St, Ste 102B</t>
  </si>
  <si>
    <t>['Specialty Food', 'Gelato', 'Ice Cream &amp; Frozen Yogurt', 'Food', 'Chocolatiers &amp; Shops', 'Desserts']</t>
  </si>
  <si>
    <t>NKRFdM_LW1Nyhit_lMq4pg</t>
  </si>
  <si>
    <t>Mia Famiglia Pizzeria</t>
  </si>
  <si>
    <t>['Pizza', 'Restaurants', 'Nightlife', 'Italian', 'Bars']</t>
  </si>
  <si>
    <t>2C-KTLupCM9yY1eWQ13pqA</t>
  </si>
  <si>
    <t>Beauty by Nature Supply Boutique</t>
  </si>
  <si>
    <t>2008 E Arbors Dr, Ste 300</t>
  </si>
  <si>
    <t>LE690XZV6vKEaSmfbFhTUQ</t>
  </si>
  <si>
    <t>GroveStars Moving</t>
  </si>
  <si>
    <t>574 Griffith Rd</t>
  </si>
  <si>
    <t>fLwDdP0O6FL9PqY1GUQrNQ</t>
  </si>
  <si>
    <t>Sunrise on Providence</t>
  </si>
  <si>
    <t>5114 Providence Road</t>
  </si>
  <si>
    <t>['Retirement Homes', 'Assisted Living Facilities', 'Health &amp; Medical', 'Memory Care']</t>
  </si>
  <si>
    <t>aFmmssshCLloiS3rsOaL4Q</t>
  </si>
  <si>
    <t>Moochies Tavern</t>
  </si>
  <si>
    <t>15060 Idlewild Rd, Ste I</t>
  </si>
  <si>
    <t>['Sandwiches', 'Burgers', 'Restaurants', 'American (Traditional)']</t>
  </si>
  <si>
    <t>n8Ft1Eo9ZZTC06uecimXng</t>
  </si>
  <si>
    <t>Trophy Wife Fitness</t>
  </si>
  <si>
    <t>['Active Life', 'Boot Camps', 'Fitness &amp; Instruction', 'Dance Studios', 'Trainers']</t>
  </si>
  <si>
    <t>y8KNGG5qq3psrQdNO-noqA</t>
  </si>
  <si>
    <t>itjuehEgC619d_I1SwOF4Q</t>
  </si>
  <si>
    <t>Billy Graham Evangelistic Association</t>
  </si>
  <si>
    <t>4350 Westmont Dr</t>
  </si>
  <si>
    <t>['Religious Organizations']</t>
  </si>
  <si>
    <t>Fss07vlCCBzILu-ITi_L-g</t>
  </si>
  <si>
    <t>Sno-Ball Cabin</t>
  </si>
  <si>
    <t>313 Indian Trail Rd N</t>
  </si>
  <si>
    <t>5HBiqg9pPRTIBeG9QBoLuQ</t>
  </si>
  <si>
    <t>['Food Trucks', 'Acai Bowls', 'Food']</t>
  </si>
  <si>
    <t>ab-9z7l2eAI2WwTMb3VF8Q</t>
  </si>
  <si>
    <t>Krispy Krunchy Chicken</t>
  </si>
  <si>
    <t>14910 Hwy 73</t>
  </si>
  <si>
    <t>BZe70vZg5aMxq9Eb3JZDxQ</t>
  </si>
  <si>
    <t>Zo√´'s Coffee House</t>
  </si>
  <si>
    <t>170 S South St, Ste 103B</t>
  </si>
  <si>
    <t>['Bars', 'Nightlife', 'Beer', 'Wine &amp; Spirits', 'Lounges', 'Coffee &amp; Tea', 'Arts &amp; Entertainment', 'Music Venues', 'Food']</t>
  </si>
  <si>
    <t>TPdtEIM_Jx_LmGhpbpFs6Q</t>
  </si>
  <si>
    <t>Gus's Sir Beef</t>
  </si>
  <si>
    <t>61Sq0NdLZxJIwbxvWmDU5g</t>
  </si>
  <si>
    <t>1600 East Woodlawn Rd, Ste 230</t>
  </si>
  <si>
    <t>1CLxyaN8xdwBegcS6TAiNA</t>
  </si>
  <si>
    <t>1100 S Cannon Blvd</t>
  </si>
  <si>
    <t>['Restaurants', 'Waffles', 'American (Traditional)', 'Breakfast &amp; Brunch', 'Diners']</t>
  </si>
  <si>
    <t>Z-jh0ymVpQuBLxVGChKBTQ</t>
  </si>
  <si>
    <t>15007 John J. Delaney Dr.</t>
  </si>
  <si>
    <t>jRxLnJ9my31Re_O2MvQGhw</t>
  </si>
  <si>
    <t>The Tasty Bowl Subs N Such</t>
  </si>
  <si>
    <t>2900 Westinghouse Blvd, Ste 116</t>
  </si>
  <si>
    <t>['Indian', 'Italian', 'Fast Food', 'Sandwiches', 'Restaurants', 'Thai', 'Chinese', 'Mexican', 'Caribbean']</t>
  </si>
  <si>
    <t>fOKeVUHC7nb6c8G5sILdHQ</t>
  </si>
  <si>
    <t>9548 Mt Holly Huntersville Rd</t>
  </si>
  <si>
    <t>['Italian', 'Sandwiches', 'Restaurants', 'Pizza']</t>
  </si>
  <si>
    <t>co8c1U1rLSI02s-AVzvJVA</t>
  </si>
  <si>
    <t>Pollos Mario Restaurant</t>
  </si>
  <si>
    <t>['Mexican', 'Restaurants', 'Colombian', 'Latin American']</t>
  </si>
  <si>
    <t>bR49zjk50oNf8YtatNTnhw</t>
  </si>
  <si>
    <t>2935 Providence Rd, Ste 102</t>
  </si>
  <si>
    <t>a0Jm-rlHOKk_1fm4hzxskg</t>
  </si>
  <si>
    <t>Wan Fu</t>
  </si>
  <si>
    <t>10719 Kettering Dr</t>
  </si>
  <si>
    <t>mJqmgU_jZzCzVVvNzJxNAA</t>
  </si>
  <si>
    <t>Car Tech Auto Repair</t>
  </si>
  <si>
    <t>1434 W Craighead Rd</t>
  </si>
  <si>
    <t>Cyvzat1iBQSSqQcM-7vZDA</t>
  </si>
  <si>
    <t>24/7 AquaDry</t>
  </si>
  <si>
    <t>2025 Harvest Ln, Ste 72</t>
  </si>
  <si>
    <t>['Damage Restoration', 'Contractors', 'Home Services']</t>
  </si>
  <si>
    <t>eVHeH48FuURFTRFN3HQvrg</t>
  </si>
  <si>
    <t>Massage Envy - Matthews-Mint Hill</t>
  </si>
  <si>
    <t>['Massage Therapy', 'Health &amp; Medical', 'Day Spas', 'Skin Care', 'Massage', 'Beauty &amp; Spas']</t>
  </si>
  <si>
    <t>TLD5mXGrstikqRv-u4KNTg</t>
  </si>
  <si>
    <t>Robert Graper, MD FACS</t>
  </si>
  <si>
    <t>2915 Coltsgate Rd, Ste 103, Charlotte Plastic Surgery</t>
  </si>
  <si>
    <t>['Health &amp; Medical', 'Doctors', 'Cosmetic Surgeons', 'Beauty &amp; Spas', 'Body Contouring', 'Medical Spas']</t>
  </si>
  <si>
    <t>IbKZYR8fTJB4F97VnplL2w</t>
  </si>
  <si>
    <t>Doc Hopps</t>
  </si>
  <si>
    <t>['Gay Bars', 'Bars', 'Restaurants', 'Automotive', 'Used Car Dealers', 'Nightlife', 'Beer Bar', 'American (Traditional)']</t>
  </si>
  <si>
    <t>kx9ncrovqxZrRXEKrR06QA</t>
  </si>
  <si>
    <t>Lush</t>
  </si>
  <si>
    <t>91VUQhU9fyV-usA7aeN6mA</t>
  </si>
  <si>
    <t>101 S Tryon St, Ste 1, Bank Of America Plaza Building</t>
  </si>
  <si>
    <t>['Sandwiches', 'Food', 'Salad', 'Restaurants', 'Juice Bars &amp; Smoothies']</t>
  </si>
  <si>
    <t>nHlC3qAYveZbU2oQvhQNyA</t>
  </si>
  <si>
    <t>20124 W Catawba Ave</t>
  </si>
  <si>
    <t>k37uPqfVK7Q03Mc9cbYz-Q</t>
  </si>
  <si>
    <t>Carmel Obstetrics &amp; Gynecology</t>
  </si>
  <si>
    <t>5933 Blakeney Park Dr, Ste 100</t>
  </si>
  <si>
    <t>g_5FjWPitspz6wYk4v2Asg</t>
  </si>
  <si>
    <t>Greyhound Bus Lines</t>
  </si>
  <si>
    <t>601 W. Trade Street</t>
  </si>
  <si>
    <t>zxRuNZrptw-D4vVBaTiwTQ</t>
  </si>
  <si>
    <t>James B Macomson, DDS, MSO</t>
  </si>
  <si>
    <t>1601 E Garrison Blvd, Ste B</t>
  </si>
  <si>
    <t>FPOOgS7v736c8BKPHdRVbA</t>
  </si>
  <si>
    <t>Lucid Hair Studio</t>
  </si>
  <si>
    <t>9608 Longstone Ln, Ste A</t>
  </si>
  <si>
    <t>7DMVmUgQe-A5KToXgeMwWA</t>
  </si>
  <si>
    <t>4209-F Stuart Andrew Blvd</t>
  </si>
  <si>
    <t>R6IdFm9uvECdpWVBxGhDJg</t>
  </si>
  <si>
    <t>Mario Andretti Racing Experience</t>
  </si>
  <si>
    <t>['Racing Experience', 'Arts &amp; Entertainment', 'Event Planning &amp; Services', 'Venues &amp; Event Spaces', 'Active Life', 'Race Tracks']</t>
  </si>
  <si>
    <t>kKNzxBLcyFB-BMH1YKklqA</t>
  </si>
  <si>
    <t>Bella Vista Townhomes Apartments</t>
  </si>
  <si>
    <t>2442 Chartres Dr</t>
  </si>
  <si>
    <t>J7rSp6a3NBMeUqaqzlvSpA</t>
  </si>
  <si>
    <t>Lynn's Speakeasy Club</t>
  </si>
  <si>
    <t>4819 S Tryon St</t>
  </si>
  <si>
    <t>['Speakeasies', 'Bars', 'Nightlife']</t>
  </si>
  <si>
    <t>zOxNYiQ0lI7CWxp7sEMvZw</t>
  </si>
  <si>
    <t>Massage Envy - University</t>
  </si>
  <si>
    <t>2008 E Arbor Dr, Ste 310</t>
  </si>
  <si>
    <t>['Beauty &amp; Spas', 'Skin Care', 'Health &amp; Medical', 'Massage Therapy', 'Massage', 'Day Spas']</t>
  </si>
  <si>
    <t>qfAyLMjGatzc8g39-CR-0g</t>
  </si>
  <si>
    <t>255 W Mlk Jr Blvd</t>
  </si>
  <si>
    <t>['Food', 'Drugstores', 'Convenience Stores', 'Shopping', 'Coffee &amp; Tea']</t>
  </si>
  <si>
    <t>yAt7wPRbUQFGruEIWTW9nw</t>
  </si>
  <si>
    <t>Deck Plus</t>
  </si>
  <si>
    <t>3122 Fincher Farm Rd, Ste 100-530</t>
  </si>
  <si>
    <t>['Patio Coverings', 'Decks &amp; Railing', 'Home Services', 'Contractors']</t>
  </si>
  <si>
    <t>6zLdyBqPDx-Vwy3vChxmcA</t>
  </si>
  <si>
    <t>Miller Animal Hospital</t>
  </si>
  <si>
    <t>10638 Monroe Rd</t>
  </si>
  <si>
    <t>vvPsntwB09LOC6AmmMyXMQ</t>
  </si>
  <si>
    <t>['Pet Services', 'Pet Stores', 'Pet Sitting', 'Pets', 'Veterinarians', 'Pet Training', 'Pet Groomers']</t>
  </si>
  <si>
    <t>c6otYORPZYarxmOJp9WFVw</t>
  </si>
  <si>
    <t>Freedom Animal Hospital</t>
  </si>
  <si>
    <t>3055 Freedom Dr</t>
  </si>
  <si>
    <t>TC6P9n3noJLR8KpE-i2OyA</t>
  </si>
  <si>
    <t>10525 Mallard Creek Rd</t>
  </si>
  <si>
    <t>['Restaurants', 'Burgers', 'Mexican', 'Fast Food', 'Tacos', 'Breakfast &amp; Brunch']</t>
  </si>
  <si>
    <t>N6CSfZHLKN1x2LGuxvda3A</t>
  </si>
  <si>
    <t>The Enchanted Kitchen 'Ye Ole Apothacary'</t>
  </si>
  <si>
    <t>46 Unions St S</t>
  </si>
  <si>
    <t>['Antiques', 'Shopping', 'Bookstores', 'Coffee &amp; Tea', 'Health &amp; Medical', 'Reiki', 'Home &amp; Garden', 'Home Decor', 'Supernatural Readings', 'Arts &amp; Entertainment', 'Specialty Food', 'Books', 'Mags', 'Music &amp; Video', 'Food', 'Spiritual Shop', 'Herbs &amp; Spices']</t>
  </si>
  <si>
    <t>pGHydF1JEdUlI-8I0lm1_g</t>
  </si>
  <si>
    <t>8300 Bell Haven Blvd</t>
  </si>
  <si>
    <t>XPma1KatL8CYQ-Ym4TWvsg</t>
  </si>
  <si>
    <t>12811 S Tryon St</t>
  </si>
  <si>
    <t>['American (New)', 'Nightlife', 'American (Traditional)', 'Seafood', 'Restaurants', 'Sandwiches', 'Bars']</t>
  </si>
  <si>
    <t>cXCLIvD481-w4Y6JG1SKtA</t>
  </si>
  <si>
    <t>Bartique</t>
  </si>
  <si>
    <t>3100 N Davidson St, Ste 103</t>
  </si>
  <si>
    <t>['Shopping', 'Arts &amp; Entertainment', "Women's Clothing", 'Fashion', 'Nightlife', 'Bars', "Men's Clothing", 'Art Galleries', 'Accessories']</t>
  </si>
  <si>
    <t>QSv8Om6yHTypbXfvWb4C2g</t>
  </si>
  <si>
    <t>Sleepy Poet Antique Mall</t>
  </si>
  <si>
    <t>['Jewelry', 'Home &amp; Garden', 'Shopping', 'Furniture Stores', 'Antiques']</t>
  </si>
  <si>
    <t>3VF4jpo4DF3g3vro_lkT7g</t>
  </si>
  <si>
    <t>4501 Cameron Valley Pkwy</t>
  </si>
  <si>
    <t>['Pharmacy', 'Health &amp; Medical']</t>
  </si>
  <si>
    <t>JivYMRbVq2TQuCXXyiqmOQ</t>
  </si>
  <si>
    <t>Ahh Spa</t>
  </si>
  <si>
    <t>11025 Carolina Pl, Ste D1</t>
  </si>
  <si>
    <t>['Eyelash Service', 'Day Spas', 'Hair Removal', 'Waxing', 'Nail Technicians', 'Beauty &amp; Spas', 'Nail Salons', 'Skin Care']</t>
  </si>
  <si>
    <t>MP0K70FGLftGI5Rxmteskg</t>
  </si>
  <si>
    <t>Mattress Firm University</t>
  </si>
  <si>
    <t>8821-4 JW Clay Blvd</t>
  </si>
  <si>
    <t>['Mattresses', 'Shopping', 'Home &amp; Garden']</t>
  </si>
  <si>
    <t>bGbPxMp5-b7KpP406ovZNw</t>
  </si>
  <si>
    <t>Mac's Fish &amp; Chicken &amp; Homemade Deserts</t>
  </si>
  <si>
    <t>2399 W Roosevelt Blvd</t>
  </si>
  <si>
    <t>gxy5B_IhNpRFqobsffO0Tw</t>
  </si>
  <si>
    <t>6215 Old Post Rd, Ste 101</t>
  </si>
  <si>
    <t>['Bars', 'Nightlife', 'Pizza', 'Restaurants']</t>
  </si>
  <si>
    <t>Z-hg0NQxTvMZ2fjEUqoqvQ</t>
  </si>
  <si>
    <t>eJlj4kcDDuuylCsWDEZ5Fw</t>
  </si>
  <si>
    <t>Morris Costumes Halloween Express</t>
  </si>
  <si>
    <t>7643 Pineville Matthews Rd</t>
  </si>
  <si>
    <t>['Specialty Food', 'Costumes', 'Arts &amp; Crafts', 'Shopping', 'Food']</t>
  </si>
  <si>
    <t>EFJExREi4mXPL38um-p52Q</t>
  </si>
  <si>
    <t>111 West Main Ave</t>
  </si>
  <si>
    <t>['Shopping', 'Antiques', 'Books', 'Mags', 'Music &amp; Video', 'Vinyl Records', 'Fashion', 'Used', 'Vintage &amp; Consignment']</t>
  </si>
  <si>
    <t>8rIDfnWHSo-K0Xb9Y1gjrA</t>
  </si>
  <si>
    <t>The Improper Pig</t>
  </si>
  <si>
    <t>['Chicken Wings', 'Nightlife', 'Sandwiches', 'Barbeque', 'Restaurants', 'Bars', 'Korean']</t>
  </si>
  <si>
    <t>8mS2KlLPyxtfdPOp0cb1AQ</t>
  </si>
  <si>
    <t>Happy Nails</t>
  </si>
  <si>
    <t>13803 Independence Blvd, Ste H</t>
  </si>
  <si>
    <t>['Beauty &amp; Spas', 'Waxing', 'Nail Salons', 'Hair Removal', 'Nail Technicians']</t>
  </si>
  <si>
    <t>Z-omqIlZlgdn19tSs7E84A</t>
  </si>
  <si>
    <t>2015 Randolph Rd, Ste 208, Site 208</t>
  </si>
  <si>
    <t>['Gastroenterologist', 'Health &amp; Medical', 'Doctors', 'Hepatologists', 'Nutritionists']</t>
  </si>
  <si>
    <t>NMLUh_9NdXEPBWG9vU4lPQ</t>
  </si>
  <si>
    <t>Great Outdoor Provision</t>
  </si>
  <si>
    <t>4275 Park Rd</t>
  </si>
  <si>
    <t>['Active Life', 'Rafting/Kayaking', 'Sports Wear', 'Fashion', 'Outdoor Gear', 'Sporting Goods', 'Shopping']</t>
  </si>
  <si>
    <t>c2EJuIDUGuyNUrRSqGEdtQ</t>
  </si>
  <si>
    <t>Fu Lin Asian Cuisine</t>
  </si>
  <si>
    <t>5301 E Independence Blvd</t>
  </si>
  <si>
    <t>SM1d5mFTp-orWqlqGrB2QA</t>
  </si>
  <si>
    <t>New Bern Lynx Station</t>
  </si>
  <si>
    <t>129 New Bern St</t>
  </si>
  <si>
    <t>kDOOnQmaWuWP4CeXHgFbUQ</t>
  </si>
  <si>
    <t>LabCorp-Charlotte</t>
  </si>
  <si>
    <t>15830 Ballantyne Med Pl, Ste140</t>
  </si>
  <si>
    <t>xEvAqkjK22TiIXDFsXFjRQ</t>
  </si>
  <si>
    <t>Tribute Cremation Society</t>
  </si>
  <si>
    <t>4935 Monroe Rd</t>
  </si>
  <si>
    <t>['Cremation Services', 'Local Services', 'Funeral Services &amp; Cemeteries']</t>
  </si>
  <si>
    <t>Z7TQ7f1W6qPlJ9jv8jNBVg</t>
  </si>
  <si>
    <t>SPEED STYLES</t>
  </si>
  <si>
    <t>1000 Van Buren Ave, Ste A</t>
  </si>
  <si>
    <t>['Tires', 'Auto Glass Services', 'Auto Parts &amp; Supplies', 'Automotive']</t>
  </si>
  <si>
    <t>akPyWKARJ_-ZmnVBgpLyRw</t>
  </si>
  <si>
    <t>Old Stone Steakhouse</t>
  </si>
  <si>
    <t>23 S Main St</t>
  </si>
  <si>
    <t>YO5UwMSdVGj1Fy-JcAVhEQ</t>
  </si>
  <si>
    <t>Strawberry Hill</t>
  </si>
  <si>
    <t>4051 Bannockburn Pl</t>
  </si>
  <si>
    <t>Y7EaC5scdmSiVSzC31HtKw</t>
  </si>
  <si>
    <t>6859 South Blvd</t>
  </si>
  <si>
    <t>Kq8ZkBIr7iqYAvB34yQd2g</t>
  </si>
  <si>
    <t>Celebrity Brows and Lashes</t>
  </si>
  <si>
    <t>11054 Cedar Walk Ln, Ste A</t>
  </si>
  <si>
    <t>['Skin Care', 'Beauty &amp; Spas', 'Eyelash Service', 'Day Spas', 'Hair Removal']</t>
  </si>
  <si>
    <t>f29HwpckASrGkxKnB00XTA</t>
  </si>
  <si>
    <t>Qi_7WcHFwjZZsz9CHXC7Dw</t>
  </si>
  <si>
    <t>Osaka Japanese &amp; Chinese</t>
  </si>
  <si>
    <t>17115 Kenton Dr, Apt 100a</t>
  </si>
  <si>
    <t>['Restaurants', 'Sushi Bars', 'Chinese', 'Japanese']</t>
  </si>
  <si>
    <t>tg2RojY_ADGI04IJcJbtaw</t>
  </si>
  <si>
    <t>XgsGLjUpVhfTqvkapVxYHw</t>
  </si>
  <si>
    <t>3044 Eastway Dr</t>
  </si>
  <si>
    <t>3d4cCXxQtrEhXQYasfOc4w</t>
  </si>
  <si>
    <t>Crabtoberfest</t>
  </si>
  <si>
    <t>1327 South Mint St</t>
  </si>
  <si>
    <t>urnhzFRrWwik7UlDvcZhRA</t>
  </si>
  <si>
    <t>5939 Weddington-Monroe Rd</t>
  </si>
  <si>
    <t>['Drugstores', 'Convenience Stores', 'Grocery', 'Flowers &amp; Gifts', 'Specialty Food', 'Food', 'Shopping', 'Beer', 'Wine &amp; Spirits']</t>
  </si>
  <si>
    <t>uKsqfC2xgE3XTxDyhWM3EA</t>
  </si>
  <si>
    <t>Rock &amp; Roll Emporium</t>
  </si>
  <si>
    <t>6cy9dc0ZJbFv_RR7XFPA4w</t>
  </si>
  <si>
    <t>Buffalo Jackson Trading Company</t>
  </si>
  <si>
    <t>100 W John St, Unit G</t>
  </si>
  <si>
    <t>['Shopping', 'Leather Goods', "Men's Clothing", 'Fashion', 'Accessories']</t>
  </si>
  <si>
    <t>k4Q7ZwnycnxbEmKAgpDR8A</t>
  </si>
  <si>
    <t>2930 E Franklin Blvd, Ste 18</t>
  </si>
  <si>
    <t>["Children's Clothing", 'Fashion', 'Shopping']</t>
  </si>
  <si>
    <t>Ik-2w4ojCSniyITcjk2zAA</t>
  </si>
  <si>
    <t>Archadeck of Charlotte</t>
  </si>
  <si>
    <t>2225 Coronation Blvd, Ste 100</t>
  </si>
  <si>
    <t>['Decks &amp; Railing', 'Home Services', 'Contractors']</t>
  </si>
  <si>
    <t>oW0Z9bUGX5AZ_UIzirs_2g</t>
  </si>
  <si>
    <t>Breakaway Sports</t>
  </si>
  <si>
    <t>3917 Trailer Dr</t>
  </si>
  <si>
    <t>['Recreation Centers', 'Soccer', 'Active Life', 'Skating Rinks', 'Gyms', 'Fitness &amp; Instruction']</t>
  </si>
  <si>
    <t>6ZdqWWWGGM3cBMxPuUpXEQ</t>
  </si>
  <si>
    <t>Lu2JB7jgvrrYqba1grvkFw</t>
  </si>
  <si>
    <t>8517 Monroe Rd</t>
  </si>
  <si>
    <t>['American (Traditional)', 'Seafood', 'Restaurants']</t>
  </si>
  <si>
    <t>M9uciMmlGmp79AP3xW9rTw</t>
  </si>
  <si>
    <t>1310 Wesley Chapel Rd</t>
  </si>
  <si>
    <t>5RVd3o9C4GUARRD3tzrQfA</t>
  </si>
  <si>
    <t>Burrow &amp; Welchel Orthodontics</t>
  </si>
  <si>
    <t>C4e5iSnQDr3E98oS3PUefg</t>
  </si>
  <si>
    <t>3607 Whitehall Park Dr, Ste 1200</t>
  </si>
  <si>
    <t>4raEjmyYixynp-NAOXPZ6A</t>
  </si>
  <si>
    <t>Yellow Cab of Concord</t>
  </si>
  <si>
    <t>['Transportation', 'Hotels &amp; Travel', 'Airports', 'Airport Shuttles', 'Limos', 'Taxis', 'Travel Services']</t>
  </si>
  <si>
    <t>I8RRAFeNSVRuw8-2c1Jgkw</t>
  </si>
  <si>
    <t>Wilkinson Animal Hospital</t>
  </si>
  <si>
    <t>513 Ledwell St</t>
  </si>
  <si>
    <t>RUVHVrrvbh2bhoHZCBoAzQ</t>
  </si>
  <si>
    <t>1604 Galleria Blvd</t>
  </si>
  <si>
    <t>['Restaurants', 'Fast Food', 'Chicken Shop', 'Chicken Wings']</t>
  </si>
  <si>
    <t>4qOsPLhSSbWeIS5K5VqLtA</t>
  </si>
  <si>
    <t>A-1 Tint Pros</t>
  </si>
  <si>
    <t>210 N Polk St</t>
  </si>
  <si>
    <t>['Auto Parts &amp; Supplies', 'Automotive', 'Auto Glass Services', 'Home Window Tinting', 'Home Services', 'Car Window Tinting']</t>
  </si>
  <si>
    <t>BO3JyrAwb1aHypE7KXbqIg</t>
  </si>
  <si>
    <t>Charlotte Plumbing &amp; Repair</t>
  </si>
  <si>
    <t>1025 W Trade St</t>
  </si>
  <si>
    <t>3updrm94n-0QrcwQZTL_Lw</t>
  </si>
  <si>
    <t>Samvay's Wings &amp; Subs</t>
  </si>
  <si>
    <t>303 N Main St</t>
  </si>
  <si>
    <t>['Sandwiches', 'Restaurants', 'Pan Asian', 'Chicken Wings']</t>
  </si>
  <si>
    <t>ZzibpiWrfL3VswbKUrqOOg</t>
  </si>
  <si>
    <t>Evergreen Charlotte NC</t>
  </si>
  <si>
    <t>['Windows Installation', 'Home Services', 'Gutter Services', 'Roofing']</t>
  </si>
  <si>
    <t>Sv1ORCVhFXQAcE_pziaIeA</t>
  </si>
  <si>
    <t>Legion Park</t>
  </si>
  <si>
    <t>21214 Legion St</t>
  </si>
  <si>
    <t>QMbxvDNpK3KpI8ERKqNumw</t>
  </si>
  <si>
    <t>Mr Storage</t>
  </si>
  <si>
    <t>195 Davidson Hwy</t>
  </si>
  <si>
    <t>V1Dj3LL4kqf-nORQhlsAaA</t>
  </si>
  <si>
    <t>101 S Tryon, Ste 18</t>
  </si>
  <si>
    <t>['Restaurants', 'Sandwiches', 'Breakfast &amp; Brunch', 'Food', 'Fast Food', 'Coffee &amp; Tea']</t>
  </si>
  <si>
    <t>x4H8MGCMb2cNqED89DCWlQ</t>
  </si>
  <si>
    <t>Simply Divine Sweets</t>
  </si>
  <si>
    <t>fFHo3nKmOgGiPJi5U-abAQ</t>
  </si>
  <si>
    <t>19116 W Catawba Ave, Ste B</t>
  </si>
  <si>
    <t>['Acai Bowls', 'Ice Cream &amp; Frozen Yogurt', 'Food', 'Juice Bars &amp; Smoothies']</t>
  </si>
  <si>
    <t>8remkRmbCudP0eJOM_GKgQ</t>
  </si>
  <si>
    <t>US Nails Spa</t>
  </si>
  <si>
    <t>8451 Davis Lake Pkwy, Ste B2</t>
  </si>
  <si>
    <t>['Nail Salons', 'Eyelash Service', 'Hair Removal', 'Beauty &amp; Spas', 'Waxing']</t>
  </si>
  <si>
    <t>i8wkU3-hdZrsijREI7dpWA</t>
  </si>
  <si>
    <t>Woodforest National Bank</t>
  </si>
  <si>
    <t>iJpTpE9A8WDWvUlvUcFZuA</t>
  </si>
  <si>
    <t>Brio</t>
  </si>
  <si>
    <t>4720 Piedmont Row Dr, Ste 150</t>
  </si>
  <si>
    <t>['American (New)', 'Nightlife', 'Bars', 'Seafood', 'Italian', 'Pizza', 'Cocktail Bars', 'Restaurants']</t>
  </si>
  <si>
    <t>nFmjmIK5_2HryIB-Vyn21Q</t>
  </si>
  <si>
    <t>8109-A University City Blvd</t>
  </si>
  <si>
    <t>sq3noephLWnX7jjcxYE2Kg</t>
  </si>
  <si>
    <t>Carolina Rustica</t>
  </si>
  <si>
    <t>325 McGill Ave, Ste 175</t>
  </si>
  <si>
    <t>E1gI0BKTnQDMUAiYeiaFAw</t>
  </si>
  <si>
    <t>Parsons Daniel MD</t>
  </si>
  <si>
    <t>['Dermatologists', 'Doctors', 'Health &amp; Medical']</t>
  </si>
  <si>
    <t>emu_QZZwqSgFKmBRs3luxw</t>
  </si>
  <si>
    <t>['Specialty Food', 'Sandwiches', 'Fast Food', 'Caterers', 'Event Planning &amp; Services', 'American (Traditional)', 'Restaurants', 'Food']</t>
  </si>
  <si>
    <t>LYKkltobuO2JEo8CyJKOxw</t>
  </si>
  <si>
    <t>Snooze, an A.M. Eatery</t>
  </si>
  <si>
    <t>1331 Central Ave, Ste 100</t>
  </si>
  <si>
    <t>cjq6pMGwctZT9OhS9_fDpw</t>
  </si>
  <si>
    <t>Fresh Salon</t>
  </si>
  <si>
    <t>5349 Ballantyne Commons Pkwy, Ste 800</t>
  </si>
  <si>
    <t>['Public Services &amp; Government', 'Hair Removal', 'Professional Services', 'Waxing', 'Hair Extensions', 'Beauty &amp; Spas', "Men's Hair Salons", 'Skin Care', 'Blow Dry/Out Services', 'Hair Stylists', 'Hair Salons', 'Shopping', 'Cosmetics &amp; Beauty Supply']</t>
  </si>
  <si>
    <t>Vortex Bottle Shop</t>
  </si>
  <si>
    <t>['Beer Bar', 'Restaurants', 'Bars', 'Nightlife', 'Wine Bars']</t>
  </si>
  <si>
    <t>4HTrV9WWPmu_279Euvupmw</t>
  </si>
  <si>
    <t>10215 University City Blvd</t>
  </si>
  <si>
    <t>['Shoe Stores', "Men's Clothing", 'Personal Shopping', "Women's Clothing", 'Shopping', 'Fashion']</t>
  </si>
  <si>
    <t>rT7TTeYUtsDAeYQAZYvn6w</t>
  </si>
  <si>
    <t>Emerson Joseph</t>
  </si>
  <si>
    <t>221 S Tryon St, Ste 100</t>
  </si>
  <si>
    <t>['Hair Salons', "Men's Hair Salons", 'Barbers', 'Massage', 'Day Spas', 'Beauty &amp; Spas']</t>
  </si>
  <si>
    <t>fvzGMwmqWkMMsurbCOsM5w</t>
  </si>
  <si>
    <t>Ohana Poke</t>
  </si>
  <si>
    <t>320 South Tryon St, Ste 114</t>
  </si>
  <si>
    <t>['Restaurants', 'Poke', 'Hawaiian', 'Japanese', 'Food']</t>
  </si>
  <si>
    <t>jfgUGSVdLftIyRbFlxiVng</t>
  </si>
  <si>
    <t>Terrigno Family Chiropractic</t>
  </si>
  <si>
    <t>2427 Plantation Center Dr, Ste B</t>
  </si>
  <si>
    <t>bivY4IG4zyvMakJ9UQdSdw</t>
  </si>
  <si>
    <t>Nefelie's</t>
  </si>
  <si>
    <t>['Mediterranean', 'Lounges', 'Nightlife', 'Restaurants', 'Bars']</t>
  </si>
  <si>
    <t>_BgnYJV0mhn42Ux4naA0vA</t>
  </si>
  <si>
    <t>Johnny Roger's BBQ &amp; Burgers</t>
  </si>
  <si>
    <t>['American (New)', 'Burgers', 'Barbeque', 'Restaurants']</t>
  </si>
  <si>
    <t>V4W7xKyMj1GlyWuWpyQ64A</t>
  </si>
  <si>
    <t>['Automotive', 'Auto Parts &amp; Supplies', 'Eyewear &amp; Opticians', 'Health &amp; Medical', 'Shopping', 'Optometrists']</t>
  </si>
  <si>
    <t>07HaMOwgkJhOETvf-AMaFA</t>
  </si>
  <si>
    <t>Heather Rorison DMD</t>
  </si>
  <si>
    <t>3541 Randolph Rd, Ste 300</t>
  </si>
  <si>
    <t>Xk1oBGS95Q6Ev4dCxDfKbw</t>
  </si>
  <si>
    <t>Law Offices of Jeffrey G Scott</t>
  </si>
  <si>
    <t>1309 Harding Pl</t>
  </si>
  <si>
    <t>['Personal Injury Law', 'Workers Compensation Law', 'Professional Services', 'Lawyers']</t>
  </si>
  <si>
    <t>yZlO5pOpaMoNsuZRUDbrGQ</t>
  </si>
  <si>
    <t>8120 University City Blvd</t>
  </si>
  <si>
    <t>['Fashion', 'Department Stores', 'Shopping', 'Electronics', 'Home &amp; Garden', 'Furniture Stores']</t>
  </si>
  <si>
    <t>EOBf007HwJfG5bok35d6jQ</t>
  </si>
  <si>
    <t>Sun Nails</t>
  </si>
  <si>
    <t>7h9wfL17TjiUTjFqRemThg</t>
  </si>
  <si>
    <t>Maki of Japan</t>
  </si>
  <si>
    <t>8111 Concord Mills Blvd, Ste FC4</t>
  </si>
  <si>
    <t>['Japanese', 'Restaurants', 'Teppanyaki']</t>
  </si>
  <si>
    <t>zL9MsZ2S0rqIIaPgQH7N3A</t>
  </si>
  <si>
    <t>Bells Barber Shop</t>
  </si>
  <si>
    <t>omgLxNkHAs5ESTw5WKh48Q</t>
  </si>
  <si>
    <t>Juicin'- Juice and Smoothie Bar Bar</t>
  </si>
  <si>
    <t>5818 Highland Shoppes Dr, Ste C-3</t>
  </si>
  <si>
    <t>['Food', 'Salad', 'Acai Bowls', 'Live/Raw Food', 'Juice Bars &amp; Smoothies', 'Restaurants']</t>
  </si>
  <si>
    <t>hupeXWY97YCwZQYC79F6hQ</t>
  </si>
  <si>
    <t>8152 S Tryon St</t>
  </si>
  <si>
    <t>['Soup', 'Salad', 'Bagels', 'Restaurants', 'Breakfast &amp; Brunch', 'Sandwiches', 'Bakeries', 'Food']</t>
  </si>
  <si>
    <t>8G6cemcdJcfqFDZepxEhdg</t>
  </si>
  <si>
    <t>Sink or Swim Tattoo</t>
  </si>
  <si>
    <t>11100 Monroe Rd, Ste B</t>
  </si>
  <si>
    <t>T7OtNBmoyV45dkf2LV9qzg</t>
  </si>
  <si>
    <t>9805 Sandy Rock Place, Ste F, Rea Farms Retail Village</t>
  </si>
  <si>
    <t>zsu7d3Oed4k8ABUChSp-1g</t>
  </si>
  <si>
    <t>250 Oak Ave</t>
  </si>
  <si>
    <t>['Chicken Wings', 'Restaurants', 'Pizza', 'Italian']</t>
  </si>
  <si>
    <t>HAXjba6v37josNc_WJUW9g</t>
  </si>
  <si>
    <t>Not Just Coffee - Providence</t>
  </si>
  <si>
    <t>421 Providence Rd</t>
  </si>
  <si>
    <t>RU2rqEfvUDXfpp5H8i9_kg</t>
  </si>
  <si>
    <t>20609 Torrence Chapel Rd, Ste A10</t>
  </si>
  <si>
    <t>['Sandwiches', 'Caterers', 'Specialty Food', 'Food', 'Event Planning &amp; Services', 'Meat Shops', 'Restaurants', 'Delis']</t>
  </si>
  <si>
    <t>6fImjUmID0vyuAJqjlQ5Wg</t>
  </si>
  <si>
    <t>Ashley Homestore</t>
  </si>
  <si>
    <t>9632 E Independence Blvd</t>
  </si>
  <si>
    <t>['Home Decor', 'Mattresses', 'Home &amp; Garden', 'Furniture Stores', 'Shopping']</t>
  </si>
  <si>
    <t>aBLx9JlAMq_AuW6VAImSwg</t>
  </si>
  <si>
    <t>Zada Jane's Corner Cafe</t>
  </si>
  <si>
    <t>1601 Central Ave</t>
  </si>
  <si>
    <t>['Restaurants', 'Sandwiches', 'Salad', 'American (New)', 'Breakfast &amp; Brunch']</t>
  </si>
  <si>
    <t>p8PKgRodH_VFrTzqpMICyg</t>
  </si>
  <si>
    <t>Fintastic</t>
  </si>
  <si>
    <t>['Pets', 'Pet Stores', 'Aquarium Services', 'Pet Services']</t>
  </si>
  <si>
    <t>0HDDfDE377oRmlgRnHsvGQ</t>
  </si>
  <si>
    <t>Studio B the Salon</t>
  </si>
  <si>
    <t>102 N Statesville Rd, Ste B-6</t>
  </si>
  <si>
    <t>rIOXQCudTPhaP9jYwaa19w</t>
  </si>
  <si>
    <t>Williams Buick GMC</t>
  </si>
  <si>
    <t>8201 South Blvd</t>
  </si>
  <si>
    <t>wWgKjx7CGdyNU6GI9sfpCA</t>
  </si>
  <si>
    <t>Parvin‚Äôs Spa</t>
  </si>
  <si>
    <t>1218 Kenilworth Ave</t>
  </si>
  <si>
    <t>['Day Spas', 'Beauty &amp; Spas', 'Hair Removal', 'Skin Care']</t>
  </si>
  <si>
    <t>T7ea-OQ42ZfRYncL1WdECQ</t>
  </si>
  <si>
    <t>7856 Idlewild Rd</t>
  </si>
  <si>
    <t>n-1-VDiJJ_AXTNu-WGvdag</t>
  </si>
  <si>
    <t>Waxhaw Animal Hospital</t>
  </si>
  <si>
    <t>601 N Church St</t>
  </si>
  <si>
    <t>['Pets', 'Pet Services', 'Pet Sitting', 'Veterinarians', 'Pet Groomers']</t>
  </si>
  <si>
    <t>ZNA27YNqJPVtN_H76HMFYQ</t>
  </si>
  <si>
    <t>Mac Tabby Cat Cafe</t>
  </si>
  <si>
    <t>3204 N Davidson St</t>
  </si>
  <si>
    <t>['Restaurants', 'Cafes', 'Coffee &amp; Tea', 'Themed Cafes', 'Pets', 'Food']</t>
  </si>
  <si>
    <t>nx4L9KZnGJh7P5ylUnquow</t>
  </si>
  <si>
    <t>Fancycut</t>
  </si>
  <si>
    <t>8516 S Tryon, Ste 103</t>
  </si>
  <si>
    <t>8GOvGafy-u6IqEve-_SUTQ</t>
  </si>
  <si>
    <t>Mbody Beauty</t>
  </si>
  <si>
    <t>, Ste 41</t>
  </si>
  <si>
    <t>['Beauty &amp; Spas', 'Hair Removal', 'Eyebrow Services', 'Eyelash Service', 'Waxing', 'Threading Services', 'Skin Care']</t>
  </si>
  <si>
    <t>fW1CurreO1H9yVANSTO_FA</t>
  </si>
  <si>
    <t>Tropical Goodies Restaurant</t>
  </si>
  <si>
    <t>mILfcRQxAippB-Y6Bm4uiw</t>
  </si>
  <si>
    <t>3530 Mt Holly Hunterville Rd</t>
  </si>
  <si>
    <t>r38gJ4MVnt8JF96ZWEpSNw</t>
  </si>
  <si>
    <t>Hendrick Motorsports</t>
  </si>
  <si>
    <t>['Flowers &amp; Gifts', 'Gift Shops', 'Professional Sports Teams', 'Arts &amp; Entertainment', 'Automotive', 'Shopping', 'Museums']</t>
  </si>
  <si>
    <t>5NpPzkWWH9b0Det-fri35Q</t>
  </si>
  <si>
    <t>Ann's Beauty</t>
  </si>
  <si>
    <t>3304 Eastway Dr, Ste B</t>
  </si>
  <si>
    <t>['Beauty &amp; Spas', 'Hair Salons', 'Shopping', 'Cosmetics &amp; Beauty Supply']</t>
  </si>
  <si>
    <t>IFrlbhpx3y3tLptil6Awiw</t>
  </si>
  <si>
    <t>Martinizing Dry Cleaners of Charlotte</t>
  </si>
  <si>
    <t>1408 E Blvd, Ste AA</t>
  </si>
  <si>
    <t>QaXH-3czTVXQPscIhsrzkA</t>
  </si>
  <si>
    <t>Ameritruck</t>
  </si>
  <si>
    <t>4725 Equipment Dr</t>
  </si>
  <si>
    <t>['Commercial Truck Dealers', 'Automotive']</t>
  </si>
  <si>
    <t>niacDKknyO9ZSfRQDHX6ZA</t>
  </si>
  <si>
    <t>['Chicken Wings', 'American (Traditional)', 'American (New)', 'Restaurants', 'Sports Bars', 'Bars', 'Nightlife']</t>
  </si>
  <si>
    <t>_xPFL4f9vmJgdk1ZvlQTow</t>
  </si>
  <si>
    <t>Crown Cab - Charlotte</t>
  </si>
  <si>
    <t>1541 St George St</t>
  </si>
  <si>
    <t>['Public Services &amp; Government', 'Airports', 'Airport Shuttles', 'Transportation', 'Taxis', 'Hotels &amp; Travel']</t>
  </si>
  <si>
    <t>rWSxCNYk6l7J0M4OZNYq9w</t>
  </si>
  <si>
    <t>Lincoln Street Kitchen &amp; Cocktails</t>
  </si>
  <si>
    <t>1320 S Church St, Ste 400</t>
  </si>
  <si>
    <t>['Bars', 'Food', 'Nightlife', 'Breweries', 'Restaurants', 'Cocktail Bars', 'American (New)']</t>
  </si>
  <si>
    <t>w1oswWc8vBt1d6dVrewMkw</t>
  </si>
  <si>
    <t>Charlotte Fine Art</t>
  </si>
  <si>
    <t>['Cultural Center', 'Art Classes', 'Arts &amp; Entertainment', 'Shopping', 'Education', 'Art Galleries']</t>
  </si>
  <si>
    <t>zt1qkoPPJx_VVScAcBGc3w</t>
  </si>
  <si>
    <t>Metropolitan Ballroom</t>
  </si>
  <si>
    <t>2935 Providence Rd, Ste 200</t>
  </si>
  <si>
    <t>['Venues &amp; Event Spaces', 'Arts &amp; Entertainment', 'Performing Arts', 'Event Planning &amp; Services', 'Dance Studios', 'Fitness &amp; Instruction', 'Active Life']</t>
  </si>
  <si>
    <t>aW6Z4NSqEVli-xYMV3jRyg</t>
  </si>
  <si>
    <t>Zebra Restaurant</t>
  </si>
  <si>
    <t>4521 Sharon Rd, Ste 100</t>
  </si>
  <si>
    <t>['Wine Bars', 'Restaurants', 'Event Planning &amp; Services', 'Nightlife', 'American (Traditional)', 'Bars', 'American (New)', 'French', 'Caterers']</t>
  </si>
  <si>
    <t>dIH6PTnGqqAP2FCqb3l25A</t>
  </si>
  <si>
    <t>['Nightlife', 'Adult Entertainment', 'Shopping', 'Adult', 'Personal Shopping', 'Lingerie', 'Fashion']</t>
  </si>
  <si>
    <t>ikom1-h2Kk7DfziD2wJo-g</t>
  </si>
  <si>
    <t>Sean Rocco Salon</t>
  </si>
  <si>
    <t>1412 East Blvd, Ste D</t>
  </si>
  <si>
    <t>c1gEqdcI9ocM3hkP2xtWHg</t>
  </si>
  <si>
    <t>Heritage Food and Drink</t>
  </si>
  <si>
    <t>['Restaurants', 'British', 'American (New)']</t>
  </si>
  <si>
    <t>33ZCc2qpwk0wdOkJ57p5sQ</t>
  </si>
  <si>
    <t>Best Buy - Gastonia</t>
  </si>
  <si>
    <t>3054 E Franklin Blvd, Ste 1</t>
  </si>
  <si>
    <t>['Electronics', 'Local Services', 'Shopping', 'IT Services &amp; Computer Repair', 'Computers', 'Appliances &amp; Repair', 'Appliances', 'Home &amp; Garden']</t>
  </si>
  <si>
    <t>hK2PnGA77Gu_zhovMYhXUg</t>
  </si>
  <si>
    <t>Bryant Neighborhood Park</t>
  </si>
  <si>
    <t>1701 W Morehead St</t>
  </si>
  <si>
    <t>uR3hlYEIMOxdjSt2etur6Q</t>
  </si>
  <si>
    <t>Simpson's Auto Repair, Inc</t>
  </si>
  <si>
    <t>15231 Old Statesville Rd</t>
  </si>
  <si>
    <t>0qumOKgxIjkDFbjMVcWf9g</t>
  </si>
  <si>
    <t>C Fredrick's Automotive Interiors</t>
  </si>
  <si>
    <t>1320 Nandina St</t>
  </si>
  <si>
    <t>['Automotive', 'Furniture Reupholstery', 'Local Services', 'Auto Parts &amp; Supplies', 'Auto Detailing', 'Auto Upholstery']</t>
  </si>
  <si>
    <t>YZjqRPrLZBOh2Lz5iVbuHA</t>
  </si>
  <si>
    <t>10917 Carolina Place Pkwy</t>
  </si>
  <si>
    <t>bDvFtr6NhtRTHEfYJu6Cfw</t>
  </si>
  <si>
    <t>cBGSW-ruZjTsxgPYyLe76Q</t>
  </si>
  <si>
    <t>Happy Feet Carpet cleaning</t>
  </si>
  <si>
    <t>10615 Waxhaw Hwy</t>
  </si>
  <si>
    <t>GObl25UPi1_0NxeFjwpiNQ</t>
  </si>
  <si>
    <t>['Sandwiches', 'Restaurants', 'Pizza', 'Italian']</t>
  </si>
  <si>
    <t>iDwv7sbU6roz0I3Q_GRzAQ</t>
  </si>
  <si>
    <t>Custom Home Pubs</t>
  </si>
  <si>
    <t>['Beer', 'Wine &amp; Spirits', 'Pubs', 'Nightlife', 'Food', 'Bars']</t>
  </si>
  <si>
    <t>yeZr0NBthDQuQ-JjPDkxyw</t>
  </si>
  <si>
    <t>Roppongi Ramen Bar</t>
  </si>
  <si>
    <t>['Chicken Wings', 'Ramen', 'Japanese', 'Restaurants', 'Breakfast &amp; Brunch']</t>
  </si>
  <si>
    <t>V3ezujuEJmlh-41LPpg4Zg</t>
  </si>
  <si>
    <t>Garden Inn Extended Stay Hotel</t>
  </si>
  <si>
    <t>4904 Reagan Dr</t>
  </si>
  <si>
    <t>kOJGzOo4pbyudsi4XxP_Jw</t>
  </si>
  <si>
    <t>101 S Tryon St, Ste 6</t>
  </si>
  <si>
    <t>['Local Services', 'Electronics Repair', 'Mobile Phones', 'Shopping', 'Data Recovery', 'Mobile Phone Repair', 'Mobile Phone Accessories', 'IT Services &amp; Computer Repair']</t>
  </si>
  <si>
    <t>HMeLqIzsr_Yn7yEGM2yL4g</t>
  </si>
  <si>
    <t>Nail Center</t>
  </si>
  <si>
    <t>4219 Providence Rd, Unit 2</t>
  </si>
  <si>
    <t>Buk1Aad3gynpDh8TgfTrVg</t>
  </si>
  <si>
    <t>Skrimp Shack</t>
  </si>
  <si>
    <t>8328 Pineville-Matthews Rd, Ste 301</t>
  </si>
  <si>
    <t>['Seafood', 'Soul Food', 'Fish &amp; Chips', 'Restaurants']</t>
  </si>
  <si>
    <t>PRlaKAOBFYLmFsBMLJKjwA</t>
  </si>
  <si>
    <t>9216 Ardrey Kell Rd, Ste 100</t>
  </si>
  <si>
    <t>['Doctors', 'Podiatrists', 'Health &amp; Medical']</t>
  </si>
  <si>
    <t>Cdk3wRR7TwJb1JW7agPJXw</t>
  </si>
  <si>
    <t>Pint Central</t>
  </si>
  <si>
    <t>1226 Central Ave, Ste A</t>
  </si>
  <si>
    <t>['Beer Gardens', 'Beer Bar', 'Bars', 'Nightlife', 'Restaurants', 'American (New)', 'Tapas Bars', 'Argentine']</t>
  </si>
  <si>
    <t>l_YmKjkPhc2JJ_hebm5gRA</t>
  </si>
  <si>
    <t>Latin Auto Service</t>
  </si>
  <si>
    <t>5006-B Albemarle Rd</t>
  </si>
  <si>
    <t>znpJnbUFGRybIHxrb3WDuw</t>
  </si>
  <si>
    <t>310 S Sharon Amity Rd</t>
  </si>
  <si>
    <t>['Shopping', 'Books', 'Mags', 'Music &amp; Video', 'Video Game Stores']</t>
  </si>
  <si>
    <t>RMcitqhZgwnfRoQQiUrOyw</t>
  </si>
  <si>
    <t>SUNsational Tint Wraps Detail</t>
  </si>
  <si>
    <t>520 E Hebron St, Ste C</t>
  </si>
  <si>
    <t>['Home Services', 'Auto Detailing', 'Automotive', 'Home Window Tinting', 'Car Window Tinting', 'Auto Glass Services', 'Glass &amp; Mirrors', 'Vehicle Wraps']</t>
  </si>
  <si>
    <t>WSE8pvoQroCt8RDoAx_ilg</t>
  </si>
  <si>
    <t>Team Charlotte Motorsports</t>
  </si>
  <si>
    <t>['Motorcycle Dealers', 'Automotive', 'Motorcycle Gear', 'Shopping', 'Motorcycle Repair']</t>
  </si>
  <si>
    <t>ME0l2RjWcza2Cx8oDr-wig</t>
  </si>
  <si>
    <t>6721 E Independence Blvd</t>
  </si>
  <si>
    <t>t4ZZBFnDeHOf3Q1rgNFw-w</t>
  </si>
  <si>
    <t>6610 E Independence Blvd</t>
  </si>
  <si>
    <t>kmF3VYuF52KUIo6jqnGoaQ</t>
  </si>
  <si>
    <t>['Sandwiches', 'Restaurants', 'Fast Food', 'American (New)']</t>
  </si>
  <si>
    <t>SD2vTP75xrTtz3JGJnEtBg</t>
  </si>
  <si>
    <t>Pioneer Springs Community School</t>
  </si>
  <si>
    <t>9132 Bob Beatty Rd</t>
  </si>
  <si>
    <t>['Education', 'Elementary Schools', 'Community Service/Non-Profit', 'Local Services']</t>
  </si>
  <si>
    <t>xVbm_0EPV9Dx27SXPYZPxg</t>
  </si>
  <si>
    <t>The Shop</t>
  </si>
  <si>
    <t>2016 N Tryon St</t>
  </si>
  <si>
    <t>4gFV5YJs3TlUx7StVveyHw</t>
  </si>
  <si>
    <t>Rise Up Garage Doors</t>
  </si>
  <si>
    <t>7300 Kuck Rd</t>
  </si>
  <si>
    <t>ak0zg848hiMkT1hQwnIf0w</t>
  </si>
  <si>
    <t>Koffee Kup Cafeteria</t>
  </si>
  <si>
    <t>1520 W Blvd, Ste H</t>
  </si>
  <si>
    <t>['Soul Food', 'Restaurants', 'Southern', 'Cafeteria']</t>
  </si>
  <si>
    <t>L8qXp6Wh5zZt4BzllZPGNQ</t>
  </si>
  <si>
    <t>The Unknown Brewing</t>
  </si>
  <si>
    <t>['Music Venues', 'Breweries', 'Pubs', 'Venues &amp; Event Spaces', 'Food', 'Bars', 'Arts &amp; Entertainment', 'Nightlife', 'Event Planning &amp; Services']</t>
  </si>
  <si>
    <t>y2BAJiVr3K7Y39tuaEWW5Q</t>
  </si>
  <si>
    <t>7211 Waverly Walk Ave, Ste B-1</t>
  </si>
  <si>
    <t>XTQWdGUh1Xtlk7e9kxBMwg</t>
  </si>
  <si>
    <t>19116 W Catawba Ave</t>
  </si>
  <si>
    <t>OoedH4JeYtzHybrfrcEKSQ</t>
  </si>
  <si>
    <t>The Upper Cervical Spine Center</t>
  </si>
  <si>
    <t>2550 W Arrowood Rd 104</t>
  </si>
  <si>
    <t>['Chiropractors', 'Health &amp; Medical', 'Medical Centers']</t>
  </si>
  <si>
    <t>uNG070SXY5aPWa342a987w</t>
  </si>
  <si>
    <t>Wired Coffee Espress Com</t>
  </si>
  <si>
    <t>1933 Hoffman Rd</t>
  </si>
  <si>
    <t>VU_Is6n-JWMfNXN4LHvkXA</t>
  </si>
  <si>
    <t>Back-n-Balance</t>
  </si>
  <si>
    <t>402 W Trade St, Ste 200 A</t>
  </si>
  <si>
    <t>['Massage Therapy', 'Spray Tanning', 'Tanning', 'Beauty &amp; Spas', 'Yoga', 'Active Life', 'Skin Care', 'Health &amp; Medical', 'Massage', 'Fitness &amp; Instruction', 'Medical Spas']</t>
  </si>
  <si>
    <t>5s1Xby0zO4Xy5BpNor_0bw</t>
  </si>
  <si>
    <t>['Hotels &amp; Travel', 'Airport Terminals', 'Transportation', 'Airlines', 'Airports']</t>
  </si>
  <si>
    <t>fNcLQYK4SH7Ss74CyuCdsA</t>
  </si>
  <si>
    <t>15419 Hodges Cir</t>
  </si>
  <si>
    <t>['Laser Eye Surgery/Lasik', 'Optometrists', 'Health &amp; Medical', 'Ophthalmologists', 'Shopping', 'Doctors', 'Eyewear &amp; Opticians']</t>
  </si>
  <si>
    <t>g7NPEiA1lQA7sZm9l3ChcA</t>
  </si>
  <si>
    <t>DELUXE The Fine Art of Dining</t>
  </si>
  <si>
    <t>['Restaurants', 'Nightlife', 'Mediterranean', 'Bars', 'American (New)']</t>
  </si>
  <si>
    <t>DMR4o9jWZqq06jDDi7pJ0A</t>
  </si>
  <si>
    <t>Stone Ridge Apartments by Greystar</t>
  </si>
  <si>
    <t>8940 Camden Creek Ln</t>
  </si>
  <si>
    <t>xj5y7Y8PEH2zz3GC2ijSog</t>
  </si>
  <si>
    <t>WFNZ Doghouse</t>
  </si>
  <si>
    <t>401 W Morehead St</t>
  </si>
  <si>
    <t>['Local Flavor', 'Mass Media', 'Radio Stations']</t>
  </si>
  <si>
    <t>Fr1-XuRSNeD4Jc7J0KGsCg</t>
  </si>
  <si>
    <t>A Bare Affair Strippers</t>
  </si>
  <si>
    <t>3020 I Prosperity Church Rd, Ste 412</t>
  </si>
  <si>
    <t>Cl5IqhKPVSgXgIFhpvbfRg</t>
  </si>
  <si>
    <t>Forest Hill Church</t>
  </si>
  <si>
    <t>7224 Park Rd</t>
  </si>
  <si>
    <t>9x_a7c_tOXNj7K4HdD8e6A</t>
  </si>
  <si>
    <t>Eight and Sand Kitchen</t>
  </si>
  <si>
    <t>135 New Bern St</t>
  </si>
  <si>
    <t>['Pizza', 'Salad', 'Bakeries', 'Restaurants', 'Food', 'Breakfast &amp; Brunch', 'Sandwiches', 'Coffee &amp; Tea']</t>
  </si>
  <si>
    <t>S4NaXIFDsEY-1cEucZ7Isw</t>
  </si>
  <si>
    <t>Davidson College</t>
  </si>
  <si>
    <t>100 N Main St</t>
  </si>
  <si>
    <t>w7N_q76R_DydNqK1zvHmBw</t>
  </si>
  <si>
    <t>Venue</t>
  </si>
  <si>
    <t>2512 Weddington Ave</t>
  </si>
  <si>
    <t>ArTZKKmFcnsjUCw8v8YIqw</t>
  </si>
  <si>
    <t>Five Star Moving Company</t>
  </si>
  <si>
    <t>['Local Services', 'Home Services', 'Movers']</t>
  </si>
  <si>
    <t>1_ECZYuJkLFoQzNgHdp_8Q</t>
  </si>
  <si>
    <t>Pok√© Bar</t>
  </si>
  <si>
    <t>9816 Rea Rd, Ste A</t>
  </si>
  <si>
    <t>['Restaurants', 'Sushi Bars', 'Poke', 'Asian Fusion', 'Food', 'Hawaiian']</t>
  </si>
  <si>
    <t>o1EaMrCueIxPYWXHUI4iLQ</t>
  </si>
  <si>
    <t>Second String Santa</t>
  </si>
  <si>
    <t>['Local Flavor', 'Party &amp; Event Planning', 'Event Planning &amp; Services']</t>
  </si>
  <si>
    <t>t8V_P7ZzRrhDQoqeoGVahQ</t>
  </si>
  <si>
    <t>The Cellar at Duckworth's</t>
  </si>
  <si>
    <t>['Restaurants', 'Bars', 'Cocktail Bars', 'Tapas/Small Plates', 'Lounges', 'Nightlife', 'American (New)', 'Tapas Bars', 'Gastropubs']</t>
  </si>
  <si>
    <t>a6_zyZM4tlEb9rovsUJhyw</t>
  </si>
  <si>
    <t>The Milestone</t>
  </si>
  <si>
    <t>3400 Tuckaseegee Rd</t>
  </si>
  <si>
    <t>['Venues &amp; Event Spaces', 'Event Planning &amp; Services', 'Arts &amp; Entertainment', 'Music Venues', 'Nightlife']</t>
  </si>
  <si>
    <t>thksKrR7cW57Yt3qcocLBA</t>
  </si>
  <si>
    <t>University Dental Associates Gateway</t>
  </si>
  <si>
    <t>_1_fSYchsTJuJHjFMIxWbA</t>
  </si>
  <si>
    <t>440 McCullough Dr, Ste A-100</t>
  </si>
  <si>
    <t>['Tobacco Shops', 'Head Shops', 'Beer', 'Wine &amp; Spirits', 'Grocery', 'Shopping', 'Food', 'Flowers &amp; Gifts']</t>
  </si>
  <si>
    <t>['Restaurants', 'Delis', 'Food', 'Bakeries']</t>
  </si>
  <si>
    <t>hCfRaMhwTRhgHD7oK219fg</t>
  </si>
  <si>
    <t>Hughes Automotive</t>
  </si>
  <si>
    <t>7116 Harrisburg Rd</t>
  </si>
  <si>
    <t>CeiKFjK6lOGeHpM4byIggg</t>
  </si>
  <si>
    <t>Ballantyne Storage of Charlotte</t>
  </si>
  <si>
    <t>16155 Lancaster Hwy</t>
  </si>
  <si>
    <t>KLRrgESUXm_bCdyTH47lnw</t>
  </si>
  <si>
    <t>TTS Auto Repair &amp; Service</t>
  </si>
  <si>
    <t>4910 Old Pineville Rd</t>
  </si>
  <si>
    <t>9IcpU0-Fr2sWi_YvvjNMyg</t>
  </si>
  <si>
    <t>610 Jetton St, Ste 150</t>
  </si>
  <si>
    <t>LQSAbsfuSsA3il8avQi1AQ</t>
  </si>
  <si>
    <t>Cartridge World</t>
  </si>
  <si>
    <t>8334 Pineville Matthews Rd, Ste 110</t>
  </si>
  <si>
    <t>MUF1PI13ISqrt96vfsNDNw</t>
  </si>
  <si>
    <t>Carmen's Sewing and Alterations</t>
  </si>
  <si>
    <t>0g3FlpqH4m-W6i32cJboYw</t>
  </si>
  <si>
    <t>Tennehs African Braiding Salon</t>
  </si>
  <si>
    <t>2824 The Plz</t>
  </si>
  <si>
    <t>QtOUzrk3uDb7sw72V2dCzw</t>
  </si>
  <si>
    <t>Smart Bamboo</t>
  </si>
  <si>
    <t>4400 Sharon Rd, Ste L11</t>
  </si>
  <si>
    <t>['Mattresses', 'Shopping', 'Kitchen &amp; Bath', 'Home &amp; Garden', 'Furniture Stores']</t>
  </si>
  <si>
    <t>G3B1B_2hZBgZVSBZZiJYbA</t>
  </si>
  <si>
    <t>8915 Christenbury Pkwy, Ste 30</t>
  </si>
  <si>
    <t>['Fast Food', 'Pizza', 'Salad', 'Restaurants']</t>
  </si>
  <si>
    <t>shn92SEDMxMOROR3fnx4XQ</t>
  </si>
  <si>
    <t>Crawlspace Medic</t>
  </si>
  <si>
    <t>4714 Stockholm Ct, Ste 102</t>
  </si>
  <si>
    <t>['Home Services', 'Real Estate Agents', 'Waterproofing', 'Contractors', 'Real Estate', 'Foundation Repair', 'Damage Restoration']</t>
  </si>
  <si>
    <t>MktnqEPUq09KAxUcrS-w1A</t>
  </si>
  <si>
    <t>Clucker's Greek Cuisine</t>
  </si>
  <si>
    <t>8318 Pineville Matthews Rd, Unit 704/703</t>
  </si>
  <si>
    <t>['Restaurants', 'Mediterranean', 'Greek']</t>
  </si>
  <si>
    <t>Rx6PF3O6Q8pJz8dLMJZfKQ</t>
  </si>
  <si>
    <t>7819 Forest Pine Drive</t>
  </si>
  <si>
    <t>Two On Earth Bakery Cafe</t>
  </si>
  <si>
    <t>['Food', 'Bakeries', 'Coffee &amp; Tea', 'Cafes', 'Restaurants']</t>
  </si>
  <si>
    <t>2601 South Blvd</t>
  </si>
  <si>
    <t>['Gas Stations', 'Coffee &amp; Tea', 'Automotive', 'Food', 'Service Stations', 'Gas Stations', 'Convenience Stores']</t>
  </si>
  <si>
    <t>mpQQC9h3KIm-P0iCnCUmDA</t>
  </si>
  <si>
    <t>MND Accounting</t>
  </si>
  <si>
    <t>3472 N Davidson St</t>
  </si>
  <si>
    <t>7t7NdjgHShlZ9R5UEqTOCQ</t>
  </si>
  <si>
    <t>11025 Carolina Place Pkwy, Ste Fc3</t>
  </si>
  <si>
    <t>zILOh-Vl2A44yq1BE9APhQ</t>
  </si>
  <si>
    <t>3024 Old Charlotte Hwy</t>
  </si>
  <si>
    <t>['Auto Repair', 'Tires', 'Automotive', 'Auto Customization', 'Transmission Repair']</t>
  </si>
  <si>
    <t>Hkk_z1WMQajSnkG3Gaj3PQ</t>
  </si>
  <si>
    <t>Bargain Hunters Thrift Store</t>
  </si>
  <si>
    <t>7020 Albemarle Rd</t>
  </si>
  <si>
    <t>tLnIHvvhtDPmCLoUrDaMaQ</t>
  </si>
  <si>
    <t>Mama Lena's</t>
  </si>
  <si>
    <t>k8IoJyFy4o4PwkMo_U44BQ</t>
  </si>
  <si>
    <t>nfEhIrAWVyKfjk6CZZYHCg</t>
  </si>
  <si>
    <t>Service King Collision Charlotte</t>
  </si>
  <si>
    <t>1142 McAlway Rd</t>
  </si>
  <si>
    <t>HXqWwxHaRJjysQNldXZgqg</t>
  </si>
  <si>
    <t>9700 Rea Rd, Ste A</t>
  </si>
  <si>
    <t>aG5djjpOLNiZLDhZbAXI6w</t>
  </si>
  <si>
    <t>7002 Mathews/Mint Hill Rd</t>
  </si>
  <si>
    <t>['Burgers', 'American (New)', 'Restaurants', 'Fast Food', 'Hot Dogs']</t>
  </si>
  <si>
    <t>KleCXFYOmdACcQUvf6_XEg</t>
  </si>
  <si>
    <t>5825 Thunder Rd</t>
  </si>
  <si>
    <t>['Discount Store', 'Electronics', 'Drugstores', 'Department Stores', 'Food', 'Mobile Phones', 'Grocery', 'Fashion', 'Shopping']</t>
  </si>
  <si>
    <t>hqWNpbCEzt7EzUeWkDqjBA</t>
  </si>
  <si>
    <t>Franky T's Pizzeria</t>
  </si>
  <si>
    <t>['Pizza', 'Restaurants', 'Italian', 'Salad', 'Caterers', 'Event Planning &amp; Services']</t>
  </si>
  <si>
    <t>Gm5RxFJYa43fvULiYcCzlQ</t>
  </si>
  <si>
    <t>Kate Terrigno - Dickens Mitchener Real Estate</t>
  </si>
  <si>
    <t>2230 Randolph Rd</t>
  </si>
  <si>
    <t>CWIYnBcq-onxxcby8WJp0w</t>
  </si>
  <si>
    <t>Showmars Steele Creek</t>
  </si>
  <si>
    <t>uk-bW5C9zy-YADoK-Vl0EA</t>
  </si>
  <si>
    <t>bloc</t>
  </si>
  <si>
    <t>2400 Park Rd, Ste A</t>
  </si>
  <si>
    <t>['Fitness &amp; Instruction', 'Cardio Classes', 'Yoga', 'Active Life', 'Gyms', 'Boxing']</t>
  </si>
  <si>
    <t>ZhhJtilWRDryTxeXF1kVWw</t>
  </si>
  <si>
    <t>PJ's Coffee &amp; Lounge</t>
  </si>
  <si>
    <t>210 E Trade St, Building C</t>
  </si>
  <si>
    <t>['Music Venues', 'Desserts', 'Tapas Bars', 'Bars', 'Coffee &amp; Tea', 'Food', 'Arts &amp; Entertainment', 'Wine Bars', 'Restaurants', 'Nightlife']</t>
  </si>
  <si>
    <t>llE7OE0-4_LTS8rpGKOO-Q</t>
  </si>
  <si>
    <t>University Dental Associates</t>
  </si>
  <si>
    <t>2609 N Duke St, Ste 618</t>
  </si>
  <si>
    <t>['Orthodontists', 'Health &amp; Medical', 'Cosmetic Dentists', 'Dentists', 'General Dentistry']</t>
  </si>
  <si>
    <t>GSocTW7IhePDXOt4YDs9nw</t>
  </si>
  <si>
    <t>Juice Bar Providence Plaza</t>
  </si>
  <si>
    <t>2907 Providence Rd, Ste 101 Bldg A</t>
  </si>
  <si>
    <t>1_02wXxt7euom-9hWZeReA</t>
  </si>
  <si>
    <t>Queen Park Social</t>
  </si>
  <si>
    <t>4125 Yancey Rd</t>
  </si>
  <si>
    <t>['Nightlife', 'Active Life', 'Arts &amp; Entertainment', 'Venues &amp; Event Spaces', 'Bars', 'Bowling', 'Event Planning &amp; Services', 'Restaurants', 'American (Traditional)']</t>
  </si>
  <si>
    <t>7q1EE9wgGD4obY669MZhPQ</t>
  </si>
  <si>
    <t>8112 Idlewild Rd</t>
  </si>
  <si>
    <t>HDt926LZpc8Sr0fzIP9WOQ</t>
  </si>
  <si>
    <t>Agave Mexican Restaurant</t>
  </si>
  <si>
    <t>pSmFcyk6VbzRWJv2I9LfaQ</t>
  </si>
  <si>
    <t>Lighting &amp; Bulbs Unlimited</t>
  </si>
  <si>
    <t>3300 Monroe Rd, Unit C</t>
  </si>
  <si>
    <t>PlFDD0jblsRK1hE9J4Texw</t>
  </si>
  <si>
    <t>2384 Dale Earnhardt Blvd</t>
  </si>
  <si>
    <t>j8_RW2wEvUTocXwDB0zfVg</t>
  </si>
  <si>
    <t>qefemI-aUCSZ_mM78EcMaA</t>
  </si>
  <si>
    <t>4444 Park Rd</t>
  </si>
  <si>
    <t>['Burgers', 'Salad', 'Restaurants', 'American (Traditional)']</t>
  </si>
  <si>
    <t>rwMsL9BhGDG6r0J5zJEpYQ</t>
  </si>
  <si>
    <t>Coast To Coast Tattoo</t>
  </si>
  <si>
    <t>512 East 15th St</t>
  </si>
  <si>
    <t>1Ryf13AbG8qMdl72cp1Pfw</t>
  </si>
  <si>
    <t>Modest Cleaners</t>
  </si>
  <si>
    <t>4256 Hwy 49 S</t>
  </si>
  <si>
    <t>['Dry Cleaning', 'Laundry Services', 'Local Services', 'Sewing &amp; Alterations', 'Dry Cleaning &amp; Laundry']</t>
  </si>
  <si>
    <t>aDyrbAgPCrEpbEbAKFzXAQ</t>
  </si>
  <si>
    <t>Goodwill Industries Outlet Store</t>
  </si>
  <si>
    <t>['Shopping', 'Thrift Stores', 'Local Services', 'Community Service/Non-Profit']</t>
  </si>
  <si>
    <t>76WEU6Qjl83QfowIuM3e6w</t>
  </si>
  <si>
    <t>AKM Auto Key Masters</t>
  </si>
  <si>
    <t>8022 Providence Rd, Ste 500-150</t>
  </si>
  <si>
    <t>['Security Systems', 'Auto Repair', 'Professional Services', 'Keys &amp; Locksmiths', 'Home Services', 'Roadside Assistance', 'Local Services', 'Automotive']</t>
  </si>
  <si>
    <t>ggd0cEaHFeKfOHgKZ2Qg4w</t>
  </si>
  <si>
    <t>Jackalope Jack's Restaurant &amp; Bar</t>
  </si>
  <si>
    <t>['Breakfast &amp; Brunch', 'Restaurants', 'Bars', 'Sports Bars', 'Shopping', 'Sports Wear', 'Sporting Goods', 'American (Traditional)', 'Nightlife', 'Fashion', 'Burgers']</t>
  </si>
  <si>
    <t>v4oFhyARHh9PE3Q2yKuXrQ</t>
  </si>
  <si>
    <t>Sara Rose, PHD</t>
  </si>
  <si>
    <t>4600 Park Rd, Ste 315</t>
  </si>
  <si>
    <t>['Counseling &amp; Mental Health', 'Health &amp; Medical']</t>
  </si>
  <si>
    <t>ssn-FfGACqnC9VhyuIG4kA</t>
  </si>
  <si>
    <t>1405 E Franklin Blvd</t>
  </si>
  <si>
    <t>["Women's Clothing", 'Shoe Stores', 'Sports Wear', 'Fashion', 'Sporting Goods', 'Dance Wear', "Men's Clothing", 'Shopping']</t>
  </si>
  <si>
    <t>YieLEwwBCukUPFZQzgbOgQ</t>
  </si>
  <si>
    <t>zMAX Dragway</t>
  </si>
  <si>
    <t>6570 Bruton Smith Blvd</t>
  </si>
  <si>
    <t>['Stadiums &amp; Arenas', 'Race Tracks', 'Arts &amp; Entertainment']</t>
  </si>
  <si>
    <t>ntfsBPtVKW7mG_fxjJTJow</t>
  </si>
  <si>
    <t>Hunt Club by Cortland</t>
  </si>
  <si>
    <t>100 Heritage Point Rd</t>
  </si>
  <si>
    <t>pfFDY_reu-jlBpJsSA9qFA</t>
  </si>
  <si>
    <t>ivy &amp; leo</t>
  </si>
  <si>
    <t>6401 Morrison Blvd, Ste 13-A</t>
  </si>
  <si>
    <t>['Shoe Stores', 'Fashion', 'Accessories', 'Shopping', "Women's Clothing"]</t>
  </si>
  <si>
    <t>N30ltPJXOD0eNxaS1D9OGQ</t>
  </si>
  <si>
    <t>9548 Mt Holly-Huntersville Rd, Ste E</t>
  </si>
  <si>
    <t>aHPdE5Qem7FQdOL7QajZig</t>
  </si>
  <si>
    <t>Elements Massage</t>
  </si>
  <si>
    <t>Kenilworth Commons Shopping Center, 1710 Kenilworth Ave, Suite 190</t>
  </si>
  <si>
    <t>poIxgdfXbVsPZgpZLQRu_w</t>
  </si>
  <si>
    <t>Save Point Video Games</t>
  </si>
  <si>
    <t>8640 University Blvd, Ste A9</t>
  </si>
  <si>
    <t>['Videos &amp; Video Game Rental', 'Books', 'Mags', 'Music &amp; Video', 'Toy Stores', 'Shopping']</t>
  </si>
  <si>
    <t>23O3yKR9jy4JEEV58h0iZQ</t>
  </si>
  <si>
    <t>Aces Automotive</t>
  </si>
  <si>
    <t>118 Business Park Dr</t>
  </si>
  <si>
    <t>['Oil Change Stations', 'Home Services', 'Heating &amp; Air Conditioning/HVAC', 'Auto Repair', 'Automotive']</t>
  </si>
  <si>
    <t>WjDouX2QKYjiY5JmqYjKhw</t>
  </si>
  <si>
    <t>3420 US Hwy 601, Ste 110</t>
  </si>
  <si>
    <t>Bj06RCoblxFFYJLzL03Q1w</t>
  </si>
  <si>
    <t>5345 Vining St, Ste 101</t>
  </si>
  <si>
    <t>['Shopping', 'Gift Shops', 'Chocolatiers &amp; Shops', 'Flowers &amp; Gifts', 'Florists', 'Specialty Food', 'Food', 'Fruits &amp; Veggies', 'Party &amp; Event Planning', 'Event Planning &amp; Services']</t>
  </si>
  <si>
    <t>nh0tG2CgJFKYEWh13AlJ2A</t>
  </si>
  <si>
    <t>Artistry Florals</t>
  </si>
  <si>
    <t>18509-B Statesville Rd</t>
  </si>
  <si>
    <t>['Flowers &amp; Gifts', 'Florists', 'Shopping']</t>
  </si>
  <si>
    <t>PJnrRUbeUod82qAjW_8J_Q</t>
  </si>
  <si>
    <t>El Bohio Tipico Restaurant</t>
  </si>
  <si>
    <t>fEAzdQze2tbzfU0qzycIyQ</t>
  </si>
  <si>
    <t>The Julien Apartments</t>
  </si>
  <si>
    <t>2142 Commonwealth Ave</t>
  </si>
  <si>
    <t>o2iKp5HkhDm7dwsNhRnPkA</t>
  </si>
  <si>
    <t>ProMotion Chiropractic</t>
  </si>
  <si>
    <t>1433 Heather Ln, Ste D</t>
  </si>
  <si>
    <t>JIdqIvHnbY7qrXiXtvPIHA</t>
  </si>
  <si>
    <t>['Pets', 'Pet Sitting', 'Pet Groomers', 'Pet Transportation', 'Pet Services', 'Pet Boarding']</t>
  </si>
  <si>
    <t>wARmT1uORMihNVMzbMBKqA</t>
  </si>
  <si>
    <t>Castrol Premium Lube Express</t>
  </si>
  <si>
    <t>['Smog Check Stations', 'Oil Change Stations', 'Auto Repair', 'Automotive']</t>
  </si>
  <si>
    <t>fMT2fTNuddOXhV_qmSPF1g</t>
  </si>
  <si>
    <t>Bella Cheveux Salon</t>
  </si>
  <si>
    <t>548 W 10th St</t>
  </si>
  <si>
    <t>['Hair Salons', 'Waxing', 'Day Spas', 'Nail Salons', 'Beauty &amp; Spas', 'Hair Removal', 'Eyebrow Services']</t>
  </si>
  <si>
    <t>Y6F9a6Rv_4nhDIZ2VfQFrg</t>
  </si>
  <si>
    <t>9541 South Blvd.</t>
  </si>
  <si>
    <t>lb9RRdGtyXfrcZoTzxocmA</t>
  </si>
  <si>
    <t>Old Store Produce</t>
  </si>
  <si>
    <t>14720 Brown Mill Rd</t>
  </si>
  <si>
    <t>['Shopping', 'Food', 'Flowers &amp; Gifts', 'Specialty Food', 'Fruits &amp; Veggies']</t>
  </si>
  <si>
    <t>LWB2kvXWYjxUQXnE1dmEsw</t>
  </si>
  <si>
    <t>10806 Providence Rd</t>
  </si>
  <si>
    <t>['Coffee &amp; Tea', 'Service Stations', 'Convenience Stores', 'Gas Stations', 'Automotive', 'Food', 'Gas Stations']</t>
  </si>
  <si>
    <t>GGSfemo_uEVksZoICgo9wg</t>
  </si>
  <si>
    <t>['Shopping', 'Shoe Stores', 'Sporting Goods', 'Sports Wear', 'Fashion']</t>
  </si>
  <si>
    <t>EZPFmE57kH5nY7G6p0Y5NQ</t>
  </si>
  <si>
    <t>Kimmerly Glen Apartments</t>
  </si>
  <si>
    <t>4908 Endolwood Dr</t>
  </si>
  <si>
    <t>6u0rUgAS7PfjFTx5jHFGog</t>
  </si>
  <si>
    <t>14035 Highway 74 E, Ste B-1</t>
  </si>
  <si>
    <t>['Salad', 'Breakfast &amp; Brunch', 'Restaurants', 'Soup', 'Bagels', 'Bakeries', 'Sandwiches', 'Food']</t>
  </si>
  <si>
    <t>Y0qISMyxVC3EY-TPmKUNmg</t>
  </si>
  <si>
    <t>Hair Klaudt</t>
  </si>
  <si>
    <t>1318 Central Ave, Ste A8</t>
  </si>
  <si>
    <t>M_g-beexT3tOHwRPtVN0DA</t>
  </si>
  <si>
    <t>Custom Audio Video Designs</t>
  </si>
  <si>
    <t>['Home Services', 'Home Theatre Installation', 'Electronics', 'Security Systems', 'Shopping']</t>
  </si>
  <si>
    <t>0TUrORONATAbBVpyFvFUVQ</t>
  </si>
  <si>
    <t>Family Healing Chiropractic Center</t>
  </si>
  <si>
    <t>7245 Pineville Matthews Rd</t>
  </si>
  <si>
    <t>nkSEOpr7208vIkJpz8NqDA</t>
  </si>
  <si>
    <t>Starclaire House Of Flowers</t>
  </si>
  <si>
    <t>1421 Emerywood dr</t>
  </si>
  <si>
    <t>['Event Planning &amp; Services', 'Florists', 'Gift Shops', 'Flowers &amp; Gifts', 'Party Supplies', 'Shopping']</t>
  </si>
  <si>
    <t>-pEtK-dm5l1-77BrP87j4A</t>
  </si>
  <si>
    <t>Fieldhouse BBQ</t>
  </si>
  <si>
    <t>1907 S Cannon Blvd</t>
  </si>
  <si>
    <t>['Barbeque', 'Restaurants', 'Coffee &amp; Tea', 'Ice Cream &amp; Frozen Yogurt', 'Food']</t>
  </si>
  <si>
    <t>mcSGapF8o3gZqJJzncBRkQ</t>
  </si>
  <si>
    <t>6640 Old Monroe Rd, Ste E</t>
  </si>
  <si>
    <t>['American (Traditional)', 'Food', 'Cheesesteaks', 'Ice Cream &amp; Frozen Yogurt', 'Restaurants', 'Burgers']</t>
  </si>
  <si>
    <t>fAX6lE6lh3qKZs6c5155Vg</t>
  </si>
  <si>
    <t>Jun's Dry Cleaners</t>
  </si>
  <si>
    <t>2918 Mt Holly-Huntersville Rd</t>
  </si>
  <si>
    <t>Animal Care Clinic of Concord</t>
  </si>
  <si>
    <t>131 Church St NE</t>
  </si>
  <si>
    <t>K1fgxMXb2GuFPYx1Bzf_RA</t>
  </si>
  <si>
    <t>Auto Zone</t>
  </si>
  <si>
    <t>2335 Freedom Dr</t>
  </si>
  <si>
    <t>KD1ojxt8w1aBhW1vm2CCHQ</t>
  </si>
  <si>
    <t>Champion Windows &amp; Home Exteriors of Charlotte</t>
  </si>
  <si>
    <t>9100 Perimeter Woods Dr</t>
  </si>
  <si>
    <t>['Contractors', 'Siding', 'Windows Installation', 'Flooring', 'Home Services', 'Patio Coverings', 'Roofing']</t>
  </si>
  <si>
    <t>VlQz_v8mX-jLI2kgaZ6asA</t>
  </si>
  <si>
    <t>Red Diamond Events</t>
  </si>
  <si>
    <t>11021 Downs Rd, Ste A</t>
  </si>
  <si>
    <t>cOryfUm8e2FDCCMRtonB3w</t>
  </si>
  <si>
    <t>Lake Norman Martinizing Dry Cleaning</t>
  </si>
  <si>
    <t>9832 Gilead Rd</t>
  </si>
  <si>
    <t>QG9hp2nhcglAIat88yH6aw</t>
  </si>
  <si>
    <t>Lucky's Bar and Arcade</t>
  </si>
  <si>
    <t>300 N College St, Ste 104</t>
  </si>
  <si>
    <t>['Arcades', 'Bars', 'Arts &amp; Entertainment', 'Nightlife']</t>
  </si>
  <si>
    <t>JQ65zIfRg4pTVVkR14CZgw</t>
  </si>
  <si>
    <t>Medical Group of Waxhaw</t>
  </si>
  <si>
    <t>_qJIpNbmu9l56DVNdaD0rA</t>
  </si>
  <si>
    <t>6801 Northlake Mall Dr, Ste 122</t>
  </si>
  <si>
    <t>5vhTfXWbK0LdwzsXrqAihw</t>
  </si>
  <si>
    <t>1817 Dickerson Blvd</t>
  </si>
  <si>
    <t>['Flowers &amp; Gifts', 'Food', 'Drugstores', 'Grocery', 'Shopping']</t>
  </si>
  <si>
    <t>YCVAc-MG8--2An9erAo7NQ</t>
  </si>
  <si>
    <t>1909 Matthews Township Pkwy, Ste H</t>
  </si>
  <si>
    <t>['Mexican', 'Restaurants', 'Fast Food', 'Tex-Mex']</t>
  </si>
  <si>
    <t>kwW7HMl6w13svYS1Up26-Q</t>
  </si>
  <si>
    <t>Randolph Chiropractic Health Center</t>
  </si>
  <si>
    <t>2040 Randolph Rd, Ste B</t>
  </si>
  <si>
    <t>FnCST62PMtA1CpNI3WsCyA</t>
  </si>
  <si>
    <t>Kimberly Christman, DDS</t>
  </si>
  <si>
    <t>17824 Statesville Rd, Ste 111</t>
  </si>
  <si>
    <t>['General Dentistry', 'Cosmetic Dentists', 'Health &amp; Medical', 'Oral Surgeons', 'Periodontists', 'Dentists']</t>
  </si>
  <si>
    <t>WBOsncAj47CtWoRFpH68RQ</t>
  </si>
  <si>
    <t>Studio Sixteen</t>
  </si>
  <si>
    <t>124 Hwy 16 S</t>
  </si>
  <si>
    <t>['Hair Removal', 'Waxing', 'Beauty &amp; Spas', 'Hair Salons']</t>
  </si>
  <si>
    <t>nJ9tDcpDtzCxyR8hJKQUrg</t>
  </si>
  <si>
    <t>Dollar General Store 3851</t>
  </si>
  <si>
    <t>6217 South Blvd</t>
  </si>
  <si>
    <t>svvTGglJ68ZTEX4o9iAuFA</t>
  </si>
  <si>
    <t>SpringHill Suites Charlotte Ballantyne Area</t>
  </si>
  <si>
    <t>12325 Johnston Rd</t>
  </si>
  <si>
    <t>['Hotels &amp; Travel', 'Event Planning &amp; Services', 'Venues &amp; Event Spaces', 'Hotels']</t>
  </si>
  <si>
    <t>aFmcd1VXT4f9gjLWreSQvA</t>
  </si>
  <si>
    <t>Cigarettes and More</t>
  </si>
  <si>
    <t>8328 Pineville Matthews Rd</t>
  </si>
  <si>
    <t>['Food', 'Tobacco Shops', 'Shopping', 'Convenience Stores']</t>
  </si>
  <si>
    <t>_Snimziezcrdjca0c5BYjw</t>
  </si>
  <si>
    <t>CorePower Yoga</t>
  </si>
  <si>
    <t>530 Brandywine Rd, Ste 420</t>
  </si>
  <si>
    <t>YXV2chVjLhVfE6PztHMQbw</t>
  </si>
  <si>
    <t>Johnston Memorial Branch YMCA</t>
  </si>
  <si>
    <t>3025 N Davidson St</t>
  </si>
  <si>
    <t>['Fitness &amp; Instruction', 'Yoga', 'Active Life', 'Local Services', 'Gyms', 'Child Care &amp; Day Care']</t>
  </si>
  <si>
    <t>OxBV5N6ik6g6Pg0ZTaZE2Q</t>
  </si>
  <si>
    <t>1704 Harris Houston Rd</t>
  </si>
  <si>
    <t>['Grocery', 'Fashion', 'Food', 'Department Stores', 'Shopping']</t>
  </si>
  <si>
    <t>PdIh4zgl4Kt_NjhM8VKGng</t>
  </si>
  <si>
    <t>8910 JW Clay Blvd</t>
  </si>
  <si>
    <t>["Women's Clothing", "Men's Clothing", 'Department Stores', 'Home &amp; Garden', 'Fashion', 'Shopping', 'Home Decor', 'Discount Store']</t>
  </si>
  <si>
    <t>34eIbje7C7vXXIaRsnqv5Q</t>
  </si>
  <si>
    <t>Freedom House Church</t>
  </si>
  <si>
    <t>2638 Salome Church Rd</t>
  </si>
  <si>
    <t>['Recreation Centers', 'Active Life', 'Religious Organizations', 'Churches']</t>
  </si>
  <si>
    <t>YGIoq_pnciFgMjU9TVLAhw</t>
  </si>
  <si>
    <t>College Hunks Hauling Junk and Moving</t>
  </si>
  <si>
    <t>801 Presley Rd, Ste 103</t>
  </si>
  <si>
    <t>['Packing Services', 'Movers', 'Home Services', 'Junk Removal &amp; Hauling', 'Recycling Center', 'Local Services']</t>
  </si>
  <si>
    <t>I3vxazuDQT_HcLfh6rPpFg</t>
  </si>
  <si>
    <t>Popcorn Squad</t>
  </si>
  <si>
    <t>['Drywall Installation &amp; Repair', 'Contractors', 'Home Services', 'Painters']</t>
  </si>
  <si>
    <t>8Hjy_OgbGMsepog_NaKhcw</t>
  </si>
  <si>
    <t>Be Yoga Carmel/South</t>
  </si>
  <si>
    <t>7510 Pineville Matthews Rd, Ste 2B</t>
  </si>
  <si>
    <t>1Sz2RD2iBYqxvY-6WQRcQg</t>
  </si>
  <si>
    <t>Old Town Public House</t>
  </si>
  <si>
    <t>21314 Catawba Ave</t>
  </si>
  <si>
    <t>['Pubs', 'Local Flavor', 'Dive Bars', 'Bars', 'Arts &amp; Entertainment', 'Nightlife', 'Coffee &amp; Tea', 'Music Venues', 'Food', 'Beer Bar']</t>
  </si>
  <si>
    <t>BXiB8DKi1nRmdyn39QjxQA</t>
  </si>
  <si>
    <t>5821 Fairview Rd, Ste 104</t>
  </si>
  <si>
    <t>cXHKyZfuaObtVi10hQqLcg</t>
  </si>
  <si>
    <t>400 S Tryon St, Unit: R1</t>
  </si>
  <si>
    <t>['Restaurants', 'Salad', 'Sandwiches', 'Juice Bars &amp; Smoothies', 'American (Traditional)', 'Food', 'American (New)']</t>
  </si>
  <si>
    <t>cIOO418WJT5f5JueUYMVbg</t>
  </si>
  <si>
    <t>FastFrame Matthews</t>
  </si>
  <si>
    <t>1813 Matthews Township Pkwy, Ste D</t>
  </si>
  <si>
    <t>['Jewelry', 'Art Galleries', 'Arts &amp; Entertainment', 'Shopping', 'Home &amp; Garden', 'Framing', 'Arts &amp; Crafts', 'Home Decor']</t>
  </si>
  <si>
    <t>8maVMEu5cBZX4YEfSkU_pg</t>
  </si>
  <si>
    <t>215 S New Hope Rd</t>
  </si>
  <si>
    <t>wOiurN6SrE4UmX6PvG_UaQ</t>
  </si>
  <si>
    <t>west elm</t>
  </si>
  <si>
    <t>1100 Metropolitan Ave, Ste F-160</t>
  </si>
  <si>
    <t>['Home Decor', 'Shopping', 'Home &amp; Garden', 'Furniture Stores']</t>
  </si>
  <si>
    <t>R4tQq56bUhHy7culeLQ-dQ</t>
  </si>
  <si>
    <t>CoCo Couture</t>
  </si>
  <si>
    <t>19818 N Cove Rd, Ste B</t>
  </si>
  <si>
    <t>ZyEjstbyzJkc1bHec_4xhA</t>
  </si>
  <si>
    <t>Keith Hawthorne Ford of Belmont</t>
  </si>
  <si>
    <t>617 N Main St</t>
  </si>
  <si>
    <t>tLGpsL0te6qwlDY3gRwfMA</t>
  </si>
  <si>
    <t>Massage Envy - Weddington/Waxhaw</t>
  </si>
  <si>
    <t>['Health &amp; Medical', 'Massage', 'Massage Therapy', 'Beauty &amp; Spas', 'Day Spas', 'Skin Care']</t>
  </si>
  <si>
    <t>hV4l-5SEilJwvwteN5pIHQ</t>
  </si>
  <si>
    <t>TSA Checkpoint A</t>
  </si>
  <si>
    <t>welW9Uwq_GZ1DOU7GEe7vQ</t>
  </si>
  <si>
    <t>1301 S Cannon Blvd</t>
  </si>
  <si>
    <t>xQWU94UZdFZejs7kn1YJ4Q</t>
  </si>
  <si>
    <t>1600 Remount Rd</t>
  </si>
  <si>
    <t>['Car Buyers', 'Used Car Dealers', 'Auto Repair', 'Automotive', 'Car Dealers']</t>
  </si>
  <si>
    <t>l_5S7dPY47m4XTKxGnGg9w</t>
  </si>
  <si>
    <t>Davidson Village Inn</t>
  </si>
  <si>
    <t>117 Depot St</t>
  </si>
  <si>
    <t>['Hotels', 'Event Planning &amp; Services', 'Bed &amp; Breakfast', 'Hotels &amp; Travel']</t>
  </si>
  <si>
    <t>uAl7Mv8FoPmRpGcdWVebTw</t>
  </si>
  <si>
    <t>Fairway Tire &amp; Auto</t>
  </si>
  <si>
    <t>5221 Sunset Rd, Ste A</t>
  </si>
  <si>
    <t>['Oil Change Stations', 'Truck Rental', 'Auto Repair', 'Auto Parts &amp; Supplies', 'Automotive', 'Tires']</t>
  </si>
  <si>
    <t>CWtRRmZRgwu62g2QV0jCJQ</t>
  </si>
  <si>
    <t>The Steak Valet by Choplins</t>
  </si>
  <si>
    <t>19700 One Norman Dr</t>
  </si>
  <si>
    <t>['American (Traditional)', 'Restaurants', 'Steakhouses', 'Food Delivery Services', 'Food']</t>
  </si>
  <si>
    <t>Ej91-of6EF-y0lNirxIfqA</t>
  </si>
  <si>
    <t>1329 E. Franklin Blvd.</t>
  </si>
  <si>
    <t>0n6OWHKgxdm8kZDtBYsUiw</t>
  </si>
  <si>
    <t>9325 Center Lake Dr, Ste 100</t>
  </si>
  <si>
    <t>['Notaries', 'Local Services', 'Printing Services', 'Shipping Centers', 'Professional Services', 'Couriers &amp; Delivery Services', 'Signmaking']</t>
  </si>
  <si>
    <t>iB7dpCPco4An2wBKyq0lWQ</t>
  </si>
  <si>
    <t>ForeverLawn Charlotte</t>
  </si>
  <si>
    <t>['Landscape Architects', 'Home Services', 'Landscaping', 'Nurseries &amp; Gardening', 'Shopping', 'Home &amp; Garden']</t>
  </si>
  <si>
    <t>3b14ebd1k9y7VJbp5hC0gg</t>
  </si>
  <si>
    <t>Beaudevin</t>
  </si>
  <si>
    <t>['Nightlife', 'Wine Bars', 'Bars', 'Wineries', 'Food', 'Arts &amp; Entertainment', 'Sandwiches', 'Restaurants', 'Tapas/Small Plates']</t>
  </si>
  <si>
    <t>B9nIStAo1eIW-ihPcTFf4w</t>
  </si>
  <si>
    <t>Peak Fitness</t>
  </si>
  <si>
    <t>8109 University City Blvd, Unit A</t>
  </si>
  <si>
    <t>fs_-JDwKyVIc6iCXnpUzgw</t>
  </si>
  <si>
    <t>Hibachi Grill &amp; Supreme Buffet</t>
  </si>
  <si>
    <t>KZm1N5g3GKFdWb20Q1KqWA</t>
  </si>
  <si>
    <t>DentalWorks Matthews</t>
  </si>
  <si>
    <t>2335 Matthews Twp Pkwy, Ste 111</t>
  </si>
  <si>
    <t>['Health &amp; Medical', 'Orthodontists', 'General Dentistry', 'Cosmetic Dentists', 'Dentists']</t>
  </si>
  <si>
    <t>GN7tjL391W0p1xsEh3AGgg</t>
  </si>
  <si>
    <t>OrthoCarolina - Concord</t>
  </si>
  <si>
    <t>354 Copperfield Blvd</t>
  </si>
  <si>
    <t>['Urgent Care', 'Surgeons', 'Orthopedists', 'Doctors', 'Sports Medicine', 'Health &amp; Medical']</t>
  </si>
  <si>
    <t>v0KpE1ObRHzckiB_Xjj-rA</t>
  </si>
  <si>
    <t>M√©lange</t>
  </si>
  <si>
    <t>15800 Northcoss Dr</t>
  </si>
  <si>
    <t>dZuC4JzUstklXK__s_Yi4w</t>
  </si>
  <si>
    <t>Arboretum Massage</t>
  </si>
  <si>
    <t>8045 Providence Rd, Ste 100, Mega Nail Bar &amp; Spa</t>
  </si>
  <si>
    <t>eGsKUwNePmHUM2CqGIuxUA</t>
  </si>
  <si>
    <t>Rita's Ice &amp; Custard</t>
  </si>
  <si>
    <t>Galleria Commons, 1605 Galleria Blvd, Ste 140</t>
  </si>
  <si>
    <t>['Ice Cream &amp; Frozen Yogurt', 'Restaurants', 'Food']</t>
  </si>
  <si>
    <t>xYN24hoauaQ8pJ0lXx_CLA</t>
  </si>
  <si>
    <t>County Cleaners</t>
  </si>
  <si>
    <t>2001 S Cannon Blvd</t>
  </si>
  <si>
    <t>bm5xwrV3cd7a0T0dYZ3c6A</t>
  </si>
  <si>
    <t>Carolina Place Mall</t>
  </si>
  <si>
    <t>VdWnXsnEROjH5y9_zdg7iw</t>
  </si>
  <si>
    <t>Karsey Glass</t>
  </si>
  <si>
    <t>4151 Barringer Dr</t>
  </si>
  <si>
    <t>['Auto Glass Services', 'Windows Installation', 'Local Services', 'Contractors', 'Automotive', 'Home Services', 'Glass &amp; Mirrors']</t>
  </si>
  <si>
    <t>qQ_uvNlwatfYshMrPMyqVg</t>
  </si>
  <si>
    <t>Ray Helms Body Shop</t>
  </si>
  <si>
    <t>404 Railroad Ave</t>
  </si>
  <si>
    <t>7y-X_wLZSHcKqvaq0GggjQ</t>
  </si>
  <si>
    <t>AJ's Auto Imports</t>
  </si>
  <si>
    <t>2400 Central Ave</t>
  </si>
  <si>
    <t>0s9C979YGRjoUQAsaDB3RQ</t>
  </si>
  <si>
    <t>13834 Steele Creek Rd</t>
  </si>
  <si>
    <t>gaBMblKdxRbOeQjI1RRDIg</t>
  </si>
  <si>
    <t>Walls of Books</t>
  </si>
  <si>
    <t>20920 Torrence Chapel Rd, Ste B6</t>
  </si>
  <si>
    <t>['Used Bookstore', 'Books', 'Mags', 'Music &amp; Video', 'Bookstores', 'Shopping']</t>
  </si>
  <si>
    <t>dnkVjNGF-5D4yjz0caaWnA</t>
  </si>
  <si>
    <t>The Salt Pad</t>
  </si>
  <si>
    <t>1600 E Woodlawn Rd, Ste 310</t>
  </si>
  <si>
    <t>['Halotherapy', 'Acupuncture', 'Health &amp; Medical']</t>
  </si>
  <si>
    <t>CrT806K5hc6miV6v8WSsDg</t>
  </si>
  <si>
    <t>El Sombrero</t>
  </si>
  <si>
    <t>2516 E Franklin Blvd</t>
  </si>
  <si>
    <t>['Food', 'Bakeries', 'Latin American', 'Restaurants', 'Colombian']</t>
  </si>
  <si>
    <t>HVgvbYaFRUN1-vwO6OgDsA</t>
  </si>
  <si>
    <t>FROCK Shop</t>
  </si>
  <si>
    <t>901 Central Ave</t>
  </si>
  <si>
    <t>['Fashion', 'Used', 'Vintage &amp; Consignment', 'Shopping', "Women's Clothing", 'Antiques']</t>
  </si>
  <si>
    <t>AuYofU2AzfIqbzuquJl9iA</t>
  </si>
  <si>
    <t>Nikki Asian Bistro</t>
  </si>
  <si>
    <t>1776 W Main St</t>
  </si>
  <si>
    <t>['Chinese', 'Thai', 'Restaurants', 'Pan Asian', 'Asian Fusion']</t>
  </si>
  <si>
    <t>0htWficVWZV20ATE8cs7YA</t>
  </si>
  <si>
    <t>Pudina</t>
  </si>
  <si>
    <t>['Pizza', 'Restaurants', 'Indian', 'Salad', 'Italian']</t>
  </si>
  <si>
    <t>3bpMCRbjDe-rNvHAXYvUCw</t>
  </si>
  <si>
    <t>BREWPUBLIK</t>
  </si>
  <si>
    <t>['Breweries', 'Food', 'Couriers &amp; Delivery Services', 'Beer', 'Wine &amp; Spirits', 'Local Services', 'Food Delivery Services']</t>
  </si>
  <si>
    <t>h_CTVmgrnJdggumWd0wZPg</t>
  </si>
  <si>
    <t>4463 School House Commons</t>
  </si>
  <si>
    <t>['Sandwiches', 'Fast Food', 'Pizza', 'Chicken Wings', 'Restaurants']</t>
  </si>
  <si>
    <t>HqerocZHKSRFD8NTrIkbaw</t>
  </si>
  <si>
    <t>7106 Brighton Park Dr</t>
  </si>
  <si>
    <t>X9BVEn0zHCQOZn-p3MHobw</t>
  </si>
  <si>
    <t>Tindol Subaru</t>
  </si>
  <si>
    <t>['Car Dealers', 'Automotive', 'Auto Parts &amp; Supplies', 'Used Car Dealers', 'Auto Repair']</t>
  </si>
  <si>
    <t>wb8ByXwLDt7q4TS3jTDElg</t>
  </si>
  <si>
    <t>601 S Kings Dr, Ste E</t>
  </si>
  <si>
    <t>Z8KvFYus1NB16vrLVE3I2A</t>
  </si>
  <si>
    <t>Ballantyne Golf Academy</t>
  </si>
  <si>
    <t>13404 Ballantyne Corporate Pl</t>
  </si>
  <si>
    <t>['Active Life', 'Golf Lessons', 'Fitness &amp; Instruction']</t>
  </si>
  <si>
    <t>sEJgP9vCdlfhrXfL3INz-A</t>
  </si>
  <si>
    <t>2326 Sandy Porter Rd</t>
  </si>
  <si>
    <t>0ZrtqIoWR_UmSchE7l-XiQ</t>
  </si>
  <si>
    <t>Gaffney Health Services</t>
  </si>
  <si>
    <t>4935 Albemarle Rd</t>
  </si>
  <si>
    <t>['Weight Loss Centers', 'Family Practice', 'Health &amp; Medical', 'Preventive Medicine', 'Doctors']</t>
  </si>
  <si>
    <t>9KFnh7FYRz2JN6iNWIe0dA</t>
  </si>
  <si>
    <t>Showmars Gastonia</t>
  </si>
  <si>
    <t>1451 E Franklin Blvd</t>
  </si>
  <si>
    <t>5_F4_jx2GT_jWVQWATc9DQ</t>
  </si>
  <si>
    <t>Carolina TableTop Games</t>
  </si>
  <si>
    <t>315 Main St, Ste 1</t>
  </si>
  <si>
    <t>['Hobby Shops', 'Bars', 'Shopping', 'Pubs', 'Tabletop Games', 'Nightlife']</t>
  </si>
  <si>
    <t>lhbo8kE_YoJQ5DEqzn70sQ</t>
  </si>
  <si>
    <t>JV Nails &amp; Tan</t>
  </si>
  <si>
    <t>10223 University City Blvd, Ste F</t>
  </si>
  <si>
    <t>['Waxing', 'Hair Removal', 'Beauty &amp; Spas', 'Nail Salons', 'Eyelash Service']</t>
  </si>
  <si>
    <t>wUCgnWN_50MXIS3WiU4_UQ</t>
  </si>
  <si>
    <t>Lakecross Veterinary Hospital PA</t>
  </si>
  <si>
    <t>106 Parr Dr</t>
  </si>
  <si>
    <t>HL5gAkqmxHm1gTM7zZkJrw</t>
  </si>
  <si>
    <t>Legacy Cornelius</t>
  </si>
  <si>
    <t>8335 Lake Pines Dr</t>
  </si>
  <si>
    <t>eyNs7kRLV93byd6PSeEKag</t>
  </si>
  <si>
    <t>5518 New Fashion Way</t>
  </si>
  <si>
    <t>['Fashion', "Women's Clothing", 'Shopping', "Children's Clothing", "Men's Clothing"]</t>
  </si>
  <si>
    <t>X1N3OwaUfKN6NraUPjm2Fw</t>
  </si>
  <si>
    <t>Prenatal Video 3D 4D HD Ultrasound</t>
  </si>
  <si>
    <t>['Medical Centers', 'Shopping', 'Baby Gear &amp; Furniture', 'Ultrasound Imaging Centers', 'Health &amp; Medical']</t>
  </si>
  <si>
    <t>mAA7KJRdpyej2RmSVBzWfA</t>
  </si>
  <si>
    <t>The Bead Lady</t>
  </si>
  <si>
    <t>1 Union St N</t>
  </si>
  <si>
    <t>['Art Supplies', 'Arts &amp; Crafts', 'Shopping', 'Jewelry']</t>
  </si>
  <si>
    <t>B5HxmNBTh-e4SO-qpFDAZg</t>
  </si>
  <si>
    <t>12611 N Community House Rd</t>
  </si>
  <si>
    <t>VA7LPsIGHUfVz2yK4lGfYQ</t>
  </si>
  <si>
    <t>Vapes Plus</t>
  </si>
  <si>
    <t>3000 Central Ave, Ste 6</t>
  </si>
  <si>
    <t>['Fashion', 'Electronics', 'Tobacco Shops', 'Shopping', 'Vape Shops']</t>
  </si>
  <si>
    <t>Ek_AWCGolMUUfJ1UCzSbiQ</t>
  </si>
  <si>
    <t>Bicycle Sport</t>
  </si>
  <si>
    <t>2916 Selwyn Ave, Ste A</t>
  </si>
  <si>
    <t>['Bike Repair/Maintenance', 'Local Services', 'Shopping', 'Sporting Goods', 'Bikes']</t>
  </si>
  <si>
    <t>wNP0AvMS889GZbs0LlNE7Q</t>
  </si>
  <si>
    <t>Regus North Carolina Uptown</t>
  </si>
  <si>
    <t>401 North Tryon St, 10th Fl</t>
  </si>
  <si>
    <t>li3oGaNErd49mI2OpxZN2g</t>
  </si>
  <si>
    <t>Ross Joy DO</t>
  </si>
  <si>
    <t>6207 Park South Dr</t>
  </si>
  <si>
    <t>['Psychiatrists', 'Health &amp; Medical', 'Doctors']</t>
  </si>
  <si>
    <t>i6Zwo7Rt7-EW6-5JlHSoJA</t>
  </si>
  <si>
    <t>Total Nutrition Technology</t>
  </si>
  <si>
    <t>10400 Mallard Creek Rd, Ste 340</t>
  </si>
  <si>
    <t>['Dietitians', 'Active Life', 'Nutritionists', 'Health &amp; Medical', 'Vitamins &amp; Supplements', 'Shopping']</t>
  </si>
  <si>
    <t>P0ExWEi-kiFuXdKoc--j5w</t>
  </si>
  <si>
    <t>8690 Concord Mills Blvd</t>
  </si>
  <si>
    <t>['Sandwiches', 'Delis', 'Restaurants', 'Salad', 'Event Planning &amp; Services', 'Caterers']</t>
  </si>
  <si>
    <t>sSExaL8luneZit55NqQ2uA</t>
  </si>
  <si>
    <t>Malone's Pourhouse</t>
  </si>
  <si>
    <t>Seneca Place Shopping Center, 5033 S Blvd N</t>
  </si>
  <si>
    <t>['Pubs', 'Restaurants', 'Sports Bars', 'Bars', 'Nightlife', 'Sandwiches', 'American (New)']</t>
  </si>
  <si>
    <t>TCJoCBGnR_mrVBNRUKv-RQ</t>
  </si>
  <si>
    <t>Empire Carpet &amp; Draperies</t>
  </si>
  <si>
    <t>10500 McMullen Creek Pkwy</t>
  </si>
  <si>
    <t>['Home Services', 'Flooring', 'Carpet Installation', 'Carpeting', 'Shades &amp; Blinds']</t>
  </si>
  <si>
    <t>TLFEGINhvTeQRR8XSXJS5g</t>
  </si>
  <si>
    <t>Royal Touch Cleaning</t>
  </si>
  <si>
    <t>9816 Sam Furr Rd</t>
  </si>
  <si>
    <t>['Home Services', 'Home Cleaning', 'Professional Services', 'Office Cleaning']</t>
  </si>
  <si>
    <t>0mEBDLDJDh9iQeW2dpNdfQ</t>
  </si>
  <si>
    <t>10305 Hamptons Park Dr, Ste 201</t>
  </si>
  <si>
    <t>['Hearing Aid Providers', 'Health &amp; Medical', 'Audiologist', 'Ear Nose &amp; Throat', 'Ophthalmologists', 'Doctors']</t>
  </si>
  <si>
    <t>MaeMQfGA4xOrJyWIcBTkIQ</t>
  </si>
  <si>
    <t>Studio Coffee</t>
  </si>
  <si>
    <t>M6n5ttAzcc0lWsWDCBwHfw</t>
  </si>
  <si>
    <t>Pruitt Health - Union Pointe</t>
  </si>
  <si>
    <t>3510 W Hwy 74</t>
  </si>
  <si>
    <t>['Retirement Homes', 'Health &amp; Medical']</t>
  </si>
  <si>
    <t>TBTRaYSxTIGoYupN3mvdSA</t>
  </si>
  <si>
    <t>704 Shop</t>
  </si>
  <si>
    <t>1616 Camden Rd, Ste 140</t>
  </si>
  <si>
    <t>i6D0ta38yl594WM3I9CVpA</t>
  </si>
  <si>
    <t>L.rose</t>
  </si>
  <si>
    <t>6324 Fairview Rd, Ste 114</t>
  </si>
  <si>
    <t>A1u4cPz1HgWChfh_foF2cw</t>
  </si>
  <si>
    <t>W43_QQaCbHIZBMeUw_9yLA</t>
  </si>
  <si>
    <t>Lightspeed Moving Company</t>
  </si>
  <si>
    <t>2Yhi7D3Y50P221Tm-KJ_tA</t>
  </si>
  <si>
    <t>1fi_d9uqLAYLcsyCiHYCSw</t>
  </si>
  <si>
    <t>Kids R Kids of Charlotte</t>
  </si>
  <si>
    <t>2115 Ben Craig Dr</t>
  </si>
  <si>
    <t>['Local Services', 'Elementary Schools', 'Child Care &amp; Day Care', 'Education', 'Preschools']</t>
  </si>
  <si>
    <t>uqASi461Gv7sTHcvZ7-vwg</t>
  </si>
  <si>
    <t>Slices</t>
  </si>
  <si>
    <t>2212 Park Rd</t>
  </si>
  <si>
    <t>['Pizza', 'Restaurants', 'American (Traditional)']</t>
  </si>
  <si>
    <t>m5PCxfNdQe0XPGVboo_NwQ</t>
  </si>
  <si>
    <t>9415 Pineville-Matthews Rd</t>
  </si>
  <si>
    <t>1NHdUh5Igjs4jp0Dv7GRMA</t>
  </si>
  <si>
    <t>Everest Gymnastics Training Center</t>
  </si>
  <si>
    <t>103 Parr Dr</t>
  </si>
  <si>
    <t>['Gymnastics', 'Active Life']</t>
  </si>
  <si>
    <t>Xv9eAHnHV6qb2-JBv-hULA</t>
  </si>
  <si>
    <t>The Nail Lounge</t>
  </si>
  <si>
    <t>301 S College St, Ste 210</t>
  </si>
  <si>
    <t>['Hair Removal', 'Skin Care', 'Waxing', 'Beauty &amp; Spas', 'Nail Salons']</t>
  </si>
  <si>
    <t>0a1I-mIn6pMghtjhhgYqVA</t>
  </si>
  <si>
    <t>US Postal Office</t>
  </si>
  <si>
    <t>3515 David Cox Rd</t>
  </si>
  <si>
    <t>['Public Services &amp; Government', 'Local Services', 'Post Offices']</t>
  </si>
  <si>
    <t>NUNLl9Yt_ZeedToGb3KkSw</t>
  </si>
  <si>
    <t>The Pink Hanger</t>
  </si>
  <si>
    <t>2935 Providence Rd, Ste 103</t>
  </si>
  <si>
    <t>['Shopping', 'Swimwear', 'Fashion', 'Accessories', "Women's Clothing"]</t>
  </si>
  <si>
    <t>dbEQV_r94EwM65t_0U1JGQ</t>
  </si>
  <si>
    <t>Party House &amp; Bakery</t>
  </si>
  <si>
    <t>1907B S Cannon Blvd</t>
  </si>
  <si>
    <t>['Event Planning &amp; Services', 'Bakeries', 'Caterers', 'Food', 'Restaurants']</t>
  </si>
  <si>
    <t>ach46AT3w3SoUqnPpN8OeQ</t>
  </si>
  <si>
    <t>Specialty Shops SouthPark</t>
  </si>
  <si>
    <t>['Home Decor', 'Shopping', 'Department Stores', 'Shopping Centers', 'Fashion', 'Home &amp; Garden', "Women's Clothing"]</t>
  </si>
  <si>
    <t>wSi7s1bhBVA65sjP1gUsxQ</t>
  </si>
  <si>
    <t>Smart Professional Moving Solutions</t>
  </si>
  <si>
    <t>7448 Pebblestone Dr, Apt I</t>
  </si>
  <si>
    <t>['Home Services', 'Movers', 'Packing Services']</t>
  </si>
  <si>
    <t>2T4pCByvmUrTn39OW4yYnQ</t>
  </si>
  <si>
    <t>Murphy USA</t>
  </si>
  <si>
    <t>7120 State Hwy 73</t>
  </si>
  <si>
    <t>W4zdzMZYdknZPXgZw-h1Pw</t>
  </si>
  <si>
    <t>The Villages</t>
  </si>
  <si>
    <t>1600 Village Brook Dr</t>
  </si>
  <si>
    <t>KYv5Rtc-ymw3TOp4_RA_mQ</t>
  </si>
  <si>
    <t>Urban Cookhouse</t>
  </si>
  <si>
    <t>1601 E Woodlawn Rd, Ste B</t>
  </si>
  <si>
    <t>['Wraps', 'American (New)', 'Sandwiches', 'Restaurants']</t>
  </si>
  <si>
    <t>im_T4tajn_hf94gOPTIekQ</t>
  </si>
  <si>
    <t>Dessert Specialists</t>
  </si>
  <si>
    <t>938 Reigate Rd</t>
  </si>
  <si>
    <t>A-Maise-ing Images</t>
  </si>
  <si>
    <t>6601 Old Monroe Rd, Ste 24</t>
  </si>
  <si>
    <t>9KDoHgNqyHgItHt2hvD1TA</t>
  </si>
  <si>
    <t>411 Billingsley Rd, Ste 106</t>
  </si>
  <si>
    <t>['Dentists', 'Orthodontists', 'Pediatric Dentists', 'Health &amp; Medical', 'General Dentistry', 'Cosmetic Dentists']</t>
  </si>
  <si>
    <t>D1gTXB8-AsN2YagiApJP_g</t>
  </si>
  <si>
    <t>No1 Nails &amp; Spa</t>
  </si>
  <si>
    <t>9wgtfID8mrrd0-oeDpq7Hw</t>
  </si>
  <si>
    <t>Queen City Bites &amp; Crafts</t>
  </si>
  <si>
    <t>['Food', 'Burgers', 'Beer', 'Wine &amp; Spirits', 'Restaurants', 'Bars', 'Hot Dogs', 'Nightlife']</t>
  </si>
  <si>
    <t>GwAHQJP5bqBxPVPCS211KA</t>
  </si>
  <si>
    <t>8500 University City Blvd</t>
  </si>
  <si>
    <t>['Mediterranean', 'Restaurants', 'Cafes', 'Greek']</t>
  </si>
  <si>
    <t>2rrxHepFo0tpboNDe3tNgA</t>
  </si>
  <si>
    <t>Airport Holiday Payless Rent-A-Car Systems</t>
  </si>
  <si>
    <t>3911 South Blvd</t>
  </si>
  <si>
    <t>PpHu2hQ9NnppR-yzlVHzCg</t>
  </si>
  <si>
    <t>CycleSouth</t>
  </si>
  <si>
    <t>401 N Tryon St, Ste 108</t>
  </si>
  <si>
    <t>yq8Pts6aILz7Rq-Rv1c22w</t>
  </si>
  <si>
    <t>1730 Dickerson Blvd, Ste J</t>
  </si>
  <si>
    <t>['Sandwiches', 'American (New)', 'Breakfast &amp; Brunch', 'American (Traditional)', 'Restaurants']</t>
  </si>
  <si>
    <t>Nn8Gfr5GO_Z4imdF6tVEfQ</t>
  </si>
  <si>
    <t>Absolute Perfection Roofing and Construction</t>
  </si>
  <si>
    <t>['Contractors', 'Roofing', 'Home Services', 'Building Supplies']</t>
  </si>
  <si>
    <t>up9iQ7mV2W2uSTFyGpwj_A</t>
  </si>
  <si>
    <t>Clean Juice Quail Corners</t>
  </si>
  <si>
    <t>['Juice Bars &amp; Smoothies', 'Fruits &amp; Veggies', 'Specialty Food', 'Organic Stores', 'Food', 'Acai Bowls']</t>
  </si>
  <si>
    <t>eTo4XP__WtX-R0lTPNYbNA</t>
  </si>
  <si>
    <t>Jeremy Fulkerson - State Farm Insurance Agent</t>
  </si>
  <si>
    <t>4805 Park Rd, Ste 103</t>
  </si>
  <si>
    <t>vuZ3J73jUJJbKEPLbuzNMQ</t>
  </si>
  <si>
    <t>Whiten My Smile Now</t>
  </si>
  <si>
    <t>['Dentists', 'Health &amp; Medical', 'Cosmetic Dentists']</t>
  </si>
  <si>
    <t>3aY9dGADv7Dz74GfY_pqFA</t>
  </si>
  <si>
    <t>Healthy Home Heating &amp; Air</t>
  </si>
  <si>
    <t>4820 East Fork Ln</t>
  </si>
  <si>
    <t>O5-XhzyHiLKFJ1fkwb8adw</t>
  </si>
  <si>
    <t>Foundation For the Carolinas</t>
  </si>
  <si>
    <t>['Art Galleries', 'Museums', 'Arts &amp; Entertainment', 'Shopping']</t>
  </si>
  <si>
    <t>dj0Pl9-Z6iDweaSOfJC3vQ</t>
  </si>
  <si>
    <t>['Food', 'Desserts', 'Burgers', 'Restaurants', 'American (New)', 'Sandwiches', 'American (Traditional)']</t>
  </si>
  <si>
    <t>sh3Wj5ZmEmA_ox-VHh4kiA</t>
  </si>
  <si>
    <t>Xtreme Towing</t>
  </si>
  <si>
    <t>13417 E Independnce Blvd, Ste A</t>
  </si>
  <si>
    <t>gG9z6zr_49LocyCTvSFg0w</t>
  </si>
  <si>
    <t>2424 N Davidson St, Ste 102</t>
  </si>
  <si>
    <t>['Coffee &amp; Tea', 'Cafes', 'Restaurants', 'Food', 'Patisserie/Cake Shop', 'Bakeries', 'Breakfast &amp; Brunch']</t>
  </si>
  <si>
    <t>wmpJD9m29qUXmjaWUNPajQ</t>
  </si>
  <si>
    <t>Memories On Media</t>
  </si>
  <si>
    <t>5309 Monroe Rd, Ste G</t>
  </si>
  <si>
    <t>['Professional Services', 'Video/Film Production']</t>
  </si>
  <si>
    <t>025ieJpqBzNeHPy1pLVIbw</t>
  </si>
  <si>
    <t>Christian Brothers Automotive Coddle Creek</t>
  </si>
  <si>
    <t>5220 Poplar Tent Rd</t>
  </si>
  <si>
    <t>['Automotive', 'Auto Repair', 'Transmission Repair', 'Oil Change Stations']</t>
  </si>
  <si>
    <t>ydka8HPPnUp_iMOz674gBQ</t>
  </si>
  <si>
    <t>White Rabbit</t>
  </si>
  <si>
    <t>920 Central Ave</t>
  </si>
  <si>
    <t>['Books', 'Mags', 'Music &amp; Video', 'Bookstores', 'Music &amp; DVDs', 'Shopping']</t>
  </si>
  <si>
    <t>DWZ0-MtRSJJjHe9VV7yl5A</t>
  </si>
  <si>
    <t>Las Lupitas</t>
  </si>
  <si>
    <t>5210 N Tryon St</t>
  </si>
  <si>
    <t>F3Csz6QiOQ8cZvAycA27CA</t>
  </si>
  <si>
    <t>Allen's Jewelers</t>
  </si>
  <si>
    <t>4400 Colwick Rd</t>
  </si>
  <si>
    <t>['Jewelry', 'Shopping', 'Bridal', 'Local Services', 'Appraisal Services', 'Jewelry Repair']</t>
  </si>
  <si>
    <t>meRMjgip-Szhf5NdyytCkw</t>
  </si>
  <si>
    <t>Talbots Outlet Store</t>
  </si>
  <si>
    <t>8930 J M Keynes Dr</t>
  </si>
  <si>
    <t>['Accessories', 'Fashion', 'Shopping', "Women's Clothing"]</t>
  </si>
  <si>
    <t>Z5HnTYxezpvnRxBD0fwflA</t>
  </si>
  <si>
    <t>The Barber Crew</t>
  </si>
  <si>
    <t>sf6xO8BDp2-IzP9oB1_C9A</t>
  </si>
  <si>
    <t>['Burgers', 'Restaurants', 'Food', 'Sandwiches', 'Salad']</t>
  </si>
  <si>
    <t>XwRjtROsiwaGW1szViObYg</t>
  </si>
  <si>
    <t>Pet Supermarket</t>
  </si>
  <si>
    <t>3036 Weddington Rd, Ste 300</t>
  </si>
  <si>
    <t>tY6lg7Sr3R9Uj67P-Un3YQ</t>
  </si>
  <si>
    <t>Long's Dry Cleaning</t>
  </si>
  <si>
    <t>918 E Morehead St</t>
  </si>
  <si>
    <t>efftalgKFDTs9itqHbVttg</t>
  </si>
  <si>
    <t>Profile Nail Spa</t>
  </si>
  <si>
    <t>7872 Idlewild Rd</t>
  </si>
  <si>
    <t>uM8JeO42ouAP3rdtwCY-OQ</t>
  </si>
  <si>
    <t>Tenders Fresh Food</t>
  </si>
  <si>
    <t>HutTH5iCeMjtGuCgVP1hfA</t>
  </si>
  <si>
    <t>702 W Trade St, Ste H</t>
  </si>
  <si>
    <t>['Bars', 'Vape Shops', 'Head Shops', 'Tobacco Shops', 'Nightlife', 'Shopping', 'Hookah Bars']</t>
  </si>
  <si>
    <t>nAoUXtvMBHG6N84pekMpSw</t>
  </si>
  <si>
    <t>Holiday Dry Cleaners</t>
  </si>
  <si>
    <t>mya3-3zZkm7je6nY5HD7PQ</t>
  </si>
  <si>
    <t>['Burgers', 'Greek', 'Restaurants', 'Seafood', 'Fast Food']</t>
  </si>
  <si>
    <t>pIPxJXdu6iU7QbdRPr1Pfw</t>
  </si>
  <si>
    <t>['Juice Bars &amp; Smoothies', 'Health Markets', 'Food', 'Specialty Food']</t>
  </si>
  <si>
    <t>Front Door Fabrics &amp; Interiors</t>
  </si>
  <si>
    <t>5341 Ballantyne Commons Pkwy, Ste 350</t>
  </si>
  <si>
    <t>['Furniture Stores', 'Fabric Stores', 'Arts &amp; Crafts', 'Home Decor', 'Shopping', 'Home &amp; Garden']</t>
  </si>
  <si>
    <t>Rs-VhTqmuAdHg3CGGUr4Dg</t>
  </si>
  <si>
    <t>Orrman's Cheese Shop</t>
  </si>
  <si>
    <t>['Shopping', 'Sandwiches', 'Food', 'Specialty Food', 'Restaurants', 'Cheese Shops']</t>
  </si>
  <si>
    <t>8iUdMMW8z4WINwhPPr_Ysg</t>
  </si>
  <si>
    <t>Gateway Fencing</t>
  </si>
  <si>
    <t>3724 Old Monroe Rd</t>
  </si>
  <si>
    <t>['Contractors', 'Fences &amp; Gates', 'Home Services']</t>
  </si>
  <si>
    <t>77-G4yuVYEgt_KjdUHhaZA</t>
  </si>
  <si>
    <t>InMotion Entertainment</t>
  </si>
  <si>
    <t>wWLyM_8ipXXFh90R0Y4CUQ</t>
  </si>
  <si>
    <t>DentalWorks - Charlotte</t>
  </si>
  <si>
    <t>3211 Eastway Dr, Ste 10</t>
  </si>
  <si>
    <t>['Orthodontists', 'Cosmetic Dentists', 'Dentists', 'Health &amp; Medical', 'General Dentistry']</t>
  </si>
  <si>
    <t>UEb3vp-T1RN85RgjNv04CQ</t>
  </si>
  <si>
    <t>258 Concord Parkway So.</t>
  </si>
  <si>
    <t>8O1iwjvC1T9acZKzAZdprg</t>
  </si>
  <si>
    <t>Affinity Auto Detailing</t>
  </si>
  <si>
    <t>aN0SmxOpInSTeZZButA5ZQ</t>
  </si>
  <si>
    <t>['Bars', 'American (Traditional)', 'Nightlife', 'Restaurants']</t>
  </si>
  <si>
    <t>qMvgWKVU5ma7_8Bw1gN2RQ</t>
  </si>
  <si>
    <t>JF Salon &amp; Spa</t>
  </si>
  <si>
    <t>2229 Village Lake Dr, Ste A</t>
  </si>
  <si>
    <t>Mattie's Diner</t>
  </si>
  <si>
    <t>915 Hamilton St</t>
  </si>
  <si>
    <t>_aj1I2jcSYJXSF66gE7U-w</t>
  </si>
  <si>
    <t>Gabi's Coffee Shoppe</t>
  </si>
  <si>
    <t>19915 Jane Crump Way</t>
  </si>
  <si>
    <t>['Food', 'Coffee &amp; Tea', 'Local Flavor', 'Restaurants']</t>
  </si>
  <si>
    <t>CWerypNnMPdzIA92shl7PA</t>
  </si>
  <si>
    <t>2728 W Mallard Creek Church Rd</t>
  </si>
  <si>
    <t>NmVaKLchpbXsX_vyMXR0sw</t>
  </si>
  <si>
    <t>Harrisburg Chiropractic</t>
  </si>
  <si>
    <t>12020 University City Blvd</t>
  </si>
  <si>
    <t>['Massage Therapy', 'Rehabilitation Center', 'Chiropractors', 'Health &amp; Medical', 'Doctors', 'Weight Loss Centers']</t>
  </si>
  <si>
    <t>ABsDMdsKXv1q3MzB44YWEw</t>
  </si>
  <si>
    <t>8895 Christenbury Pkwy</t>
  </si>
  <si>
    <t>CLl2D8uz-Oh7KZwBhqFXIQ</t>
  </si>
  <si>
    <t>2834 Boyer St</t>
  </si>
  <si>
    <t>EyPDvFnc8Jh1kAZZMHoApQ</t>
  </si>
  <si>
    <t>14318 RiverGate View, Ste 500</t>
  </si>
  <si>
    <t>['Fast Food', 'Restaurants', 'Pizza']</t>
  </si>
  <si>
    <t>5uOFLjENymOSQYRrmUhXBQ</t>
  </si>
  <si>
    <t>Timber Crest at Greenway</t>
  </si>
  <si>
    <t>2025 Timber Oaks Ln</t>
  </si>
  <si>
    <t>183mzk4Pg9pZoLJxfXCxRQ</t>
  </si>
  <si>
    <t>Haggar Outlet Store</t>
  </si>
  <si>
    <t>5518 New Fashion Way, Ste 565, Charlotte Premium Outlets</t>
  </si>
  <si>
    <t>['Outlet Stores', 'Fashion', 'Shopping', "Men's Clothing", 'Accessories', "Women's Clothing"]</t>
  </si>
  <si>
    <t>dtupfKt03ddLi2u7Rk7vUg</t>
  </si>
  <si>
    <t>Bass Pro Shop</t>
  </si>
  <si>
    <t>0w8jFepCW7dOdjxN_yK70w</t>
  </si>
  <si>
    <t>Sun Stoppers</t>
  </si>
  <si>
    <t>4207 Monroe Rd</t>
  </si>
  <si>
    <t>['Home Services', 'Car Window Tinting', 'Home Window Tinting', 'Auto Glass Services', 'Automotive', 'Auto Parts &amp; Supplies', 'Vehicle Wraps']</t>
  </si>
  <si>
    <t>ogaCu4LIGuEjJtKLoCL9sg</t>
  </si>
  <si>
    <t>Alterna Real Estate</t>
  </si>
  <si>
    <t>301 McCullough Dr, Fl 4</t>
  </si>
  <si>
    <t>O9EC_uhibH4Yncg_8kPACg</t>
  </si>
  <si>
    <t>Menchie's Frozen Yogurt</t>
  </si>
  <si>
    <t>7211 Waverly Walk Ave, Ste B2</t>
  </si>
  <si>
    <t>['Custom Cakes', 'Ice Cream &amp; Frozen Yogurt', 'Food']</t>
  </si>
  <si>
    <t>44BkUvQ0heALA4irQPYcAg</t>
  </si>
  <si>
    <t>['Plastic Surgeons', 'Hair Removal', 'Beauty &amp; Spas', 'Cosmetic Surgeons', 'Skin Care', 'Health &amp; Medical', 'Dermatologists', 'Doctors', 'Makeup Artists']</t>
  </si>
  <si>
    <t>gJLySTty69cOI6SL5TCygQ</t>
  </si>
  <si>
    <t>Snip-its Haircuts for Kids Charlotte</t>
  </si>
  <si>
    <t>4317-C Park Rd</t>
  </si>
  <si>
    <t>['Hair Salons', 'Active Life', 'Kids Hair Salons', 'Kids Activities', 'Beauty &amp; Spas', 'Barbers', 'Nail Salons']</t>
  </si>
  <si>
    <t>ddBgvaxaSIFMWdAIXeT0Lw</t>
  </si>
  <si>
    <t>The Pillar Pub</t>
  </si>
  <si>
    <t>312 North Myers St, Ste 109</t>
  </si>
  <si>
    <t>PqcOSnCsJTT9Yd2xWKIMWw</t>
  </si>
  <si>
    <t>La Shish Kabob</t>
  </si>
  <si>
    <t>3117-A N Sharon Amity</t>
  </si>
  <si>
    <t>rh8Ifw79kqwYgVxGFgWrkg</t>
  </si>
  <si>
    <t>Bushiken Karate Charlotte Dojo</t>
  </si>
  <si>
    <t>4822 Albemarle Rd, Ste 315</t>
  </si>
  <si>
    <t>['Fitness &amp; Instruction', 'Active Life', 'Karate', 'Martial Arts']</t>
  </si>
  <si>
    <t>ENBr-niEHk46PwaQTfCgaw</t>
  </si>
  <si>
    <t>Avalilly's</t>
  </si>
  <si>
    <t>21341 Catawba Ave</t>
  </si>
  <si>
    <t>['Fashion', 'Accessories', 'Shopping', "Women's Clothing"]</t>
  </si>
  <si>
    <t>BJwBqOe8poLbpaC3gyj6yQ</t>
  </si>
  <si>
    <t>['Pizza', 'Restaurants', 'Sandwiches']</t>
  </si>
  <si>
    <t>dNvhq30uJonA8hWm89HbWw</t>
  </si>
  <si>
    <t>Rock-n-Lobster</t>
  </si>
  <si>
    <t>8PNXDkWz3hyZFi7E4tYhjw</t>
  </si>
  <si>
    <t>DragonFly</t>
  </si>
  <si>
    <t>wsUM1FzTWv55qAhqUUUvMQ</t>
  </si>
  <si>
    <t>Groove Salon</t>
  </si>
  <si>
    <t>201 W Park Ave</t>
  </si>
  <si>
    <t>LKppbPx1ncwhn5YYnJy6ZA</t>
  </si>
  <si>
    <t>9855 Sandy Rock Pl</t>
  </si>
  <si>
    <t>VsPoQeCRYYHQrj9jbiLmtA</t>
  </si>
  <si>
    <t>Russell's Pub N Grill</t>
  </si>
  <si>
    <t>['American (New)', 'Restaurants', 'Bars', 'Sports Bars', 'Nightlife']</t>
  </si>
  <si>
    <t>ZIFU068A8sc_Vs39CVb2zQ</t>
  </si>
  <si>
    <t>Teriyaki II</t>
  </si>
  <si>
    <t>xjUy3O9sVz8qFxBS8CWStw</t>
  </si>
  <si>
    <t>Slice House Pizza</t>
  </si>
  <si>
    <t>101 Old Statesville Rd</t>
  </si>
  <si>
    <t>8NOZyTD-InVTbmCH1LdkkQ</t>
  </si>
  <si>
    <t>JR's Dairy Bar</t>
  </si>
  <si>
    <t>['Restaurants', 'Ice Cream &amp; Frozen Yogurt', 'Food']</t>
  </si>
  <si>
    <t>DR4dJIyVBRCA8IuhC2B8Cw</t>
  </si>
  <si>
    <t>8150 Ikea Blvd, Unit 30</t>
  </si>
  <si>
    <t>['Hobby Shops', 'Event Planning &amp; Services', 'Wedding Planning', 'Shopping', 'Arts &amp; Crafts', 'Home Decor', 'Art Supplies', 'Home &amp; Garden']</t>
  </si>
  <si>
    <t>wuaIfISpbMoVilLKPI5zKg</t>
  </si>
  <si>
    <t>Karate Charlotte</t>
  </si>
  <si>
    <t>8173 Ardrey Kell Rd</t>
  </si>
  <si>
    <t>['Martial Arts', 'Karate', 'Fitness &amp; Instruction', 'Active Life']</t>
  </si>
  <si>
    <t>rxglJ4Lz6ZIkBrAMb_HGMQ</t>
  </si>
  <si>
    <t>Petra's Bar</t>
  </si>
  <si>
    <t>1919 Commonwealth Ave</t>
  </si>
  <si>
    <t>['Lounges', 'Nightlife', 'Piano Bars', 'Sports Bars', 'Arts &amp; Entertainment', 'Performing Arts', 'Bars']</t>
  </si>
  <si>
    <t>lTidZpUU1ikHfoKctJCanw</t>
  </si>
  <si>
    <t>Reflections Photography</t>
  </si>
  <si>
    <t>418 Whitewater Way NW</t>
  </si>
  <si>
    <t>['Session Photography', 'Event Photography', 'Event Planning &amp; Services', 'Videographers', 'Photographers']</t>
  </si>
  <si>
    <t>1IQZkCljjKfwh6cijBUQWQ</t>
  </si>
  <si>
    <t>Hhgregg Appliances</t>
  </si>
  <si>
    <t>9903 E Independence Blvd</t>
  </si>
  <si>
    <t>['Shopping', 'Furniture Stores', 'Home &amp; Garden', 'Appliances', 'Computers']</t>
  </si>
  <si>
    <t>rGnL7AFmK30ltouzXvVuAA</t>
  </si>
  <si>
    <t>Swim Mac Carolina</t>
  </si>
  <si>
    <t>9850 Providence Rd</t>
  </si>
  <si>
    <t>['Swimming Lessons/Schools', 'Active Life', 'Swimming Pools', 'Specialty Schools', 'Fitness &amp; Instruction', 'Education']</t>
  </si>
  <si>
    <t>u5nQZunVrdwFTzYFd0Eodg</t>
  </si>
  <si>
    <t>Paper Source</t>
  </si>
  <si>
    <t>6800 Phillips Pl Ct</t>
  </si>
  <si>
    <t>['Gift Shops', 'Flowers &amp; Gifts', 'Shopping', 'Party Supplies', 'Cards &amp; Stationery', 'Art Supplies', 'Event Planning &amp; Services', 'Arts &amp; Crafts']</t>
  </si>
  <si>
    <t>yMKMd42ucSaceGgj241g9A</t>
  </si>
  <si>
    <t>Friendly Dental Group of Ballantyne</t>
  </si>
  <si>
    <t>7868-B Rea Rd</t>
  </si>
  <si>
    <t>['Health &amp; Medical', 'Cosmetic Dentists', 'Pediatric Dentists', 'General Dentistry', 'Dentists']</t>
  </si>
  <si>
    <t>1umL1FAdN6aMbq9STuZ1Wg</t>
  </si>
  <si>
    <t>Ad-Venture Writing</t>
  </si>
  <si>
    <t>['Web Design', 'Editorial Services', 'Advertising', 'Professional Services', 'Employment Agencies', 'Career Counseling']</t>
  </si>
  <si>
    <t>QL4crtKMQnE-vi-TAACC9g</t>
  </si>
  <si>
    <t>['Beauty &amp; Spas', 'Day Spas', 'Hair Salons', 'Makeup Artists']</t>
  </si>
  <si>
    <t>QHe9ZMcryK0tcJu1Eyylsw</t>
  </si>
  <si>
    <t>JP Charlotte at Westin</t>
  </si>
  <si>
    <t>['American (Traditional)', 'Restaurants', 'Diners', 'Breakfast &amp; Brunch']</t>
  </si>
  <si>
    <t>LxQhce0f4sy_1DUXoxXTvg</t>
  </si>
  <si>
    <t>Metrolina Mulch</t>
  </si>
  <si>
    <t>3975 Hwy 24-27 E</t>
  </si>
  <si>
    <t>['Grocery', 'Shopping', 'Nurseries &amp; Gardening', 'Landscaping', 'Home Services', 'Farmers Market', 'Home &amp; Garden', 'Food']</t>
  </si>
  <si>
    <t>OxEHq_DXYfFf8XHRg_qvDw</t>
  </si>
  <si>
    <t>Creole's Louisiana Kitchen</t>
  </si>
  <si>
    <t>15105-J John J Delaney Dr</t>
  </si>
  <si>
    <t>Zt00v2tA8lLPw1OjV3Axjg</t>
  </si>
  <si>
    <t>Hong Phat Deli</t>
  </si>
  <si>
    <t>2400 Tuckaseegee Rd</t>
  </si>
  <si>
    <t>['Chinese', 'Restaurants', 'Asian Fusion', 'Chicken Wings']</t>
  </si>
  <si>
    <t>s_LceyRxOdJUvNBhdT8OKg</t>
  </si>
  <si>
    <t>545 W John St</t>
  </si>
  <si>
    <t>Px8WscKxXVvJkUMjVJnPag</t>
  </si>
  <si>
    <t>Simplify Studio</t>
  </si>
  <si>
    <t>['Home Services', 'Home Organization', 'Interior Design', 'Real Estate', 'Home Staging']</t>
  </si>
  <si>
    <t>_y-5z5oOzqcoy3FjjHFWUg</t>
  </si>
  <si>
    <t>9931 Gilead Rd</t>
  </si>
  <si>
    <t>XzmGY5eHJEBpqNEKINLp1g</t>
  </si>
  <si>
    <t>668 W John St</t>
  </si>
  <si>
    <t>['Car Wash', 'Automotive', 'Convenience Stores', 'Gas Stations', 'Grocery', 'Food']</t>
  </si>
  <si>
    <t>CDMEbMD9wajMDHiSELhZzQ</t>
  </si>
  <si>
    <t>Lily Nail Spa</t>
  </si>
  <si>
    <t>5941 Weddington Monroe Rd, Ste 105</t>
  </si>
  <si>
    <t>0R-8A1qJDILYoYpAJvk9Ng</t>
  </si>
  <si>
    <t>NCG Cinema</t>
  </si>
  <si>
    <t>1911 Dickerson Blvd</t>
  </si>
  <si>
    <t>jqoOMY0NGpqkH4fK28aAXA</t>
  </si>
  <si>
    <t>14231 Market Square Dr, Ste C-3</t>
  </si>
  <si>
    <t>v8ZzN6mwChgP6ne3wsgnZQ</t>
  </si>
  <si>
    <t>Dasling Dentistry</t>
  </si>
  <si>
    <t>8420 University Executive Park Dr, Ste 805</t>
  </si>
  <si>
    <t>['Dentists', 'Teeth Whitening', 'Beauty &amp; Spas', 'Orthodontists', 'Health &amp; Medical', 'General Dentistry', 'Cosmetic Dentists', 'Periodontists']</t>
  </si>
  <si>
    <t>YJdeJMl2SB9bQJksXxqkAA</t>
  </si>
  <si>
    <t>VIVA NAIL SPA</t>
  </si>
  <si>
    <t>2900 Derita Rd, Ste 30</t>
  </si>
  <si>
    <t>yKQK3dd26CfKGKK1pkiI9g</t>
  </si>
  <si>
    <t>David's Jewelers</t>
  </si>
  <si>
    <t>4310 Sharon Rd, Ste T-09</t>
  </si>
  <si>
    <t>['Jewelry', 'Shopping', 'Jewelry Repair', 'Watch Repair', 'Watches', 'Local Services']</t>
  </si>
  <si>
    <t>66jnSTOfS26r8dQ5VYB1-A</t>
  </si>
  <si>
    <t>11930 Providence Rd W, Ste C-2</t>
  </si>
  <si>
    <t>['Fitness &amp; Instruction', 'Trainers', 'Gyms', 'Health &amp; Medical', 'Weight Loss Centers', 'Active Life']</t>
  </si>
  <si>
    <t>ZUPLVr9wyfjyO0IXi8dt-w</t>
  </si>
  <si>
    <t>AvtX_PVdaaDPEZNIcGzbOw</t>
  </si>
  <si>
    <t>Track Side Grill</t>
  </si>
  <si>
    <t>['Sandwiches', 'Diners', 'Breakfast &amp; Brunch', 'Restaurants']</t>
  </si>
  <si>
    <t>uXFychzzlFM2Q_AJjpJY9Q</t>
  </si>
  <si>
    <t>Stellar Dental NODA</t>
  </si>
  <si>
    <t>2100 North Davidson, Ste B</t>
  </si>
  <si>
    <t>['Health &amp; Medical', 'Dentists', 'Cosmetic Dentists', 'Oral Surgeons', 'General Dentistry']</t>
  </si>
  <si>
    <t>1sgtwBEL9WTAr-vA9o17LA</t>
  </si>
  <si>
    <t>Carolina Asthma &amp; Allergy Center</t>
  </si>
  <si>
    <t>19475 Old Jetton Rd</t>
  </si>
  <si>
    <t>['Health &amp; Medical', 'Doctors', 'Allergists']</t>
  </si>
  <si>
    <t>GgMPvgqB7JJaKAPClXxpjA</t>
  </si>
  <si>
    <t>Westport Marina</t>
  </si>
  <si>
    <t>7879 Water Oaks Dr</t>
  </si>
  <si>
    <t>['Boat Repair', 'Professional Services', 'Event Planning &amp; Services', 'Boat Charters', 'Automotive', 'Boating', 'Active Life', 'Marinas']</t>
  </si>
  <si>
    <t>EK0wsNQv3fNBYNUd_wIraw</t>
  </si>
  <si>
    <t>Cks Cleaning Services</t>
  </si>
  <si>
    <t>['Home Cleaning', 'Office Cleaning', 'Home Services', 'Professional Services']</t>
  </si>
  <si>
    <t>ugYn03wpInU4DeU-VuKWOQ</t>
  </si>
  <si>
    <t>CORT Furniture Outlet</t>
  </si>
  <si>
    <t>4744 South Blvd, Unit B</t>
  </si>
  <si>
    <t>['Discount Store', 'Home &amp; Garden', 'Furniture Rental', 'Local Services', 'Furniture Stores', 'Shopping', 'Office Equipment', 'Home Decor']</t>
  </si>
  <si>
    <t>jU87iI7l7t03qtxswwC9Hw</t>
  </si>
  <si>
    <t>3015 S Tryon St</t>
  </si>
  <si>
    <t>['Self Storage', 'Automotive', 'Local Services', 'Truck Rental']</t>
  </si>
  <si>
    <t>3_fIsSxN2RBovQ_6EFtLzA</t>
  </si>
  <si>
    <t>Residence Inn Charlotte Concord</t>
  </si>
  <si>
    <t>7601 Scott Padgett Pkwy</t>
  </si>
  <si>
    <t>nGT61YSLYSet9UJHpwAXcg</t>
  </si>
  <si>
    <t>911 E Morehead, Ste 600</t>
  </si>
  <si>
    <t>['Beauty &amp; Spas', 'Hair Removal', 'Waxing', 'Massage', 'Nail Salons']</t>
  </si>
  <si>
    <t>0jM11_AplnrFa2HMdp_TfA</t>
  </si>
  <si>
    <t>['Food', 'Ice Cream &amp; Frozen Yogurt', 'American (New)', 'Shopping', 'Restaurants']</t>
  </si>
  <si>
    <t>7yj_8Zt4uvbXBZQgqyXrIw</t>
  </si>
  <si>
    <t>bzj51-jZbIHgtuCkqONUpg</t>
  </si>
  <si>
    <t>Yancey Realty</t>
  </si>
  <si>
    <t>2108 South Blvd, Ste 118</t>
  </si>
  <si>
    <t>5iPm07chXWBVbxvFVcWrkg</t>
  </si>
  <si>
    <t>Studio Hair Lady</t>
  </si>
  <si>
    <t>6832 Morrison Blvd</t>
  </si>
  <si>
    <t>oU8mRUY-XtaVR_RSgKZtTA</t>
  </si>
  <si>
    <t>TCBY Ballantyne</t>
  </si>
  <si>
    <t>14835 Ballantyne Village way Suite 130</t>
  </si>
  <si>
    <t>glwmYWyWZAoRjiK7Bt5bgw</t>
  </si>
  <si>
    <t>Very Terry Contemporary Consignments</t>
  </si>
  <si>
    <t>310 East Blvd, Ste 4</t>
  </si>
  <si>
    <t>RAGwNMsn0HfxN5zygTuuwA</t>
  </si>
  <si>
    <t>Wayne's Plumbing Repair</t>
  </si>
  <si>
    <t>['Contractors', 'Plumbing', 'Home Services']</t>
  </si>
  <si>
    <t>NuC-9luvqrGVCcDc43DfOg</t>
  </si>
  <si>
    <t>Legacy Concord Apartments</t>
  </si>
  <si>
    <t>5020 Avent Dr NW</t>
  </si>
  <si>
    <t>MUsNBOK96aM71PJpLvWAvQ</t>
  </si>
  <si>
    <t>Blythe Landing</t>
  </si>
  <si>
    <t>15901 Nc Hwy 73</t>
  </si>
  <si>
    <t>WvC9K0ZEOTbR7fh-LNe5_A</t>
  </si>
  <si>
    <t>['Restaurants', 'Breakfast &amp; Brunch', 'American (Traditional)', 'Event Planning &amp; Services', 'Coffee &amp; Tea', 'Food', 'Caterers']</t>
  </si>
  <si>
    <t>J1hMxc4F9ZZkiinavvJGiw</t>
  </si>
  <si>
    <t>8315 Magnolia Estates Dr</t>
  </si>
  <si>
    <t>41SLtJO_RMJO1-972krs9w</t>
  </si>
  <si>
    <t>Open Up Garage Door</t>
  </si>
  <si>
    <t>8029 Fairview Rd, Ste D</t>
  </si>
  <si>
    <t>RfMcPAVgXHQxxwfCYqAZug</t>
  </si>
  <si>
    <t>Helton's Automotive &amp; Wrecker Service</t>
  </si>
  <si>
    <t>341 Wesleyan Dr</t>
  </si>
  <si>
    <t>MC ADENVILLE</t>
  </si>
  <si>
    <t>ysa5MEfWqybujFjsiXq7Lg</t>
  </si>
  <si>
    <t>Pie Town</t>
  </si>
  <si>
    <t>jTvewV1yCzs9Y-bl6IKjcA</t>
  </si>
  <si>
    <t>Hand &amp; Stone</t>
  </si>
  <si>
    <t>13540 Hoover Creek Blvd</t>
  </si>
  <si>
    <t>['Health &amp; Medical', 'Beauty &amp; Spas', 'Day Spas', 'Massage Therapy', 'Massage']</t>
  </si>
  <si>
    <t>P_wrdvuPnWKaid-vZ3qzTQ</t>
  </si>
  <si>
    <t>Pitt Stop</t>
  </si>
  <si>
    <t>OyDenDuQDDZ8-9GD8_KPcw</t>
  </si>
  <si>
    <t>Ann's Beauty Supply</t>
  </si>
  <si>
    <t>6119 S Blvd</t>
  </si>
  <si>
    <t>BPc89yg3OecRkHcgukKeAg</t>
  </si>
  <si>
    <t>7421 E Independence Blvd</t>
  </si>
  <si>
    <t>['Food', 'Department Stores', 'Fashion', 'Discount Store', 'Shopping', 'Grocery', 'Drugstores']</t>
  </si>
  <si>
    <t>hovJHUNP8wYYe6smOctysQ</t>
  </si>
  <si>
    <t>Pure Barre - Charlotte Ballantyne</t>
  </si>
  <si>
    <t>8430 Rea Rd, Ste 120</t>
  </si>
  <si>
    <t>['Active Life', 'Barre Classes', 'Fitness &amp; Instruction', 'Skin Care', 'Beauty &amp; Spas']</t>
  </si>
  <si>
    <t>xigPqTD1Z2rN6n_j78SHrA</t>
  </si>
  <si>
    <t>Charlotte Cycleboats</t>
  </si>
  <si>
    <t>17505 W Catawba Ave, Ste 130B</t>
  </si>
  <si>
    <t>['Boat Charters', 'Event Planning &amp; Services', 'Hotels &amp; Travel', 'Boating', 'Active Life', 'Tours', 'Boat Tours']</t>
  </si>
  <si>
    <t>3O5nZKcnly1S9wdjPYDMUw</t>
  </si>
  <si>
    <t>1237 Concord Pkwy</t>
  </si>
  <si>
    <t>69ZcYX0DheVPP7cfoD2o0w</t>
  </si>
  <si>
    <t>Huntersville Coin Laundry</t>
  </si>
  <si>
    <t>14339 Hunters Rd</t>
  </si>
  <si>
    <t>['Dry Cleaning &amp; Laundry', 'Local Services', 'Laundry Services', 'Laundromat']</t>
  </si>
  <si>
    <t>1lvMplnNVHjsMm0JWM8GGQ</t>
  </si>
  <si>
    <t>2838 Freedom Dr</t>
  </si>
  <si>
    <t>['Fish &amp; Chips', 'American (Traditional)', 'Restaurants', 'Seafood', 'Fast Food']</t>
  </si>
  <si>
    <t>b2gXCUmecPty2cVR5q8Gyg</t>
  </si>
  <si>
    <t>12117 Statesville Rd</t>
  </si>
  <si>
    <t>FVC25MtResY1RdLywi_6fw</t>
  </si>
  <si>
    <t>Bardo</t>
  </si>
  <si>
    <t>1508 S Mint St, Unit B</t>
  </si>
  <si>
    <t>['Spanish', 'Tapas/Small Plates', 'Restaurants', 'American (New)']</t>
  </si>
  <si>
    <t>1Lq9HyL3aUrfs_fjiREsmQ</t>
  </si>
  <si>
    <t>400 Park St</t>
  </si>
  <si>
    <t>['Health &amp; Medical', 'Doctors', 'Ear Nose &amp; Throat', 'Optometrists', 'Audiologist']</t>
  </si>
  <si>
    <t>9-3ZhiOn4zJPrleGk_6fjA</t>
  </si>
  <si>
    <t>NOA Spa &amp; Nails</t>
  </si>
  <si>
    <t>['Waxing', 'Hair Removal', 'Beauty &amp; Spas', 'Nail Salons']</t>
  </si>
  <si>
    <t>Lsnk4ajYVvaJ7Jz6ecv84Q</t>
  </si>
  <si>
    <t>Gaston Motorcycle Werks</t>
  </si>
  <si>
    <t>297 N Chester St</t>
  </si>
  <si>
    <t>J4aLHvNAlqGIFlIUVmJXdQ</t>
  </si>
  <si>
    <t>Lowes Home Improvement Warehouse</t>
  </si>
  <si>
    <t>940 Concord Pkwy N</t>
  </si>
  <si>
    <t>['Building Supplies', 'Home Services', 'Shopping']</t>
  </si>
  <si>
    <t>fAWpLiHzwqzFAC0lvgLmpQ</t>
  </si>
  <si>
    <t>Mount Holly Grill</t>
  </si>
  <si>
    <t>1118 S Main St</t>
  </si>
  <si>
    <t>['American (Traditional)', 'Restaurants', 'Salad', 'Seafood']</t>
  </si>
  <si>
    <t>jb0KTzN4RbUGDHmlk4krvg</t>
  </si>
  <si>
    <t>Continental Boarding And Doggie Daycare</t>
  </si>
  <si>
    <t>2235 Township Rd</t>
  </si>
  <si>
    <t>gfzeXV0cy58Vskz51dzAMg</t>
  </si>
  <si>
    <t>Ace beauty lounge</t>
  </si>
  <si>
    <t>7 Todd Dr NE</t>
  </si>
  <si>
    <t>AU3-xChg6HWYz91z6hjXdQ</t>
  </si>
  <si>
    <t>Maid In The QC</t>
  </si>
  <si>
    <t>2518 Double Oaks Rd</t>
  </si>
  <si>
    <t>['Office Cleaning', 'Professional Services', 'Home Services', 'Home Cleaning', 'Local Services', 'Carpet Cleaning', 'Window Washing']</t>
  </si>
  <si>
    <t>1T0uhB3fMsmkfsECmbYkvA</t>
  </si>
  <si>
    <t>Motherland Cuisine &amp; Market</t>
  </si>
  <si>
    <t>6024 The Plz, Ste A</t>
  </si>
  <si>
    <t>e0kSnKyN5d5nJ4nwnkX3YQ</t>
  </si>
  <si>
    <t>Mr Charles Chicken &amp; Fish</t>
  </si>
  <si>
    <t>3100 Statesville Ave</t>
  </si>
  <si>
    <t>Mjo50Yree1qeIjbNN4uOjw</t>
  </si>
  <si>
    <t>Health Nutz Discount Nutrition</t>
  </si>
  <si>
    <t>['Food', 'Specialty Food', 'Health Markets']</t>
  </si>
  <si>
    <t>dU0mRUzvtOQLhLg-GM5pBg</t>
  </si>
  <si>
    <t>Pro-Packers</t>
  </si>
  <si>
    <t>['Movers', 'Packing Supplies', 'Home Services', 'Shopping']</t>
  </si>
  <si>
    <t>qthmjdP_v2pLaq3QpAZNgA</t>
  </si>
  <si>
    <t>QueenCity Bicycles</t>
  </si>
  <si>
    <t>128 E Park Ave</t>
  </si>
  <si>
    <t>['Shopping', 'Bikes', 'Sporting Goods', 'Active Life', 'Bike Repair/Maintenance', 'Local Services', 'Bike Rentals']</t>
  </si>
  <si>
    <t>3GGmY_QhqHnIEqk62p7cVA</t>
  </si>
  <si>
    <t>4435 Hwy 49 S</t>
  </si>
  <si>
    <t>['Restaurants', 'Burgers', 'Fast Food', 'Cheesesteaks', 'Ice Cream &amp; Frozen Yogurt', 'Food', 'American (Traditional)']</t>
  </si>
  <si>
    <t>uIN-iPt4a5cj9zgflXhyYA</t>
  </si>
  <si>
    <t>Sal's Pizza Factory</t>
  </si>
  <si>
    <t>['Pizza', 'Restaurants', 'Sandwiches', 'Gluten-Free', 'Italian']</t>
  </si>
  <si>
    <t>RxtaiNM8wK2U924dq3siTQ</t>
  </si>
  <si>
    <t>Rolle Oral &amp; Facial Surgery</t>
  </si>
  <si>
    <t>9615 Caldwell Commons Cir, Ste B</t>
  </si>
  <si>
    <t>['Cosmetic Dentists', 'Oral Surgeons', 'Dentists', 'Cosmetic Surgeons', 'Health &amp; Medical', 'Doctors']</t>
  </si>
  <si>
    <t>MItZizlXwTprkodwVBGE0A</t>
  </si>
  <si>
    <t>Snowland Gingerbread House at Great Wolf Lodge</t>
  </si>
  <si>
    <t>['American (New)', 'Food', 'Hotels &amp; Travel', 'Resorts', 'Specialty Food', 'Restaurants']</t>
  </si>
  <si>
    <t>cwtWHagZWRxXBSBFNmDbHw</t>
  </si>
  <si>
    <t>Quality Inn Airport-Near Uptown</t>
  </si>
  <si>
    <t>hamFRAuSnQHkNj8cz5JgsQ</t>
  </si>
  <si>
    <t>['Videos &amp; Video Game Rental', 'Books', 'Mags', 'Music &amp; Video', 'Shopping']</t>
  </si>
  <si>
    <t>A8mgd_8YWHS5k1VVHTyUhQ</t>
  </si>
  <si>
    <t>Crystal On the Plaza</t>
  </si>
  <si>
    <t>3018 The Plz</t>
  </si>
  <si>
    <t>F1odkZWmcXGylij8HjRq6Q</t>
  </si>
  <si>
    <t>VBGB Beer Hall and Garden</t>
  </si>
  <si>
    <t>920 Hamilton St</t>
  </si>
  <si>
    <t>['Pets', 'American (New)', 'Beer', 'Wine &amp; Spirits', 'Arts &amp; Entertainment', 'Pretzels', 'Restaurants', 'Food', 'Music Venues', 'German', 'Nightlife', 'Bars', 'Beer Gardens']</t>
  </si>
  <si>
    <t>lu9UB5F40TjwHK80A5Pp5A</t>
  </si>
  <si>
    <t>Huntersville Animal Care Hospital</t>
  </si>
  <si>
    <t>14899 Statesville Rd</t>
  </si>
  <si>
    <t>['Pets', 'Veterinarians', 'Pet Boarding', 'Pet Sitting', 'Pet Groomers', 'Pet Services']</t>
  </si>
  <si>
    <t>bCKYY-cfFclOzuP4CVgS2g</t>
  </si>
  <si>
    <t>Sassy Nails</t>
  </si>
  <si>
    <t>hZIHnW6HoccTx7Zmo0gzQQ</t>
  </si>
  <si>
    <t>Queen City Hardwoods</t>
  </si>
  <si>
    <t>CzmyMl4jnlyQYVaf3YmDYQ</t>
  </si>
  <si>
    <t>Beer Bourbon &amp; BBQ Festival</t>
  </si>
  <si>
    <t>['Arts &amp; Entertainment', 'Restaurants', 'Beer', 'Wine &amp; Spirits', 'Local Flavor', 'Festivals', 'Food', 'Barbeque']</t>
  </si>
  <si>
    <t>Pk6A3Pqs6_qPLNevdADrDg</t>
  </si>
  <si>
    <t>['Burgers', 'Bars', 'Restaurants', 'Fast Food', 'Ice Cream &amp; Frozen Yogurt', 'Nightlife', 'Food']</t>
  </si>
  <si>
    <t>mrZqt0ybmU44b52Mt_bQxQ</t>
  </si>
  <si>
    <t>Charles D Payet, DDS</t>
  </si>
  <si>
    <t>4601 Park Rd, Ste 175</t>
  </si>
  <si>
    <t>['Dentists', 'Cosmetic Dentists', 'General Dentistry', 'Endodontists', 'Health &amp; Medical']</t>
  </si>
  <si>
    <t>_1HxFFd-tBBHs-X0hOmo7Q</t>
  </si>
  <si>
    <t>Alexander Homestead Weddings</t>
  </si>
  <si>
    <t>4717 Shamrock Dr</t>
  </si>
  <si>
    <t>9gSpHnnTZSKy2SOQxuGkEQ</t>
  </si>
  <si>
    <t>9109 Sam Furr Rd</t>
  </si>
  <si>
    <t>['Shopping', 'Mobile Phones', 'Electronics', 'IT Services &amp; Computer Repair', 'Telecommunications', 'Local Services', 'Mobile Phone Accessories']</t>
  </si>
  <si>
    <t>L5VPrCwatTgGUrfU9y4ItA</t>
  </si>
  <si>
    <t>6065 Bayfield Pkwy</t>
  </si>
  <si>
    <t>yHYplvHIKrKcqYXz-0NfHg</t>
  </si>
  <si>
    <t>935 Charlottetowne Ave</t>
  </si>
  <si>
    <t>['Automotive', 'Car Wash', 'Gas Stations']</t>
  </si>
  <si>
    <t>l9hsN0wEyJYmH8lxM7yIxQ</t>
  </si>
  <si>
    <t>Richard E Offutt, DDS, MS</t>
  </si>
  <si>
    <t>6719 Fairview Rd, Ste A</t>
  </si>
  <si>
    <t>['Oral Surgeons', 'Health &amp; Medical', 'Periodontists', 'Dentists']</t>
  </si>
  <si>
    <t>YO2lPKDJ1kuMyizMmBGFhQ</t>
  </si>
  <si>
    <t>8825 Townley Rd</t>
  </si>
  <si>
    <t>['Outdoor Gear', 'Fashion', 'Sports Wear', 'Shoe Stores', 'Shopping', 'Fitness/Exercise Equipment', 'Sporting Goods', 'Golf Equipment', 'Hunting &amp; Fishing Supplies']</t>
  </si>
  <si>
    <t>LB1yS6jfIUchRQOQrGxqmw</t>
  </si>
  <si>
    <t>Daniel B Hefner Plumbing Co</t>
  </si>
  <si>
    <t>5527 Racine Ave</t>
  </si>
  <si>
    <t>['Plumbing', 'Home Services', 'Contractors']</t>
  </si>
  <si>
    <t>yOWggxs2fx2BDMeA1P_Yeg</t>
  </si>
  <si>
    <t>['Salad', 'Sandwiches', 'Restaurants', 'Delis', 'Event Planning &amp; Services', 'Caterers']</t>
  </si>
  <si>
    <t>GMeJ77rluBJQRq6KTMIZMQ</t>
  </si>
  <si>
    <t>Charlotte Sugaring</t>
  </si>
  <si>
    <t>5200 Park Rd, Bldg 1, Ste 103</t>
  </si>
  <si>
    <t>['Waxing', 'Tanning', 'Hair Removal', 'Skin Care', 'Day Spas', 'Sugaring', 'Beauty &amp; Spas', 'Makeup Artists']</t>
  </si>
  <si>
    <t>nJqijvzbBQnXiW3OX4YuKA</t>
  </si>
  <si>
    <t>Trendy Maids</t>
  </si>
  <si>
    <t>['Home Organization', 'Professional Services', 'Office Cleaning', 'Home Services', 'Home Cleaning', 'Window Washing']</t>
  </si>
  <si>
    <t>joBTzKZqs7o3t0u4lQfx_w</t>
  </si>
  <si>
    <t>4390 Potters Rd</t>
  </si>
  <si>
    <t>Bakery Y Panaderia Yamilet</t>
  </si>
  <si>
    <t>Xdvl5-i-N--ZB8UmkXE-Bg</t>
  </si>
  <si>
    <t>UTD Technology</t>
  </si>
  <si>
    <t>11190 Downs Rd</t>
  </si>
  <si>
    <t>['Home Theatre Installation', 'IT Services &amp; Computer Repair', 'Local Services', 'Contractors', 'Home Services', 'Home Network Installation', 'Home Automation']</t>
  </si>
  <si>
    <t>B5ojNPH_H-s1zZWS5CHlmQ</t>
  </si>
  <si>
    <t>Tone Your Temple Fitness Studio</t>
  </si>
  <si>
    <t>11205 Lawyers Rd, Ste D</t>
  </si>
  <si>
    <t>['Trainers', 'Weight Loss Centers', 'Health &amp; Medical', 'Fitness &amp; Instruction', 'Active Life']</t>
  </si>
  <si>
    <t>T6r1CjkbVHMsGpR2dlyXuQ</t>
  </si>
  <si>
    <t>Sushiya Japan</t>
  </si>
  <si>
    <t>8200 Providence Rd, Ste 500</t>
  </si>
  <si>
    <t>['Food Delivery Services', 'Food', 'Asian Fusion', 'Sushi Bars', 'Restaurants', 'Japanese']</t>
  </si>
  <si>
    <t>4I3qHlQLxl3dzzzdWzywog</t>
  </si>
  <si>
    <t>['Restaurants', 'Chicken Wings', 'Cheesesteaks', 'American (Traditional)']</t>
  </si>
  <si>
    <t>IRujwdMQdDnkIqHPrfWHXw</t>
  </si>
  <si>
    <t>Heart's Dry Cleaners</t>
  </si>
  <si>
    <t>9101 Pineville Matthews Rd, Ste 812</t>
  </si>
  <si>
    <t>MTaUKiq8TgQ5SD0RrQQtJA</t>
  </si>
  <si>
    <t>6701 Morrison Blvd</t>
  </si>
  <si>
    <t>['Food', 'Grocery', 'Specialty Food', 'Flowers &amp; Gifts', 'Drugstores', 'Shopping']</t>
  </si>
  <si>
    <t>n-n2l3VyENfM6nr8IXAObw</t>
  </si>
  <si>
    <t>Taqueria</t>
  </si>
  <si>
    <t>8652 Pineville Matthews Rd, Ste 1000</t>
  </si>
  <si>
    <t>['Food', 'Specialty Food', 'Beer', 'Wine &amp; Spirits', 'Ethnic Food', 'Desserts', 'Mexican', 'Restaurants']</t>
  </si>
  <si>
    <t>rITfn--tcngFvuzpNwgilg</t>
  </si>
  <si>
    <t>Park Crossing Dentistry</t>
  </si>
  <si>
    <t>10009 Park Cedar Dr, Ste 200</t>
  </si>
  <si>
    <t>['Health &amp; Medical', 'Doctors', 'Dentists', 'General Dentistry', 'Cosmetic Dentists', 'Pediatric Dentists']</t>
  </si>
  <si>
    <t>LpAdf_z1A9REhTQjr1B4cA</t>
  </si>
  <si>
    <t>4335 Barclay Downs Dr</t>
  </si>
  <si>
    <t>['Seafood', 'American (Traditional)', 'Bars', 'Restaurants', 'Steakhouses', 'Nightlife', 'Wine Bars']</t>
  </si>
  <si>
    <t>bKR99NjH1XIEihWC8M0ytQ</t>
  </si>
  <si>
    <t>Merry Maids</t>
  </si>
  <si>
    <t>2300 Sardis Rd N, Ste Q</t>
  </si>
  <si>
    <t>ewaHMKX-W0zatENPv2oQRg</t>
  </si>
  <si>
    <t>9807 South Blvd</t>
  </si>
  <si>
    <t>['American (Traditional)', 'Sports Bars', 'Chicken Wings', 'Nightlife', 'Bars', 'Restaurants']</t>
  </si>
  <si>
    <t>FtyscLtf_EPfcYNiiU58LQ</t>
  </si>
  <si>
    <t>Providence Florist</t>
  </si>
  <si>
    <t>118 E Charles St, Ste - A</t>
  </si>
  <si>
    <t>uSfMPBkH2lcxvBswLyaY0A</t>
  </si>
  <si>
    <t>ucVpPDCyHIS2-Ou5RqvbRA</t>
  </si>
  <si>
    <t>Supply</t>
  </si>
  <si>
    <t>D4AZovFd5bfgQuT6WgGJ_A</t>
  </si>
  <si>
    <t>1094 Concord Parkway N.</t>
  </si>
  <si>
    <t>['Restaurants', 'Tex-Mex', 'Fast Food', 'Tacos', 'Mexican']</t>
  </si>
  <si>
    <t>KIyjEZTeoXOa77ph3KmjgQ</t>
  </si>
  <si>
    <t>1055 Metropolitan Ave, Ste 140</t>
  </si>
  <si>
    <t>WX6uIkKZA2kLEa57mXr2Mg</t>
  </si>
  <si>
    <t>Unified By Design</t>
  </si>
  <si>
    <t>3405 Carolina Ave, Ste A</t>
  </si>
  <si>
    <t>['Home Services', 'Cabinetry', 'Contractors', 'Countertop Installation']</t>
  </si>
  <si>
    <t>9R0snzxZ8JHDLGyQzVDidg</t>
  </si>
  <si>
    <t>The Secret Chocolatier</t>
  </si>
  <si>
    <t>['Desserts', 'Bakeries', 'Food', 'Coffee &amp; Tea']</t>
  </si>
  <si>
    <t>fI5SGpVpxTQwL3y_qWV94g</t>
  </si>
  <si>
    <t>Atlantic Oral Implant and Facial Surgery</t>
  </si>
  <si>
    <t>['General Dentistry', 'Health &amp; Medical', 'Oral Surgeons', 'Dentists']</t>
  </si>
  <si>
    <t>Z69RXJ2o2pNb6aF8ZKx1WA</t>
  </si>
  <si>
    <t>721 Jetton St</t>
  </si>
  <si>
    <t>['Donuts', 'Coffee &amp; Tea', 'Food', 'Restaurants', 'Cafes', 'Breakfast &amp; Brunch']</t>
  </si>
  <si>
    <t>cnRMezUuLesmJHruUpAECA</t>
  </si>
  <si>
    <t>Wok Bar</t>
  </si>
  <si>
    <t>['Chinese', 'Food Delivery Services', 'Food', 'Asian Fusion', 'Restaurants']</t>
  </si>
  <si>
    <t>a6a5XziXs4Aigfezwn7BLQ</t>
  </si>
  <si>
    <t>Microsoft Store</t>
  </si>
  <si>
    <t>4400 Sharon Road</t>
  </si>
  <si>
    <t>['Mobile Phones', 'Computers', 'Shopping', 'Electronics']</t>
  </si>
  <si>
    <t>mIwbgnIAuPGpsEqQktZUWg</t>
  </si>
  <si>
    <t>11112-A South Tryon St</t>
  </si>
  <si>
    <t>fJ3PfxiUwUDyN4Q93UNWEA</t>
  </si>
  <si>
    <t>13000 York Rd</t>
  </si>
  <si>
    <t>['Shopping', 'Outdoor Gear', 'Sporting Goods']</t>
  </si>
  <si>
    <t>emulC2_KczGDYjI7TwGejg</t>
  </si>
  <si>
    <t>1305 Matthews Township</t>
  </si>
  <si>
    <t>itRfZp-uigg2X7zzIywvzA</t>
  </si>
  <si>
    <t>Post Uptown Place</t>
  </si>
  <si>
    <t>305 N Graham St</t>
  </si>
  <si>
    <t>Qm52M19NTIXysvTtMtmPgw</t>
  </si>
  <si>
    <t>Crown Clinic PA</t>
  </si>
  <si>
    <t>4500 S Tryon St</t>
  </si>
  <si>
    <t>['Health &amp; Medical', 'Medical Centers', 'Urgent Care', 'Weight Loss Centers', 'Diagnostic Services', 'Doctors', 'Family Practice', 'Internal Medicine']</t>
  </si>
  <si>
    <t>5ADQIpCTW-AmaExI0wxtBA</t>
  </si>
  <si>
    <t>6908 B Phillips Pl Ct</t>
  </si>
  <si>
    <t>['Active Life', 'Makeup Artists', 'Yoga', 'Hair Removal', 'Hair Salons', 'Fitness &amp; Instruction', 'Day Spas', 'Massage', 'Beauty &amp; Spas', 'Nail Salons']</t>
  </si>
  <si>
    <t>x04le5eTqdzeDajOGUdNoQ</t>
  </si>
  <si>
    <t>143 Cross Center Drive</t>
  </si>
  <si>
    <t>FVttV8fANqI7FpIEqDOf-Q</t>
  </si>
  <si>
    <t>10014 Monroe Rd</t>
  </si>
  <si>
    <t>['Automotive', 'Auto Parts &amp; Supplies', 'Auto Repair', 'Tires', 'Oil Change Stations']</t>
  </si>
  <si>
    <t>3sKddECCipJ1eT6cP2Cd8Q</t>
  </si>
  <si>
    <t>Northlake Eye at Northlake Mall</t>
  </si>
  <si>
    <t>9irqLgBwUal_HI0mNkqTEQ</t>
  </si>
  <si>
    <t>Palone's Pizza</t>
  </si>
  <si>
    <t>8133 Ardrey Kell Rd, Ste 103</t>
  </si>
  <si>
    <t>LAV8qkEOiKQgIHP5_KE8bg</t>
  </si>
  <si>
    <t>Passion Nail Bar</t>
  </si>
  <si>
    <t>4833-F Berewick Town Center Dr</t>
  </si>
  <si>
    <t>['Waxing', 'Eyelash Service', 'Hair Removal', 'Beauty &amp; Spas', 'Nail Salons']</t>
  </si>
  <si>
    <t>BHr8eSF6-I5y0tcs4lg8WA</t>
  </si>
  <si>
    <t>Zippy Shell of Charlotte</t>
  </si>
  <si>
    <t>10404 Granite St, Ste A</t>
  </si>
  <si>
    <t>['Home Organization', 'Movers', 'Local Services', 'Home Services', 'Self Storage']</t>
  </si>
  <si>
    <t>7V3wjC46vPtp75McXgI1yw</t>
  </si>
  <si>
    <t>Todds Flowers</t>
  </si>
  <si>
    <t>QYwprjk_9JjX-5FOa-N14g</t>
  </si>
  <si>
    <t>['Sandwiches', 'Burgers', 'Restaurants', 'Nightlife', 'American (Traditional)', 'Sports Bars', 'Bars']</t>
  </si>
  <si>
    <t>XcHVLqDjNidRz1ADHSy5gg</t>
  </si>
  <si>
    <t>Union Station - UNC Charlotte</t>
  </si>
  <si>
    <t>wXf4j6VziEpAZ0ozIaoDcA</t>
  </si>
  <si>
    <t>455 Concord Pkwy N</t>
  </si>
  <si>
    <t>['Public Services &amp; Government', 'Post Offices', 'Shipping Centers', 'Local Services']</t>
  </si>
  <si>
    <t>aQlaV6HqQ6VNP2UG9NmX_g</t>
  </si>
  <si>
    <t>Aloha Nails Rea Farms</t>
  </si>
  <si>
    <t>9905 Sandy Rock Pl, Ste E</t>
  </si>
  <si>
    <t>['Beauty &amp; Spas', 'Skin Care', 'Nail Salons', 'Hair Removal']</t>
  </si>
  <si>
    <t>83iIfCxhSey_Pi5MJcxAJw</t>
  </si>
  <si>
    <t>401 E 35th St</t>
  </si>
  <si>
    <t>['Trainers', 'Active Life', 'Fitness &amp; Instruction', 'Martial Arts', 'Gyms']</t>
  </si>
  <si>
    <t>Q_xPVsqpocnpgohrzJ-ciQ</t>
  </si>
  <si>
    <t>Charlotte Brew Tours</t>
  </si>
  <si>
    <t>['Nightlife', 'Breweries', 'Food', 'Bars', 'Pubs', 'Bus Tours', 'Local Services', 'Tours', 'Hotels &amp; Travel']</t>
  </si>
  <si>
    <t>V3zTJY4eJy2n5K6VjClX0w</t>
  </si>
  <si>
    <t>Happy Hair Braiding</t>
  </si>
  <si>
    <t>['Cosmetics &amp; Beauty Supply', 'Beauty &amp; Spas', 'Hair Salons', 'Shopping', 'Hair Stylists']</t>
  </si>
  <si>
    <t>5uQCZLYp3jjNjg7CSfeaPw</t>
  </si>
  <si>
    <t>3058 Eastway Dr</t>
  </si>
  <si>
    <t>['Hot Dogs', 'Restaurants', 'Burgers', 'Coffee &amp; Tea', 'Food', 'Fast Food']</t>
  </si>
  <si>
    <t>WPGu4dJ_POocbIJuLuLXIQ</t>
  </si>
  <si>
    <t>Sur La Table Cooking Class</t>
  </si>
  <si>
    <t>['Arts &amp; Crafts', 'Cooking Classes', 'Shopping']</t>
  </si>
  <si>
    <t>qc4X_-PNS-yFjO_JylePtg</t>
  </si>
  <si>
    <t>7284 Caldwell Rd</t>
  </si>
  <si>
    <t>nfiK7r_BEqLWoc-etT-7RA</t>
  </si>
  <si>
    <t>St George Physical Therapy</t>
  </si>
  <si>
    <t>1809 E Blvd, Ste 100</t>
  </si>
  <si>
    <t>['Chiropractors', 'Health &amp; Medical', 'Physical Therapy']</t>
  </si>
  <si>
    <t>zRYWpI01NpTLqtsBi3BaNw</t>
  </si>
  <si>
    <t>16035 Johnston Rd</t>
  </si>
  <si>
    <t>['Pharmacy', 'Health &amp; Medical', 'Drugstores', 'Shopping']</t>
  </si>
  <si>
    <t>EWjGgrd4LgtTnjaCTXOiqg</t>
  </si>
  <si>
    <t>7940 Williams Pond Ln, Ste 175</t>
  </si>
  <si>
    <t>oeRGa7twQHCmf02fGPrw8w</t>
  </si>
  <si>
    <t>Crooked Creek Park</t>
  </si>
  <si>
    <t>5900 Oakwood Ln</t>
  </si>
  <si>
    <t>['Playgrounds', 'Recreation Centers', 'Parks', 'Active Life']</t>
  </si>
  <si>
    <t>k8f7peZvP0r_hWeyp6B3rA</t>
  </si>
  <si>
    <t>Airborne Tree Service</t>
  </si>
  <si>
    <t>['Home Services', 'Shopping', 'Tree Services', 'Nurseries &amp; Gardening', 'Home &amp; Garden']</t>
  </si>
  <si>
    <t>9agYbTSi7yw1s3cpdUJN_w</t>
  </si>
  <si>
    <t>Kindred Automotive</t>
  </si>
  <si>
    <t>10940 E Independence Blvd, Ste B</t>
  </si>
  <si>
    <t>['Auto Repair', 'Automotive', 'Tires', 'Transmission Repair', 'Oil Change Stations']</t>
  </si>
  <si>
    <t>D5ARX153njmdbdsuwqJ0cw</t>
  </si>
  <si>
    <t>LFS Partners</t>
  </si>
  <si>
    <t>8431 Old Statesville Rd, Ste 3</t>
  </si>
  <si>
    <t>['Roofing', 'Cabinetry', 'Home Services', 'Contractors', 'Landscaping']</t>
  </si>
  <si>
    <t>AHrWvCns-2tsZHKGsQ6cTA</t>
  </si>
  <si>
    <t>Boston's Finest Barber Lounge</t>
  </si>
  <si>
    <t>30 Concord Commons Pl SW</t>
  </si>
  <si>
    <t>Jy-q8QdvOnRMwPCzxLvqVw</t>
  </si>
  <si>
    <t>oYxqb8hkU8ljG4FmwdLpUg</t>
  </si>
  <si>
    <t>Fresh Chef</t>
  </si>
  <si>
    <t>177 Cross Ctr Rd</t>
  </si>
  <si>
    <t>['Seafood', 'Steakhouses', 'Burgers', 'American (New)', 'Restaurants']</t>
  </si>
  <si>
    <t>qHC8Imo09RBk59cMrK0jSw</t>
  </si>
  <si>
    <t>Pizazz Hair Design Studio</t>
  </si>
  <si>
    <t>4421 Central Ave</t>
  </si>
  <si>
    <t>bXRL6S6K0Az26WmUDrrtag</t>
  </si>
  <si>
    <t>9432 Mt Holly-Huntersville Rd</t>
  </si>
  <si>
    <t>['Health &amp; Medical', 'Cosmetics &amp; Beauty Supply', 'Shopping', 'Convenience Stores', 'Pharmacy', 'Beauty &amp; Spas', 'Drugstores', 'Medical Centers', 'Food']</t>
  </si>
  <si>
    <t>dM_bvkmRli5sbvSik_uDMw</t>
  </si>
  <si>
    <t>The Packhouse</t>
  </si>
  <si>
    <t>500 E Morehead St, Ste 150-A</t>
  </si>
  <si>
    <t>['American (Traditional)', 'Bars', 'Restaurants', 'Southern', 'Cocktail Bars', 'Nightlife']</t>
  </si>
  <si>
    <t>VvbXL_gikacpxvDN62ltYg</t>
  </si>
  <si>
    <t>Quality Inn Airport South</t>
  </si>
  <si>
    <t>O7luZsWGmbTtExu_2zM3QA</t>
  </si>
  <si>
    <t>Professional Floor Covering &amp; Cleaning</t>
  </si>
  <si>
    <t>1516 Mecklenburg Hwy</t>
  </si>
  <si>
    <t>['Rugs', 'Carpet Cleaning', 'Local Services', 'Damage Restoration', 'Shopping', 'Pressure Washers', 'Home &amp; Garden', 'Flooring', 'Home Services']</t>
  </si>
  <si>
    <t>YKPWKA2mbTXqYebjoqud8w</t>
  </si>
  <si>
    <t>4601 South Blvd</t>
  </si>
  <si>
    <t>3G7ZlcIZa2PI0--BBIjJAg</t>
  </si>
  <si>
    <t>Charleys Philly Steaks</t>
  </si>
  <si>
    <t>['Restaurants', 'Food', 'Sandwiches', 'Chicken Wings', 'Fast Food']</t>
  </si>
  <si>
    <t>gr6bEDPxHj5gPL1AfELTmA</t>
  </si>
  <si>
    <t>Voci MedSpa</t>
  </si>
  <si>
    <t>7808 Rea Rd, Ste F</t>
  </si>
  <si>
    <t>['Skin Care', 'Doctors', 'Hair Removal', 'Massage Therapy', 'Health &amp; Medical', 'Nail Salons', 'Cosmetic Surgeons', 'Beauty &amp; Spas', 'Medical Spas', 'Day Spas', 'Laser Hair Removal']</t>
  </si>
  <si>
    <t>f_qRjKxHueFR-__dXq_wlA</t>
  </si>
  <si>
    <t>1634 N Hwy 16</t>
  </si>
  <si>
    <t>l15YOYvy1cmOkNCDNEva4g</t>
  </si>
  <si>
    <t>1820 E Arbors Dr</t>
  </si>
  <si>
    <t>['Florists', 'Beer', 'Wine &amp; Spirits', 'Specialty Food', 'Food', 'Shopping', 'Flowers &amp; Gifts', 'Grocery']</t>
  </si>
  <si>
    <t>GboKZETkS_un4CxeNdA0Sw</t>
  </si>
  <si>
    <t>951 E Hudson Blvd</t>
  </si>
  <si>
    <t>eQgqJBe-XGH8HAeZA-dWAw</t>
  </si>
  <si>
    <t>Wasabi Sushi</t>
  </si>
  <si>
    <t>3S3hHLojKf24lohor730kQ</t>
  </si>
  <si>
    <t>6701 E Independence Blvd</t>
  </si>
  <si>
    <t>SaiduclstsnWUV7K7LDfsg</t>
  </si>
  <si>
    <t>['Head Shops', 'Grocery', 'Beer', 'Wine &amp; Spirits', 'Tobacco Shops', 'Flowers &amp; Gifts', 'Food', 'Shopping']</t>
  </si>
  <si>
    <t>rL3mTvsv0C_c8tkDzgSmHg</t>
  </si>
  <si>
    <t>My Sunshine Baby</t>
  </si>
  <si>
    <t>818 Tyvola Rd, Ste 108</t>
  </si>
  <si>
    <t>38xokRb75s1T9TrBRAFKBA</t>
  </si>
  <si>
    <t>Pura Vida Worldly Art</t>
  </si>
  <si>
    <t>3202A N Davidson St</t>
  </si>
  <si>
    <t>['Shopping', 'Arts &amp; Crafts', 'Coffee &amp; Tea', "Women's Clothing", 'Fashion', 'Food']</t>
  </si>
  <si>
    <t>pXVqNo2c2PoHXirwRXXMIA</t>
  </si>
  <si>
    <t>Ultimate Bicycle</t>
  </si>
  <si>
    <t>9129 Monroe Rd, Ste 115</t>
  </si>
  <si>
    <t>['Shopping', 'Sporting Goods', 'Bikes']</t>
  </si>
  <si>
    <t>LtZv-9geBF7zgyNzwM0qJQ</t>
  </si>
  <si>
    <t>Business Valet</t>
  </si>
  <si>
    <t>['Automotive', 'Event Planning &amp; Services', 'Valet Services', 'Parking']</t>
  </si>
  <si>
    <t>9umkGWSkJ7DSMif0tf9Fpw</t>
  </si>
  <si>
    <t>2334 S Blvd</t>
  </si>
  <si>
    <t>ss_WHPI1Q-ySnrj12rh8kQ</t>
  </si>
  <si>
    <t>The South Charlotte Chef</t>
  </si>
  <si>
    <t>['Restaurants', 'Education', 'Specialty Food', 'Cafes', 'Cupcakes', 'Specialty Schools', 'Italian', 'Personal Chefs', 'Event Planning &amp; Services', 'Cooking Schools', 'Food', 'Food Delivery Services']</t>
  </si>
  <si>
    <t>G9x1ncAg1xHsxq-l8aIr1A</t>
  </si>
  <si>
    <t>6165 Bayfield Pkwy</t>
  </si>
  <si>
    <t>vL71CB__Lm-2FJWE0o9kiA</t>
  </si>
  <si>
    <t>Creative Handyman Services</t>
  </si>
  <si>
    <t>9716-B Realtor Rd, Ste 154</t>
  </si>
  <si>
    <t>['Home Services', 'Contractors', 'Office Cleaning', 'Roofing', 'Handyman', 'Professional Services', 'Painters', 'Home Cleaning', 'Pressure Washers']</t>
  </si>
  <si>
    <t>DZ7gzTNZ4DoY_saldeD7mA</t>
  </si>
  <si>
    <t>Morgan's Shoes &amp; Bootery</t>
  </si>
  <si>
    <t>2755 E Franklin Blvd</t>
  </si>
  <si>
    <t>yL4JzTgpzfkJecCq0PJ3hg</t>
  </si>
  <si>
    <t>9567 South Blvd</t>
  </si>
  <si>
    <t>['Shopping', 'Appliances', 'Home &amp; Garden', 'Electronics', 'Furniture Stores']</t>
  </si>
  <si>
    <t>pqJ_L-7WC2pDdUa2GLDwRQ</t>
  </si>
  <si>
    <t>Belfast Mill Irish Pub</t>
  </si>
  <si>
    <t>144 Brevard Ct, Ste A</t>
  </si>
  <si>
    <t>['Cocktail Bars', 'Nightlife', 'Bars', 'Irish Pub']</t>
  </si>
  <si>
    <t>ETnzqYJ2e0FHgpW9CuoSQw</t>
  </si>
  <si>
    <t>Acadia Shutters &amp; Blinds</t>
  </si>
  <si>
    <t>['Shades &amp; Blinds', 'Shutters', 'Home Services', 'Home Window Tinting']</t>
  </si>
  <si>
    <t>RIhTPwBd16XCqV4nMHDWKg</t>
  </si>
  <si>
    <t>2161 N Chester St</t>
  </si>
  <si>
    <t>['Chicken Wings', 'Pizza', 'Restaurants']</t>
  </si>
  <si>
    <t>6M9dla611JYaA2fbu6mneg</t>
  </si>
  <si>
    <t>Mann Travels</t>
  </si>
  <si>
    <t>4400 Park Rd</t>
  </si>
  <si>
    <t>['Hotels &amp; Travel', 'Car Rental', 'Travel Services']</t>
  </si>
  <si>
    <t>XQL8jGXlIj9k0BIpmEbQig</t>
  </si>
  <si>
    <t>Providence Country Club</t>
  </si>
  <si>
    <t>6001 Providence Country Club Dr</t>
  </si>
  <si>
    <t>['Golf', 'Active Life', 'Country Clubs', 'Arts &amp; Entertainment']</t>
  </si>
  <si>
    <t>AYjoB5yF6q6lfGZ_gFXT5A</t>
  </si>
  <si>
    <t>3725 E Franklin Blvd</t>
  </si>
  <si>
    <t>['Nightlife', 'Bars', 'Restaurants', 'Sports Bars', 'American (Traditional)', 'Chicken Wings']</t>
  </si>
  <si>
    <t>4eJ2u5lcS444cwOQXCR1Lg</t>
  </si>
  <si>
    <t>Prodigal</t>
  </si>
  <si>
    <t>Kt9BccNBgUN8JS8e6sIvgQ</t>
  </si>
  <si>
    <t>Global Financial</t>
  </si>
  <si>
    <t>16905 Northcross Dr, Ste 300</t>
  </si>
  <si>
    <t>['Banks &amp; Credit Unions', 'Financial Advising', 'Financial Services']</t>
  </si>
  <si>
    <t>A1QdfeGiO-fyiIIed1bZ_w</t>
  </si>
  <si>
    <t>Jazzercise Charlotte Fitness Center</t>
  </si>
  <si>
    <t>['Dance Studios', 'Gyms', 'Fitness &amp; Instruction', 'Active Life', 'Trainers']</t>
  </si>
  <si>
    <t>Z35sWrHZ8pfaHRuXLZc0lQ</t>
  </si>
  <si>
    <t>South 21 Matthews</t>
  </si>
  <si>
    <t>11450 E Independence Blvd</t>
  </si>
  <si>
    <t>['Salad', 'Sandwiches', 'Restaurants', 'Burgers']</t>
  </si>
  <si>
    <t>hggVnGwA5042-ABxqeJX-A</t>
  </si>
  <si>
    <t>Good Food on Montford</t>
  </si>
  <si>
    <t>1701 Montford Dr</t>
  </si>
  <si>
    <t>['Bars', 'Tapas/Small Plates', 'Cocktail Bars', 'Tapas Bars', 'Nightlife', 'American (New)', 'Restaurants']</t>
  </si>
  <si>
    <t>ge_6H0CdKEKEdnbWwrqzWQ</t>
  </si>
  <si>
    <t>Zaroob Food Truck</t>
  </si>
  <si>
    <t>['Lebanese', 'Food', 'Falafel', 'Restaurants', 'Food Trucks', 'Middle Eastern', 'Chicken Shop', 'Mediterranean']</t>
  </si>
  <si>
    <t>W2ScuLROqFh6dhW_jZ3-lw</t>
  </si>
  <si>
    <t>Salvation Army</t>
  </si>
  <si>
    <t>1023 Central Ave</t>
  </si>
  <si>
    <t>V_VQ9BgbLEzL9mPLQQlc6g</t>
  </si>
  <si>
    <t>The Loco Lime</t>
  </si>
  <si>
    <t>L8dFaCK7Dy5djotYF5KZHA</t>
  </si>
  <si>
    <t>What-A-Burger No 15</t>
  </si>
  <si>
    <t>1256 Old Charlotte Rd</t>
  </si>
  <si>
    <t>a0VvcJ9AqZ14aMWvQ6QBvQ</t>
  </si>
  <si>
    <t>JoAnn's Flowers &amp; Gifts</t>
  </si>
  <si>
    <t>121 Liberty Ln</t>
  </si>
  <si>
    <t>['Wedding Planning', 'Flowers &amp; Gifts', 'Shopping', 'Event Planning &amp; Services', 'Florists']</t>
  </si>
  <si>
    <t>uMesmY4M3Nx6I4WLI1p1IQ</t>
  </si>
  <si>
    <t>Nc Hwy 74 At Wellness Blvd</t>
  </si>
  <si>
    <t>['Tex-Mex', 'American (Traditional)', 'Mexican', 'Food', 'Restaurants', 'American (New)']</t>
  </si>
  <si>
    <t>TuinwJvfpoMU-Lbzw0ux2g</t>
  </si>
  <si>
    <t>Bargain Max</t>
  </si>
  <si>
    <t>['Fashion', 'Food', 'Shopping', 'Wholesale Stores', 'Grocery', 'Discount Store', 'Thrift Stores']</t>
  </si>
  <si>
    <t>6rFjfFSavabsIxEKuWdk5w</t>
  </si>
  <si>
    <t>10412 E Independence Blvd, Ste 400</t>
  </si>
  <si>
    <t>['Restaurants', 'Breakfast &amp; Brunch', 'Diners', 'American (Traditional)']</t>
  </si>
  <si>
    <t>thEw_lLNHgPKFAho8Kp-8A</t>
  </si>
  <si>
    <t>The Glass House</t>
  </si>
  <si>
    <t>['Wine Bars', 'Bars', 'Nightlife', 'Local Flavor', 'Cocktail Bars']</t>
  </si>
  <si>
    <t>Bw0o2VSuhWlxsgKC2tOsXA</t>
  </si>
  <si>
    <t>Theatre Charlotte</t>
  </si>
  <si>
    <t>501 Queens Rd</t>
  </si>
  <si>
    <t>6aFAEeJ3nS-iWGt7Tn7S0Q</t>
  </si>
  <si>
    <t>KS Audio Video</t>
  </si>
  <si>
    <t>19925 Jetton Rd, Ste 100</t>
  </si>
  <si>
    <t>['Home Theatre Installation', 'Home Automation', 'Television Service Providers', 'Home Services', 'Professional Services']</t>
  </si>
  <si>
    <t>vFylbmcjMRaVxYeDZhnGyw</t>
  </si>
  <si>
    <t>8001 Concord Mills Blvd</t>
  </si>
  <si>
    <t>EK7HBZSftB14mBkXTcN6sQ</t>
  </si>
  <si>
    <t>Buzz Away</t>
  </si>
  <si>
    <t>['Local Services', 'Wildlife Control', 'Pest Control', 'Home Services', 'Gutter Services']</t>
  </si>
  <si>
    <t>AVYfBU4WhaQ9YVFPmApL3w</t>
  </si>
  <si>
    <t>Carnitas Mexican Guanajuato Restaurant</t>
  </si>
  <si>
    <t>7900-G Stevens Mill Rd</t>
  </si>
  <si>
    <t>['Specialty Food', 'Mexican', 'Ethnic Food', 'Food', 'Restaurants']</t>
  </si>
  <si>
    <t>XQtP9ggF7NHse4hzbFjnGQ</t>
  </si>
  <si>
    <t>First Citizens</t>
  </si>
  <si>
    <t>8105 Mallard Creek Rd</t>
  </si>
  <si>
    <t>PygKwoCQbMN9kLN9O-IqjA</t>
  </si>
  <si>
    <t>Carolina Healthcare Systems</t>
  </si>
  <si>
    <t>208 N Caldwell St</t>
  </si>
  <si>
    <t>DdF9Cj3Dpv7_4rhOvrqrFw</t>
  </si>
  <si>
    <t>207 S Sharon Amity Rd</t>
  </si>
  <si>
    <t>Ie6P0MhZZXdf27QsJq9iqw</t>
  </si>
  <si>
    <t>Nourish</t>
  </si>
  <si>
    <t>1421 Orchard Lake Dr, Ste F</t>
  </si>
  <si>
    <t>['Food', 'Food Delivery Services']</t>
  </si>
  <si>
    <t>AJntMendvRmA3nYpMjrqnw</t>
  </si>
  <si>
    <t>Earthbound Trading Company</t>
  </si>
  <si>
    <t>8111 Concord Mills Blvd, Ste 523</t>
  </si>
  <si>
    <t>['Fashion', "Women's Clothing", 'Accessories', 'Flowers &amp; Gifts', 'Home &amp; Garden', 'Home Decor', 'Gift Shops', 'Shopping', "Men's Clothing"]</t>
  </si>
  <si>
    <t>Dz14wCZm05kuMib0rjkOjg</t>
  </si>
  <si>
    <t>Kub's Auto Upholstery</t>
  </si>
  <si>
    <t>4615 Gilead St</t>
  </si>
  <si>
    <t>['Body Shops', 'Local Services', 'Furniture Reupholstery', 'Leather Goods', 'Shopping', 'Fashion', 'Automotive']</t>
  </si>
  <si>
    <t>nMNr_Y2YhLiqmZEwPYsYAA</t>
  </si>
  <si>
    <t>5600 Albemarle Rd, Ste 700</t>
  </si>
  <si>
    <t>mqxyOALTtcadnRjBdWsMtA</t>
  </si>
  <si>
    <t>PJnX67ant0V_KXwqS93Ndw</t>
  </si>
  <si>
    <t>Microtel Inn &amp; Suites by Wyndham Kannapolis/Concord</t>
  </si>
  <si>
    <t>3113 Cloverleaf Parkway</t>
  </si>
  <si>
    <t>JiHcc36H1-eBxXi1m-5Xng</t>
  </si>
  <si>
    <t>QC Windshield Repair</t>
  </si>
  <si>
    <t>2820 Selwyn Ave, Ste 656</t>
  </si>
  <si>
    <t>['Windshield Installation &amp; Repair', 'Auto Glass Services', 'Automotive']</t>
  </si>
  <si>
    <t>FRFrELGA4X7VRKYP7qNTOQ</t>
  </si>
  <si>
    <t>MADabolic Elizabeth-Charlotte</t>
  </si>
  <si>
    <t>2115 E 7th St, Ste 104</t>
  </si>
  <si>
    <t>K49pYZl4MBJf2UuDrx19Vw</t>
  </si>
  <si>
    <t>Fox's Pizza Den Charlotte</t>
  </si>
  <si>
    <t>249 Mount Holly Huntersville Rd</t>
  </si>
  <si>
    <t>EuJTDzqFSyntGaUogZZFeA</t>
  </si>
  <si>
    <t>JB's Frozen Gold</t>
  </si>
  <si>
    <t>116 E S Main St</t>
  </si>
  <si>
    <t>['Ice Cream &amp; Frozen Yogurt', 'Restaurants', 'American (Traditional)', 'Food', 'Barbeque']</t>
  </si>
  <si>
    <t>Y7KIql0y9NN_AUXEB1x8Zw</t>
  </si>
  <si>
    <t>Ruby Thai Kitchen</t>
  </si>
  <si>
    <t>eqK3MgNAioUBQFIpQut_dg</t>
  </si>
  <si>
    <t>Mattress Firm Gastonia</t>
  </si>
  <si>
    <t>2501 E Franklin Blvd, Ste 110</t>
  </si>
  <si>
    <t>['Shopping', 'Furniture Stores', 'Home &amp; Garden', 'Mattresses', 'Home Decor']</t>
  </si>
  <si>
    <t>RLsVQssz-HsGqGkHD1jExQ</t>
  </si>
  <si>
    <t>My Gym lake Norman</t>
  </si>
  <si>
    <t>['Fitness &amp; Instruction', 'Active Life', 'Kids Activities', 'Summer Camps', 'Dance Studios', 'Gymnastics']</t>
  </si>
  <si>
    <t>yWw4jRQJYzuBLnt1EUbG7w</t>
  </si>
  <si>
    <t>3250 E Franklin Blvd</t>
  </si>
  <si>
    <t>ybbtuwtS5S6Q5-3Up0jG2Q</t>
  </si>
  <si>
    <t>Charlotte Coffee Station</t>
  </si>
  <si>
    <t>Gpucn7UI2BfJqAnQ3iy3Jw</t>
  </si>
  <si>
    <t>The Pick-it Furniture</t>
  </si>
  <si>
    <t>21328 Catawba Ave</t>
  </si>
  <si>
    <t>['Home Services', 'Furniture Reupholstery', 'Local Services', 'Refinishing Services', 'Shopping', 'Furniture Stores', 'Home &amp; Garden']</t>
  </si>
  <si>
    <t>KFHXtgNGTVi83zI5ZtAFUg</t>
  </si>
  <si>
    <t>construction supply</t>
  </si>
  <si>
    <t>3701 Pleasant Plains Rd</t>
  </si>
  <si>
    <t>['Home Services', 'Nurseries &amp; Gardening', 'Shopping', 'Home &amp; Garden', 'Contractors', 'Building Supplies', 'Masonry/Concrete']</t>
  </si>
  <si>
    <t>NvyjzqSF55Ghe3GrIIYEcw</t>
  </si>
  <si>
    <t>1801 Scott Ave</t>
  </si>
  <si>
    <t>d7MC5h7ShHzjIjqcX-Y5HQ</t>
  </si>
  <si>
    <t>Sport Clips Haircuts of Gastonia - East Franklin Blvd</t>
  </si>
  <si>
    <t>2230 E Franklin Blvd, Ste 110</t>
  </si>
  <si>
    <t>['Massage', 'Barbers', 'Beauty &amp; Spas', "Men's Hair Salons", 'Hair Salons', 'Cosmetics &amp; Beauty Supply', 'Shopping']</t>
  </si>
  <si>
    <t>RP29xzdDIGOvb2B2W51NZA</t>
  </si>
  <si>
    <t>Purple Planet 3-D Mini Golf</t>
  </si>
  <si>
    <t>['Mini Golf', 'Active Life']</t>
  </si>
  <si>
    <t>xqU5USsLTaBd5IbGh5jAgw</t>
  </si>
  <si>
    <t>Cornelius Paint &amp; Body Shop</t>
  </si>
  <si>
    <t>18925 Statesville Rd</t>
  </si>
  <si>
    <t>dLTuw5TjLmsbDWG2FuK44g</t>
  </si>
  <si>
    <t>16646 Hawfield Way, Suite 103</t>
  </si>
  <si>
    <t>Park at Steele Creek</t>
  </si>
  <si>
    <t>13301 Crescent Springs</t>
  </si>
  <si>
    <t>CHAROTTE</t>
  </si>
  <si>
    <t>6Yl_8sfUKPT0kVdAbK0I8g</t>
  </si>
  <si>
    <t>9911 Rose Commons Blvd, Ste A</t>
  </si>
  <si>
    <t>['Arts &amp; Entertainment', 'Paint &amp; Sip', 'Education', 'Art Classes']</t>
  </si>
  <si>
    <t>sFGuQfzox4oOp0JhfgX1zg</t>
  </si>
  <si>
    <t>105H N Statesville Rd</t>
  </si>
  <si>
    <t>AM7wZS8o_6UWIEJQr0v2gw</t>
  </si>
  <si>
    <t>3716 W Wt Harris Blvd, Ste B</t>
  </si>
  <si>
    <t>oQ4PzQ3h1kHhDctK0_OquA</t>
  </si>
  <si>
    <t>Sterling Paint &amp; Body</t>
  </si>
  <si>
    <t>EDqSgzc9uUrG3K7CI39G8g</t>
  </si>
  <si>
    <t>3800 Hwy 49 S</t>
  </si>
  <si>
    <t>['Podiatrists', 'Doctors', 'Health &amp; Medical', 'Medical Centers']</t>
  </si>
  <si>
    <t>YIkICY9RC4tMuMux_cwGjw</t>
  </si>
  <si>
    <t>4400 Sharon Road,, Rm N07, SouthPark</t>
  </si>
  <si>
    <t>fs5PI8BJ3iG0GGh18zAEBw</t>
  </si>
  <si>
    <t>Law Office of Algernon Williams</t>
  </si>
  <si>
    <t>4801 E Independence Blvd</t>
  </si>
  <si>
    <t>['Legal Services', 'Professional Services', 'Home Services', 'Real Estate', 'Lawyers', 'Real Estate Law', 'Criminal Defense Law', 'Personal Injury Law']</t>
  </si>
  <si>
    <t>Qh2mMRefTbr0XqHkv8NZ5Q</t>
  </si>
  <si>
    <t>Farm Fresh Market</t>
  </si>
  <si>
    <t>19204 W Catawba Ave</t>
  </si>
  <si>
    <t>TiLtd4cZA1q960kRPwqB2w</t>
  </si>
  <si>
    <t>9815 Sam Furr Rd, Ste A</t>
  </si>
  <si>
    <t>OqRKRpBqDoda5X-VW5C5jg</t>
  </si>
  <si>
    <t>Sedgefield Barber Shop</t>
  </si>
  <si>
    <t>2715 S Blvd</t>
  </si>
  <si>
    <t>1fVZ-Ad8z5mFBalo9Junwg</t>
  </si>
  <si>
    <t>Warby Parker</t>
  </si>
  <si>
    <t>2000 South Blvd, Ste 150</t>
  </si>
  <si>
    <t>['Shopping', 'Health &amp; Medical', 'Sunglasses', 'Optometrists', 'Eyewear &amp; Opticians']</t>
  </si>
  <si>
    <t>M9YcmDmn_KK13_P6yRu7pw</t>
  </si>
  <si>
    <t>['Fashion', 'Department Stores', 'Outlet Stores', 'Mattresses', 'Shopping', 'Appliances &amp; Repair', 'Home &amp; Garden', 'Local Services', 'Appliances']</t>
  </si>
  <si>
    <t>oqyNkPNORQYsJepDmXD3KQ</t>
  </si>
  <si>
    <t>Calvary Child Development Center</t>
  </si>
  <si>
    <t>5801 Pineville Matthews Rd</t>
  </si>
  <si>
    <t>['Recreation Centers', 'Elementary Schools', 'Local Services', 'Campgrounds', 'Active Life', 'Hotels &amp; Travel', 'Child Care &amp; Day Care', 'Preschools', 'Education']</t>
  </si>
  <si>
    <t>C-KZARzyve0YZebxRwLoVQ</t>
  </si>
  <si>
    <t>['Vitamins &amp; Supplements', 'Shopping', 'Specialty Food', 'Food', 'Health Markets']</t>
  </si>
  <si>
    <t>RrIo_ryNLDVdui6_Dmnmzw</t>
  </si>
  <si>
    <t>9206 Monroe Rd</t>
  </si>
  <si>
    <t>yvNYymtQ_IOUowEb63c5hw</t>
  </si>
  <si>
    <t>Sports One Bar &amp; Lounge</t>
  </si>
  <si>
    <t>['Bars', 'Caribbean', 'Restaurants', 'Sports Bars', 'Lounges', 'Nightlife']</t>
  </si>
  <si>
    <t>h9Lhx0Fj20iY2zJ4Dqa0Tg</t>
  </si>
  <si>
    <t>Farley's Pizzeria</t>
  </si>
  <si>
    <t>['Restaurants', 'Food Delivery Services', 'Pizza', 'Food']</t>
  </si>
  <si>
    <t>1FlIbmN4aNJuXsGK0shnfQ</t>
  </si>
  <si>
    <t>Leroy Fox Cotswold</t>
  </si>
  <si>
    <t>['Soul Food', 'American (New)', 'Sandwiches', 'Southern', 'Restaurants']</t>
  </si>
  <si>
    <t>ITh2VWQ4PHW2pW9pMmfzDQ</t>
  </si>
  <si>
    <t>Magnolia Paint  - Benjamin Moore</t>
  </si>
  <si>
    <t>3609 South Blvd, Ste E</t>
  </si>
  <si>
    <t>['Paint Stores', 'Shopping', 'Home &amp; Garden']</t>
  </si>
  <si>
    <t>XQfF-ccab2RRIImyRaYJTw</t>
  </si>
  <si>
    <t>Mountain Island Plumbing</t>
  </si>
  <si>
    <t>3611 Mt Holly-Huntersville Rd, Ste 204-318</t>
  </si>
  <si>
    <t>hGRmkcb0J3EGQkUE7NCsEQ</t>
  </si>
  <si>
    <t>Willows at the University by RKW Residential</t>
  </si>
  <si>
    <t>625 Eltham Rd</t>
  </si>
  <si>
    <t>Ce5Y_Xl_A-QCilf5_3mkSw</t>
  </si>
  <si>
    <t>The Fried Rooster</t>
  </si>
  <si>
    <t>3128 The Plz</t>
  </si>
  <si>
    <t>['Chicken Wings', 'American (Traditional)', 'Restaurants', 'Fast Food', 'Seafood', 'Desserts', 'Halal', 'Food']</t>
  </si>
  <si>
    <t>jtj0JmyAawmnzY6wXCQi_A</t>
  </si>
  <si>
    <t>El Pulgarcito De America</t>
  </si>
  <si>
    <t>4816 Central Ave, Ste A</t>
  </si>
  <si>
    <t>['Latin American', 'Mexican', 'Restaurants', 'Local Flavor']</t>
  </si>
  <si>
    <t>hKcDCakQUyR9zZqWw6d2OA</t>
  </si>
  <si>
    <t>Soma Intimates</t>
  </si>
  <si>
    <t>7808-D Rea Rd</t>
  </si>
  <si>
    <t>['Lingerie', 'Shopping', "Women's Clothing", 'Fashion', 'Swimwear']</t>
  </si>
  <si>
    <t>7AIwr6jnUXUGOWzh5U6j7g</t>
  </si>
  <si>
    <t>HMCR Massage</t>
  </si>
  <si>
    <t>12335 N Community House Rd, Ste 5</t>
  </si>
  <si>
    <t>['Massage', 'Health &amp; Medical', 'Beauty &amp; Spas', 'Massage Therapy']</t>
  </si>
  <si>
    <t>idJFIOzZoIBGZ7-DQNSb-w</t>
  </si>
  <si>
    <t>Amanda Lesmes</t>
  </si>
  <si>
    <t>2030 E 7th St, Ste 203</t>
  </si>
  <si>
    <t>['Beauty &amp; Spas', 'Permanent Makeup', 'Eyelash Service']</t>
  </si>
  <si>
    <t>W2Qju1DlD08jA-S3Hsb8UA</t>
  </si>
  <si>
    <t>10833 Pineville Rd</t>
  </si>
  <si>
    <t>['Pets', 'Veterinarians', 'Community Service/Non-Profit', 'Local Services', 'Food Banks', 'Pet Services']</t>
  </si>
  <si>
    <t>boYEhfdmKVJlBqnVqEmu2Q</t>
  </si>
  <si>
    <t>8121 Kensington Dr</t>
  </si>
  <si>
    <t>PDxg5cJZPyUzU4zHL-5eMA</t>
  </si>
  <si>
    <t>Charlotte Surgery Center</t>
  </si>
  <si>
    <t>2825 Randolph Rd</t>
  </si>
  <si>
    <t>byDoGgoCsFqpbMggnICk3w</t>
  </si>
  <si>
    <t>Anita's Cleaning</t>
  </si>
  <si>
    <t>6604 E W T Harris Blvd, Ste C2</t>
  </si>
  <si>
    <t>['Home Cleaning', 'Office Cleaning', 'Professional Services', 'Home Services']</t>
  </si>
  <si>
    <t>uwEu_-bR4YoWkv1ZJ7L5WA</t>
  </si>
  <si>
    <t>Creative By Nature</t>
  </si>
  <si>
    <t>9830 Rea Rd, Ste H</t>
  </si>
  <si>
    <t>['Home &amp; Garden', 'Furniture Stores', 'Fashion', 'Flowers &amp; Gifts', 'Shopping', 'Home Decor', 'Accessories']</t>
  </si>
  <si>
    <t>DoR5xyii7WPsqSZeFUjt6A</t>
  </si>
  <si>
    <t>Decorative Iron</t>
  </si>
  <si>
    <t>6010 McDaniel</t>
  </si>
  <si>
    <t>['Contractors', 'Shopping', 'Home &amp; Garden', 'Interior Design', 'Home Services', 'Fences &amp; Gates', 'Home Decor']</t>
  </si>
  <si>
    <t>a7hQ0s8X-Ny7FdzvkjRllw</t>
  </si>
  <si>
    <t>['Soup', 'Salad', 'Restaurants', 'Coffee &amp; Tea', 'Food', 'Sandwiches']</t>
  </si>
  <si>
    <t>cm_v7zINUn0xndf6Kc5vVw</t>
  </si>
  <si>
    <t>The Employers Association</t>
  </si>
  <si>
    <t>3020 W Arrowood Rd</t>
  </si>
  <si>
    <t>OmPHtR7w8hg2Z3lf7VALxw</t>
  </si>
  <si>
    <t>Oakhurst Grill</t>
  </si>
  <si>
    <t>4111 Monroe Rd</t>
  </si>
  <si>
    <t>QTIg0cWkw_vxLOQdL4FlYA</t>
  </si>
  <si>
    <t>Brookdale Pediatric Dentistry</t>
  </si>
  <si>
    <t>9601 Brookdale Dr, Ste 400</t>
  </si>
  <si>
    <t>NKC_fa3_vdJQq4Vj7ih2_A</t>
  </si>
  <si>
    <t>Sabor de Puerto Rico</t>
  </si>
  <si>
    <t>4709 Tuckaseegee Rd</t>
  </si>
  <si>
    <t>['Spanish', 'Puerto Rican', 'Caribbean', 'Restaurants']</t>
  </si>
  <si>
    <t>su6PPlJWHlDv1r_fu4f5ZQ</t>
  </si>
  <si>
    <t>Burtons Grill &amp; Bar Park Road</t>
  </si>
  <si>
    <t>1601 East Woodlawn Rd</t>
  </si>
  <si>
    <t>['American (New)', 'Seafood', 'Restaurants', 'Vegetarian', 'Gluten-Free']</t>
  </si>
  <si>
    <t>XoobI2inEyRIha0g_aPf6Q</t>
  </si>
  <si>
    <t>MAD Beauty</t>
  </si>
  <si>
    <t>1501 W Blvd, Ste C</t>
  </si>
  <si>
    <t>['Shopping', 'Beauty &amp; Spas', 'Hair Extensions', 'Hair Salons', 'Nail Salons', 'Cosmetics &amp; Beauty Supply']</t>
  </si>
  <si>
    <t>zdvAsIl9D5ECa2M0u9cQrg</t>
  </si>
  <si>
    <t>2507 West Roosevelt Blvd</t>
  </si>
  <si>
    <t>['Restaurants', 'American (Traditional)', 'Buffets']</t>
  </si>
  <si>
    <t>KxtK8-tDxoGD0w-SaQbglg</t>
  </si>
  <si>
    <t>All My Sons Moving &amp; Storage of Charlotte</t>
  </si>
  <si>
    <t>['Home Services', 'Home &amp; Garden', 'Movers', 'Shopping', 'Self Storage', 'Local Services']</t>
  </si>
  <si>
    <t>yc2l3-c7k2yCwAtPzJtOIA</t>
  </si>
  <si>
    <t>Animal Care Hospital Of Matthews</t>
  </si>
  <si>
    <t>1216 Matthews Mint Hill Rd</t>
  </si>
  <si>
    <t>['Veterinarians', 'Pets', 'Pet Services', 'Pet Boarding', 'Pet Groomers', 'Pet Sitting']</t>
  </si>
  <si>
    <t>T8JbKl8hMBDwJWPX0VZL3Q</t>
  </si>
  <si>
    <t>Ballantyne Kicks</t>
  </si>
  <si>
    <t>15105-H John J Delaney Dr</t>
  </si>
  <si>
    <t>['Martial Arts', 'Active Life', 'Fitness &amp; Instruction', 'Trainers']</t>
  </si>
  <si>
    <t>mawWBVn8_vPyxLTl6OTH0Q</t>
  </si>
  <si>
    <t>ASSA ABLOY Entrance Systems</t>
  </si>
  <si>
    <t>6600 W Wt Harris Blvd</t>
  </si>
  <si>
    <t>Od8g4OV5k5owgVu12ffyQw</t>
  </si>
  <si>
    <t>8226 Pineville-Matthews Rd</t>
  </si>
  <si>
    <t>['Smog Check Stations', 'Auto Repair', 'Automotive', 'Oil Change Stations']</t>
  </si>
  <si>
    <t>qCsxrmnqA5o1djIwnauG4g</t>
  </si>
  <si>
    <t>All Ale to the Queen - Beer Carnival</t>
  </si>
  <si>
    <t>['Festivals', 'Yelp Events', 'Local Flavor', 'Arts &amp; Entertainment']</t>
  </si>
  <si>
    <t>KkyvV4uSvtGD94jeRenQXA</t>
  </si>
  <si>
    <t>Campbell Creek Greenway</t>
  </si>
  <si>
    <t>2116 Margaret Wallace Rd</t>
  </si>
  <si>
    <t>['Parks', 'Hiking', 'Mountain Biking', 'Active Life']</t>
  </si>
  <si>
    <t>FxvpB1AuQk381MeluaLtdQ</t>
  </si>
  <si>
    <t>3701 South Blvd</t>
  </si>
  <si>
    <t>LUZ94dZpgCmBGyNH52S7lg</t>
  </si>
  <si>
    <t>Essex Bar &amp; Bistro</t>
  </si>
  <si>
    <t>101 S Tryon St, Ste 14</t>
  </si>
  <si>
    <t>['Gastropubs', 'Mediterranean', 'Bars', 'American (New)', 'Restaurants', 'Nightlife', 'Cocktail Bars']</t>
  </si>
  <si>
    <t>xRs4aFJGAT8eO86pIZ362Q</t>
  </si>
  <si>
    <t>Bruce Julian Clothier</t>
  </si>
  <si>
    <t>2913 Selwyn Ave</t>
  </si>
  <si>
    <t>['Shopping', 'Shoe Stores', 'Accessories', "Men's Clothing", 'Formal Wear', 'Fashion']</t>
  </si>
  <si>
    <t>WOTFbUrs_Yq15G61QdWaHA</t>
  </si>
  <si>
    <t>Garage Door Express</t>
  </si>
  <si>
    <t>o9kh2LJDlNdgz8pjF0olxA</t>
  </si>
  <si>
    <t>Pro Nails</t>
  </si>
  <si>
    <t>1762 S Cannon Blvd</t>
  </si>
  <si>
    <t>vOoeAAvFNL3NddaEgacqEA</t>
  </si>
  <si>
    <t>Hendrick Porsche</t>
  </si>
  <si>
    <t>6800 E Independence Blvd</t>
  </si>
  <si>
    <t>['Car Dealers', 'Automotive', 'Auto Parts &amp; Supplies', 'Auto Repair']</t>
  </si>
  <si>
    <t>uWSYVosc4126g8Xop0i-_g</t>
  </si>
  <si>
    <t>Pillar To Post Home Inspection</t>
  </si>
  <si>
    <t>zRr45TrTgq8XAKwvjM0W_Q</t>
  </si>
  <si>
    <t>Vanloi Chinese Barbecue Restaurant</t>
  </si>
  <si>
    <t>3101 Central Ave, Ste 1</t>
  </si>
  <si>
    <t>nHvgQCiec58f0Gtz0RK0Gg</t>
  </si>
  <si>
    <t>Sara's Dog Gone Beautiful</t>
  </si>
  <si>
    <t>['Pet Services', 'Pets', 'Beauty &amp; Spas', 'Pet Groomers']</t>
  </si>
  <si>
    <t>lJfOZI-7NUo6u1DJ_gG9zA</t>
  </si>
  <si>
    <t>Facial Room</t>
  </si>
  <si>
    <t>4832 Park Rd, Ste B</t>
  </si>
  <si>
    <t>['Skin Care', 'Medical Spas', 'Hair Removal', 'Beauty &amp; Spas', 'Waxing', 'Health &amp; Medical']</t>
  </si>
  <si>
    <t>uV9yyMyAHKLg2mxUHcHjfg</t>
  </si>
  <si>
    <t>NMG - Queen City Audio Video &amp; Appliances</t>
  </si>
  <si>
    <t>2430 Queen City Dr</t>
  </si>
  <si>
    <t>['Mattresses', 'Electronics', 'Appliances', 'Home &amp; Garden', 'Shopping']</t>
  </si>
  <si>
    <t>puhoq5cfFoZhluP4G1mqzg</t>
  </si>
  <si>
    <t>T.Smith Plumbing Contractors</t>
  </si>
  <si>
    <t>300 E Franklin Blvd</t>
  </si>
  <si>
    <t>COGm86LBCcRM8IITLNUxpA</t>
  </si>
  <si>
    <t>HBL Insurance Agency</t>
  </si>
  <si>
    <t>125 W Tremont Ave, Ste 230</t>
  </si>
  <si>
    <t>3r5RUTbxIqOlQKKb9KHrXQ</t>
  </si>
  <si>
    <t>Mirage Salon &amp; Boutique</t>
  </si>
  <si>
    <t>6598 Roberta Rd</t>
  </si>
  <si>
    <t>ONZpFlLQkFokbGjF04HGug</t>
  </si>
  <si>
    <t>Kazba</t>
  </si>
  <si>
    <t>JcKtLW936yeF4kf765hmjQ</t>
  </si>
  <si>
    <t>Cabarrus Brewing Company</t>
  </si>
  <si>
    <t>329 Mcgill Ave</t>
  </si>
  <si>
    <t>['Nightlife', 'Bars', 'Beer Gardens', 'Food', 'Breweries', 'Pubs']</t>
  </si>
  <si>
    <t>Ws9Sb_blxIE0DJURXMv72w</t>
  </si>
  <si>
    <t>4365 School House Commons</t>
  </si>
  <si>
    <t>['Beauty &amp; Spas', 'Tanning', 'Spray Tanning', 'Skin Care', 'Tanning Beds']</t>
  </si>
  <si>
    <t>dJfiXs0BwwkGKl0sXC3dzw</t>
  </si>
  <si>
    <t>9609 N Tryon St, Unit I</t>
  </si>
  <si>
    <t>['Event Planning &amp; Services', 'Indian', 'Vegetarian', 'Caterers', 'Restaurants', 'Buffets']</t>
  </si>
  <si>
    <t>m13U1uC-g-FO9-0D-Uds5A</t>
  </si>
  <si>
    <t>Hiltz Management</t>
  </si>
  <si>
    <t>2221 Park Rd</t>
  </si>
  <si>
    <t>XwctFWmWRfS8MKkOmDkVLg</t>
  </si>
  <si>
    <t>Dilworth Artisan Station</t>
  </si>
  <si>
    <t>118 E Kingston Ave</t>
  </si>
  <si>
    <t>['Shopping', 'Art Galleries', 'Arts &amp; Entertainment']</t>
  </si>
  <si>
    <t>PHb_OiHt524LQFfNLEclbw</t>
  </si>
  <si>
    <t>9920 Couloak Dr, Ste 100</t>
  </si>
  <si>
    <t>['Health &amp; Medical', 'Cosmetic Dentists', 'General Dentistry', 'Dentists', 'Endodontists']</t>
  </si>
  <si>
    <t>lxMoCivlfB17_4XVgaUl1Q</t>
  </si>
  <si>
    <t>ALMAR Auto Repair</t>
  </si>
  <si>
    <t>4127 South Blvd</t>
  </si>
  <si>
    <t>rR8V4T5Px9ICnYLEJF225A</t>
  </si>
  <si>
    <t>5825 Highland Shoppes Dr</t>
  </si>
  <si>
    <t>['Salad', 'Fast Food', 'Restaurants', 'Sandwiches']</t>
  </si>
  <si>
    <t>ZsP-XEVFGJLfGLl2F2ZgxQ</t>
  </si>
  <si>
    <t>Michael &amp; Son Services</t>
  </si>
  <si>
    <t>140 Dupree St</t>
  </si>
  <si>
    <t>['Home Services', 'Damage Restoration', 'Local Services', 'Septic Services', 'Heating &amp; Air Conditioning/HVAC', 'Plumbing', 'Electricians']</t>
  </si>
  <si>
    <t>WX_xvop_VLAIbUiIHPcsVg</t>
  </si>
  <si>
    <t>9242 Albemarle Rd</t>
  </si>
  <si>
    <t>['Nightlife', 'Restaurants', 'American (Traditional)', 'Bars', 'Pubs']</t>
  </si>
  <si>
    <t>ETif1qR6mC_kUgPefwcyPQ</t>
  </si>
  <si>
    <t>Charlotte Brewery Tours</t>
  </si>
  <si>
    <t>['Food', 'Beer', 'Wine &amp; Spirits', 'Hotels &amp; Travel', 'Beer Tours', 'Tours']</t>
  </si>
  <si>
    <t>8Oc8YMgnpc6vhe1hWAKY-Q</t>
  </si>
  <si>
    <t>Jerusalem Restaurant</t>
  </si>
  <si>
    <t>['Mediterranean', 'Restaurants', 'Middle Eastern']</t>
  </si>
  <si>
    <t>sleHl3d4ZhKXs2EH3HQ6Yg</t>
  </si>
  <si>
    <t>Smoke Alert Home Fire Safety</t>
  </si>
  <si>
    <t>['Local Services', 'Fire Protection Services', 'Air Duct Cleaning', 'Home Services', 'Chimney Sweeps']</t>
  </si>
  <si>
    <t>HYvp07HJqeBfrwU61MLkXA</t>
  </si>
  <si>
    <t>2242 Park Rd</t>
  </si>
  <si>
    <t>['Floral Designers', 'Event Planning &amp; Services', 'Flowers &amp; Gifts', 'Shopping', 'Nurseries &amp; Gardening', 'Florists', 'Home &amp; Garden']</t>
  </si>
  <si>
    <t>HvGHNpuJSiDMIw4aY_jy6A</t>
  </si>
  <si>
    <t>Chokh Di Noodle House</t>
  </si>
  <si>
    <t>['Thai', 'Restaurants', 'Japanese', 'Vietnamese', 'Asian Fusion', 'Noodles']</t>
  </si>
  <si>
    <t>PO3NtQIYxR36S7PnG9PSfQ</t>
  </si>
  <si>
    <t>Just Jane &amp; Co.</t>
  </si>
  <si>
    <t>312 N Myers St, Ste 111</t>
  </si>
  <si>
    <t>['Makeup Artists', 'Hair Salons', 'Beauty &amp; Spas', 'Eyebrow Services', 'Hair Stylists', 'Waxing', 'Hair Removal', 'Blow Dry/Out Services', 'Eyelash Service']</t>
  </si>
  <si>
    <t>XAnlugzgbLcf_LyWT72SMQ</t>
  </si>
  <si>
    <t>Bex African Hair Braiding</t>
  </si>
  <si>
    <t>4201 Monroe Rd</t>
  </si>
  <si>
    <t>W0J354fS6Or4HuZ0EGWrIQ</t>
  </si>
  <si>
    <t>['Shopping', 'Cosmetics &amp; Beauty Supply', 'Beauty &amp; Spas', 'Massage', 'Candle Stores', 'Perfume', 'Home &amp; Garden']</t>
  </si>
  <si>
    <t>h6e3PUrR1bxmUVRbRfSoAQ</t>
  </si>
  <si>
    <t>1848 Galleria Blvd, Ste C</t>
  </si>
  <si>
    <t>nsE4LgI-HP5zERoMRv5hHw</t>
  </si>
  <si>
    <t>Sweet Lew‚Äôs BBQ</t>
  </si>
  <si>
    <t>923 Belmont Ave</t>
  </si>
  <si>
    <t>['Barbeque', 'Restaurants', 'Event Planning &amp; Services', 'Southern', 'Caterers']</t>
  </si>
  <si>
    <t>d-2vPt8malOKMLEhzpSS7Q</t>
  </si>
  <si>
    <t>8800 E W T Harris Blvd</t>
  </si>
  <si>
    <t>['Fashion', 'Department Stores', 'Event Planning &amp; Services', 'Photographers', 'Computers', 'Electronics', 'Food', 'Shopping', 'Grocery', 'Discount Store', 'Drugstores']</t>
  </si>
  <si>
    <t>MhGezUHeUM_0qMMPGLAlCg</t>
  </si>
  <si>
    <t>Pho Nam</t>
  </si>
  <si>
    <t>9BBWtaSvsootDkKTVBgv_A</t>
  </si>
  <si>
    <t>Jasmine Buffet</t>
  </si>
  <si>
    <t>2305 Westinghouse Blvd, Ste A</t>
  </si>
  <si>
    <t>['Buffets', 'Chinese', 'Restaurants', 'Asian Fusion', 'Japanese']</t>
  </si>
  <si>
    <t>i_YGEsJNTvkHiCuKXLPCeQ</t>
  </si>
  <si>
    <t>Divine K-9 Pet Grooming</t>
  </si>
  <si>
    <t>2900 Audrey Dr</t>
  </si>
  <si>
    <t>sY4hXAlKijQ97C3yZSi2dw</t>
  </si>
  <si>
    <t>8640 University City Blvd, Ste A-6</t>
  </si>
  <si>
    <t>['Fashion', 'Flowers &amp; Gifts', 'Gift Shops', 'Department Stores', 'Shopping', 'Head Shops', 'Vape Shops', 'Jewelry', 'Tobacco Shops', 'Sporting Goods', 'Customized Merchandise']</t>
  </si>
  <si>
    <t>E0pIoJK4DljcAzZKZx0PNA</t>
  </si>
  <si>
    <t>Sav Mor Beauty Supply</t>
  </si>
  <si>
    <t>7008 E W T Harris Blvd, Ste 17</t>
  </si>
  <si>
    <t>TCBY Rivergate Parkway</t>
  </si>
  <si>
    <t>14318 Rivergate Pkwy</t>
  </si>
  <si>
    <t>67fzmWD3TbwrGDZ-Xp6VSA</t>
  </si>
  <si>
    <t>4606 Margaret Wallace Rd</t>
  </si>
  <si>
    <t>oHFHrCmPaZNAiDPqlvhT9Q</t>
  </si>
  <si>
    <t>AAA Collectibles</t>
  </si>
  <si>
    <t>100 W John St, Ste F</t>
  </si>
  <si>
    <t>qx3Qs8O5CVy0lWGpKixyeA</t>
  </si>
  <si>
    <t>Bailey Road Park</t>
  </si>
  <si>
    <t>11536 Bailey Rd</t>
  </si>
  <si>
    <t>Jl-xJMA12tZDkpX3Q0tqig</t>
  </si>
  <si>
    <t>US Passport Office</t>
  </si>
  <si>
    <t>11035 Golf Links Dr</t>
  </si>
  <si>
    <t>rlaVT1aNOLxbE-uWn54H_Q</t>
  </si>
  <si>
    <t>Rocky River Coffee Company</t>
  </si>
  <si>
    <t>jh54YvYBuk_xo-UF3sgxBg</t>
  </si>
  <si>
    <t>Pine Lake Nursery &amp; Landscaping</t>
  </si>
  <si>
    <t>6209 Potters Rd</t>
  </si>
  <si>
    <t>['Landscape Architects', 'Home Services', 'Nurseries &amp; Gardening', 'Landscaping', 'Shopping', 'Home &amp; Garden']</t>
  </si>
  <si>
    <t>4xXRvBVTONoGl0UrPwqN9g</t>
  </si>
  <si>
    <t>Mr D's Pizza Palace</t>
  </si>
  <si>
    <t>104 Rankin Ave</t>
  </si>
  <si>
    <t>XlbDdblfNsOGiZ84CorRBQ</t>
  </si>
  <si>
    <t>Basil Thai Cuisine Ballantyne</t>
  </si>
  <si>
    <t>phfgq2XaHao07ZsOgSAHVg</t>
  </si>
  <si>
    <t>Platinum Professional Carpet Cleaning</t>
  </si>
  <si>
    <t>['Home Services', 'Office Cleaning', 'Professional Services', 'Carpet Cleaning', 'Local Services', 'Carpeting']</t>
  </si>
  <si>
    <t>xGFJ_Uutj9iaH8LupRvF6A</t>
  </si>
  <si>
    <t>MVP's Raw Bar &amp; Grill</t>
  </si>
  <si>
    <t>['Nightlife', 'Seafood', 'Bars', 'Restaurants', 'Beach Bars', 'American (New)', 'Seafood Markets', 'Beer', 'Wine &amp; Spirits', 'Specialty Food', 'Food', 'American (Traditional)']</t>
  </si>
  <si>
    <t>5spYyJ6_evLXf3NBSxd9WQ</t>
  </si>
  <si>
    <t>Troy Mediterranean Grill</t>
  </si>
  <si>
    <t>8170 S Tryon St, Ste G</t>
  </si>
  <si>
    <t>['Turkish', 'Mediterranean', 'Restaurants', 'Greek']</t>
  </si>
  <si>
    <t>Malone-Trahey &amp; Simon Orthodontist</t>
  </si>
  <si>
    <t>845 Church St N, Ste 301</t>
  </si>
  <si>
    <t>g1_t8esXWq1OA1dbtTJBpA</t>
  </si>
  <si>
    <t>1515 S Cannon Blvd</t>
  </si>
  <si>
    <t>s0rC0fRaEDFZVgRKBrgV5w</t>
  </si>
  <si>
    <t>Nikki's Tattoo Studio</t>
  </si>
  <si>
    <t>1905 Rice Rd Ext, Ste 110</t>
  </si>
  <si>
    <t>['Beauty &amp; Spas', 'Tattoo', 'Skin Care', 'Professional Services', 'Permanent Makeup']</t>
  </si>
  <si>
    <t>9jM0wrm_GjJGw-XNdNrzPQ</t>
  </si>
  <si>
    <t>Jekyll &amp; Hyde Taphouse and Grill</t>
  </si>
  <si>
    <t>316 N Trade St</t>
  </si>
  <si>
    <t>['American (New)', 'Cocktail Bars', 'Beer Bar', 'Nightlife', 'Bars', 'British', 'Gastropubs', 'Restaurants']</t>
  </si>
  <si>
    <t>T7wNyVif2kjtcImmpod0fw</t>
  </si>
  <si>
    <t>Uprising</t>
  </si>
  <si>
    <t>18535 Old Statesville Rd, Ste E</t>
  </si>
  <si>
    <t>['Gyms', 'Active Life', 'Boxing', 'Fitness &amp; Instruction']</t>
  </si>
  <si>
    <t>qf3xjfldVqjUKYWrPE4dtg</t>
  </si>
  <si>
    <t>4830 Berewick Town Center Dr, Unit B</t>
  </si>
  <si>
    <t>vw2bjKUHThIAp_Soz6m0Pw</t>
  </si>
  <si>
    <t>Yiasou Greek Festival</t>
  </si>
  <si>
    <t>600 East Blvd</t>
  </si>
  <si>
    <t>['Mediterranean', 'Restaurants', 'Art Galleries', 'Jewelry', 'Arts &amp; Entertainment', 'Arts &amp; Crafts', 'Local Flavor', 'Greek', 'Shopping']</t>
  </si>
  <si>
    <t>wUOIERXm-8C58IpEXabIHw</t>
  </si>
  <si>
    <t>Titan Moving Systems</t>
  </si>
  <si>
    <t>9601 Pembroke Rd</t>
  </si>
  <si>
    <t>['Movers', 'Local Services', 'Pressure Washers', 'Couriers &amp; Delivery Services', 'Self Storage', 'Home Services']</t>
  </si>
  <si>
    <t>URNSZwZEaNQH1MTjgTsBHA</t>
  </si>
  <si>
    <t>Rha Behavioral Health Service</t>
  </si>
  <si>
    <t>2313 Katie Leigh Ln</t>
  </si>
  <si>
    <t>EbXfrLHQPHbMcv0oJ8_qsw</t>
  </si>
  <si>
    <t>5010 North Tryon St</t>
  </si>
  <si>
    <t>1u8cUa7sfVaY41NkjxOk2g</t>
  </si>
  <si>
    <t>Asthma &amp; Allergy Specialists</t>
  </si>
  <si>
    <t>['Doctors', 'Health &amp; Medical', 'Nutritionists', 'Allergists', 'Pulmonologist']</t>
  </si>
  <si>
    <t>994OQ_w46uD6yunKb3YJdQ</t>
  </si>
  <si>
    <t>Wesley Chapel Diner</t>
  </si>
  <si>
    <t>7PdNq6hdzVvil8zuVJ6loQ</t>
  </si>
  <si>
    <t>1009 Dallas Chrryvlle Hwy</t>
  </si>
  <si>
    <t>i2dwtpewjFi7S3HtXt2pew</t>
  </si>
  <si>
    <t>Creason Automotive &amp; Wrecker Service</t>
  </si>
  <si>
    <t>9214 Monroe Rd</t>
  </si>
  <si>
    <t>['Automotive', 'Tires', 'Towing', 'Body Shops', 'Auto Repair']</t>
  </si>
  <si>
    <t>52cOElVIgms1aTK7HY18XQ</t>
  </si>
  <si>
    <t>Southpark Morrison</t>
  </si>
  <si>
    <t>Fushing Chinese Restaurant</t>
  </si>
  <si>
    <t>4365 Highway 49 S</t>
  </si>
  <si>
    <t>CKdfeyYhd5pCooltU06X-g</t>
  </si>
  <si>
    <t>Modern Nissan of Concord</t>
  </si>
  <si>
    <t>967 Concord Pkwy S</t>
  </si>
  <si>
    <t>AnC6XDe3XgetwyPbcJnYJA</t>
  </si>
  <si>
    <t>Moe's Original BBQ Waxhaw</t>
  </si>
  <si>
    <t>8163 Kensington Dr A</t>
  </si>
  <si>
    <t>['Sandwiches', 'Barbeque', 'Chicken Wings', 'Restaurants', 'Soul Food', 'Caterers', 'Event Planning &amp; Services']</t>
  </si>
  <si>
    <t>Terra Mia</t>
  </si>
  <si>
    <t>['Bars', 'Italian', 'Restaurants', 'Nightlife']</t>
  </si>
  <si>
    <t>rHD9SpreD8BJ0YVY9yuc1g</t>
  </si>
  <si>
    <t>1501-1531 Sams Ln</t>
  </si>
  <si>
    <t>hf2oiNqYYWoF2-iNYSnOMg</t>
  </si>
  <si>
    <t>China Fun</t>
  </si>
  <si>
    <t>9020 Albemarle Rd, Ste D</t>
  </si>
  <si>
    <t>x2HFl9z3xKf-Anup4dXp-Q</t>
  </si>
  <si>
    <t>One Harbour Place</t>
  </si>
  <si>
    <t>Qom9CUs3q_-IQAZaKJUs9A</t>
  </si>
  <si>
    <t>914 E Franklin Blvd</t>
  </si>
  <si>
    <t>cY6t1FJEPrBDLd72VqOUrA</t>
  </si>
  <si>
    <t>Invisible Fence of the Carolinas</t>
  </si>
  <si>
    <t>5531 Equipment Dr, Ste C</t>
  </si>
  <si>
    <t>['Fences &amp; Gates', 'Pet Services', 'Pet Training', 'Pet Groomers', 'Pets', 'Home Services']</t>
  </si>
  <si>
    <t>APpvYUSfd9294aSs57jfOQ</t>
  </si>
  <si>
    <t>['Pet Stores', 'Veterinarians', 'Pets', 'Pet Services', 'Pet Training']</t>
  </si>
  <si>
    <t>J0SD873_QhgRA7yqmykThw</t>
  </si>
  <si>
    <t>Langtree Catering Cafe</t>
  </si>
  <si>
    <t>331 Alcove Rd, Ste 101</t>
  </si>
  <si>
    <t>['Caterers', 'Event Planning &amp; Services', 'American (New)', 'Cafes', 'Restaurants']</t>
  </si>
  <si>
    <t>H3n6XaTZqtDP9NgC26HNXQ</t>
  </si>
  <si>
    <t>Hospitality Butler</t>
  </si>
  <si>
    <t>['Event Planning &amp; Services', 'DJs', 'Party &amp; Event Planning', 'Caterers', 'Wedding Planning']</t>
  </si>
  <si>
    <t>gcsGpDhNn8eyucGSIMBE4Q</t>
  </si>
  <si>
    <t>Katy-Did Antiques &amp; Gifts</t>
  </si>
  <si>
    <t>1109 E Ozark Ave</t>
  </si>
  <si>
    <t>aj0DdrjiVvWxVDZodgRTfQ</t>
  </si>
  <si>
    <t>Taqueria El Pirul</t>
  </si>
  <si>
    <t>316 E Franklin Blvd, Ste F</t>
  </si>
  <si>
    <t>IgqTuJLRbwB_y2C7MT-QxA</t>
  </si>
  <si>
    <t>Fonda las tarascas</t>
  </si>
  <si>
    <t>6308 The Plz</t>
  </si>
  <si>
    <t>['Mexican', 'Restaurants', 'New Mexican Cuisine']</t>
  </si>
  <si>
    <t>ITgw9-I7BGqGoFpNVZCr6w</t>
  </si>
  <si>
    <t>Woodies Auto Service</t>
  </si>
  <si>
    <t>14408 Adair Manor Ct</t>
  </si>
  <si>
    <t>I-NZbKajyig5pmPR6MLyIg</t>
  </si>
  <si>
    <t>Carolina Panthers</t>
  </si>
  <si>
    <t>owwlb9efURhTRaHNH8CQ1w</t>
  </si>
  <si>
    <t>Action Pest Exterminating</t>
  </si>
  <si>
    <t>3900 Hwy 24 27 E</t>
  </si>
  <si>
    <t>GQixeb9J_ZiISaHrFKVppQ</t>
  </si>
  <si>
    <t>Buy Gitomer</t>
  </si>
  <si>
    <t>310 Arlington Ave, Ste 329</t>
  </si>
  <si>
    <t>7xvq1fDBuLIbymEU2KxHRg</t>
  </si>
  <si>
    <t>6450 W Wilkinson Blvd</t>
  </si>
  <si>
    <t>vGzCb_Lz_9tuFX2CULZnBw</t>
  </si>
  <si>
    <t>Road Haugs Moving &amp; Storage</t>
  </si>
  <si>
    <t>9711 David Taylor Dr, Ste 175</t>
  </si>
  <si>
    <t>76jJLtdZ_qei7Og-uEMy5g</t>
  </si>
  <si>
    <t>TCBY Berewick Town Center</t>
  </si>
  <si>
    <t>4833 Berewick Town Center Dr, Ste A</t>
  </si>
  <si>
    <t>BjmYEOcwuN49f5WSrtI5Jg</t>
  </si>
  <si>
    <t>Aeroflow Healthcare</t>
  </si>
  <si>
    <t>2550 Ct Dr, Ste 101</t>
  </si>
  <si>
    <t>['Home Health Care', 'Health &amp; Medical']</t>
  </si>
  <si>
    <t>AAAkN8rNGBOlYCTp390ULg</t>
  </si>
  <si>
    <t>['Drugstores', 'Department Stores', 'Shopping', 'Electronics', 'Grocery', 'Discount Store', 'Food', 'Fashion']</t>
  </si>
  <si>
    <t>nNhyYzryNS0Ef2Zl9QSJgg</t>
  </si>
  <si>
    <t>Little Asia</t>
  </si>
  <si>
    <t>0PKz4McHMpClZKzqbna4fw</t>
  </si>
  <si>
    <t>Suite</t>
  </si>
  <si>
    <t>210 E Trade St, Ste A300</t>
  </si>
  <si>
    <t>['Bars', 'Event Planning &amp; Services', 'Nightlife', 'Venues &amp; Event Spaces', 'Dance Clubs']</t>
  </si>
  <si>
    <t>l_31QRTc9yVwe5e8mABAzg</t>
  </si>
  <si>
    <t>The Center For Women's Aesthetics</t>
  </si>
  <si>
    <t>1001 Morehead Square Dr, Ste 195</t>
  </si>
  <si>
    <t>['Skin Care', 'Laser Hair Removal', 'Hair Removal', 'Beauty &amp; Spas']</t>
  </si>
  <si>
    <t>kYZLwYXfbeDk0iFuYHUtOA</t>
  </si>
  <si>
    <t>['Department Stores', 'Electronics', 'Fashion', 'Drugstores', 'Shopping', 'Mobile Phones', 'Food', 'Discount Store', 'Grocery']</t>
  </si>
  <si>
    <t>3L6siNh3NPwgr_UtW6KgHw</t>
  </si>
  <si>
    <t>8150 Mt Holly-Huntersville Rd, Unit  C</t>
  </si>
  <si>
    <t>z2Yivr-C0K0H2sLNXvnZyg</t>
  </si>
  <si>
    <t>Peace -N- Hominy Q</t>
  </si>
  <si>
    <t>403 E Catawba St, Ste 200</t>
  </si>
  <si>
    <t>['Southern', 'Burgers', 'Appliances', 'Hot Dogs', 'Breakfast &amp; Brunch', 'Home &amp; Garden', 'American (Traditional)', 'Shopping', 'Barbeque', 'Restaurants']</t>
  </si>
  <si>
    <t>OnLrM6z22HSTBnQdJCPyxw</t>
  </si>
  <si>
    <t>UNC Charlotte Center City Campus</t>
  </si>
  <si>
    <t>hbzae3H9q_iIDYJIhpkoQw</t>
  </si>
  <si>
    <t>Wingate By Wyndham Concord/Charlotte Area</t>
  </si>
  <si>
    <t>7841 Gateway Lane Nw, I-85 Exit 49 Speedway Blvd</t>
  </si>
  <si>
    <t>LfQC9ZLvzBUeFcBbU_9aCQ</t>
  </si>
  <si>
    <t>8813 Jw Clay Blvd, Ste A</t>
  </si>
  <si>
    <t>['Shopping', 'Musical Instruments &amp; Teachers', 'Guitar Stores', 'Local Services', 'Musical Instrument Services']</t>
  </si>
  <si>
    <t>ERLYCl9Mu2epCsprznZ21Q</t>
  </si>
  <si>
    <t>Fireside Hearth &amp; Home</t>
  </si>
  <si>
    <t>6600 Northpark Blvd, Ste H</t>
  </si>
  <si>
    <t>['Local Services', 'Home Services', 'Fireplace Services', 'IT Services &amp; Computer Repair', 'Heating &amp; Air Conditioning/HVAC', 'Building Supplies']</t>
  </si>
  <si>
    <t>kR76baJLgarLs9-AiJEaEQ</t>
  </si>
  <si>
    <t>Insight Global</t>
  </si>
  <si>
    <t>201 North Tryon St, Ste 2150</t>
  </si>
  <si>
    <t>hsnESSafKYf-tMMTmW50cw</t>
  </si>
  <si>
    <t>Central Piedmont Community College-Levine Campus</t>
  </si>
  <si>
    <t>2800 Campus Ridge Rd</t>
  </si>
  <si>
    <t>s29okN4CoOu-1JVTbMsC8g</t>
  </si>
  <si>
    <t>Club One</t>
  </si>
  <si>
    <t>950 North Carolina Music Factory Blvd</t>
  </si>
  <si>
    <t>qVIJxMa6o54qjpfy2g_CTQ</t>
  </si>
  <si>
    <t>Think Green Lawn Service</t>
  </si>
  <si>
    <t>3224-A Westwood Industrial Dr</t>
  </si>
  <si>
    <t>['Tree Services', 'Shopping', 'Landscaping', 'Home Services', 'Gardeners', 'Home &amp; Garden']</t>
  </si>
  <si>
    <t>jpQPxRjXj5oojEpojXUubg</t>
  </si>
  <si>
    <t>Joyfully Curly</t>
  </si>
  <si>
    <t>2134 N Sharon Amity Rd</t>
  </si>
  <si>
    <t>['Beauty &amp; Spas']</t>
  </si>
  <si>
    <t>PbOnLu9ZVqG88oVem8_khA</t>
  </si>
  <si>
    <t>Lava Bistro &amp; Bar</t>
  </si>
  <si>
    <t>8708 JW Clay Blvd</t>
  </si>
  <si>
    <t>['Restaurants', 'American (New)', 'Breakfast &amp; Brunch']</t>
  </si>
  <si>
    <t>BDc_kqZngY-DfNViTCOUmg</t>
  </si>
  <si>
    <t>North Mecklenburg Recycling Center</t>
  </si>
  <si>
    <t>12300 Statesville Rd</t>
  </si>
  <si>
    <t>['Recycling Center', 'Local Services']</t>
  </si>
  <si>
    <t>KYOotcX5vXfCaU9rSRsYmw</t>
  </si>
  <si>
    <t>11025 Carolina Pl Pkwy, Ste FC-12</t>
  </si>
  <si>
    <t>7nfF6uMG4goeQV6cPzExgQ</t>
  </si>
  <si>
    <t>Ramada Charlotte</t>
  </si>
  <si>
    <t>5415 Equipment Dr.</t>
  </si>
  <si>
    <t>7BDKm07Wqq85S4RPLKH5gg</t>
  </si>
  <si>
    <t>Ole Carolina Barbeque</t>
  </si>
  <si>
    <t>1011 Union Rd</t>
  </si>
  <si>
    <t>ncaua7nekQUotXSFlAs2nQ</t>
  </si>
  <si>
    <t>Denver Tobacco &amp; Vape</t>
  </si>
  <si>
    <t>7260 Hwy 73, Unit 118</t>
  </si>
  <si>
    <t>['Vape Shops', 'Head Shops', 'Shopping', 'Tobacco Shops']</t>
  </si>
  <si>
    <t>rA0GXKkrUOle4KGdYfjiPA</t>
  </si>
  <si>
    <t>Highland Creek Golf Club</t>
  </si>
  <si>
    <t>7101 Highland Creek Pkwy</t>
  </si>
  <si>
    <t>['Active Life', 'Comfort Food', 'Bars', 'Sports Bars', 'Golf', 'Nightlife', 'Restaurants']</t>
  </si>
  <si>
    <t>ozR4PClOAoxI1o9MCIuy3Q</t>
  </si>
  <si>
    <t>CARS: Charlotte's Auto Repair Shop</t>
  </si>
  <si>
    <t>132 E Cama</t>
  </si>
  <si>
    <t>u5RLG92D5iauqlvUSM4Nlw</t>
  </si>
  <si>
    <t>Vietnam Veterans Park</t>
  </si>
  <si>
    <t>760 Orphanage Rd</t>
  </si>
  <si>
    <t>zU4yvM_X1PLN7bWeg-t4QQ</t>
  </si>
  <si>
    <t>Grate Catering Co</t>
  </si>
  <si>
    <t>1402 S Ridge Ave</t>
  </si>
  <si>
    <t>RRvmu0UnGgMBtCw56U8F1Q</t>
  </si>
  <si>
    <t>Heart &amp; Soul Personal Chef Service</t>
  </si>
  <si>
    <t>['Caterers', 'Event Planning &amp; Services', 'Food Delivery Services', 'Personal Chefs', 'Food']</t>
  </si>
  <si>
    <t>RiGqeMWpSdsS4iv9gTYgsQ</t>
  </si>
  <si>
    <t>959 Cox Rd</t>
  </si>
  <si>
    <t>['Cosmetic Surgeons', 'Plastic Surgeons', 'Beauty &amp; Spas', 'Skin Care', 'Health &amp; Medical', 'Doctors', 'Dermatologists']</t>
  </si>
  <si>
    <t>seIzPposkvIUnw6ouwJ2dw</t>
  </si>
  <si>
    <t>Studio 7 Salon</t>
  </si>
  <si>
    <t>3820 Hwy 49 S</t>
  </si>
  <si>
    <t>['Skin Care', 'Hair Salons', 'Day Spas', 'Waxing', 'Hair Removal', 'Beauty &amp; Spas', 'Makeup Artists']</t>
  </si>
  <si>
    <t>jIvQPk4_dA46ewZbAPEiFg</t>
  </si>
  <si>
    <t>629 Stallings Rd</t>
  </si>
  <si>
    <t>['Local Services', 'Self Storage', 'Home Services', 'Movers']</t>
  </si>
  <si>
    <t>IOpssLQ_3v34Q-BV9J3mJg</t>
  </si>
  <si>
    <t>Run For Your Life - Midtown</t>
  </si>
  <si>
    <t>901 S Kings Dr, Ste 100</t>
  </si>
  <si>
    <t>['Shoe Stores', 'Shopping', 'Sporting Goods', 'Sports Wear', 'Fashion']</t>
  </si>
  <si>
    <t>41xx26D1zfXzwRXv8Rzs3A</t>
  </si>
  <si>
    <t>Cerious Software</t>
  </si>
  <si>
    <t>1515 Mockingbird Ln</t>
  </si>
  <si>
    <t>1_N57pQ4w4f0BIuMI_09xg</t>
  </si>
  <si>
    <t>Camden Fairview Apartments</t>
  </si>
  <si>
    <t>8738 Fairview Rd</t>
  </si>
  <si>
    <t>CSamwh_y3gOSg0Z7tyfJpw</t>
  </si>
  <si>
    <t>Kabob Grill</t>
  </si>
  <si>
    <t>1235 East Blvd, Ste G</t>
  </si>
  <si>
    <t>['Restaurants', 'Mediterranean', 'Greek', 'Middle Eastern']</t>
  </si>
  <si>
    <t>P9xoO-WxaazIMQI7grYUwg</t>
  </si>
  <si>
    <t>1247 East Blvd</t>
  </si>
  <si>
    <t>pKC6jBjTKLmuNwsxYxaeFQ</t>
  </si>
  <si>
    <t>Martino's Italian Restaurant</t>
  </si>
  <si>
    <t>['Restaurants', 'Food', 'Italian']</t>
  </si>
  <si>
    <t>pB5qQjuxJyxN78jsmCqnZg</t>
  </si>
  <si>
    <t>Carolinas Aviation Museum</t>
  </si>
  <si>
    <t>4672 1st Flight Dr</t>
  </si>
  <si>
    <t>['Public Services &amp; Government', 'Landmarks &amp; Historical Buildings', 'Museums', 'Arts &amp; Entertainment']</t>
  </si>
  <si>
    <t>_K2Hdn6fVcLD_3rGOl168A</t>
  </si>
  <si>
    <t>Gramercy Square at Ayrsley</t>
  </si>
  <si>
    <t>3201 Windshire Ln</t>
  </si>
  <si>
    <t>9-NrXREu72Tmf_L1B9z6Ig</t>
  </si>
  <si>
    <t>Seven Oaks Preserve Trail</t>
  </si>
  <si>
    <t>6900 S New Hope Rd</t>
  </si>
  <si>
    <t>['Hiking', 'Active Life', 'Mountain Biking']</t>
  </si>
  <si>
    <t>OJIyqWUZNxqtvFlsBGGjjw</t>
  </si>
  <si>
    <t>Morris Jewelers</t>
  </si>
  <si>
    <t>1301 E Franklin Blvd</t>
  </si>
  <si>
    <t>CZOwgyetbTFDGPzeNMGskg</t>
  </si>
  <si>
    <t>18206 Manhatten Pkwy</t>
  </si>
  <si>
    <t>['Home &amp; Garden', 'Hardware Stores', 'Home Services', 'Shopping', 'Paint Stores', 'Building Supplies']</t>
  </si>
  <si>
    <t>Il6qMg3ZAkG0q3pB1-fe3w</t>
  </si>
  <si>
    <t>Sunshine Daydreams</t>
  </si>
  <si>
    <t>3225 N Davidson St</t>
  </si>
  <si>
    <t>['Shopping', 'Gift Shops', 'Home &amp; Garden', 'Herbal Shops', 'Cannabis Dispensaries', 'Jewelry', 'Flowers &amp; Gifts', 'Used', 'Vintage &amp; Consignment', 'Head Shops', 'Tobacco Shops', 'Hobby Shops', 'Health &amp; Medical', 'Cannabis Clinics', 'Fashion', 'Candle Stores']</t>
  </si>
  <si>
    <t>f_Jcv-FmSzwEbEDaPCV1mg</t>
  </si>
  <si>
    <t>Nick &amp; Co Air Conditioning &amp; Heating</t>
  </si>
  <si>
    <t>2300 Sardis Rd N, Ste L</t>
  </si>
  <si>
    <t>tvXOFflGUCGSSzcxrpVBsA</t>
  </si>
  <si>
    <t>Growler USA - Charlotte</t>
  </si>
  <si>
    <t>['Bars', 'Pubs', 'Nightlife', 'Chicken Wings', 'Restaurants', 'American (New)', 'Sports Bars', 'Beer Bar']</t>
  </si>
  <si>
    <t>cfkjwda_mqKPIz36Q4MxWw</t>
  </si>
  <si>
    <t>Movado Company Store</t>
  </si>
  <si>
    <t>5404 New Fashion Way, Ste 996</t>
  </si>
  <si>
    <t>['Fashion', 'Accessories', 'Shopping', 'Watches']</t>
  </si>
  <si>
    <t>iWIa9Groj_P0iv9ZjVuxDw</t>
  </si>
  <si>
    <t>Atrium Health University City</t>
  </si>
  <si>
    <t>8800 N Tryon St</t>
  </si>
  <si>
    <t>wqB_fJAtOrbHwaAB8AlehA</t>
  </si>
  <si>
    <t>Classic Home Billiards</t>
  </si>
  <si>
    <t>['Pool &amp; Billiards', 'Shopping']</t>
  </si>
  <si>
    <t>0JY07VlUnz8g4bxAvSA2Gw</t>
  </si>
  <si>
    <t>Mosquito Squad - Matthews</t>
  </si>
  <si>
    <t>3800 Smith Farm Rd</t>
  </si>
  <si>
    <t>eMGPysyiPMIQ4gupU5rG1g</t>
  </si>
  <si>
    <t>Frozen Kups</t>
  </si>
  <si>
    <t>4481 School House Commons</t>
  </si>
  <si>
    <t>['Food', 'Ice Cream &amp; Frozen Yogurt', 'Diners', 'Restaurants', 'Desserts']</t>
  </si>
  <si>
    <t>mS01RqK4aig7k8SNa5sqxQ</t>
  </si>
  <si>
    <t>6370 Bayfield Pkwy</t>
  </si>
  <si>
    <t>b_NKk3X2aOYtFltlXD7qjA</t>
  </si>
  <si>
    <t>Le Bon Vivant</t>
  </si>
  <si>
    <t>['Custom Cakes', 'Restaurants', 'Bakeries', 'Food', 'Cafes', 'Specialty Food', 'Chocolatiers &amp; Shops']</t>
  </si>
  <si>
    <t>7_-Ps3CwHxnSVJmQAz_mJQ</t>
  </si>
  <si>
    <t>Complete Petmart</t>
  </si>
  <si>
    <t>6416 Rea Rd</t>
  </si>
  <si>
    <t>qx03j5fR_ZaCmSS7zBSGVg</t>
  </si>
  <si>
    <t>14214 Ballantyne Lake Rd</t>
  </si>
  <si>
    <t>UkUZ1JGQTddp_qbrlLcqPQ</t>
  </si>
  <si>
    <t>Bella Grace Floral</t>
  </si>
  <si>
    <t>21000 N Main St</t>
  </si>
  <si>
    <t>['Shopping', 'Local Services', 'Flowers &amp; Gifts', 'Bridal', 'Florists']</t>
  </si>
  <si>
    <t>1pOdDZqmqoxTzJNMslK6ng</t>
  </si>
  <si>
    <t>1000 Branchview Dr NE</t>
  </si>
  <si>
    <t>['Windshield Installation &amp; Repair', 'Auto Glass Services', 'Automotive', 'Body Shops']</t>
  </si>
  <si>
    <t>jJfYffBWaGAidsC0Wf9kuw</t>
  </si>
  <si>
    <t>Project Management Academy</t>
  </si>
  <si>
    <t>Courtyard by Marriott, 800 W Arrowood Rd</t>
  </si>
  <si>
    <t>['Education', 'Test Preparation', 'Adult Education', 'Specialty Schools', 'Tutoring Centers']</t>
  </si>
  <si>
    <t>dfITlzqahc5PFXlZNi3alQ</t>
  </si>
  <si>
    <t>1515 S Blvd</t>
  </si>
  <si>
    <t>['Restaurants', 'Breakfast &amp; Brunch', 'Bakeries', 'Food']</t>
  </si>
  <si>
    <t>2-m3nbfJxaLkejo3zc55nQ</t>
  </si>
  <si>
    <t>Motion Lab Tuning</t>
  </si>
  <si>
    <t>4500 Nations Crossing Rd</t>
  </si>
  <si>
    <t>NnpyFI4TffR8k-SxB0tBcg</t>
  </si>
  <si>
    <t>Arcadia Student Living</t>
  </si>
  <si>
    <t>707 Sanctuary Pl</t>
  </si>
  <si>
    <t>['Home Services', 'Apartments', 'Real Estate', 'University Housing']</t>
  </si>
  <si>
    <t>G2hTYYzvlg75BisWSHarLQ</t>
  </si>
  <si>
    <t>Enricos</t>
  </si>
  <si>
    <t>4815 Berewick Town Center Dr</t>
  </si>
  <si>
    <t>yGS7y0v_eHbjbPmdo3W4Ug</t>
  </si>
  <si>
    <t>Holiday Inn Express &amp; Suites Monroe</t>
  </si>
  <si>
    <t>2505 W Roosevelt Blvd</t>
  </si>
  <si>
    <t>['Event Planning &amp; Services', 'Venues &amp; Event Spaces', 'Hotels &amp; Travel', 'Hotels', 'Wedding Planning']</t>
  </si>
  <si>
    <t>45wV_kj8tnBL88T5FPnu3Q</t>
  </si>
  <si>
    <t>10011 E Independence Blvd</t>
  </si>
  <si>
    <t>['Arts &amp; Crafts', 'Framing', 'Art Supplies', 'Shopping']</t>
  </si>
  <si>
    <t>PGr18rKxQ41vLkqL5WT8vw</t>
  </si>
  <si>
    <t>7107 Waverly Walk Ave, Ste 5</t>
  </si>
  <si>
    <t>['Salad', 'Restaurants', 'Greek', 'Mediterranean']</t>
  </si>
  <si>
    <t>RiNsVx2Zn_eoRaR23anbDQ</t>
  </si>
  <si>
    <t>Don Pedro</t>
  </si>
  <si>
    <t>3272 Union Rd</t>
  </si>
  <si>
    <t>NxHLCT3PuylmuEDOsZfxWg</t>
  </si>
  <si>
    <t>Pan China Cafe</t>
  </si>
  <si>
    <t>2130 Ayrsley Town Blvd</t>
  </si>
  <si>
    <t>Gws9GzCBxzFbXtFr4cutNQ</t>
  </si>
  <si>
    <t>H &amp; B Fencing</t>
  </si>
  <si>
    <t>6820 Mexico Rd</t>
  </si>
  <si>
    <t>JyqJQjgH3mtb1PH1L892zA</t>
  </si>
  <si>
    <t>Papa Robb's</t>
  </si>
  <si>
    <t>3700 Poplar Tent Rd</t>
  </si>
  <si>
    <t>['Food', 'Juice Bars &amp; Smoothies', 'Ice Cream &amp; Frozen Yogurt', 'Food Trucks', 'Shaved Ice']</t>
  </si>
  <si>
    <t>1X0bOT8NQvJ3LG9XLylTMA</t>
  </si>
  <si>
    <t>Novant Health Southeast OB/GYN</t>
  </si>
  <si>
    <t>1450 Matthews Twnshp Pkwy</t>
  </si>
  <si>
    <t>YkdlCOOgiuOb6eyvzY8HuQ</t>
  </si>
  <si>
    <t>Massage Envy - Ballantyne</t>
  </si>
  <si>
    <t>['Skin Care', 'Day Spas', 'Beauty &amp; Spas', 'Massage', 'Health &amp; Medical', 'Massage Therapy']</t>
  </si>
  <si>
    <t>E1u_8CJifoozZd_ZRkcSZw</t>
  </si>
  <si>
    <t>5808 University Pointe Blvd</t>
  </si>
  <si>
    <t>PcjaK1eGafT0Xn_ohZtTbg</t>
  </si>
  <si>
    <t>Camp Bark</t>
  </si>
  <si>
    <t>7619 Waxhaw Hwy</t>
  </si>
  <si>
    <t>czcdbaXrPubn8bJRxt_fUA</t>
  </si>
  <si>
    <t>Hair by Dax</t>
  </si>
  <si>
    <t>16623 Birkdale Commons Pkwy</t>
  </si>
  <si>
    <t>OMHk9L9xemEeE39xmk19Cw</t>
  </si>
  <si>
    <t>Progressive Medical Associates</t>
  </si>
  <si>
    <t>13220 Rosedale Hill Ave, Ste A</t>
  </si>
  <si>
    <t>gnzNUcM27QNxIn26frcdHg</t>
  </si>
  <si>
    <t>5606 Park Rd</t>
  </si>
  <si>
    <t>p1wKcDdH6_b6n-Tw1GWCqw</t>
  </si>
  <si>
    <t>Spa Botanica</t>
  </si>
  <si>
    <t>['Makeup Artists', 'Massage', 'Day Spas', 'Beauty &amp; Spas']</t>
  </si>
  <si>
    <t>O62iMlEE_H8jnAXZqJYiqA</t>
  </si>
  <si>
    <t>Jackson Orthodontics</t>
  </si>
  <si>
    <t>13527 Steelecroft Pkwy, Ste C</t>
  </si>
  <si>
    <t>33R9DhcZBQ55N-gF1PSFKg</t>
  </si>
  <si>
    <t>Mint Hill Dentistry</t>
  </si>
  <si>
    <t>5833 Phyliss Ln</t>
  </si>
  <si>
    <t>['Dentists', 'Health &amp; Medical', 'Cosmetic Dentists', 'General Dentistry', 'Orthodontists', 'Pediatric Dentists']</t>
  </si>
  <si>
    <t>L3rUfrvH2_pDpL12FEO3Ew</t>
  </si>
  <si>
    <t>Braces by Bird</t>
  </si>
  <si>
    <t>16614 Riverstone Way</t>
  </si>
  <si>
    <t>ah-Wwwm-mbrtWhIuYoU1eQ</t>
  </si>
  <si>
    <t>Xpress Mart</t>
  </si>
  <si>
    <t>5235 South Blvd</t>
  </si>
  <si>
    <t>gQuZXATcQkGwEzqvTxEL8Q</t>
  </si>
  <si>
    <t>Reba's Bar &amp; Grill</t>
  </si>
  <si>
    <t>2240 Camp Greene St</t>
  </si>
  <si>
    <t>['Soul Food', 'Restaurants', 'American (Traditional)', 'Bars', 'Nightlife']</t>
  </si>
  <si>
    <t>pv8xEPEsZRhGNNR2FAtQ9A</t>
  </si>
  <si>
    <t>9631 Northeast Pkwy</t>
  </si>
  <si>
    <t>['Local Services', 'Child Care &amp; Day Care', 'Education', 'Preschools', 'Summer Camps', 'Elementary Schools', 'Active Life', 'Specialty Schools']</t>
  </si>
  <si>
    <t>ETkMAKj_i2zGUXB8-iwZ6Q</t>
  </si>
  <si>
    <t>3908 East Franklin Blvd, Ste 100</t>
  </si>
  <si>
    <t>['Fast Food', 'Restaurants', 'Mexican', 'Tex-Mex']</t>
  </si>
  <si>
    <t>Rp8vgph2CKpQ24Faj00EgA</t>
  </si>
  <si>
    <t>Sweet Union Brewing Company</t>
  </si>
  <si>
    <t>13717 E Independence Blvd</t>
  </si>
  <si>
    <t>['Food Trucks', 'Restaurants', 'Tapas Bars', 'Food', 'Breweries']</t>
  </si>
  <si>
    <t>u23ldFSzsCax5RjBsTUb7Q</t>
  </si>
  <si>
    <t>['Shopping', 'Used', 'Vintage &amp; Consignment', 'Fashion', 'Department Stores', "Men's Clothing", 'Accessories', "Women's Clothing"]</t>
  </si>
  <si>
    <t>7rh29SPJMkyeI2BJcjqzLQ</t>
  </si>
  <si>
    <t>Beijing Chinese Cuisine</t>
  </si>
  <si>
    <t>1603 S Blvd</t>
  </si>
  <si>
    <t>['Restaurants', 'Chinese', 'Ethnic Food', 'Food', 'Specialty Food']</t>
  </si>
  <si>
    <t>aFVoUw-Wfgs0_PC3k6e-eg</t>
  </si>
  <si>
    <t>1614 South Blvd</t>
  </si>
  <si>
    <t>['Health &amp; Medical', 'Urgent Care', 'Concierge Medicine', 'Physical Therapy', 'Occupational Therapy']</t>
  </si>
  <si>
    <t>GDIq0rPEHrFgsDL7LmDSTA</t>
  </si>
  <si>
    <t>Crossroads Dry Cleaners</t>
  </si>
  <si>
    <t>3607 Matthews Mint Hill Rd, Ste 11</t>
  </si>
  <si>
    <t>GJAZHF43xd0pcAJxXoBGvg</t>
  </si>
  <si>
    <t>Mr Tire Auto Service Centers</t>
  </si>
  <si>
    <t>357 N Nc 16 Business Hwy</t>
  </si>
  <si>
    <t>['Tires', 'Automotive', 'Auto Repair', 'Wheel &amp; Rim Repair']</t>
  </si>
  <si>
    <t>TGOgxBJ0kDV8rCI-9BL1LA</t>
  </si>
  <si>
    <t>Cortland Seventy Seven</t>
  </si>
  <si>
    <t>6530 Free Throw Ln</t>
  </si>
  <si>
    <t>YzTafk0tQ-nAu1oICuuNFw</t>
  </si>
  <si>
    <t>5355 Ballantyne Commons Pkwy</t>
  </si>
  <si>
    <t>['Japanese', 'Restaurants', 'Live/Raw Food', 'Sushi Bars']</t>
  </si>
  <si>
    <t>zPBdzznwZazSo8TSP2tDYA</t>
  </si>
  <si>
    <t>HighLife University</t>
  </si>
  <si>
    <t>10039 University City Blvd, Ste J</t>
  </si>
  <si>
    <t>['Vape Shops', 'Tobacco Shops', 'Head Shops', 'Shopping', 'Health &amp; Medical', 'Counseling &amp; Mental Health']</t>
  </si>
  <si>
    <t>obNOHJJC59BqtrivXjPLLA</t>
  </si>
  <si>
    <t>Pur Salon</t>
  </si>
  <si>
    <t>14130 Rivergate Pkwy, Ste 150</t>
  </si>
  <si>
    <t>nxlKAOnNJzyPOjFCPX2_Bw</t>
  </si>
  <si>
    <t>8155 Ardrey Kell Rd, Ste 104</t>
  </si>
  <si>
    <t>fu3OHMXmWql93wFKgKP8DA</t>
  </si>
  <si>
    <t>430 E Mccullough Dr</t>
  </si>
  <si>
    <t>['Home &amp; Garden', 'Shopping', 'Furniture Stores', 'Mattresses', 'Home Decor']</t>
  </si>
  <si>
    <t>y7lMgRq6OgsfhKBp75uY_w</t>
  </si>
  <si>
    <t>Lotus Limousine</t>
  </si>
  <si>
    <t>['Transportation', 'Airport Shuttles', 'Hotels &amp; Travel', 'Limos']</t>
  </si>
  <si>
    <t>4NCcfA5eu4ngwUSxurF_AQ</t>
  </si>
  <si>
    <t>Charlotte Tattoo Company</t>
  </si>
  <si>
    <t>['Piercing', 'Tattoo', 'Beauty &amp; Spas', 'Arts &amp; Entertainment']</t>
  </si>
  <si>
    <t>Tpn4fbm5mdlnKsnl6ND8YA</t>
  </si>
  <si>
    <t>Hh Gregg Appliances &amp; Electronics</t>
  </si>
  <si>
    <t>rU14de-N800L5wZPAgMTYQ</t>
  </si>
  <si>
    <t>Rocky River of NC</t>
  </si>
  <si>
    <t>9070 Rocky River Rd</t>
  </si>
  <si>
    <t>E6BUlDkXuBtX-5CoWWtw6A</t>
  </si>
  <si>
    <t>Los Cuates Mexican Restaurant</t>
  </si>
  <si>
    <t>Xv8LTiUTguXk9079jYcZvQ</t>
  </si>
  <si>
    <t>1f2bTGnfcIrjEhSIVGTWEQ</t>
  </si>
  <si>
    <t>Punchy Whitaker's Wheel and Tire Pros</t>
  </si>
  <si>
    <t>530 Concord Pkwy N</t>
  </si>
  <si>
    <t>89bjzz36sFTYO9YPfdnC9g</t>
  </si>
  <si>
    <t>Surplus WareHouse Charlotte</t>
  </si>
  <si>
    <t>6301 E Independence Blvd</t>
  </si>
  <si>
    <t>['Home Services', 'Hardware Stores', 'Shopping', 'Building Supplies', 'Self Storage', 'Local Services', 'Kitchen &amp; Bath', 'Home &amp; Garden']</t>
  </si>
  <si>
    <t>OyWHwBacEwa9FTsF654zjQ</t>
  </si>
  <si>
    <t>Earl Tindol Ford- Service Center</t>
  </si>
  <si>
    <t>_GxLAJO1TgU7UKY9cMad9Q</t>
  </si>
  <si>
    <t>NC Tavern</t>
  </si>
  <si>
    <t>['Sports Bars', 'Seafood', 'Chicken Wings', 'Bars', 'Nightlife', 'Food', 'Restaurants']</t>
  </si>
  <si>
    <t>xA9EJAQF1Vr0K1P6Udr1UA</t>
  </si>
  <si>
    <t>Clements Automotive</t>
  </si>
  <si>
    <t>411 S Central Ave</t>
  </si>
  <si>
    <t>0OnvInRjW4JJjg7u-MCdEA</t>
  </si>
  <si>
    <t>912 S Cannon Blvd</t>
  </si>
  <si>
    <t>F1CCt2Gl6qpOB73mXi5anA</t>
  </si>
  <si>
    <t>Duckworths Grill &amp; Taphouse</t>
  </si>
  <si>
    <t>['Restaurants', 'Nightlife', 'Sports Bars', 'Chicken Wings', 'Gastropubs', 'American (Traditional)', 'Bars', 'Cheesesteaks']</t>
  </si>
  <si>
    <t>F8TGdIkgKURI2dWwLcuG9A</t>
  </si>
  <si>
    <t>Charlotte Radiology - SouthPark Breast Center</t>
  </si>
  <si>
    <t>4525 Cameron Valley Pkwy, Ste 1000</t>
  </si>
  <si>
    <t>['Radiologists', 'Doctors', 'Health &amp; Medical', 'Diagnostic Services', 'Medical Centers', 'Diagnostic Imaging']</t>
  </si>
  <si>
    <t>QlFHwFTCeUqX2nhLQxQRVQ</t>
  </si>
  <si>
    <t>Pg8diHvxcPj_AW_aqC-PZw</t>
  </si>
  <si>
    <t>Wake Up &amp; Eat</t>
  </si>
  <si>
    <t>9211 N Tryon St, Unit 1</t>
  </si>
  <si>
    <t>['Comfort Food', 'Breakfast &amp; Brunch', 'Restaurants', 'Food']</t>
  </si>
  <si>
    <t>3f8MM0antF98zPbqcteYNg</t>
  </si>
  <si>
    <t>Eagle Speak Coffee House &amp; Bar</t>
  </si>
  <si>
    <t>3907 South Blvd</t>
  </si>
  <si>
    <t>['Restaurants', 'Music Venues', 'Cafes', 'Pubs', 'Bars', 'Arts &amp; Entertainment', 'Nightlife', 'Coffee &amp; Tea', 'Food', 'Internet Cafes', 'Shaved Ice']</t>
  </si>
  <si>
    <t>nIGYkolkCUAmn4Fhty1IUw</t>
  </si>
  <si>
    <t>On the Move Moving Specialist</t>
  </si>
  <si>
    <t>9275 Foggy Meadow Rd</t>
  </si>
  <si>
    <t>N2vI9v1Vv0HgAUavkO6Y1Q</t>
  </si>
  <si>
    <t>Hampton Inn Charlotte-North/Lake Norman</t>
  </si>
  <si>
    <t>19501 Statesville Rd</t>
  </si>
  <si>
    <t>B0grK-DvppYg0iwFovghlg</t>
  </si>
  <si>
    <t>2935 Providence Rd, Ste 104, Bldg C</t>
  </si>
  <si>
    <t>['Event Planning &amp; Services', 'Desserts', 'Local Flavor', 'Caterers', 'Food', 'Chocolatiers &amp; Shops', 'Specialty Food']</t>
  </si>
  <si>
    <t>II-vMV6s9Ke6l9V7jJ8uAA</t>
  </si>
  <si>
    <t>Im5bRjtV1s1ueM8xRd18Lw</t>
  </si>
  <si>
    <t>8725 Townley Rd</t>
  </si>
  <si>
    <t>2xmKcEm11_64Z0YYd5gXCw</t>
  </si>
  <si>
    <t>Bonjour Nail Spa</t>
  </si>
  <si>
    <t>['Eyelash Service', 'Beauty &amp; Spas', 'Hair Removal', 'Massage', 'Waxing', 'Nail Salons']</t>
  </si>
  <si>
    <t>896lLAcPst34YrWRKRwdog</t>
  </si>
  <si>
    <t>Dermatology Group of the Carolinas - Huntersville</t>
  </si>
  <si>
    <t>9735 Kincey Ave, Ste 102</t>
  </si>
  <si>
    <t>HHTrX_Hf9EwQcH2UhmWMkg</t>
  </si>
  <si>
    <t>3451 US Highway 601 S</t>
  </si>
  <si>
    <t>HZohvULalJecn5Y-g5gt3A</t>
  </si>
  <si>
    <t>7211 East Independence Blvd, Suite 16</t>
  </si>
  <si>
    <t>tD_47jU7iyHVFhUgQz-r4g</t>
  </si>
  <si>
    <t>Lotuspaw</t>
  </si>
  <si>
    <t>5630 Harrisburg Ind Park Dr</t>
  </si>
  <si>
    <t>lVK4xZTNuz_G_ALRdoff6A</t>
  </si>
  <si>
    <t>HighLife Cornelius</t>
  </si>
  <si>
    <t>19501-B W Catawba Ave</t>
  </si>
  <si>
    <t>['Tobacco Shops', 'Counseling &amp; Mental Health', 'Discount Store', 'Head Shops', 'Health &amp; Medical', 'Vape Shops', 'Shopping']</t>
  </si>
  <si>
    <t>GbOlety3kXRK7LvFMAIenQ</t>
  </si>
  <si>
    <t>Le Cookery</t>
  </si>
  <si>
    <t>9844B Rea Rd</t>
  </si>
  <si>
    <t>['Kitchen &amp; Bath', 'Local Flavor', 'Appliances', 'Personal Shopping', 'Shopping', 'Home &amp; Garden']</t>
  </si>
  <si>
    <t>VwbFpdN8fhMgxL4JDS8MXA</t>
  </si>
  <si>
    <t>Bead Me by Linda Minor</t>
  </si>
  <si>
    <t>2041 South Blvd, Unit E</t>
  </si>
  <si>
    <t>['Shopping', 'Jewelry', 'Education', 'Local Services', 'Jewelry Repair', 'Art Classes', 'Art Galleries', 'Arts &amp; Entertainment']</t>
  </si>
  <si>
    <t>4xrJdbL3OCDCljpbJTFLHQ</t>
  </si>
  <si>
    <t>Keffer Pre-Owned South</t>
  </si>
  <si>
    <t>1001 Tyvola Rd</t>
  </si>
  <si>
    <t>['Used Car Dealers', 'Car Dealers', 'Tires', 'Body Shops', 'Automotive', 'Auto Repair', 'Auto Parts &amp; Supplies']</t>
  </si>
  <si>
    <t>iLSlZ1XcL7KjfVVcJrBG2g</t>
  </si>
  <si>
    <t>Parker Banner Kent &amp; Wayne</t>
  </si>
  <si>
    <t>21500 Catawba Ave, Ste A</t>
  </si>
  <si>
    <t>['Books', 'Mags', 'Music &amp; Video', 'Tabletop Games', 'Comic Books', 'Shopping']</t>
  </si>
  <si>
    <t>Jz9Nu7TW5l4OxkE1ezFQ9Q</t>
  </si>
  <si>
    <t>['Hair Removal', 'Skin Care', 'Beauty &amp; Spas', 'Waxing', 'Threading Services']</t>
  </si>
  <si>
    <t>whCXRIsqvk4ilZP0_ZK9sA</t>
  </si>
  <si>
    <t>['Fashion', 'Used', 'Vintage &amp; Consignment', 'Shopping', "Children's Clothing"]</t>
  </si>
  <si>
    <t>fOBLZPcRWQHEjSpN_bqtMg</t>
  </si>
  <si>
    <t>First Watch - Concord</t>
  </si>
  <si>
    <t>8825 Christenbury Pkwy, Ste 20</t>
  </si>
  <si>
    <t>['Cafes', 'Breakfast &amp; Brunch', 'American (Traditional)', 'Restaurants']</t>
  </si>
  <si>
    <t>jJDpW7moHU_QViCUDiJUvg</t>
  </si>
  <si>
    <t>Days Inn by Wyndham Gastonia/West Charlotte Kings Mountain</t>
  </si>
  <si>
    <t>1700 North Chester Street</t>
  </si>
  <si>
    <t>24CPJPyyJdMmQR0BZSbEPQ</t>
  </si>
  <si>
    <t>Dog Supplies</t>
  </si>
  <si>
    <t>11136 Sam Furr Rd</t>
  </si>
  <si>
    <t>LIvXzdMJrIb6IY5Y3tqicA</t>
  </si>
  <si>
    <t>Nan and Byron's</t>
  </si>
  <si>
    <t>QnD4hpjwW8QySEh2R_UHpQ</t>
  </si>
  <si>
    <t>Royal Panda</t>
  </si>
  <si>
    <t>9100 S Tryon St, Ste B</t>
  </si>
  <si>
    <t>5Bk5LVmjnSoSiKKYv7Mxww</t>
  </si>
  <si>
    <t>704 Maids</t>
  </si>
  <si>
    <t>1800 Camden Rd, Ste 107</t>
  </si>
  <si>
    <t>WBV7728-QB5IyVQPAS-nbw</t>
  </si>
  <si>
    <t>4724 Sharon Corners Shops, Ste I</t>
  </si>
  <si>
    <t>['Sandwiches', 'Fast Food', 'Restaurants', 'Delis']</t>
  </si>
  <si>
    <t>TrJdtKdsZUHBuud82hoHKA</t>
  </si>
  <si>
    <t>AtnOapsVQJqYRWgMogKqAg</t>
  </si>
  <si>
    <t>Matthews Bldg Supply</t>
  </si>
  <si>
    <t>325 N Ames St</t>
  </si>
  <si>
    <t>['Door Sales/Installation', 'Home &amp; Garden', 'Shopping', 'Home Services', 'Building Supplies']</t>
  </si>
  <si>
    <t>pfPBWCrKBJlAueVR4s_Img</t>
  </si>
  <si>
    <t>Salon J Marco</t>
  </si>
  <si>
    <t>10310 Feld Farm Ln, Ste 400</t>
  </si>
  <si>
    <t>['Hair Salons', 'Nail Salons', 'Beauty &amp; Spas']</t>
  </si>
  <si>
    <t>O6TRsvjEN20oIZsl-xOWSQ</t>
  </si>
  <si>
    <t>Southpark Dentistry</t>
  </si>
  <si>
    <t>6865 Fairview Rd</t>
  </si>
  <si>
    <t>['Periodontists', 'Health &amp; Medical', 'General Dentistry', 'Dentists', 'Endodontists']</t>
  </si>
  <si>
    <t>_UWE4j5sOxHaJI087J-V-g</t>
  </si>
  <si>
    <t>Nada's Italy</t>
  </si>
  <si>
    <t>['Hotels &amp; Travel', 'Tours', 'Travel Services', 'Travel Agents']</t>
  </si>
  <si>
    <t>gLa_t-JoNJh52Hw567-bhA</t>
  </si>
  <si>
    <t>Locks &amp; Lashes Salon</t>
  </si>
  <si>
    <t>5126 Park Rd, Ste 2a</t>
  </si>
  <si>
    <t>['Beauty &amp; Spas', 'Waxing', 'Hair Stylists', 'Hair Removal', 'Hair Extensions', 'Hair Salons', 'Tanning', 'Spray Tanning', 'Eyelash Service', 'Blow Dry/Out Services']</t>
  </si>
  <si>
    <t>cjgyDImWWYqM52an5FhdNA</t>
  </si>
  <si>
    <t>360 Coddle Market Dr NW</t>
  </si>
  <si>
    <t>['Child Care &amp; Day Care', 'Summer Camps', 'Local Services', 'Active Life', 'Education', 'Preschools']</t>
  </si>
  <si>
    <t>zZQKzQGunvhWybGdiDcOiw</t>
  </si>
  <si>
    <t>SERVPRO of South Charlotte</t>
  </si>
  <si>
    <t>6135 Park South Drive Suite 510A</t>
  </si>
  <si>
    <t>['Heating &amp; Air Conditioning/HVAC', 'Home Services', 'Home Cleaning', 'Carpet Cleaning', 'Office Cleaning', 'Local Services', 'Contractors', 'Damage Restoration', 'Professional Services']</t>
  </si>
  <si>
    <t>ki32AcAoV8-iSb5zHsYpPQ</t>
  </si>
  <si>
    <t>Primo Tuscan Grille</t>
  </si>
  <si>
    <t>['Event Planning &amp; Services', 'Wedding Planning', 'Nightlife', 'Bars', 'Restaurants', 'Fondue', 'Italian']</t>
  </si>
  <si>
    <t>CY2fHhckU6EYqG2fNP0WUA</t>
  </si>
  <si>
    <t>Sun Up Cafe</t>
  </si>
  <si>
    <t>120 Langtree Village Dr, Ste 106-107</t>
  </si>
  <si>
    <t>['Breakfast &amp; Brunch', 'Sandwiches', 'Restaurants', 'American (Traditional)']</t>
  </si>
  <si>
    <t>qXActw1zWOAl2elN7MrpYQ</t>
  </si>
  <si>
    <t>['Restaurants', 'Event Planning &amp; Services', 'Sandwiches', 'Caterers']</t>
  </si>
  <si>
    <t>QaOBu4RcblL_eWizAtvvLw</t>
  </si>
  <si>
    <t>Vitality Center - Charlotte</t>
  </si>
  <si>
    <t>300 Billingsley Rd, Ste 204</t>
  </si>
  <si>
    <t>['Hospitals', 'Health &amp; Medical', 'Doctors', 'Weight Loss Centers', 'Sex Therapists', 'Family Practice', 'Medical Centers', 'Counseling &amp; Mental Health']</t>
  </si>
  <si>
    <t>MCJ0TIrxn__fB9SPpPUbYA</t>
  </si>
  <si>
    <t>Alternative Chef</t>
  </si>
  <si>
    <t>['Specialty Schools', 'Food', 'Food Delivery Services', 'Cooking Schools', 'Education', 'Arts &amp; Crafts', 'Event Planning &amp; Services', 'Personal Chefs', 'Cooking Classes', 'Shopping', 'Caterers']</t>
  </si>
  <si>
    <t>ACo1s-vuEDgOn6pA8z3y7g</t>
  </si>
  <si>
    <t>Charlotte Headache Center</t>
  </si>
  <si>
    <t>7820 Ballantyne Commons Pkwy, Ste 103</t>
  </si>
  <si>
    <t>['Health &amp; Medical', 'Dentists', 'Counseling &amp; Mental Health', 'General Dentistry']</t>
  </si>
  <si>
    <t>lCdEv4xr5fOji8C9RfWo-Q</t>
  </si>
  <si>
    <t>['Restaurants', 'Caterers', 'Delis', 'Sandwiches', 'Event Planning &amp; Services']</t>
  </si>
  <si>
    <t>DublKfLa9Y0PguCryoDJ-Q</t>
  </si>
  <si>
    <t>205 N College St</t>
  </si>
  <si>
    <t>['Bars', 'Sports Bars', 'Cocktail Bars', 'Nightlife', 'Restaurants', 'New Mexican Cuisine', 'Mexican']</t>
  </si>
  <si>
    <t>ECEQlGu--wFkpMOq5t8WrQ</t>
  </si>
  <si>
    <t>Two Maids &amp; A Mop</t>
  </si>
  <si>
    <t>3440 St Vardell Ln, D</t>
  </si>
  <si>
    <t>B0kb5hTgSNRuwD-WAGO-iw</t>
  </si>
  <si>
    <t>Talbots Specialty Shop In the Park</t>
  </si>
  <si>
    <t>['Fashion', 'Shopping', 'Accessories']</t>
  </si>
  <si>
    <t>4F8WJgeJbviOaIvvtBuHYg</t>
  </si>
  <si>
    <t>0fWnR8QmbVtsPODghH7NKw</t>
  </si>
  <si>
    <t>TRU Esthetics</t>
  </si>
  <si>
    <t>4424 Park Rd</t>
  </si>
  <si>
    <t>['Beauty &amp; Spas', 'Eyelash Service', 'Permanent Makeup', 'Waxing', 'Estheticians', 'Eyebrow Services', 'Skin Care', 'Hair Removal']</t>
  </si>
  <si>
    <t>CFN8LAKJAobTx_tRNE1oDg</t>
  </si>
  <si>
    <t>8505 Davis Lake Pkwy, Ste AB-2</t>
  </si>
  <si>
    <t>CyigkNiX0jF9ySXw4qxg-w</t>
  </si>
  <si>
    <t>Planet Supplements</t>
  </si>
  <si>
    <t>8538 University City Blvd</t>
  </si>
  <si>
    <t>['Vitamins &amp; Supplements', 'Shopping', 'Food', 'Juice Bars &amp; Smoothies']</t>
  </si>
  <si>
    <t>VICUWPwQ9HkLuBmUqrbuvQ</t>
  </si>
  <si>
    <t>8022 Providence Rd, Ste 500</t>
  </si>
  <si>
    <t>POgS6cAxDKuzvyhM5Stnnw</t>
  </si>
  <si>
    <t>Ken Thomas Photography</t>
  </si>
  <si>
    <t>34 A Union St S</t>
  </si>
  <si>
    <t>['Session Photography', 'Event Photography', 'Event Planning &amp; Services', 'Photographers']</t>
  </si>
  <si>
    <t>yR_mPDR9kNWmXADWk6-TLw</t>
  </si>
  <si>
    <t>Spice 9 Xpress Indian Cuisine</t>
  </si>
  <si>
    <t>127 N Tryon St, Ste 245</t>
  </si>
  <si>
    <t>0BzR7bkYYbYrxWuJNsUOEw</t>
  </si>
  <si>
    <t>Lane Bryant</t>
  </si>
  <si>
    <t>6210 Bayfield Pkwy</t>
  </si>
  <si>
    <t>['Lingerie', 'Plus Size Fashion', 'Fashion', "Women's Clothing", 'Shopping']</t>
  </si>
  <si>
    <t>qKRZxnGB9yQquCG3codPPA</t>
  </si>
  <si>
    <t>Beer Me Brewfest</t>
  </si>
  <si>
    <t>1441 South Tryon St</t>
  </si>
  <si>
    <t>['Arts &amp; Entertainment', 'Food', 'Beer', 'Wine &amp; Spirits', 'Festivals']</t>
  </si>
  <si>
    <t>G1aivTxxuYcfaK7d1Us6Kw</t>
  </si>
  <si>
    <t>Polk Lock &amp; Key</t>
  </si>
  <si>
    <t>11028 Dipali Ct</t>
  </si>
  <si>
    <t>9bNpMgvaSux1xLPSPwIbUg</t>
  </si>
  <si>
    <t>1600 E Woodlawn Rd, Ste 210</t>
  </si>
  <si>
    <t>['Restaurants', 'Fast Food', 'Event Planning &amp; Services', 'Mexican', 'Sandwiches', 'Caterers']</t>
  </si>
  <si>
    <t>72N2vpjdso9GB3AlzTtVWw</t>
  </si>
  <si>
    <t>Grey Wolf Pest Control</t>
  </si>
  <si>
    <t>rUq-0M6JJVNdrrrEHHydzw</t>
  </si>
  <si>
    <t>Abbott's Home Improvements</t>
  </si>
  <si>
    <t>20723 Torrence Chapel Rd, Ste 202A</t>
  </si>
  <si>
    <t>['Home Services', 'Windows Installation', 'Door Sales/Installation', 'Contractors']</t>
  </si>
  <si>
    <t>TbTpEMoxkUlXERODZnG4Fw</t>
  </si>
  <si>
    <t>Christo's Family Restaurant</t>
  </si>
  <si>
    <t>235 Branchview Dr SE</t>
  </si>
  <si>
    <t>['Greek', 'Chicken Wings', 'Pizza', 'Restaurants']</t>
  </si>
  <si>
    <t>tCzBrq15BohF2qxUSrlTfA</t>
  </si>
  <si>
    <t>Shearer Realty</t>
  </si>
  <si>
    <t>8305 University Executive Park Dr</t>
  </si>
  <si>
    <t>YuChxb7oNlJWxeZrrdUiNQ</t>
  </si>
  <si>
    <t>Embassy Suites by Hilton Charlotte Concord Golf Resort &amp; Spa</t>
  </si>
  <si>
    <t>k0JTy2dk7itZpDFcnMPVoQ</t>
  </si>
  <si>
    <t>['Food', 'Specialty Food', 'Chocolatiers &amp; Shops']</t>
  </si>
  <si>
    <t>6LHfiEI47tSTlGEzDaX7pQ</t>
  </si>
  <si>
    <t>I-485 / South Boulevard Lynx Station</t>
  </si>
  <si>
    <t>9508 South Blvd</t>
  </si>
  <si>
    <t>YrcVGfnMOrg001kXeavvXQ</t>
  </si>
  <si>
    <t>280 Concord Pkwy S</t>
  </si>
  <si>
    <t>['Hot Dogs', 'Burgers', 'Restaurants', 'Food', 'American (Traditional)', 'Fast Food']</t>
  </si>
  <si>
    <t>iaxcPqixpOjUFxkfbx84AQ</t>
  </si>
  <si>
    <t>1365 Concord Pkwy N</t>
  </si>
  <si>
    <t>['Bars', 'Restaurants', 'Tex-Mex', 'Nightlife', 'American (Traditional)']</t>
  </si>
  <si>
    <t>KhzK65XRayzfKNiOFhwrMw</t>
  </si>
  <si>
    <t>Copperfield OB Gyn</t>
  </si>
  <si>
    <t>4315 Physicians Blvd, Ste 201</t>
  </si>
  <si>
    <t>['Obstetricians &amp; Gynecologists', 'Midwives', 'Health &amp; Medical', 'Doctors']</t>
  </si>
  <si>
    <t>gGt00WW8sNY2Sop7jYa7Tw</t>
  </si>
  <si>
    <t>Bakersfield</t>
  </si>
  <si>
    <t>['Bars', 'Tex-Mex', 'Food', 'Tacos', 'Cocktail Bars', 'Mexican', 'Nightlife', 'Specialty Food', 'Ethnic Food', 'Restaurants']</t>
  </si>
  <si>
    <t>jzwnp8-1eqtW6vUM2oivYA</t>
  </si>
  <si>
    <t>Bell Law Firm</t>
  </si>
  <si>
    <t>200 S Old Statesville Rd</t>
  </si>
  <si>
    <t>['Lawyers', 'Divorce &amp; Family Law', 'Professional Services', 'Criminal Defense Law', 'DUI Law']</t>
  </si>
  <si>
    <t>kkYuY8sovSihn73fyL1Fgg</t>
  </si>
  <si>
    <t>8210 University Executive Park Dr, Ste 100</t>
  </si>
  <si>
    <t>['Doctors', 'Health &amp; Medical', 'Gastroenterologist']</t>
  </si>
  <si>
    <t>QcUKFdAWxFq42-zE96cS-A</t>
  </si>
  <si>
    <t>3816 Sardis Church Rd, Ste 101</t>
  </si>
  <si>
    <t>['Restaurants', 'Sandwiches', 'Fast Food', 'Mediterranean', 'Middle Eastern', 'Breakfast &amp; Brunch']</t>
  </si>
  <si>
    <t>SESw5YLsGVIVIYpJO3FlWw</t>
  </si>
  <si>
    <t>M P G Import Auto Service Center II</t>
  </si>
  <si>
    <t>JxUe37ZhYlfi5_0hUaJ_oQ</t>
  </si>
  <si>
    <t>6035 Hickory Grove Rd</t>
  </si>
  <si>
    <t>sCOAi0StHrYFPME2OiF_ag</t>
  </si>
  <si>
    <t>8401 University Exec Park Dr, Ste 128</t>
  </si>
  <si>
    <t>9dUtpQ8cKtF7x7bCirUsHQ</t>
  </si>
  <si>
    <t>7700 Krefeld Dr</t>
  </si>
  <si>
    <t>['Car Buyers', 'Automotive', 'Auto Repair', 'Car Dealers', 'Used Car Dealers']</t>
  </si>
  <si>
    <t>k3E-3zQqqQ2GDF8L0SjYYw</t>
  </si>
  <si>
    <t>Anzi Pizza &amp; Pasta</t>
  </si>
  <si>
    <t>1814 Main St W</t>
  </si>
  <si>
    <t>y4wnKpQWYA3vSla5t7xmDQ</t>
  </si>
  <si>
    <t>5941 Weddington Rd, Suite 107</t>
  </si>
  <si>
    <t>['Gyms', 'Trainers', 'Fitness &amp; Instruction', 'Active Life', 'Cardio Classes']</t>
  </si>
  <si>
    <t>Lp4Wt-vnNsPZPeEPIeyAwA</t>
  </si>
  <si>
    <t>3501 Brookshire Blvd</t>
  </si>
  <si>
    <t>KtJIKqAKNH_dq1U9VR6DdQ</t>
  </si>
  <si>
    <t>Squirrel Squad</t>
  </si>
  <si>
    <t>367 Scott St</t>
  </si>
  <si>
    <t>['Home Theatre Installation', 'Local Services', 'Home Services', 'IT Services &amp; Computer Repair']</t>
  </si>
  <si>
    <t>tdo6JvAKwmMAKU8T5jfORw</t>
  </si>
  <si>
    <t>Fidelli Kitchen</t>
  </si>
  <si>
    <t>['Wine Bars', 'Italian', 'Bars', 'Nightlife', 'Restaurants']</t>
  </si>
  <si>
    <t>m4RmP-53IS2N3ZAvh2CJ1A</t>
  </si>
  <si>
    <t>Sardis Place at Matthews by Cortland</t>
  </si>
  <si>
    <t>2808 Cross Point Cir</t>
  </si>
  <si>
    <t>CjpHNIcWqOhCCyT1XbMbOA</t>
  </si>
  <si>
    <t>2211 E Franklin Blvd, Ste 1C</t>
  </si>
  <si>
    <t>['Nightlife', 'Salad', 'Bars', 'Burgers', 'Restaurants']</t>
  </si>
  <si>
    <t>Tacos La Hidalguense</t>
  </si>
  <si>
    <t>2640 Little Rock Rd</t>
  </si>
  <si>
    <t>['Mexican', 'Food Trucks', 'Restaurants', 'Food']</t>
  </si>
  <si>
    <t>n9Z5NFb7ozD9kEsCm1-EnA</t>
  </si>
  <si>
    <t>5001 South Blvd, Ste D</t>
  </si>
  <si>
    <t>9axF3lEyZy8UWuVlP3ekEg</t>
  </si>
  <si>
    <t>Ella's Therapeutic Bath &amp; Spa</t>
  </si>
  <si>
    <t>621 E Second Ave</t>
  </si>
  <si>
    <t>zi0G4rXG2pQJ77KOwnjwYQ</t>
  </si>
  <si>
    <t>Classic Touch Cleaners</t>
  </si>
  <si>
    <t>12806 York Rd</t>
  </si>
  <si>
    <t>10660 Park Rd, Ste 4100</t>
  </si>
  <si>
    <t>['Doctors', 'Health &amp; Medical', 'Urologists']</t>
  </si>
  <si>
    <t>vamaPz7rFxOjFCOKHtBpJQ</t>
  </si>
  <si>
    <t>YC-_pVAu5V_6KX5CPeaeKQ</t>
  </si>
  <si>
    <t>4821 Berewick Town Center Dr.</t>
  </si>
  <si>
    <t>DyikFdZG9oS-qb1TO-D4wg</t>
  </si>
  <si>
    <t>zBEOClp7xA389InKFNBjkg</t>
  </si>
  <si>
    <t>10530 Northeast Pkwy, Ste L</t>
  </si>
  <si>
    <t>['Beer', 'Wine &amp; Spirits', 'Furniture Stores', 'Food', 'Shopping', 'Home Decor', 'Home &amp; Garden']</t>
  </si>
  <si>
    <t>R8sfSPwxg8UHVQvb4kmr8Q</t>
  </si>
  <si>
    <t>Sport Clips Haircuts of Concord at Christenbury Corners</t>
  </si>
  <si>
    <t>['Barbers', 'Beauty &amp; Spas', "Men's Hair Salons", 'Hair Salons']</t>
  </si>
  <si>
    <t>cNoXQQUsA8bO1miVZ8XwSQ</t>
  </si>
  <si>
    <t>4715 Park Rd</t>
  </si>
  <si>
    <t>R2--VRwIh_tWgRktdZAGsQ</t>
  </si>
  <si>
    <t>Dickson Animal Clinic</t>
  </si>
  <si>
    <t>2940 S New Hope Rd</t>
  </si>
  <si>
    <t>['Pets', 'Veterinarians', 'Pet Boarding', 'Pet Groomers', 'Pet Services', 'Pet Sitting']</t>
  </si>
  <si>
    <t>w_5ZPLsssAutPi-JzFjuBA</t>
  </si>
  <si>
    <t>9021 Albemarle Rd</t>
  </si>
  <si>
    <t>ZnvPrw6o7g5KGpjwEzxR1A</t>
  </si>
  <si>
    <t>1 Nail Spa</t>
  </si>
  <si>
    <t>3681 Concord Pkwy S</t>
  </si>
  <si>
    <t>w2kUURKtymnYVvdwwyNe2w</t>
  </si>
  <si>
    <t>Upscale Restaurant &amp; Lounge</t>
  </si>
  <si>
    <t>3108 E Independence Blvd</t>
  </si>
  <si>
    <t>['Chicken Wings', 'Restaurants', 'Adult Entertainment', 'Bars', 'Lounges', 'Nightlife', 'Caribbean']</t>
  </si>
  <si>
    <t>R754ovhZyxoU07lWKSKgzg</t>
  </si>
  <si>
    <t>Nail Envy</t>
  </si>
  <si>
    <t>5630 N Graham St</t>
  </si>
  <si>
    <t>KICzWiMtIE1sGiPyW50lpg</t>
  </si>
  <si>
    <t>Mainstreet Grill</t>
  </si>
  <si>
    <t>111 Main St</t>
  </si>
  <si>
    <t>rCfZNnA8D0UFCDTwrqjPVA</t>
  </si>
  <si>
    <t>788 N Church St</t>
  </si>
  <si>
    <t>CGUK3cd2gxp2q3KPY19Oog</t>
  </si>
  <si>
    <t>Roots Cafe</t>
  </si>
  <si>
    <t>['Coffee &amp; Tea', 'Cafes', 'Breakfast &amp; Brunch', 'Food', 'Restaurants']</t>
  </si>
  <si>
    <t>INU7l2FWbISp9xnJpmqlsg</t>
  </si>
  <si>
    <t>9614 Monroe Rd</t>
  </si>
  <si>
    <t>lU0OdZrzNmLuU7SGvONYiQ</t>
  </si>
  <si>
    <t>['Restaurants', 'American (Traditional)', 'Bars', 'Nightlife', 'Sports Bars', 'Burgers', 'Steakhouses']</t>
  </si>
  <si>
    <t>JsUytp_MuZ4AX5JWfi2eLw</t>
  </si>
  <si>
    <t>900 Metropolitan Ave, Ste 2</t>
  </si>
  <si>
    <t>['Fashion', 'Department Stores', 'Shopping', 'Electronics', 'Furniture Stores', 'Home &amp; Garden']</t>
  </si>
  <si>
    <t>tYvXeuzGNRWJNdTRElbjdw</t>
  </si>
  <si>
    <t>Andino's Tires Services</t>
  </si>
  <si>
    <t>2226 W Arrowood Rd</t>
  </si>
  <si>
    <t>5suvevuntcQkbHIs9m4mpQ</t>
  </si>
  <si>
    <t>Craig Chepke, MD</t>
  </si>
  <si>
    <t>111 West Ave</t>
  </si>
  <si>
    <t>pVymzMIspiO1u-oR2G6FRg</t>
  </si>
  <si>
    <t>Kasper's Grill</t>
  </si>
  <si>
    <t>3130 Driwood Ct, Unit A</t>
  </si>
  <si>
    <t>['Beer', 'Wine &amp; Spirits', 'Salad', 'Steakhouses', 'Cajun/Creole', 'Sandwiches', 'Cafes', 'Restaurants', 'American (Traditional)', 'Food']</t>
  </si>
  <si>
    <t>7dnJbK5E46Y6sOka9S1SKg</t>
  </si>
  <si>
    <t>Gastonia Pediatric Dentistry</t>
  </si>
  <si>
    <t>1367-B E Garrison Blvd</t>
  </si>
  <si>
    <t>['Dentists', 'Health &amp; Medical', 'Orthodontists', 'General Dentistry', 'Pediatric Dentists']</t>
  </si>
  <si>
    <t>NVTu0HumPuOeodxl5GccdA</t>
  </si>
  <si>
    <t>180 Concord Commons Pl SW</t>
  </si>
  <si>
    <t>['Trainers', 'Fitness &amp; Instruction', 'Gyms', 'Active Life']</t>
  </si>
  <si>
    <t>w9vo7AOQxNjsMALS-NTFdQ</t>
  </si>
  <si>
    <t>Thornberry Apartments</t>
  </si>
  <si>
    <t>9920 Brickleberry Ln</t>
  </si>
  <si>
    <t>UIP5QLIzaoIaeJ7BroGNRA</t>
  </si>
  <si>
    <t>Ruby Tuesday Restaurant</t>
  </si>
  <si>
    <t>Morrocroft Village, 3904 Colony Rd</t>
  </si>
  <si>
    <t>['American (Traditional)', 'Burgers', 'Restaurants']</t>
  </si>
  <si>
    <t>W5bAO3o2-FlCfFSUGkpKOg</t>
  </si>
  <si>
    <t>The Cove at Matthews</t>
  </si>
  <si>
    <t>1701 Gander Cove Ln</t>
  </si>
  <si>
    <t>dvlHvfogMkW_9eA0_4NAOw</t>
  </si>
  <si>
    <t>Ticketmaster</t>
  </si>
  <si>
    <t>5600 77 Center Dr, Ste 340</t>
  </si>
  <si>
    <t>0HDUNUvva3BEC1Yfe9an5A</t>
  </si>
  <si>
    <t>12710 S Tryon St</t>
  </si>
  <si>
    <t>['Service Stations', 'Food', 'Coffee &amp; Tea', 'Gas Stations', 'Convenience Stores', 'Automotive', 'Gas Stations']</t>
  </si>
  <si>
    <t>2V-3ZFt2tLzU_OV6ZI183w</t>
  </si>
  <si>
    <t>931 N Wendover Rd</t>
  </si>
  <si>
    <t>['Food', 'Grocery', 'Restaurants', 'Delis']</t>
  </si>
  <si>
    <t>BW5OcvP9w8fqur_J8yDvow</t>
  </si>
  <si>
    <t>1500 East Blvd</t>
  </si>
  <si>
    <t>['Mexican', 'Restaurants', 'Tex-Mex', 'Fast Food']</t>
  </si>
  <si>
    <t>AO6mbxHWr4utwAzn471EJg</t>
  </si>
  <si>
    <t>JYWP4PR_9VDQEb0OqycoqQ</t>
  </si>
  <si>
    <t>Cvs Front Store</t>
  </si>
  <si>
    <t>vJ9nxr1IN7T25JkDwEVOsQ</t>
  </si>
  <si>
    <t>Out Of Time Escape</t>
  </si>
  <si>
    <t>16325 Northcross Dr, Ste B</t>
  </si>
  <si>
    <t>ofdnA-GPhRmwxn1hxAuznA</t>
  </si>
  <si>
    <t>1920 Cleveland Ave</t>
  </si>
  <si>
    <t>GbUQBAvy5qqaaLtnj0IGPw</t>
  </si>
  <si>
    <t>Woo's Skincare and Cosmetics</t>
  </si>
  <si>
    <t>2900 A Selwyn Ave</t>
  </si>
  <si>
    <t>['Hair Removal', 'Skin Care', 'Shopping', 'Cosmetics &amp; Beauty Supply', 'Makeup Artists', 'Beauty &amp; Spas']</t>
  </si>
  <si>
    <t>xHrEJdxNjZnFYcZv_zC5QQ</t>
  </si>
  <si>
    <t>2919 Boyer St</t>
  </si>
  <si>
    <t>['Pet Sitting', 'Pet Groomers', 'Pet Services', 'Pet Training', 'Pets', 'Pet Boarding']</t>
  </si>
  <si>
    <t>ty0cdBSZaZ9K30eDuXUV-w</t>
  </si>
  <si>
    <t>Crisis Assistance Ministry</t>
  </si>
  <si>
    <t>500A Spratt St</t>
  </si>
  <si>
    <t>599JtG7wbYCU6836LuGcGw</t>
  </si>
  <si>
    <t>9810 Gilead Road, #104-A</t>
  </si>
  <si>
    <t>['Weight Loss Centers', 'Food', 'Health &amp; Medical', 'Specialty Food', 'Shopping', 'Vitamins &amp; Supplements', 'Health Markets', 'Nutritionists']</t>
  </si>
  <si>
    <t>bm_PGQMGMjylitqkNIEzTw</t>
  </si>
  <si>
    <t>Vivace</t>
  </si>
  <si>
    <t>1100 Metropolitan Ave, Bldg E, Ste 100</t>
  </si>
  <si>
    <t>['Food', 'Tapas/Small Plates', 'Restaurants', 'Italian', 'Beer', 'Wine &amp; Spirits']</t>
  </si>
  <si>
    <t>m-vEAjFVdjX73KHFvT32dw</t>
  </si>
  <si>
    <t>The Sanctuary</t>
  </si>
  <si>
    <t>507 E 36th St</t>
  </si>
  <si>
    <t>['Nightlife', 'Dive Bars', 'Bars', 'Pubs', 'Restaurants', 'Breakfast &amp; Brunch', 'Chicken Wings']</t>
  </si>
  <si>
    <t>4U7srDCkFIxEk7tvKyu3Xw</t>
  </si>
  <si>
    <t>102 College View Dr</t>
  </si>
  <si>
    <t>['Restaurants', 'Fast Food', 'Burgers', 'Breakfast &amp; Brunch', 'Mexican', 'Tacos']</t>
  </si>
  <si>
    <t>hlIisUz4TRlpIOWNgvJqwA</t>
  </si>
  <si>
    <t>Carolina History &amp; Haunts</t>
  </si>
  <si>
    <t>['Walking Tours', 'Historical Tours', 'Tours', 'Hotels &amp; Travel']</t>
  </si>
  <si>
    <t>LpSZTSXw7u1DVmUV4mxOYg</t>
  </si>
  <si>
    <t>Kcp Physical Therapy</t>
  </si>
  <si>
    <t>8025 Corporate Center Dr, Ste 200</t>
  </si>
  <si>
    <t>nTW53cA4W1JNfHR5Fy7uEg</t>
  </si>
  <si>
    <t>Gander Outdoors of Gastonia</t>
  </si>
  <si>
    <t>Mj5IOoLsRwZ6wm8xH95kAg</t>
  </si>
  <si>
    <t>Long John Silver's</t>
  </si>
  <si>
    <t>['Restaurants', 'Seafood', 'American (New)']</t>
  </si>
  <si>
    <t>ZG8cyg7Ewgb3mFZR3F9blQ</t>
  </si>
  <si>
    <t>Collins Cleaners Longcreek</t>
  </si>
  <si>
    <t>8142 Mt Holly Huntersville Rd</t>
  </si>
  <si>
    <t>['Dry Cleaning &amp; Laundry', 'Local Services', 'Laundry Services', 'Shoe Repair', 'Sewing &amp; Alterations', 'Dry Cleaning']</t>
  </si>
  <si>
    <t>08IsXWMqTCYfE3W8Ovghzg</t>
  </si>
  <si>
    <t>Mr Nobody/Gaston Tire Service</t>
  </si>
  <si>
    <t>501 E Long Ave</t>
  </si>
  <si>
    <t>['Auto Parts &amp; Supplies', 'Transmission Repair', 'Tires', 'Automotive', 'Auto Repair']</t>
  </si>
  <si>
    <t>fFB940vsUzPqXNByW1JEQw</t>
  </si>
  <si>
    <t>Kiki's Kottage</t>
  </si>
  <si>
    <t>320 Main St</t>
  </si>
  <si>
    <t>['Home &amp; Garden', 'Furniture Stores', 'Shopping', 'Antiques']</t>
  </si>
  <si>
    <t>AS6ug7sC0dM2e6d0qhctzA</t>
  </si>
  <si>
    <t>Southern Window and Gutter</t>
  </si>
  <si>
    <t>4916 Sirus Ln</t>
  </si>
  <si>
    <t>['Siding', 'Gutter Services', 'Home Services', 'Roofing']</t>
  </si>
  <si>
    <t>wuTVGJ4rHBjj35fOqaZqHg</t>
  </si>
  <si>
    <t>Niki's Food Shop</t>
  </si>
  <si>
    <t>2200 Beatties Ford Rd</t>
  </si>
  <si>
    <t>['Salad', 'Southern', 'Sandwiches', 'Delis', 'Breakfast &amp; Brunch', 'Restaurants', 'Soul Food', 'American (Traditional)']</t>
  </si>
  <si>
    <t>PYuHq2YtFuUj2q2ua08M4g</t>
  </si>
  <si>
    <t>Safe Home Security of the Carolinas</t>
  </si>
  <si>
    <t>_aO1xrKoWdFFhE5Rc1_joQ</t>
  </si>
  <si>
    <t>Waxhaw Foot Care</t>
  </si>
  <si>
    <t>528 N Broome St</t>
  </si>
  <si>
    <t>['Health &amp; Medical', 'Doctors', 'Podiatrists']</t>
  </si>
  <si>
    <t>F1ojXOYhwtMjDqoqcT8xcQ</t>
  </si>
  <si>
    <t>Canine Commons Dog Park</t>
  </si>
  <si>
    <t>910 Lakeview Dr</t>
  </si>
  <si>
    <t>TmkLFkKR0grC152Pa9A1sQ</t>
  </si>
  <si>
    <t>Sage Pest Control - Charlotte</t>
  </si>
  <si>
    <t>4221 Joe St, Unit B</t>
  </si>
  <si>
    <t>xXw3aTx7mepFwn7-qoibGg</t>
  </si>
  <si>
    <t>Rug &amp; Home - Kannapolis</t>
  </si>
  <si>
    <t>3333 Cloverleaf Pkwy</t>
  </si>
  <si>
    <t>['Flooring', 'Home Decor', 'Carpeting', 'Furniture Stores', 'Home Services', 'Home &amp; Garden', 'Shopping', 'Rugs']</t>
  </si>
  <si>
    <t>qll9Rvj8EGAb6qbqE5thGQ</t>
  </si>
  <si>
    <t>W Flats</t>
  </si>
  <si>
    <t>7200 Wallace Rd</t>
  </si>
  <si>
    <t>idU2ytgY25a2TCVFyXZgjg</t>
  </si>
  <si>
    <t>The Chop Shop NoDa</t>
  </si>
  <si>
    <t>399 E 35 St</t>
  </si>
  <si>
    <t>['Ticket Sales', 'Event Planning &amp; Services', 'Nightlife', 'Music Venues', 'Bars', 'Venues &amp; Event Spaces', 'Arts &amp; Entertainment', 'Barbers', 'Tires', 'Automotive', 'Beauty &amp; Spas']</t>
  </si>
  <si>
    <t>TDtehrXBbcpwALINTDgjIA</t>
  </si>
  <si>
    <t>Shoe Carnival</t>
  </si>
  <si>
    <t>['Shoe Stores', 'Shopping', 'Fashion', 'Accessories']</t>
  </si>
  <si>
    <t>erYTtAwsPCo8_dWMMMAeKg</t>
  </si>
  <si>
    <t>Mattress Firm Carolina Pavilion</t>
  </si>
  <si>
    <t>9535A South Blvd</t>
  </si>
  <si>
    <t>['Home Services', 'Mattresses', 'Home &amp; Garden', 'Shades &amp; Blinds', 'Shopping', 'Furniture Stores', 'Home Decor']</t>
  </si>
  <si>
    <t>sowltI3pZXRiuK_AOujVww</t>
  </si>
  <si>
    <t>Belk Department Stores</t>
  </si>
  <si>
    <t>2801 W Tyvola Rd</t>
  </si>
  <si>
    <t>2Q2uE1dwhqMFOE5CYfvMEQ</t>
  </si>
  <si>
    <t>Wyatt &amp; Dad Shoe Repair Specialists</t>
  </si>
  <si>
    <t>6648 Carmel Rd</t>
  </si>
  <si>
    <t>['Shoe Repair', 'Local Services', 'Furniture Reupholstery']</t>
  </si>
  <si>
    <t>dvT35rleinRCNlP8mdqcxQ</t>
  </si>
  <si>
    <t>Hall's Flooring</t>
  </si>
  <si>
    <t>3300 Monroe Rd</t>
  </si>
  <si>
    <t>['Carpet Installation', 'Interior Design', 'Flooring', 'Carpeting', 'Home Services']</t>
  </si>
  <si>
    <t>8GpwZa4d3UOYmWi6wwWZuA</t>
  </si>
  <si>
    <t>3900 Colony Rd, Ste E, Morrocroft Village</t>
  </si>
  <si>
    <t>['Gold Buyers', 'Shopping', 'Jewelry', 'Fashion', 'Watches', 'Jewelry Repair', 'Local Services']</t>
  </si>
  <si>
    <t>F_e9kCeZQ2_me1LG_AAe6g</t>
  </si>
  <si>
    <t>Made To Last Tattoo</t>
  </si>
  <si>
    <t>b93w5gi_GYjrCTKAIo6-xA</t>
  </si>
  <si>
    <t>K8's K-9 Club</t>
  </si>
  <si>
    <t>3133 Mathis Dr</t>
  </si>
  <si>
    <t>['Dog Walkers', 'Pet Sitting', 'Pets', 'Pet Services']</t>
  </si>
  <si>
    <t>M7vhJyB5AZZ2rMl4L08NCQ</t>
  </si>
  <si>
    <t>Twin Transmission</t>
  </si>
  <si>
    <t>1102 Technology Dr, Ste C</t>
  </si>
  <si>
    <t>['Transmission Repair', 'Automotive']</t>
  </si>
  <si>
    <t>ttgmpqkH-s0o-2Nhu3FPsw</t>
  </si>
  <si>
    <t>284Vt6HwsxDIizFnzlczCA</t>
  </si>
  <si>
    <t>Hansen-Linder Leslie M MD</t>
  </si>
  <si>
    <t>KcfOcJgcCCKQdL6yXTOw4Q</t>
  </si>
  <si>
    <t>CaptureMeCandid</t>
  </si>
  <si>
    <t>['Photographers', 'Event Photography', 'Event Planning &amp; Services']</t>
  </si>
  <si>
    <t>iU2m4PMRzEDIrTsmF1Fl5A</t>
  </si>
  <si>
    <t>Southern Star Roofing &amp; Construction</t>
  </si>
  <si>
    <t>1555 Pine Creek Rd</t>
  </si>
  <si>
    <t>['Windows Installation', 'Contractors', 'Gutter Services', 'Roofing', 'Home Services']</t>
  </si>
  <si>
    <t>F0c7tv_7Ypftyb9FKM1zOA</t>
  </si>
  <si>
    <t>Fuji</t>
  </si>
  <si>
    <t>1096 Concord Pkwy N, Ste 15</t>
  </si>
  <si>
    <t>HtWANQCbAWEbKwehqQZUoA</t>
  </si>
  <si>
    <t>The Park Expo &amp; Conference Center</t>
  </si>
  <si>
    <t>2Kodad6HL6FcXRGuARjRzw</t>
  </si>
  <si>
    <t>Stryker Limousine</t>
  </si>
  <si>
    <t>13016 Eastfield Rd, Ste 200-256</t>
  </si>
  <si>
    <t>['Limos', 'Transportation', 'Hotels &amp; Travel', 'Airport Shuttles']</t>
  </si>
  <si>
    <t>xpAim_xMi-LZo5-E8P8Q7g</t>
  </si>
  <si>
    <t>We Hug'em &amp; Tuck'em Inn</t>
  </si>
  <si>
    <t>83 McCachern Blvd SE</t>
  </si>
  <si>
    <t>3gmXt0nL1HuT-b7PakyHCA</t>
  </si>
  <si>
    <t>Affordable Furniture and Mattress Store</t>
  </si>
  <si>
    <t>5102 South Blvd</t>
  </si>
  <si>
    <t>['Shopping', 'Mattresses', 'Furniture Stores', 'Home &amp; Garden']</t>
  </si>
  <si>
    <t>0BjefkpgVu63rAmLysaMTw</t>
  </si>
  <si>
    <t>Rudean's Restaurant</t>
  </si>
  <si>
    <t>2228 Beatties Ford Rd</t>
  </si>
  <si>
    <t>['Soul Food', 'Chicken Wings', 'Southern', 'Restaurants']</t>
  </si>
  <si>
    <t>QFQ6XBax_hJFGyqjb-TZAQ</t>
  </si>
  <si>
    <t>8316 Medical Plaza Dr, Ste E</t>
  </si>
  <si>
    <t>zuUgQ6p7FUSjgtrxC_QXYA</t>
  </si>
  <si>
    <t>Jared - Galleria of Jewelry</t>
  </si>
  <si>
    <t>10331 Perimeter Pkwy</t>
  </si>
  <si>
    <t>OBAvST9sz8tT4S2IeP1Cgw</t>
  </si>
  <si>
    <t>Indian Trail Laundromat</t>
  </si>
  <si>
    <t>319 Indian Trail Rd N</t>
  </si>
  <si>
    <t>OYd_uPO9w8Gi0zzbRHpp0A</t>
  </si>
  <si>
    <t>Bike Depot</t>
  </si>
  <si>
    <t>122 W N Main St</t>
  </si>
  <si>
    <t>['Shopping', 'Sporting Goods', 'Local Services', 'Bike Repair/Maintenance', 'Active Life', 'Bikes']</t>
  </si>
  <si>
    <t>ElTuTILxr1xa1i8fp9U3Gw</t>
  </si>
  <si>
    <t>Beyond Decadence</t>
  </si>
  <si>
    <t>['Bakeries', 'Cupcakes', 'Food', 'Desserts', 'Patisserie/Cake Shop', 'Event Planning &amp; Services', 'Caterers']</t>
  </si>
  <si>
    <t>aD83v5anImc1vTH-bp3KBw</t>
  </si>
  <si>
    <t>11630 Waverly Center Dr</t>
  </si>
  <si>
    <t>['Restaurants', 'Salad', 'Soup', 'Sandwiches']</t>
  </si>
  <si>
    <t>pXjqc6W4iEZzzLzscjuzAQ</t>
  </si>
  <si>
    <t>Service King Collision Matthews</t>
  </si>
  <si>
    <t>10535 Monroe Rd</t>
  </si>
  <si>
    <t>c3QcF8YyF3IaVQ8c4wCNXg</t>
  </si>
  <si>
    <t>712 Tyvola Rd</t>
  </si>
  <si>
    <t>['Financial Services', 'Financial Advising', 'Banks &amp; Credit Unions']</t>
  </si>
  <si>
    <t>B7FG5EFMuU5x2r4d7KNrVQ</t>
  </si>
  <si>
    <t>Eastover Ridge Apartments</t>
  </si>
  <si>
    <t>3309 Eastover Ridge Rd</t>
  </si>
  <si>
    <t>qg0NWVUNFUG7fiviqzBZbg</t>
  </si>
  <si>
    <t>3415 Toringdon Way</t>
  </si>
  <si>
    <t>rHKC8TjQP_u6k3uwEkdCsQ</t>
  </si>
  <si>
    <t>Forrest &amp; Forrest Family Dentistry</t>
  </si>
  <si>
    <t>14798 Lawyers Rd</t>
  </si>
  <si>
    <t>['Cosmetic Dentists', 'General Dentistry', 'Endodontists', 'Health &amp; Medical', 'Dentists']</t>
  </si>
  <si>
    <t>TFLHS7Fr26CEJs7Yc6klag</t>
  </si>
  <si>
    <t>Profix</t>
  </si>
  <si>
    <t>4546 North Tryon St</t>
  </si>
  <si>
    <t>xA5eXlbY8pbHrt_aDs8Gig</t>
  </si>
  <si>
    <t>Jessup Foot &amp; Ankle Specialists</t>
  </si>
  <si>
    <t>9601 Holly Point Dr</t>
  </si>
  <si>
    <t>['Shopping', 'Health &amp; Medical', 'Podiatrists', 'Medical Supplies', 'Doctors']</t>
  </si>
  <si>
    <t>S7fA-BQsqQk31ZqRN5of-w</t>
  </si>
  <si>
    <t>Dolcetto Wine Room</t>
  </si>
  <si>
    <t>4625 Piedmont Row Dr, Ste 115 D</t>
  </si>
  <si>
    <t>['Wine Bars', 'Nightlife', 'Bars', 'Beer', 'Wine &amp; Spirits', 'Restaurants', 'Mediterranean', 'Food']</t>
  </si>
  <si>
    <t>O9_Au2DZzBRQUs9drm4jsA</t>
  </si>
  <si>
    <t>4415 School House Commons</t>
  </si>
  <si>
    <t>['Medical Centers', 'Doctors', 'Health &amp; Medical', 'Urgent Care']</t>
  </si>
  <si>
    <t>qqLorUp1x3JjhFz0AUyPug</t>
  </si>
  <si>
    <t>Braesael Management</t>
  </si>
  <si>
    <t>600 Matthews-Mint Hill Rd</t>
  </si>
  <si>
    <t>I1ak-jxX4ybxasogQ09kQw</t>
  </si>
  <si>
    <t>The Rail Tavern</t>
  </si>
  <si>
    <t>IRt3bXzoDeltHrGidzE_NQ</t>
  </si>
  <si>
    <t>In the Skin Tattoo</t>
  </si>
  <si>
    <t>5710 Concord Pkwy S</t>
  </si>
  <si>
    <t>iE3BBmb69AgEWafRuJ0a1w</t>
  </si>
  <si>
    <t>4305 Nc Hwy 49</t>
  </si>
  <si>
    <t>['Shopping', 'Drugstores', 'Photography Stores &amp; Services', 'Convenience Stores', 'Food']</t>
  </si>
  <si>
    <t>eEY9ngQu3lLcFbuzqtHAzg</t>
  </si>
  <si>
    <t>The Spindle Bar</t>
  </si>
  <si>
    <t>fvNUTG4_NT1Gi3sShUcqhg</t>
  </si>
  <si>
    <t>8020 Concord Mills Blvd</t>
  </si>
  <si>
    <t>['Fast Food', 'Event Planning &amp; Services', 'Sandwiches', 'Caterers', 'Restaurants']</t>
  </si>
  <si>
    <t>Ac52FTELfKifOWT4WOafpQ</t>
  </si>
  <si>
    <t>Blue Restaurant &amp; Bar</t>
  </si>
  <si>
    <t>206 N College St</t>
  </si>
  <si>
    <t>['Bars', 'Nightlife', 'Greek', 'Wine Bars', 'American (New)', 'Arts &amp; Entertainment', 'Mediterranean', 'Restaurants', 'Jazz &amp; Blues']</t>
  </si>
  <si>
    <t>jeNnKFuf2WoehJlJSidKuw</t>
  </si>
  <si>
    <t>Ovens Auditorium</t>
  </si>
  <si>
    <t>['Active Life', 'Arts &amp; Entertainment', 'Performing Arts', 'Cinema', 'Venues &amp; Event Spaces', 'Event Planning &amp; Services', 'Amusement Parks', 'Nightlife', 'Comedy Clubs']</t>
  </si>
  <si>
    <t>uTBm1BXwhdUcLJy2-IIQTA</t>
  </si>
  <si>
    <t>Angela's</t>
  </si>
  <si>
    <t>9705 Mintworth Ave</t>
  </si>
  <si>
    <t>Rural Hill</t>
  </si>
  <si>
    <t>['Venues &amp; Event Spaces', 'Active Life', 'Local Flavor', 'Event Planning &amp; Services']</t>
  </si>
  <si>
    <t>SzXUtyPqe9x5wqoYeEfxBg</t>
  </si>
  <si>
    <t>Nickoles Automotive Repair</t>
  </si>
  <si>
    <t>8718 Statesville Rd, Unit E</t>
  </si>
  <si>
    <t>['Professional Services', 'Automotive', 'Local Services', 'Auto Repair']</t>
  </si>
  <si>
    <t>XqeZKk07p2Nr76EyM9EOuw</t>
  </si>
  <si>
    <t>Elegant Nails &amp; Waxing</t>
  </si>
  <si>
    <t>1235 East Blvd, Ste C</t>
  </si>
  <si>
    <t>wy_GdryFNTpAYxWGEtPWYw</t>
  </si>
  <si>
    <t>q5dP4v79O4hWSbA5e8DPFw</t>
  </si>
  <si>
    <t>503 N New Hope Rd</t>
  </si>
  <si>
    <t>['Restaurants', 'Chicken Shop', 'Chicken Wings', 'Fast Food']</t>
  </si>
  <si>
    <t>Ei5UwFatcAXCweKug4SuGg</t>
  </si>
  <si>
    <t>Chia Bistro Chinese Food</t>
  </si>
  <si>
    <t>13010 Eastfield Rd, Ste 100C</t>
  </si>
  <si>
    <t>QrdHSbXOdLjpB7ir05GW2Q</t>
  </si>
  <si>
    <t>World Mission Society Church of God</t>
  </si>
  <si>
    <t>100 W Tyvola Rd</t>
  </si>
  <si>
    <t>BfPxLpJWUrGyYU0ECqwoOw</t>
  </si>
  <si>
    <t>5VEYRYVIU2Bm-U1AqJNiQw</t>
  </si>
  <si>
    <t>Mattress Firm Final Markdown</t>
  </si>
  <si>
    <t>['Home &amp; Garden', 'Mattresses', 'Shopping', 'Home Decor', 'Furniture Stores']</t>
  </si>
  <si>
    <t>IQI4DQR2HCejIrXvqYIKxw</t>
  </si>
  <si>
    <t>York Chester Brewing Company</t>
  </si>
  <si>
    <t>1500 River Dr, Ste 250</t>
  </si>
  <si>
    <t>EF-FVt1Os98zWgayhl4y4A</t>
  </si>
  <si>
    <t>3SnIRsWSl6lIYQAC-xfY7w</t>
  </si>
  <si>
    <t>Bonita Travels</t>
  </si>
  <si>
    <t>12034 University City Blvd</t>
  </si>
  <si>
    <t>['Event Planning &amp; Services', 'Hotels &amp; Travel', 'Travel Agents', 'Hotels', 'Tours', 'Resorts', 'Travel Services']</t>
  </si>
  <si>
    <t>i5m22Yd7-5tll2vXOfG4lQ</t>
  </si>
  <si>
    <t>Carolina Carpet Solutions</t>
  </si>
  <si>
    <t>11114 Sedgemoor Ln</t>
  </si>
  <si>
    <t>['Local Services', 'Home Cleaning', 'Carpet Cleaning', 'Home Services', 'Furniture Reupholstery']</t>
  </si>
  <si>
    <t>HQJNluIAhMPMFR-u3U7bpA</t>
  </si>
  <si>
    <t>Pediatric Hair Solutions Charlotte</t>
  </si>
  <si>
    <t>6923 Shannon Willow Rd, Ste 100</t>
  </si>
  <si>
    <t>['Health &amp; Medical', 'Medical Centers', 'Lice Services']</t>
  </si>
  <si>
    <t>Lw8nfDTuRtEW9c0PEgJ-gQ</t>
  </si>
  <si>
    <t>Johnson &amp; Wales University</t>
  </si>
  <si>
    <t>801 W Trade St</t>
  </si>
  <si>
    <t>['Colleges &amp; Universities', 'Education', 'Adult Education', 'Vocational &amp; Technical School', 'Specialty Schools', 'Cooking Schools']</t>
  </si>
  <si>
    <t>up8W0NlzhwbmrWNxny18Gg</t>
  </si>
  <si>
    <t>DeSarnos</t>
  </si>
  <si>
    <t>6420 Rea Rd, B4</t>
  </si>
  <si>
    <t>['Food', 'Specialty Food', 'Pasta Shops', 'Italian', 'Restaurants']</t>
  </si>
  <si>
    <t>QKhqry3u6JOJub997uHSag</t>
  </si>
  <si>
    <t>Philip M. Sobo, DDS</t>
  </si>
  <si>
    <t>2320 Concord Lake Rd</t>
  </si>
  <si>
    <t>['Pediatric Dentists', 'Health &amp; Medical', 'Dentists', 'Endodontists', 'Cosmetic Dentists', 'General Dentistry']</t>
  </si>
  <si>
    <t>FBSWwaE6gR7KAOyG1QhakQ</t>
  </si>
  <si>
    <t>Block &amp; Grinder</t>
  </si>
  <si>
    <t>['Butcher', 'American (New)', 'Restaurants', 'Food', 'Cocktail Bars', 'Bars', 'Nightlife']</t>
  </si>
  <si>
    <t>Oz1dwUKz45I15yp_PolBFQ</t>
  </si>
  <si>
    <t>New View Window Cleaning</t>
  </si>
  <si>
    <t>18640 Oakhurst Blvd</t>
  </si>
  <si>
    <t>['Home Services', 'Window Washing']</t>
  </si>
  <si>
    <t>950MPKDztErYa-Izd5RgJQ</t>
  </si>
  <si>
    <t>Import Paint &amp; Body</t>
  </si>
  <si>
    <t>6173 E Independence Blvd</t>
  </si>
  <si>
    <t>hpZoPKMfdBxQphTU6Pcvmg</t>
  </si>
  <si>
    <t>T Nails Salon</t>
  </si>
  <si>
    <t>['Wedding Planning', 'Building Supplies', 'Nail Salons', 'Beauty &amp; Spas', 'Makeup Artists', 'Home Services', 'Event Planning &amp; Services']</t>
  </si>
  <si>
    <t>GzH105FGzXCd4mXTYBxghQ</t>
  </si>
  <si>
    <t>Cafe 157</t>
  </si>
  <si>
    <t>['Cafes', 'Bars', 'Nightlife', 'Cocktail Bars', 'American (Traditional)', 'Seafood', 'Restaurants']</t>
  </si>
  <si>
    <t>Fc-CATJZ0rD2pVfcGdPL6Q</t>
  </si>
  <si>
    <t>9815 Rose Commons Dr</t>
  </si>
  <si>
    <t>['Food', 'Grocery', 'Drugstores', 'Shopping']</t>
  </si>
  <si>
    <t>j9LZ5Q7NMP3tynZjj1_-_g</t>
  </si>
  <si>
    <t>Micky's Bistro</t>
  </si>
  <si>
    <t>Holiday Inn Express Charlotte West - Gastonia</t>
  </si>
  <si>
    <t>1911 Broadcast St</t>
  </si>
  <si>
    <t>MeepjlJUhN1lfqy_seqRSw</t>
  </si>
  <si>
    <t>Lash &amp; Brows by Jenny</t>
  </si>
  <si>
    <t>900 Metropolitan Ave, Ste 301</t>
  </si>
  <si>
    <t>['Skin Care', 'Eyelash Service', 'Tattoo', 'Eyebrow Services', 'Hair Removal', 'Nail Salons', 'Beauty &amp; Spas', 'Waxing']</t>
  </si>
  <si>
    <t>viVCjr7tlwVgHkUoN0pcsQ</t>
  </si>
  <si>
    <t>BMqufcP_ONGpWsrrirUWFw</t>
  </si>
  <si>
    <t>334 S Sharon Amity Rd</t>
  </si>
  <si>
    <t>['Convenience Stores', 'Shopping', 'Drugstores', 'Food']</t>
  </si>
  <si>
    <t>PRD-k4_317ofTh9TflO5dA</t>
  </si>
  <si>
    <t>My Nail Bar</t>
  </si>
  <si>
    <t>['Beauty &amp; Spas', 'Hair Removal', 'Nail Salons', 'Waxing', 'Eyelash Service', 'Skin Care']</t>
  </si>
  <si>
    <t>poVX8KYBX7arnhIl2h000Q</t>
  </si>
  <si>
    <t>Piper Glen Shopping Center</t>
  </si>
  <si>
    <t>N-jRXGtQjEqQ0seqgqf8Ug</t>
  </si>
  <si>
    <t>Concept Nails Studio</t>
  </si>
  <si>
    <t>15800 Northcross Dr</t>
  </si>
  <si>
    <t>CRxcrkRBrqE07iHvObGSag</t>
  </si>
  <si>
    <t>1333-C Shearers Rd</t>
  </si>
  <si>
    <t>WSA2TSKmmNNjRMXK-SKe9A</t>
  </si>
  <si>
    <t>2980 E Franklin Blvd</t>
  </si>
  <si>
    <t>['Videos &amp; Video Game Rental', 'Toy Stores', 'Shopping', 'Books', 'Mags', 'Music &amp; Video']</t>
  </si>
  <si>
    <t>tJCWmyVQ7SQzoNRJBmU2-w</t>
  </si>
  <si>
    <t>360 Exchange St NW</t>
  </si>
  <si>
    <t>['Restaurants', 'Juice Bars &amp; Smoothies', 'Specialty Food', 'Food', 'Health Markets']</t>
  </si>
  <si>
    <t>E9dM8dZxiQIf9Vbn3m2c1Q</t>
  </si>
  <si>
    <t>Moyers Lakeside Eatery</t>
  </si>
  <si>
    <t>['Sandwiches', 'Restaurants', 'American (Traditional)', 'Salad']</t>
  </si>
  <si>
    <t>JKttW9cNRXFAjCD1XSwLjQ</t>
  </si>
  <si>
    <t>Galleria Express Car Wash</t>
  </si>
  <si>
    <t>u_e3pCMsfsjJdTLnL93wXA</t>
  </si>
  <si>
    <t>Aroma's Cafe</t>
  </si>
  <si>
    <t>Sp8DfXkAlaAACI2WQrvhIQ</t>
  </si>
  <si>
    <t>7705 D S Tryon St</t>
  </si>
  <si>
    <t>['Chinese', 'Restaurants', 'Asian Fusion', 'Food']</t>
  </si>
  <si>
    <t>IJJ_BNlaxbFAXt5HoyhKhQ</t>
  </si>
  <si>
    <t>The Ivey at South Park</t>
  </si>
  <si>
    <t>6030 Park S Dr</t>
  </si>
  <si>
    <t>['Local Services', 'Community Service/Non-Profit', 'Home Health Care', 'Retirement Homes', 'Rehabilitation Center', 'Health &amp; Medical', 'Memory Care', 'Personal Care Services']</t>
  </si>
  <si>
    <t>Mz19_LIe7xo93Lylk7xX0Q</t>
  </si>
  <si>
    <t>rhkqynh_7cHHfp9uRpV78w</t>
  </si>
  <si>
    <t>Same Day Heating and Air</t>
  </si>
  <si>
    <t>4455 Morris Park Dr, Suit D</t>
  </si>
  <si>
    <t>Paul Davis Restoration</t>
  </si>
  <si>
    <t>2205 Distribution Center Dr, Ste A</t>
  </si>
  <si>
    <t>['Damage Restoration', 'Home Services', 'Professional Services', 'Contractors']</t>
  </si>
  <si>
    <t>9J9lVPJ7MTnI5-gwYC0Jtw</t>
  </si>
  <si>
    <t>243 S Kings Dr</t>
  </si>
  <si>
    <t>['Health &amp; Medical', 'Home Health Care', 'Vitamins &amp; Supplements', 'Shopping']</t>
  </si>
  <si>
    <t>Oa6RQqe7nwEsuJ8lJ8TtRA</t>
  </si>
  <si>
    <t>bKKVa2WXYnMTtiUPd3sV7Q</t>
  </si>
  <si>
    <t>Superica</t>
  </si>
  <si>
    <t>p3WeKFQxc7p9nls6wkFrag</t>
  </si>
  <si>
    <t>3173 W Hwy 74</t>
  </si>
  <si>
    <t>['Mexican', 'Restaurants', 'Tex-Mex', 'Event Planning &amp; Services', 'Caterers']</t>
  </si>
  <si>
    <t>o_73vrhXGy07nUWxn5q58A</t>
  </si>
  <si>
    <t>9711 Northlake Centre Pkwy</t>
  </si>
  <si>
    <t>['Chicken Wings', 'Restaurants', 'American (Traditional)', 'Bars', 'Nightlife']</t>
  </si>
  <si>
    <t>UANoTxopInNEkZ269_nRRw</t>
  </si>
  <si>
    <t>Pro Image Sports</t>
  </si>
  <si>
    <t>['Sporting Goods', 'Sports Wear', 'Shopping', 'Fashion']</t>
  </si>
  <si>
    <t>ffXOeotInfX8G_dK5_s6Ag</t>
  </si>
  <si>
    <t>Chen-Fu Fast Chinese Food</t>
  </si>
  <si>
    <t>9623 E Independence Blvd, Ste N</t>
  </si>
  <si>
    <t>dkvGGVFSILL_kmyOYRD-NQ</t>
  </si>
  <si>
    <t>Wolfgang Puck Carolina Bistro</t>
  </si>
  <si>
    <t>['American (Traditional)', 'American (New)', 'Pizza', 'Sandwiches', 'Restaurants']</t>
  </si>
  <si>
    <t>OhrSAnP1H8Q9Mp54HpEbBA</t>
  </si>
  <si>
    <t>Nails X</t>
  </si>
  <si>
    <t>5600 Albemarle Rd, Ste 100</t>
  </si>
  <si>
    <t>9RcBOk8zoyyf1elNweU79Q</t>
  </si>
  <si>
    <t>731 Matthews Township Pkwy</t>
  </si>
  <si>
    <t>UITRYjNiZ3yb275H9MEq2A</t>
  </si>
  <si>
    <t>Ellington Funeral Services</t>
  </si>
  <si>
    <t>727 E Morehead St</t>
  </si>
  <si>
    <t>['Funeral Services &amp; Cemeteries', 'Local Services']</t>
  </si>
  <si>
    <t>5lHjBA6MSYlYCuub4x8flw</t>
  </si>
  <si>
    <t>Metro Deli</t>
  </si>
  <si>
    <t>401 Langtree Rd</t>
  </si>
  <si>
    <t>['Restaurants', 'Delis', 'Food', 'Convenience Stores', 'Cafes']</t>
  </si>
  <si>
    <t>_qnCU43PPnayt6EWhmc4dA</t>
  </si>
  <si>
    <t>In The Mood Cafe</t>
  </si>
  <si>
    <t>['Salad', 'Restaurants', 'Ice Cream &amp; Frozen Yogurt', 'Sandwiches', 'Food', 'Coffee &amp; Tea']</t>
  </si>
  <si>
    <t>KXBRPZ_AjYeJtiWHVbw77A</t>
  </si>
  <si>
    <t>CSC Automotive</t>
  </si>
  <si>
    <t>1400 Metals Dr</t>
  </si>
  <si>
    <t>yn_dUmhdoS6GryDqRd7LLg</t>
  </si>
  <si>
    <t>Frigidaire, USA</t>
  </si>
  <si>
    <t>10200 David Taylor Dr</t>
  </si>
  <si>
    <t>['Home &amp; Garden', 'Appliances', 'Shopping']</t>
  </si>
  <si>
    <t>KBGoTNvOoV3ixc8zaaMHnw</t>
  </si>
  <si>
    <t>The Harp And Crown Pub And Kitchen</t>
  </si>
  <si>
    <t>['Restaurants', 'Nightlife', 'Breakfast &amp; Brunch', 'Irish', 'Bars', 'Irish Pub', 'Pubs']</t>
  </si>
  <si>
    <t>z1rbjaalckFlRrdw_dCqxw</t>
  </si>
  <si>
    <t>Central Oriental Market</t>
  </si>
  <si>
    <t>fAKCA6CYhh5fC7SBMhqnEQ</t>
  </si>
  <si>
    <t>Alexis African Hair Braiding</t>
  </si>
  <si>
    <t>1610 Ashley Rd, Ste 2</t>
  </si>
  <si>
    <t>x4hMZSYPy0zdXKVWva6QWQ</t>
  </si>
  <si>
    <t>JD Rockers Subs and Salads</t>
  </si>
  <si>
    <t>16925 Birkdale Commons Py</t>
  </si>
  <si>
    <t>gIIEgpdUPm1IMs-yKl-91A</t>
  </si>
  <si>
    <t>['Restaurants', 'Sandwiches', 'Cafes']</t>
  </si>
  <si>
    <t>lftPDubmuZ3u9Mhfk9eqEg</t>
  </si>
  <si>
    <t>Sl Recovery</t>
  </si>
  <si>
    <t>10229 Rodney St</t>
  </si>
  <si>
    <t>Qnz3ywR7BosTr8qDk6G-Pw</t>
  </si>
  <si>
    <t>13129 S Tryon St, Ste 120</t>
  </si>
  <si>
    <t>['Shopping', 'Mattresses', 'Home &amp; Garden', 'Furniture Stores', 'Home Decor']</t>
  </si>
  <si>
    <t>jtWjkMYGBoei92yyOGBEcA</t>
  </si>
  <si>
    <t>Portrait Creations Headshots</t>
  </si>
  <si>
    <t>1930 Abbott St, Ste 404</t>
  </si>
  <si>
    <t>b_kVn5GxxZcHB8ulBrBpXQ</t>
  </si>
  <si>
    <t>Yamato</t>
  </si>
  <si>
    <t>751 N Hwy 16</t>
  </si>
  <si>
    <t>['Sushi Bars', 'Steakhouses', 'Japanese', 'Restaurants']</t>
  </si>
  <si>
    <t>Z4y3LZlCjv4xnZ8xOpYf_Q</t>
  </si>
  <si>
    <t>TRUE Crafted Pizza</t>
  </si>
  <si>
    <t>['Pizza', 'Restaurants', 'Food', 'Soup', 'Salad', 'Sandwiches']</t>
  </si>
  <si>
    <t>4W2rNK8crwy1vXlj6PC2HQ</t>
  </si>
  <si>
    <t>dgJmAB8MfJHID6i6_r4Ytg</t>
  </si>
  <si>
    <t>Salon XXIX Eleven</t>
  </si>
  <si>
    <t>4368 S Tryon</t>
  </si>
  <si>
    <t>['Hair Loss Centers', 'Beauty &amp; Spas', 'Hair Extensions', 'Hair Stylists', 'Hair Salons']</t>
  </si>
  <si>
    <t>CPIFQJ90CCE-M4dlSviChQ</t>
  </si>
  <si>
    <t>Charlotte Colon Hydrotherapy</t>
  </si>
  <si>
    <t>942 W Hill St</t>
  </si>
  <si>
    <t>ZiRK-LJhq8rexBTTDAdNJg</t>
  </si>
  <si>
    <t>8944 Jm Keynes Dr, Ste 310</t>
  </si>
  <si>
    <t>7nvdCF_UQAiOx0h3x5tiKg</t>
  </si>
  <si>
    <t>oxv_lkQ_ZTaRuGbz-HqfwQ</t>
  </si>
  <si>
    <t>Parker Veterinary Hospital PA</t>
  </si>
  <si>
    <t>2820 Wilkinson Blvd</t>
  </si>
  <si>
    <t>VQAyKvF5d9Z8KIQdympIRA</t>
  </si>
  <si>
    <t>2801 South Blvd, Ste 300</t>
  </si>
  <si>
    <t>-5_pi6h1vt7_mK89oAmbmg</t>
  </si>
  <si>
    <t>5748 N Tryon St</t>
  </si>
  <si>
    <t>8yPtvTZgA0gJ4Y7SvKXI8w</t>
  </si>
  <si>
    <t>Camden Southline Apartments</t>
  </si>
  <si>
    <t>2300 South Blvd</t>
  </si>
  <si>
    <t>N0zzqrKfougu1Snam7bGKQ</t>
  </si>
  <si>
    <t>Sexy Nails &amp; Spa</t>
  </si>
  <si>
    <t>929 Concord Pkwy S, Ste J</t>
  </si>
  <si>
    <t>['Waxing', 'Beauty &amp; Spas', 'Hair Removal', 'Nail Salons', 'Eyelash Service']</t>
  </si>
  <si>
    <t>JS_SUNjiwXvkzCz-QVMGCQ</t>
  </si>
  <si>
    <t>South End Fieldhouse</t>
  </si>
  <si>
    <t>['Event Planning &amp; Services', 'Active Life', 'Stadiums &amp; Arenas', 'Sports Clubs', 'Venues &amp; Event Spaces', 'Arts &amp; Entertainment']</t>
  </si>
  <si>
    <t>WtfWcOtKHVX_kZu5EBg7Uw</t>
  </si>
  <si>
    <t>Charlie Graingers</t>
  </si>
  <si>
    <t>450 A Pitt School Rd NW</t>
  </si>
  <si>
    <t>['Restaurants', 'Barbeque', 'Hot Dogs']</t>
  </si>
  <si>
    <t>JnYWjiikwHt3TawTkpNDoQ</t>
  </si>
  <si>
    <t>Dilworth Car Wash</t>
  </si>
  <si>
    <t>gXYevYIEOvyrmc7gd35qrg</t>
  </si>
  <si>
    <t>POPLAR  Tapas. Wine. Spirits</t>
  </si>
  <si>
    <t>224 W 10th St</t>
  </si>
  <si>
    <t>['Tapas Bars', 'Food', 'Desserts', 'Nightlife', 'Restaurants', 'Pubs', 'Cafes', 'Wine Bars', 'Bars']</t>
  </si>
  <si>
    <t>YGETnPUejkVPiQOGwLxMUQ</t>
  </si>
  <si>
    <t>Embassy Suites by Hilton Charlotte Ayrsley</t>
  </si>
  <si>
    <t>260g3lAtVGf7WpugXjueog</t>
  </si>
  <si>
    <t>Xtreme Countertops</t>
  </si>
  <si>
    <t>['Home Services', 'Countertop Installation']</t>
  </si>
  <si>
    <t>L9QBCDapQKzz8Th0gL1qvA</t>
  </si>
  <si>
    <t>Xl7HZudoYM6GTOdadlVCHg</t>
  </si>
  <si>
    <t>Delicias Restaurante Latino</t>
  </si>
  <si>
    <t>6341 Albemarle Rd</t>
  </si>
  <si>
    <t>kpdoFZTo3IP2gKdJYgpCOw</t>
  </si>
  <si>
    <t>jcp portraits</t>
  </si>
  <si>
    <t>['Event Planning &amp; Services', 'Shopping', 'Photography Stores &amp; Services', 'Photographers', 'Session Photography']</t>
  </si>
  <si>
    <t>gU9_PUEdOOoBaSM49SRObg</t>
  </si>
  <si>
    <t>Parry's Pizzeria &amp; Bar</t>
  </si>
  <si>
    <t>6851 Northlake Mall Dr</t>
  </si>
  <si>
    <t>['Pizza', 'Restaurants', 'Beer Bar', 'Nightlife', 'Sandwiches', 'American (Traditional)', 'Cocktail Bars', 'Bars']</t>
  </si>
  <si>
    <t>0HOnX0xtvi3ZzlrA4vrq4Q</t>
  </si>
  <si>
    <t>14825 Ballantyne Village Way, Ste185</t>
  </si>
  <si>
    <t>['Food', 'Specialty Food', 'Juice Bars &amp; Smoothies', 'Health Markets']</t>
  </si>
  <si>
    <t>fEBOArBqyFRy_cxpic_Epg</t>
  </si>
  <si>
    <t>3612 N Sharon Amity Rd.</t>
  </si>
  <si>
    <t>['Restaurants', 'Tacos', 'Mexican', 'Fast Food', 'Tex-Mex']</t>
  </si>
  <si>
    <t>veiQNpv1Y42pJfuYEKCuAQ</t>
  </si>
  <si>
    <t>1151 Skating Rink Dr</t>
  </si>
  <si>
    <t>['Skate Shops', 'Shopping', 'Sporting Goods', 'Active Life', 'Skating Rinks']</t>
  </si>
  <si>
    <t>F7g4-sDSNt11CaMpBFXTJw</t>
  </si>
  <si>
    <t>Biscuitville</t>
  </si>
  <si>
    <t>13703 Hwy 74</t>
  </si>
  <si>
    <t>['Food', 'Breakfast &amp; Brunch', 'Restaurants']</t>
  </si>
  <si>
    <t>e_vhpfxhK7wXCCY9Rpta4w</t>
  </si>
  <si>
    <t>2609 S New Hope Rd, Suite 1</t>
  </si>
  <si>
    <t>T2HXUBdJn7Tk2yR1kgD-Rg</t>
  </si>
  <si>
    <t>Vintage Nail Bar</t>
  </si>
  <si>
    <t>4717 Sharon Rd</t>
  </si>
  <si>
    <t>['Hair Removal', 'Nail Salons', 'Waxing', 'Beauty &amp; Spas']</t>
  </si>
  <si>
    <t>inyA6bzULMTIZfNrXan4lg</t>
  </si>
  <si>
    <t>1729 Sardis Rd N</t>
  </si>
  <si>
    <t>6jooRp-nqdVufPSwiZGxRg</t>
  </si>
  <si>
    <t>7904 Nation Ford Rd</t>
  </si>
  <si>
    <t>['Restaurants', 'Ice Cream &amp; Frozen Yogurt', 'Delis', 'Grocery', 'Food']</t>
  </si>
  <si>
    <t>AJhLnhULvAAQ7Ww267SjQA</t>
  </si>
  <si>
    <t>7315 Waverly Walk Ave, # F1 - 5</t>
  </si>
  <si>
    <t>['Day Spas', 'Beauty &amp; Spas', 'Massage', 'Skin Care']</t>
  </si>
  <si>
    <t>GHHTk-Pci1Eo50zWUlR2LA</t>
  </si>
  <si>
    <t>The Portrait Gallery Restaurant</t>
  </si>
  <si>
    <t>118 E Charles St</t>
  </si>
  <si>
    <t>['Restaurants', 'Nightlife', 'Gluten-Free', 'Cocktail Bars', 'American (New)', 'Bars', 'Beer', 'Wine &amp; Spirits', 'Wine Bars', 'Food']</t>
  </si>
  <si>
    <t>1X82G21llngT6r8UovMPAQ</t>
  </si>
  <si>
    <t>Anami Montessori School</t>
  </si>
  <si>
    <t>2901 Archdale Dr</t>
  </si>
  <si>
    <t>['Education', 'Elementary Schools', 'Preschools', 'Montessori Schools']</t>
  </si>
  <si>
    <t>0Tf3SbtiT1vxhVYgZPbtLg</t>
  </si>
  <si>
    <t>8150 Ikea Blvd, Ste 5, Belgate</t>
  </si>
  <si>
    <t>['Cosmetics &amp; Beauty Supply', 'Beauty &amp; Spas', 'Shopping', 'Hair Salons', 'Skin Care']</t>
  </si>
  <si>
    <t>M43yAP0SePFkNH_UYwsd6Q</t>
  </si>
  <si>
    <t>The Bradford Store</t>
  </si>
  <si>
    <t>15915 Davidson Concord Rd</t>
  </si>
  <si>
    <t>['Convenience Stores', 'Food', 'Farmers Market', 'Health Markets', 'Shopping', 'Beauty &amp; Spas', 'Specialty Food', 'Fruits &amp; Veggies', 'Skin Care', 'Livestock Feed &amp; Supply']</t>
  </si>
  <si>
    <t>YiRWQOav8cmE7_1qWCwJIw</t>
  </si>
  <si>
    <t>Modern Fabrics</t>
  </si>
  <si>
    <t>4450 South Blvd, Ste 1</t>
  </si>
  <si>
    <t>['Fabric Stores', 'Shopping', 'Home Decor', 'Arts &amp; Crafts', 'Home &amp; Garden', 'Local Services', 'Interior Design', 'Home Services', 'Furniture Reupholstery']</t>
  </si>
  <si>
    <t>3kaVG4NkqermW1jKqAdg9A</t>
  </si>
  <si>
    <t>LKN Designated Driver Service</t>
  </si>
  <si>
    <t>138 Panther Hill La</t>
  </si>
  <si>
    <t>['Airport Shuttles', 'Limos', 'Hotels &amp; Travel', 'Transportation', 'Taxis']</t>
  </si>
  <si>
    <t>9qNHNYnIXz0MQ2NS2Y0WTw</t>
  </si>
  <si>
    <t>m.e. boutique salon</t>
  </si>
  <si>
    <t>['Hair Salons', 'Day Spas', 'Massage', 'Hair Stylists', 'Barbers', 'Shopping', 'Beauty &amp; Spas', 'Makeup Artists', 'Cosmetics &amp; Beauty Supply']</t>
  </si>
  <si>
    <t>s2S_vzdoFtYfsdsUZXRUbg</t>
  </si>
  <si>
    <t>House of Africa</t>
  </si>
  <si>
    <t>1215 Thomas Ave</t>
  </si>
  <si>
    <t>u7iZlFR3RPl1e-IhWh14ZA</t>
  </si>
  <si>
    <t>aZViRdtsZK7_vlUDFqxJqw</t>
  </si>
  <si>
    <t>CPR Cell Phone Repair Matthews</t>
  </si>
  <si>
    <t>1720 Windsor Square Dr</t>
  </si>
  <si>
    <t>['Electronics Repair', 'Mobile Phones', 'Local Services', 'Mobile Phone Repair', 'Telecommunications', 'Shopping', 'IT Services &amp; Computer Repair']</t>
  </si>
  <si>
    <t>E6P0_-D1PG5qw_bxoYkIFA</t>
  </si>
  <si>
    <t>Nonna's Pizza</t>
  </si>
  <si>
    <t>4995 Weddington Rd</t>
  </si>
  <si>
    <t>['Restaurants', 'Desserts', 'Italian', 'Salad', 'Pizza', 'Food']</t>
  </si>
  <si>
    <t>vMKQaR8bI2saI7rz8H5MYg</t>
  </si>
  <si>
    <t>Sabor Latin Street Grill - Noda</t>
  </si>
  <si>
    <t>3205 N Davidson St, Ste 105</t>
  </si>
  <si>
    <t>mPzzp4wbr-GOMQ5i2B-ugA</t>
  </si>
  <si>
    <t>TEdtu4fe7yZ5biKsYpURBw</t>
  </si>
  <si>
    <t>Campbell's Greenhouses</t>
  </si>
  <si>
    <t>209 McDonald Ave</t>
  </si>
  <si>
    <t>_LQ9SRkGlAhkTO6bqu4m7A</t>
  </si>
  <si>
    <t>LiveWire Electrical</t>
  </si>
  <si>
    <t>['Home Theatre Installation', 'Childproofing', 'Electricians', 'Lighting Fixtures &amp; Equipment', 'Home Services']</t>
  </si>
  <si>
    <t>AqGhE8SMZbZQD0CPL8sx_w</t>
  </si>
  <si>
    <t>Club 704</t>
  </si>
  <si>
    <t>3930 Brookshire Blvd</t>
  </si>
  <si>
    <t>['Beer', 'Wine &amp; Spirits', 'Food', 'Nightlife', 'Dance Clubs']</t>
  </si>
  <si>
    <t>qIlHCBRVHIJTCox7i4F0MQ</t>
  </si>
  <si>
    <t>Performance of Charlotte</t>
  </si>
  <si>
    <t>3423 South Blvd</t>
  </si>
  <si>
    <t>['Automotive', 'Transmission Repair', 'Auto Detailing', 'Body Shops', 'Auto Repair']</t>
  </si>
  <si>
    <t>0MWdg8aiQgcaYdwsko_doA</t>
  </si>
  <si>
    <t>China Bowl Express</t>
  </si>
  <si>
    <t>2712 Freedom Dr, Ste A</t>
  </si>
  <si>
    <t>40z7EJhu_7UqJSaKuA4brA</t>
  </si>
  <si>
    <t>Stainback Auto Service</t>
  </si>
  <si>
    <t>3727 Weona Ave</t>
  </si>
  <si>
    <t>['Oil Change Stations', 'Auto Repair', 'Auto Parts &amp; Supplies', 'Automotive']</t>
  </si>
  <si>
    <t>76Zx3pORwWvFs9Z_DmYvuQ</t>
  </si>
  <si>
    <t>Workout Anytime Concord / Harrisburg North</t>
  </si>
  <si>
    <t>3659 Concord Pkwy S</t>
  </si>
  <si>
    <t>['Health &amp; Medical', 'Fitness &amp; Instruction', 'Active Life', 'Tanning Beds', 'Beauty &amp; Spas', 'Gyms', 'Tanning', 'Trainers']</t>
  </si>
  <si>
    <t>C_zgu_s3SkmbChbKYpG0Ng</t>
  </si>
  <si>
    <t>Cocktail Cakery</t>
  </si>
  <si>
    <t>['Cupcakes', 'Desserts', 'Food']</t>
  </si>
  <si>
    <t>JCXhunDjVzNr7Q6jpTDlzw</t>
  </si>
  <si>
    <t>368 George W Liles Pkwy NW</t>
  </si>
  <si>
    <t>IfIPst7xE6nMEUZWBFmhNg</t>
  </si>
  <si>
    <t>Charm Nail Salon</t>
  </si>
  <si>
    <t>181 Cross Center Rd</t>
  </si>
  <si>
    <t>TaqZgwnAVM6pmGVBXjxP1g</t>
  </si>
  <si>
    <t>American Beauty Garden Center</t>
  </si>
  <si>
    <t>4400 E Independence Blvd</t>
  </si>
  <si>
    <t>['Home &amp; Garden', 'Shopping', 'Hydroponics', 'Nurseries &amp; Gardening']</t>
  </si>
  <si>
    <t>4lWzqNssAwFpRl-0oQrKlg</t>
  </si>
  <si>
    <t>The Bike Gallery</t>
  </si>
  <si>
    <t>2500 Park Rd</t>
  </si>
  <si>
    <t>['Bikes', 'Local Services', 'Sporting Goods', 'Bike Repair/Maintenance', 'Shopping', 'Auto Parts &amp; Supplies', 'Automotive']</t>
  </si>
  <si>
    <t>WCJ4dMlBJhj0Q2if90lWvw</t>
  </si>
  <si>
    <t>The Arboretum Apartments</t>
  </si>
  <si>
    <t>7700 Arboretum Dr</t>
  </si>
  <si>
    <t>3MC5AiVc2VRfURDs-3h96Q</t>
  </si>
  <si>
    <t>Sweet Magnolia Lake Norman</t>
  </si>
  <si>
    <t>8301 Magnolia Estates Dr, Ste 6</t>
  </si>
  <si>
    <t>['Fashion', 'Gift Shops', 'Shopping', 'Flowers &amp; Gifts', 'Home &amp; Garden', "Women's Clothing", 'Accessories', 'Home Decor']</t>
  </si>
  <si>
    <t>z0J1-c4MKIrKUJNiDDwlAA</t>
  </si>
  <si>
    <t>7036 Brighton Park Dr</t>
  </si>
  <si>
    <t>bWYLimxMSWZpHWaLL-ml0Q</t>
  </si>
  <si>
    <t>Best Buy Charlotte - North Lake</t>
  </si>
  <si>
    <t>10221 Perimeter Pkwy</t>
  </si>
  <si>
    <t>['Shopping', 'Local Services', 'Appliances &amp; Repair', 'Electronics', 'Computers']</t>
  </si>
  <si>
    <t>RqbZ-lsPBgQeDfLs80ELHQ</t>
  </si>
  <si>
    <t>2230 E Franklin Blvd</t>
  </si>
  <si>
    <t>['Restaurants', 'Noodles', 'Salad', 'Food', 'Pasta Shops', 'Specialty Food', 'Soup']</t>
  </si>
  <si>
    <t>15KgSGyazYR960nTLs5wDQ</t>
  </si>
  <si>
    <t>HighLife North Tryon</t>
  </si>
  <si>
    <t>9605 N Tryon St, Ste C</t>
  </si>
  <si>
    <t>['Head Shops', 'Vape Shops', 'Flowers &amp; Gifts', 'Tobacco Shops', 'Counseling &amp; Mental Health', 'Shopping', 'Gift Shops', 'Health &amp; Medical']</t>
  </si>
  <si>
    <t>5dUC4mULs6cEKeZ4vSoRUg</t>
  </si>
  <si>
    <t>20 20 Research</t>
  </si>
  <si>
    <t>2102 Cambridge Beltway</t>
  </si>
  <si>
    <t>WA9GVDwk_7w1J1DmO5EC6Q</t>
  </si>
  <si>
    <t>Elite Car Service</t>
  </si>
  <si>
    <t>19511 S Main St</t>
  </si>
  <si>
    <t>['Hotels &amp; Travel', 'Airport Shuttles', 'Car Rental', 'Transportation', 'Limos']</t>
  </si>
  <si>
    <t>ui8KERxCwlx8B5vWvpXxqg</t>
  </si>
  <si>
    <t>4100 Carmel Rd, Ste A</t>
  </si>
  <si>
    <t>['Pizza', 'Restaurants', 'Bars', 'Nightlife', 'Sports Bars', 'Italian']</t>
  </si>
  <si>
    <t>J3Nzan-BpW5AmDLJ5TStIA</t>
  </si>
  <si>
    <t>Express Laundry</t>
  </si>
  <si>
    <t>981 Central Dr NW</t>
  </si>
  <si>
    <t>TMf1iQrg-jQQ0day5E6LBA</t>
  </si>
  <si>
    <t>Ruthies of Charlotte</t>
  </si>
  <si>
    <t>Fxx5PWS2seOqbYJPfqD1lw</t>
  </si>
  <si>
    <t>Novant Health Eastover Pediatrics</t>
  </si>
  <si>
    <t>517 S Sharon Amity Rd</t>
  </si>
  <si>
    <t>['Health &amp; Medical', 'Doctors', 'Pediatricians', 'Medical Centers']</t>
  </si>
  <si>
    <t>gjGJrvoLiFvexOnTvmzC5A</t>
  </si>
  <si>
    <t>1408 E Blvd, Ste B</t>
  </si>
  <si>
    <t>3Gfnk_JV8zGH4QonOImQeA</t>
  </si>
  <si>
    <t>9040 Nations Ford Rd</t>
  </si>
  <si>
    <t>['Health &amp; Medical', 'Family Practice', 'Urgent Care', 'Doctors', 'Walk-in Clinics', 'Pediatricians', 'Medical Centers']</t>
  </si>
  <si>
    <t>YXu-pf6XTy-ocjcKbrXg9Q</t>
  </si>
  <si>
    <t>2119 Stafford St</t>
  </si>
  <si>
    <t>sLnT1HcoXAgSGRHlsicpcQ</t>
  </si>
  <si>
    <t>9848 Rea Rd, Ste G</t>
  </si>
  <si>
    <t>['Restaurants', 'Greek', 'American (New)', 'Sandwiches', 'Kebab', 'Southern', 'Mediterranean']</t>
  </si>
  <si>
    <t>zYhYW-ue9skUAuR5vAdwtw</t>
  </si>
  <si>
    <t>Modern Nails At Sycamore</t>
  </si>
  <si>
    <t>2325 Matthews Township Pkwy, Ste B</t>
  </si>
  <si>
    <t>GxbUl5s9IOS01-bV0yT7qQ</t>
  </si>
  <si>
    <t>Lily's Italian Bistro</t>
  </si>
  <si>
    <t>['Bars', 'Nightlife', 'Pizza', 'Cafes', 'Restaurants', 'Italian']</t>
  </si>
  <si>
    <t>ApAzthiFRKuL-yJo1HMFvQ</t>
  </si>
  <si>
    <t>Dilworth Neighborhood Grille</t>
  </si>
  <si>
    <t>911 E Morehead St</t>
  </si>
  <si>
    <t>['Sports Bars', 'American (Traditional)', 'Breakfast &amp; Brunch', 'Bars', 'Nightlife', 'Restaurants', 'Event Planning &amp; Services', 'Sandwiches', 'Venues &amp; Event Spaces']</t>
  </si>
  <si>
    <t>aZG9Hp8fdgzq37iuB1QTYg</t>
  </si>
  <si>
    <t>Carowinds</t>
  </si>
  <si>
    <t>h5isqRswUwjQVUd26YtIgQ</t>
  </si>
  <si>
    <t>Stowe Park</t>
  </si>
  <si>
    <t>24 South Main St</t>
  </si>
  <si>
    <t>['Local Flavor', 'Arts &amp; Entertainment', 'Parks', 'Nightlife', 'Music Venues', 'Active Life']</t>
  </si>
  <si>
    <t>PVYN57OL_1v3AP5YJKOi5w</t>
  </si>
  <si>
    <t>10629 Park Rd</t>
  </si>
  <si>
    <t>['Beer', 'Wine &amp; Spirits', 'Meat Shops', 'Grocery', 'Food', 'Specialty Food']</t>
  </si>
  <si>
    <t>f-vrlOvdLIOPtPSjBKWYog</t>
  </si>
  <si>
    <t>Cornelius Davidson Florist</t>
  </si>
  <si>
    <t>4115 Dc Dr</t>
  </si>
  <si>
    <t>RECjZ-pCMe7HN2s1v-eqQQ</t>
  </si>
  <si>
    <t>C O D Concrete</t>
  </si>
  <si>
    <t>['Home Services', 'Contractors', 'Building Supplies', 'Masonry/Concrete']</t>
  </si>
  <si>
    <t>MNXWaIg8poqo2ult7aSCMA</t>
  </si>
  <si>
    <t>Forbici</t>
  </si>
  <si>
    <t>OASbIg_Hn8p8XOn-WXOOaw</t>
  </si>
  <si>
    <t>9129 Monroe Rd, Ste 120</t>
  </si>
  <si>
    <t>['Shopping', 'Medical Supplies', 'Drugstores']</t>
  </si>
  <si>
    <t>U3Chx6LA80v87I4fhWbF-Q</t>
  </si>
  <si>
    <t>oA_doH5wEhwjGVW00KZKoA</t>
  </si>
  <si>
    <t>Creative Sewing and Vacuums</t>
  </si>
  <si>
    <t>7868 Rea Rd, Ste D</t>
  </si>
  <si>
    <t>['Education', 'Specialty Schools', 'Appliances &amp; Repair', 'Hobby Shops', 'Local Services', 'Shopping', 'Home &amp; Garden', 'Appliances']</t>
  </si>
  <si>
    <t>tb4BwD_IuTGVBavYwWkPuA</t>
  </si>
  <si>
    <t>3350 E Franklin Blvd</t>
  </si>
  <si>
    <t>iVHoo5H7VSikVnLXVbl1eg</t>
  </si>
  <si>
    <t>The Cheeky Bean</t>
  </si>
  <si>
    <t>14835 Ballantyne Village Way, Ste 115</t>
  </si>
  <si>
    <t>Q-qkWx9w3hRWJQ7nU1fM_w</t>
  </si>
  <si>
    <t>First Choice Eye Care</t>
  </si>
  <si>
    <t>14617 Lawyers Rd</t>
  </si>
  <si>
    <t>['Eyewear &amp; Opticians', 'Optometrists', 'Laser Eye Surgery/Lasik', 'Health &amp; Medical', 'Shopping']</t>
  </si>
  <si>
    <t>1HgcjCu6GRG8K64ZBpiIlQ</t>
  </si>
  <si>
    <t>Myers Park Tailors</t>
  </si>
  <si>
    <t>901 S Kings Dr, Ste 145</t>
  </si>
  <si>
    <t>['Bespoke Clothing', 'Shopping', 'Sewing &amp; Alterations', 'Local Services']</t>
  </si>
  <si>
    <t>yKQeM7IG0ROqta_-ONTgZg</t>
  </si>
  <si>
    <t>Hartis Real Estate Experts - eXp Realty</t>
  </si>
  <si>
    <t>10130 Perimeter Dr, Ste 200</t>
  </si>
  <si>
    <t>UzYJpDPBOlCoKCUsyoR8vA</t>
  </si>
  <si>
    <t>Boneyard BBQ</t>
  </si>
  <si>
    <t>4025 Highway 49 S</t>
  </si>
  <si>
    <t>['American (Traditional)', 'Barbeque', 'Restaurants']</t>
  </si>
  <si>
    <t>Ri2IkvrDVM20XBNH1034Qw</t>
  </si>
  <si>
    <t>La Catracha</t>
  </si>
  <si>
    <t>820 E Arrowood Rd, Ste D</t>
  </si>
  <si>
    <t>['Honduran', 'Restaurants', 'Breakfast &amp; Brunch', 'Latin American']</t>
  </si>
  <si>
    <t>QLggpdxbHYEXZQ-nTQgMGA</t>
  </si>
  <si>
    <t>Sunshine House</t>
  </si>
  <si>
    <t>5825 Phyliss Ln</t>
  </si>
  <si>
    <t>['Preschools', 'Local Services', 'Child Care &amp; Day Care', 'Active Life', 'Summer Camps', 'Education']</t>
  </si>
  <si>
    <t>kmJZZ7yQAsvQn3M-5JzoMQ</t>
  </si>
  <si>
    <t>i3taxinUIhEa8uJFEXhMrA</t>
  </si>
  <si>
    <t>Latta Cleaners</t>
  </si>
  <si>
    <t>1236 E Blvd, Ste B</t>
  </si>
  <si>
    <t>LwHgGwUpzMiVTkC5OILBtA</t>
  </si>
  <si>
    <t>3300 Queen City Dr</t>
  </si>
  <si>
    <t>A1dbsnvQT0xpbVg2zOSWDA</t>
  </si>
  <si>
    <t>Overseas Food Market</t>
  </si>
  <si>
    <t>4603 S Blvd</t>
  </si>
  <si>
    <t>7d7pZlKji6NozhHP1SrVqw</t>
  </si>
  <si>
    <t>Siggy's Good Food</t>
  </si>
  <si>
    <t>['Restaurants', 'Comfort Food', 'Mediterranean', 'Sandwiches', 'Vegan', 'Juice Bars &amp; Smoothies', 'Gluten-Free', 'Food']</t>
  </si>
  <si>
    <t>F-7e-S8s1M5w2lYVz9d3HQ</t>
  </si>
  <si>
    <t>Carolina Pets Animal Hospital</t>
  </si>
  <si>
    <t>pprJc0SW8scUrBAW0HN4XQ</t>
  </si>
  <si>
    <t>South Main Kitchen &amp; Tavern</t>
  </si>
  <si>
    <t>['Salad', 'Seafood', 'American (Traditional)', 'Steakhouses', 'Restaurants']</t>
  </si>
  <si>
    <t>RDEghtiHqKsNd0Un80s78g</t>
  </si>
  <si>
    <t>Rosie's Kitchen</t>
  </si>
  <si>
    <t>10210 Couloak Dr, Ste F</t>
  </si>
  <si>
    <t>['Seafood', 'Restaurants', 'Sandwiches', 'Chicken Shop']</t>
  </si>
  <si>
    <t>myPHtskr6HHyjkiey9hCAg</t>
  </si>
  <si>
    <t>21726 Catawba Ave, Ste B</t>
  </si>
  <si>
    <t>['Restaurants', 'Burgers', 'Beer Bar', 'Salad', 'Nightlife', 'Bars']</t>
  </si>
  <si>
    <t>J7As1iazdxHnXv03Ex8HDg</t>
  </si>
  <si>
    <t>q0-yHK-sJ0pGOYfVbQMORQ</t>
  </si>
  <si>
    <t>Arrowood Brake &amp; Performance</t>
  </si>
  <si>
    <t>9700 S Tryon St</t>
  </si>
  <si>
    <t>['Smog Check Stations', 'Truck Rental', 'Auto Repair', 'Automotive']</t>
  </si>
  <si>
    <t>qaJ-HewyVAQCQ8C_KveZ4g</t>
  </si>
  <si>
    <t>10230 Berkeley Place Dr, Ste 150</t>
  </si>
  <si>
    <t>d50vEJC_-njKTm_WKMVpbA</t>
  </si>
  <si>
    <t>Broome St Burgers</t>
  </si>
  <si>
    <t>['Burgers', 'Sandwiches', 'American (Traditional)', 'Restaurants']</t>
  </si>
  <si>
    <t>d47JaF_aIAr0pBgAbajG5A</t>
  </si>
  <si>
    <t>['Hair Salons', 'Hair Removal', 'Beauty &amp; Spas']</t>
  </si>
  <si>
    <t>jba5IVZeVVGfQPXnWl9a1g</t>
  </si>
  <si>
    <t>The Soda Shop</t>
  </si>
  <si>
    <t>['Food', 'American (Traditional)', 'Burgers', 'Ice Cream &amp; Frozen Yogurt', 'Restaurants']</t>
  </si>
  <si>
    <t>gThk6bePcQ74p4Z8ySlEOg</t>
  </si>
  <si>
    <t>Race City Heating &amp; Air</t>
  </si>
  <si>
    <t>145 Mount Mourne Lp</t>
  </si>
  <si>
    <t>ls1g-v9xzt9K0rBMEZLV_Q</t>
  </si>
  <si>
    <t>1301 W Sugar Creek Rd</t>
  </si>
  <si>
    <t>['Burgers', 'Sandwiches', 'Hot Dogs', 'Fast Food', 'Restaurants']</t>
  </si>
  <si>
    <t>DYX1KsipIxOzz_pqlvUzvg</t>
  </si>
  <si>
    <t>Capriccio</t>
  </si>
  <si>
    <t>9611 Brookdale Dr</t>
  </si>
  <si>
    <t>srQW8OPZXOcy4gVwvCmHYw</t>
  </si>
  <si>
    <t>Familia Pizza and Wings</t>
  </si>
  <si>
    <t>4709 Margaret Wallace Rd, Ste 108</t>
  </si>
  <si>
    <t>['Food', 'Pizza', 'Food Delivery Services', 'Restaurants']</t>
  </si>
  <si>
    <t>3vUUOXTq1HaevQiuaWY8jQ</t>
  </si>
  <si>
    <t>The Lodge</t>
  </si>
  <si>
    <t>['Sandwiches', 'American (Traditional)', 'Restaurants', 'Sports Bars', 'Nightlife', 'Bars']</t>
  </si>
  <si>
    <t>7vU6hFa4dUXWkwSoOfAbGg</t>
  </si>
  <si>
    <t>Beadlush</t>
  </si>
  <si>
    <t>1212 The Plz</t>
  </si>
  <si>
    <t>['Hobby Shops', 'Jewelry', 'Shopping', 'Art Supplies', 'Arts &amp; Crafts']</t>
  </si>
  <si>
    <t>lD3P4qPR0ALkoq4N-sYcjQ</t>
  </si>
  <si>
    <t>Green Meadows Golf Course</t>
  </si>
  <si>
    <t>957 Kelly Rd</t>
  </si>
  <si>
    <t>dutu1EkjTaTiLmBIkOAeqw</t>
  </si>
  <si>
    <t>Queen City Petsitting</t>
  </si>
  <si>
    <t>7418 Edenbridge Ln</t>
  </si>
  <si>
    <t>['Pet Sitting', 'Pets', 'Dog Walkers', 'Pet Services', 'Professional Services']</t>
  </si>
  <si>
    <t>BBhGZG0zDMAqIncSqMPfCA</t>
  </si>
  <si>
    <t>Peppervine</t>
  </si>
  <si>
    <t>4620 Piedmont Row Dr, Ste 170B</t>
  </si>
  <si>
    <t>['Bars', 'American (New)', 'Restaurants', 'Nightlife', 'Cocktail Bars']</t>
  </si>
  <si>
    <t>1h7EL9kUy8fa0YssMbO3Yg</t>
  </si>
  <si>
    <t>Ace of Spuds Truck</t>
  </si>
  <si>
    <t>QalBgQ2z_Fc83xFGG6CgLg</t>
  </si>
  <si>
    <t>The Ritz-Carlton, Charlotte</t>
  </si>
  <si>
    <t>EY6MJh_gO5mqjyT8rPsAlQ</t>
  </si>
  <si>
    <t>Bourbon Street Grill</t>
  </si>
  <si>
    <t>11025 Carolina Place Pkwy, Ste Fc9</t>
  </si>
  <si>
    <t>ZJHyAaCjEkg2hkzdkPqUxg</t>
  </si>
  <si>
    <t>Advanced Dentistry of Blakeney</t>
  </si>
  <si>
    <t>8918 Blakeney Professional Dr, Ste 100</t>
  </si>
  <si>
    <t>['Dentists', 'Periodontists', 'Health &amp; Medical', 'General Dentistry', 'Cosmetic Dentists']</t>
  </si>
  <si>
    <t>mdKTHxu2zndDQwaVlK8VLg</t>
  </si>
  <si>
    <t>Charlotte Kennels</t>
  </si>
  <si>
    <t>5000 Sardis Dr</t>
  </si>
  <si>
    <t>['Pets', 'Pet Groomers', 'Pet Boarding', 'Pet Services', 'Pet Training', 'Pet Sitting']</t>
  </si>
  <si>
    <t>u5nSHE6QdZLkpC0Qlx1b1w</t>
  </si>
  <si>
    <t>JJ Fish &amp; Chicken</t>
  </si>
  <si>
    <t>6404 Albemarle Rd</t>
  </si>
  <si>
    <t>['Seafood', 'Food', 'American (New)', 'Restaurants', 'Halal']</t>
  </si>
  <si>
    <t>JgBCzGHjbAcf_xrMIrbZoQ</t>
  </si>
  <si>
    <t>Pro White Teeth Whitening</t>
  </si>
  <si>
    <t>['Health &amp; Medical', 'Dentists', 'Cosmetic Dentists', 'Beauty &amp; Spas', 'Cosmetics &amp; Beauty Supply', 'Shopping']</t>
  </si>
  <si>
    <t>sPwgafejYVdf8hd4-oDYVg</t>
  </si>
  <si>
    <t>DD Peckers</t>
  </si>
  <si>
    <t>10403 Park Rd, Ste E</t>
  </si>
  <si>
    <t>['Restaurants', 'Burgers', 'Chicken Wings', 'Pubs', 'Nightlife', 'Cheesesteaks', 'Bars']</t>
  </si>
  <si>
    <t>T1ezuBwruKcJWGKlNTkRNw</t>
  </si>
  <si>
    <t>Bar Marcel</t>
  </si>
  <si>
    <t>['French', 'Italian', 'Restaurants', 'Spanish']</t>
  </si>
  <si>
    <t>2gS2opOiCAyL_Q99QiqiFw</t>
  </si>
  <si>
    <t>PMP Carolinas</t>
  </si>
  <si>
    <t>4525 Park Rd, Ste B-101</t>
  </si>
  <si>
    <t>['Real Estate Services', 'Home Services', 'Real Estate', 'Commercial Real Estate', 'Property Management']</t>
  </si>
  <si>
    <t>sQbvvJQyVxHp1dymeO1Ggw</t>
  </si>
  <si>
    <t>The Underground</t>
  </si>
  <si>
    <t>['Dance Clubs', 'Music Venues', 'Nightlife', 'Arts &amp; Entertainment']</t>
  </si>
  <si>
    <t>y2MtWToawBOc76KsyB-m_A</t>
  </si>
  <si>
    <t>K9 Playland</t>
  </si>
  <si>
    <t>2139 S Tryon St</t>
  </si>
  <si>
    <t>['Pet Services', 'Pet Sitting', 'Pet Groomers', 'Pets']</t>
  </si>
  <si>
    <t>6qskz2dvf8go8QEFbrpvdg</t>
  </si>
  <si>
    <t>10275 Perimeter Pkwy</t>
  </si>
  <si>
    <t>5mG8NptNZtvOJv1wriHCCA</t>
  </si>
  <si>
    <t>Spice Cafe</t>
  </si>
  <si>
    <t>u_QHuGkiYKR2zM8ToGUzhg</t>
  </si>
  <si>
    <t>Joyce's Hardwood Floors</t>
  </si>
  <si>
    <t>['Flooring', 'Home Services', 'Damage Restoration', 'Home Cleaning', 'Contractors']</t>
  </si>
  <si>
    <t>cpUF6E6QwCrIEafBAC9Ifg</t>
  </si>
  <si>
    <t>Idental Dilworth</t>
  </si>
  <si>
    <t>uDxrdpVzU3QAWYkwR-X5EA</t>
  </si>
  <si>
    <t>Quik Shoppe</t>
  </si>
  <si>
    <t>201 East Blvd</t>
  </si>
  <si>
    <t>mIXyJgRDKpPW3ouHCu_8iw</t>
  </si>
  <si>
    <t>My Eye Doctor</t>
  </si>
  <si>
    <t>['Ophthalmologists', 'Doctors', 'Optometrists', 'Health &amp; Medical', 'Shopping', 'Eyewear &amp; Opticians']</t>
  </si>
  <si>
    <t>UyvcKX8HjrJUKTLs5xjgrw</t>
  </si>
  <si>
    <t>The Residence at SouthPark by Bozzuto</t>
  </si>
  <si>
    <t>['Apartments', 'Property Management', 'Home Services', 'Real Estate']</t>
  </si>
  <si>
    <t>UXL5eg0e6W1AZzmX6NAXdg</t>
  </si>
  <si>
    <t>Brickhouse Tavern</t>
  </si>
  <si>
    <t>209 Delburg St</t>
  </si>
  <si>
    <t>hEOxyQDoaQd_jDH42lgbcg</t>
  </si>
  <si>
    <t>Comfort Suites Airport</t>
  </si>
  <si>
    <t>3425 Mulberry Church Rd</t>
  </si>
  <si>
    <t>LqxfYqG2NAvgTuk8DJTFhg</t>
  </si>
  <si>
    <t>Costa Del Sol</t>
  </si>
  <si>
    <t>8045 South Blvd</t>
  </si>
  <si>
    <t>['Honduran', 'Mexican', 'Latin American', 'Restaurants']</t>
  </si>
  <si>
    <t>8JLh0WHvGcfhbliRIrbBew</t>
  </si>
  <si>
    <t>14135 Ballantyne Corporate Pl</t>
  </si>
  <si>
    <t>['Allergists', 'Health &amp; Medical', 'Doctors', 'Pulmonologist']</t>
  </si>
  <si>
    <t>UTU4wNXX8iqz0R4NgOlnDg</t>
  </si>
  <si>
    <t>Thai Orchid Restaurant</t>
  </si>
  <si>
    <t>4223 Providence Rd, Unit 7</t>
  </si>
  <si>
    <t>['Thai', 'Asian Fusion', 'Event Planning &amp; Services', 'Caterers', 'Restaurants']</t>
  </si>
  <si>
    <t>fHCu2seSfCZRxbBGzTRf8A</t>
  </si>
  <si>
    <t>El Rey Del Pollo</t>
  </si>
  <si>
    <t>['Mexican', 'Restaurants', 'Tacos', 'Chicken Shop']</t>
  </si>
  <si>
    <t>xchirC94ZWa856QFqWSYmQ</t>
  </si>
  <si>
    <t>Southview Dentistry</t>
  </si>
  <si>
    <t>2201 South Blvd, Ste 210</t>
  </si>
  <si>
    <t>['Cosmetic Dentists', 'Health &amp; Medical', 'Pediatric Dentists', 'General Dentistry', 'Dentists']</t>
  </si>
  <si>
    <t>vXLy8_rQy67k6160O6SbYQ</t>
  </si>
  <si>
    <t>Brow Haus - Lash &amp; Brow Studio</t>
  </si>
  <si>
    <t>14815 Ballantyne Village Way, Ste 240, Loft 19</t>
  </si>
  <si>
    <t>['Skin Care', 'Eyelash Service', 'Makeup Artists', 'Hair Removal', 'Eyebrow Services', 'Beauty &amp; Spas']</t>
  </si>
  <si>
    <t>U9EsDOyu34mcIQZYISk0tg</t>
  </si>
  <si>
    <t>Promenade On Providence</t>
  </si>
  <si>
    <t>5341 Ballantyne Commons Pkwy</t>
  </si>
  <si>
    <t>['Local Flavor', 'Shopping', 'Shopping Centers', 'Restaurants']</t>
  </si>
  <si>
    <t>cT9-GwUq2NHJZrT1_ID40Q</t>
  </si>
  <si>
    <t>Quilt Patch Fabrics</t>
  </si>
  <si>
    <t>1017 Stallings Rd</t>
  </si>
  <si>
    <t>fyC9gornWONtfkVEO4pqbw</t>
  </si>
  <si>
    <t>WetPaint Nail Bar</t>
  </si>
  <si>
    <t>13551 Steelecroft Pkwy, Ste 140</t>
  </si>
  <si>
    <t>KwBVrsbxERaAH7eFuf1Egw</t>
  </si>
  <si>
    <t>10123 Park Rd</t>
  </si>
  <si>
    <t>GrJ74hxJsXXwcqS7zcfFhw</t>
  </si>
  <si>
    <t>6000 Fairview Rd</t>
  </si>
  <si>
    <t>['Seafood', 'Restaurants', 'Steakhouses']</t>
  </si>
  <si>
    <t>hkYRpUnsRnJX2L6nzBLavQ</t>
  </si>
  <si>
    <t>The Martial Arts Training Institute</t>
  </si>
  <si>
    <t>9306 Beatties Ford Rd</t>
  </si>
  <si>
    <t>kueith_ob9ttWVXFbRt3yg</t>
  </si>
  <si>
    <t>Miller's Automotive Service</t>
  </si>
  <si>
    <t>511 E 2nd Ave</t>
  </si>
  <si>
    <t>bM-HLLbzegyzMyHilCQEdQ</t>
  </si>
  <si>
    <t>Oishi Caf√©</t>
  </si>
  <si>
    <t>['Japanese', 'Restaurants', 'Cafes', 'Teppanyaki']</t>
  </si>
  <si>
    <t>cXwUZgFtuteRV4FwDrlopA</t>
  </si>
  <si>
    <t>Cabarrus Animal Hospital</t>
  </si>
  <si>
    <t>3030 S Cannon Blvd</t>
  </si>
  <si>
    <t>['Pets', 'Veterinarians', 'Pet Sitting', 'Pet Groomers', 'Pet Services', 'Emergency Pet Hospital']</t>
  </si>
  <si>
    <t>2vWZ-ntzlg8GGjutLef7GA</t>
  </si>
  <si>
    <t>Midtown General &amp; Cosmetic Dentistry</t>
  </si>
  <si>
    <t>2034 Randolph Rd, Ste 100</t>
  </si>
  <si>
    <t>P5RVPZo3eM8H7iufFvO3gg</t>
  </si>
  <si>
    <t>CottageCare</t>
  </si>
  <si>
    <t>2400 Crownpoint Executive Dr, Ste 500</t>
  </si>
  <si>
    <t>HDv-KchmLSlRr5MXxRkNqQ</t>
  </si>
  <si>
    <t>Ginbu 401</t>
  </si>
  <si>
    <t>401 Providence Rd</t>
  </si>
  <si>
    <t>KzEbXitIPD2JBm90Av8ivA</t>
  </si>
  <si>
    <t>Wayback Burgers</t>
  </si>
  <si>
    <t>7014 Tutor St, Ste A</t>
  </si>
  <si>
    <t>['American (Traditional)', 'Restaurants', 'Burgers', 'Hot Dogs']</t>
  </si>
  <si>
    <t>xR8-i-2Qdg1MSBsDPAKs4Q</t>
  </si>
  <si>
    <t>Hankin &amp; Pack Law</t>
  </si>
  <si>
    <t>2820 Selwyn Ave, Ste 425</t>
  </si>
  <si>
    <t>['Estate Planning Law', 'Wills', 'Trusts', '&amp; Probates', 'Professional Services', 'Tenant and Eviction Law', 'Lawyers', 'Real Estate Law']</t>
  </si>
  <si>
    <t>rPAiFcHny8TE6wo6MKPsCw</t>
  </si>
  <si>
    <t>301 E Woodlawn Rd, Ste 100</t>
  </si>
  <si>
    <t>['Signmaking', 'Shipping Centers', 'Professional Services', 'Graphic Design', 'Printing Services', 'Local Services']</t>
  </si>
  <si>
    <t>b-0q4xbL6EWYUqnwqcYM4Q</t>
  </si>
  <si>
    <t>LXKGsFBsOYaS7VPuMlgONA</t>
  </si>
  <si>
    <t>['Restaurants', 'Bakeries', 'Food', 'Coffee &amp; Tea', 'Sandwiches']</t>
  </si>
  <si>
    <t>L4i-Jt57UMnwmcNehxpYNQ</t>
  </si>
  <si>
    <t>Solis Berewick Apartments by Greystar</t>
  </si>
  <si>
    <t>9550 Gannon Dr</t>
  </si>
  <si>
    <t>LNg_Ki2uIAMs1anl333zEg</t>
  </si>
  <si>
    <t>2225 Matthews Township Pkwy, Ste A</t>
  </si>
  <si>
    <t>['Ophthalmologists', 'Health &amp; Medical', 'Optometrists', 'Eyewear &amp; Opticians', 'Doctors', 'Shopping']</t>
  </si>
  <si>
    <t>mkAb0midYXqRLFJI1CHLWA</t>
  </si>
  <si>
    <t>9330 Center Lake Dr, Ste 100</t>
  </si>
  <si>
    <t>['Barbeque', 'Event Planning &amp; Services', 'Caterers', 'Restaurants', 'Steakhouses', 'Southern', 'Fast Food']</t>
  </si>
  <si>
    <t>99j5vhhtFJIefXDLsmA29Q</t>
  </si>
  <si>
    <t>10620 Providence Rd, Ste A</t>
  </si>
  <si>
    <t>['Gelato', 'Salad', 'Italian', 'Pizza', 'Restaurants', 'Food']</t>
  </si>
  <si>
    <t>Wj9g-n87x6JZI_GMvXVWHA</t>
  </si>
  <si>
    <t>84 Lumber</t>
  </si>
  <si>
    <t>6000 Rozzelles Ferry Rd</t>
  </si>
  <si>
    <t>J0NR4E4HAj6Zow-mF1dePA</t>
  </si>
  <si>
    <t>11116 S Tryon St, Unit A</t>
  </si>
  <si>
    <t>DDdX9rGk5v6OVoH9VMkk4w</t>
  </si>
  <si>
    <t>Best Wok II</t>
  </si>
  <si>
    <t>1819 Matthews Township Pkwy</t>
  </si>
  <si>
    <t>eggZ8T3tKRmOIWXiYYFdBw</t>
  </si>
  <si>
    <t>MERE'S CHEESE AND WINE</t>
  </si>
  <si>
    <t>2400 Park Rd, Ste H</t>
  </si>
  <si>
    <t>['Cheese Shops', 'Specialty Food', 'Nightlife', 'Bars', 'Wine Bars', 'Food']</t>
  </si>
  <si>
    <t>9cf8aug7pR9IWs7TrHj2wA</t>
  </si>
  <si>
    <t>Point Blank Range</t>
  </si>
  <si>
    <t>10726 Monroe Rd</t>
  </si>
  <si>
    <t>XNG9v1-DmScfwMShOmErcg</t>
  </si>
  <si>
    <t>440 E McCullough Dr, Ste 123</t>
  </si>
  <si>
    <t>['Caterers', 'American (New)', 'Chicken Wings', 'Event Planning &amp; Services', 'Sandwiches', 'Barbeque', 'Restaurants', 'Fast Food']</t>
  </si>
  <si>
    <t>1qtRAqVXIinawhmkcml4nQ</t>
  </si>
  <si>
    <t>Metrolina Appliance Service</t>
  </si>
  <si>
    <t>507 Silversmith Ln</t>
  </si>
  <si>
    <t>A-UPD1aji1HP3e6uOmQGeA</t>
  </si>
  <si>
    <t>J3-aXlcSCkONb_ccRpWE2g</t>
  </si>
  <si>
    <t>Fairfield Inn Charlotte Gastonia</t>
  </si>
  <si>
    <t>zFnPRtP7LGvr3sfxvy_dfg</t>
  </si>
  <si>
    <t>Revolution Ale House</t>
  </si>
  <si>
    <t>3228 N Davidson St</t>
  </si>
  <si>
    <t>['Bars', 'Pizza', 'Restaurants', 'Italian', 'Nightlife', 'Food']</t>
  </si>
  <si>
    <t>cW_WQaIijVdDIk63wYuOag</t>
  </si>
  <si>
    <t>Jelly Bean Jamz</t>
  </si>
  <si>
    <t>['Elementary Schools', 'Preschools', 'Education', 'Musical Instruments &amp; Teachers', 'Shopping']</t>
  </si>
  <si>
    <t>tqajW_GEpfOdbuVNw2-trw</t>
  </si>
  <si>
    <t>GUJsCQpujcgzuJkKAG818w</t>
  </si>
  <si>
    <t>Sugarfina - Southpark</t>
  </si>
  <si>
    <t>4400 Sharon Rd, Ste G06</t>
  </si>
  <si>
    <t>['Specialty Food', 'Chocolatiers &amp; Shops', 'Flowers &amp; Gifts', 'Candy Stores', 'Food', 'Gift Shops', 'Shopping']</t>
  </si>
  <si>
    <t>23lo3D53jS50i9yASgI28g</t>
  </si>
  <si>
    <t>Abbott's Frozen Custard</t>
  </si>
  <si>
    <t>10070 Edison Square Dr NW, Ste E100</t>
  </si>
  <si>
    <t>GlQs6zeCN0dwCe7gMBXFsg</t>
  </si>
  <si>
    <t>Premier Pharmacy and Wellness Center</t>
  </si>
  <si>
    <t>3010 Monroe Rd, Ste 101</t>
  </si>
  <si>
    <t>P8g3RZbkrJuEHsY_IzyPEg</t>
  </si>
  <si>
    <t>Founders Federal Credit Union</t>
  </si>
  <si>
    <t>11115 S Tryon St</t>
  </si>
  <si>
    <t>Bq56MPsbQFwg6biNTU5g7w</t>
  </si>
  <si>
    <t>9428 Steele Creek Rd</t>
  </si>
  <si>
    <t>['Cosmetics &amp; Beauty Supply', 'Department Stores', 'Food', 'Shopping', 'Drugstores', 'Fashion', 'Convenience Stores', 'Beauty &amp; Spas']</t>
  </si>
  <si>
    <t>SUKwfb-u6xbj2XPxtgcuzg</t>
  </si>
  <si>
    <t>509 N Polk St</t>
  </si>
  <si>
    <t>['Food', 'Grocery', 'International Grocery']</t>
  </si>
  <si>
    <t>3t8uONATS2XzPl0JMrqwsA</t>
  </si>
  <si>
    <t>10811 Pineville Rd</t>
  </si>
  <si>
    <t>VOzUu16tyULBTOO4lpK0Uw</t>
  </si>
  <si>
    <t>1218 N Hwy 16</t>
  </si>
  <si>
    <t>['Salad', 'Steakhouses', 'Seafood', 'Restaurants', 'American (New)']</t>
  </si>
  <si>
    <t>o3Kd6hNWY5ikm1hre_BLGw</t>
  </si>
  <si>
    <t>Threes Tap Room Wine Bar Cafe</t>
  </si>
  <si>
    <t>['Bars', 'Nightlife', 'Tapas/Small Plates', 'Wine Bars', 'Restaurants', 'American (New)']</t>
  </si>
  <si>
    <t>BlzUBeQQTUqX80SRz5t6MQ</t>
  </si>
  <si>
    <t>9700 Monroe Rd</t>
  </si>
  <si>
    <t>VlE4YbYkpKEoZtZGWXLLeg</t>
  </si>
  <si>
    <t>649 N New Hope Rd</t>
  </si>
  <si>
    <t>['Beauty &amp; Spas', 'Cosmetic Surgeons', 'Skin Care', 'Doctors', 'Dermatologists', 'Health &amp; Medical', 'Plastic Surgeons']</t>
  </si>
  <si>
    <t>mhXETpOsuXKUAo9AOAD62Q</t>
  </si>
  <si>
    <t>Rice N‚Äô Spice Market</t>
  </si>
  <si>
    <t>10070 Edison Square Dr NW</t>
  </si>
  <si>
    <t>['Specialty Food', 'Food', 'International Grocery', 'Grocery']</t>
  </si>
  <si>
    <t>rWrqkhxgLXQx4LF1htsmtQ</t>
  </si>
  <si>
    <t>Mctoolman</t>
  </si>
  <si>
    <t>7042 Hyde Park Dr</t>
  </si>
  <si>
    <t>['Carpenters', 'Home Services', 'Roofing', 'Handyman', 'Painters', 'Gutter Services', 'Pressure Washers']</t>
  </si>
  <si>
    <t>S986oVvGdCmgVd9gf_fjhw</t>
  </si>
  <si>
    <t>Las Americas</t>
  </si>
  <si>
    <t>8652 Pineville Matthews Rd</t>
  </si>
  <si>
    <t>['Food', 'Colombian', 'Latin American', 'Restaurants', 'Bakeries']</t>
  </si>
  <si>
    <t>Hbf1nVfy45uQQQVGJJIYVw</t>
  </si>
  <si>
    <t>['Home Cleaning', 'Carpet Cleaning', 'Shopping', 'Home Services', 'Home &amp; Garden', 'Local Services', 'Tiling', 'Grout Services']</t>
  </si>
  <si>
    <t>tKyFI_edg9fYRJbiGW7-Bg</t>
  </si>
  <si>
    <t>Okra</t>
  </si>
  <si>
    <t>1912 Commonwealth Ave</t>
  </si>
  <si>
    <t>['Massage', 'Beauty &amp; Spas', 'Active Life', 'Day Spas', 'Local Flavor', 'Health &amp; Medical', 'Coffee &amp; Tea', 'Fitness &amp; Instruction', 'Yoga', 'Massage Therapy', 'Food']</t>
  </si>
  <si>
    <t>Clear Day Window Cleaning</t>
  </si>
  <si>
    <t>['Home Services', 'Pressure Washers', 'Window Washing']</t>
  </si>
  <si>
    <t>hw39BuEaEEKM54imscUuGA</t>
  </si>
  <si>
    <t>JCC of Charlotte</t>
  </si>
  <si>
    <t>5007 Providence Rd</t>
  </si>
  <si>
    <t>['Specialty Schools', 'Art Schools', 'Synagogues', 'Religious Organizations', 'Active Life', 'Education', 'Fitness &amp; Instruction', 'Gyms', 'Public Services &amp; Government', 'Community Centers', 'Child Care &amp; Day Care', 'Summer Camps', 'Local Services', 'Preschools']</t>
  </si>
  <si>
    <t>i6iTC5YOSLNb3najWZaZnw</t>
  </si>
  <si>
    <t>All Around Appliance Repair</t>
  </si>
  <si>
    <t>['Local Services', 'Appliances', 'Home &amp; Garden', 'Shopping', 'Appliances &amp; Repair']</t>
  </si>
  <si>
    <t>TTFbaLpIwrjFx7YIL2pbJA</t>
  </si>
  <si>
    <t>Kabab-Je Rotisserie &amp; Grille</t>
  </si>
  <si>
    <t>2233 Matthews Township Pkwy, Ste E</t>
  </si>
  <si>
    <t>['Middle Eastern', 'Restaurants', 'Mediterranean', 'Vegan', 'Lebanese']</t>
  </si>
  <si>
    <t>6XrZ-AZRN53CSDZGWO6WKg</t>
  </si>
  <si>
    <t>Top Dog Training</t>
  </si>
  <si>
    <t>9831 Spring Harvest Dr</t>
  </si>
  <si>
    <t>9BfDnP_EgrXxDO2XkSbf3g</t>
  </si>
  <si>
    <t>9915 E Independence Blvd</t>
  </si>
  <si>
    <t>['Gyms', 'Fitness &amp; Instruction', 'Sports Clubs', 'Active Life', 'Trainers']</t>
  </si>
  <si>
    <t>VusoqxEm0o5XYSwhVaIOFw</t>
  </si>
  <si>
    <t>Computer Plumber</t>
  </si>
  <si>
    <t>5210 Poplar Tent Rd, Ste 20</t>
  </si>
  <si>
    <t>['Local Services', 'Home Network Installation', 'Home Services', 'Data Recovery', 'IT Services &amp; Computer Repair']</t>
  </si>
  <si>
    <t>0gMXeB8a2D1iMjwWfpCUAA</t>
  </si>
  <si>
    <t>Lee's Luxury Detailing</t>
  </si>
  <si>
    <t>733 Matthews Township Pkwy</t>
  </si>
  <si>
    <t>['Home Services', 'Auto Detailing', 'Building Supplies', 'Automotive']</t>
  </si>
  <si>
    <t>9fnLB3KgVuzDuq-UuMXFyA</t>
  </si>
  <si>
    <t>10235 Perimeter Pkwy, Ste A</t>
  </si>
  <si>
    <t>['Shopping', 'Fashion', 'Shoe Stores', 'Accessories']</t>
  </si>
  <si>
    <t>4_AJ0ur_R60kH5CYD2UKkQ</t>
  </si>
  <si>
    <t>Eden Cleaners</t>
  </si>
  <si>
    <t>505 W 7th St</t>
  </si>
  <si>
    <t>VgeqvDJQaintYIh3Tl4j2A</t>
  </si>
  <si>
    <t>['Steakhouses', 'Tex-Mex', 'Restaurants', 'Mexican', 'Southern', 'Fast Food']</t>
  </si>
  <si>
    <t>dj6ezvQ1ULvqgHQAr5LF5A</t>
  </si>
  <si>
    <t>9530 Birkdale Crossing Dr</t>
  </si>
  <si>
    <t>GSxTw-Rs_NA7iGOK57_Fkw</t>
  </si>
  <si>
    <t>Tryon Park at Rivergate</t>
  </si>
  <si>
    <t>12620 Toscana Way</t>
  </si>
  <si>
    <t>IWZcMtf2LJpR-YJRddiQMw</t>
  </si>
  <si>
    <t>Romanoff Heating &amp; Cooling Charlotte</t>
  </si>
  <si>
    <t>3730 Hargrove Ave</t>
  </si>
  <si>
    <t>Cg5aV5RoNhe1UYC8tWfZCg</t>
  </si>
  <si>
    <t>Vertical Tease - A Fitness Boutique</t>
  </si>
  <si>
    <t>163 S Trade St, Ste E</t>
  </si>
  <si>
    <t>['Dance Studios', 'Event Planning &amp; Services', 'Fitness &amp; Instruction', 'Active Life', 'Party &amp; Event Planning']</t>
  </si>
  <si>
    <t>50YPZsgzbyS7wuPEIJSMaw</t>
  </si>
  <si>
    <t>RV Rentals of the Carolinas</t>
  </si>
  <si>
    <t>4400 Republic Ct NW</t>
  </si>
  <si>
    <t>['RV Rental', 'Hotels &amp; Travel', 'Transportation']</t>
  </si>
  <si>
    <t>nuPUN7n3EMQP15h2JGVM6g</t>
  </si>
  <si>
    <t>14318 Rivergate View Dr, Ste 300</t>
  </si>
  <si>
    <t>mT9_bONG4iIaMt2_V_xoXg</t>
  </si>
  <si>
    <t>5119-A South Blvd</t>
  </si>
  <si>
    <t>['Shopping', 'Vape Shops', 'Accessories', 'Flowers &amp; Gifts', 'Fashion', 'Tobacco Shops', 'Head Shops', 'Jewelry', 'Gift Shops']</t>
  </si>
  <si>
    <t>wYbiRF2jjdIrstoc92FyJg</t>
  </si>
  <si>
    <t>Belmont's Specialty Food</t>
  </si>
  <si>
    <t>7 Main St</t>
  </si>
  <si>
    <t>['Grocery', 'Specialty Food', 'Food']</t>
  </si>
  <si>
    <t>hH2v93Xw4s8cQn8A6Gragw</t>
  </si>
  <si>
    <t>McCall Brothers</t>
  </si>
  <si>
    <t>6740 Brookshire Blvd</t>
  </si>
  <si>
    <t>['Local Services', 'Well Drilling', 'Home Services', 'Home &amp; Garden', 'Contractors', 'Plumbing', 'Building Supplies', 'Shopping', 'Kitchen &amp; Bath']</t>
  </si>
  <si>
    <t>FWvmaQcNVvpaS8vqmou17A</t>
  </si>
  <si>
    <t>Advantage Vision Center</t>
  </si>
  <si>
    <t>1016 S Church St</t>
  </si>
  <si>
    <t>_F4qxboOpRaOOMWsmXU8QA</t>
  </si>
  <si>
    <t>5727 North Sharon Amity -</t>
  </si>
  <si>
    <t>['Chicken Shop', 'Restaurants', 'Fast Food', 'Latin American', 'Peruvian', 'Empanadas', 'Food']</t>
  </si>
  <si>
    <t>YaGkCO51sV6MLavJ3XUmWw</t>
  </si>
  <si>
    <t>5716-A Wyalong Dr</t>
  </si>
  <si>
    <t>y_9Nu0uJ-VgRbGZf_6g49w</t>
  </si>
  <si>
    <t>Waiter's Choice Catering</t>
  </si>
  <si>
    <t>8031 Arrowridge Blvd</t>
  </si>
  <si>
    <t>['Caterers', 'Active Life', 'Event Planning &amp; Services', 'Personal Assistants', 'Professional Services', 'Restaurants', 'Party &amp; Event Planning']</t>
  </si>
  <si>
    <t>n_JBBl9GaXc8oPUWRsBEDw</t>
  </si>
  <si>
    <t>5740 Albemarle Rd</t>
  </si>
  <si>
    <t>SQEA7XcYZ6ygpuSnCSy1IQ</t>
  </si>
  <si>
    <t>10400 E Independence Blvd.</t>
  </si>
  <si>
    <t>['Restaurants', 'American (Traditional)', 'Barbeque', 'Steakhouses']</t>
  </si>
  <si>
    <t>6ObEfYnvFfbDJaeDJtrQDA</t>
  </si>
  <si>
    <t>Tadlock's Shoe Service</t>
  </si>
  <si>
    <t>631 S Sharon Amity Rd</t>
  </si>
  <si>
    <t>U2m2dWLuo2QfuYKvRAJ6GA</t>
  </si>
  <si>
    <t>Monticello Restaurant</t>
  </si>
  <si>
    <t>235 N. Tryon Street</t>
  </si>
  <si>
    <t>['Italian', 'Breakfast &amp; Brunch', 'American (New)', 'Restaurants', 'Southern']</t>
  </si>
  <si>
    <t>TJ5q9GCT9SRQGNDJ6mTkww</t>
  </si>
  <si>
    <t>Mr Nobody/ Gaston Tire Service</t>
  </si>
  <si>
    <t>2691 Union Rd</t>
  </si>
  <si>
    <t>7oDeEPH9xXCOsxRs3m3xAg</t>
  </si>
  <si>
    <t>Sidelines Sports Bar &amp; Billiards</t>
  </si>
  <si>
    <t>4544 South Blvd, Ste C</t>
  </si>
  <si>
    <t>['Sports Bars', 'Bars', 'Pool Halls', 'Gay Bars', 'Nightlife']</t>
  </si>
  <si>
    <t>7zbTRmkPaiScH7tTSyY7Dw</t>
  </si>
  <si>
    <t>Joe's Touch of Italy</t>
  </si>
  <si>
    <t>503 S Central Ave</t>
  </si>
  <si>
    <t>Q94ivaOTq5dJLq2GsRjg1Q</t>
  </si>
  <si>
    <t>Adams 7th Street Market</t>
  </si>
  <si>
    <t>401 Hawthorne Ln, Ste 100</t>
  </si>
  <si>
    <t>['Sandwiches', 'Breakfast &amp; Brunch', 'Delis', 'Restaurants', 'Caterers', 'Event Planning &amp; Services', 'Burgers']</t>
  </si>
  <si>
    <t>i-XkqxcDJREP7rxeOtU_mA</t>
  </si>
  <si>
    <t>J &amp; S Hair Design</t>
  </si>
  <si>
    <t>4808 Central Ave, Ste F</t>
  </si>
  <si>
    <t>LlSehKBi-vx0TE5x2Q4R_w</t>
  </si>
  <si>
    <t>Bonchon - Pineville</t>
  </si>
  <si>
    <t>8318 Pineville-Matthews Rd, Ste 703</t>
  </si>
  <si>
    <t>['Korean', 'Asian Fusion', 'Restaurants', 'Chicken Wings']</t>
  </si>
  <si>
    <t>vEUl_J4NVESLuENRsz3oig</t>
  </si>
  <si>
    <t>Better Business Bureau</t>
  </si>
  <si>
    <t>13860 Ballantyne Corporate Pl, Ste 225</t>
  </si>
  <si>
    <t>WPV0ucYjnb2HOrNxSopv6A</t>
  </si>
  <si>
    <t>1701 E 7th St</t>
  </si>
  <si>
    <t>['Pizza', 'Italian', 'Restaurants', 'Nightlife', 'Bars']</t>
  </si>
  <si>
    <t>IGxxnH4Q2S2y_ZdFFW469w</t>
  </si>
  <si>
    <t>Triple C Brewing Company</t>
  </si>
  <si>
    <t>2900 Griffith St</t>
  </si>
  <si>
    <t>['Local Flavor', 'Breweries', 'Food']</t>
  </si>
  <si>
    <t>mHG1dFLuNVfY22P-Ritl6g</t>
  </si>
  <si>
    <t>JuaJua cleaning</t>
  </si>
  <si>
    <t>1072 Stonedown Ln</t>
  </si>
  <si>
    <t>['Home Services', 'Professional Services', 'Pressure Washers', 'Window Washing', 'Office Cleaning']</t>
  </si>
  <si>
    <t>Tdypdkv2xMUzI_EdasCVig</t>
  </si>
  <si>
    <t>123 E McCullough Dr.</t>
  </si>
  <si>
    <t>['Hotels &amp; Travel', 'Event Planning &amp; Services', 'Hotels', 'Real Estate', 'Home Services', 'Apartments']</t>
  </si>
  <si>
    <t>QIMQ9oOAUovT5SBHj7JoOA</t>
  </si>
  <si>
    <t>Salem Village Apartments</t>
  </si>
  <si>
    <t>Corton Dr</t>
  </si>
  <si>
    <t>4fOlVk5LVJfLk8ofZbAyUA</t>
  </si>
  <si>
    <t>Nail City</t>
  </si>
  <si>
    <t>7005 Wilkinson Blvd, Ste J</t>
  </si>
  <si>
    <t>F2Pi-2W-ZJ44hztezz_DsA</t>
  </si>
  <si>
    <t>Tiffany Mason Coaching and Consulting</t>
  </si>
  <si>
    <t>['Business Consulting', 'Professional Services', 'Life Coach', 'Career Counseling']</t>
  </si>
  <si>
    <t>WA19HR4iGAtNo3iez_ZaaQ</t>
  </si>
  <si>
    <t>Piedmont Community Charter School West Campus</t>
  </si>
  <si>
    <t>119 E 2nd Ave</t>
  </si>
  <si>
    <t>5s6D9163ngKmROCcMH7G8Q</t>
  </si>
  <si>
    <t>['Salad', 'Food', 'Soup', 'Chicken Wings', 'Desserts', 'American (Traditional)', 'Restaurants', 'Tex-Mex', 'Wraps']</t>
  </si>
  <si>
    <t>wKlaMdF20DaVt1abb68_Fg</t>
  </si>
  <si>
    <t>American Limousine</t>
  </si>
  <si>
    <t>['Transportation', 'Party &amp; Event Planning', 'Hotels &amp; Travel', 'Limos', 'Party Bus Rentals', 'Event Planning &amp; Services', 'Tours', 'Wine Tours', 'Airport Shuttles']</t>
  </si>
  <si>
    <t>fPXMByr2I_g0VNtM6brAjw</t>
  </si>
  <si>
    <t>Paper Doll Lounge</t>
  </si>
  <si>
    <t>3221 Wilkinson Blvd</t>
  </si>
  <si>
    <t>['Adult Entertainment', 'Cocktail Bars', 'Bars', 'Lounges', 'Nightlife']</t>
  </si>
  <si>
    <t>0lhQjqxsXuHgcSXiyj_IKQ</t>
  </si>
  <si>
    <t>150 N College St, Ste 1100</t>
  </si>
  <si>
    <t>['Cosmetic Dentists', 'Health &amp; Medical', 'Dentists', 'General Dentistry', 'Beauty &amp; Spas', 'Endodontists', 'Teeth Whitening']</t>
  </si>
  <si>
    <t>64gQ4EGOiFMZ2JjTW-5s6Q</t>
  </si>
  <si>
    <t>Anointed-Bodyworks Massage Therapy</t>
  </si>
  <si>
    <t>19837 S Main St, Ste B</t>
  </si>
  <si>
    <t>kwJrE0uqofzouxWs3E_ATg</t>
  </si>
  <si>
    <t>13845 Conlan Cir</t>
  </si>
  <si>
    <t>HsYuTnGha1ohMTAwFcHkNw</t>
  </si>
  <si>
    <t>Smoke Anywhere For Penny's</t>
  </si>
  <si>
    <t>1020 Crews Rd, Ste O</t>
  </si>
  <si>
    <t>9aTzTX_7-Zfi7nTS_phhfg</t>
  </si>
  <si>
    <t>Elizabeth Family Medicine</t>
  </si>
  <si>
    <t>2001 Vail Ave, Ste 400</t>
  </si>
  <si>
    <t>FIRez8X023r7_nH-bac-aA</t>
  </si>
  <si>
    <t>Lawn Care and Deck Repair</t>
  </si>
  <si>
    <t>6321 Big Oak Ln</t>
  </si>
  <si>
    <t>['Landscaping', 'Contractors', 'Home Services', 'Decks &amp; Railing']</t>
  </si>
  <si>
    <t>K6jYFUL4v6ufz8FnwUjNtw</t>
  </si>
  <si>
    <t>Providence Gallery</t>
  </si>
  <si>
    <t>['Art Galleries', 'Arts &amp; Entertainment', 'Arts &amp; Crafts', 'Framing', 'Shopping']</t>
  </si>
  <si>
    <t>oGUftez-5H2Zw3RwLofQXw</t>
  </si>
  <si>
    <t>South End Movers</t>
  </si>
  <si>
    <t>wT-PCstftahd0BWJxjSEIg</t>
  </si>
  <si>
    <t>Reids Movers</t>
  </si>
  <si>
    <t>['Junk Removal &amp; Hauling', 'Local Services', 'Couriers &amp; Delivery Services', 'Packing Services', 'Home Cleaning', 'Movers', 'Home Services']</t>
  </si>
  <si>
    <t>R4DJh_Z8par3sjnNmh1vZg</t>
  </si>
  <si>
    <t>LuLu's Maryland Style Chicken &amp; Seafood</t>
  </si>
  <si>
    <t>['Chicken Wings', 'Restaurants', 'Seafood', 'Fish &amp; Chips']</t>
  </si>
  <si>
    <t>JtbsoCIQUZkMnXEOmX_x0A</t>
  </si>
  <si>
    <t>Carolina Mall Cinemas</t>
  </si>
  <si>
    <t>120 Country Club Dr NE</t>
  </si>
  <si>
    <t>ulDxltMssBpGIEkC_A5j3Q</t>
  </si>
  <si>
    <t>East African Cusine Eritrean And Ethiopian</t>
  </si>
  <si>
    <t>['Nightlife', 'Ethiopian', 'African', 'Restaurants', 'American (Traditional)', 'Bars', 'Eritrean']</t>
  </si>
  <si>
    <t>p4VmOBPvdsZHxAmsTuMWvQ</t>
  </si>
  <si>
    <t>507 Providence Rd, Crescent Corners</t>
  </si>
  <si>
    <t>['Hair Salons', 'Beauty &amp; Spas', 'Barbers', 'Shopping', 'Hair Stylists', "Men's Hair Salons", 'Cosmetics &amp; Beauty Supply']</t>
  </si>
  <si>
    <t>2KpyT9ZN2qtj1n3TX_bzYQ</t>
  </si>
  <si>
    <t>3118 Fincher Farm Rd</t>
  </si>
  <si>
    <t>['Restaurants', 'Burgers', 'Nightlife', 'Bars', 'American (New)', 'Wine Bars']</t>
  </si>
  <si>
    <t>Db-oEwCyOhofNnzAvqU3IQ</t>
  </si>
  <si>
    <t>Randy Marion Buick GMC</t>
  </si>
  <si>
    <t>13701 Statesville Rd</t>
  </si>
  <si>
    <t>hQk9hBFJXIAqznWACkWgiw</t>
  </si>
  <si>
    <t>eq6S5caSuaV-aW-WltP12w</t>
  </si>
  <si>
    <t>Matthew‚Äôs Service &amp; Repair</t>
  </si>
  <si>
    <t>3496 Gribble Rd</t>
  </si>
  <si>
    <t>EDGe4888600Cr5aNFLLLBQ</t>
  </si>
  <si>
    <t>TV Mounting Charlotte</t>
  </si>
  <si>
    <t>4027 Sunnycrest Ln</t>
  </si>
  <si>
    <t>['Home Theatre Installation', 'Home Services', 'Television Service Providers', 'TV Mounting', 'Local Services']</t>
  </si>
  <si>
    <t>pjmMrDDoPmox5vh8D34IUQ</t>
  </si>
  <si>
    <t>6018 E Independence Blvd</t>
  </si>
  <si>
    <t>['Burgers', 'Restaurants', 'Fast Food', 'Hot Dogs']</t>
  </si>
  <si>
    <t>FZkGBWoXkQ2f3KIYhvsDmw</t>
  </si>
  <si>
    <t>3826 S New Hope Rd, Suite 6</t>
  </si>
  <si>
    <t>z3d9F7YuS3M6VhIwXMruPA</t>
  </si>
  <si>
    <t>North Mecklenburg Plumbing Co Inc</t>
  </si>
  <si>
    <t>9705 Rosewood Meadow Ln</t>
  </si>
  <si>
    <t>vW8tYWRexgj9GBPuMy_5zg</t>
  </si>
  <si>
    <t>Starks Pediatrics At Mallard Creek</t>
  </si>
  <si>
    <t>2315 W Arbors Dr, Ste 115</t>
  </si>
  <si>
    <t>ovoONSxYRJzwAX0wq76Exg</t>
  </si>
  <si>
    <t>Victorias Nail &amp; Spa</t>
  </si>
  <si>
    <t>25YVFgR2pkt3u1f2fDBfnw</t>
  </si>
  <si>
    <t>Jocks &amp; Jills Sports Grille</t>
  </si>
  <si>
    <t>4109 Southstream Blvd</t>
  </si>
  <si>
    <t>['American (Traditional)', 'Nightlife', 'Sports Bars', 'Restaurants', 'Bars', 'Sandwiches']</t>
  </si>
  <si>
    <t>y3yt_6bTuhYdCkSnR-lKAg</t>
  </si>
  <si>
    <t>10052 E Independence Blvd</t>
  </si>
  <si>
    <t>O1fGAu4tZ34wCVu8iGdJ8Q</t>
  </si>
  <si>
    <t>1010 Cloverleaf Plz</t>
  </si>
  <si>
    <t>6kq9oLduJAYkb2WjAb36KA</t>
  </si>
  <si>
    <t>Le's Sandwiches &amp; Cafe</t>
  </si>
  <si>
    <t>['Vietnamese', 'Restaurants', 'Sandwiches']</t>
  </si>
  <si>
    <t>j_-AlmCecYEtIl-mjZaKqA</t>
  </si>
  <si>
    <t>Trek Bike Store of Charlotte</t>
  </si>
  <si>
    <t>12194 Johnston Way</t>
  </si>
  <si>
    <t>['Fashion', 'Sports Wear', 'Sporting Goods', 'Bike Repair/Maintenance', 'Local Services', 'Bikes', 'Shopping']</t>
  </si>
  <si>
    <t>KfGTMMt7I4CQMA4haG1Jlg</t>
  </si>
  <si>
    <t>Raksa Thai Wellness Spa</t>
  </si>
  <si>
    <t>4832 Park Rd, Ste I</t>
  </si>
  <si>
    <t>['Reiki', 'Massage Therapy', 'Health &amp; Medical']</t>
  </si>
  <si>
    <t>bM23SYROu60ZrUmJ6CBhHQ</t>
  </si>
  <si>
    <t>Joe Gibbs Racing</t>
  </si>
  <si>
    <t>13415 Reese Blvd W</t>
  </si>
  <si>
    <t>MbKIlTEPzVi0LRdkZGwHxw</t>
  </si>
  <si>
    <t>Voss Salon &amp; Retro Barber</t>
  </si>
  <si>
    <t>8517 Davis Lake Pkwy, Ste D5</t>
  </si>
  <si>
    <t>WtW6tL9fZ3PHBqD-wET1tA</t>
  </si>
  <si>
    <t>Nails Bar Spa</t>
  </si>
  <si>
    <t>1497 Concord Pkwy N</t>
  </si>
  <si>
    <t>['Nail Salons', 'Waxing', 'Beauty &amp; Spas', 'Hair Removal', 'Day Spas']</t>
  </si>
  <si>
    <t>INvlcoiBVyxS5DEQepyGDw</t>
  </si>
  <si>
    <t>7900 Arrowridge Road</t>
  </si>
  <si>
    <t>d1bb-V9tZDnu-teb_CST4A</t>
  </si>
  <si>
    <t>Charlotte Mattress Warehouse</t>
  </si>
  <si>
    <t>['Mattresses', 'Shopping', 'Furniture Stores', 'Home &amp; Garden', 'Home Decor']</t>
  </si>
  <si>
    <t>CV05rBOr5DdDGvxUZkRFmg</t>
  </si>
  <si>
    <t>Angeline's</t>
  </si>
  <si>
    <t>['Salad', 'Cocktail Bars', 'Bars', 'Nightlife', 'Pizza', 'Italian', 'Restaurants']</t>
  </si>
  <si>
    <t>20kaXgEgrPbpuHwewflsoA</t>
  </si>
  <si>
    <t>Windsor</t>
  </si>
  <si>
    <t>8111 Concord Mills Blvd, Ste 634</t>
  </si>
  <si>
    <t>['Fashion', "Women's Clothing", 'Formal Wear', 'Accessories', 'Shopping']</t>
  </si>
  <si>
    <t>iiixGVZ0tcuVO_SKUE02qA</t>
  </si>
  <si>
    <t>3213 Eastway Dr</t>
  </si>
  <si>
    <t>sY_hAfwWzgr0sxyMgMB5Jg</t>
  </si>
  <si>
    <t>9705 Sam Furr Rd, Ste B</t>
  </si>
  <si>
    <t>['Internet Service Providers', 'Electronics', 'Home Services', 'Shopping', 'Professional Services', 'Mobile Phones']</t>
  </si>
  <si>
    <t>hANUhA9UU9Wj1aQgPbpZuA</t>
  </si>
  <si>
    <t>City Art Works</t>
  </si>
  <si>
    <t>1630 Woodlawn Rd</t>
  </si>
  <si>
    <t>['Jewelry', 'Arts &amp; Crafts', 'Shopping']</t>
  </si>
  <si>
    <t>0HAgqWjNfT5nbbWk3Xy2Bw</t>
  </si>
  <si>
    <t>Genaro's Rotisserie &amp; Grill</t>
  </si>
  <si>
    <t>['Latin American', 'Restaurants', 'Peruvian']</t>
  </si>
  <si>
    <t>pa2Y633N7lG7SHCIriE8GQ</t>
  </si>
  <si>
    <t>7900 Lyles Ln NW</t>
  </si>
  <si>
    <t>['Restaurants', 'Italian', 'Seafood']</t>
  </si>
  <si>
    <t>ysq_dA5tsPs3EYGMAL7pTQ</t>
  </si>
  <si>
    <t>Flowers Plus</t>
  </si>
  <si>
    <t>301 S Tryon St, Ste 50</t>
  </si>
  <si>
    <t>['Florists', 'Flowers &amp; Gifts', 'Shopping', 'Floral Designers', 'Event Planning &amp; Services']</t>
  </si>
  <si>
    <t>7I3BgDttDJD83i8p1Q1GRQ</t>
  </si>
  <si>
    <t>Ian's Elite Mobile Detailing</t>
  </si>
  <si>
    <t>oHytNiXwWDaXkPBKzpMFSg</t>
  </si>
  <si>
    <t>JP's House</t>
  </si>
  <si>
    <t>3320 Robinwood Rd, Ste 150</t>
  </si>
  <si>
    <t>3FRIZsRrRnm3WTMCRSnB_w</t>
  </si>
  <si>
    <t>Indulgence Salon</t>
  </si>
  <si>
    <t>1530 Overland Park Ln, Ste 1-101</t>
  </si>
  <si>
    <t>["Men's Hair Salons", 'Day Spas', 'Beauty &amp; Spas', 'Hair Salons', 'Barbers']</t>
  </si>
  <si>
    <t>ph0yheXtoXCGf9XMPSntiw</t>
  </si>
  <si>
    <t>Markham Landscape Products</t>
  </si>
  <si>
    <t>6300 Lakeview Rd</t>
  </si>
  <si>
    <t>['Building Supplies', 'Landscaping', 'Home Services']</t>
  </si>
  <si>
    <t>PKStb2ZUAuYadme87i3qzQ</t>
  </si>
  <si>
    <t>Aurora Apartment Homes</t>
  </si>
  <si>
    <t>VsEpjrGJu8RJhreGChT7Uw</t>
  </si>
  <si>
    <t>Nuvole Rooftop TwentyTwo</t>
  </si>
  <si>
    <t>220 E Trade St, Ste 2200</t>
  </si>
  <si>
    <t>['Lounges', 'Cocktail Bars', 'Nightlife', 'Bars', 'Restaurants', 'American (New)']</t>
  </si>
  <si>
    <t>KW0DwGRM5UjF3kF0aFbrdg</t>
  </si>
  <si>
    <t>Keller Williams Realty</t>
  </si>
  <si>
    <t>tLSgXuy0g8nxX6Xgb7nvrw</t>
  </si>
  <si>
    <t>Lotus Buffet</t>
  </si>
  <si>
    <t>updfrNZojTek8fbze4_jKQ</t>
  </si>
  <si>
    <t>Gaston Eye Associates</t>
  </si>
  <si>
    <t>2325 Aberdeen Blvd, Ste A</t>
  </si>
  <si>
    <t>['Medical Supplies', 'Doctors', 'Ophthalmologists', 'Laser Eye Surgery/Lasik', 'Eyewear &amp; Opticians', 'Optometrists', 'Shopping', 'Health &amp; Medical']</t>
  </si>
  <si>
    <t>nynYSv9x6VM3_j8uMolkoQ</t>
  </si>
  <si>
    <t>Sidetrax Sports Bar and Food</t>
  </si>
  <si>
    <t>121 W Central Ave</t>
  </si>
  <si>
    <t>['Nightlife', 'American (Traditional)', 'Sports Bars', 'Bars', 'Restaurants']</t>
  </si>
  <si>
    <t>SyYvMYbq620HCkfyLvZsfQ</t>
  </si>
  <si>
    <t>Omega Learning Center - Lake Norman</t>
  </si>
  <si>
    <t>9810 Gilead Rd, Ste A-103</t>
  </si>
  <si>
    <t>['Tutoring Centers', 'Test Preparation', 'Education', 'Educational Services']</t>
  </si>
  <si>
    <t>56b2cOR7d3l-7fEnc-fGAg</t>
  </si>
  <si>
    <t>Kiya's Cuizine</t>
  </si>
  <si>
    <t>10901 University City Blvd, Ste 106</t>
  </si>
  <si>
    <t>['Restaurants', 'Juice Bars &amp; Smoothies', 'Breakfast &amp; Brunch', 'American (Traditional)', 'Food', 'Soul Food']</t>
  </si>
  <si>
    <t>i-lQFdd18sAK9AQtqLi8sg</t>
  </si>
  <si>
    <t>Residence Inn by Marriott Charlotte Uptown</t>
  </si>
  <si>
    <t>404 S Mint St</t>
  </si>
  <si>
    <t>fBg5xjR1WUXoKtL4EbhQPw</t>
  </si>
  <si>
    <t>Courtyard Charlotte Airport</t>
  </si>
  <si>
    <t>2700 Little Rock Rd</t>
  </si>
  <si>
    <t>jqAinwffAWydfw38dS-DRw</t>
  </si>
  <si>
    <t>Ballantyne Urgent Care</t>
  </si>
  <si>
    <t>14214 Ballantyne Lake Rd, Ste 100</t>
  </si>
  <si>
    <t>ukEYfP3HSeNVxDDdiY5zZQ</t>
  </si>
  <si>
    <t>HH Gregg</t>
  </si>
  <si>
    <t>3940 E Franklin Blvd</t>
  </si>
  <si>
    <t>['Shopping', 'Electronics', 'Appliances', 'Home &amp; Garden']</t>
  </si>
  <si>
    <t>cWZgqO5H-qYuCz-BjDUB7Q</t>
  </si>
  <si>
    <t>Bad Dog American Pub</t>
  </si>
  <si>
    <t>8933 JM Keynes Dr, Ste 2</t>
  </si>
  <si>
    <t>['Food', 'Beer', 'Wine &amp; Spirits', 'Sports Bars', 'Bars', 'Burgers', 'American (Traditional)', 'Sandwiches', 'Nightlife', 'American (New)', 'Pubs', 'Restaurants']</t>
  </si>
  <si>
    <t>6JTtH4qxKRm5MUmEohm8Wg</t>
  </si>
  <si>
    <t>170EB5mUxLCj-Tn_5t-_kw</t>
  </si>
  <si>
    <t>Chin Garden</t>
  </si>
  <si>
    <t>4420 The Plz, Ste D</t>
  </si>
  <si>
    <t>['Restaurants', 'Cantonese', 'Szechuan', 'Chinese']</t>
  </si>
  <si>
    <t>CCQPCzMea9Rx_JMHIeTnBA</t>
  </si>
  <si>
    <t>16711 Birkdale Commons Pkwy</t>
  </si>
  <si>
    <t>['Shopping', 'Drugstores', 'Convenience Stores', 'Food', 'Cosmetics &amp; Beauty Supply', 'Beauty &amp; Spas']</t>
  </si>
  <si>
    <t>AGKYU7UhBHXEO3pSGx5MKw</t>
  </si>
  <si>
    <t>7110 Highway 73</t>
  </si>
  <si>
    <t>J3ZSl7xvnLM6KgLB763YCw</t>
  </si>
  <si>
    <t>6555 Morrison St</t>
  </si>
  <si>
    <t>5WhZvE8pvDGVaYaIQOCohg</t>
  </si>
  <si>
    <t>Stache House Bar &amp; Lounge</t>
  </si>
  <si>
    <t>1520 S Blvd, Ste 120</t>
  </si>
  <si>
    <t>['Lounges', 'Bars', 'Nightlife', 'Hookah Bars']</t>
  </si>
  <si>
    <t>C8v9eK0uZ6X_kqzd9EiBBQ</t>
  </si>
  <si>
    <t>David Yurman</t>
  </si>
  <si>
    <t>4400 Sharon Rd, Ste M14</t>
  </si>
  <si>
    <t>['Watches', 'Jewelry', 'Shopping']</t>
  </si>
  <si>
    <t>qeixzOYuWFPy8uKrOfuapg</t>
  </si>
  <si>
    <t>4435 Randolph Rd</t>
  </si>
  <si>
    <t>fGxBre5-8lsj0ybdf8koSw</t>
  </si>
  <si>
    <t>k3zmDAZd91HUVlhfUusPVA</t>
  </si>
  <si>
    <t>Providence Management &amp; Investments</t>
  </si>
  <si>
    <t>915 N New Hope Rd</t>
  </si>
  <si>
    <t>['Real Estate Services', 'Property Management', 'Real Estate', 'Home Services']</t>
  </si>
  <si>
    <t>rWEkCDAJx4QGSt6pmlPOTA</t>
  </si>
  <si>
    <t>20125 N Main St</t>
  </si>
  <si>
    <t>['Grocery', 'Restaurants', 'Delis', 'Food']</t>
  </si>
  <si>
    <t>9gs1t-uz80FSGOw8jp_cJQ</t>
  </si>
  <si>
    <t>Amy's Alterations</t>
  </si>
  <si>
    <t>ExQpwVK2xg6w3Ip4tKyvhA</t>
  </si>
  <si>
    <t>Arandas Auto Service</t>
  </si>
  <si>
    <t>6300 S Blvd, Ste 400</t>
  </si>
  <si>
    <t>__eb2f_wEBrEl0xCyLqDeQ</t>
  </si>
  <si>
    <t>Mr. Taco</t>
  </si>
  <si>
    <t>7705 South Tryon St</t>
  </si>
  <si>
    <t>d25EAvcnm2MHoY-rZYNslA</t>
  </si>
  <si>
    <t>Cinco de Mayo</t>
  </si>
  <si>
    <t>10009 Weddington Rd Extension</t>
  </si>
  <si>
    <t>sNrnQtPg4dTAk_WxkgpO3Q</t>
  </si>
  <si>
    <t>Binders Art Supplies and Frames</t>
  </si>
  <si>
    <t>284 S Sharon Amity Rd</t>
  </si>
  <si>
    <t>2OjI248GJJTrYXm2Hp58Xg</t>
  </si>
  <si>
    <t>Flex and Fit</t>
  </si>
  <si>
    <t>['Cooking Schools', 'Education', 'Pilates', 'Yoga', 'Fitness &amp; Instruction', 'Specialty Schools', 'Active Life', 'Gyms']</t>
  </si>
  <si>
    <t>c7_26aFTcgu169GTTQerSQ</t>
  </si>
  <si>
    <t>KM Salon</t>
  </si>
  <si>
    <t>1440 S Tryon St, Ste 102</t>
  </si>
  <si>
    <t>['Beauty &amp; Spas', 'Blow Dry/Out Services', "Men's Hair Salons", 'Hair Removal', 'Hair Salons', 'Hair Stylists']</t>
  </si>
  <si>
    <t>Qw9nY1vjTHqiBXQxxkIwLA</t>
  </si>
  <si>
    <t>8111 Concord Mills Blvd, Ste 218</t>
  </si>
  <si>
    <t>oZmQWC_nIoyRNLtwnfDJPQ</t>
  </si>
  <si>
    <t>Georgetown Bodyworks Day Spa</t>
  </si>
  <si>
    <t>['Beauty &amp; Spas', 'Nail Salons', 'Day Spas', 'Hair Salons']</t>
  </si>
  <si>
    <t>LPXgOEpqna8H8FpWAK5Scg</t>
  </si>
  <si>
    <t>Sprouts Farmers Market</t>
  </si>
  <si>
    <t>15121 Ballancroft Pkwy, Ste A</t>
  </si>
  <si>
    <t>['Specialty Food', 'Grocery', 'Food', 'Farmers Market']</t>
  </si>
  <si>
    <t>TvxvsiidWhxS5Uhbp6830w</t>
  </si>
  <si>
    <t>8805 Townley Rd, Ste B</t>
  </si>
  <si>
    <t>['Restaurants', 'Seafood', 'American (New)', 'Bars', 'Nightlife', 'Cocktail Bars']</t>
  </si>
  <si>
    <t>C3L86HZsRD9UcbYxQS3_kQ</t>
  </si>
  <si>
    <t>Mercedes-Benz of Northlake</t>
  </si>
  <si>
    <t>10725 Northlake Auto Plaza Blvd</t>
  </si>
  <si>
    <t>zhyVRqSz5H4-R6HVM0raZA</t>
  </si>
  <si>
    <t>EU Automotive Group</t>
  </si>
  <si>
    <t>315 Quincey St</t>
  </si>
  <si>
    <t>['Transmission Repair', 'Professional Services', 'Automotive', 'Auto Repair', 'Oil Change Stations', 'Body Shops']</t>
  </si>
  <si>
    <t>RpRoNjNVtZ4r2NiAERZIEA</t>
  </si>
  <si>
    <t>AJ's Cleaners</t>
  </si>
  <si>
    <t>['Laundromat', 'Local Services', 'Laundry Services', 'Couriers &amp; Delivery Services', 'Dry Cleaning &amp; Laundry', 'Dry Cleaning', 'Sewing &amp; Alterations']</t>
  </si>
  <si>
    <t>xG7CPqy-dXBzLUbMhR-J6A</t>
  </si>
  <si>
    <t>U-Haul Moving &amp; Storage of Safe Harbor</t>
  </si>
  <si>
    <t>9208 Westmoreland Rd</t>
  </si>
  <si>
    <t>['Automotive', 'Trailer Rental', 'Truck Rental', 'Local Services', 'Parking', 'Self Storage']</t>
  </si>
  <si>
    <t>9pqz1W8EqG0k07vnmHdtvg</t>
  </si>
  <si>
    <t>8052 Concord Mills Blvd</t>
  </si>
  <si>
    <t>['Shopping', 'Beauty &amp; Spas', 'Day Spas', 'Cosmetics &amp; Beauty Supply', 'Hair Salons', 'Skin Care']</t>
  </si>
  <si>
    <t>vMqeOCXf_i1jpgF18bErQQ</t>
  </si>
  <si>
    <t>Old Hickory Buildings of Monroe</t>
  </si>
  <si>
    <t>4118 W Hwy 74</t>
  </si>
  <si>
    <t>['Self Storage', 'Truck Rental', 'Professional Services', 'Automotive', 'Local Services', 'Shopping', 'Building Supplies', 'Home Services', 'Contractors']</t>
  </si>
  <si>
    <t>lDW17ZfA17a-5yg1vCK3wg</t>
  </si>
  <si>
    <t>Rooftop 210</t>
  </si>
  <si>
    <t>210 E Trade St, Ste B-320, Epicentre</t>
  </si>
  <si>
    <t>['Bars', 'Nightlife', 'Event Planning &amp; Services', 'Festivals', 'Music Venues', 'Arts &amp; Entertainment', 'Venues &amp; Event Spaces', 'Restaurants', 'American (New)']</t>
  </si>
  <si>
    <t>ei0d6U-oU0W9HljXIXC5QA</t>
  </si>
  <si>
    <t>Sizzlewich</t>
  </si>
  <si>
    <t>['Food', 'American (New)', 'Restaurants', 'Vietnamese', 'Creperies', 'Coffee &amp; Tea']</t>
  </si>
  <si>
    <t>P9-vsskzBmpx8j7pt_6YoA</t>
  </si>
  <si>
    <t>Who's Next Barbershop</t>
  </si>
  <si>
    <t>5NbPSWDtvudODCP7tPPpEw</t>
  </si>
  <si>
    <t>Massage Envy - Myers Park</t>
  </si>
  <si>
    <t>2907 Providence Rd</t>
  </si>
  <si>
    <t>['Health &amp; Medical', 'Beauty &amp; Spas', 'Massage', 'Massage Therapy', 'Skin Care', 'Day Spas']</t>
  </si>
  <si>
    <t>d8oaTRX5i9au1T2g_ma2PQ</t>
  </si>
  <si>
    <t>2300 Stevens Mill Rd, Ste A</t>
  </si>
  <si>
    <t>wNvF1L6q8YaWuhQF9Z9ABg</t>
  </si>
  <si>
    <t>Southern Kitchen - Mount Holly</t>
  </si>
  <si>
    <t>1015 W Catawba Ave</t>
  </si>
  <si>
    <t>nE0vxNCCn_KaP4v36zbKhg</t>
  </si>
  <si>
    <t>Carmel Family Physicians</t>
  </si>
  <si>
    <t>10000 Park Cedar Dr</t>
  </si>
  <si>
    <t>AQ3C9jSx1wBU_TUIVj366A</t>
  </si>
  <si>
    <t>7510 Pineville Matthews Rd, Ste 10</t>
  </si>
  <si>
    <t>n1dC2ol3O18ciiCiZbswrQ</t>
  </si>
  <si>
    <t>Greenway Express Carwash</t>
  </si>
  <si>
    <t>9121 S Tryon St</t>
  </si>
  <si>
    <t>['Automotive', 'Professional Services', 'Car Wash']</t>
  </si>
  <si>
    <t>HCvSXTYw0WoszrJlffsRSg</t>
  </si>
  <si>
    <t>Hong Phat Restaurant</t>
  </si>
  <si>
    <t>Pcij9Zvllmj-oge8N-uSzg</t>
  </si>
  <si>
    <t>The Woodshed Restaurant</t>
  </si>
  <si>
    <t>210 S Main St</t>
  </si>
  <si>
    <t>['Steakhouses', 'American (New)', 'American (Traditional)', 'Restaurants']</t>
  </si>
  <si>
    <t>jUF7BSWB2s7Xgp5PbISbsg</t>
  </si>
  <si>
    <t>9609 N Tryon St, Ste K</t>
  </si>
  <si>
    <t>aJGbG6fBctE1j-9LM2KnCw</t>
  </si>
  <si>
    <t>PPB Collision &amp; Repair Center</t>
  </si>
  <si>
    <t>308 N Polk St</t>
  </si>
  <si>
    <t>3jlyMZjr7tQwXnoOsN_lQQ</t>
  </si>
  <si>
    <t>Marino's Philly Pizzeria &amp; Grill</t>
  </si>
  <si>
    <t>['Pets', 'Restaurants', 'Pizza']</t>
  </si>
  <si>
    <t>tMKblwX0CeCDZbCz6ruyPg</t>
  </si>
  <si>
    <t>Cocoa's Jamaican Jerk</t>
  </si>
  <si>
    <t>6316-A Old Sugar Creek Rd</t>
  </si>
  <si>
    <t>7MPv0CvTTkfrtDUk2zaElQ</t>
  </si>
  <si>
    <t>Cvs Store 2877</t>
  </si>
  <si>
    <t>14600 Lawyers Rd</t>
  </si>
  <si>
    <t>aXYji_fQ1dF5o1GU9Bj-Bw</t>
  </si>
  <si>
    <t>Waste pro USA</t>
  </si>
  <si>
    <t>3309 Westwood Industrial Dr</t>
  </si>
  <si>
    <t>LcMZCiIxmdhHcRrLghwp2Q</t>
  </si>
  <si>
    <t>Allure Nails &amp; Spa</t>
  </si>
  <si>
    <t>11318 N Community House Rd, Ste 206</t>
  </si>
  <si>
    <t>['Hair Removal', 'Eyelash Service', 'Skin Care', 'Waxing', 'Beauty &amp; Spas', 'Nail Salons']</t>
  </si>
  <si>
    <t>PH-04x1c9yCvJeK2CUuzaw</t>
  </si>
  <si>
    <t>Village Laundromat</t>
  </si>
  <si>
    <t>308 N Church St</t>
  </si>
  <si>
    <t>['Laundromat', 'Laundry Services', 'Local Services', 'Dry Cleaning &amp; Laundry']</t>
  </si>
  <si>
    <t>XRBaGRZ1vcLK9jGmH64Vvw</t>
  </si>
  <si>
    <t>Henn Automotive</t>
  </si>
  <si>
    <t>1152 N Broome St</t>
  </si>
  <si>
    <t>xmKeW0iYp7DRD6c2wVCjzA</t>
  </si>
  <si>
    <t>Quick Trip Towing</t>
  </si>
  <si>
    <t>['Vehicle Shipping', 'Home Services', 'Towing', 'Roadside Assistance', 'Automotive', 'Keys &amp; Locksmiths']</t>
  </si>
  <si>
    <t>yGwPRkQCYsO0FvitEA2SBA</t>
  </si>
  <si>
    <t>8000 Arrowridge Blvd</t>
  </si>
  <si>
    <t>['Gift Shops', 'Flowers &amp; Gifts', 'Shopping', 'Accessories', 'Luggage', 'Fashion']</t>
  </si>
  <si>
    <t>7vMJ2Qy0yq-1VXtAyxJV5Q</t>
  </si>
  <si>
    <t>Lamborghini Charlotte</t>
  </si>
  <si>
    <t>LDjEyjLqzmaMt7Gfe-wZXA</t>
  </si>
  <si>
    <t>Tutto Mondo Lounge</t>
  </si>
  <si>
    <t>['Bars', 'Nightlife', 'Tapas Bars', 'Lounges', 'Restaurants', 'Beer', 'Wine &amp; Spirits', 'Dance Clubs', 'Wine Bars', 'Food']</t>
  </si>
  <si>
    <t>5T9g2sThvSXQ2CW6gtmmzA</t>
  </si>
  <si>
    <t>9611 Brookdale Dr, Suite 300</t>
  </si>
  <si>
    <t>N58HrX8yS6i1wiXQtaFJnQ</t>
  </si>
  <si>
    <t>1039 Alleghany St</t>
  </si>
  <si>
    <t>kkvhQBT1Oh73sVSYZMXeDA</t>
  </si>
  <si>
    <t>9505 South Blvd</t>
  </si>
  <si>
    <t>['Burgers', 'Food', 'Coffee &amp; Tea', 'Restaurants', 'Fast Food']</t>
  </si>
  <si>
    <t>b3IjaFEayN-tcLLezDUFMg</t>
  </si>
  <si>
    <t>Carolina Golf Manufacturing</t>
  </si>
  <si>
    <t>2917 Central Ave, Ste B</t>
  </si>
  <si>
    <t>['Active Life', 'Golf', 'Sporting Goods', 'Shopping', 'Golf Equipment']</t>
  </si>
  <si>
    <t>RCDXc7DipzqB8hdWxnqhJg</t>
  </si>
  <si>
    <t>Red Rock Management Agency</t>
  </si>
  <si>
    <t>['Home Services', 'Property Management', 'Real Estate', 'Real Estate Services']</t>
  </si>
  <si>
    <t>QBcYifYbVt4PD3SRuxnVow</t>
  </si>
  <si>
    <t>Sun Blockers of America</t>
  </si>
  <si>
    <t>315 Unionville Indian Trail Rd W</t>
  </si>
  <si>
    <t>LvZd8hjLSvhyGY5VVrUtTg</t>
  </si>
  <si>
    <t>FvUM0H2cteuYom2V9adElg</t>
  </si>
  <si>
    <t>Silverlake Ramen</t>
  </si>
  <si>
    <t>8694 Concord Mills Blvd, Ste 20</t>
  </si>
  <si>
    <t>['Japanese', 'Restaurants', 'Ramen']</t>
  </si>
  <si>
    <t>oWAwvDRMwVHW9P4goTvK7g</t>
  </si>
  <si>
    <t>6925 University City Blvd, Ste 430</t>
  </si>
  <si>
    <t>aV3wVFG0crHEChYrcXv2cg</t>
  </si>
  <si>
    <t>8334 Pineville-Matthews Rd, Ste 105</t>
  </si>
  <si>
    <t>iPua1xuSEMNn0-DPgRh4Ew</t>
  </si>
  <si>
    <t>['Food', 'Desserts', 'Event Planning &amp; Services', 'Caterers', 'Ice Cream &amp; Frozen Yogurt', 'Restaurants', 'American (Traditional)']</t>
  </si>
  <si>
    <t>J-EpdxUnY1rQ_k_iv1UVmw</t>
  </si>
  <si>
    <t>110 Mccullough Dr</t>
  </si>
  <si>
    <t>['Home Services', 'Internet Service Providers', 'Professional Services', 'Electronics', 'Shopping', 'Mobile Phones']</t>
  </si>
  <si>
    <t>1hceMTsoDKL40bgIqp1xkg</t>
  </si>
  <si>
    <t>6432 Rea Road</t>
  </si>
  <si>
    <t>dz58k8u5GdNAxyFE7GehVw</t>
  </si>
  <si>
    <t>UNCC Lynx Station</t>
  </si>
  <si>
    <t>9025 Cameron Blvd</t>
  </si>
  <si>
    <t>VathuySAr0rR1eCT3k0M7w</t>
  </si>
  <si>
    <t>DUPP&amp;SWAT</t>
  </si>
  <si>
    <t>1824 Statesville Ave, Ste 105</t>
  </si>
  <si>
    <t>['Fashion', 'Arts &amp; Entertainment', 'Hair Salons', 'Shopping', 'Shopping Centers', 'Venues &amp; Event Spaces', 'Beauty &amp; Spas', 'Event Planning &amp; Services']</t>
  </si>
  <si>
    <t>kioat5SgOFyVLjmENWQfOg</t>
  </si>
  <si>
    <t>Mary Jo's Cloth Store</t>
  </si>
  <si>
    <t>401 Cox Rd</t>
  </si>
  <si>
    <t>['Fabric Stores', 'Shopping', 'Arts &amp; Crafts']</t>
  </si>
  <si>
    <t>1rLUzkwK289O8Z6LqETohw</t>
  </si>
  <si>
    <t>Papa John's</t>
  </si>
  <si>
    <t>psc_iOBSRo1j3k3t8h9KDw</t>
  </si>
  <si>
    <t>Premier Foods Group</t>
  </si>
  <si>
    <t>15105 John J Delaney Dr, Ste 119</t>
  </si>
  <si>
    <t>['Food Delivery Services', 'Health Markets', 'Food', 'Organic Stores', 'Specialty Food']</t>
  </si>
  <si>
    <t>Dentistry of the Carolinas - SouthPark</t>
  </si>
  <si>
    <t>5970 Fairview Rd, Ste 120</t>
  </si>
  <si>
    <t>['Cosmetic Dentists', 'General Dentistry', 'Health &amp; Medical', 'Orthodontists', 'Periodontists', 'Dentists']</t>
  </si>
  <si>
    <t>jd2nvZlvdXimC4BB7nHd8g</t>
  </si>
  <si>
    <t>Tranquility Point Therapeutic Massage</t>
  </si>
  <si>
    <t>4651 Charlotte Park Dr, Ste 101-A</t>
  </si>
  <si>
    <t>ZXzEW9VmzCkrUBGoe3lUaw</t>
  </si>
  <si>
    <t>Caitlin's Tender Love &amp; Pet Care</t>
  </si>
  <si>
    <t>3814 Miriam Dr</t>
  </si>
  <si>
    <t>['Pet Transportation', 'Pets', 'Pet Sitting', 'Dog Walkers', 'Pet Services']</t>
  </si>
  <si>
    <t>fkA_nArSGVPLhbAc7lr7Dg</t>
  </si>
  <si>
    <t>11145 E Independence Blvd</t>
  </si>
  <si>
    <t>e1UF53wfi3HKNmPHzc3OLg</t>
  </si>
  <si>
    <t>9308 Robert Irwin Dr</t>
  </si>
  <si>
    <t>eCaXb5MELzs08RFiQuXBuA</t>
  </si>
  <si>
    <t>224 Highway 16 S</t>
  </si>
  <si>
    <t>arkOZb9cazVWeoUSCL_2UA</t>
  </si>
  <si>
    <t>Hendrick BMW Northlake</t>
  </si>
  <si>
    <t>10720 Northlake Auto Plaza Blvd</t>
  </si>
  <si>
    <t>['Car Dealers', 'Auto Repair', 'Automotive', 'Used Car Dealers', 'Auto Parts &amp; Supplies']</t>
  </si>
  <si>
    <t>DTWB6lSFWhZYWP_TKCtCSA</t>
  </si>
  <si>
    <t>JG's Chop House &amp; Oyster Bar</t>
  </si>
  <si>
    <t>['American (New)', 'Specialty Food', 'Food', 'Seafood Markets', 'Restaurants', 'Nightlife', 'Bars']</t>
  </si>
  <si>
    <t>3yM8Tor9u82n-ZaT5Tkp5A</t>
  </si>
  <si>
    <t>Vascular Solutions</t>
  </si>
  <si>
    <t>7800 Providence Rd, Ste 209</t>
  </si>
  <si>
    <t>['Doctors', 'Vascular Medicine', 'Surgeons', 'Health &amp; Medical', 'Medical Centers']</t>
  </si>
  <si>
    <t>F3toC6bgM39O49Gr5lesgg</t>
  </si>
  <si>
    <t>Giant Penny</t>
  </si>
  <si>
    <t>3330 The Plz</t>
  </si>
  <si>
    <t>['Food', 'Grocery', 'Fruits &amp; Veggies', 'Butcher', 'Meat Shops', 'Specialty Food']</t>
  </si>
  <si>
    <t>H71dQF--xtfPyIwNQMw5pQ</t>
  </si>
  <si>
    <t>1600 E Woodlawn Rd, Ste 260</t>
  </si>
  <si>
    <t>zLAjobZ6B_0tgJsB41FNuQ</t>
  </si>
  <si>
    <t>7319 Matthews Mint Hill Rd</t>
  </si>
  <si>
    <t>['Restaurants', 'Nightlife', 'Bars', 'Pizza', 'Italian', 'Sports Bars']</t>
  </si>
  <si>
    <t>MwuHZJ8zqWuEsuZfGo4ARw</t>
  </si>
  <si>
    <t>City Chiropractic</t>
  </si>
  <si>
    <t>14142 Rivergate Pkwy, Ste 300</t>
  </si>
  <si>
    <t>hu4wzgitCB0y6sODwW8hgA</t>
  </si>
  <si>
    <t>Cannon Crossroads BP</t>
  </si>
  <si>
    <t>9920 Poplar Tent Rd</t>
  </si>
  <si>
    <t>['Shopping Centers', 'Gas Stations', 'Automotive', 'Shopping']</t>
  </si>
  <si>
    <t>wHGvr9zICzdLo486iFqFBA</t>
  </si>
  <si>
    <t>1301 Carrier Dr, Ste A</t>
  </si>
  <si>
    <t>-7jfn3wrS_grXiYbefKucQ</t>
  </si>
  <si>
    <t>Craters &amp; Freighters</t>
  </si>
  <si>
    <t>733 Bealer Rd</t>
  </si>
  <si>
    <t>['Local Services', 'Movers', 'Shipping Centers', 'Couriers &amp; Delivery Services', 'Home Services']</t>
  </si>
  <si>
    <t>Ph_wk-_Mymyo1YMlHOucwg</t>
  </si>
  <si>
    <t>933 Louise Ave, Ste 108</t>
  </si>
  <si>
    <t>['Party &amp; Event Planning', 'Active Life', 'Sports Clubs', 'Recreation Centers', 'Venues &amp; Event Spaces', 'Team Building Activities', 'Axe Throwing', 'Event Planning &amp; Services']</t>
  </si>
  <si>
    <t>FLbK3y9x2LejFomvFFETSg</t>
  </si>
  <si>
    <t>Huntersville Ford</t>
  </si>
  <si>
    <t>['Auto Parts &amp; Supplies', 'Used Car Dealers', 'Car Dealers', 'Automotive', 'Auto Repair', 'Auto Detailing']</t>
  </si>
  <si>
    <t>WmtJ1bArMGPPLdwsIPahBA</t>
  </si>
  <si>
    <t>Peacock Indian Cuisine</t>
  </si>
  <si>
    <t>b562lvohN0Yy2-uGIgyocA</t>
  </si>
  <si>
    <t>EC Beauty Supply</t>
  </si>
  <si>
    <t>GI9nWATB9s_1ECMSNnXEJA</t>
  </si>
  <si>
    <t>Park Towne Village Shopping Ctr, 1600 E Woodlawn Rd</t>
  </si>
  <si>
    <t>['Nightlife', 'Bars', 'Lounges', 'Restaurants', 'American (New)']</t>
  </si>
  <si>
    <t>rGhzytKNclE5jQgZzXnxTw</t>
  </si>
  <si>
    <t>Cookies by Design</t>
  </si>
  <si>
    <t>301-C East Woodlawn Rd</t>
  </si>
  <si>
    <t>['Bakeries', 'Flowers &amp; Gifts', 'Desserts', 'Gift Shops', 'Food', 'Shopping', 'Grocery']</t>
  </si>
  <si>
    <t>RpQkR0jLmOjv4Yr17k-sJQ</t>
  </si>
  <si>
    <t>2230 E Franklin Blvd, Ste 130</t>
  </si>
  <si>
    <t>SsEzi09d8WIekBrcNKc10g</t>
  </si>
  <si>
    <t>Las Pupusas Deli</t>
  </si>
  <si>
    <t>['Salvadoran', 'Latin American', 'Restaurants']</t>
  </si>
  <si>
    <t>MIP-j6Za-mHaB15RFoA31A</t>
  </si>
  <si>
    <t>Northpoint Asset Management</t>
  </si>
  <si>
    <t>1914 Jn Pease Pl</t>
  </si>
  <si>
    <t>4IiOk2fgvxuTHudDpFEW_A</t>
  </si>
  <si>
    <t>Tradewinds Eye Care Optical</t>
  </si>
  <si>
    <t>['Shopping', 'Optometrists', 'Sunglasses', 'Eyewear &amp; Opticians', 'Health &amp; Medical']</t>
  </si>
  <si>
    <t>vvf3Fxyaxt-9vpefnL4HrA</t>
  </si>
  <si>
    <t>qo9awJwnSx-MGUFshiWdCg</t>
  </si>
  <si>
    <t>Diamond Finish Car Wash and Lube Center</t>
  </si>
  <si>
    <t>4848 Brookshire Blvd</t>
  </si>
  <si>
    <t>['Auto Repair', 'Auto Detailing', 'Oil Change Stations', 'Transmission Repair', 'Car Wash', 'Automotive']</t>
  </si>
  <si>
    <t>Uyw1pJ03kt-I1B_tkA3aFg</t>
  </si>
  <si>
    <t>Royal Biryani</t>
  </si>
  <si>
    <t>['Indian', 'Restaurants', 'Vegetarian', 'Himalayan/Nepalese', 'Vegan', 'Pakistani', 'Kebab', 'Halal']</t>
  </si>
  <si>
    <t>R6oAnXlLfO5mHBTfZlB_Xg</t>
  </si>
  <si>
    <t>Kinetech Motor Werkes</t>
  </si>
  <si>
    <t>4826-D Unionville - Indian Trail Rd W</t>
  </si>
  <si>
    <t>['Auto Repair', 'Oil Change Stations', 'Automotive', 'Smog Check Stations', 'Auto Customization', 'Auto Parts &amp; Supplies']</t>
  </si>
  <si>
    <t>kfuKH7PWzaLsdchYhdPVPA</t>
  </si>
  <si>
    <t>DellPest Exterminating</t>
  </si>
  <si>
    <t>lGENFVOl11Zi4EQIHHbWTw</t>
  </si>
  <si>
    <t>3740 E Franklin Blvd</t>
  </si>
  <si>
    <t>kaNlbtKUiWdpCoZD9Qo5pA</t>
  </si>
  <si>
    <t>Field J Elliott</t>
  </si>
  <si>
    <t>216 N McDowell St, Ste 100</t>
  </si>
  <si>
    <t>oWgyfA0GYXq25rwO_GgiDA</t>
  </si>
  <si>
    <t>3016 Weddington Rd, Ste 300</t>
  </si>
  <si>
    <t>U1aR3Z0PvLkA9i8_fpF5GQ</t>
  </si>
  <si>
    <t>Anh Dao Sakura Oriental Market</t>
  </si>
  <si>
    <t>4325 S Blvd</t>
  </si>
  <si>
    <t>tSskz_Yxyqxnq5VEnIqv6w</t>
  </si>
  <si>
    <t>ECF Martial Arts &amp; Fitness / Brazilian Top Team BTT Charlotte</t>
  </si>
  <si>
    <t>4311 South Blvd, Ste A</t>
  </si>
  <si>
    <t>['Boxing', 'Boot Camps', 'Trainers', 'Fitness &amp; Instruction', 'Active Life', 'Gyms', 'Martial Arts']</t>
  </si>
  <si>
    <t>5G0cEcOxAwoPOhGV_B5VlA</t>
  </si>
  <si>
    <t>China Jade</t>
  </si>
  <si>
    <t>5600 Albemarle Rd, Ste 800</t>
  </si>
  <si>
    <t>snAptnCpk3LagN3nJwPAZg</t>
  </si>
  <si>
    <t>K &amp; N Barbeque</t>
  </si>
  <si>
    <t>10100 Moores Chapel Rd</t>
  </si>
  <si>
    <t>['Restaurants', 'Comfort Food', 'Barbeque', 'Soul Food']</t>
  </si>
  <si>
    <t>1BA2oRodZxFPZCfF-3gPKg</t>
  </si>
  <si>
    <t>Coyote Joe's</t>
  </si>
  <si>
    <t>4621 Wilkinson Blvd</t>
  </si>
  <si>
    <t>['Nightlife', 'Country Dance Halls', 'Bars', 'Music Venues', 'Arts &amp; Entertainment']</t>
  </si>
  <si>
    <t>ky6g1f4aGY3LraNlbzEhEA</t>
  </si>
  <si>
    <t>Diamonds Direct - Charlotte</t>
  </si>
  <si>
    <t>4521 Sharon Rd</t>
  </si>
  <si>
    <t>ytGKbV7hRC6RkExo1NItEA</t>
  </si>
  <si>
    <t>Not Just Coffee - Dilworth</t>
  </si>
  <si>
    <t>2230 Park Rd</t>
  </si>
  <si>
    <t>['Coffee &amp; Tea', 'Cafes', 'Nightlife', 'Food', 'Breakfast &amp; Brunch', 'Bars', 'Restaurants']</t>
  </si>
  <si>
    <t>Sx6u-sZlDxVMoCBvto1NYA</t>
  </si>
  <si>
    <t>8301 Magnolia Estates Dr, Ste 12</t>
  </si>
  <si>
    <t>['American (Traditional)', 'Bars', 'Burgers', 'Nightlife', 'Sports Bars', 'Restaurants']</t>
  </si>
  <si>
    <t>vG3RwJc_iK8EFIOyoYkgQg</t>
  </si>
  <si>
    <t>11420 Beaver Farms Rd</t>
  </si>
  <si>
    <t>['Sandwiches', 'Salad', 'Fast Food', 'Restaurants']</t>
  </si>
  <si>
    <t>MQ-cwSzABJSPQjhiUXXt-Q</t>
  </si>
  <si>
    <t>Orangetheory Fitness Charlotte-South End</t>
  </si>
  <si>
    <t>['Fitness &amp; Instruction', 'Interval Training Gyms', 'Gyms', 'Trainers', 'Boot Camps', 'Active Life']</t>
  </si>
  <si>
    <t>GOCLIEYydhOxE-dflAzJmg</t>
  </si>
  <si>
    <t>Fifteen Ten Antiques</t>
  </si>
  <si>
    <t>1510 Central Ave</t>
  </si>
  <si>
    <t>ZhIEuC84DccbsZrx5GVYPQ</t>
  </si>
  <si>
    <t>Carolinas Medical Center-University</t>
  </si>
  <si>
    <t>_5VUqDtM94Qd6JduroWaug</t>
  </si>
  <si>
    <t>2330 Matthews Twnshp Pkwy</t>
  </si>
  <si>
    <t>osG9zSIca2ZoXGq0Vn0JQg</t>
  </si>
  <si>
    <t>Catawba Village Bp</t>
  </si>
  <si>
    <t>221 Mount Holly Huntersville Rd</t>
  </si>
  <si>
    <t>AozhLJvbZxou8D0QGSA2Aw</t>
  </si>
  <si>
    <t>Charlotte's Underground</t>
  </si>
  <si>
    <t>4205 Monroe Rd</t>
  </si>
  <si>
    <t>Lty-noNJcB8wtSE9BLqAmw</t>
  </si>
  <si>
    <t>Providence Produce Market</t>
  </si>
  <si>
    <t>10636 Providence Rd</t>
  </si>
  <si>
    <t>bYuj6NFzCiZw0PSJI5jNIA</t>
  </si>
  <si>
    <t>Hollister</t>
  </si>
  <si>
    <t>['Shopping', "Men's Clothing", 'Fashion', "Women's Clothing"]</t>
  </si>
  <si>
    <t>85hrIUW29la0O7JNX6XtWw</t>
  </si>
  <si>
    <t>Massage Envy - Concord</t>
  </si>
  <si>
    <t>6004 Bayfield Pkwy</t>
  </si>
  <si>
    <t>['Health &amp; Medical', 'Massage', 'Massage Therapy', 'Day Spas', 'Beauty &amp; Spas', 'Skin Care']</t>
  </si>
  <si>
    <t>Z8y9ValI6R2JsPS4Xy70-Q</t>
  </si>
  <si>
    <t>Reapers Electronics</t>
  </si>
  <si>
    <t>3707 Scott Futrell Dr</t>
  </si>
  <si>
    <t>DrJ6xjGcQJfMllS19S527Q</t>
  </si>
  <si>
    <t>Alton's Kitchen &amp; Cocktails</t>
  </si>
  <si>
    <t>19918 N Cove Rd</t>
  </si>
  <si>
    <t>UCgg6-RzIyHrvLOM0RBKKQ</t>
  </si>
  <si>
    <t>4043 Harris Square Dr</t>
  </si>
  <si>
    <t>KYxiIkANSVjLhdO939GK6A</t>
  </si>
  <si>
    <t>China Tea Room</t>
  </si>
  <si>
    <t>11112 S Tryon St, Unit B</t>
  </si>
  <si>
    <t>['Food', 'Restaurants', 'Chinese', 'Tea Rooms']</t>
  </si>
  <si>
    <t>Bm_BVZGO1qTc_VNIdPGwQw</t>
  </si>
  <si>
    <t>First Dental of Pineville</t>
  </si>
  <si>
    <t>10700 Kettering Dr, Ste A</t>
  </si>
  <si>
    <t>['Health &amp; Medical', 'Cosmetic Dentists', 'Periodontists', 'Dentists', 'General Dentistry']</t>
  </si>
  <si>
    <t>WeDMliJz_8wg0dTKdFq1LQ</t>
  </si>
  <si>
    <t>Michael  Bare - Nationwide Insurance</t>
  </si>
  <si>
    <t>2300 Sardis Rd N, Ste A</t>
  </si>
  <si>
    <t>Qo2hBznRs0UVjfINTrwvcw</t>
  </si>
  <si>
    <t>The Shed</t>
  </si>
  <si>
    <t>610 McNinch St</t>
  </si>
  <si>
    <t>['Arts &amp; Entertainment', 'Nightlife', 'Stadiums &amp; Arenas']</t>
  </si>
  <si>
    <t>ccaXX-VTKkz_e_JzebiXXg</t>
  </si>
  <si>
    <t>Engel &amp; V√∂lkers South Charlotte</t>
  </si>
  <si>
    <t>11220 Elm Ln, Ste 207</t>
  </si>
  <si>
    <t>dFDO1g0XNMSXc95hExC4QA</t>
  </si>
  <si>
    <t>1220 N Wendover Rd</t>
  </si>
  <si>
    <t>['Hardware Stores', 'Shopping', 'Home &amp; Garden', 'Appliances', 'Nurseries &amp; Gardening']</t>
  </si>
  <si>
    <t>d3ejBz2NzRmEldiD2bBOwg</t>
  </si>
  <si>
    <t>Birkdale Animal Hospital</t>
  </si>
  <si>
    <t>16010 Northcross Dr</t>
  </si>
  <si>
    <t>['Pets', 'Pet Sitting', 'Pet Services', 'Veterinarians']</t>
  </si>
  <si>
    <t>KgrRvWzuUiRozQb74ZhdpQ</t>
  </si>
  <si>
    <t>Baja Concrete</t>
  </si>
  <si>
    <t>1774 Old Nc 27 Hwy</t>
  </si>
  <si>
    <t>['Masonry/Concrete', 'Home Services', 'Flooring', 'Contractors']</t>
  </si>
  <si>
    <t>aBjDOCeh9LZ4Xk8Y4Lsxbw</t>
  </si>
  <si>
    <t>The House of Comics</t>
  </si>
  <si>
    <t>['Books', 'Mags', 'Music &amp; Video', 'Shopping', 'Comic Books']</t>
  </si>
  <si>
    <t>bBFqJP3axZIo1oPIAE8m_g</t>
  </si>
  <si>
    <t>Dermatology Laser &amp; Vein Specialists of the Carolinas</t>
  </si>
  <si>
    <t>1918 Randolph Rd, Ste 550</t>
  </si>
  <si>
    <t>['Health &amp; Medical', 'Dermatologists', 'Doctors', 'Beauty &amp; Spas', 'Cosmetic Surgeons', 'Skin Care']</t>
  </si>
  <si>
    <t>bPfWr4VuoihKunRwCSfETw</t>
  </si>
  <si>
    <t>Hobbytown USA</t>
  </si>
  <si>
    <t>ZGbyfSbezElwi_fnW_-0Tw</t>
  </si>
  <si>
    <t>4350 Main St, Ste 109</t>
  </si>
  <si>
    <t>['Food', 'Restaurants', 'Ice Cream &amp; Frozen Yogurt', 'Coffee &amp; Tea', 'Cafes']</t>
  </si>
  <si>
    <t>vSB8Yrz0KslzqnlPEBfqNA</t>
  </si>
  <si>
    <t>Tomi Chinese Restaurant</t>
  </si>
  <si>
    <t>['Taiwanese', 'Chinese', 'Restaurants']</t>
  </si>
  <si>
    <t>mqUbzxD6WlLEQfpZ4YeWgg</t>
  </si>
  <si>
    <t>XpresSpa</t>
  </si>
  <si>
    <t>['Nail Salons', 'Beauty &amp; Spas', 'Day Spas', 'Massage']</t>
  </si>
  <si>
    <t>6-IfbXLjCYBw03WJqoV9CA</t>
  </si>
  <si>
    <t>['Fast Food', 'Caterers', 'Restaurants', 'Event Planning &amp; Services', 'Tex-Mex', 'Mexican']</t>
  </si>
  <si>
    <t>ByD8FvYj-twx_Mdfy8jgdA</t>
  </si>
  <si>
    <t>Camden Grandview Apartments and Townhomes</t>
  </si>
  <si>
    <t>309 E Morehead St</t>
  </si>
  <si>
    <t>92UwiPi_dOQfCP9dxhOeQQ</t>
  </si>
  <si>
    <t>6751 E. Wilkinson Blvd</t>
  </si>
  <si>
    <t>jZUizCQ4nRmyovBeuUniGQ</t>
  </si>
  <si>
    <t>Stone Mountain Grill</t>
  </si>
  <si>
    <t>15719 Brixham Hill Ave</t>
  </si>
  <si>
    <t>['Pizza', 'American (New)', 'Restaurants', 'Burgers']</t>
  </si>
  <si>
    <t>OWByE1i1tjPB5i5mSprDJw</t>
  </si>
  <si>
    <t>['Food', 'Restaurants', 'Juice Bars &amp; Smoothies', 'Vietnamese', 'Sandwiches']</t>
  </si>
  <si>
    <t>w6WiHg5emYnVXcdAa9Bl1A</t>
  </si>
  <si>
    <t>NASCAR Racing Experience</t>
  </si>
  <si>
    <t>6025 Victory Ln</t>
  </si>
  <si>
    <t>['Active Life', 'Arts &amp; Entertainment', 'Racing Experience', 'Hotels &amp; Travel']</t>
  </si>
  <si>
    <t>icn9-28J0rkNWGWT-o1F5A</t>
  </si>
  <si>
    <t>Ridenow Powersports Concord</t>
  </si>
  <si>
    <t>254 Concord Pkwy S</t>
  </si>
  <si>
    <t>['Automotive', 'Motorcycle Dealers', 'Motorcycle Gear', 'Motorcycle Repair', 'Shopping']</t>
  </si>
  <si>
    <t>Ikh_ZfJZfy_eztGkLrXlKg</t>
  </si>
  <si>
    <t>601 S Kings Dr, Ste M</t>
  </si>
  <si>
    <t>['Mobile Phone Repair', 'IT Services &amp; Computer Repair', 'Electronics Repair', 'Local Services']</t>
  </si>
  <si>
    <t>Iuqs3U5aPcCrUYYxZrpt6g</t>
  </si>
  <si>
    <t>Andolina Materials</t>
  </si>
  <si>
    <t>4300 Indian Trail Fairview Rd</t>
  </si>
  <si>
    <t>['Home &amp; Garden', 'Nurseries &amp; Gardening', 'Shopping', 'Building Supplies', 'Masonry/Concrete', 'Home Services']</t>
  </si>
  <si>
    <t>rzgYTA-4zSNmF_KLXRngoA</t>
  </si>
  <si>
    <t>1902 S Cannon Blvd</t>
  </si>
  <si>
    <t>['Auto Parts &amp; Supplies', 'Trailer Dealers', 'Automotive', 'Shopping', 'Local Services', 'Self Storage', 'Home &amp; Garden', 'Sheds &amp; Outdoor Storage']</t>
  </si>
  <si>
    <t>QrpTPjyOQVNXpT2WKQBDYQ</t>
  </si>
  <si>
    <t>Whiskey Wine Room</t>
  </si>
  <si>
    <t>3123 N Davidson St, Ste 100</t>
  </si>
  <si>
    <t>GKc1ljc2TaLk3VDnI26Ndg</t>
  </si>
  <si>
    <t>HBBZRHpJG3L4lXLWz910JQ</t>
  </si>
  <si>
    <t>Flagstones</t>
  </si>
  <si>
    <t>TcGmeeNvbcvnQVmVmlWxlA</t>
  </si>
  <si>
    <t>['Chinese', 'Fast Food', 'Restaurants']</t>
  </si>
  <si>
    <t>uHkGe7H71Y1rMbHN5D-fqQ</t>
  </si>
  <si>
    <t>Pachyderm Music Lab</t>
  </si>
  <si>
    <t>423 East 22nd St</t>
  </si>
  <si>
    <t>['Musicians', 'Educational Services', 'Musical Instrument Services', 'Musical Instruments &amp; Teachers', 'Shopping', 'Local Services', 'Education', 'Event Planning &amp; Services']</t>
  </si>
  <si>
    <t>bZPSGc8ng5ADLwffg3eSiA</t>
  </si>
  <si>
    <t>Rebel Base Comics &amp; Toys</t>
  </si>
  <si>
    <t>701 S Sharon Amity Rd, Ste C</t>
  </si>
  <si>
    <t>['Books', 'Mags', 'Music &amp; Video', 'Comic Books', 'Toy Stores', 'Shopping']</t>
  </si>
  <si>
    <t>WvcUmv5mxmxwhAUYZCiadw</t>
  </si>
  <si>
    <t>Everest Grill</t>
  </si>
  <si>
    <t>122 Hwy 16 S</t>
  </si>
  <si>
    <t>['Burgers', 'Breakfast &amp; Brunch', 'Fast Food', 'Restaurants', 'American (Traditional)']</t>
  </si>
  <si>
    <t>i53jOfpq-6q2mKJ6WvZ5PA</t>
  </si>
  <si>
    <t>9720 Rea Rd</t>
  </si>
  <si>
    <t>paqUlYBozTJK0uGhoRzvNA</t>
  </si>
  <si>
    <t>EMH Imports</t>
  </si>
  <si>
    <t>3219 W Hwy 74</t>
  </si>
  <si>
    <t>x1dH1zxFnoDF3czUr3sXsg</t>
  </si>
  <si>
    <t>Arboretum Cleaners</t>
  </si>
  <si>
    <t>['Sewing &amp; Alterations', 'Dry Cleaning &amp; Laundry', 'Laundry Services', 'Local Services', 'Shoe Repair']</t>
  </si>
  <si>
    <t>JlGosKDSe9IQJbzkHiqIpA</t>
  </si>
  <si>
    <t>Tilted Kilt - Charlotte</t>
  </si>
  <si>
    <t>['Bars', 'Nightlife', 'Restaurants', 'Sports Bars', 'American (Traditional)']</t>
  </si>
  <si>
    <t>vMyt2_uQOSbtYS0i14pr7Q</t>
  </si>
  <si>
    <t>9700 S South Blvd</t>
  </si>
  <si>
    <t>['Steakhouses', 'American (New)', 'Restaurants', 'Burgers', 'American (Traditional)', 'Diners', 'Fast Food', 'Breakfast &amp; Brunch']</t>
  </si>
  <si>
    <t>RnLge-oEcXEicbmnw0036g</t>
  </si>
  <si>
    <t>['Breakfast &amp; Brunch', 'Restaurants', 'Food', 'Salad', 'Bakeries', 'Sandwiches']</t>
  </si>
  <si>
    <t>pStMEi8lHKUQcCraktiOAQ</t>
  </si>
  <si>
    <t>CarLotz Charlotte</t>
  </si>
  <si>
    <t>5404 W Hwy 74</t>
  </si>
  <si>
    <t>MUf-xrAxrliNQ4IvOeQ9oQ</t>
  </si>
  <si>
    <t>Cotswold Animal Hospital</t>
  </si>
  <si>
    <t>5GqT0yvAo-cNZEimdblMJA</t>
  </si>
  <si>
    <t>Hair Designs and Braiding by BB</t>
  </si>
  <si>
    <t>9711 David Taylor Dr, Ste 132</t>
  </si>
  <si>
    <t>['Hair Stylists', 'Hair Salons', 'Hair Extensions', 'Beauty &amp; Spas']</t>
  </si>
  <si>
    <t>Oa5eCbChuMtNoBL9GJqNxg</t>
  </si>
  <si>
    <t>A Tech Repair</t>
  </si>
  <si>
    <t>6021 The Plz Rd, Unit A</t>
  </si>
  <si>
    <t>37WwsSrfPocA3RM-AuZ5tw</t>
  </si>
  <si>
    <t>Nestle Toll House Cafe By Chip</t>
  </si>
  <si>
    <t>4400 Sharon Rd, Ste 116</t>
  </si>
  <si>
    <t>['Bakeries', 'Restaurants', 'Cafes', 'Coffee &amp; Tea', 'Food', 'Desserts']</t>
  </si>
  <si>
    <t>XK7_B2moEchOdg8UQQc6Bg</t>
  </si>
  <si>
    <t>['Pizza', 'Sandwiches', 'Restaurants', 'Salad', 'Food']</t>
  </si>
  <si>
    <t>wSkCTfqNtZH_jSHdw9nSfA</t>
  </si>
  <si>
    <t>Eye Care Center - Charlotte</t>
  </si>
  <si>
    <t>16131 Lancaster Hwy, Ste 170</t>
  </si>
  <si>
    <t>CEK4tMa_fVZ2Gp12NoG0pQ</t>
  </si>
  <si>
    <t>Charlotte Canine Academy</t>
  </si>
  <si>
    <t>4806 Spicewood Dr</t>
  </si>
  <si>
    <t>uE8BBYEzdc_L0KMbw4jmPQ</t>
  </si>
  <si>
    <t>Om Threading</t>
  </si>
  <si>
    <t>8035 Providence Rd, Ste 116, Sola Salon Studios</t>
  </si>
  <si>
    <t>['Hair Removal', 'Eyelash Service', 'Threading Services', 'Waxing', 'Beauty &amp; Spas']</t>
  </si>
  <si>
    <t>KJSPhMprZcIE8YeAtarKYQ</t>
  </si>
  <si>
    <t>['Self Storage', 'Local Services', 'Truck Rental', 'Packing Supplies', 'Automotive', 'Shopping']</t>
  </si>
  <si>
    <t>dehUIFD1VtnZZKJxc6Jh5Q</t>
  </si>
  <si>
    <t>4456 Randolph Rd</t>
  </si>
  <si>
    <t>iawNNDHw1RzAhq1U0lnFRA</t>
  </si>
  <si>
    <t>Oasis Dentistry</t>
  </si>
  <si>
    <t>8525 Pit Stop Ct, Ste A</t>
  </si>
  <si>
    <t>['Health &amp; Medical', 'Cosmetic Dentists', 'Periodontists', 'Dentists', 'General Dentistry', 'Endodontists']</t>
  </si>
  <si>
    <t>qVVjbYR0LIfJuIIzgPMTuw</t>
  </si>
  <si>
    <t>['American (Traditional)', 'Seafood', 'Steakhouses', 'Wine Bars', 'Nightlife', 'Bars', 'Restaurants']</t>
  </si>
  <si>
    <t>CeZJ8zvk_hFFzIeeeMEgMw</t>
  </si>
  <si>
    <t>SoBo Loft Boutique &amp; Gifts</t>
  </si>
  <si>
    <t>1820 S Blvd, Ste 200</t>
  </si>
  <si>
    <t>['Jewelry', 'Flowers &amp; Gifts', "Women's Clothing", 'Arts &amp; Crafts', 'Shopping', 'Cards &amp; Stationery', 'Fashion', 'Event Planning &amp; Services']</t>
  </si>
  <si>
    <t>CqWAtOvZgwb_oxVq1f0ORQ</t>
  </si>
  <si>
    <t>Adisil</t>
  </si>
  <si>
    <t>2115 E Arbors Dr, Suite 190</t>
  </si>
  <si>
    <t>['Food', 'Coffee &amp; Tea', 'Ethnic Food', 'Indian', 'Specialty Food', 'Restaurants', 'Fast Food']</t>
  </si>
  <si>
    <t>e_r0Y1KSidI5IxekJHHuvg</t>
  </si>
  <si>
    <t>9832 Gilead Road, Space D101</t>
  </si>
  <si>
    <t>msJHq7202qZE6dRRcuJShQ</t>
  </si>
  <si>
    <t>Country Inn &amp; Suites</t>
  </si>
  <si>
    <t>2541 Little Rock Rd</t>
  </si>
  <si>
    <t>Mxn7K5xv7xXukrh10y8crg</t>
  </si>
  <si>
    <t>1824 Freedom Dr</t>
  </si>
  <si>
    <t>['Service Stations', 'Gas Stations', 'Automotive', 'Coffee &amp; Tea', 'Convenience Stores', 'Gas Stations', 'Food']</t>
  </si>
  <si>
    <t>9mmE-8QES9UHgn9jpUi8oQ</t>
  </si>
  <si>
    <t>Smax Flatbread Grill</t>
  </si>
  <si>
    <t>['Food', 'Restaurants', 'Food Trucks', 'Local Flavor', 'Yelp Events', 'Food Stands']</t>
  </si>
  <si>
    <t>aPqsfd-7XRAGniWs0ciLyQ</t>
  </si>
  <si>
    <t>612 Hickory Grove Rd</t>
  </si>
  <si>
    <t>KqanZiBe7KbBAtilzIUKxA</t>
  </si>
  <si>
    <t>Nana's Pet Sitting</t>
  </si>
  <si>
    <t>6934 Garden Terrace Ct</t>
  </si>
  <si>
    <t>WBhowE-ocZO_hR59rTlX-w</t>
  </si>
  <si>
    <t>The Attic Bar</t>
  </si>
  <si>
    <t>N4FG7sISTCegwSgRRgNHsg</t>
  </si>
  <si>
    <t>3001 Wesley Chapel Stouts Rd</t>
  </si>
  <si>
    <t>3Wi_F3UNEJ-jUpGkc3GFIQ</t>
  </si>
  <si>
    <t>Northeast Pediatric Dentistry</t>
  </si>
  <si>
    <t>11223 Davinci Dr</t>
  </si>
  <si>
    <t>0Q5hLTlQr1HfyfLZc9Ozsw</t>
  </si>
  <si>
    <t>8620 Research Dr</t>
  </si>
  <si>
    <t>wdTp6JDfSod-739moybXuA</t>
  </si>
  <si>
    <t>['Tires', 'Oil Change Stations', 'Auto Repair', 'Department Stores', 'Fashion', 'Automotive', 'Shopping']</t>
  </si>
  <si>
    <t>D4BzeIfrdAgpsAkDqlg7sQ</t>
  </si>
  <si>
    <t>Queen Nails</t>
  </si>
  <si>
    <t>1819 Matthews Township Pkwy, Ste 300</t>
  </si>
  <si>
    <t>R2O7YX8Y-FIkb_HpIz_pbw</t>
  </si>
  <si>
    <t>Epic Apparel</t>
  </si>
  <si>
    <t>8118 Statesville Rd, Ste E</t>
  </si>
  <si>
    <t>['Sporting Goods', 'Arts &amp; Entertainment', 'Personal Shopping', 'Fashion', 'Sports Wear', 'Local Services', 'Shopping', 'Screen Printing/T-Shirt Printing', 'Screen Printing', 'Printing Services']</t>
  </si>
  <si>
    <t>_KyPaRV9LihhWKqylx2Keg</t>
  </si>
  <si>
    <t>Ted's Moving</t>
  </si>
  <si>
    <t>5rNVxmiRQAkUAXPBmgqCXA</t>
  </si>
  <si>
    <t>Roko Comfort Solutions</t>
  </si>
  <si>
    <t>['Home Services', 'Heating &amp; Air Conditioning/HVAC', 'Insulation Installation']</t>
  </si>
  <si>
    <t>XuNcZFG3zzchWfwP_T1YJw</t>
  </si>
  <si>
    <t>Market Street Buffet &amp; Bakery</t>
  </si>
  <si>
    <t>2525 S York Rd</t>
  </si>
  <si>
    <t>['Bakeries', 'Restaurants', 'Food', 'Buffets']</t>
  </si>
  <si>
    <t>csp7yhSDFkjdEKKGG7n6NA</t>
  </si>
  <si>
    <t>Valhalla Pub and Eatery</t>
  </si>
  <si>
    <t>['Bars', 'Breakfast &amp; Brunch', 'Restaurants', 'Gastropubs', 'Nightlife', 'Pubs', 'Scandinavian']</t>
  </si>
  <si>
    <t>xuEoEyxJ5nwoTzBgxbMYfg</t>
  </si>
  <si>
    <t>Subs N Such</t>
  </si>
  <si>
    <t>['Greek', 'Sandwiches', 'Cheesesteaks', 'Restaurants', 'Salad', 'Fast Food', 'Hot Dogs', 'Caribbean']</t>
  </si>
  <si>
    <t>kE7uP-sybELPfvsEZRzwqg</t>
  </si>
  <si>
    <t>9121 Sam Furr Rd, Unit 103</t>
  </si>
  <si>
    <t>Qv1P6RSqddJ_l8VPaoBuEQ</t>
  </si>
  <si>
    <t>Salama Chiropractic Center</t>
  </si>
  <si>
    <t>2200 Randolph Rd</t>
  </si>
  <si>
    <t>['Massage', 'Beauty &amp; Spas', 'Acupuncture', 'Chiropractors', 'Health &amp; Medical', 'Doctors', 'Sports Medicine']</t>
  </si>
  <si>
    <t>DkS8Fwy5nsbOUlbU9sITLQ</t>
  </si>
  <si>
    <t>Sabi Asian Bistro</t>
  </si>
  <si>
    <t>130 Harbour Pl Dr</t>
  </si>
  <si>
    <t>['Sushi Bars', 'Restaurants', 'Beer Bar', 'Bars', 'Asian Fusion', 'Nightlife']</t>
  </si>
  <si>
    <t>Dy93WpKYC5I1bMaxC-rTKQ</t>
  </si>
  <si>
    <t>Universal Cuts</t>
  </si>
  <si>
    <t>2115 E Arbors Dr, Ste 170</t>
  </si>
  <si>
    <t>rDoT-MgxGRiYqCmi0bG10g</t>
  </si>
  <si>
    <t>14101 Statesville Rd</t>
  </si>
  <si>
    <t>['Burgers', 'Restaurants', 'Desserts', 'Breakfast &amp; Brunch', 'Fast Food', 'Food']</t>
  </si>
  <si>
    <t>emFbuv_F45pNkAkre2rMSA</t>
  </si>
  <si>
    <t>The Comedy Zone</t>
  </si>
  <si>
    <t>900 Nc Music Factory Blvd, Ste B3</t>
  </si>
  <si>
    <t>['Comedy Clubs', 'Nightlife']</t>
  </si>
  <si>
    <t>JQ753jv9FPvivLEQFShkrQ</t>
  </si>
  <si>
    <t>Be Yoga</t>
  </si>
  <si>
    <t>1247 East Blvd, Ste 250</t>
  </si>
  <si>
    <t>Rue7yyu1Yz9Wrl1yqJtZ9A</t>
  </si>
  <si>
    <t>10910 Woodland Beaver Rd</t>
  </si>
  <si>
    <t>['Restaurants', 'Diners', 'Breakfast &amp; Brunch', 'American (New)']</t>
  </si>
  <si>
    <t>aCoRJp8Zty-hY3YaHqIItA</t>
  </si>
  <si>
    <t>1101 N Wendover Rd</t>
  </si>
  <si>
    <t>['Restaurants', 'Chicken Wings', 'Fast Food', 'Chicken Shop']</t>
  </si>
  <si>
    <t>RbR28XwaA6QP0zy6q7lHhw</t>
  </si>
  <si>
    <t>QC Social Lounge</t>
  </si>
  <si>
    <t>300 North College St, Ste 105</t>
  </si>
  <si>
    <t>['Lounges', 'Nightlife', 'Cocktail Bars', 'Bars', 'Venues &amp; Event Spaces', 'Event Planning &amp; Services']</t>
  </si>
  <si>
    <t>HJ8WbQRkyz6q7J5K5CIaYw</t>
  </si>
  <si>
    <t>Fire &amp; Ice Therapeutic Massage</t>
  </si>
  <si>
    <t>4732 Lebanon Rd, Ste D</t>
  </si>
  <si>
    <t>r0fcuyzTOf_Zc7eBGPE9hw</t>
  </si>
  <si>
    <t>1001 N Tryon St</t>
  </si>
  <si>
    <t>GQtxA4wuYpbgU-BZ2ReU7g</t>
  </si>
  <si>
    <t>1412 East Blvd</t>
  </si>
  <si>
    <t>['Trainers', 'Active Life', 'Kickboxing', 'Martial Arts', 'Boxing', 'Gyms', 'Fitness &amp; Instruction', 'Circuit Training Gyms', 'Yoga']</t>
  </si>
  <si>
    <t>kYBdkj70QySk--fAqFcO1w</t>
  </si>
  <si>
    <t>LH Nails Spa</t>
  </si>
  <si>
    <t>1823 E Arbors Dr, Ste 330</t>
  </si>
  <si>
    <t>qSQcLjgY6bjUPC-BSMfTPQ</t>
  </si>
  <si>
    <t>4426 S Tryon St</t>
  </si>
  <si>
    <t>WgyU-TT2SDr9BM1wwotbFg</t>
  </si>
  <si>
    <t>Armin's Catering &amp; Events</t>
  </si>
  <si>
    <t>16405-C Northcross Dr</t>
  </si>
  <si>
    <t>yVhNSbay4kc747Bg88p7pQ</t>
  </si>
  <si>
    <t>The Shrimp Boat</t>
  </si>
  <si>
    <t>120 S Broad St</t>
  </si>
  <si>
    <t>tFrMJBNNNiqjjpJNGVtMKQ</t>
  </si>
  <si>
    <t>xZV11pvnGzv4qpTnRF2cCQ</t>
  </si>
  <si>
    <t>FuManChu CupCakes</t>
  </si>
  <si>
    <t>['Cupcakes', 'Desserts', 'Food', 'Bakeries', 'Coffee &amp; Tea']</t>
  </si>
  <si>
    <t>tg4rqi5oZ7djQtLdI9KOtg</t>
  </si>
  <si>
    <t>Murray's Auto Works</t>
  </si>
  <si>
    <t>18835 Statesville Rd, Ste 3</t>
  </si>
  <si>
    <t>i6aLbPzBK1J5RVrEwdrS-w</t>
  </si>
  <si>
    <t>Luna</t>
  </si>
  <si>
    <t>6809 Phillips Place Ct</t>
  </si>
  <si>
    <t>BZyt78rB9rpokBQI0fTVoQ</t>
  </si>
  <si>
    <t>3611 Mount Holly Huntersville Rd, Ste 207</t>
  </si>
  <si>
    <t>jAzhMXlm1lg388k-xlANKA</t>
  </si>
  <si>
    <t>Ruby's Gift</t>
  </si>
  <si>
    <t>['Education', 'Shopping', 'Gift Shops', 'Art Classes', 'Flowers &amp; Gifts', 'Arts &amp; Entertainment', 'Art Galleries']</t>
  </si>
  <si>
    <t>gCKNJ8e76I_O4-k93XlgzQ</t>
  </si>
  <si>
    <t>Ballantyne Plastic Surgery</t>
  </si>
  <si>
    <t>14135 Ballantyne Corporate Pl, Ste 150</t>
  </si>
  <si>
    <t>['Plastic Surgeons', 'Dentists', 'Health &amp; Medical', 'Physical Therapy', 'Beauty &amp; Spas', 'Doctors', 'Skin Care', 'Medical Spas', 'Medical Centers', 'Cosmetic Surgeons']</t>
  </si>
  <si>
    <t>Sa0R57w0IkDv0AjShO0ukw</t>
  </si>
  <si>
    <t>8204 Ikea Blvd, Ste 3A</t>
  </si>
  <si>
    <t>3Y179Pj78cKep6o8YVAzyA</t>
  </si>
  <si>
    <t>5661 Farm Pond Ln</t>
  </si>
  <si>
    <t>1Cv89ceK-lKphzV33f5Zcw</t>
  </si>
  <si>
    <t>4505 Hylas Ln</t>
  </si>
  <si>
    <t>rT_FbX-HLigcRiSzHCrRfA</t>
  </si>
  <si>
    <t>Atlantic Farmers Market</t>
  </si>
  <si>
    <t>3122 Eastway Dr</t>
  </si>
  <si>
    <t>['Imported Food', 'Meat Shops', 'Specialty Food', 'Grocery', 'Ethnic Food', 'Food']</t>
  </si>
  <si>
    <t>S9QkaFZ-64t8KpWvC5m4lA</t>
  </si>
  <si>
    <t>Barreled At The Lift</t>
  </si>
  <si>
    <t>1600 E Woodlawn Rd, Ste 130</t>
  </si>
  <si>
    <t>['Music Venues', 'Hookah Bars', 'Arts &amp; Entertainment', 'Bars', 'Nightlife']</t>
  </si>
  <si>
    <t>yPmNMXceBd3Q9vA_q0ZnXw</t>
  </si>
  <si>
    <t>Duffy Electric Boats Of Lake Norman</t>
  </si>
  <si>
    <t>200-B N Harbor Pl</t>
  </si>
  <si>
    <t>['Local Flavor', 'Active Life', 'Boating']</t>
  </si>
  <si>
    <t>NBFYIZGzQQmZsiaMTMMqEg</t>
  </si>
  <si>
    <t>Charlotte CBD</t>
  </si>
  <si>
    <t>2419 Central Ave</t>
  </si>
  <si>
    <t>['Cannabis Clinics', 'Health &amp; Medical', 'Cannabis Dispensaries', 'Head Shops', 'Shopping']</t>
  </si>
  <si>
    <t>H9xRsZP-JIWc-sMElaIF1A</t>
  </si>
  <si>
    <t>1512 East Blvd</t>
  </si>
  <si>
    <t>['Printing Services', 'Electronics', 'Shipping Centers', 'Signmaking', 'Professional Services', 'Shopping', 'Local Services']</t>
  </si>
  <si>
    <t>S1_yC3ho0u4LQGxKQbM5og</t>
  </si>
  <si>
    <t>Massage Life Studios</t>
  </si>
  <si>
    <t>3623 Latrobe Dr, Ste 110 J</t>
  </si>
  <si>
    <t>yce9CLtoBizgGHF9ogoXYA</t>
  </si>
  <si>
    <t>4432 Old Monroe Rd</t>
  </si>
  <si>
    <t>l_8v6XyTaEHmTKmorMrPxg</t>
  </si>
  <si>
    <t>11949 Steele Creek Rd</t>
  </si>
  <si>
    <t>hcQeSTDht_-NAQ3dacnhzA</t>
  </si>
  <si>
    <t>Reupholstery Charlotte</t>
  </si>
  <si>
    <t>4913 Chastain Ave, Ste 4</t>
  </si>
  <si>
    <t>['Furniture Reupholstery', 'Local Services', 'Home Services', 'Interior Design', 'Furniture Repair']</t>
  </si>
  <si>
    <t>B9AUjlwXvtKr2z-a3VHAJA</t>
  </si>
  <si>
    <t>James Terry Tree Service</t>
  </si>
  <si>
    <t>UPd7JlDh07dTmIHJ83tpXA</t>
  </si>
  <si>
    <t>Green Leaf's Beyond Great Salads</t>
  </si>
  <si>
    <t>X1r9E0cCWXoJ-ARkbmUx7g</t>
  </si>
  <si>
    <t>Villani's Bakery</t>
  </si>
  <si>
    <t>['Food', 'Bakeries', 'Cupcakes', 'Coffee &amp; Tea']</t>
  </si>
  <si>
    <t>8vVkSIcUw1WPRkMhj0GFmg</t>
  </si>
  <si>
    <t>Abraham Joseph Jewelers</t>
  </si>
  <si>
    <t>14825 Ballantyne Village Way, Ste 120</t>
  </si>
  <si>
    <t>['Appraisal Services', 'Jewelry Repair', 'Jewelry', 'Professional Services', 'Shopping', 'Local Services', 'Watch Repair']</t>
  </si>
  <si>
    <t>xTRNPkY05_pcQePk_sfeRA</t>
  </si>
  <si>
    <t>All Shine No Grime Mobile Detailing</t>
  </si>
  <si>
    <t>10809 Southern Loop Blvd, unit 20</t>
  </si>
  <si>
    <t>['Automotive', 'Auto Detailing', 'Car Wash']</t>
  </si>
  <si>
    <t>kByQQ4yd7ZbA0MAQKmRVvg</t>
  </si>
  <si>
    <t>8041 Concord Mills Blvd</t>
  </si>
  <si>
    <t>KMupr7nqb9Vq35sRb3NTnw</t>
  </si>
  <si>
    <t>1617 N Hwy 16</t>
  </si>
  <si>
    <t>['Home Services', 'Pest Control', 'Local Services', 'Professional Services', 'Gutter Services', 'Lawn Services', 'Landscaping', 'Damage Restoration', 'Carpet Cleaning', 'Heating &amp; Air Conditioning/HVAC']</t>
  </si>
  <si>
    <t>U8ypUjl42xwqh5ecQsbptw</t>
  </si>
  <si>
    <t>Lake Todd Fish Camp</t>
  </si>
  <si>
    <t>5905 Alexander Rd</t>
  </si>
  <si>
    <t>S6pZkoM41a2GWbaxR5bYHw</t>
  </si>
  <si>
    <t>The Curry N Kabob House</t>
  </si>
  <si>
    <t>0i5U0Evb0h2J5fBvgjtcJw</t>
  </si>
  <si>
    <t>1605 Galleria Blvd, Ste 120</t>
  </si>
  <si>
    <t>['IT Services &amp; Computer Repair', 'Mobile Phone Repair', 'Shopping', 'Electronics Repair', 'Data Recovery', 'Mobile Phones', 'Local Services']</t>
  </si>
  <si>
    <t>v4uLanwePgKRQWPJVQQ-nQ</t>
  </si>
  <si>
    <t>10621 Park Rd</t>
  </si>
  <si>
    <t>oo4M1Qwrc6IJQu5KYnQp9Q</t>
  </si>
  <si>
    <t>U-Haul Moving &amp; Storage of Ballantyne</t>
  </si>
  <si>
    <t>13401 Lancaster Hwy</t>
  </si>
  <si>
    <t>['Trailer Rental', 'Parking', 'Home Services', 'Self Storage', 'Local Services', 'Automotive', 'Movers', 'Truck Rental']</t>
  </si>
  <si>
    <t>pBLLnlly0bOyxlumLU1tEw</t>
  </si>
  <si>
    <t>Cranfield Academy - Carmel</t>
  </si>
  <si>
    <t>11330 Carmel Commons Blvd</t>
  </si>
  <si>
    <t>['Education', 'Preschools', 'Elementary Schools', 'Child Care &amp; Day Care', 'Local Services']</t>
  </si>
  <si>
    <t>yYzis4aEIgb7OvtyjNbPZw</t>
  </si>
  <si>
    <t>24hr Discount Locksmith</t>
  </si>
  <si>
    <t>['Keys &amp; Locksmiths', 'Home Services', 'Security Systems']</t>
  </si>
  <si>
    <t>c2gnztY5O6_nJbw9UilMSg</t>
  </si>
  <si>
    <t>Hillbilly Produce Market</t>
  </si>
  <si>
    <t>7024 E Independence Blvd</t>
  </si>
  <si>
    <t>['Grocery', 'Fruits &amp; Veggies', 'Food', 'Specialty Food']</t>
  </si>
  <si>
    <t>rN724Z_qkFBC9SZhJiO7oQ</t>
  </si>
  <si>
    <t>Emerald Lake Golf Club</t>
  </si>
  <si>
    <t>9750 Tournament Dr</t>
  </si>
  <si>
    <t>dSb1Usim81DKc4S37P82sw</t>
  </si>
  <si>
    <t>Cortland Belgate</t>
  </si>
  <si>
    <t>6008 Lewis St</t>
  </si>
  <si>
    <t>SNc92nZcqnuEGmtiu5nw_Q</t>
  </si>
  <si>
    <t>Four Friends Brewing</t>
  </si>
  <si>
    <t>10913 C Office Park Dr</t>
  </si>
  <si>
    <t>['Breweries', 'Local Flavor', 'Food']</t>
  </si>
  <si>
    <t>61zMWqEWrbbbREmNVyG3sA</t>
  </si>
  <si>
    <t>Keg and Cue</t>
  </si>
  <si>
    <t>2135 S Tryon St</t>
  </si>
  <si>
    <t>['Bars', 'Dive Bars', 'Nightlife']</t>
  </si>
  <si>
    <t>3gvUUkcTAChZu3knDyJ6EQ</t>
  </si>
  <si>
    <t>Pro Tow Cash For Junk Cars</t>
  </si>
  <si>
    <t>6810 Albermarele Rd</t>
  </si>
  <si>
    <t>['Junk Removal &amp; Hauling', 'Local Services', 'Auto Repair', 'Automotive']</t>
  </si>
  <si>
    <t>qlOXxy98xLc1gTaSbJMi6w</t>
  </si>
  <si>
    <t>Southeastern Institute</t>
  </si>
  <si>
    <t>207 Regency Executive Park Dr</t>
  </si>
  <si>
    <t>['Education', 'Specialty Schools', 'Massage Schools', 'Colleges &amp; Universities', 'Vocational &amp; Technical School']</t>
  </si>
  <si>
    <t>CikGkuQCsv4sAr2S7xJekQ</t>
  </si>
  <si>
    <t>South Charlotte Pediatrics</t>
  </si>
  <si>
    <t>10410 Park Rd, Ste 100</t>
  </si>
  <si>
    <t>yvb2wkZLafOH-I2iSRCEkw</t>
  </si>
  <si>
    <t>Burney's Sweets &amp; More</t>
  </si>
  <si>
    <t>O7oel6U2R9egvZcW9qNrww</t>
  </si>
  <si>
    <t>zxsktAMsVBKj2PvvCV11UQ</t>
  </si>
  <si>
    <t>Caffe Siena</t>
  </si>
  <si>
    <t>['American (Traditional)', 'Mediterranean', 'Breakfast &amp; Brunch', 'Steakhouses', 'Restaurants', 'Food', 'Italian', 'Coffee &amp; Tea', 'Lounges', 'Bars', 'Nightlife']</t>
  </si>
  <si>
    <t>fCjC0WZIv3tbMFivwT6X0Q</t>
  </si>
  <si>
    <t>Food Lion Corporation</t>
  </si>
  <si>
    <t>1339 Shearers Rd</t>
  </si>
  <si>
    <t>qmSs5Ed7gN-d1Koc26Gvyw</t>
  </si>
  <si>
    <t>231 E Woodlawn Rd</t>
  </si>
  <si>
    <t>['Chicken Shop', 'Fast Food', 'Breakfast &amp; Brunch', 'Restaurants', 'Chicken Wings', 'Southern']</t>
  </si>
  <si>
    <t>J93e6dQUvm_KbhiuPR9owQ</t>
  </si>
  <si>
    <t>All Pro Window Cleaning</t>
  </si>
  <si>
    <t>1618 Ravenswood Rd</t>
  </si>
  <si>
    <t>['Home Services', 'Pressure Washers', 'Window Washing', 'Gutter Services']</t>
  </si>
  <si>
    <t>0SIK2QE_FfFSUZOZBPIfFQ</t>
  </si>
  <si>
    <t>Taste of SHU: Authentic Szechuan Cuisine</t>
  </si>
  <si>
    <t>['Szechuan', 'Asian Fusion', 'Restaurants', 'Chinese']</t>
  </si>
  <si>
    <t>ZQ8M12gqxo0WOxfZwWS4FQ</t>
  </si>
  <si>
    <t>Blood Sweat Gears Cycle &amp; Skate</t>
  </si>
  <si>
    <t>108 Killian Farm Rd</t>
  </si>
  <si>
    <t>['Shopping', 'Bikes', 'Outdoor Gear', 'Active Life', 'Bike Rentals', 'Sporting Goods']</t>
  </si>
  <si>
    <t>ATMiPNPxN-g1ra7nar5prA</t>
  </si>
  <si>
    <t>Fleming's Prime Steakhouse &amp; Wine Bar - Charlotte</t>
  </si>
  <si>
    <t>['Wine Bars', 'Restaurants', 'Salad', 'Nightlife', 'Steakhouses', 'Seafood', 'Bars']</t>
  </si>
  <si>
    <t>TcBqdXQroWKlVHWwS1oqiQ</t>
  </si>
  <si>
    <t>Capital One</t>
  </si>
  <si>
    <t>evAqq7-unKhA-FUKvSNTpQ</t>
  </si>
  <si>
    <t>4949 Professional Park Dr, Ste 202</t>
  </si>
  <si>
    <t>knBzZ_fJFLDLb4NnVA2Plw</t>
  </si>
  <si>
    <t>11200 Providence Rd W</t>
  </si>
  <si>
    <t>['Shopping', 'Food', 'Drugstores', 'Beauty &amp; Spas', 'Cosmetics &amp; Beauty Supply', 'Convenience Stores']</t>
  </si>
  <si>
    <t>ZMEax9auuGMUPqxl2D3kLA</t>
  </si>
  <si>
    <t>Passage To India</t>
  </si>
  <si>
    <t>ygiL30hEoRHRFyA2K_TpsQ</t>
  </si>
  <si>
    <t>Steele Creek Dermatology</t>
  </si>
  <si>
    <t>11040 S Tryon St, Ste 203</t>
  </si>
  <si>
    <t>TuXyn_80mPog8POoawCP7g</t>
  </si>
  <si>
    <t>lHG_CQdUR0xQnrivvYqssA</t>
  </si>
  <si>
    <t>Closets by Design - Charlotte</t>
  </si>
  <si>
    <t>1108 Continental Blvd, Ste A</t>
  </si>
  <si>
    <t>['Home Services', 'Interior Design', 'Cabinetry', 'Home Organization']</t>
  </si>
  <si>
    <t>jIYwKGq1bSzG10UEF7OHjQ</t>
  </si>
  <si>
    <t>Salon Merci</t>
  </si>
  <si>
    <t>ttzGaOKWKyd2WvA-fG4n4A</t>
  </si>
  <si>
    <t>Dilworth Lighting</t>
  </si>
  <si>
    <t>212 Greystone Rd</t>
  </si>
  <si>
    <t>['Antiques', 'Shopping', 'Home Services', 'Wholesale Stores', 'Lighting Fixtures &amp; Equipment', 'Furniture Stores', 'Home &amp; Garden']</t>
  </si>
  <si>
    <t>sqdhck-Ad8UiBTVRbhdepw</t>
  </si>
  <si>
    <t>Rise Biscuits Donuts</t>
  </si>
  <si>
    <t>['Cafes', 'Breakfast &amp; Brunch', 'Sandwiches', 'Coffee &amp; Tea', 'Food', 'Restaurants', 'Donuts']</t>
  </si>
  <si>
    <t>Wig5ymhFhgoB2lkgVFbKAQ</t>
  </si>
  <si>
    <t>Charlotte Art League</t>
  </si>
  <si>
    <t>4100 Raleigh St</t>
  </si>
  <si>
    <t>['Education', 'Shopping', 'Art Classes', 'Art Galleries', 'Arts &amp; Entertainment', 'Home Services', 'Real Estate', 'Art Space Rentals']</t>
  </si>
  <si>
    <t>p-IISv9D6JnhgaLhdBuLFg</t>
  </si>
  <si>
    <t>Outlaw Hair</t>
  </si>
  <si>
    <t>6324 Fairview Rd, Suite160</t>
  </si>
  <si>
    <t>Zy4us05dKPAU1C1AALqNpA</t>
  </si>
  <si>
    <t>Lentz Clock Repair</t>
  </si>
  <si>
    <t>2400 Crownpoint Executive Dr, Ste 100</t>
  </si>
  <si>
    <t>['Local Services', 'Watch Repair', 'Clock Repair']</t>
  </si>
  <si>
    <t>wsq72JygTRRD8gz-QLq6tQ</t>
  </si>
  <si>
    <t>630 Park Street</t>
  </si>
  <si>
    <t>YSGTfw8_fFLZbsgxGvbbWA</t>
  </si>
  <si>
    <t>Style Me Prettie</t>
  </si>
  <si>
    <t>219 Main St, Ste A</t>
  </si>
  <si>
    <t>['Health &amp; Medical', 'Medical Spas', 'Hair Extensions', 'Wigs', 'Day Spas', 'Eyelash Service', 'Shopping', 'Hair Stylists', 'Beauty &amp; Spas', 'Weight Loss Centers', 'Hair Salons']</t>
  </si>
  <si>
    <t>S3nn5SvZ8IGZ8iT_mMyRbQ</t>
  </si>
  <si>
    <t>21714 Catawba Ave</t>
  </si>
  <si>
    <t>['Hair Salons', "Men's Hair Salons", 'Beauty &amp; Spas']</t>
  </si>
  <si>
    <t>0tCoZ-hb9NXLLXPF-bDPng</t>
  </si>
  <si>
    <t>Queens South Bar and Grill</t>
  </si>
  <si>
    <t>['Pizza', 'Sports Bars', 'Nightlife', 'Restaurants', 'Bars', 'American (Traditional)']</t>
  </si>
  <si>
    <t>P4sgzDqlbQ1Rjmb3yWE8tA</t>
  </si>
  <si>
    <t>Salsarita's Ballantyne</t>
  </si>
  <si>
    <t>6YP4lbTEICqtQhaJrrn1vw</t>
  </si>
  <si>
    <t>1oVvxdGi0s3Y_oKQ5sSMLQ</t>
  </si>
  <si>
    <t>Rim Shop Of Charlotte</t>
  </si>
  <si>
    <t>10940 E Independence Blvd, Ste A</t>
  </si>
  <si>
    <t>['Wheel &amp; Rim Repair', 'Automotive', 'Tires']</t>
  </si>
  <si>
    <t>htukE-iB6K8Yn2q5W4bI_A</t>
  </si>
  <si>
    <t>Cheese Mo'z Coal Fired Pizza</t>
  </si>
  <si>
    <t>8410 Rea Rd., Ste. 100</t>
  </si>
  <si>
    <t>qB9qJ5MY4vyAFJRpmJ3iNQ</t>
  </si>
  <si>
    <t>El Camino Restaurant</t>
  </si>
  <si>
    <t>['Nightlife', 'Restaurants', 'Sports Bars', 'Mexican', 'Tex-Mex', 'Bars']</t>
  </si>
  <si>
    <t>KIJxB9g9GSD50V-vkaCnzg</t>
  </si>
  <si>
    <t>The Fresh Blossom</t>
  </si>
  <si>
    <t>['Event Planning &amp; Services', 'Floral Designers', 'Florists', 'Flowers &amp; Gifts', 'Shopping']</t>
  </si>
  <si>
    <t>7Xiy9epTCWc4ukshuziRyA</t>
  </si>
  <si>
    <t>1816 Galleria Blvd, Ste C</t>
  </si>
  <si>
    <t>['Shopping', 'Beauty &amp; Spas', 'Cosmetics &amp; Beauty Supply', 'Hair Salons']</t>
  </si>
  <si>
    <t>zEFOQ7QXEvee0K-oOWM1WQ</t>
  </si>
  <si>
    <t>Comfort Spa</t>
  </si>
  <si>
    <t>7808 South Tryon St, Ste B</t>
  </si>
  <si>
    <t>pek0x2EZ6QOtS69z3ErCVg</t>
  </si>
  <si>
    <t>15 North Roadside Kitchen</t>
  </si>
  <si>
    <t>Lk-nd-eV4re0ceZeyieGgA</t>
  </si>
  <si>
    <t>Don't Ride Dirty</t>
  </si>
  <si>
    <t>['Car Wash', 'Auto Detailing', 'Automotive', 'Auto Repair']</t>
  </si>
  <si>
    <t>iw0lfglq24nN9ck_FCM2ug</t>
  </si>
  <si>
    <t>Concord Mills</t>
  </si>
  <si>
    <t>['Shopping', 'Shopping Centers', 'Department Stores', 'Fashion', 'Health &amp; Medical']</t>
  </si>
  <si>
    <t>ZjXwoLeep7P_PTMwiExZuQ</t>
  </si>
  <si>
    <t>8926 Jm Keynes Dr</t>
  </si>
  <si>
    <t>['Italian', 'Asian Fusion', 'Noodles', 'American (New)', 'Restaurants', 'Thai', 'Food', 'Salad', 'Pasta Shops', 'Soup', 'Specialty Food']</t>
  </si>
  <si>
    <t>2DO-8SvPvx1rACloHiD9Mw</t>
  </si>
  <si>
    <t>Lotus Cafe Chinese Cuisine</t>
  </si>
  <si>
    <t>8610 Camfield St, Ste B</t>
  </si>
  <si>
    <t>JDr3iAewYfzOifc9o98eog</t>
  </si>
  <si>
    <t>WEv4ZTZ8dLvGjcfWsFYcgA</t>
  </si>
  <si>
    <t>Med Tile</t>
  </si>
  <si>
    <t>1719 South Blvd</t>
  </si>
  <si>
    <t>['Tiling', 'Cabinetry', 'Home Services', 'Professional Services', 'Shopping', 'Architects', 'Flooring', 'Home &amp; Garden', 'Kitchen &amp; Bath', 'Interior Design', 'Contractors', 'Countertop Installation']</t>
  </si>
  <si>
    <t>6TsnikojrYMyrYHO67WHpg</t>
  </si>
  <si>
    <t>Albert &amp; Son Plumbing</t>
  </si>
  <si>
    <t>2714 Cameron Commons Way</t>
  </si>
  <si>
    <t>StQJWYUTt1iAPR9oXewS1w</t>
  </si>
  <si>
    <t>ER Services</t>
  </si>
  <si>
    <t>648 Matthews Mint Hill Rd, Ste C</t>
  </si>
  <si>
    <t>['Water Purification Services', 'Water Heater Installation/Repair', 'Plumbing', 'Home Services']</t>
  </si>
  <si>
    <t>qbnatdE1S1nXYxnodam1Jg</t>
  </si>
  <si>
    <t>Dubai Hookah Lounge 1</t>
  </si>
  <si>
    <t>1001 E Wt Harris Blvd, Ste Q</t>
  </si>
  <si>
    <t>['Bars', 'Nightlife', 'Hookah Bars']</t>
  </si>
  <si>
    <t>Wbxyj-CoBXXvqQ0lpcDXGQ</t>
  </si>
  <si>
    <t>7721 Pineville Matthews Rd</t>
  </si>
  <si>
    <t>['Fast Food', 'Restaurants', 'Coffee &amp; Tea', 'Food', 'Burgers']</t>
  </si>
  <si>
    <t>SVd_tNSFiQ6sucJYBW0Ang</t>
  </si>
  <si>
    <t>Fye</t>
  </si>
  <si>
    <t>8481 Concord Mills Blvd</t>
  </si>
  <si>
    <t>['Music &amp; DVDs', 'Shopping', 'Books', 'Mags', 'Music &amp; Video', "Women's Clothing", "Men's Clothing", 'Fashion']</t>
  </si>
  <si>
    <t>3L2nf3xkku7_EMu4ajrXXA</t>
  </si>
  <si>
    <t>2115 W Roosevelt Blvd, Ste 105</t>
  </si>
  <si>
    <t>pMtTrzeY2sVTo3c24CApDQ</t>
  </si>
  <si>
    <t>Pure Lux Spa</t>
  </si>
  <si>
    <t>7260 Hwy 73, Ste 108</t>
  </si>
  <si>
    <t>rW6UBtPQM5dIedKjzGoPaw</t>
  </si>
  <si>
    <t>What-A-Burger No 2</t>
  </si>
  <si>
    <t>34 Church St SE</t>
  </si>
  <si>
    <t>['Burgers', 'Sandwiches', 'Restaurants']</t>
  </si>
  <si>
    <t>ObHV12Mb9IaGQQ01-7x-PQ</t>
  </si>
  <si>
    <t>7260 NC-73</t>
  </si>
  <si>
    <t>['Salad', 'Restaurants', 'Chicken Wings', 'Pizza', 'Sandwiches', 'Italian']</t>
  </si>
  <si>
    <t>0ZTMA0VS-SWnD_BGoIfP3A</t>
  </si>
  <si>
    <t>Northwest Family Physicians</t>
  </si>
  <si>
    <t>7920 Moores Chapel Rd</t>
  </si>
  <si>
    <t>['Family Practice', 'Health &amp; Medical', 'Doctors']</t>
  </si>
  <si>
    <t>rwir8gsTrap7mdgggBzFNA</t>
  </si>
  <si>
    <t>King Buffet</t>
  </si>
  <si>
    <t>TmfqzYXjg5BlBPG0RcWhqA</t>
  </si>
  <si>
    <t>VCA Stoney Creek Animal Hospital</t>
  </si>
  <si>
    <t>626 W Mallard Creek Church Rd</t>
  </si>
  <si>
    <t>['Veterinarians', 'Pet Services', 'Pet Sitting', 'Pet Groomers', 'Pets']</t>
  </si>
  <si>
    <t>8Z72HW5ydzQFydUxZglurg</t>
  </si>
  <si>
    <t>Tokyo Grill &amp; Buffet</t>
  </si>
  <si>
    <t>8215 University City Blvd, Ste D</t>
  </si>
  <si>
    <t>['Asian Fusion', 'Sushi Bars', 'Buffets', 'Japanese', 'Restaurants']</t>
  </si>
  <si>
    <t>7b4_qVRAGWjADbUWVEYxrw</t>
  </si>
  <si>
    <t>Centric Gateway Apartments</t>
  </si>
  <si>
    <t>1010 W Trade St</t>
  </si>
  <si>
    <t>oNqahV-5WkbB7C8ZazOTSw</t>
  </si>
  <si>
    <t>1729 Sardis Rd</t>
  </si>
  <si>
    <t>['Fast Food', 'Chicken Wings', 'Restaurants']</t>
  </si>
  <si>
    <t>Z_Q_g4GORhDgJ9O30s_qgQ</t>
  </si>
  <si>
    <t>906 Concord Pkwy N</t>
  </si>
  <si>
    <t>['Local Services', 'Pest Control', 'Lawn Services', 'Professional Services', 'Heating &amp; Air Conditioning/HVAC', 'Home Services', 'Landscaping', 'Damage Restoration', 'Plumbing', 'Carpet Cleaning']</t>
  </si>
  <si>
    <t>V0iYi5OjdRcz82m95jV7vQ</t>
  </si>
  <si>
    <t>Renaissance Patisserie</t>
  </si>
  <si>
    <t>6401 Morrison Blvd, Ste 4A</t>
  </si>
  <si>
    <t>['Desserts', 'Restaurants', 'Food', 'Bakeries', 'French']</t>
  </si>
  <si>
    <t>9JilXjHVMppEPCNH0PZiIg</t>
  </si>
  <si>
    <t>Kirk Brown and Sons</t>
  </si>
  <si>
    <t>1118 McAlway Rd</t>
  </si>
  <si>
    <t>['Tires', 'Towing', 'Auto Repair', 'Automotive', 'Auto Detailing', 'Roadside Assistance', 'Body Shops', 'Transmission Repair', 'Oil Change Stations']</t>
  </si>
  <si>
    <t>EPBr_lqSe_GiZtjwIA2THg</t>
  </si>
  <si>
    <t>vXOmFFtfAiCwLFLC9cDvJA</t>
  </si>
  <si>
    <t>Prettyman Orthodontics - SouthPark</t>
  </si>
  <si>
    <t>5970 Fairview Rd, Ste 150</t>
  </si>
  <si>
    <t>['Dentists', 'Pediatric Dentists', 'Cosmetic Dentists', 'General Dentistry', 'Orthodontists', 'Endodontists', 'Health &amp; Medical']</t>
  </si>
  <si>
    <t>2h2Gmir4rbY9xoLRq6zBEg</t>
  </si>
  <si>
    <t>Tony Hefner - State Farm Insurance Agent</t>
  </si>
  <si>
    <t>10226 Couloak Dr, Ste 200</t>
  </si>
  <si>
    <t>elLfsO2mwKqMGQ0WNrc4KQ</t>
  </si>
  <si>
    <t>South African Food Shop</t>
  </si>
  <si>
    <t>11229 E Independence Blvd, Ste H</t>
  </si>
  <si>
    <t>vFYPtUhKg4frsG9sXoNPDg</t>
  </si>
  <si>
    <t>Ross &amp; Witmer</t>
  </si>
  <si>
    <t>4620 Rozzelles Ferry Rd</t>
  </si>
  <si>
    <t>['Plumbing', 'Electronics Repair', 'Heating &amp; Air Conditioning/HVAC', 'Insulation Installation', 'Local Services', 'Home Services']</t>
  </si>
  <si>
    <t>v-w_IBVq5rNCObucty9XZA</t>
  </si>
  <si>
    <t>Lake Pointe Family Dentistry</t>
  </si>
  <si>
    <t>2908 Oak Lake Blvd, Ste 201, Fl 2</t>
  </si>
  <si>
    <t>['Prosthodontists', 'General Dentistry', 'Health &amp; Medical', 'Dentists', 'Cosmetic Dentists']</t>
  </si>
  <si>
    <t>3gMtTRlDdzsceCEA9dQ8qw</t>
  </si>
  <si>
    <t>Mattress Firm Charlotte Southwest</t>
  </si>
  <si>
    <t>12911 Walker Branch Dr</t>
  </si>
  <si>
    <t>['Home Decor', 'Shopping', 'Home &amp; Garden', 'Mattresses', 'Furniture Stores']</t>
  </si>
  <si>
    <t>Qr9qVazDiyLENcQ6Jgk2Hg</t>
  </si>
  <si>
    <t>Piccadilly by Rush Espresso</t>
  </si>
  <si>
    <t>['Coffee &amp; Tea', 'Cafes', 'Restaurants', 'Food']</t>
  </si>
  <si>
    <t>VJinZ0zOqsmNL5JYHR0ReQ</t>
  </si>
  <si>
    <t>Charlotte Trolley</t>
  </si>
  <si>
    <t>1507 Camden Rd</t>
  </si>
  <si>
    <t>['Museums', 'Local Flavor', 'Arts &amp; Entertainment']</t>
  </si>
  <si>
    <t>sHA7YuPuZ88dGqMc_8kp_A</t>
  </si>
  <si>
    <t>Birkdale Dentistry</t>
  </si>
  <si>
    <t>16600 Birkdale Commons Pkwy, Ste A</t>
  </si>
  <si>
    <t>GSTKD2spAPcYcPDpXvhwzg</t>
  </si>
  <si>
    <t>2630 W Arrowood Rd, Ste C</t>
  </si>
  <si>
    <t>['Health &amp; Medical', 'Medical Centers', 'Dentists', 'Pediatric Dentists', 'General Dentistry']</t>
  </si>
  <si>
    <t>2Nk8j5o5IY2U9jdwrjDx3g</t>
  </si>
  <si>
    <t>EverGlow Holistic Skincare</t>
  </si>
  <si>
    <t>1810 E 7th St</t>
  </si>
  <si>
    <t>['Day Spas', 'Skin Care', 'Beauty &amp; Spas', 'Hair Removal']</t>
  </si>
  <si>
    <t>dHrBnMBhGuCAOPyrZW8aGg</t>
  </si>
  <si>
    <t>Enjoy Maids</t>
  </si>
  <si>
    <t>['Carpet Cleaning', 'Local Services', 'Professional Services', 'Office Cleaning', 'Home Services', 'Home Cleaning']</t>
  </si>
  <si>
    <t>7_aKLd7si5cuD5588cSArg</t>
  </si>
  <si>
    <t>Zalecki Real Estate</t>
  </si>
  <si>
    <t>1800 Camden Rd, Ste 107-116</t>
  </si>
  <si>
    <t>['Real Estate', 'Home Services', 'Real Estate Services', 'Apartments', 'Property Management', 'Real Estate Agents']</t>
  </si>
  <si>
    <t>yZJXI548rFihEg0NVR1Kjw</t>
  </si>
  <si>
    <t>Saona Dominican Restaurant &amp; Bar</t>
  </si>
  <si>
    <t>['Dominican', 'Restaurants', 'Caribbean', 'Food', 'Latin American']</t>
  </si>
  <si>
    <t>eAW26354YPRNn7lGgTDq5Q</t>
  </si>
  <si>
    <t>Golden's Nail Spa</t>
  </si>
  <si>
    <t>lKjyr4t7_5J9OtSrigWgEg</t>
  </si>
  <si>
    <t>Butter NC</t>
  </si>
  <si>
    <t>950 Seaboard St</t>
  </si>
  <si>
    <t>1sgNvn-kXv7S_Z6WJHs2hg</t>
  </si>
  <si>
    <t>Luxury RV Rentals</t>
  </si>
  <si>
    <t>6049 Victory Ln SW</t>
  </si>
  <si>
    <t>['Hotels &amp; Travel', 'RV Rental', 'RV Repair', 'Vacation Rentals', 'Automotive', 'RV Parks', 'RV Dealers', 'Body Shops']</t>
  </si>
  <si>
    <t>tmv7wwxWPfUXGUGjnqhs2Q</t>
  </si>
  <si>
    <t>Concord Heating &amp; Air Conditioning</t>
  </si>
  <si>
    <t>764 Concord Pkwy N</t>
  </si>
  <si>
    <t>m-7riqiizobw5HDsY7poSA</t>
  </si>
  <si>
    <t>O_UiTH7YjqTS1UTk-shFnA</t>
  </si>
  <si>
    <t>Real Food Charlotte</t>
  </si>
  <si>
    <t>2102 South Blvd, #150</t>
  </si>
  <si>
    <t>['Specialty Food', 'Vegetarian', 'Food', 'Live/Raw Food', 'Restaurants', 'Vegan', 'Fruits &amp; Veggies']</t>
  </si>
  <si>
    <t>Ho1IjC4dCg6awHX2HB0cSg</t>
  </si>
  <si>
    <t>Heartwood Tree Service</t>
  </si>
  <si>
    <t>['Landscaping', 'Gardeners', 'Tree Services', 'Home Services']</t>
  </si>
  <si>
    <t>porkrPGwSu_06hohlwycHw</t>
  </si>
  <si>
    <t>Robert Vaughan DDS</t>
  </si>
  <si>
    <t>16600 Birkdale Cmns Pkwy</t>
  </si>
  <si>
    <t>['Oral Surgeons', 'General Dentistry', 'Dentists', 'Health &amp; Medical']</t>
  </si>
  <si>
    <t>5400 John Q Hammon Dr</t>
  </si>
  <si>
    <t>vodVvMALuQPScQJpLhfcyg</t>
  </si>
  <si>
    <t>1511 Central Ave</t>
  </si>
  <si>
    <t>['Bakeries', 'Food', 'Restaurants']</t>
  </si>
  <si>
    <t>vNPNRqJDCCKijjPS3RpbiA</t>
  </si>
  <si>
    <t>Havoline Xpress Lube</t>
  </si>
  <si>
    <t>4300 Wilgrove Mint Hill Rd</t>
  </si>
  <si>
    <t>OGEa5z9uqShRqEp5VrtlTQ</t>
  </si>
  <si>
    <t>Lotus Living Arts Studio</t>
  </si>
  <si>
    <t>30 S Union St</t>
  </si>
  <si>
    <t>['Community Service/Non-Profit', 'Health &amp; Medical', 'Fitness &amp; Instruction', 'Tai Chi', 'Reiki', 'Local Services', 'Yoga', 'Active Life', 'Barre Classes', 'Meditation Centers']</t>
  </si>
  <si>
    <t>GqfGoFMC3cn_AZI7iUOWKg</t>
  </si>
  <si>
    <t>Bar Louie - University City</t>
  </si>
  <si>
    <t>8760 Jm Keynes Dr</t>
  </si>
  <si>
    <t>['Cocktail Bars', 'Restaurants', 'American (New)', 'Nightlife', 'Bars', 'Gastropubs', 'Sports Bars']</t>
  </si>
  <si>
    <t>0-aPEeNc2zVb5Gp-i7Ckqg</t>
  </si>
  <si>
    <t>Buddy's Muffler &amp; Exhaust</t>
  </si>
  <si>
    <t>1509 Hickory Grove Rd</t>
  </si>
  <si>
    <t>fVXQDWG-Au4VyZwk-Eaj_w</t>
  </si>
  <si>
    <t>Cameron Graham Barber Lounge</t>
  </si>
  <si>
    <t>dr4fSkY9RMtxtZdy1jPAxw</t>
  </si>
  <si>
    <t>44diypduswYIqxBSrNr0lA</t>
  </si>
  <si>
    <t>3430 E Franklin Blvd</t>
  </si>
  <si>
    <t>['Chicken Wings', 'Restaurants', 'American (Traditional)', 'Fast Food']</t>
  </si>
  <si>
    <t>OvCQ-2YUSCT9X2uE52S-Nw</t>
  </si>
  <si>
    <t>Inchin's Bamboo Garden</t>
  </si>
  <si>
    <t>['Chinese', 'Noodles', 'Soup', 'Asian Fusion', 'Pan Asian', 'Salad', 'Restaurants']</t>
  </si>
  <si>
    <t>FEuplTASIvFlNQdmDQnSuQ</t>
  </si>
  <si>
    <t>The Green</t>
  </si>
  <si>
    <t>425 S Tryon St</t>
  </si>
  <si>
    <t>['Event Planning &amp; Services', 'Venues &amp; Event Spaces', 'Active Life', 'Parks']</t>
  </si>
  <si>
    <t>hTFsJ7piwau8axV_MXXyeg</t>
  </si>
  <si>
    <t>10210 Couloak Dr, Suite G</t>
  </si>
  <si>
    <t>gr2gSmcKBp7ZMr-laYMUhA</t>
  </si>
  <si>
    <t>['Pet Stores', 'Pet Training', 'Pets', 'Pet Sitting', 'Pet Groomers', 'Pet Services']</t>
  </si>
  <si>
    <t>ht-fTbaRViVV8-gZ7RR5vA</t>
  </si>
  <si>
    <t>Lash &amp; Beauty Co.</t>
  </si>
  <si>
    <t>1423 E 7th St</t>
  </si>
  <si>
    <t>['Waxing', 'Hair Removal', 'Threading Services', 'Eyebrow Services', 'Makeup Artists', 'Beauty &amp; Spas', 'Eyelash Service']</t>
  </si>
  <si>
    <t>cJox4PdU1SaAH_SLIKFzAQ</t>
  </si>
  <si>
    <t>1500 Matthews Twnshp Pkwy1147</t>
  </si>
  <si>
    <t>QjMnJ9QCU-cklyFaXY3Lrg</t>
  </si>
  <si>
    <t>Tropical Goodies</t>
  </si>
  <si>
    <t>['Soul Food', 'Restaurants', 'Caribbean']</t>
  </si>
  <si>
    <t>sXCquNdRuCF7vrHwXXdFHw</t>
  </si>
  <si>
    <t>Not Just Coffee- Packard Place</t>
  </si>
  <si>
    <t>KLtRBp5jFUcCZQhcbA46Fg</t>
  </si>
  <si>
    <t>Sub Corral Sandwich Shop</t>
  </si>
  <si>
    <t>6831 W Wilkinson Blvd</t>
  </si>
  <si>
    <t>['Sandwiches', 'Burgers', 'Pizza', 'Restaurants']</t>
  </si>
  <si>
    <t>CGPulfOy0zhvrFM8cunP-w</t>
  </si>
  <si>
    <t>First Financial Services</t>
  </si>
  <si>
    <t>6230 Fairview Rd, Ste 450</t>
  </si>
  <si>
    <t>['Real Estate Services', 'Real Estate', 'Home Services', 'Mortgage Brokers']</t>
  </si>
  <si>
    <t>LELeezj9UoLnN3fndVcL9g</t>
  </si>
  <si>
    <t>IhrZDnyxeE_IfW6NJ4pX5w</t>
  </si>
  <si>
    <t>Unity Auto Sales</t>
  </si>
  <si>
    <t>3312 South Tryon St</t>
  </si>
  <si>
    <t>6ioaf16PiM-QLyNFDEKlAQ</t>
  </si>
  <si>
    <t>8615 Hankins Rd</t>
  </si>
  <si>
    <t>h6MbnkCfzCOo2z8Y5og_LA</t>
  </si>
  <si>
    <t>Hughes Network Systems, LLC</t>
  </si>
  <si>
    <t>['Professional Services', 'Internet Service Providers', 'Home Services']</t>
  </si>
  <si>
    <t>W0zpq-teXqAQh8hYIkzH1g</t>
  </si>
  <si>
    <t>Klever Auto Repair</t>
  </si>
  <si>
    <t>6701 South Blvd</t>
  </si>
  <si>
    <t>['Tires', 'Wheel &amp; Rim Repair', 'Automotive', 'Body Shops', 'Auto Repair']</t>
  </si>
  <si>
    <t>l4Wtuog2Wu1dzHNwnsZ5JQ</t>
  </si>
  <si>
    <t>Caring Hearts Animal Hospital</t>
  </si>
  <si>
    <t>7850 Stevens Mill Rd, Ste A</t>
  </si>
  <si>
    <t>NQmsqcQQVeE1TQ1QwN1GTw</t>
  </si>
  <si>
    <t>Auto Land</t>
  </si>
  <si>
    <t>2110 E Franklin Blvd</t>
  </si>
  <si>
    <t>2H7DJGGkJib_JSM36t80ww</t>
  </si>
  <si>
    <t>Roux Bar</t>
  </si>
  <si>
    <t>3306-A N Davidson St</t>
  </si>
  <si>
    <t>['Karaoke', 'Music Venues', 'Arts &amp; Entertainment', 'Jazz &amp; Blues', 'Nightlife']</t>
  </si>
  <si>
    <t>9ZqU-O9r8pqhrtr5715EIg</t>
  </si>
  <si>
    <t>Burley Dentistry - Erika Burley, DMD</t>
  </si>
  <si>
    <t>2907 Providence Rd, Ste 300</t>
  </si>
  <si>
    <t>['Cosmetic Dentists', 'General Dentistry', 'Health &amp; Medical', 'Oral Surgeons', 'Doctors', 'Cosmetic Surgeons', 'Dentists']</t>
  </si>
  <si>
    <t>OjEKF3jpsE2Y9F59Xbgh8A</t>
  </si>
  <si>
    <t>9620 Pineville Matthews Rd</t>
  </si>
  <si>
    <t>['Specialty Food', 'Vitamins &amp; Supplements', 'Health Markets', 'Shopping', 'Food']</t>
  </si>
  <si>
    <t>VKYyASvuaJ1rsPd0XwheVQ</t>
  </si>
  <si>
    <t>Bumper Plugs Com</t>
  </si>
  <si>
    <t>9123 Monroe Rd, Ste 105</t>
  </si>
  <si>
    <t>['Automotive', 'Auto Customization', 'Auto Parts &amp; Supplies']</t>
  </si>
  <si>
    <t>HyhMp9TjRdRn0VwkwiEOmw</t>
  </si>
  <si>
    <t>Metrolina Auto Group</t>
  </si>
  <si>
    <t>6010 Kenley Ln</t>
  </si>
  <si>
    <t>['Car Dealers', 'Auto Repair', 'Automotive', 'Hotels &amp; Travel', 'Car Rental']</t>
  </si>
  <si>
    <t>DKD5bQJSX0ecpdB0nLkAfg</t>
  </si>
  <si>
    <t>2607 E 7th St, Ste 100</t>
  </si>
  <si>
    <t>rV4hP5CdpsokQyMjsqxB0Q</t>
  </si>
  <si>
    <t>Sake Japan</t>
  </si>
  <si>
    <t>14021 Conlan Cir, Ste B-1</t>
  </si>
  <si>
    <t>['Japanese', 'Chinese', 'Ramen', 'Restaurants']</t>
  </si>
  <si>
    <t>TsrqMU-BCCfEstlu0beSXw</t>
  </si>
  <si>
    <t>My Chic Party Boutique</t>
  </si>
  <si>
    <t>6m_P2yqUDOksCGShPC8bPA</t>
  </si>
  <si>
    <t>Bangkok Garden</t>
  </si>
  <si>
    <t>d5jY-uA0Zh33oFhENHuEcg</t>
  </si>
  <si>
    <t>Saigon Kitchen</t>
  </si>
  <si>
    <t>13803 Hwy 74 E</t>
  </si>
  <si>
    <t>w7BHkgxJS7ncuXep905GLQ</t>
  </si>
  <si>
    <t>Ming Garden</t>
  </si>
  <si>
    <t>LCfw9ZsBJnu87bKxtaqM-g</t>
  </si>
  <si>
    <t>Axis Berewick</t>
  </si>
  <si>
    <t>uPwuhputwBzUmMFRv8N0tA</t>
  </si>
  <si>
    <t>8046 Providence Rd, Ste B</t>
  </si>
  <si>
    <t>['Mobile Phones', 'Internet Service Providers', 'Home Services', 'Electronics', 'Shopping', 'Professional Services']</t>
  </si>
  <si>
    <t>OISg1vUo1jVhUWZB3gv8oQ</t>
  </si>
  <si>
    <t>Tulips Indian Cuisine</t>
  </si>
  <si>
    <t>['Restaurants', 'Halal', 'Pakistani', 'Indian', 'Buffets']</t>
  </si>
  <si>
    <t>dgwX3WM7DdhBvmHXjGpgxw</t>
  </si>
  <si>
    <t>2807 W Hwy 74</t>
  </si>
  <si>
    <t>FrJ6yy3IfMX3yVL-FjRTbQ</t>
  </si>
  <si>
    <t>Chi's Pizza</t>
  </si>
  <si>
    <t>['Chicken Wings', 'Pizza', 'Restaurants', 'Hot Dogs']</t>
  </si>
  <si>
    <t>umP3CwDxK6OqXvVlEjZiJA</t>
  </si>
  <si>
    <t>2901 South Blvd</t>
  </si>
  <si>
    <t>RjyMQYzFfZgmMffacmIqNw</t>
  </si>
  <si>
    <t>South Charlotte Chevrolet</t>
  </si>
  <si>
    <t>9325 South Blvd</t>
  </si>
  <si>
    <t>['Car Dealers', 'Commercial Truck Dealers', 'Automotive', 'Used Car Dealers']</t>
  </si>
  <si>
    <t>nGEM7icTn4GPFCKb1q1rkw</t>
  </si>
  <si>
    <t>Ciao Gourmet Market</t>
  </si>
  <si>
    <t>['Food', 'Delis', 'Restaurants']</t>
  </si>
  <si>
    <t>MobK3qIaoito7EN6MVZ3pg</t>
  </si>
  <si>
    <t>15620 John J Delaney Dr</t>
  </si>
  <si>
    <t>Jkglg3pB7kjoX9f7gbsnNg</t>
  </si>
  <si>
    <t>The Babb Sloan Team | Keller Williams Realty</t>
  </si>
  <si>
    <t>Faz6oSHw6yhZF-myoZO_Nw</t>
  </si>
  <si>
    <t>Solar Nails Spa</t>
  </si>
  <si>
    <t>jXBNc4tQTR1WtmDb6-GOQg</t>
  </si>
  <si>
    <t>Carnitas Guanajuato Mexican Restaurant</t>
  </si>
  <si>
    <t>5534 Albemarle Rd, Ste 101</t>
  </si>
  <si>
    <t>FcRFv4zcacdETyjLLSjkcA</t>
  </si>
  <si>
    <t>Queen City Home Store</t>
  </si>
  <si>
    <t>11501 Carolina Place Pkwy</t>
  </si>
  <si>
    <t>['Furniture Stores', 'Home &amp; Garden', 'Shopping', 'Mattresses', 'Appliances']</t>
  </si>
  <si>
    <t>z74PNrmzr9IXbGLRkfbEOg</t>
  </si>
  <si>
    <t>8124 S Tryon St, Ste A6</t>
  </si>
  <si>
    <t>['Food', 'Health Markets', 'Shopping', 'Specialty Food', 'Vitamins &amp; Supplements']</t>
  </si>
  <si>
    <t>5If-uPutt_hd1HNQfuIf4w</t>
  </si>
  <si>
    <t>Orangetheory Fitness - Midtown</t>
  </si>
  <si>
    <t>601 South Kings Dr, Ste J</t>
  </si>
  <si>
    <t>oPRveLERJ9uywyfvPo-1HQ</t>
  </si>
  <si>
    <t>Friendly Dental Of Gastonia</t>
  </si>
  <si>
    <t>401 Cox Rd, Ste 188</t>
  </si>
  <si>
    <t>['Dentists', 'General Dentistry', 'Cosmetic Dentists', 'Health &amp; Medical']</t>
  </si>
  <si>
    <t>NHIeAjmgisFYZI4psygwmg</t>
  </si>
  <si>
    <t>K&amp;K Moving Company</t>
  </si>
  <si>
    <t>5736 N Tryon St, Ste 221B</t>
  </si>
  <si>
    <t>['Professional Services', 'Movers', 'Home Services']</t>
  </si>
  <si>
    <t>_ExnJvP3D1WcDf3neYtGHg</t>
  </si>
  <si>
    <t>JP Solutions</t>
  </si>
  <si>
    <t>['Gutter Services', 'Windows Installation', 'Solar Installation', 'Contractors', 'Home Services', 'Roofing']</t>
  </si>
  <si>
    <t>zTYPnqosNP2d3xLwamfbwQ</t>
  </si>
  <si>
    <t>T H Nail Spa</t>
  </si>
  <si>
    <t>231 Mt Holly-Huntersville Rd, Ste 170</t>
  </si>
  <si>
    <t>fctpzxuZN1DdBkTSe6JO0g</t>
  </si>
  <si>
    <t>Hi-Line Garage</t>
  </si>
  <si>
    <t>6411 E Independence Blvd</t>
  </si>
  <si>
    <t>['Automotive', 'Car Dealers', 'Auto Loan Providers']</t>
  </si>
  <si>
    <t>5trOCgka08xu7zolaJJ9OA</t>
  </si>
  <si>
    <t>Renaldo's Culinary Experience</t>
  </si>
  <si>
    <t>['Auto Repair', 'Automotive', 'Tires', 'Car Dealers']</t>
  </si>
  <si>
    <t>8Z2GBnuOEXbnzzapWSo9tg</t>
  </si>
  <si>
    <t>Yelp Elite Event: Introducing Inishmore Restaurant and Pub</t>
  </si>
  <si>
    <t>sBrrWO-Nv7imsqU0e5504Q</t>
  </si>
  <si>
    <t>13129 S Tryon St, Ste 110</t>
  </si>
  <si>
    <t>egOdSTggpdFEnQmIjNDmdg</t>
  </si>
  <si>
    <t>Residence Inn by Marriott Charlotte University Research Park</t>
  </si>
  <si>
    <t>8503 North Tryon Street</t>
  </si>
  <si>
    <t>['Hotels &amp; Travel', 'Apartments', 'Event Planning &amp; Services', 'Venues &amp; Event Spaces', 'Hotels', 'Real Estate', 'Home Services']</t>
  </si>
  <si>
    <t>Pov3HQWlJ6s_sBBc-CvrdQ</t>
  </si>
  <si>
    <t>Indique Boutique - Charlotte</t>
  </si>
  <si>
    <t>2025 Ayrsley Town Blvd, Ste 1102</t>
  </si>
  <si>
    <t>['Hair Salons', 'Hair Extensions', 'Cosmetics &amp; Beauty Supply', 'Beauty &amp; Spas', 'Shopping', 'Wigs']</t>
  </si>
  <si>
    <t>gsoB7JotOWYdA0GmP5dd3w</t>
  </si>
  <si>
    <t>6432 Rea Rd, Ste A-2</t>
  </si>
  <si>
    <t>bOehk4XAr63HPvAJ9ihngA</t>
  </si>
  <si>
    <t>Kiss 95.1</t>
  </si>
  <si>
    <t>4015 Stuart Andrew Blvd</t>
  </si>
  <si>
    <t>m4UZS7G8-Hq2KTxOrNZ1DQ</t>
  </si>
  <si>
    <t>3315 Pineville Matthews Rd</t>
  </si>
  <si>
    <t>xMnWKLEhAcjOca7WuCjIvA</t>
  </si>
  <si>
    <t>NorthStone Country Club</t>
  </si>
  <si>
    <t>15801 Northstone Dr</t>
  </si>
  <si>
    <t>['Party &amp; Event Planning', 'Golf', 'Event Planning &amp; Services', 'Active Life', 'Country Clubs', 'Arts &amp; Entertainment', 'Venues &amp; Event Spaces']</t>
  </si>
  <si>
    <t>CVbdCMprQf_J5TZSxa1rTA</t>
  </si>
  <si>
    <t>Safari Miles</t>
  </si>
  <si>
    <t>390 N Hwy 16</t>
  </si>
  <si>
    <t>['Nightlife', 'Bars', 'American (New)', 'Seafood', 'Restaurants']</t>
  </si>
  <si>
    <t>kWclF3kJdLYPaoz-pepCDg</t>
  </si>
  <si>
    <t>fk_WfNg-b08DAoaXUdzYQQ</t>
  </si>
  <si>
    <t>Space Kidets</t>
  </si>
  <si>
    <t>1641 Matthews Township Pkwy, Ste B</t>
  </si>
  <si>
    <t>['Party &amp; Event Planning', 'Event Planning &amp; Services', 'Active Life', 'Amusement Parks']</t>
  </si>
  <si>
    <t>VAqOFLVFYYiHpI9vJfGq8A</t>
  </si>
  <si>
    <t>8600 University City Blvd</t>
  </si>
  <si>
    <t>['Food', 'Grocery', 'Butcher', 'Drugstores', 'Shopping', 'Flowers &amp; Gifts']</t>
  </si>
  <si>
    <t>wxeKqN-rvYUkUeDmPKyWzw</t>
  </si>
  <si>
    <t>Sie Eyecare</t>
  </si>
  <si>
    <t>3230 Propserity Church Rd, Ste 103</t>
  </si>
  <si>
    <t>BhoHEM1BFic_tVrSzlN7TQ</t>
  </si>
  <si>
    <t>Lasership</t>
  </si>
  <si>
    <t>1515 S Mint St</t>
  </si>
  <si>
    <t>['Shipping Centers', 'Local Services', 'Couriers &amp; Delivery Services']</t>
  </si>
  <si>
    <t>Kv13q66m1XieiAf_AOP8pQ</t>
  </si>
  <si>
    <t>11600 Carolina Place Parkw</t>
  </si>
  <si>
    <t>4TyazHovqzXKrt1HhWBLyA</t>
  </si>
  <si>
    <t>Downer, Walters &amp; Mitchener</t>
  </si>
  <si>
    <t>701 E Morehead St</t>
  </si>
  <si>
    <t>['Professional Services', 'Lawyers', 'Personal Injury Law']</t>
  </si>
  <si>
    <t>Hyev3lnsRxQypdTGZ9IhHQ</t>
  </si>
  <si>
    <t>Carolina Pet Pantry</t>
  </si>
  <si>
    <t>323 Unionville Indian Trail Rd</t>
  </si>
  <si>
    <t>['Pet Stores', 'Pet Adoption', 'Pets', 'Pet Services', 'Pet Groomers']</t>
  </si>
  <si>
    <t>q2t4Ch_j_TiRg_wCta80gQ</t>
  </si>
  <si>
    <t>7926-A Rea Rd</t>
  </si>
  <si>
    <t>['Mobile Phones', 'Shopping', 'Mobile Phone Accessories', 'Local Services', 'Telecommunications', 'IT Services &amp; Computer Repair']</t>
  </si>
  <si>
    <t>OFP2M3pKvYl-xge3vY38pA</t>
  </si>
  <si>
    <t>Ballantyne Limousine</t>
  </si>
  <si>
    <t>15105 John J Delaney Dr, Ste 108</t>
  </si>
  <si>
    <t>['Translation Services', 'Professional Services', 'Hotels &amp; Travel', 'Party Bus Rentals', 'Event Planning &amp; Services', 'Limos', 'Transportation', 'Airport Shuttles']</t>
  </si>
  <si>
    <t>eXw22FQ7jv3Ma2kqfI3Lrg</t>
  </si>
  <si>
    <t>Scott Clark Honda</t>
  </si>
  <si>
    <t>['Automotive', 'Auto Repair', 'Tires', 'Car Dealers', 'Auto Parts &amp; Supplies']</t>
  </si>
  <si>
    <t>D4Rjgf9eWfCYzrVLxv5rvA</t>
  </si>
  <si>
    <t>Steele Creek Physical Therapy &amp; Balance Center</t>
  </si>
  <si>
    <t>10965 Winds Crossing Dr, Ste 100</t>
  </si>
  <si>
    <t>['Health &amp; Medical', 'Physical Therapy', 'Orthopedists', 'Massage Therapy', 'Doctors']</t>
  </si>
  <si>
    <t>lHZYfbZhuUdaXMPU_AFNtQ</t>
  </si>
  <si>
    <t>Nails 3</t>
  </si>
  <si>
    <t>['Hair Removal', 'Skin Care', 'Beauty &amp; Spas', 'Nail Salons']</t>
  </si>
  <si>
    <t>sG3uhP-OpEBRsNI4QDQzzw</t>
  </si>
  <si>
    <t>Suck Bang Blow Smokehouse</t>
  </si>
  <si>
    <t>10099 Weddington Rd</t>
  </si>
  <si>
    <t>5hcYxchgYzH47I_9LrpqWQ</t>
  </si>
  <si>
    <t>6801 Northlake Mall Dr, Ste 259</t>
  </si>
  <si>
    <t>QvKyVJ1cTErsBKI2j-Zjcw</t>
  </si>
  <si>
    <t>4215 Providence Rd</t>
  </si>
  <si>
    <t>ZpPOPR5BfxBRCIZGNFJFhw</t>
  </si>
  <si>
    <t>Famous Toastery Uptown</t>
  </si>
  <si>
    <t>330 S Tryon St</t>
  </si>
  <si>
    <t>['Restaurants', 'Breakfast &amp; Brunch', 'Event Planning &amp; Services', 'Caterers', 'American (Traditional)']</t>
  </si>
  <si>
    <t>Rdov36R4fjrT4cfXJUxgfg</t>
  </si>
  <si>
    <t>EZ iphone repair</t>
  </si>
  <si>
    <t>3549 N Sharon Amity, Ste 202</t>
  </si>
  <si>
    <t>['Local Services', 'Electronics Repair', 'IT Services &amp; Computer Repair', 'Mobile Phone Repair', 'Mobile Phones', 'Shopping']</t>
  </si>
  <si>
    <t>OOc1c45airi6vuRBTBprog</t>
  </si>
  <si>
    <t>Ck Nails</t>
  </si>
  <si>
    <t>16041 Johnston Rd, Ste F</t>
  </si>
  <si>
    <t>cKPpurriyL21iuotmvKGJw</t>
  </si>
  <si>
    <t>K&amp;G Fashion Superstore</t>
  </si>
  <si>
    <t>5401 South Blvd, Ste A230</t>
  </si>
  <si>
    <t>['Formal Wear', "Men's Clothing", 'Plus Size Fashion', 'Shopping', 'Fashion', "Women's Clothing"]</t>
  </si>
  <si>
    <t>WnLhd38sH80ViWwzyF7yoA</t>
  </si>
  <si>
    <t>Hibiscus</t>
  </si>
  <si>
    <t>1600 E Woodlawn Rd, Ste 150</t>
  </si>
  <si>
    <t>['Thai', 'Korean', 'Restaurants', 'Laotian']</t>
  </si>
  <si>
    <t>CJty_bUZVJJaLFcTppxmzg</t>
  </si>
  <si>
    <t>Neighborhood Theatre</t>
  </si>
  <si>
    <t>511 E 36th St</t>
  </si>
  <si>
    <t>['Arts &amp; Entertainment', 'Social Clubs', 'Event Planning &amp; Services', 'Nightlife', 'Cinema', 'Venues &amp; Event Spaces', 'Music Venues']</t>
  </si>
  <si>
    <t>mgBoUpAhaxAI0kpTIcl9JQ</t>
  </si>
  <si>
    <t>7015 Wilkinson Blvd</t>
  </si>
  <si>
    <t>['American (Traditional)', 'Desserts', 'Fast Food', 'Burgers', 'Restaurants', 'Ice Cream &amp; Frozen Yogurt', 'American (New)', 'Food']</t>
  </si>
  <si>
    <t>2_f3efZgrvo8FuHk3Qhchw</t>
  </si>
  <si>
    <t>Solace Dentistry</t>
  </si>
  <si>
    <t>10512 Park Rd, Ste 100</t>
  </si>
  <si>
    <t>['Endodontists', 'Dentists', 'Professional Services', 'Cosmetic Dentists', 'Periodontists', 'Health &amp; Medical', 'Pediatric Dentists', 'General Dentistry']</t>
  </si>
  <si>
    <t>tNPWi75s0o20rNERLg6R_Q</t>
  </si>
  <si>
    <t>Bombay Cuisine</t>
  </si>
  <si>
    <t>['Pakistani', 'Indian', 'Restaurants', 'Breakfast &amp; Brunch', 'Vegan', 'Buffets', 'Vegetarian']</t>
  </si>
  <si>
    <t>cyZgvo2EN6UnGMDgYeFVKQ</t>
  </si>
  <si>
    <t>Hyatt Gun Shop</t>
  </si>
  <si>
    <t>3332 Wilkinson Blvd</t>
  </si>
  <si>
    <t>['Guns &amp; Ammo', 'Outdoor Gear', 'Sporting Goods', 'Shopping']</t>
  </si>
  <si>
    <t>EjeXKBFO2qOXhik5NzyMNg</t>
  </si>
  <si>
    <t>South Ridge Veterinary Hospital</t>
  </si>
  <si>
    <t>1920 S Ridge Ave</t>
  </si>
  <si>
    <t>['Veterinarians', 'Pets', 'Pet Services', 'Pet Groomers']</t>
  </si>
  <si>
    <t>M05F79n1lsvlKNK5dqnflA</t>
  </si>
  <si>
    <t>Sona Dermatology &amp; MedSpa of Charlotte - Lake Norman</t>
  </si>
  <si>
    <t>['Hair Removal', 'Beauty &amp; Spas', 'Medical Spas', 'Health &amp; Medical', 'Dermatologists', 'Laser Hair Removal', 'Skin Care', 'Doctors']</t>
  </si>
  <si>
    <t>kljTFMQVhPyzjS5khPyAyA</t>
  </si>
  <si>
    <t>6911 Brighton Park Dr</t>
  </si>
  <si>
    <t>F58mTO1NyotVZyq4dHfLyg</t>
  </si>
  <si>
    <t>4029 Harris Square Dr</t>
  </si>
  <si>
    <t>['Food', 'Juice Bars &amp; Smoothies', 'Specialty Food', 'Health Markets']</t>
  </si>
  <si>
    <t>WpkWnjCdIwz7gg0jYOeptw</t>
  </si>
  <si>
    <t>Wine Up</t>
  </si>
  <si>
    <t>Pio Pio</t>
  </si>
  <si>
    <t>1408 E Blvd</t>
  </si>
  <si>
    <t>['Restaurants', 'Spanish', 'Peruvian', 'Latin American', 'Colombian']</t>
  </si>
  <si>
    <t>9joPX1laPl3p6l_VfCQJFw</t>
  </si>
  <si>
    <t>il Nido Ristorante</t>
  </si>
  <si>
    <t>, 4219 Providence Rd, Ste 3</t>
  </si>
  <si>
    <t>uOwFSgT60fhrXClZFvePkg</t>
  </si>
  <si>
    <t>Wyndham Capital Mortgage</t>
  </si>
  <si>
    <t>VRjMOWAzUIbM7Yd5QaiGnw</t>
  </si>
  <si>
    <t>9651 Brookdale Dr, Ste 800</t>
  </si>
  <si>
    <t>6rVyL_E6ncUo2sPadTf4Jg</t>
  </si>
  <si>
    <t>51 Bell St SW</t>
  </si>
  <si>
    <t>['Active Life', 'Sports Clubs']</t>
  </si>
  <si>
    <t>Paint Nail Bar</t>
  </si>
  <si>
    <t>ebOSQYRaOnAV8HMzmaA1uw</t>
  </si>
  <si>
    <t>Chad Johnson Orthodontics</t>
  </si>
  <si>
    <t>4200 Main St, Ste 107</t>
  </si>
  <si>
    <t>L90Z-qEpN9NyUn8YYEBNOA</t>
  </si>
  <si>
    <t>4924 Park Rd</t>
  </si>
  <si>
    <t>['Beauty &amp; Spas', 'Day Spas', 'Hair Salons', 'Hair Removal']</t>
  </si>
  <si>
    <t>LzAS_jbXzuwQMlfnQ9VvfA</t>
  </si>
  <si>
    <t>bebe</t>
  </si>
  <si>
    <t>Southpark, 4400 Sharon Rd, Ste E13A</t>
  </si>
  <si>
    <t>PVk7KKTlWRygSF6dExWYCg</t>
  </si>
  <si>
    <t>4321 Park Rd</t>
  </si>
  <si>
    <t>['Food', 'Cafes', 'Custom Cakes', 'Coffee &amp; Tea', 'Bakeries', 'Patisserie/Cake Shop', 'Restaurants']</t>
  </si>
  <si>
    <t>JPMzEvzmFLEtjXXcmz6eBw</t>
  </si>
  <si>
    <t>1823 E Arbors Dr</t>
  </si>
  <si>
    <t>lWKOr6dlzAr57mMjobsNPg</t>
  </si>
  <si>
    <t>Ver-El RV Park</t>
  </si>
  <si>
    <t>5650 Sandusky Blvd</t>
  </si>
  <si>
    <t>['Hotels &amp; Travel', 'Campgrounds', 'RV Parks']</t>
  </si>
  <si>
    <t>rmGQGPpk1XZFTkz-4IGHCw</t>
  </si>
  <si>
    <t>Baby Bundle 3d/4d Ultrasound</t>
  </si>
  <si>
    <t>1913 J N Pease Pl, Ste 104</t>
  </si>
  <si>
    <t>['Diagnostic Imaging', 'Diagnostic Services', 'Health &amp; Medical', 'Arts &amp; Entertainment']</t>
  </si>
  <si>
    <t>6lIsBN0xMFV6aS7erhNiCQ</t>
  </si>
  <si>
    <t>mtTxLi9CZNOsDqOTJH3pQw</t>
  </si>
  <si>
    <t>Felicitea</t>
  </si>
  <si>
    <t>516 E 15th St, Ste 11D</t>
  </si>
  <si>
    <t>['Food', 'Coffee &amp; Tea', 'Massage', 'Beauty &amp; Spas', 'Local Flavor']</t>
  </si>
  <si>
    <t>hoRmLFrcKn3SFx_JtCYmTg</t>
  </si>
  <si>
    <t>Parker D Fence Company</t>
  </si>
  <si>
    <t>526 N Broad St</t>
  </si>
  <si>
    <t>['Home Services', 'Hardware Stores', 'Local Services', 'Home &amp; Garden', 'Contractors', 'Shopping', 'Handyman', 'Building Supplies', 'Fences &amp; Gates']</t>
  </si>
  <si>
    <t>ih7Mo__qChg6M39YHQCfgg</t>
  </si>
  <si>
    <t>Jamison Realty</t>
  </si>
  <si>
    <t>500 W John St</t>
  </si>
  <si>
    <t>['Property Management', 'Real Estate', 'Real Estate Services', 'Real Estate Agents', 'Home Services']</t>
  </si>
  <si>
    <t>HXb5rnITyBXM5zh303bkdQ</t>
  </si>
  <si>
    <t>International Supermarket</t>
  </si>
  <si>
    <t>4520 N Tryon St, Ste 45</t>
  </si>
  <si>
    <t>cHnjg4pprBi6FQINWNm3AA</t>
  </si>
  <si>
    <t>Microtel Inn &amp; Suites by Wyndham Cornelius/Lake Norman</t>
  </si>
  <si>
    <t>20820 Torrence Chapel Road</t>
  </si>
  <si>
    <t>C3Y1gSdghfrV1og5Py393Q</t>
  </si>
  <si>
    <t>Lake Norman Health &amp; Wellness</t>
  </si>
  <si>
    <t>21000 Torrence Chapel Rd, Ste 101</t>
  </si>
  <si>
    <t>['Sports Medicine', 'Naturopathic/Holistic', 'Acupuncture', 'Physical Therapy', 'Health &amp; Medical', 'Doctors', 'Nutritionists', 'Medical Centers', 'Oncologist', 'Chiropractors', 'Alternative Medicine', 'Neurologist']</t>
  </si>
  <si>
    <t>6a-_8rDeQ3oYBp91pHebaw</t>
  </si>
  <si>
    <t>363 Church St N, Ste 195</t>
  </si>
  <si>
    <t>['Restaurants', 'Sandwiches', 'Cafes', 'American (Traditional)']</t>
  </si>
  <si>
    <t>2FCMElgpvLCTHK2VSpzwaw</t>
  </si>
  <si>
    <t>4200 Brookshire Blvd</t>
  </si>
  <si>
    <t>RStxHfzeJ2ZCwxWZRnkkIw</t>
  </si>
  <si>
    <t>My Big Sister's Closet</t>
  </si>
  <si>
    <t>923 E Garrison Blvd</t>
  </si>
  <si>
    <t>['Shopping', 'Fashion', 'Plus Size Fashion', 'Used', 'Vintage &amp; Consignment', 'Accessories']</t>
  </si>
  <si>
    <t>hVGJM6LgLW1oUlcwyE4cqw</t>
  </si>
  <si>
    <t>5107 South Blvd</t>
  </si>
  <si>
    <t>['Shopping', 'Office Equipment', 'Local Services', 'IT Services &amp; Computer Repair', 'Printing Services']</t>
  </si>
  <si>
    <t>jPcGeaxe2x8-V8t7KmEmcw</t>
  </si>
  <si>
    <t>Niyo</t>
  </si>
  <si>
    <t>3509 David Cox Rd, Ste H</t>
  </si>
  <si>
    <t>Z7buOw5jRQKtvSxik0iFMA</t>
  </si>
  <si>
    <t>6801 Northlake Mall Dr, #159</t>
  </si>
  <si>
    <t>['Shopping', 'Accessories', 'Formal Wear', "Women's Clothing", 'Fashion']</t>
  </si>
  <si>
    <t>KkgjW5_YlIapNn8hD0WZxA</t>
  </si>
  <si>
    <t>Premier Chauffeured Transportation</t>
  </si>
  <si>
    <t>['Transportation', 'Hotels &amp; Travel', 'Limos', 'Airport Shuttles', 'Town Car Service']</t>
  </si>
  <si>
    <t>o0Y5O_D8RQCx0NEwqPjASQ</t>
  </si>
  <si>
    <t>Evoke</t>
  </si>
  <si>
    <t>['Steakhouses', 'Wine Bars', 'Bars', 'Restaurants', 'Nightlife', 'Tapas/Small Plates']</t>
  </si>
  <si>
    <t>qY1wIt8PKxXblR4KeNJoQg</t>
  </si>
  <si>
    <t>Best Buy Blakeney</t>
  </si>
  <si>
    <t>9839 Rea Rd</t>
  </si>
  <si>
    <t>['Mobile Phones', 'Electronics', 'Shopping', 'IT Services &amp; Computer Repair', 'Local Services']</t>
  </si>
  <si>
    <t>Q7dGYPVFr2HTTdgl5aZDQQ</t>
  </si>
  <si>
    <t>Chennai Curries</t>
  </si>
  <si>
    <t>['Food Delivery Services', 'Food Trucks', 'Food', 'Restaurants', 'Indian']</t>
  </si>
  <si>
    <t>Qjz2Lyqlrag9bCKo3glExg</t>
  </si>
  <si>
    <t>Daisy Fresh Laundry</t>
  </si>
  <si>
    <t>910 N New Hope Rd</t>
  </si>
  <si>
    <t>uqYB53z5GrtzJq8WHTF-xg</t>
  </si>
  <si>
    <t>9421 Pineville Matthews Rd</t>
  </si>
  <si>
    <t>['Bars', 'Restaurants', 'Italian', 'Wine Bars', 'Salad', 'Nightlife', 'Soup']</t>
  </si>
  <si>
    <t>bJPzKbn5N8crd0NAHJNHzQ</t>
  </si>
  <si>
    <t>7823 Colony Rd</t>
  </si>
  <si>
    <t>Z3ejq-KQS9Lx4iuT4r7CMw</t>
  </si>
  <si>
    <t>Pomodoro's Italian American Cafe</t>
  </si>
  <si>
    <t>['American (New)', 'Italian', 'Restaurants', 'Pizza']</t>
  </si>
  <si>
    <t>B0WJTnfCA3LY7mEBziC0Fg</t>
  </si>
  <si>
    <t>Jazzy Nails &amp; Spa</t>
  </si>
  <si>
    <t>9229 Lawyers Rd, Ste C</t>
  </si>
  <si>
    <t>jVkbX7InMiCUxCdMD06VQw</t>
  </si>
  <si>
    <t>Fairview Grill</t>
  </si>
  <si>
    <t>['Arts &amp; Entertainment', 'Sandwiches', 'Music Venues', 'Restaurants', 'Nightlife', 'Pool Halls', 'Bars', 'Sports Bars', 'Food', 'American (Traditional)']</t>
  </si>
  <si>
    <t>lUBbHenxYd9JinUJPP7eqg</t>
  </si>
  <si>
    <t>Park Place Restaurant</t>
  </si>
  <si>
    <t>10517 Park Rd</t>
  </si>
  <si>
    <t>['Diners', 'Greek', 'Restaurants', 'American (New)', 'Breakfast &amp; Brunch']</t>
  </si>
  <si>
    <t>b3zyo92BZ9bWYKKOlIElgw</t>
  </si>
  <si>
    <t>Pet Palooza</t>
  </si>
  <si>
    <t>['Arts &amp; Entertainment', 'Pets', 'Festivals', 'Yelp Events', 'Local Flavor']</t>
  </si>
  <si>
    <t>inMRWxx835CHwtVnxJPlLg</t>
  </si>
  <si>
    <t>CLT Quality Air Duct Cleaning</t>
  </si>
  <si>
    <t>338 S Sharon Amity Rd, Ste 175</t>
  </si>
  <si>
    <t>['Air Duct Cleaning', 'Heating &amp; Air Conditioning/HVAC', 'Professional Services', 'Home Services', 'Local Services', 'Carpet Cleaning', 'Home Cleaning']</t>
  </si>
  <si>
    <t>TCMqEZPOfQr5_Q5r6PA1lg</t>
  </si>
  <si>
    <t>25 Raiford Dr NW</t>
  </si>
  <si>
    <t>TBBeSHTGuaK9Jv09j3iDuA</t>
  </si>
  <si>
    <t>Funny Bus</t>
  </si>
  <si>
    <t>301 East 7th St</t>
  </si>
  <si>
    <t>['Nightlife', 'Bus Tours', 'Hotels &amp; Travel', 'Wine Tours', 'Team Building Activities', 'Comedy Clubs', 'Tours', 'Local Flavor', 'Arts &amp; Entertainment', 'Event Planning &amp; Services', 'Performing Arts']</t>
  </si>
  <si>
    <t>Wlg9fruyWcoW3VuPuRDcpA</t>
  </si>
  <si>
    <t>Carvel</t>
  </si>
  <si>
    <t>['Food', 'Ice Cream &amp; Frozen Yogurt', 'Custom Cakes']</t>
  </si>
  <si>
    <t>zkpsi7tLMOD1CHIJaxqNXA</t>
  </si>
  <si>
    <t>Best Western Inn &amp; Suites - Monroe</t>
  </si>
  <si>
    <t>2316 Hanover Dr</t>
  </si>
  <si>
    <t>6701 Kee Ln</t>
  </si>
  <si>
    <t>['Restaurants', 'Chicken Wings', 'Fast Food', 'Salad']</t>
  </si>
  <si>
    <t>9510 University City Blvd, Ste 201</t>
  </si>
  <si>
    <t>['Vape Shops', 'Hobby Shops', 'Tobacco Shops', 'Electronics', 'Shopping']</t>
  </si>
  <si>
    <t>X515oqh1pPblC-W9dnyshw</t>
  </si>
  <si>
    <t>Wyndham Garden Charlotte Executive Park</t>
  </si>
  <si>
    <t>440 Griffith Rd</t>
  </si>
  <si>
    <t>2l_hxx0lGXMAK0rwAK7jww</t>
  </si>
  <si>
    <t>Main Steet Tavern</t>
  </si>
  <si>
    <t>106 S Main St</t>
  </si>
  <si>
    <t>['Nightlife', 'Pubs', 'Bars']</t>
  </si>
  <si>
    <t>CSGJxWQwD_QfOKxp569grQ</t>
  </si>
  <si>
    <t>Shine Salon</t>
  </si>
  <si>
    <t>920 Pecan Ave</t>
  </si>
  <si>
    <t>['Waxing', 'Nail Salons', 'Hair Removal', 'Hair Salons', 'Barbers', 'Beauty &amp; Spas']</t>
  </si>
  <si>
    <t>OWLC1K7MKTwBU43hj2am1Q</t>
  </si>
  <si>
    <t>ex3tvSrU1KYq8hL7PTQseg</t>
  </si>
  <si>
    <t>9107 South Tryon St, Suite A</t>
  </si>
  <si>
    <t>['Restaurants', 'Pizza', 'Sandwiches', 'Italian', 'Chicken Wings', 'Fast Food']</t>
  </si>
  <si>
    <t>OlOe-kVpXQOk9pUBpHBFsQ</t>
  </si>
  <si>
    <t>La Revolucion</t>
  </si>
  <si>
    <t>900 North Carolina Music Factory Blvd</t>
  </si>
  <si>
    <t>vofsKB4Y8MKyytL4dS556w</t>
  </si>
  <si>
    <t>['Food', 'American (New)', 'Restaurants', 'Comfort Food', 'Chicken Wings', 'Fast Food']</t>
  </si>
  <si>
    <t>_BTuRiKz1PlotKek4AtzzQ</t>
  </si>
  <si>
    <t>Apple Nail &amp; Spa</t>
  </si>
  <si>
    <t>9_onoqwv9ZdItxc8OlUKAg</t>
  </si>
  <si>
    <t>Customshop Handcrafted Food</t>
  </si>
  <si>
    <t>['American (New)', 'Breakfast &amp; Brunch', 'Restaurants', 'Italian', 'Seafood']</t>
  </si>
  <si>
    <t>1TEnW9FdORHGyMmnyrsGZQ</t>
  </si>
  <si>
    <t>Kasper-Men's Grooming Bar</t>
  </si>
  <si>
    <t>9208 Ardrey Kell Rd, Bldg 300 Ste 20</t>
  </si>
  <si>
    <t>['Beauty &amp; Spas', "Men's Hair Salons", 'Barbers', 'Hair Salons']</t>
  </si>
  <si>
    <t>h-XcR4K53HsaSqcBYio-WA</t>
  </si>
  <si>
    <t>Lucky You Natural Hair Care Salon</t>
  </si>
  <si>
    <t>kmNkoAjnl5uwCTuZepntag</t>
  </si>
  <si>
    <t>6407 South Blvd</t>
  </si>
  <si>
    <t>['Food', 'Specialty Food', 'Imported Food', 'Ethnic Food']</t>
  </si>
  <si>
    <t>qWh67DZeEBCKCCYVZaiB9A</t>
  </si>
  <si>
    <t>Captain Dennis Eddinger &amp; Sons Marine Services</t>
  </si>
  <si>
    <t>9221 Glenashley Dr</t>
  </si>
  <si>
    <t>['Active Life', 'Professional Services', 'Automotive', 'Boat Dealers', 'Boating']</t>
  </si>
  <si>
    <t>PinUKHwqTrZgqHwHhllqcg</t>
  </si>
  <si>
    <t>Refresh Technologies</t>
  </si>
  <si>
    <t>1216 E 10th St</t>
  </si>
  <si>
    <t>['Local Services', 'Professional Services', 'Business Consulting', 'IT Services &amp; Computer Repair']</t>
  </si>
  <si>
    <t>pqjViYUzuFXDwJVvbJCrDQ</t>
  </si>
  <si>
    <t>Sally's Beauty Supply</t>
  </si>
  <si>
    <t>10011 Biddick Ln</t>
  </si>
  <si>
    <t>['Shopping', 'Cosmetics &amp; Beauty Supply', 'Fashion', 'Beauty &amp; Spas']</t>
  </si>
  <si>
    <t>JDm9c_Gkm-N01H9K2PdgMw</t>
  </si>
  <si>
    <t>Molly Maid of Huntersville</t>
  </si>
  <si>
    <t>100 Maxwell Ave</t>
  </si>
  <si>
    <t>jyNB5Oh4CxA0b3gjGYFt1Q</t>
  </si>
  <si>
    <t>Dr Charles L Sifford Golf Course</t>
  </si>
  <si>
    <t>C79DAeDoCdXfcTEOBk-zUg</t>
  </si>
  <si>
    <t>Kicks &amp; Grins</t>
  </si>
  <si>
    <t>['Shopping', 'Flowers &amp; Gifts', 'Gift Shops', 'Local Flavor']</t>
  </si>
  <si>
    <t>lwM-WlPYfttDvVlrfpKIOw</t>
  </si>
  <si>
    <t>Skin Elements</t>
  </si>
  <si>
    <t>['Day Spas', 'Beauty &amp; Spas', 'Health &amp; Medical', 'Medical Spas']</t>
  </si>
  <si>
    <t>HIt0BE1N56uN5H67J9w8gA</t>
  </si>
  <si>
    <t>6320 Albemarle Rd</t>
  </si>
  <si>
    <t>['Grocery', 'Shopping', 'Food', 'Drugstores']</t>
  </si>
  <si>
    <t>Ij9cL1cnKJphNs9bQnKWKw</t>
  </si>
  <si>
    <t>AAA - W.T. Harris Blvd</t>
  </si>
  <si>
    <t>1740 Flat River Dr</t>
  </si>
  <si>
    <t>['Local Services', 'Auto Repair', 'Travel Services', 'Insurance', 'Automotive', 'Financial Services', 'Hotels &amp; Travel', 'Tours']</t>
  </si>
  <si>
    <t>1225 Concord Pkwy N</t>
  </si>
  <si>
    <t>['Sandwiches', 'Food', 'Restaurants', 'Delis', 'Food Delivery Services', 'Pizza', 'Fast Food']</t>
  </si>
  <si>
    <t>qmctaQ2PqZRBdrg18TOU9w</t>
  </si>
  <si>
    <t>Carolina Speedway</t>
  </si>
  <si>
    <t>6355 Union Rd</t>
  </si>
  <si>
    <t>['Race Tracks', 'Arts &amp; Entertainment', 'Stadiums &amp; Arenas']</t>
  </si>
  <si>
    <t>utlpwpi27nKQ6TyWHdCFMQ</t>
  </si>
  <si>
    <t>1525 East 4th Street</t>
  </si>
  <si>
    <t>7GztGTHiE8pc-HWGEnThiQ</t>
  </si>
  <si>
    <t>Kibbles &amp; Klips</t>
  </si>
  <si>
    <t>1836 Oakdale Rd</t>
  </si>
  <si>
    <t>aG-QcGdP7yY7-UPyeyvNCA</t>
  </si>
  <si>
    <t>El Paraiso</t>
  </si>
  <si>
    <t>20700 N Main St, Ste 124</t>
  </si>
  <si>
    <t>eMCSvmJMNbVk7KoD7UmKRg</t>
  </si>
  <si>
    <t>3100 Weddington Rd</t>
  </si>
  <si>
    <t>0ib-cDm2r529gIqz_cm37Q</t>
  </si>
  <si>
    <t>A. Pennyworth's Comics, News &amp; Collectibles</t>
  </si>
  <si>
    <t>11025 Monroe Rd, Ste D</t>
  </si>
  <si>
    <t>['Books', 'Mags', 'Music &amp; Video', 'Toy Stores', 'Comic Books', 'Shopping']</t>
  </si>
  <si>
    <t>DNcfTdrNZYubUEpqWIOB4g</t>
  </si>
  <si>
    <t>9747 Sam Furr Rd, Ste B</t>
  </si>
  <si>
    <t>hXrB-fR-uZF-i3ru7tKHcg</t>
  </si>
  <si>
    <t>Showcase Realty</t>
  </si>
  <si>
    <t>1430 S Mint St, Ste 106</t>
  </si>
  <si>
    <t>['Property Management', 'Real Estate Services', 'Real Estate', 'Real Estate Agents', 'Commercial Real Estate', 'Home Services']</t>
  </si>
  <si>
    <t>4GHozLsPRtbMmiE8bXZTnQ</t>
  </si>
  <si>
    <t>Celedore Fine Wallpapers</t>
  </si>
  <si>
    <t>5010 Park Rd</t>
  </si>
  <si>
    <t>['Home &amp; Garden', 'Wallpapering', 'Home Decor', 'Shopping', 'Home Services', 'Interior Design']</t>
  </si>
  <si>
    <t>OGkpTgu4BGPW4nzl7IbmAA</t>
  </si>
  <si>
    <t>ZIsssX8JBDTkR1aVj2hdjg</t>
  </si>
  <si>
    <t>Super-Sod</t>
  </si>
  <si>
    <t>12600 Downs Cir</t>
  </si>
  <si>
    <t>['Shopping', 'Local Services', 'Home &amp; Garden', 'Nurseries &amp; Gardening']</t>
  </si>
  <si>
    <t>EvPp-4ALV0MQQpOAAybMAQ</t>
  </si>
  <si>
    <t>Smithfield's Chicken N Bar B Q</t>
  </si>
  <si>
    <t>5121 Trojan Dr</t>
  </si>
  <si>
    <t>['Chicken Shop', 'Restaurants', 'Fast Food']</t>
  </si>
  <si>
    <t>a5oxysWRBx5flxrPvPgJfw</t>
  </si>
  <si>
    <t>12895 E Independence</t>
  </si>
  <si>
    <t>LuyUHGVAKvppQHrS1tQJTQ</t>
  </si>
  <si>
    <t>Winter Wonderland SouthPark</t>
  </si>
  <si>
    <t>['Pubs', 'Nightlife', 'Food', 'Food Trucks', 'Bars', 'Active Life', 'Skating Rinks']</t>
  </si>
  <si>
    <t>OU1UWWXAgAiB4yM0NEaPYA</t>
  </si>
  <si>
    <t>4350 Colwick Rd</t>
  </si>
  <si>
    <t>hJJ43oZOl_qw5jMDRVgxMw</t>
  </si>
  <si>
    <t>Energy Sports And Fitness</t>
  </si>
  <si>
    <t>fYVhtVrjQYkCo-vvGsKgfg</t>
  </si>
  <si>
    <t>Dove Internal Medicine</t>
  </si>
  <si>
    <t>6030 W Hwy 74, Ste D</t>
  </si>
  <si>
    <t>['Doctors', 'Health &amp; Medical', 'Internal Medicine']</t>
  </si>
  <si>
    <t>Xa5r2C1z86iFCyNOtIdQrw</t>
  </si>
  <si>
    <t>Ruthie's of Charlotte</t>
  </si>
  <si>
    <t>['Event Planning &amp; Services', 'Caterers', 'Food Trucks', 'Restaurants', 'Southern', 'Food']</t>
  </si>
  <si>
    <t>sp9zmpAmxIOZ0lM6BNqUBg</t>
  </si>
  <si>
    <t>Puma &amp; Associates Realty</t>
  </si>
  <si>
    <t>18716 W Catawba Ave</t>
  </si>
  <si>
    <t>BzK3zAdrKrC8W3xUzdwVyA</t>
  </si>
  <si>
    <t>AMF Centennial Lanes</t>
  </si>
  <si>
    <t>4501 South Blvd</t>
  </si>
  <si>
    <t>['Venues &amp; Event Spaces', 'Arcades', 'Event Planning &amp; Services', 'Arts &amp; Entertainment', 'Nightlife', 'Active Life', 'Bowling', 'Health &amp; Medical', 'Home Health Care']</t>
  </si>
  <si>
    <t>pOlXLQN141FVCIhTEn8YfA</t>
  </si>
  <si>
    <t>8425 S Tryon St</t>
  </si>
  <si>
    <t>6BcIG-1lnc58bxTlxQq17A</t>
  </si>
  <si>
    <t>100 W Woodlawn Rd</t>
  </si>
  <si>
    <t>['Restaurants', 'Mexican', 'Cocktail Bars', 'Seafood', 'Bars', 'Nightlife', 'Food']</t>
  </si>
  <si>
    <t>vxadNrpTY7OHNmWsrEpNnA</t>
  </si>
  <si>
    <t>Landmark Diner Restaurant</t>
  </si>
  <si>
    <t>4429 Central Ave</t>
  </si>
  <si>
    <t>['Greek', 'Breakfast &amp; Brunch', 'Mediterranean', 'Italian', 'Diners', 'Restaurants']</t>
  </si>
  <si>
    <t>XQ04QsDPOjuzBuLnsMUd8w</t>
  </si>
  <si>
    <t>Sedgwick Claims Management Services</t>
  </si>
  <si>
    <t>5260 Parkway Plaza Blvd, Ste 190</t>
  </si>
  <si>
    <t>VEW0HZXm88-7ET0rzbdL0A</t>
  </si>
  <si>
    <t>1071 Chestnut Ln</t>
  </si>
  <si>
    <t>['Gas Stations', 'Convenience Stores', 'Automotive', 'Food']</t>
  </si>
  <si>
    <t>1ZEY64ydG8SQCREqwPqehg</t>
  </si>
  <si>
    <t>8700 University Exec Park Dr</t>
  </si>
  <si>
    <t>jcasci3gjbsSuTEVzvDQKg</t>
  </si>
  <si>
    <t>Mama Ricotta's</t>
  </si>
  <si>
    <t>601 S Kings Dr, Ste AA</t>
  </si>
  <si>
    <t>['Event Planning &amp; Services', 'Italian', 'Venues &amp; Event Spaces', 'Restaurants', 'Hungarian', 'American (Traditional)']</t>
  </si>
  <si>
    <t>L8DX7Jxt5r6lS68AOG43hg</t>
  </si>
  <si>
    <t>101 Seneca Pl</t>
  </si>
  <si>
    <t>3EicGRKPDsQPS0Dk-XzAAQ</t>
  </si>
  <si>
    <t>Allstate Insurance: Renee Brooks</t>
  </si>
  <si>
    <t>330 N Highway 16</t>
  </si>
  <si>
    <t>['Auto Insurance', 'Life Insurance', 'Home &amp; Rental Insurance', 'Financial Services', 'Insurance']</t>
  </si>
  <si>
    <t>6JInQCsNQkRlRHMoU7N09w</t>
  </si>
  <si>
    <t>Robert J Reeves</t>
  </si>
  <si>
    <t>301 S McDowell St, Ste 814</t>
  </si>
  <si>
    <t>['Lawyers', 'Professional Services', 'Criminal Defense Law', 'Divorce &amp; Family Law', 'Personal Injury Law', 'DUI Law']</t>
  </si>
  <si>
    <t>ofA2NePu7HpxQ__JgAUXCg</t>
  </si>
  <si>
    <t>Concentra Urgent Care</t>
  </si>
  <si>
    <t>4221 Tuckaseegee Rd</t>
  </si>
  <si>
    <t>['Urgent Care', 'Physical Therapy', 'Health &amp; Medical', 'Medical Centers']</t>
  </si>
  <si>
    <t>oRo3HhzwQIqiUFxg-SClPg</t>
  </si>
  <si>
    <t>Fox's Alley Bowling Center</t>
  </si>
  <si>
    <t>1901 Skyway Dr</t>
  </si>
  <si>
    <t>['Restaurants', 'Venues &amp; Event Spaces', 'Active Life', 'Burgers', 'Event Planning &amp; Services', 'Bars', 'Sandwiches', 'Nightlife', 'Food', 'Bowling']</t>
  </si>
  <si>
    <t>zG1ADWtQKesG1Te8Um5sTQ</t>
  </si>
  <si>
    <t>Sky Mountain Coffee</t>
  </si>
  <si>
    <t>1000 Lowes Blvd, Bldg A</t>
  </si>
  <si>
    <t>['Cafes', 'Restaurants', 'Food', 'Coffee &amp; Tea', 'Juice Bars &amp; Smoothies']</t>
  </si>
  <si>
    <t>8O7ZbUs33O_X10p8j0h6eA</t>
  </si>
  <si>
    <t>GJK Building &amp; Remodeling</t>
  </si>
  <si>
    <t>1421 Orchard Lake Dr, Ste E</t>
  </si>
  <si>
    <t>['Contractors', 'Home Services', 'Home &amp; Garden', 'Shopping', 'Kitchen &amp; Bath']</t>
  </si>
  <si>
    <t>t3NtypxqUkTUmoDpxcxeeA</t>
  </si>
  <si>
    <t>AAA Tree Experts</t>
  </si>
  <si>
    <t>9535 Hebron Commerce Dr</t>
  </si>
  <si>
    <t>eY8seIkG0WwgTogxO3e6TA</t>
  </si>
  <si>
    <t>Dallas Family Medicine</t>
  </si>
  <si>
    <t>824 Lower Dallas Hwy</t>
  </si>
  <si>
    <t>EJCNALXgxElKTN8dkzmSHg</t>
  </si>
  <si>
    <t>Star Appliance and HVAC</t>
  </si>
  <si>
    <t>['Water Heater Installation/Repair', 'Local Services', 'Appliances &amp; Repair', 'Heating &amp; Air Conditioning/HVAC', 'Home Services']</t>
  </si>
  <si>
    <t>LOHe--26gXwqoYnFCqoktA</t>
  </si>
  <si>
    <t>CarpetsPlus Charlotte</t>
  </si>
  <si>
    <t>6003 Landmark Dr</t>
  </si>
  <si>
    <t>['Local Services', 'Carpeting', 'Home Services', 'Pets', 'Pet Services', 'Carpet Cleaning', 'Furniture Reupholstery']</t>
  </si>
  <si>
    <t>04g61Yzhcyl1CQfajmxhYQ</t>
  </si>
  <si>
    <t>Spray Soleil</t>
  </si>
  <si>
    <t>N Graham St</t>
  </si>
  <si>
    <t>VK1YtY3QzcguwORgzfVZ9Q</t>
  </si>
  <si>
    <t>Aurea Station Apartments by Cortland</t>
  </si>
  <si>
    <t>6mJqyQsRKw6oxOTZ-oJ5_Q</t>
  </si>
  <si>
    <t>10822 Providence Rd, Ste 800</t>
  </si>
  <si>
    <t>['Active Life', 'Fitness &amp; Instruction', 'Pilates']</t>
  </si>
  <si>
    <t>knUDyRib3VJbpZkpLa7YTg</t>
  </si>
  <si>
    <t>K9 Refine</t>
  </si>
  <si>
    <t>F9Ei9v36w5FJr9NkeqUx0Q</t>
  </si>
  <si>
    <t>Heafner's Towing and Recovery</t>
  </si>
  <si>
    <t>1977 S New Hope Rd</t>
  </si>
  <si>
    <t>21s-wzNVZvUfMAFsBAgcHg</t>
  </si>
  <si>
    <t>7340 Smiths Corners Blvd, Ste 100</t>
  </si>
  <si>
    <t>IQnLSNtdevr8LboYNgYn6g</t>
  </si>
  <si>
    <t>Knight Theater</t>
  </si>
  <si>
    <t>['Arts &amp; Entertainment', 'Music Venues', 'Performing Arts', 'Nightlife']</t>
  </si>
  <si>
    <t>yf6YUFgZAKs6bY9vMMow-A</t>
  </si>
  <si>
    <t>Cato</t>
  </si>
  <si>
    <t>1848 Galleria Blvd, Ste G</t>
  </si>
  <si>
    <t>x4rPP40pYR5yMqKA77AGkA</t>
  </si>
  <si>
    <t>2531 N Sharon Amity Rd</t>
  </si>
  <si>
    <t>xDRV0HtVm-idPnD4eamP_Q</t>
  </si>
  <si>
    <t>Um's Corner Cafe</t>
  </si>
  <si>
    <t>['Restaurants', 'Breakfast &amp; Brunch', 'Cafes', 'Desserts', 'Food']</t>
  </si>
  <si>
    <t>dNMYNKhAAKo5O4WfrAPzcQ</t>
  </si>
  <si>
    <t>Fresh Dental Concord</t>
  </si>
  <si>
    <t>8528-30 Pit Stop Ct NW</t>
  </si>
  <si>
    <t>['General Dentistry', 'Cosmetic Dentists', 'Orthodontists', 'Pediatric Dentists', 'Dentists', 'Health &amp; Medical']</t>
  </si>
  <si>
    <t>2HirSgudPqmosqXHkV5Xww</t>
  </si>
  <si>
    <t>Radiant Church</t>
  </si>
  <si>
    <t>5735 Dixie River Rd</t>
  </si>
  <si>
    <t>c9SKd0bIR6nNzXOVCbOi_A</t>
  </si>
  <si>
    <t>IKEA</t>
  </si>
  <si>
    <t>8300 Ikea Blvd</t>
  </si>
  <si>
    <t>['Kitchen &amp; Bath', 'Shopping', 'Home Decor', 'Home &amp; Garden', 'Furniture Stores']</t>
  </si>
  <si>
    <t>W0WuGwbWNvGW2ztvFDkOJw</t>
  </si>
  <si>
    <t>True REST Charlotte</t>
  </si>
  <si>
    <t>906 Pecan Ave</t>
  </si>
  <si>
    <t>['Day Spas', 'Health &amp; Medical', 'Float Spa', 'Beauty &amp; Spas']</t>
  </si>
  <si>
    <t>rHx_A6ADt1zLHLKLzHGWDQ</t>
  </si>
  <si>
    <t>18059 W Catawba Ave, Ste 8</t>
  </si>
  <si>
    <t>KNsrF4M_kawuvpO0akMdCA</t>
  </si>
  <si>
    <t>Ms D's Auto Service</t>
  </si>
  <si>
    <t>4603 S New Hope Rd</t>
  </si>
  <si>
    <t>J3_FTjy9LAtTtoW_cLwPxg</t>
  </si>
  <si>
    <t>4201-D Park Rd</t>
  </si>
  <si>
    <t>['Korean', 'Vietnamese', 'Asian Fusion', 'Sushi Bars', 'Restaurants']</t>
  </si>
  <si>
    <t>m3MYDr99opvKjTn6RUyy1w</t>
  </si>
  <si>
    <t>McColl Center for Art + Innovation</t>
  </si>
  <si>
    <t>721 N Tryon St</t>
  </si>
  <si>
    <t>['Art Galleries', 'Shopping', 'Arts &amp; Entertainment']</t>
  </si>
  <si>
    <t>4WDx2aBKOBXOugFPJF0CuQ</t>
  </si>
  <si>
    <t>Cca Cleaning Solutions</t>
  </si>
  <si>
    <t>1010 Canopy Dr</t>
  </si>
  <si>
    <t>['Home &amp; Garden', 'Local Services', 'Office Cleaning', 'Shopping', 'Professional Services', 'Carpet Cleaning', 'Financial Services']</t>
  </si>
  <si>
    <t>O9niRhVs8CNsJgTNR5W6Qg</t>
  </si>
  <si>
    <t>Float Carolina</t>
  </si>
  <si>
    <t>105 Waxhaw Professional Park Dr</t>
  </si>
  <si>
    <t>['Health &amp; Medical', 'Float Spa', 'Halotherapy', 'Physical Therapy']</t>
  </si>
  <si>
    <t>U_sZ5xC0GT78krjPyYLOPw</t>
  </si>
  <si>
    <t>2272 E Franklin Blvd</t>
  </si>
  <si>
    <t>_jh61xku0Vzzkl20LY8eJg</t>
  </si>
  <si>
    <t>Budget Truck South Blvd</t>
  </si>
  <si>
    <t>YCANw0i2iNRoEkQGsW2W3A</t>
  </si>
  <si>
    <t>Uber Dog Training</t>
  </si>
  <si>
    <t>['Pets', 'Pet Training', 'Pet Services']</t>
  </si>
  <si>
    <t>zQydbmG0HmZnrbu6SGiDcw</t>
  </si>
  <si>
    <t>Stooge's Pub &amp; Grub</t>
  </si>
  <si>
    <t>13230 Albemarle Rd</t>
  </si>
  <si>
    <t>['Burgers', 'Nightlife', 'Bars', 'Restaurants', 'Sports Bars']</t>
  </si>
  <si>
    <t>ZscV6PIXxMUWLWE3Z9JvbQ</t>
  </si>
  <si>
    <t>Christian Brothers Automotive Indian Trail</t>
  </si>
  <si>
    <t>13957 E Independence Blvd</t>
  </si>
  <si>
    <t>Jo6EcTFYMMFbbdmkSPG5ug</t>
  </si>
  <si>
    <t>Fuji Hibachi &amp; Teriyaki Grill</t>
  </si>
  <si>
    <t>210 E Trade St, Ste C-248</t>
  </si>
  <si>
    <t>['Japanese', 'Restaurants', 'Food', 'Beer', 'Wine &amp; Spirits', 'Bubble Tea']</t>
  </si>
  <si>
    <t>I_2BEzQDEdohTWj03GY8kQ</t>
  </si>
  <si>
    <t>8036 Providence Rd, Ste 100</t>
  </si>
  <si>
    <t>L88CpzwWbfcutW1-VLaAEg</t>
  </si>
  <si>
    <t>ChiroCarolina</t>
  </si>
  <si>
    <t>537 W Sugar Creek Rd</t>
  </si>
  <si>
    <t>O-ihlEUG9s7bCHQVDcJYdQ</t>
  </si>
  <si>
    <t>Maid Right of North Charlotte</t>
  </si>
  <si>
    <t>10225 Hickorywood Hill Ave, Ste A</t>
  </si>
  <si>
    <t>uwpPniaFEVkK5T_PWdQZ0A</t>
  </si>
  <si>
    <t>Le Peep</t>
  </si>
  <si>
    <t>8140-100 Providence Rd</t>
  </si>
  <si>
    <t>['Breakfast &amp; Brunch', 'Restaurants', 'Coffee &amp; Tea', 'American (Traditional)', 'Food']</t>
  </si>
  <si>
    <t>jbBfVYVsJ82oGjC-RY2O6A</t>
  </si>
  <si>
    <t>Ranbec Jewelers</t>
  </si>
  <si>
    <t>7114 Brighton Park Dr, Ste 310</t>
  </si>
  <si>
    <t>['Shopping', 'Jewelry', 'Jewelry Repair', 'Local Services', 'Watch Repair']</t>
  </si>
  <si>
    <t>SYJq8ydGY9oStzpVuHu3uw</t>
  </si>
  <si>
    <t>2700 West Mallard Creek Church Rd, Ste 200</t>
  </si>
  <si>
    <t>['Asian Fusion', 'Hawaiian', 'Restaurants', 'Japanese', 'Gluten-Free']</t>
  </si>
  <si>
    <t>uZx57JEWbG4hIPv-QtGYZA</t>
  </si>
  <si>
    <t>200 S College St, Ste 307</t>
  </si>
  <si>
    <t>k7HUjXjcXrnFeRKppb6Axg</t>
  </si>
  <si>
    <t>Livewell Homes</t>
  </si>
  <si>
    <t>SGCJMi4y_uxbRnBODzDbPg</t>
  </si>
  <si>
    <t>Charlotte Barber &amp; Beard</t>
  </si>
  <si>
    <t>1200 The Plaza Rd, Ste B</t>
  </si>
  <si>
    <t>DlKuPBPEvU2ynAYzZkmH2Q</t>
  </si>
  <si>
    <t>Cho Won Garden</t>
  </si>
  <si>
    <t>FEenbUye00cm7auJuvTo2g</t>
  </si>
  <si>
    <t>Green Giant Lawn Care</t>
  </si>
  <si>
    <t>NSyFz1rX1EJJPBLTww7IqQ</t>
  </si>
  <si>
    <t>420 W 6th St</t>
  </si>
  <si>
    <t>['Towing', 'Tires', 'Auto Repair', 'Automotive', 'Wheel &amp; Rim Repair', 'Oil Change Stations']</t>
  </si>
  <si>
    <t>qvjEYywVw1ZXxeH454PiRw</t>
  </si>
  <si>
    <t>Smoke and Go BBQ</t>
  </si>
  <si>
    <t>['Restaurants', 'Barbeque', 'Fast Food', 'Food Stands', 'Street Vendors', 'Event Planning &amp; Services', 'Food', 'Caterers', 'Food Trucks']</t>
  </si>
  <si>
    <t>2lPpKp6C3YDRBIxbPQV7kQ</t>
  </si>
  <si>
    <t>SK Alterations &amp; Shoe Repair</t>
  </si>
  <si>
    <t>5342 Docia Crossing Rd, Ste C</t>
  </si>
  <si>
    <t>['Shoe Repair', 'Embroidery &amp; Crochet', 'Arts &amp; Crafts', 'Local Services', 'Sewing &amp; Alterations', 'Shopping']</t>
  </si>
  <si>
    <t>3240 Wilkinson Blvd Ste C-1</t>
  </si>
  <si>
    <t>KClRy92FSbSx093bu_-M9A</t>
  </si>
  <si>
    <t>The Karney Law Firm</t>
  </si>
  <si>
    <t>125 New Bern St</t>
  </si>
  <si>
    <t>1PNOHJq2HNH98dPPxpUHkg</t>
  </si>
  <si>
    <t>11620 Waverly Center Dr</t>
  </si>
  <si>
    <t>2PIBcBL_UmKdgqahhIFb5A</t>
  </si>
  <si>
    <t>Wher Rena Boatland</t>
  </si>
  <si>
    <t>['Boating', 'Active Life', 'Boat Repair', 'Professional Services', 'Boat Dealers', 'Automotive', 'Boat Charters', 'Event Planning &amp; Services']</t>
  </si>
  <si>
    <t>RSjd-MekGvknhZv0W1MLyw</t>
  </si>
  <si>
    <t>Charlotte Meditation</t>
  </si>
  <si>
    <t>725 Providence Rd, Ste 300</t>
  </si>
  <si>
    <t>['Yoga', 'Massage', 'Beauty &amp; Spas', 'Fitness &amp; Instruction', 'Active Life', 'Meditation Centers']</t>
  </si>
  <si>
    <t>P-xthnjpyWaS9wma9HfFUA</t>
  </si>
  <si>
    <t>Hiya Food Truck</t>
  </si>
  <si>
    <t>['Food', 'Street Vendors', 'Korean', 'Restaurants', 'Food Trucks']</t>
  </si>
  <si>
    <t>uMaYQ-niLEVLQgR11QDyzA</t>
  </si>
  <si>
    <t>5108 Reagan Dr, Ste 1</t>
  </si>
  <si>
    <t>6gtcY35telE3-AVT1u5jCQ</t>
  </si>
  <si>
    <t>1901 W Arrowood Rd</t>
  </si>
  <si>
    <t>dB8EQeqj8v5JQsQxHvu-Cg</t>
  </si>
  <si>
    <t>Law Offices of Benjamin R. Hardwick, PLLC</t>
  </si>
  <si>
    <t>['Personal Injury Law', 'Criminal Defense Law', 'Lawyers', 'DUI Law', 'Professional Services']</t>
  </si>
  <si>
    <t>nqHZia9GEkcPobU87hBwzg</t>
  </si>
  <si>
    <t>15105 John J Delaney Dr, Ste 1</t>
  </si>
  <si>
    <t>jrwRDE-QhvDGHLXaTMSJyA</t>
  </si>
  <si>
    <t>Tria Terra</t>
  </si>
  <si>
    <t>7707 Pineville Matthews Rd</t>
  </si>
  <si>
    <t>['Restaurants', 'Italian', 'Spanish', 'French', 'Basque']</t>
  </si>
  <si>
    <t>M9G27idw_JlOZC-tHOxd3Q</t>
  </si>
  <si>
    <t>Carolina Landscape Supply</t>
  </si>
  <si>
    <t>3809 S New Hope Rd</t>
  </si>
  <si>
    <t>['Gardeners', 'Landscaping', 'Shopping', 'Home &amp; Garden', 'Nurseries &amp; Gardening', 'Home Services', 'Building Supplies']</t>
  </si>
  <si>
    <t>7m867lvE71rO_xJCjh8-gw</t>
  </si>
  <si>
    <t>8215 University City Blvd, Ste A</t>
  </si>
  <si>
    <t>F2b2dbqxq4jD8vx3R9k2fQ</t>
  </si>
  <si>
    <t>2990 E Franklin Blvd</t>
  </si>
  <si>
    <t>['Donuts', 'Food', 'Restaurants', 'Coffee &amp; Tea']</t>
  </si>
  <si>
    <t>2Ndg2shegDtEGreZmZou_Q</t>
  </si>
  <si>
    <t>Northcross Lanes At the Lake</t>
  </si>
  <si>
    <t>['Bowling', 'Amusement Parks', 'Active Life', 'Laser Tag']</t>
  </si>
  <si>
    <t>ACMNVf1tTi0Zh-46CPeTwg</t>
  </si>
  <si>
    <t>Eric Moskowitz, DDS</t>
  </si>
  <si>
    <t>9900 Poplar Tent Rd, Ste 150</t>
  </si>
  <si>
    <t>['General Dentistry', 'Periodontists', 'Cosmetic Dentists', 'Orthodontists', 'Health &amp; Medical', 'Dentists', 'Endodontists']</t>
  </si>
  <si>
    <t>74tvMeFXDjcEPKyT7rR8eg</t>
  </si>
  <si>
    <t>Aerowood Aviation</t>
  </si>
  <si>
    <t>3900 Paul J Helms Dr</t>
  </si>
  <si>
    <t>['Specialty Schools', 'Flight Instruction', 'Local Services', 'Education', 'Hotels &amp; Travel', 'Airports']</t>
  </si>
  <si>
    <t>W2ir8qil0iruX_6C5EMLAg</t>
  </si>
  <si>
    <t>Battery Service &amp; Supply Company</t>
  </si>
  <si>
    <t>4032 Old Pineville Rd</t>
  </si>
  <si>
    <t>['Boat Dealers', 'Shopping', 'Automotive', 'Battery Stores', 'Hardware Stores', 'Home &amp; Garden']</t>
  </si>
  <si>
    <t>RVQE2Z2uky4c0-njFQO66g</t>
  </si>
  <si>
    <t>['Restaurants', 'Barbeque', 'American (Traditional)', 'Food', 'Smokehouse', 'Pizza']</t>
  </si>
  <si>
    <t>KIRhqSLydwyygDPEt7SkWA</t>
  </si>
  <si>
    <t>11030 Golf Links Dr, Ste 100</t>
  </si>
  <si>
    <t>['Medical Centers', 'Health &amp; Medical', 'Internal Medicine', 'Doctors']</t>
  </si>
  <si>
    <t>yhjZ0yxolXYnsGQqzrLTwg</t>
  </si>
  <si>
    <t>PostalAnnex</t>
  </si>
  <si>
    <t>8163 Kensington Dr</t>
  </si>
  <si>
    <t>['Local Services', 'Notaries', 'Mailbox Centers', 'Shipping Centers']</t>
  </si>
  <si>
    <t>xlN36ltgkgv50egfwEc3yQ</t>
  </si>
  <si>
    <t>5322 S Blvd</t>
  </si>
  <si>
    <t>bGJNaX-6n5RIsmZEr5-qZg</t>
  </si>
  <si>
    <t>Light Rail Family Restaurant</t>
  </si>
  <si>
    <t>8045 S Blvd</t>
  </si>
  <si>
    <t>cgjQzc6mHkQ4Zij5huayRg</t>
  </si>
  <si>
    <t>1960 Randolph Rd</t>
  </si>
  <si>
    <t>DGfmuRGWjVOhg7qhVQZNfA</t>
  </si>
  <si>
    <t>Watershed</t>
  </si>
  <si>
    <t>2101 Shenandoah Ave</t>
  </si>
  <si>
    <t>gJx9T2ZhI5HlpOgEEs6Eig</t>
  </si>
  <si>
    <t>Fluffs of Luv Pet Care</t>
  </si>
  <si>
    <t>315 Main St, Ste A</t>
  </si>
  <si>
    <t>['Pet Groomers', 'Pet Services', 'Pets', 'Pet Sitting', 'Dog Walkers', 'Pet Training']</t>
  </si>
  <si>
    <t>cAVCj50wxLq7exzjzkR4bg</t>
  </si>
  <si>
    <t>Two Guys Inspection Station 2</t>
  </si>
  <si>
    <t>5745 N Tryon St, # A</t>
  </si>
  <si>
    <t>['Smog Check Stations', 'Automotive']</t>
  </si>
  <si>
    <t>nOznuAwEDpD-zWxfmQobeA</t>
  </si>
  <si>
    <t>IRyacVL0Oor-dnHcrG6llQ</t>
  </si>
  <si>
    <t>Trade Street Taco</t>
  </si>
  <si>
    <t>['Tacos', 'Mexican', 'Restaurants']</t>
  </si>
  <si>
    <t>I4UlEGm4MMxHoMEA62Hiaw</t>
  </si>
  <si>
    <t>Ellis Jewelers</t>
  </si>
  <si>
    <t>29 Union St S</t>
  </si>
  <si>
    <t>7Am_FzdJa_1liTOeFJ3xiQ</t>
  </si>
  <si>
    <t>Homewood Suites by Hilton Charlotte/Ayrsley, NC</t>
  </si>
  <si>
    <t>1921 Ayrsley Town Blvd</t>
  </si>
  <si>
    <t>YIerY59LC0Pu98N3kmOYSw</t>
  </si>
  <si>
    <t>8924 Pineville Matthews Rd</t>
  </si>
  <si>
    <t>bAnm4S4Z72qJG4oPQdUmww</t>
  </si>
  <si>
    <t>['Shopping', 'Books', 'Mags', 'Music &amp; Video']</t>
  </si>
  <si>
    <t>M7jS9_qdUPwuNmfa-4Ogjw</t>
  </si>
  <si>
    <t>Bingo Tires &amp; Auto Repair</t>
  </si>
  <si>
    <t>4026 N Tryon St</t>
  </si>
  <si>
    <t>Fg18KJ6zAEVLZ7jM7kJpwQ</t>
  </si>
  <si>
    <t>Rick Hendrick City Chevrolet</t>
  </si>
  <si>
    <t>['Auto Repair', 'Automotive', 'Car Dealers', 'Tires', 'Body Shops']</t>
  </si>
  <si>
    <t>HOYJypZ4RubPhNT_Fjd2hA</t>
  </si>
  <si>
    <t>Club Fetch</t>
  </si>
  <si>
    <t>2426 Dunavant St</t>
  </si>
  <si>
    <t>['Pets', 'Pet Services', 'Pet Training', 'Pet Boarding', 'Pet Sitting', 'Dog Walkers', 'Pet Groomers']</t>
  </si>
  <si>
    <t>wuaETWRSQ1X4EfMjBsW2eg</t>
  </si>
  <si>
    <t>Canine Scholars</t>
  </si>
  <si>
    <t>1235 East Blvd, Ste E123</t>
  </si>
  <si>
    <t>zaLFPpm-t89qSDOaFVgwDQ</t>
  </si>
  <si>
    <t>, Concourse C Gate 4</t>
  </si>
  <si>
    <t>['Bars', 'Salad', 'Nightlife', 'Restaurants', 'Burgers']</t>
  </si>
  <si>
    <t>hj051yfX6Op81zZUvoZUfw</t>
  </si>
  <si>
    <t>Luca: Modern Italian Kitchen</t>
  </si>
  <si>
    <t>KFB2_9imXDY8BfuGmo9ogQ</t>
  </si>
  <si>
    <t>3124 Eastway Dr, Ste 700</t>
  </si>
  <si>
    <t>['Restaurants', 'Burgers', 'Delis', 'American (Traditional)', 'Chicken Wings']</t>
  </si>
  <si>
    <t>yuOE96EGZDVlrqtZQxKrSg</t>
  </si>
  <si>
    <t>Best Western Plus Charlotte/Matthews Hotel</t>
  </si>
  <si>
    <t>2501 Sardis Rd N</t>
  </si>
  <si>
    <t>qQ-qwR5Eg9x02MVjeroF_Q</t>
  </si>
  <si>
    <t>Luxury Nail Salon</t>
  </si>
  <si>
    <t>610 Jetton St, Ste 240</t>
  </si>
  <si>
    <t>gGjq3rQaMclXVFlJYXoNPQ</t>
  </si>
  <si>
    <t>Cheeseburger in Paradise</t>
  </si>
  <si>
    <t>qYFANwsklSaU2xOnkdBhgw</t>
  </si>
  <si>
    <t>Ray's Mobile Mechanic</t>
  </si>
  <si>
    <t>P713sWb0RVfnBlkJ9vXWig</t>
  </si>
  <si>
    <t>VanMile</t>
  </si>
  <si>
    <t>['Couriers &amp; Delivery Services', 'Local Services', 'Home Services', 'Packing Services']</t>
  </si>
  <si>
    <t>ySRCDEgWa4D1U0r0USjCHw</t>
  </si>
  <si>
    <t>Move That Dough Baking</t>
  </si>
  <si>
    <t>['Donuts', 'Bakeries', 'Food']</t>
  </si>
  <si>
    <t>UZQIp07VFPbN_dQxnGQuNg</t>
  </si>
  <si>
    <t>14025 East Independence Blvd</t>
  </si>
  <si>
    <t>dvnv8ptF7ap4v0Uf_xBaAw</t>
  </si>
  <si>
    <t>AAA - Steele Creek</t>
  </si>
  <si>
    <t>13540 Steelecroft Pkwy</t>
  </si>
  <si>
    <t>['Travel Services', 'Insurance', 'Hotels &amp; Travel', 'Tours', 'Financial Services', 'Auto Repair', 'Automotive']</t>
  </si>
  <si>
    <t>M-20wxtdMmS_lGTSF9eDjA</t>
  </si>
  <si>
    <t>Janix Shoes For Ladies</t>
  </si>
  <si>
    <t>7864 Rea Rd, Ste E</t>
  </si>
  <si>
    <t>x4IJqzpBb1Jfd5bmKhAY3Q</t>
  </si>
  <si>
    <t>Tequilera's Mexicos Bar &amp; Grill</t>
  </si>
  <si>
    <t>2300 W Rooselvet Blvd</t>
  </si>
  <si>
    <t>['Nightlife', 'Restaurants', 'Bars', 'Mexican']</t>
  </si>
  <si>
    <t>HvSLKc0uCDVt8HYLSzCJcA</t>
  </si>
  <si>
    <t>blynk organic</t>
  </si>
  <si>
    <t>['Coffee &amp; Tea', 'Food', 'Restaurants', 'Sandwiches']</t>
  </si>
  <si>
    <t>jsdB6pqVNRRHogDtEWG4Ng</t>
  </si>
  <si>
    <t>Carolina Neurological Clinic PA</t>
  </si>
  <si>
    <t>3541 Randolph Rd</t>
  </si>
  <si>
    <t>CMq8TvATky5jpCnKACmE0Q</t>
  </si>
  <si>
    <t>['Automotive', 'Windshield Installation &amp; Repair', 'Body Shops', 'Auto Glass Services', 'Auto Repair']</t>
  </si>
  <si>
    <t>XnJnUboR08yneTN0eI_P3Q</t>
  </si>
  <si>
    <t>Lavender Nails Spa</t>
  </si>
  <si>
    <t>6515 Wilkinson Blvd</t>
  </si>
  <si>
    <t>ICidsDnt_VcAB3-rb2OrTg</t>
  </si>
  <si>
    <t>BO6qFhP6FWs1b2MDMZniuw</t>
  </si>
  <si>
    <t>7558 Hwy 73, Ste 107</t>
  </si>
  <si>
    <t>['Boot Camps', 'Active Life', 'Fitness &amp; Instruction', 'Trainers']</t>
  </si>
  <si>
    <t>3IhSTnBpQyFk29XnDAOM4w</t>
  </si>
  <si>
    <t>Steve Moore Chevrolet</t>
  </si>
  <si>
    <t>9325 S blvd</t>
  </si>
  <si>
    <t>SboER2EUYLgggY2ZdT7E5A</t>
  </si>
  <si>
    <t>Zee's Tavern</t>
  </si>
  <si>
    <t>10403-D Park Rd</t>
  </si>
  <si>
    <t>['Nightlife', 'Sports Bars', 'Bars']</t>
  </si>
  <si>
    <t>lJvcWyi6_vGWVavWkMrbVw</t>
  </si>
  <si>
    <t>10015 Lee St</t>
  </si>
  <si>
    <t>3OKwP3ylofhDJDtWJQu5GQ</t>
  </si>
  <si>
    <t>0PKsSc2eOv72Xc1SrKhx6w</t>
  </si>
  <si>
    <t>Celestial Cakery</t>
  </si>
  <si>
    <t>['Desserts', 'Cupcakes', 'Food', 'Bakeries']</t>
  </si>
  <si>
    <t>xiR9u8qTm-NgzakDHThhmA</t>
  </si>
  <si>
    <t>4525 Sharon Rd</t>
  </si>
  <si>
    <t>k9yQeTESyghZ3PP4eRs7ZQ</t>
  </si>
  <si>
    <t>Swan Cleaners</t>
  </si>
  <si>
    <t>7201 E Independence Blvd, Ste 6</t>
  </si>
  <si>
    <t>['Sewing &amp; Alterations', 'Local Services', 'Dry Cleaning &amp; Laundry', 'Shoe Repair', 'Dry Cleaning', 'Laundry Services']</t>
  </si>
  <si>
    <t>V6MWAv-xv4dgSUrDU1qxaA</t>
  </si>
  <si>
    <t>['Thai', 'Event Planning &amp; Services', 'American (New)', 'American (Traditional)', 'Vegan', 'Gluten-Free', 'Italian', 'Restaurants', 'Noodles', 'Caterers', 'Asian Fusion', 'Chinese']</t>
  </si>
  <si>
    <t>07QXltwaKcEmkOCTSJjxRg</t>
  </si>
  <si>
    <t>No Grease Mosaic</t>
  </si>
  <si>
    <t>1635 W Trade St, Ste 1E</t>
  </si>
  <si>
    <t>mx0Pjm0erpv1CqsRIa7fgw</t>
  </si>
  <si>
    <t>Rippington's</t>
  </si>
  <si>
    <t>109 W South Main St</t>
  </si>
  <si>
    <t>['American (New)', 'Seafood', 'American (Traditional)', 'Cajun/Creole', 'Restaurants']</t>
  </si>
  <si>
    <t>-2zD7C4-Zn28NoytsyRP7Q</t>
  </si>
  <si>
    <t>Kristin Taylor Events</t>
  </si>
  <si>
    <t>['Event Planning &amp; Services', 'Party &amp; Event Planning', 'Wedding Planning']</t>
  </si>
  <si>
    <t>XMrLwzmEAsfNpbKRC7vUzQ</t>
  </si>
  <si>
    <t>517 University Center Blvd</t>
  </si>
  <si>
    <t>['Tacos', 'Sports Bars', 'Chicken Wings', 'Nightlife', 'American (Traditional)', 'Restaurants', 'American (New)', 'Bars', 'Mexican']</t>
  </si>
  <si>
    <t>F6BsfBmBJCg6X-0jGQbjDA</t>
  </si>
  <si>
    <t>4440 S Tryon St</t>
  </si>
  <si>
    <t>ygUQhsf_nvGrk9bE96mH6Q</t>
  </si>
  <si>
    <t>MAYA BLUE Day Spa</t>
  </si>
  <si>
    <t>['Beauty &amp; Spas', 'Day Spas', 'Hair Removal', 'Skin Care']</t>
  </si>
  <si>
    <t>lLZMIv_SovV9W6l5ZFSH_A</t>
  </si>
  <si>
    <t>Element 5 Salon</t>
  </si>
  <si>
    <t>16615 Lancaster Hwy, Ste 105</t>
  </si>
  <si>
    <t>Ga07L0gTG9Qc0c2qjJrV_Q</t>
  </si>
  <si>
    <t>Urology Specialists of the Carolinas - Matthews</t>
  </si>
  <si>
    <t>1450 Matthews Township Pkwy, Ste 350</t>
  </si>
  <si>
    <t>['Health &amp; Medical', 'Urologists', 'Doctors']</t>
  </si>
  <si>
    <t>rHV-I3nsgMuk4RcFaBSI0Q</t>
  </si>
  <si>
    <t>Million Dollar Dog</t>
  </si>
  <si>
    <t>7206 W Wilkinson Blvd</t>
  </si>
  <si>
    <t>eFNKbenlAPPT-E3YESU1fg</t>
  </si>
  <si>
    <t>["Women's Clothing", 'Accessories', "Men's Clothing", 'Shopping', 'Shoe Stores', 'Fashion']</t>
  </si>
  <si>
    <t>p6UHEn41Lx17A2m_6QAIMA</t>
  </si>
  <si>
    <t>18330 McKee Rd</t>
  </si>
  <si>
    <t>JYwP3IaCd9JWQW2jUGXpbw</t>
  </si>
  <si>
    <t>Sunnybrook Boarding &amp; Grooming Kennels</t>
  </si>
  <si>
    <t>825 Florence St</t>
  </si>
  <si>
    <t>Xoru1PXm0dr6NTSra-9dgg</t>
  </si>
  <si>
    <t>Landings at Greenbrooke Apartments</t>
  </si>
  <si>
    <t>10015 Parthenon Ct</t>
  </si>
  <si>
    <t>ryQ4bXFXVQ5GYRDgTlFPbg</t>
  </si>
  <si>
    <t>Lush Lash &amp; Wax</t>
  </si>
  <si>
    <t>10931 E Independence Blvd, Unit A13</t>
  </si>
  <si>
    <t>['Eyelash Service', 'Skin Care', 'Beauty &amp; Spas', 'Waxing', 'Hair Removal']</t>
  </si>
  <si>
    <t>n3Gg5mIokBirc8s_unINnQ</t>
  </si>
  <si>
    <t>Scott Good - State Farm Insurance Agent</t>
  </si>
  <si>
    <t>1752 Country Club Rd</t>
  </si>
  <si>
    <t>['Banks &amp; Credit Unions', 'Insurance', 'Home &amp; Rental Insurance', 'Financial Services', 'Auto Insurance']</t>
  </si>
  <si>
    <t>AG_3ndjTpXal68bVff1iMQ</t>
  </si>
  <si>
    <t>RJ Gator's</t>
  </si>
  <si>
    <t>19707 Liverpool Pkwy</t>
  </si>
  <si>
    <t>['Restaurants', 'Nightlife', 'Burgers', 'Sports Bars', 'Bars', 'Caribbean']</t>
  </si>
  <si>
    <t>4wzH8Fb1GTAs9J5r5OKg7g</t>
  </si>
  <si>
    <t>S &amp; D Coffee</t>
  </si>
  <si>
    <t>280 Concord Pkwy S, Ste 119</t>
  </si>
  <si>
    <t>0JVTJjcnk-hExVNwMqL8tQ</t>
  </si>
  <si>
    <t>Blue Olive Lounge</t>
  </si>
  <si>
    <t>14021 Conlan Cir, B-6</t>
  </si>
  <si>
    <t>['Bars', 'Hookah Bars', 'Cocktail Bars', 'Lounges', 'Nightlife']</t>
  </si>
  <si>
    <t>pbCpZkOuLjr7sdiAdxw1EA</t>
  </si>
  <si>
    <t>Twin Tops Fish Camp</t>
  </si>
  <si>
    <t>4574 S New Hope Rd</t>
  </si>
  <si>
    <t>zuDrkgphX5bKKcPoHGUsTQ</t>
  </si>
  <si>
    <t>Atlantic Commercial &amp; Residential Greencleaners</t>
  </si>
  <si>
    <t>1101 Commercial Ave</t>
  </si>
  <si>
    <t>1qWCDYeIAaUEExZncjGyKw</t>
  </si>
  <si>
    <t>ClearDefense Pest Control</t>
  </si>
  <si>
    <t>4324 Barringer Dr, Ste 114</t>
  </si>
  <si>
    <t>['Home Services', 'Pest Control', 'Local Services']</t>
  </si>
  <si>
    <t>1OracLIIm8eE9x-5ryoeag</t>
  </si>
  <si>
    <t>Brown Dog Wood Co</t>
  </si>
  <si>
    <t>210 Scaleybark Rd</t>
  </si>
  <si>
    <t>['Shopping', 'Furniture Stores', 'Home &amp; Garden']</t>
  </si>
  <si>
    <t>7GA4LgzhnDi24Y1bp8pSaA</t>
  </si>
  <si>
    <t>RUE72clt</t>
  </si>
  <si>
    <t>1820 Harris Houston Rd, Ste 621666</t>
  </si>
  <si>
    <t>['Tacos', 'Mexican', 'Food Trucks', 'Restaurants', 'Food', 'Fish &amp; Chips']</t>
  </si>
  <si>
    <t>VG4AufzXcLxD5wuVIViUiA</t>
  </si>
  <si>
    <t>Clarks Shoes Southpark Mall</t>
  </si>
  <si>
    <t>4400 Sharon Rd, Ste G12A</t>
  </si>
  <si>
    <t>4ayn3QyeT7iEqfS-9bUMsQ</t>
  </si>
  <si>
    <t>Bliss Massage Therapy</t>
  </si>
  <si>
    <t>325 Matthews Mint Hill Rd, Ste 107, Matthews Executive Center</t>
  </si>
  <si>
    <t>['Health &amp; Medical', 'Massage', 'Massage Therapy', 'Beauty &amp; Spas']</t>
  </si>
  <si>
    <t>6WTZGA-5salIbBcEykwt6w</t>
  </si>
  <si>
    <t>7260 Hwy 73, Ste 110</t>
  </si>
  <si>
    <t>['Shopping', 'Mobile Phones', 'Television Service Providers', 'Internet Service Providers', 'Home Services', 'Mobile Phone Accessories', 'Professional Services']</t>
  </si>
  <si>
    <t>sVM1qJD7w1ld1-sSDo4suQ</t>
  </si>
  <si>
    <t>WlHSszhhs2NKZpKJeL__-w</t>
  </si>
  <si>
    <t>929 Park Center Dr</t>
  </si>
  <si>
    <t>['American (Traditional)', 'Burgers', 'Hot Dogs', 'Restaurants']</t>
  </si>
  <si>
    <t>GNUSAMdJIHUJpMClP_8RsA</t>
  </si>
  <si>
    <t>Audio To Go Dj</t>
  </si>
  <si>
    <t>3950 Campus Ridge Rd, Ste B</t>
  </si>
  <si>
    <t>Z436qrRxsU0fCEkMxpP06g</t>
  </si>
  <si>
    <t>Unique Nails and Spa</t>
  </si>
  <si>
    <t>4250 Main St, Ste 110</t>
  </si>
  <si>
    <t>H4a1x9K-CXo-8rOmTLijuQ</t>
  </si>
  <si>
    <t>['Restaurants', 'Chicken Wings', 'Burgers', 'Barbeque', 'American (New)', 'Southern']</t>
  </si>
  <si>
    <t>QyjgAcnFGYS65totE6jOYw</t>
  </si>
  <si>
    <t>Dilworth Family Dentistry</t>
  </si>
  <si>
    <t>1110 Harding Pl</t>
  </si>
  <si>
    <t>SXgVJz5aIvbeCXWvg0ZuNg</t>
  </si>
  <si>
    <t>1600 Central Ave</t>
  </si>
  <si>
    <t>['Italian', 'Restaurants', 'Pizza', 'Bars', 'Nightlife']</t>
  </si>
  <si>
    <t>JmpZULw4R6XxljHmTr3xMg</t>
  </si>
  <si>
    <t>Mizuho</t>
  </si>
  <si>
    <t>8320 Pineville Matthews, Ste 607</t>
  </si>
  <si>
    <t>qzlysItZspdFy5wbKvKYpA</t>
  </si>
  <si>
    <t>4370 Colwick Rd</t>
  </si>
  <si>
    <t>e-r-awxR-p34VQcLhmYAIA</t>
  </si>
  <si>
    <t>Pots Of Luck Florist</t>
  </si>
  <si>
    <t>518 Church St N</t>
  </si>
  <si>
    <t>A7pvt3w3YeKJolPhSqEhRw</t>
  </si>
  <si>
    <t>7144 Highway 73</t>
  </si>
  <si>
    <t>['Department Stores', 'Shopping', 'Home Services', 'Home &amp; Garden', 'Fashion', 'Hardware Stores', 'Building Supplies']</t>
  </si>
  <si>
    <t>DPTZmSh2hOmq_gZUyL4Smw</t>
  </si>
  <si>
    <t>32 Flavors Boutique</t>
  </si>
  <si>
    <t>224 East Blvd, Ste B</t>
  </si>
  <si>
    <t>['Shopping', 'Flowers &amp; Gifts', 'Gift Shops', 'Arts &amp; Crafts', 'Jewelry']</t>
  </si>
  <si>
    <t>jbVNpzCNVgWjqrlhOJK4_A</t>
  </si>
  <si>
    <t>Exquisite Nails</t>
  </si>
  <si>
    <t>7806 Fairview Rd</t>
  </si>
  <si>
    <t>Y3V3OFebV9XcFeurKt7HAQ</t>
  </si>
  <si>
    <t>High Spin Laundry</t>
  </si>
  <si>
    <t>['Laundromat', 'Laundry Services', 'Local Services']</t>
  </si>
  <si>
    <t>9RNQSm68lZQd6i8NEzJriQ</t>
  </si>
  <si>
    <t>The Mole Hole</t>
  </si>
  <si>
    <t>cmZmXW6bGTRTuDALf04Kdw</t>
  </si>
  <si>
    <t>BUF Boot Camp</t>
  </si>
  <si>
    <t>4420 E Independence Blvd</t>
  </si>
  <si>
    <t>['Gyms', 'Fitness &amp; Instruction', 'Boot Camps', 'Health &amp; Medical', 'Active Life', 'Weight Loss Centers']</t>
  </si>
  <si>
    <t>uBHBClauc7duWyIE9si73Q</t>
  </si>
  <si>
    <t>Century Afton Ridge</t>
  </si>
  <si>
    <t>410 Starmount Park Blvd</t>
  </si>
  <si>
    <t>eFnw1ZN-w1Db92gJYwNoeQ</t>
  </si>
  <si>
    <t>Lineberger's Maple Springs Strawberries</t>
  </si>
  <si>
    <t>906 Dallas Stanley Hwy</t>
  </si>
  <si>
    <t>['Fruits &amp; Veggies', 'Food', 'Specialty Food']</t>
  </si>
  <si>
    <t>zuSSfs6DjkkYhHlGKSv6-Q</t>
  </si>
  <si>
    <t>Matthews Dental Care</t>
  </si>
  <si>
    <t>2435 Plantation Ctr Dr, Ste 100</t>
  </si>
  <si>
    <t>Gp_E7_gH982PCL2-lYM71g</t>
  </si>
  <si>
    <t>Edgehill Neighborhood Park</t>
  </si>
  <si>
    <t>975 S Edgehill Rd</t>
  </si>
  <si>
    <t>etq0ySyuuWnLUP1csaXknw</t>
  </si>
  <si>
    <t>Sport Clips Haircuts of Kannapolis</t>
  </si>
  <si>
    <t>6169 Bayfield Pkwy</t>
  </si>
  <si>
    <t>['Hair Salons', "Men's Hair Salons", 'Beauty &amp; Spas', 'Barbers']</t>
  </si>
  <si>
    <t>spRvn4UnYH8cck8SXriGkg</t>
  </si>
  <si>
    <t>Blu Basil</t>
  </si>
  <si>
    <t>5xdY6IXmSh7S9_7L6GopgQ</t>
  </si>
  <si>
    <t>Restore Hyper Wellness + Cryotherapy - South Park</t>
  </si>
  <si>
    <t>1711 Montford Dr</t>
  </si>
  <si>
    <t>['Undersea/Hyperbaric Medicine', 'Health &amp; Medical', 'Doctors', 'IV Hydration', 'Physical Therapy', 'Cryotherapy']</t>
  </si>
  <si>
    <t>Slo_MJlHhrvse-q6YIDE8w</t>
  </si>
  <si>
    <t>Wr√°pido Mexican Grill</t>
  </si>
  <si>
    <t>126 Brevard Ct, Ste 120</t>
  </si>
  <si>
    <t>['Mexican', 'Restaurants', 'Food Court']</t>
  </si>
  <si>
    <t>DxkT6VkELQquvJfIeJeBZA</t>
  </si>
  <si>
    <t>Pinchos El Bori</t>
  </si>
  <si>
    <t>7St And Brevard</t>
  </si>
  <si>
    <t>['Restaurants', 'Caribbean', 'Puerto Rican', 'Food', 'Food Trucks']</t>
  </si>
  <si>
    <t>YAikpRFnz1_drTbvWrdflQ</t>
  </si>
  <si>
    <t>354 George W Liles Pkwy NW, Ste 140</t>
  </si>
  <si>
    <t>BS2RMkrcF1WsiT_BTEnfaA</t>
  </si>
  <si>
    <t>Clark Tire</t>
  </si>
  <si>
    <t>cmNmcQmECmZmc1W7uKkKRw</t>
  </si>
  <si>
    <t>KLM Massage</t>
  </si>
  <si>
    <t>616 D Matthews Mint-Hill Rd</t>
  </si>
  <si>
    <t>['Beauty &amp; Spas', 'Massage', 'Health &amp; Medical']</t>
  </si>
  <si>
    <t>wN8L4QgdTlQMLREOsa5zvg</t>
  </si>
  <si>
    <t>Experimax South Charlotte</t>
  </si>
  <si>
    <t>16131 Lancaster Hwy, Ste 3</t>
  </si>
  <si>
    <t>['Shopping', 'Mobile Phone Repair', 'Mobile Phones', 'IT Services &amp; Computer Repair', 'Computers', 'Electronics Repair', 'Data Recovery', 'Local Services']</t>
  </si>
  <si>
    <t>PpyM9QsDbpx4mOaUeOll4w</t>
  </si>
  <si>
    <t>Fiesta Maya</t>
  </si>
  <si>
    <t>3507 David Cox Rd, Ste B</t>
  </si>
  <si>
    <t>HhyxOkGAM07SRYtlQ4wMFQ</t>
  </si>
  <si>
    <t>Queen City Plumbing</t>
  </si>
  <si>
    <t>4209 Stuart Andrew Blvd, Ste F</t>
  </si>
  <si>
    <t>['Kitchen &amp; Bath', 'Shopping', 'Home &amp; Garden', 'Local Services', 'Home Services', 'Plumbing', 'Water Heater Installation/Repair']</t>
  </si>
  <si>
    <t>le8guyitMPMVrmY0WZ1fHg</t>
  </si>
  <si>
    <t>360 Bistro</t>
  </si>
  <si>
    <t>['Restaurants', 'Pizza', 'American (New)']</t>
  </si>
  <si>
    <t>vjm0zAgXHehrMmX1ivY6wg</t>
  </si>
  <si>
    <t>1431 Central Ave</t>
  </si>
  <si>
    <t>['Food', 'Restaurants', 'Fast Food', 'Ice Cream &amp; Frozen Yogurt']</t>
  </si>
  <si>
    <t>6G5PDF6AsH8Z-Jy_L5bqew</t>
  </si>
  <si>
    <t>HK Plastic Surgery &amp; MedSpa</t>
  </si>
  <si>
    <t>['Health &amp; Medical', 'Plastic Surgeons', 'Doctors', 'Cosmetic Surgeons']</t>
  </si>
  <si>
    <t>63dDRgcsM_T5pA-Y7B5PUg</t>
  </si>
  <si>
    <t>Nordstrom Shoe Shine</t>
  </si>
  <si>
    <t>['Local Services', 'Shoe Repair', 'Shoe Shine']</t>
  </si>
  <si>
    <t>OgANEur7Bt8YJSd2uSm6yA</t>
  </si>
  <si>
    <t>7705 S Tryon St E</t>
  </si>
  <si>
    <t>['Restaurants', 'Italian', 'Pizza', 'Chicken Wings']</t>
  </si>
  <si>
    <t>49yz9wCAGYgibc_IHfH8nA</t>
  </si>
  <si>
    <t>KUR Health Spa</t>
  </si>
  <si>
    <t>3928 Park Rd</t>
  </si>
  <si>
    <t>['Day Spas', 'Saunas', 'Halotherapy', 'Health &amp; Medical', 'Massage Therapy', 'Medical Spas', 'Beauty &amp; Spas']</t>
  </si>
  <si>
    <t>HfagQNcFAdexV3ZdifSWQw</t>
  </si>
  <si>
    <t>Smokey Joe's Cafe</t>
  </si>
  <si>
    <t>510 Briar Creek Rd</t>
  </si>
  <si>
    <t>['Restaurants', 'Nightlife', 'Dive Bars', 'Bars', 'Barbeque']</t>
  </si>
  <si>
    <t>zBPIK75F2XTAyM3tGM6Qug</t>
  </si>
  <si>
    <t>Matthews Imports</t>
  </si>
  <si>
    <t>645 Stallings Rd</t>
  </si>
  <si>
    <t>1ssVMW2q8dU9_TvFJltbtw</t>
  </si>
  <si>
    <t>Sawyer's Towing &amp; Transport</t>
  </si>
  <si>
    <t>2710 S York Rd</t>
  </si>
  <si>
    <t>['Roadside Assistance', 'Vehicle Shipping', 'Automotive', 'Towing']</t>
  </si>
  <si>
    <t>rzCAfQtV6JLcEWBiRzx3wA</t>
  </si>
  <si>
    <t>Mr Gus</t>
  </si>
  <si>
    <t>2910 Mount Holly-Huntersville Rd</t>
  </si>
  <si>
    <t>['Chicken Wings', 'Greek', 'Salad', 'Restaurants']</t>
  </si>
  <si>
    <t>nl7NjwRIJAqPgytcFds76A</t>
  </si>
  <si>
    <t>Phoenix Jewelers</t>
  </si>
  <si>
    <t>19410 Jetton Rd, Ste 100</t>
  </si>
  <si>
    <t>LKuzbx5Yt3yqiokUFdjVhg</t>
  </si>
  <si>
    <t>Choi's Korea &amp; Wing</t>
  </si>
  <si>
    <t>808 E Arrowood Rd</t>
  </si>
  <si>
    <t>['Korean', 'Chinese', 'Restaurants']</t>
  </si>
  <si>
    <t>Mk-oKCSGqTOnv3JBxboUZQ</t>
  </si>
  <si>
    <t>Bonsai Grill</t>
  </si>
  <si>
    <t>101 Depot St</t>
  </si>
  <si>
    <t>D2ojX9bvE0_-aIj9BhdZZA</t>
  </si>
  <si>
    <t>300 East</t>
  </si>
  <si>
    <t>300 East Blvd</t>
  </si>
  <si>
    <t>['Seafood', 'Breakfast &amp; Brunch', 'Sandwiches', 'Bars', 'American (New)', 'Nightlife', 'Restaurants', 'Wine Bars', 'Pizza']</t>
  </si>
  <si>
    <t>3hv49KOT4H-QTe7z6_P5mQ</t>
  </si>
  <si>
    <t>10618 Providence Rd</t>
  </si>
  <si>
    <t>5HgSU7RMELtmIHB6JQWRqA</t>
  </si>
  <si>
    <t>Community Table Bistro</t>
  </si>
  <si>
    <t>['American (New)', 'Southern', 'Restaurants', 'Breakfast &amp; Brunch']</t>
  </si>
  <si>
    <t>mOgOyznktg1xZcGNwT63-w</t>
  </si>
  <si>
    <t>The Map Shop</t>
  </si>
  <si>
    <t>1500 E Morehead St</t>
  </si>
  <si>
    <t>['Books', 'Mags', 'Music &amp; Video', 'Shopping', 'Bookstores', 'Hotels &amp; Travel', 'Sporting Goods', 'Travel Services', 'Outdoor Gear']</t>
  </si>
  <si>
    <t>q7neKethl7h6BUne-AaNzQ</t>
  </si>
  <si>
    <t>uQecVBxIKhseTFLwJmsciQ</t>
  </si>
  <si>
    <t>SeiferFlatow, PLLC</t>
  </si>
  <si>
    <t>2319 Crescent Ave</t>
  </si>
  <si>
    <t>['DUI Law', 'Personal Injury Law', 'Lawyers', 'Professional Services', 'General Litigation', 'Criminal Defense Law']</t>
  </si>
  <si>
    <t>rpUtjCZnfhgWrOznGjnyBw</t>
  </si>
  <si>
    <t>Colonel Francis Beatty Park</t>
  </si>
  <si>
    <t>4330 Weddington Rd</t>
  </si>
  <si>
    <t>cTudgI-2jn-GlnZUmULy5Q</t>
  </si>
  <si>
    <t>1905 Matthews Township Pkwy</t>
  </si>
  <si>
    <t>['Breakfast &amp; Brunch', 'Bagels', 'Bakeries', 'Sandwiches', 'Restaurants', 'Food']</t>
  </si>
  <si>
    <t>OZjLn-ojizw1_ouskLtP7Q</t>
  </si>
  <si>
    <t>8IAYW4LolLlgA7rIB9-VoQ</t>
  </si>
  <si>
    <t>gr≈ç - greek evolved</t>
  </si>
  <si>
    <t>RWeaH42_eYJAdlgu6duAwA</t>
  </si>
  <si>
    <t>Budget Rent A Car System</t>
  </si>
  <si>
    <t>tnSvqgyq_z_6V8g5Qyb7Jw</t>
  </si>
  <si>
    <t>Mosaic Salons</t>
  </si>
  <si>
    <t>['Hair Salons', 'Waxing', 'Beauty &amp; Spas', 'Hair Removal', 'Nail Salons']</t>
  </si>
  <si>
    <t>aW5K1F2FRoQaCvGLOezjcQ</t>
  </si>
  <si>
    <t>Dharma Lounge</t>
  </si>
  <si>
    <t>1440 S Tryon St, Ste 105</t>
  </si>
  <si>
    <t>['Dance Clubs', 'Bars', 'Yoga', 'Lounges', 'Nightlife', 'Fitness &amp; Instruction', 'Active Life']</t>
  </si>
  <si>
    <t>q5frG6W5bkiVEMAHhTcOWQ</t>
  </si>
  <si>
    <t>Bridges at Mallard Creek</t>
  </si>
  <si>
    <t>7916 Harris Hill Ln</t>
  </si>
  <si>
    <t>FrFkBFXZvB8vC0O5Wcv5Jw</t>
  </si>
  <si>
    <t>Renaissance Park</t>
  </si>
  <si>
    <t>1200 West Tyvola Rd</t>
  </si>
  <si>
    <t>['Active Life', 'Parks', 'Disc Golf', 'Tennis']</t>
  </si>
  <si>
    <t>oWyVHziFLjv4GhCSt-3BNw</t>
  </si>
  <si>
    <t>Blood, Sweat &amp; Tears</t>
  </si>
  <si>
    <t>3811 Monroe Rd</t>
  </si>
  <si>
    <t>['Arts &amp; Entertainment', 'Tattoo', 'Beauty &amp; Spas']</t>
  </si>
  <si>
    <t>yn4Cwv98Mf8nu1Q2uriTtw</t>
  </si>
  <si>
    <t>Park Avenue Properties</t>
  </si>
  <si>
    <t>19750 W Catawba Ave</t>
  </si>
  <si>
    <t>JFBtJwRKw_avvuEP66nw4A</t>
  </si>
  <si>
    <t>Dai-Sing Restaurant Supply</t>
  </si>
  <si>
    <t>4500 N Tryon St, Ste B</t>
  </si>
  <si>
    <t>['Shopping', 'Wholesalers', 'Professional Services', 'Restaurant Supplies', 'Food', 'Kitchen &amp; Bath', 'Appliances', 'Home &amp; Garden']</t>
  </si>
  <si>
    <t>fdv_5YiR8EFKvWBFHwnduQ</t>
  </si>
  <si>
    <t>Laughing Buddha Yoga Studio</t>
  </si>
  <si>
    <t>720 Governor Morrison St, Ste E-140</t>
  </si>
  <si>
    <t>['Active Life', 'Fitness &amp; Instruction', 'Gyms', 'Yoga']</t>
  </si>
  <si>
    <t>WbQmQZ-1rKXXAaz-0CoEUQ</t>
  </si>
  <si>
    <t>Da VI Nail Salon</t>
  </si>
  <si>
    <t>7131 Highway 73</t>
  </si>
  <si>
    <t>ry_ZVAiWVnxBz7hf1HB9Qw</t>
  </si>
  <si>
    <t>Carolina Pawn &amp; Jewelry Exchange</t>
  </si>
  <si>
    <t>['Watch Repair', 'Shopping', 'Local Services', 'Jewelry Repair', 'Watches', 'Pawn Shops', 'Jewelry', 'Gold Buyers', 'Computers']</t>
  </si>
  <si>
    <t>viuM2vdATRCxI-wqlBHytA</t>
  </si>
  <si>
    <t>Topgolf</t>
  </si>
  <si>
    <t>8024 Savoy Corporate Dr</t>
  </si>
  <si>
    <t>['Active Life', 'Golf', 'Nightlife', 'American (New)', 'Restaurants', 'Sports Bars', 'Bars']</t>
  </si>
  <si>
    <t>1-6EbebALTKmdv7v4iXdXA</t>
  </si>
  <si>
    <t>Ut5O_y_oE2Whv5gN16i4ZA</t>
  </si>
  <si>
    <t>5416 New Fashion Way, Spc 855</t>
  </si>
  <si>
    <t>['Accessories', 'Fashion', 'Shopping', 'Eyewear &amp; Opticians', 'Sunglasses']</t>
  </si>
  <si>
    <t>Mf8eigNz2Q9fO6rOOudzHQ</t>
  </si>
  <si>
    <t>Hampton Inn &amp; Suites Charlotte-Arrowood Rd</t>
  </si>
  <si>
    <t>9110 Southern Pine Blvd</t>
  </si>
  <si>
    <t>iLIWfrUFjP4EoyHPr06QNQ</t>
  </si>
  <si>
    <t>9841 N Lake Centre Pkwy</t>
  </si>
  <si>
    <t>drTAj-IJdVnpuKvUaZSlcg</t>
  </si>
  <si>
    <t>20619 Torrence Chapel Rd 115</t>
  </si>
  <si>
    <t>['Accountants', 'Professional Services', 'Tax Services', 'Financial Advising', 'Financial Services']</t>
  </si>
  <si>
    <t>KBIbXolfvgssEaIOpYh3Tg</t>
  </si>
  <si>
    <t>Painters Painting Solutions</t>
  </si>
  <si>
    <t>['Painters', 'Contractors', 'Home Services']</t>
  </si>
  <si>
    <t>FuLS4VempSKzFHVdYCvdaQ</t>
  </si>
  <si>
    <t>Taqueria Robert</t>
  </si>
  <si>
    <t>450 Pitts School Rd NW</t>
  </si>
  <si>
    <t>kKCJvvktaKxZ5iFKv3lxuA</t>
  </si>
  <si>
    <t>13855 Conlan Cir, Ste J</t>
  </si>
  <si>
    <t>['Asian Fusion', 'Gluten-Free', 'Fast Food', 'Restaurants', 'Chinese']</t>
  </si>
  <si>
    <t>GOpSblgq5dVnLagaKviXfQ</t>
  </si>
  <si>
    <t>['Shopping', 'Beauty &amp; Spas', 'Cosmetics &amp; Beauty Supply', 'Perfume', 'Flowers &amp; Gifts', 'Gift Shops', 'Candle Stores', 'Home &amp; Garden']</t>
  </si>
  <si>
    <t>ndd5S4e8gy1CJMcqzVQdBQ</t>
  </si>
  <si>
    <t>Rocky River Golf Club At Concord</t>
  </si>
  <si>
    <t>6900 Bruton Smith Blvd</t>
  </si>
  <si>
    <t>['Fitness &amp; Instruction', 'Caterers', 'Golf', 'Golf Lessons', 'Venues &amp; Event Spaces', 'Active Life', 'Restaurants', 'American (Traditional)', 'Event Planning &amp; Services']</t>
  </si>
  <si>
    <t>SPq-3A8MkRhhBXnnM4pT9w</t>
  </si>
  <si>
    <t>Kilborne Park</t>
  </si>
  <si>
    <t>2600 Kilborne Dr</t>
  </si>
  <si>
    <t>['Disc Golf', 'Active Life']</t>
  </si>
  <si>
    <t>k-pPgceufEdGiixBlIr4Ew</t>
  </si>
  <si>
    <t>Sanchez Dominican Style</t>
  </si>
  <si>
    <t>5221 Equipment Dr</t>
  </si>
  <si>
    <t>['Beauty &amp; Spas', 'Hair Salons', 'Nail Salons', 'Massage']</t>
  </si>
  <si>
    <t>8C3PekAHYne3vd10A7paOA</t>
  </si>
  <si>
    <t>Venice Italian Restaurant</t>
  </si>
  <si>
    <t>1121 S Cannon Blvd</t>
  </si>
  <si>
    <t>87-KdXIzHFmIYBUwP84T9w</t>
  </si>
  <si>
    <t>9932 Knockando Lane</t>
  </si>
  <si>
    <t>v4Li-rMSM5FOjY2qKOXojQ</t>
  </si>
  <si>
    <t>Quinn Nails</t>
  </si>
  <si>
    <t>20700 N Main St, Ste 118</t>
  </si>
  <si>
    <t>rxjoHRCEq5jpvPKZfkgfOQ</t>
  </si>
  <si>
    <t>11709 Carolina Pl Pkwy</t>
  </si>
  <si>
    <t>['Mattresses', 'Home Decor', 'Shopping', 'Home &amp; Garden']</t>
  </si>
  <si>
    <t>b42EKdSk61zd_FEqEwioYQ</t>
  </si>
  <si>
    <t>Upstream</t>
  </si>
  <si>
    <t>6902 Phillips Place Ct</t>
  </si>
  <si>
    <t>['Nightlife', 'Restaurants', 'Bars', 'Sushi Bars', 'Wine Bars', 'Seafood', 'Breakfast &amp; Brunch', 'Asian Fusion']</t>
  </si>
  <si>
    <t>8WIcKHx7of-pyj2C3CyuIg</t>
  </si>
  <si>
    <t>9826 Gilead Rd</t>
  </si>
  <si>
    <t>['Fast Food', 'Buffets', 'Restaurants', 'American (New)', 'Burgers']</t>
  </si>
  <si>
    <t>_JA3TLF5JJ95mthVwEdFuw</t>
  </si>
  <si>
    <t>1926 Sardis Rd N</t>
  </si>
  <si>
    <t>['Restaurants', 'Burgers', 'Fast Food', 'Diners', 'Breakfast &amp; Brunch', 'American (Traditional)', 'American (New)']</t>
  </si>
  <si>
    <t>nLDjCh4VKtpBXkepa4TV3A</t>
  </si>
  <si>
    <t>Charlotte Plumbing Masters</t>
  </si>
  <si>
    <t>13534 Plaza Road Extension, Ste 111</t>
  </si>
  <si>
    <t>['Home Services', 'Water Purification Services', 'Plumbing', 'Water Heater Installation/Repair']</t>
  </si>
  <si>
    <t>yHVzeHW0YU97YJxW0wWTpA</t>
  </si>
  <si>
    <t>Speedtech Auto Racing School</t>
  </si>
  <si>
    <t>4333 Motorsports Drive SW</t>
  </si>
  <si>
    <t>['Education', 'Specialty Schools', 'Driving Schools']</t>
  </si>
  <si>
    <t>hskVqZCPqy-omm9CHi44xQ</t>
  </si>
  <si>
    <t>6420 Rea Rd, Suite B1</t>
  </si>
  <si>
    <t>PotiAhtDMYMNsJCzV0oLAw</t>
  </si>
  <si>
    <t>['Department Stores', 'Food', 'Mobile Phones', 'Fashion', 'Shopping', 'Grocery']</t>
  </si>
  <si>
    <t>RSSIsgO00OuWQTRoITacpA</t>
  </si>
  <si>
    <t>Indian Trail Dog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</si>
</sst>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9"/>
  <sheetViews>
    <sheetView tabSelected="1" workbookViewId="0">
      <selection activeCell="J5" sqref="J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28031</v>
      </c>
      <c r="G2">
        <v>35.462724199999997</v>
      </c>
      <c r="H2">
        <v>-80.852611899999999</v>
      </c>
      <c r="I2">
        <v>3.5</v>
      </c>
      <c r="J2">
        <v>36</v>
      </c>
      <c r="K2">
        <v>1</v>
      </c>
      <c r="L2" t="s">
        <v>17</v>
      </c>
    </row>
    <row r="3" spans="1:12" x14ac:dyDescent="0.2">
      <c r="A3" t="s">
        <v>18</v>
      </c>
      <c r="B3" t="s">
        <v>19</v>
      </c>
      <c r="C3" t="s">
        <v>20</v>
      </c>
      <c r="D3" t="s">
        <v>21</v>
      </c>
      <c r="E3" t="s">
        <v>16</v>
      </c>
      <c r="F3">
        <v>28205</v>
      </c>
      <c r="G3">
        <v>35.194893999999998</v>
      </c>
      <c r="H3">
        <v>-80.767442000000003</v>
      </c>
      <c r="I3">
        <v>3</v>
      </c>
      <c r="J3">
        <v>5</v>
      </c>
      <c r="K3">
        <v>0</v>
      </c>
      <c r="L3" t="s">
        <v>22</v>
      </c>
    </row>
    <row r="4" spans="1:12" x14ac:dyDescent="0.2">
      <c r="A4" t="s">
        <v>23</v>
      </c>
      <c r="B4" t="s">
        <v>24</v>
      </c>
      <c r="C4" t="s">
        <v>25</v>
      </c>
      <c r="D4" t="s">
        <v>26</v>
      </c>
      <c r="E4" t="s">
        <v>16</v>
      </c>
      <c r="F4">
        <v>28078</v>
      </c>
      <c r="G4">
        <v>35.385756800000003</v>
      </c>
      <c r="H4">
        <v>-80.9458111</v>
      </c>
      <c r="I4">
        <v>4</v>
      </c>
      <c r="J4">
        <v>3</v>
      </c>
      <c r="K4">
        <v>1</v>
      </c>
      <c r="L4" t="s">
        <v>27</v>
      </c>
    </row>
    <row r="5" spans="1:12" x14ac:dyDescent="0.2">
      <c r="A5" t="s">
        <v>28</v>
      </c>
      <c r="B5" t="s">
        <v>29</v>
      </c>
      <c r="D5" t="s">
        <v>30</v>
      </c>
      <c r="E5" t="s">
        <v>16</v>
      </c>
      <c r="F5">
        <v>28054</v>
      </c>
      <c r="G5">
        <v>35.252842200000003</v>
      </c>
      <c r="H5">
        <v>-81.152697599999996</v>
      </c>
      <c r="I5">
        <v>3.5</v>
      </c>
      <c r="J5">
        <v>3</v>
      </c>
      <c r="K5">
        <v>1</v>
      </c>
      <c r="L5" t="s">
        <v>31</v>
      </c>
    </row>
    <row r="6" spans="1:12" x14ac:dyDescent="0.2">
      <c r="A6" t="s">
        <v>32</v>
      </c>
      <c r="B6" t="s">
        <v>33</v>
      </c>
      <c r="C6" t="s">
        <v>34</v>
      </c>
      <c r="D6" t="s">
        <v>21</v>
      </c>
      <c r="E6" t="s">
        <v>16</v>
      </c>
      <c r="F6">
        <v>28212</v>
      </c>
      <c r="G6">
        <v>35.1880178706</v>
      </c>
      <c r="H6">
        <v>-80.758757852000002</v>
      </c>
      <c r="I6">
        <v>2.5</v>
      </c>
      <c r="J6">
        <v>32</v>
      </c>
      <c r="K6">
        <v>1</v>
      </c>
      <c r="L6" t="s">
        <v>35</v>
      </c>
    </row>
    <row r="7" spans="1:12" x14ac:dyDescent="0.2">
      <c r="A7" t="s">
        <v>36</v>
      </c>
      <c r="B7" t="s">
        <v>37</v>
      </c>
      <c r="C7" t="s">
        <v>38</v>
      </c>
      <c r="D7" t="s">
        <v>39</v>
      </c>
      <c r="E7" t="s">
        <v>16</v>
      </c>
      <c r="F7">
        <v>28027</v>
      </c>
      <c r="G7">
        <v>35.370075999999997</v>
      </c>
      <c r="H7">
        <v>-80.723928999999998</v>
      </c>
      <c r="I7">
        <v>3.5</v>
      </c>
      <c r="J7">
        <v>6</v>
      </c>
      <c r="K7">
        <v>1</v>
      </c>
      <c r="L7" t="s">
        <v>40</v>
      </c>
    </row>
    <row r="8" spans="1:12" x14ac:dyDescent="0.2">
      <c r="A8" t="e">
        <f>-qjn24n8HYF6It9GQrQntw</f>
        <v>#NAME?</v>
      </c>
      <c r="B8" t="s">
        <v>41</v>
      </c>
      <c r="C8" t="s">
        <v>42</v>
      </c>
      <c r="D8" t="s">
        <v>21</v>
      </c>
      <c r="E8" t="s">
        <v>16</v>
      </c>
      <c r="F8">
        <v>28262</v>
      </c>
      <c r="G8">
        <v>35.338070000000002</v>
      </c>
      <c r="H8">
        <v>-80.757396999999997</v>
      </c>
      <c r="I8">
        <v>4</v>
      </c>
      <c r="J8">
        <v>15</v>
      </c>
      <c r="K8">
        <v>0</v>
      </c>
      <c r="L8" t="s">
        <v>43</v>
      </c>
    </row>
    <row r="9" spans="1:12" x14ac:dyDescent="0.2">
      <c r="A9" t="s">
        <v>44</v>
      </c>
      <c r="B9" t="s">
        <v>45</v>
      </c>
      <c r="C9" t="s">
        <v>46</v>
      </c>
      <c r="D9" t="s">
        <v>21</v>
      </c>
      <c r="E9" t="s">
        <v>16</v>
      </c>
      <c r="F9">
        <v>28262</v>
      </c>
      <c r="G9">
        <v>35.303138199999999</v>
      </c>
      <c r="H9">
        <v>-80.748516699999996</v>
      </c>
      <c r="I9">
        <v>3.5</v>
      </c>
      <c r="J9">
        <v>9</v>
      </c>
      <c r="K9">
        <v>1</v>
      </c>
      <c r="L9" t="s">
        <v>47</v>
      </c>
    </row>
    <row r="10" spans="1:12" x14ac:dyDescent="0.2">
      <c r="A10" t="s">
        <v>48</v>
      </c>
      <c r="B10" t="s">
        <v>49</v>
      </c>
      <c r="D10" t="s">
        <v>21</v>
      </c>
      <c r="E10" t="s">
        <v>16</v>
      </c>
      <c r="F10">
        <v>28202</v>
      </c>
      <c r="G10">
        <v>35.232678100000001</v>
      </c>
      <c r="H10">
        <v>-80.846082199999998</v>
      </c>
      <c r="I10">
        <v>3.5</v>
      </c>
      <c r="J10">
        <v>3</v>
      </c>
      <c r="K10">
        <v>1</v>
      </c>
      <c r="L10" t="s">
        <v>50</v>
      </c>
    </row>
    <row r="11" spans="1:12" x14ac:dyDescent="0.2">
      <c r="A11" t="s">
        <v>51</v>
      </c>
      <c r="B11" t="s">
        <v>52</v>
      </c>
      <c r="C11" t="s">
        <v>53</v>
      </c>
      <c r="D11" t="s">
        <v>21</v>
      </c>
      <c r="E11" t="s">
        <v>16</v>
      </c>
      <c r="F11">
        <v>28277</v>
      </c>
      <c r="G11">
        <v>35.062852800000002</v>
      </c>
      <c r="H11">
        <v>-80.854990099999995</v>
      </c>
      <c r="I11">
        <v>3.5</v>
      </c>
      <c r="J11">
        <v>10</v>
      </c>
      <c r="K11">
        <v>1</v>
      </c>
      <c r="L11" t="s">
        <v>54</v>
      </c>
    </row>
    <row r="12" spans="1:12" x14ac:dyDescent="0.2">
      <c r="A12" t="s">
        <v>55</v>
      </c>
      <c r="B12" t="s">
        <v>56</v>
      </c>
      <c r="C12" t="s">
        <v>57</v>
      </c>
      <c r="D12" t="s">
        <v>21</v>
      </c>
      <c r="E12" t="s">
        <v>16</v>
      </c>
      <c r="F12">
        <v>28205</v>
      </c>
      <c r="G12">
        <v>35.217759999999998</v>
      </c>
      <c r="H12">
        <v>-80.804913099999993</v>
      </c>
      <c r="I12">
        <v>4.5</v>
      </c>
      <c r="J12">
        <v>10</v>
      </c>
      <c r="K12">
        <v>1</v>
      </c>
      <c r="L12" t="s">
        <v>58</v>
      </c>
    </row>
    <row r="13" spans="1:12" x14ac:dyDescent="0.2">
      <c r="A13" t="s">
        <v>59</v>
      </c>
      <c r="B13" t="s">
        <v>60</v>
      </c>
      <c r="C13" t="s">
        <v>61</v>
      </c>
      <c r="D13" t="s">
        <v>62</v>
      </c>
      <c r="E13" t="s">
        <v>16</v>
      </c>
      <c r="F13">
        <v>28227</v>
      </c>
      <c r="G13">
        <v>35.174568299999997</v>
      </c>
      <c r="H13">
        <v>-80.657597300000006</v>
      </c>
      <c r="I13">
        <v>4.5</v>
      </c>
      <c r="J13">
        <v>14</v>
      </c>
      <c r="K13">
        <v>1</v>
      </c>
      <c r="L13" t="s">
        <v>63</v>
      </c>
    </row>
    <row r="14" spans="1:12" x14ac:dyDescent="0.2">
      <c r="A14" t="s">
        <v>64</v>
      </c>
      <c r="B14" t="s">
        <v>65</v>
      </c>
      <c r="C14" t="s">
        <v>66</v>
      </c>
      <c r="D14" t="s">
        <v>21</v>
      </c>
      <c r="E14" t="s">
        <v>16</v>
      </c>
      <c r="F14">
        <v>28273</v>
      </c>
      <c r="G14">
        <v>35.129840000000002</v>
      </c>
      <c r="H14">
        <v>-80.8830119</v>
      </c>
      <c r="I14">
        <v>3.5</v>
      </c>
      <c r="J14">
        <v>7</v>
      </c>
      <c r="K14">
        <v>1</v>
      </c>
      <c r="L14" t="s">
        <v>67</v>
      </c>
    </row>
    <row r="15" spans="1:12" x14ac:dyDescent="0.2">
      <c r="A15" t="s">
        <v>68</v>
      </c>
      <c r="B15" t="s">
        <v>69</v>
      </c>
      <c r="C15" t="s">
        <v>70</v>
      </c>
      <c r="D15" t="s">
        <v>21</v>
      </c>
      <c r="E15" t="s">
        <v>16</v>
      </c>
      <c r="F15">
        <v>28211</v>
      </c>
      <c r="G15">
        <v>35.171415000000003</v>
      </c>
      <c r="H15">
        <v>-80.806797000000003</v>
      </c>
      <c r="I15">
        <v>4</v>
      </c>
      <c r="J15">
        <v>8</v>
      </c>
      <c r="K15">
        <v>0</v>
      </c>
      <c r="L15" t="s">
        <v>71</v>
      </c>
    </row>
    <row r="16" spans="1:12" x14ac:dyDescent="0.2">
      <c r="A16" t="s">
        <v>72</v>
      </c>
      <c r="B16" t="s">
        <v>73</v>
      </c>
      <c r="C16" t="s">
        <v>74</v>
      </c>
      <c r="D16" t="s">
        <v>21</v>
      </c>
      <c r="E16" t="s">
        <v>16</v>
      </c>
      <c r="F16">
        <v>28277</v>
      </c>
      <c r="G16">
        <v>35.0604382</v>
      </c>
      <c r="H16">
        <v>-80.816973399999995</v>
      </c>
      <c r="I16">
        <v>2.5</v>
      </c>
      <c r="J16">
        <v>57</v>
      </c>
      <c r="K16">
        <v>1</v>
      </c>
      <c r="L16" t="s">
        <v>75</v>
      </c>
    </row>
    <row r="17" spans="1:12" x14ac:dyDescent="0.2">
      <c r="A17" t="s">
        <v>76</v>
      </c>
      <c r="B17" t="s">
        <v>77</v>
      </c>
      <c r="C17" t="s">
        <v>78</v>
      </c>
      <c r="D17" t="s">
        <v>21</v>
      </c>
      <c r="E17" t="s">
        <v>16</v>
      </c>
      <c r="F17">
        <v>28202</v>
      </c>
      <c r="G17">
        <v>35.226911000000001</v>
      </c>
      <c r="H17">
        <v>-80.843823</v>
      </c>
      <c r="I17">
        <v>5</v>
      </c>
      <c r="J17">
        <v>172</v>
      </c>
      <c r="K17">
        <v>1</v>
      </c>
      <c r="L17" t="s">
        <v>79</v>
      </c>
    </row>
    <row r="18" spans="1:12" x14ac:dyDescent="0.2">
      <c r="A18" t="s">
        <v>80</v>
      </c>
      <c r="B18" t="s">
        <v>81</v>
      </c>
      <c r="C18" t="s">
        <v>82</v>
      </c>
      <c r="D18" t="s">
        <v>21</v>
      </c>
      <c r="E18" t="s">
        <v>16</v>
      </c>
      <c r="F18">
        <v>28273</v>
      </c>
      <c r="G18">
        <v>35.132418700000002</v>
      </c>
      <c r="H18">
        <v>-80.913601499999999</v>
      </c>
      <c r="I18">
        <v>5</v>
      </c>
      <c r="J18">
        <v>6</v>
      </c>
      <c r="K18">
        <v>1</v>
      </c>
      <c r="L18" t="s">
        <v>83</v>
      </c>
    </row>
    <row r="19" spans="1:12" x14ac:dyDescent="0.2">
      <c r="A19" t="s">
        <v>84</v>
      </c>
      <c r="B19" t="s">
        <v>85</v>
      </c>
      <c r="C19" t="s">
        <v>86</v>
      </c>
      <c r="D19" t="s">
        <v>21</v>
      </c>
      <c r="E19" t="s">
        <v>16</v>
      </c>
      <c r="F19">
        <v>28217</v>
      </c>
      <c r="G19">
        <v>35.175044856</v>
      </c>
      <c r="H19">
        <v>-80.875050799999997</v>
      </c>
      <c r="I19">
        <v>4</v>
      </c>
      <c r="J19">
        <v>9</v>
      </c>
      <c r="K19">
        <v>1</v>
      </c>
      <c r="L19" t="s">
        <v>87</v>
      </c>
    </row>
    <row r="20" spans="1:12" x14ac:dyDescent="0.2">
      <c r="A20" t="s">
        <v>88</v>
      </c>
      <c r="B20" t="s">
        <v>89</v>
      </c>
      <c r="C20" t="s">
        <v>90</v>
      </c>
      <c r="D20" t="s">
        <v>21</v>
      </c>
      <c r="E20" t="s">
        <v>16</v>
      </c>
      <c r="F20">
        <v>28217</v>
      </c>
      <c r="G20">
        <v>35.186098999999999</v>
      </c>
      <c r="H20">
        <v>-80.878287999999998</v>
      </c>
      <c r="I20">
        <v>4.5</v>
      </c>
      <c r="J20">
        <v>58</v>
      </c>
      <c r="K20">
        <v>1</v>
      </c>
      <c r="L20" t="s">
        <v>91</v>
      </c>
    </row>
    <row r="21" spans="1:12" x14ac:dyDescent="0.2">
      <c r="A21" t="s">
        <v>92</v>
      </c>
      <c r="B21" t="s">
        <v>93</v>
      </c>
      <c r="C21" t="s">
        <v>94</v>
      </c>
      <c r="D21" t="s">
        <v>15</v>
      </c>
      <c r="E21" t="s">
        <v>16</v>
      </c>
      <c r="F21">
        <v>28031</v>
      </c>
      <c r="G21">
        <v>35.482425900000003</v>
      </c>
      <c r="H21">
        <v>-80.862376999999995</v>
      </c>
      <c r="I21">
        <v>5</v>
      </c>
      <c r="J21">
        <v>16</v>
      </c>
      <c r="K21">
        <v>1</v>
      </c>
      <c r="L21" t="s">
        <v>95</v>
      </c>
    </row>
    <row r="22" spans="1:12" x14ac:dyDescent="0.2">
      <c r="A22" t="s">
        <v>96</v>
      </c>
      <c r="B22" t="s">
        <v>97</v>
      </c>
      <c r="C22" t="s">
        <v>98</v>
      </c>
      <c r="D22" t="s">
        <v>30</v>
      </c>
      <c r="E22" t="s">
        <v>16</v>
      </c>
      <c r="F22">
        <v>28056</v>
      </c>
      <c r="G22">
        <v>35.207800499999998</v>
      </c>
      <c r="H22">
        <v>-81.074760800000007</v>
      </c>
      <c r="I22">
        <v>4</v>
      </c>
      <c r="J22">
        <v>58</v>
      </c>
      <c r="K22">
        <v>1</v>
      </c>
      <c r="L22" t="s">
        <v>99</v>
      </c>
    </row>
    <row r="23" spans="1:12" x14ac:dyDescent="0.2">
      <c r="A23" t="s">
        <v>100</v>
      </c>
      <c r="B23" t="s">
        <v>101</v>
      </c>
      <c r="C23" t="s">
        <v>102</v>
      </c>
      <c r="D23" t="s">
        <v>21</v>
      </c>
      <c r="E23" t="s">
        <v>16</v>
      </c>
      <c r="F23">
        <v>28216</v>
      </c>
      <c r="G23">
        <v>35.3275006</v>
      </c>
      <c r="H23">
        <v>-80.944057299999997</v>
      </c>
      <c r="I23">
        <v>2.5</v>
      </c>
      <c r="J23">
        <v>3</v>
      </c>
      <c r="K23">
        <v>1</v>
      </c>
      <c r="L23" t="s">
        <v>103</v>
      </c>
    </row>
    <row r="24" spans="1:12" x14ac:dyDescent="0.2">
      <c r="A24" t="s">
        <v>104</v>
      </c>
      <c r="B24" t="s">
        <v>105</v>
      </c>
      <c r="C24" t="s">
        <v>106</v>
      </c>
      <c r="D24" t="s">
        <v>15</v>
      </c>
      <c r="E24" t="s">
        <v>16</v>
      </c>
      <c r="F24">
        <v>28031</v>
      </c>
      <c r="G24">
        <v>35.482247200000003</v>
      </c>
      <c r="H24">
        <v>-80.8806668</v>
      </c>
      <c r="I24">
        <v>4</v>
      </c>
      <c r="J24">
        <v>5</v>
      </c>
      <c r="K24">
        <v>0</v>
      </c>
      <c r="L24" t="s">
        <v>107</v>
      </c>
    </row>
    <row r="25" spans="1:12" x14ac:dyDescent="0.2">
      <c r="A25" t="s">
        <v>108</v>
      </c>
      <c r="B25" t="s">
        <v>109</v>
      </c>
      <c r="C25" t="s">
        <v>110</v>
      </c>
      <c r="D25" t="s">
        <v>21</v>
      </c>
      <c r="E25" t="s">
        <v>16</v>
      </c>
      <c r="F25">
        <v>28273</v>
      </c>
      <c r="G25">
        <v>35.146486899999999</v>
      </c>
      <c r="H25">
        <v>-80.934079400000002</v>
      </c>
      <c r="I25">
        <v>3</v>
      </c>
      <c r="J25">
        <v>4</v>
      </c>
      <c r="K25">
        <v>0</v>
      </c>
      <c r="L25" t="s">
        <v>111</v>
      </c>
    </row>
    <row r="26" spans="1:12" x14ac:dyDescent="0.2">
      <c r="A26" t="s">
        <v>112</v>
      </c>
      <c r="B26" t="s">
        <v>113</v>
      </c>
      <c r="C26" t="s">
        <v>114</v>
      </c>
      <c r="D26" t="s">
        <v>21</v>
      </c>
      <c r="E26" t="s">
        <v>16</v>
      </c>
      <c r="F26">
        <v>28207</v>
      </c>
      <c r="G26">
        <v>35.207929999999998</v>
      </c>
      <c r="H26">
        <v>-80.822419999999994</v>
      </c>
      <c r="I26">
        <v>5</v>
      </c>
      <c r="J26">
        <v>3</v>
      </c>
      <c r="K26">
        <v>1</v>
      </c>
      <c r="L26" t="s">
        <v>115</v>
      </c>
    </row>
    <row r="27" spans="1:12" x14ac:dyDescent="0.2">
      <c r="A27" t="s">
        <v>116</v>
      </c>
      <c r="B27" t="s">
        <v>117</v>
      </c>
      <c r="C27" t="s">
        <v>118</v>
      </c>
      <c r="D27" t="s">
        <v>21</v>
      </c>
      <c r="E27" t="s">
        <v>16</v>
      </c>
      <c r="F27">
        <v>28203</v>
      </c>
      <c r="G27">
        <v>35.20326</v>
      </c>
      <c r="H27">
        <v>-80.865539900000002</v>
      </c>
      <c r="I27">
        <v>3</v>
      </c>
      <c r="J27">
        <v>7</v>
      </c>
      <c r="K27">
        <v>1</v>
      </c>
      <c r="L27" t="s">
        <v>119</v>
      </c>
    </row>
    <row r="28" spans="1:12" x14ac:dyDescent="0.2">
      <c r="A28" t="s">
        <v>120</v>
      </c>
      <c r="B28" t="s">
        <v>121</v>
      </c>
      <c r="C28" t="s">
        <v>122</v>
      </c>
      <c r="D28" t="s">
        <v>21</v>
      </c>
      <c r="E28" t="s">
        <v>16</v>
      </c>
      <c r="F28">
        <v>28269</v>
      </c>
      <c r="G28">
        <v>35.307993500000002</v>
      </c>
      <c r="H28">
        <v>-80.841428500000006</v>
      </c>
      <c r="I28">
        <v>1.5</v>
      </c>
      <c r="J28">
        <v>18</v>
      </c>
      <c r="K28">
        <v>1</v>
      </c>
      <c r="L28" t="s">
        <v>123</v>
      </c>
    </row>
    <row r="29" spans="1:12" x14ac:dyDescent="0.2">
      <c r="A29" t="s">
        <v>124</v>
      </c>
      <c r="B29" t="s">
        <v>125</v>
      </c>
      <c r="C29" t="s">
        <v>126</v>
      </c>
      <c r="D29" t="s">
        <v>21</v>
      </c>
      <c r="E29" t="s">
        <v>16</v>
      </c>
      <c r="F29">
        <v>28262</v>
      </c>
      <c r="G29">
        <v>35.311396999999999</v>
      </c>
      <c r="H29">
        <v>-80.746334200000007</v>
      </c>
      <c r="I29">
        <v>3.5</v>
      </c>
      <c r="J29">
        <v>124</v>
      </c>
      <c r="K29">
        <v>0</v>
      </c>
      <c r="L29" t="s">
        <v>127</v>
      </c>
    </row>
    <row r="30" spans="1:12" x14ac:dyDescent="0.2">
      <c r="A30" t="s">
        <v>128</v>
      </c>
      <c r="B30" t="s">
        <v>129</v>
      </c>
      <c r="C30" t="s">
        <v>130</v>
      </c>
      <c r="D30" t="s">
        <v>21</v>
      </c>
      <c r="E30" t="s">
        <v>16</v>
      </c>
      <c r="F30">
        <v>28204</v>
      </c>
      <c r="G30">
        <v>35.215477700000001</v>
      </c>
      <c r="H30">
        <v>-80.828521300000006</v>
      </c>
      <c r="I30">
        <v>4</v>
      </c>
      <c r="J30">
        <v>160</v>
      </c>
      <c r="K30">
        <v>0</v>
      </c>
      <c r="L30" t="s">
        <v>131</v>
      </c>
    </row>
    <row r="31" spans="1:12" x14ac:dyDescent="0.2">
      <c r="A31" t="s">
        <v>132</v>
      </c>
      <c r="B31" t="s">
        <v>133</v>
      </c>
      <c r="C31" t="s">
        <v>134</v>
      </c>
      <c r="D31" t="s">
        <v>135</v>
      </c>
      <c r="E31" t="s">
        <v>16</v>
      </c>
      <c r="F31">
        <v>28105</v>
      </c>
      <c r="G31">
        <v>35.122832099999997</v>
      </c>
      <c r="H31">
        <v>-80.708750499999994</v>
      </c>
      <c r="I31">
        <v>3.5</v>
      </c>
      <c r="J31">
        <v>14</v>
      </c>
      <c r="K31">
        <v>1</v>
      </c>
      <c r="L31" t="s">
        <v>136</v>
      </c>
    </row>
    <row r="32" spans="1:12" x14ac:dyDescent="0.2">
      <c r="A32" t="s">
        <v>137</v>
      </c>
      <c r="B32" t="s">
        <v>138</v>
      </c>
      <c r="C32" t="s">
        <v>139</v>
      </c>
      <c r="D32" t="s">
        <v>21</v>
      </c>
      <c r="E32" t="s">
        <v>16</v>
      </c>
      <c r="F32">
        <v>28211</v>
      </c>
      <c r="G32">
        <v>35.1496931</v>
      </c>
      <c r="H32">
        <v>-80.824846399999998</v>
      </c>
      <c r="I32">
        <v>4</v>
      </c>
      <c r="J32">
        <v>6</v>
      </c>
      <c r="K32">
        <v>1</v>
      </c>
      <c r="L32" t="s">
        <v>140</v>
      </c>
    </row>
    <row r="33" spans="1:12" x14ac:dyDescent="0.2">
      <c r="A33" t="e">
        <f>-IMbvKYt8ZxayUzfMgDVeA</f>
        <v>#NAME?</v>
      </c>
      <c r="B33" t="s">
        <v>141</v>
      </c>
      <c r="C33" t="s">
        <v>142</v>
      </c>
      <c r="D33" t="s">
        <v>135</v>
      </c>
      <c r="E33" t="s">
        <v>16</v>
      </c>
      <c r="F33">
        <v>28104</v>
      </c>
      <c r="G33">
        <v>35.022676500000003</v>
      </c>
      <c r="H33">
        <v>-80.761279099999996</v>
      </c>
      <c r="I33">
        <v>4.5</v>
      </c>
      <c r="J33">
        <v>8</v>
      </c>
      <c r="K33">
        <v>1</v>
      </c>
      <c r="L33" t="s">
        <v>143</v>
      </c>
    </row>
    <row r="34" spans="1:12" x14ac:dyDescent="0.2">
      <c r="A34" t="s">
        <v>144</v>
      </c>
      <c r="B34" t="s">
        <v>145</v>
      </c>
      <c r="C34" t="s">
        <v>146</v>
      </c>
      <c r="D34" t="s">
        <v>21</v>
      </c>
      <c r="E34" t="s">
        <v>16</v>
      </c>
      <c r="F34">
        <v>28262</v>
      </c>
      <c r="G34">
        <v>35.297099699999997</v>
      </c>
      <c r="H34">
        <v>-80.755433999999994</v>
      </c>
      <c r="I34">
        <v>3</v>
      </c>
      <c r="J34">
        <v>23</v>
      </c>
      <c r="K34">
        <v>1</v>
      </c>
      <c r="L34" t="s">
        <v>147</v>
      </c>
    </row>
    <row r="35" spans="1:12" x14ac:dyDescent="0.2">
      <c r="A35" t="s">
        <v>148</v>
      </c>
      <c r="B35" t="s">
        <v>149</v>
      </c>
      <c r="C35" t="s">
        <v>150</v>
      </c>
      <c r="D35" t="s">
        <v>21</v>
      </c>
      <c r="E35" t="s">
        <v>16</v>
      </c>
      <c r="F35">
        <v>28262</v>
      </c>
      <c r="G35">
        <v>35.322233500000003</v>
      </c>
      <c r="H35">
        <v>-80.734282500000006</v>
      </c>
      <c r="I35">
        <v>4</v>
      </c>
      <c r="J35">
        <v>4</v>
      </c>
      <c r="K35">
        <v>1</v>
      </c>
      <c r="L35" t="s">
        <v>151</v>
      </c>
    </row>
    <row r="36" spans="1:12" x14ac:dyDescent="0.2">
      <c r="A36" t="s">
        <v>152</v>
      </c>
      <c r="B36" t="s">
        <v>153</v>
      </c>
      <c r="C36" t="s">
        <v>154</v>
      </c>
      <c r="D36" t="s">
        <v>21</v>
      </c>
      <c r="E36" t="s">
        <v>16</v>
      </c>
      <c r="F36">
        <v>28277</v>
      </c>
      <c r="G36">
        <v>35.039009999999998</v>
      </c>
      <c r="H36">
        <v>-80.793656400000003</v>
      </c>
      <c r="I36">
        <v>3.5</v>
      </c>
      <c r="J36">
        <v>20</v>
      </c>
      <c r="K36">
        <v>0</v>
      </c>
      <c r="L36" t="s">
        <v>155</v>
      </c>
    </row>
    <row r="37" spans="1:12" x14ac:dyDescent="0.2">
      <c r="A37" t="s">
        <v>156</v>
      </c>
      <c r="B37" t="s">
        <v>157</v>
      </c>
      <c r="C37" t="s">
        <v>158</v>
      </c>
      <c r="D37" t="s">
        <v>39</v>
      </c>
      <c r="E37" t="s">
        <v>16</v>
      </c>
      <c r="F37">
        <v>28027</v>
      </c>
      <c r="G37">
        <v>35.390210000000003</v>
      </c>
      <c r="H37">
        <v>-80.621012199999996</v>
      </c>
      <c r="I37">
        <v>2.5</v>
      </c>
      <c r="J37">
        <v>5</v>
      </c>
      <c r="K37">
        <v>1</v>
      </c>
      <c r="L37" t="s">
        <v>159</v>
      </c>
    </row>
    <row r="38" spans="1:12" x14ac:dyDescent="0.2">
      <c r="A38" t="s">
        <v>160</v>
      </c>
      <c r="B38" t="s">
        <v>161</v>
      </c>
      <c r="C38" t="s">
        <v>162</v>
      </c>
      <c r="D38" t="s">
        <v>21</v>
      </c>
      <c r="E38" t="s">
        <v>16</v>
      </c>
      <c r="F38">
        <v>28213</v>
      </c>
      <c r="G38">
        <v>35.3072078</v>
      </c>
      <c r="H38">
        <v>-80.720797899999994</v>
      </c>
      <c r="I38">
        <v>2</v>
      </c>
      <c r="J38">
        <v>13</v>
      </c>
      <c r="K38">
        <v>1</v>
      </c>
      <c r="L38" t="s">
        <v>163</v>
      </c>
    </row>
    <row r="39" spans="1:12" x14ac:dyDescent="0.2">
      <c r="A39" t="s">
        <v>164</v>
      </c>
      <c r="B39" t="s">
        <v>165</v>
      </c>
      <c r="C39" t="s">
        <v>166</v>
      </c>
      <c r="D39" t="s">
        <v>167</v>
      </c>
      <c r="E39" t="s">
        <v>16</v>
      </c>
      <c r="F39">
        <v>28075</v>
      </c>
      <c r="G39">
        <v>35.326298000000001</v>
      </c>
      <c r="H39">
        <v>-80.648239000000004</v>
      </c>
      <c r="I39">
        <v>3.5</v>
      </c>
      <c r="J39">
        <v>5</v>
      </c>
      <c r="K39">
        <v>0</v>
      </c>
      <c r="L39" t="s">
        <v>168</v>
      </c>
    </row>
    <row r="40" spans="1:12" x14ac:dyDescent="0.2">
      <c r="A40" t="s">
        <v>169</v>
      </c>
      <c r="B40" t="s">
        <v>170</v>
      </c>
      <c r="C40" t="s">
        <v>171</v>
      </c>
      <c r="D40" t="s">
        <v>21</v>
      </c>
      <c r="E40" t="s">
        <v>16</v>
      </c>
      <c r="F40">
        <v>28205</v>
      </c>
      <c r="G40">
        <v>35.220275399999998</v>
      </c>
      <c r="H40">
        <v>-80.813322799999995</v>
      </c>
      <c r="I40">
        <v>4</v>
      </c>
      <c r="J40">
        <v>1077</v>
      </c>
      <c r="K40">
        <v>1</v>
      </c>
      <c r="L40" t="s">
        <v>172</v>
      </c>
    </row>
    <row r="41" spans="1:12" x14ac:dyDescent="0.2">
      <c r="A41" t="s">
        <v>173</v>
      </c>
      <c r="B41" t="s">
        <v>174</v>
      </c>
      <c r="C41" t="s">
        <v>175</v>
      </c>
      <c r="D41" t="s">
        <v>21</v>
      </c>
      <c r="E41" t="s">
        <v>16</v>
      </c>
      <c r="F41">
        <v>28204</v>
      </c>
      <c r="G41">
        <v>35.212516700000002</v>
      </c>
      <c r="H41">
        <v>-80.827787700000002</v>
      </c>
      <c r="I41">
        <v>3.5</v>
      </c>
      <c r="J41">
        <v>98</v>
      </c>
      <c r="K41">
        <v>1</v>
      </c>
      <c r="L41" t="s">
        <v>176</v>
      </c>
    </row>
    <row r="42" spans="1:12" x14ac:dyDescent="0.2">
      <c r="A42" t="s">
        <v>177</v>
      </c>
      <c r="B42" t="s">
        <v>178</v>
      </c>
      <c r="C42" t="s">
        <v>179</v>
      </c>
      <c r="D42" t="s">
        <v>39</v>
      </c>
      <c r="E42" t="s">
        <v>16</v>
      </c>
      <c r="F42">
        <v>28026</v>
      </c>
      <c r="G42">
        <v>35.449458999999997</v>
      </c>
      <c r="H42">
        <v>-80.596346499999996</v>
      </c>
      <c r="I42">
        <v>3.5</v>
      </c>
      <c r="J42">
        <v>9</v>
      </c>
      <c r="K42">
        <v>1</v>
      </c>
      <c r="L42" t="s">
        <v>180</v>
      </c>
    </row>
    <row r="43" spans="1:12" x14ac:dyDescent="0.2">
      <c r="A43" t="s">
        <v>181</v>
      </c>
      <c r="B43" t="s">
        <v>182</v>
      </c>
      <c r="C43" t="s">
        <v>183</v>
      </c>
      <c r="D43" t="s">
        <v>21</v>
      </c>
      <c r="E43" t="s">
        <v>16</v>
      </c>
      <c r="F43">
        <v>28273</v>
      </c>
      <c r="G43">
        <v>35.136278300000001</v>
      </c>
      <c r="H43">
        <v>-80.905434799999995</v>
      </c>
      <c r="I43">
        <v>4</v>
      </c>
      <c r="J43">
        <v>228</v>
      </c>
      <c r="K43">
        <v>1</v>
      </c>
      <c r="L43" t="s">
        <v>184</v>
      </c>
    </row>
    <row r="44" spans="1:12" x14ac:dyDescent="0.2">
      <c r="A44" t="s">
        <v>185</v>
      </c>
      <c r="B44" t="s">
        <v>186</v>
      </c>
      <c r="C44" t="s">
        <v>187</v>
      </c>
      <c r="D44" t="s">
        <v>30</v>
      </c>
      <c r="E44" t="s">
        <v>16</v>
      </c>
      <c r="F44">
        <v>28056</v>
      </c>
      <c r="G44">
        <v>35.259262800000002</v>
      </c>
      <c r="H44">
        <v>-81.123615299999997</v>
      </c>
      <c r="I44">
        <v>2.5</v>
      </c>
      <c r="J44">
        <v>7</v>
      </c>
      <c r="K44">
        <v>1</v>
      </c>
      <c r="L44" t="s">
        <v>188</v>
      </c>
    </row>
    <row r="45" spans="1:12" x14ac:dyDescent="0.2">
      <c r="A45" t="s">
        <v>189</v>
      </c>
      <c r="B45" t="s">
        <v>190</v>
      </c>
      <c r="C45" t="s">
        <v>191</v>
      </c>
      <c r="D45" t="s">
        <v>21</v>
      </c>
      <c r="E45" t="s">
        <v>16</v>
      </c>
      <c r="F45">
        <v>28212</v>
      </c>
      <c r="G45">
        <v>35.175369040100001</v>
      </c>
      <c r="H45">
        <v>-80.748190319800003</v>
      </c>
      <c r="I45">
        <v>4</v>
      </c>
      <c r="J45">
        <v>4</v>
      </c>
      <c r="K45">
        <v>1</v>
      </c>
      <c r="L45" t="s">
        <v>192</v>
      </c>
    </row>
    <row r="46" spans="1:12" x14ac:dyDescent="0.2">
      <c r="A46" t="s">
        <v>193</v>
      </c>
      <c r="B46" t="s">
        <v>194</v>
      </c>
      <c r="C46" t="s">
        <v>195</v>
      </c>
      <c r="D46" t="s">
        <v>21</v>
      </c>
      <c r="E46" t="s">
        <v>16</v>
      </c>
      <c r="F46">
        <v>28207</v>
      </c>
      <c r="G46">
        <v>35.195079999999997</v>
      </c>
      <c r="H46">
        <v>-80.825792000000007</v>
      </c>
      <c r="I46">
        <v>4</v>
      </c>
      <c r="J46">
        <v>21</v>
      </c>
      <c r="K46">
        <v>0</v>
      </c>
      <c r="L46" t="s">
        <v>196</v>
      </c>
    </row>
    <row r="47" spans="1:12" x14ac:dyDescent="0.2">
      <c r="A47" t="s">
        <v>197</v>
      </c>
      <c r="B47" t="s">
        <v>198</v>
      </c>
      <c r="C47" t="s">
        <v>199</v>
      </c>
      <c r="D47" t="s">
        <v>21</v>
      </c>
      <c r="E47" t="s">
        <v>16</v>
      </c>
      <c r="F47">
        <v>28273</v>
      </c>
      <c r="G47">
        <v>35.1282791</v>
      </c>
      <c r="H47">
        <v>-80.943016400000005</v>
      </c>
      <c r="I47">
        <v>3.5</v>
      </c>
      <c r="J47">
        <v>91</v>
      </c>
      <c r="K47">
        <v>1</v>
      </c>
      <c r="L47" t="s">
        <v>200</v>
      </c>
    </row>
    <row r="48" spans="1:12" x14ac:dyDescent="0.2">
      <c r="A48" t="s">
        <v>201</v>
      </c>
      <c r="B48" t="s">
        <v>202</v>
      </c>
      <c r="C48" t="s">
        <v>203</v>
      </c>
      <c r="D48" t="s">
        <v>21</v>
      </c>
      <c r="E48" t="s">
        <v>16</v>
      </c>
      <c r="F48">
        <v>28216</v>
      </c>
      <c r="G48">
        <v>35.352128399999998</v>
      </c>
      <c r="H48">
        <v>-80.851235200000005</v>
      </c>
      <c r="I48">
        <v>3.5</v>
      </c>
      <c r="J48">
        <v>3</v>
      </c>
      <c r="K48">
        <v>0</v>
      </c>
      <c r="L48" t="s">
        <v>204</v>
      </c>
    </row>
    <row r="49" spans="1:12" x14ac:dyDescent="0.2">
      <c r="A49" t="s">
        <v>205</v>
      </c>
      <c r="B49" t="s">
        <v>206</v>
      </c>
      <c r="C49" t="s">
        <v>207</v>
      </c>
      <c r="D49" t="s">
        <v>21</v>
      </c>
      <c r="E49" t="s">
        <v>16</v>
      </c>
      <c r="F49">
        <v>28269</v>
      </c>
      <c r="G49">
        <v>35.3379409</v>
      </c>
      <c r="H49">
        <v>-80.824017600000005</v>
      </c>
      <c r="I49">
        <v>3</v>
      </c>
      <c r="J49">
        <v>12</v>
      </c>
      <c r="K49">
        <v>0</v>
      </c>
      <c r="L49" t="s">
        <v>208</v>
      </c>
    </row>
    <row r="50" spans="1:12" x14ac:dyDescent="0.2">
      <c r="A50" t="s">
        <v>209</v>
      </c>
      <c r="B50" t="s">
        <v>210</v>
      </c>
      <c r="C50" t="s">
        <v>211</v>
      </c>
      <c r="D50" t="s">
        <v>21</v>
      </c>
      <c r="E50" t="s">
        <v>16</v>
      </c>
      <c r="F50">
        <v>28216</v>
      </c>
      <c r="G50">
        <v>35.348154600000001</v>
      </c>
      <c r="H50">
        <v>-80.851910899999993</v>
      </c>
      <c r="I50">
        <v>2.5</v>
      </c>
      <c r="J50">
        <v>88</v>
      </c>
      <c r="K50">
        <v>0</v>
      </c>
      <c r="L50" t="s">
        <v>212</v>
      </c>
    </row>
    <row r="51" spans="1:12" x14ac:dyDescent="0.2">
      <c r="A51" t="s">
        <v>213</v>
      </c>
      <c r="B51" t="s">
        <v>214</v>
      </c>
      <c r="C51" t="s">
        <v>215</v>
      </c>
      <c r="D51" t="s">
        <v>21</v>
      </c>
      <c r="E51" t="s">
        <v>16</v>
      </c>
      <c r="F51">
        <v>28205</v>
      </c>
      <c r="G51">
        <v>35.247843000000003</v>
      </c>
      <c r="H51">
        <v>-80.804531999999995</v>
      </c>
      <c r="I51">
        <v>5</v>
      </c>
      <c r="J51">
        <v>5</v>
      </c>
      <c r="K51">
        <v>0</v>
      </c>
      <c r="L51" t="s">
        <v>216</v>
      </c>
    </row>
    <row r="52" spans="1:12" x14ac:dyDescent="0.2">
      <c r="A52" t="s">
        <v>217</v>
      </c>
      <c r="B52" t="s">
        <v>218</v>
      </c>
      <c r="C52" t="s">
        <v>219</v>
      </c>
      <c r="D52" t="s">
        <v>21</v>
      </c>
      <c r="E52" t="s">
        <v>16</v>
      </c>
      <c r="F52">
        <v>28270</v>
      </c>
      <c r="G52">
        <v>35.141590399999998</v>
      </c>
      <c r="H52">
        <v>-80.733351499999998</v>
      </c>
      <c r="I52">
        <v>3</v>
      </c>
      <c r="J52">
        <v>115</v>
      </c>
      <c r="K52">
        <v>1</v>
      </c>
      <c r="L52" t="s">
        <v>220</v>
      </c>
    </row>
    <row r="53" spans="1:12" x14ac:dyDescent="0.2">
      <c r="A53" t="s">
        <v>221</v>
      </c>
      <c r="B53" t="s">
        <v>222</v>
      </c>
      <c r="C53" t="s">
        <v>223</v>
      </c>
      <c r="D53" t="s">
        <v>21</v>
      </c>
      <c r="E53" t="s">
        <v>16</v>
      </c>
      <c r="F53">
        <v>28277</v>
      </c>
      <c r="G53">
        <v>35.033785700000003</v>
      </c>
      <c r="H53">
        <v>-80.8046401</v>
      </c>
      <c r="I53">
        <v>3</v>
      </c>
      <c r="J53">
        <v>140</v>
      </c>
      <c r="K53">
        <v>1</v>
      </c>
      <c r="L53" t="s">
        <v>224</v>
      </c>
    </row>
    <row r="54" spans="1:12" x14ac:dyDescent="0.2">
      <c r="A54" t="s">
        <v>225</v>
      </c>
      <c r="B54" t="s">
        <v>226</v>
      </c>
      <c r="C54" t="s">
        <v>227</v>
      </c>
      <c r="D54" t="s">
        <v>21</v>
      </c>
      <c r="E54" t="s">
        <v>16</v>
      </c>
      <c r="F54">
        <v>28206</v>
      </c>
      <c r="G54">
        <v>35.239863300000003</v>
      </c>
      <c r="H54">
        <v>-80.829074899999995</v>
      </c>
      <c r="I54">
        <v>5</v>
      </c>
      <c r="J54">
        <v>3</v>
      </c>
      <c r="K54">
        <v>1</v>
      </c>
      <c r="L54" t="s">
        <v>228</v>
      </c>
    </row>
    <row r="55" spans="1:12" x14ac:dyDescent="0.2">
      <c r="A55" t="e">
        <f>-QC71Wuh0TyJI0RAZ3d0Iw</f>
        <v>#NAME?</v>
      </c>
      <c r="B55" t="s">
        <v>229</v>
      </c>
      <c r="C55" t="s">
        <v>230</v>
      </c>
      <c r="D55" t="s">
        <v>30</v>
      </c>
      <c r="E55" t="s">
        <v>16</v>
      </c>
      <c r="F55">
        <v>28056</v>
      </c>
      <c r="G55">
        <v>35.260164490000001</v>
      </c>
      <c r="H55">
        <v>-81.1331162229</v>
      </c>
      <c r="I55">
        <v>2.5</v>
      </c>
      <c r="J55">
        <v>29</v>
      </c>
      <c r="K55">
        <v>1</v>
      </c>
      <c r="L55" t="s">
        <v>231</v>
      </c>
    </row>
    <row r="56" spans="1:12" x14ac:dyDescent="0.2">
      <c r="A56" t="s">
        <v>232</v>
      </c>
      <c r="B56" t="s">
        <v>233</v>
      </c>
      <c r="C56" t="s">
        <v>234</v>
      </c>
      <c r="D56" t="s">
        <v>26</v>
      </c>
      <c r="E56" t="s">
        <v>16</v>
      </c>
      <c r="F56">
        <v>28078</v>
      </c>
      <c r="G56">
        <v>35.4458895</v>
      </c>
      <c r="H56">
        <v>-80.880085199999996</v>
      </c>
      <c r="I56">
        <v>2.5</v>
      </c>
      <c r="J56">
        <v>3</v>
      </c>
      <c r="K56">
        <v>1</v>
      </c>
      <c r="L56" t="s">
        <v>235</v>
      </c>
    </row>
    <row r="57" spans="1:12" x14ac:dyDescent="0.2">
      <c r="A57" t="s">
        <v>236</v>
      </c>
      <c r="B57" t="s">
        <v>237</v>
      </c>
      <c r="C57" t="s">
        <v>238</v>
      </c>
      <c r="D57" t="s">
        <v>239</v>
      </c>
      <c r="E57" t="s">
        <v>16</v>
      </c>
      <c r="F57">
        <v>28173</v>
      </c>
      <c r="G57">
        <v>34.975430099999997</v>
      </c>
      <c r="H57">
        <v>-80.739158399999994</v>
      </c>
      <c r="I57">
        <v>3.5</v>
      </c>
      <c r="J57">
        <v>3</v>
      </c>
      <c r="K57">
        <v>1</v>
      </c>
      <c r="L57" t="s">
        <v>240</v>
      </c>
    </row>
    <row r="58" spans="1:12" x14ac:dyDescent="0.2">
      <c r="A58" t="s">
        <v>241</v>
      </c>
      <c r="B58" t="s">
        <v>242</v>
      </c>
      <c r="C58" t="s">
        <v>243</v>
      </c>
      <c r="D58" t="s">
        <v>26</v>
      </c>
      <c r="E58" t="s">
        <v>16</v>
      </c>
      <c r="F58">
        <v>28078</v>
      </c>
      <c r="G58">
        <v>35.441252599999999</v>
      </c>
      <c r="H58">
        <v>-80.867226000000002</v>
      </c>
      <c r="I58">
        <v>4.5</v>
      </c>
      <c r="J58">
        <v>107</v>
      </c>
      <c r="K58">
        <v>1</v>
      </c>
      <c r="L58" t="s">
        <v>244</v>
      </c>
    </row>
    <row r="59" spans="1:12" x14ac:dyDescent="0.2">
      <c r="A59" t="s">
        <v>245</v>
      </c>
      <c r="B59" t="s">
        <v>246</v>
      </c>
      <c r="C59" t="s">
        <v>247</v>
      </c>
      <c r="D59" t="s">
        <v>21</v>
      </c>
      <c r="E59" t="s">
        <v>16</v>
      </c>
      <c r="F59">
        <v>28277</v>
      </c>
      <c r="G59">
        <v>35.038603000000002</v>
      </c>
      <c r="H59">
        <v>-80.794067999999996</v>
      </c>
      <c r="I59">
        <v>1</v>
      </c>
      <c r="J59">
        <v>3</v>
      </c>
      <c r="K59">
        <v>0</v>
      </c>
      <c r="L59" t="s">
        <v>248</v>
      </c>
    </row>
    <row r="60" spans="1:12" x14ac:dyDescent="0.2">
      <c r="A60" t="s">
        <v>249</v>
      </c>
      <c r="B60" t="s">
        <v>250</v>
      </c>
      <c r="C60" t="s">
        <v>251</v>
      </c>
      <c r="D60" t="s">
        <v>21</v>
      </c>
      <c r="E60" t="s">
        <v>16</v>
      </c>
      <c r="F60">
        <v>28277</v>
      </c>
      <c r="G60">
        <v>35.0394091</v>
      </c>
      <c r="H60">
        <v>-80.793710000000004</v>
      </c>
      <c r="I60">
        <v>4.5</v>
      </c>
      <c r="J60">
        <v>11</v>
      </c>
      <c r="K60">
        <v>1</v>
      </c>
      <c r="L60" t="s">
        <v>252</v>
      </c>
    </row>
    <row r="61" spans="1:12" x14ac:dyDescent="0.2">
      <c r="A61" t="s">
        <v>253</v>
      </c>
      <c r="B61" t="s">
        <v>254</v>
      </c>
      <c r="C61" t="s">
        <v>255</v>
      </c>
      <c r="D61" t="s">
        <v>21</v>
      </c>
      <c r="E61" t="s">
        <v>16</v>
      </c>
      <c r="F61">
        <v>28203</v>
      </c>
      <c r="G61">
        <v>35.2188377827</v>
      </c>
      <c r="H61">
        <v>-80.853025000000002</v>
      </c>
      <c r="I61">
        <v>3</v>
      </c>
      <c r="J61">
        <v>36</v>
      </c>
      <c r="K61">
        <v>1</v>
      </c>
      <c r="L61" t="s">
        <v>256</v>
      </c>
    </row>
    <row r="62" spans="1:12" x14ac:dyDescent="0.2">
      <c r="A62" t="s">
        <v>257</v>
      </c>
      <c r="B62" t="s">
        <v>258</v>
      </c>
      <c r="C62" t="s">
        <v>259</v>
      </c>
      <c r="D62" t="s">
        <v>21</v>
      </c>
      <c r="E62" t="s">
        <v>16</v>
      </c>
      <c r="F62">
        <v>28216</v>
      </c>
      <c r="G62">
        <v>35.2611416198</v>
      </c>
      <c r="H62">
        <v>-80.877691131299997</v>
      </c>
      <c r="I62">
        <v>1.5</v>
      </c>
      <c r="J62">
        <v>3</v>
      </c>
      <c r="K62">
        <v>1</v>
      </c>
      <c r="L62" t="s">
        <v>260</v>
      </c>
    </row>
    <row r="63" spans="1:12" x14ac:dyDescent="0.2">
      <c r="A63" t="s">
        <v>261</v>
      </c>
      <c r="B63" t="s">
        <v>262</v>
      </c>
      <c r="C63" t="s">
        <v>263</v>
      </c>
      <c r="D63" t="s">
        <v>21</v>
      </c>
      <c r="E63" t="s">
        <v>16</v>
      </c>
      <c r="F63">
        <v>28269</v>
      </c>
      <c r="G63">
        <v>35.343051799999998</v>
      </c>
      <c r="H63">
        <v>-80.769381499999994</v>
      </c>
      <c r="I63">
        <v>3</v>
      </c>
      <c r="J63">
        <v>32</v>
      </c>
      <c r="K63">
        <v>1</v>
      </c>
      <c r="L63" t="s">
        <v>264</v>
      </c>
    </row>
    <row r="64" spans="1:12" x14ac:dyDescent="0.2">
      <c r="A64" t="s">
        <v>265</v>
      </c>
      <c r="B64" t="s">
        <v>266</v>
      </c>
      <c r="C64" t="s">
        <v>267</v>
      </c>
      <c r="D64" t="s">
        <v>21</v>
      </c>
      <c r="E64" t="s">
        <v>16</v>
      </c>
      <c r="F64">
        <v>28210</v>
      </c>
      <c r="G64">
        <v>35.150444999999998</v>
      </c>
      <c r="H64">
        <v>-80.837622999999994</v>
      </c>
      <c r="I64">
        <v>4</v>
      </c>
      <c r="J64">
        <v>9</v>
      </c>
      <c r="K64">
        <v>1</v>
      </c>
      <c r="L64" t="s">
        <v>268</v>
      </c>
    </row>
    <row r="65" spans="1:12" x14ac:dyDescent="0.2">
      <c r="A65" t="s">
        <v>269</v>
      </c>
      <c r="B65" t="s">
        <v>270</v>
      </c>
      <c r="C65" t="s">
        <v>271</v>
      </c>
      <c r="D65" t="s">
        <v>21</v>
      </c>
      <c r="E65" t="s">
        <v>16</v>
      </c>
      <c r="F65">
        <v>28203</v>
      </c>
      <c r="G65">
        <v>35.203609999999998</v>
      </c>
      <c r="H65">
        <v>-80.837981999999997</v>
      </c>
      <c r="I65">
        <v>3.5</v>
      </c>
      <c r="J65">
        <v>12</v>
      </c>
      <c r="K65">
        <v>1</v>
      </c>
      <c r="L65" t="s">
        <v>272</v>
      </c>
    </row>
    <row r="66" spans="1:12" x14ac:dyDescent="0.2">
      <c r="A66" t="s">
        <v>273</v>
      </c>
      <c r="B66" t="s">
        <v>274</v>
      </c>
      <c r="D66" t="s">
        <v>15</v>
      </c>
      <c r="E66" t="s">
        <v>16</v>
      </c>
      <c r="F66">
        <v>28031</v>
      </c>
      <c r="G66">
        <v>35.472467999999999</v>
      </c>
      <c r="H66">
        <v>-80.887586099999993</v>
      </c>
      <c r="I66">
        <v>3.5</v>
      </c>
      <c r="J66">
        <v>3</v>
      </c>
      <c r="K66">
        <v>1</v>
      </c>
      <c r="L66" t="s">
        <v>275</v>
      </c>
    </row>
    <row r="67" spans="1:12" x14ac:dyDescent="0.2">
      <c r="A67" t="s">
        <v>276</v>
      </c>
      <c r="B67" t="s">
        <v>277</v>
      </c>
      <c r="C67" t="s">
        <v>278</v>
      </c>
      <c r="D67" t="s">
        <v>30</v>
      </c>
      <c r="E67" t="s">
        <v>16</v>
      </c>
      <c r="F67">
        <v>28052</v>
      </c>
      <c r="G67">
        <v>35.252621099999999</v>
      </c>
      <c r="H67">
        <v>-81.185931999999994</v>
      </c>
      <c r="I67">
        <v>3.5</v>
      </c>
      <c r="J67">
        <v>32</v>
      </c>
      <c r="K67">
        <v>0</v>
      </c>
      <c r="L67" t="s">
        <v>279</v>
      </c>
    </row>
    <row r="68" spans="1:12" x14ac:dyDescent="0.2">
      <c r="A68" t="s">
        <v>280</v>
      </c>
      <c r="B68" t="s">
        <v>281</v>
      </c>
      <c r="C68" t="s">
        <v>282</v>
      </c>
      <c r="D68" t="s">
        <v>21</v>
      </c>
      <c r="E68" t="s">
        <v>16</v>
      </c>
      <c r="F68">
        <v>28203</v>
      </c>
      <c r="G68">
        <v>35.219047821499998</v>
      </c>
      <c r="H68">
        <v>-80.857679173400001</v>
      </c>
      <c r="I68">
        <v>4.5</v>
      </c>
      <c r="J68">
        <v>354</v>
      </c>
      <c r="K68">
        <v>1</v>
      </c>
      <c r="L68" t="s">
        <v>283</v>
      </c>
    </row>
    <row r="69" spans="1:12" x14ac:dyDescent="0.2">
      <c r="A69" t="s">
        <v>284</v>
      </c>
      <c r="B69" t="s">
        <v>285</v>
      </c>
      <c r="C69" t="s">
        <v>286</v>
      </c>
      <c r="D69" t="s">
        <v>30</v>
      </c>
      <c r="E69" t="s">
        <v>16</v>
      </c>
      <c r="F69">
        <v>28056</v>
      </c>
      <c r="G69">
        <v>35.260269200000003</v>
      </c>
      <c r="H69">
        <v>-81.115621099999998</v>
      </c>
      <c r="I69">
        <v>3</v>
      </c>
      <c r="J69">
        <v>8</v>
      </c>
      <c r="K69">
        <v>1</v>
      </c>
      <c r="L69" t="s">
        <v>287</v>
      </c>
    </row>
    <row r="70" spans="1:12" x14ac:dyDescent="0.2">
      <c r="A70" t="s">
        <v>288</v>
      </c>
      <c r="B70" t="s">
        <v>289</v>
      </c>
      <c r="C70" t="s">
        <v>290</v>
      </c>
      <c r="D70" t="s">
        <v>21</v>
      </c>
      <c r="E70" t="s">
        <v>16</v>
      </c>
      <c r="F70">
        <v>28211</v>
      </c>
      <c r="G70">
        <v>35.178035999999999</v>
      </c>
      <c r="H70">
        <v>-80.801230000000004</v>
      </c>
      <c r="I70">
        <v>3.5</v>
      </c>
      <c r="J70">
        <v>121</v>
      </c>
      <c r="K70">
        <v>1</v>
      </c>
      <c r="L70" t="s">
        <v>291</v>
      </c>
    </row>
    <row r="71" spans="1:12" x14ac:dyDescent="0.2">
      <c r="A71" t="s">
        <v>292</v>
      </c>
      <c r="B71" t="s">
        <v>293</v>
      </c>
      <c r="C71" t="s">
        <v>294</v>
      </c>
      <c r="D71" t="s">
        <v>295</v>
      </c>
      <c r="E71" t="s">
        <v>16</v>
      </c>
      <c r="F71">
        <v>28134</v>
      </c>
      <c r="G71">
        <v>35.0858607085</v>
      </c>
      <c r="H71">
        <v>-80.890496738400003</v>
      </c>
      <c r="I71">
        <v>4</v>
      </c>
      <c r="J71">
        <v>168</v>
      </c>
      <c r="K71">
        <v>1</v>
      </c>
      <c r="L71" t="s">
        <v>296</v>
      </c>
    </row>
    <row r="72" spans="1:12" x14ac:dyDescent="0.2">
      <c r="A72" t="s">
        <v>297</v>
      </c>
      <c r="B72" t="s">
        <v>298</v>
      </c>
      <c r="C72" t="s">
        <v>299</v>
      </c>
      <c r="D72" t="s">
        <v>21</v>
      </c>
      <c r="E72" t="s">
        <v>16</v>
      </c>
      <c r="F72">
        <v>28278</v>
      </c>
      <c r="G72">
        <v>35.167152999999999</v>
      </c>
      <c r="H72">
        <v>-80.973088000000004</v>
      </c>
      <c r="I72">
        <v>4</v>
      </c>
      <c r="J72">
        <v>10</v>
      </c>
      <c r="K72">
        <v>1</v>
      </c>
      <c r="L72" t="s">
        <v>300</v>
      </c>
    </row>
    <row r="73" spans="1:12" x14ac:dyDescent="0.2">
      <c r="A73" t="s">
        <v>301</v>
      </c>
      <c r="B73" t="s">
        <v>302</v>
      </c>
      <c r="C73" t="s">
        <v>303</v>
      </c>
      <c r="D73" t="s">
        <v>21</v>
      </c>
      <c r="E73" t="s">
        <v>16</v>
      </c>
      <c r="F73">
        <v>28210</v>
      </c>
      <c r="G73">
        <v>35.223731000000001</v>
      </c>
      <c r="H73">
        <v>-80.836438099999995</v>
      </c>
      <c r="I73">
        <v>4</v>
      </c>
      <c r="J73">
        <v>4</v>
      </c>
      <c r="K73">
        <v>1</v>
      </c>
      <c r="L73" t="s">
        <v>304</v>
      </c>
    </row>
    <row r="74" spans="1:12" x14ac:dyDescent="0.2">
      <c r="A74" t="s">
        <v>305</v>
      </c>
      <c r="B74" t="s">
        <v>306</v>
      </c>
      <c r="C74" t="s">
        <v>307</v>
      </c>
      <c r="D74" t="s">
        <v>21</v>
      </c>
      <c r="E74" t="s">
        <v>16</v>
      </c>
      <c r="F74">
        <v>28206</v>
      </c>
      <c r="G74">
        <v>35.249714300000001</v>
      </c>
      <c r="H74">
        <v>-80.815508499999893</v>
      </c>
      <c r="I74">
        <v>4</v>
      </c>
      <c r="J74">
        <v>31</v>
      </c>
      <c r="K74">
        <v>1</v>
      </c>
      <c r="L74" t="s">
        <v>308</v>
      </c>
    </row>
    <row r="75" spans="1:12" x14ac:dyDescent="0.2">
      <c r="A75" t="s">
        <v>309</v>
      </c>
      <c r="B75" t="s">
        <v>310</v>
      </c>
      <c r="C75" t="s">
        <v>311</v>
      </c>
      <c r="D75" t="s">
        <v>62</v>
      </c>
      <c r="E75" t="s">
        <v>16</v>
      </c>
      <c r="F75">
        <v>28227</v>
      </c>
      <c r="G75">
        <v>35.180782000000001</v>
      </c>
      <c r="H75">
        <v>-80.647458</v>
      </c>
      <c r="I75">
        <v>2.5</v>
      </c>
      <c r="J75">
        <v>3</v>
      </c>
      <c r="K75">
        <v>1</v>
      </c>
      <c r="L75" t="s">
        <v>312</v>
      </c>
    </row>
    <row r="76" spans="1:12" x14ac:dyDescent="0.2">
      <c r="A76" t="s">
        <v>313</v>
      </c>
      <c r="B76" t="s">
        <v>314</v>
      </c>
      <c r="C76" t="s">
        <v>315</v>
      </c>
      <c r="D76" t="s">
        <v>30</v>
      </c>
      <c r="E76" t="s">
        <v>16</v>
      </c>
      <c r="F76">
        <v>28054</v>
      </c>
      <c r="G76">
        <v>35.297846100000001</v>
      </c>
      <c r="H76">
        <v>-81.160451100000003</v>
      </c>
      <c r="I76">
        <v>3</v>
      </c>
      <c r="J76">
        <v>4</v>
      </c>
      <c r="K76">
        <v>1</v>
      </c>
      <c r="L76" t="s">
        <v>316</v>
      </c>
    </row>
    <row r="77" spans="1:12" x14ac:dyDescent="0.2">
      <c r="A77" t="s">
        <v>317</v>
      </c>
      <c r="B77" t="s">
        <v>318</v>
      </c>
      <c r="C77" t="s">
        <v>319</v>
      </c>
      <c r="D77" t="s">
        <v>21</v>
      </c>
      <c r="E77" t="s">
        <v>16</v>
      </c>
      <c r="F77">
        <v>28204</v>
      </c>
      <c r="G77">
        <v>35.217456800000001</v>
      </c>
      <c r="H77">
        <v>-80.838929300000004</v>
      </c>
      <c r="I77">
        <v>2.5</v>
      </c>
      <c r="J77">
        <v>118</v>
      </c>
      <c r="K77">
        <v>1</v>
      </c>
      <c r="L77" t="s">
        <v>320</v>
      </c>
    </row>
    <row r="78" spans="1:12" x14ac:dyDescent="0.2">
      <c r="A78" t="s">
        <v>321</v>
      </c>
      <c r="B78" t="s">
        <v>322</v>
      </c>
      <c r="C78" t="s">
        <v>323</v>
      </c>
      <c r="D78" t="s">
        <v>135</v>
      </c>
      <c r="E78" t="s">
        <v>16</v>
      </c>
      <c r="F78">
        <v>28104</v>
      </c>
      <c r="G78">
        <v>35.122147244499999</v>
      </c>
      <c r="H78">
        <v>-80.654555133700001</v>
      </c>
      <c r="I78">
        <v>4</v>
      </c>
      <c r="J78">
        <v>69</v>
      </c>
      <c r="K78">
        <v>1</v>
      </c>
      <c r="L78" t="s">
        <v>324</v>
      </c>
    </row>
    <row r="79" spans="1:12" x14ac:dyDescent="0.2">
      <c r="A79" t="s">
        <v>325</v>
      </c>
      <c r="B79" t="s">
        <v>326</v>
      </c>
      <c r="C79" t="s">
        <v>327</v>
      </c>
      <c r="D79" t="s">
        <v>39</v>
      </c>
      <c r="E79" t="s">
        <v>16</v>
      </c>
      <c r="F79">
        <v>28027</v>
      </c>
      <c r="G79">
        <v>35.409881883499999</v>
      </c>
      <c r="H79">
        <v>-80.663178118299996</v>
      </c>
      <c r="I79">
        <v>4</v>
      </c>
      <c r="J79">
        <v>22</v>
      </c>
      <c r="K79">
        <v>1</v>
      </c>
      <c r="L79" t="s">
        <v>328</v>
      </c>
    </row>
    <row r="80" spans="1:12" x14ac:dyDescent="0.2">
      <c r="A80" t="s">
        <v>329</v>
      </c>
      <c r="B80" t="s">
        <v>330</v>
      </c>
      <c r="C80" t="s">
        <v>331</v>
      </c>
      <c r="D80" t="s">
        <v>21</v>
      </c>
      <c r="E80" t="s">
        <v>16</v>
      </c>
      <c r="F80">
        <v>28277</v>
      </c>
      <c r="G80">
        <v>35.056258800000002</v>
      </c>
      <c r="H80">
        <v>-80.854082099999999</v>
      </c>
      <c r="I80">
        <v>4</v>
      </c>
      <c r="J80">
        <v>22</v>
      </c>
      <c r="K80">
        <v>0</v>
      </c>
      <c r="L80" t="s">
        <v>155</v>
      </c>
    </row>
    <row r="81" spans="1:12" x14ac:dyDescent="0.2">
      <c r="A81" t="s">
        <v>332</v>
      </c>
      <c r="B81" t="s">
        <v>333</v>
      </c>
      <c r="C81" t="s">
        <v>334</v>
      </c>
      <c r="D81" t="s">
        <v>21</v>
      </c>
      <c r="E81" t="s">
        <v>16</v>
      </c>
      <c r="F81">
        <v>28204</v>
      </c>
      <c r="G81">
        <v>35.215099000000002</v>
      </c>
      <c r="H81">
        <v>-80.823487</v>
      </c>
      <c r="I81">
        <v>4</v>
      </c>
      <c r="J81">
        <v>3</v>
      </c>
      <c r="K81">
        <v>1</v>
      </c>
      <c r="L81" t="s">
        <v>335</v>
      </c>
    </row>
    <row r="82" spans="1:12" x14ac:dyDescent="0.2">
      <c r="A82" t="s">
        <v>336</v>
      </c>
      <c r="B82" t="s">
        <v>337</v>
      </c>
      <c r="C82" t="s">
        <v>338</v>
      </c>
      <c r="D82" t="s">
        <v>26</v>
      </c>
      <c r="E82" t="s">
        <v>16</v>
      </c>
      <c r="F82">
        <v>28078</v>
      </c>
      <c r="G82">
        <v>35.352549000000003</v>
      </c>
      <c r="H82">
        <v>-80.851180999999997</v>
      </c>
      <c r="I82">
        <v>4</v>
      </c>
      <c r="J82">
        <v>4</v>
      </c>
      <c r="K82">
        <v>1</v>
      </c>
      <c r="L82" t="s">
        <v>339</v>
      </c>
    </row>
    <row r="83" spans="1:12" x14ac:dyDescent="0.2">
      <c r="A83" t="s">
        <v>340</v>
      </c>
      <c r="B83" t="s">
        <v>341</v>
      </c>
      <c r="C83" t="s">
        <v>342</v>
      </c>
      <c r="D83" t="s">
        <v>135</v>
      </c>
      <c r="E83" t="s">
        <v>16</v>
      </c>
      <c r="F83">
        <v>28105</v>
      </c>
      <c r="G83">
        <v>35.117577799999999</v>
      </c>
      <c r="H83">
        <v>-80.721311799999995</v>
      </c>
      <c r="I83">
        <v>4.5</v>
      </c>
      <c r="J83">
        <v>90</v>
      </c>
      <c r="K83">
        <v>1</v>
      </c>
      <c r="L83" t="s">
        <v>343</v>
      </c>
    </row>
    <row r="84" spans="1:12" x14ac:dyDescent="0.2">
      <c r="A84" t="s">
        <v>344</v>
      </c>
      <c r="B84" t="s">
        <v>345</v>
      </c>
      <c r="C84" t="s">
        <v>346</v>
      </c>
      <c r="D84" t="s">
        <v>21</v>
      </c>
      <c r="E84" t="s">
        <v>16</v>
      </c>
      <c r="F84">
        <v>28202</v>
      </c>
      <c r="G84">
        <v>35.225436000000002</v>
      </c>
      <c r="H84">
        <v>-80.842479999999995</v>
      </c>
      <c r="I84">
        <v>3</v>
      </c>
      <c r="J84">
        <v>25</v>
      </c>
      <c r="K84">
        <v>1</v>
      </c>
      <c r="L84" t="s">
        <v>347</v>
      </c>
    </row>
    <row r="85" spans="1:12" x14ac:dyDescent="0.2">
      <c r="A85" t="s">
        <v>348</v>
      </c>
      <c r="B85" t="s">
        <v>349</v>
      </c>
      <c r="C85" t="s">
        <v>350</v>
      </c>
      <c r="D85" t="s">
        <v>21</v>
      </c>
      <c r="E85" t="s">
        <v>16</v>
      </c>
      <c r="F85">
        <v>28202</v>
      </c>
      <c r="G85">
        <v>35.217119599999997</v>
      </c>
      <c r="H85">
        <v>-80.848023299999994</v>
      </c>
      <c r="I85">
        <v>1</v>
      </c>
      <c r="J85">
        <v>3</v>
      </c>
      <c r="K85">
        <v>1</v>
      </c>
      <c r="L85" t="s">
        <v>351</v>
      </c>
    </row>
    <row r="86" spans="1:12" x14ac:dyDescent="0.2">
      <c r="A86" t="s">
        <v>352</v>
      </c>
      <c r="B86" t="s">
        <v>353</v>
      </c>
      <c r="C86" t="s">
        <v>354</v>
      </c>
      <c r="D86" t="s">
        <v>21</v>
      </c>
      <c r="E86" t="s">
        <v>16</v>
      </c>
      <c r="F86">
        <v>28277</v>
      </c>
      <c r="G86">
        <v>35.028059599999999</v>
      </c>
      <c r="H86">
        <v>-80.850103899999993</v>
      </c>
      <c r="I86">
        <v>5</v>
      </c>
      <c r="J86">
        <v>3</v>
      </c>
      <c r="K86">
        <v>1</v>
      </c>
      <c r="L86" t="s">
        <v>355</v>
      </c>
    </row>
    <row r="87" spans="1:12" x14ac:dyDescent="0.2">
      <c r="A87" t="s">
        <v>356</v>
      </c>
      <c r="B87" t="s">
        <v>357</v>
      </c>
      <c r="C87" t="s">
        <v>358</v>
      </c>
      <c r="D87" t="s">
        <v>359</v>
      </c>
      <c r="E87" t="s">
        <v>16</v>
      </c>
      <c r="F87">
        <v>28036</v>
      </c>
      <c r="G87">
        <v>35.505973300000001</v>
      </c>
      <c r="H87">
        <v>-80.867269199999996</v>
      </c>
      <c r="I87">
        <v>4</v>
      </c>
      <c r="J87">
        <v>30</v>
      </c>
      <c r="K87">
        <v>1</v>
      </c>
      <c r="L87" t="s">
        <v>360</v>
      </c>
    </row>
    <row r="88" spans="1:12" x14ac:dyDescent="0.2">
      <c r="A88" t="s">
        <v>361</v>
      </c>
      <c r="B88" t="s">
        <v>362</v>
      </c>
      <c r="C88" t="s">
        <v>363</v>
      </c>
      <c r="D88" t="s">
        <v>167</v>
      </c>
      <c r="E88" t="s">
        <v>16</v>
      </c>
      <c r="F88">
        <v>28075</v>
      </c>
      <c r="G88">
        <v>35.326477500000003</v>
      </c>
      <c r="H88">
        <v>-80.646669200000005</v>
      </c>
      <c r="I88">
        <v>3.5</v>
      </c>
      <c r="J88">
        <v>3</v>
      </c>
      <c r="K88">
        <v>1</v>
      </c>
      <c r="L88" t="s">
        <v>364</v>
      </c>
    </row>
    <row r="89" spans="1:12" x14ac:dyDescent="0.2">
      <c r="A89" t="s">
        <v>365</v>
      </c>
      <c r="B89" t="s">
        <v>366</v>
      </c>
      <c r="C89" t="s">
        <v>367</v>
      </c>
      <c r="D89" t="s">
        <v>359</v>
      </c>
      <c r="E89" t="s">
        <v>16</v>
      </c>
      <c r="F89">
        <v>28036</v>
      </c>
      <c r="G89">
        <v>35.502549500000001</v>
      </c>
      <c r="H89">
        <v>-80.860178700000006</v>
      </c>
      <c r="I89">
        <v>3</v>
      </c>
      <c r="J89">
        <v>3</v>
      </c>
      <c r="K89">
        <v>1</v>
      </c>
      <c r="L89" t="s">
        <v>368</v>
      </c>
    </row>
    <row r="90" spans="1:12" x14ac:dyDescent="0.2">
      <c r="A90" t="s">
        <v>369</v>
      </c>
      <c r="B90" t="s">
        <v>370</v>
      </c>
      <c r="C90" t="s">
        <v>371</v>
      </c>
      <c r="D90" t="s">
        <v>21</v>
      </c>
      <c r="E90" t="s">
        <v>16</v>
      </c>
      <c r="F90">
        <v>28217</v>
      </c>
      <c r="G90">
        <v>35.147834000000003</v>
      </c>
      <c r="H90">
        <v>-80.876859899999999</v>
      </c>
      <c r="I90">
        <v>5</v>
      </c>
      <c r="J90">
        <v>27</v>
      </c>
      <c r="K90">
        <v>1</v>
      </c>
      <c r="L90" t="s">
        <v>372</v>
      </c>
    </row>
    <row r="91" spans="1:12" x14ac:dyDescent="0.2">
      <c r="A91" t="s">
        <v>373</v>
      </c>
      <c r="B91" t="s">
        <v>374</v>
      </c>
      <c r="C91" t="s">
        <v>375</v>
      </c>
      <c r="D91" t="s">
        <v>21</v>
      </c>
      <c r="E91" t="s">
        <v>16</v>
      </c>
      <c r="F91">
        <v>28246</v>
      </c>
      <c r="G91">
        <v>35.227786399999999</v>
      </c>
      <c r="H91">
        <v>-80.842830300000003</v>
      </c>
      <c r="I91">
        <v>4</v>
      </c>
      <c r="J91">
        <v>64</v>
      </c>
      <c r="K91">
        <v>0</v>
      </c>
      <c r="L91" t="s">
        <v>376</v>
      </c>
    </row>
    <row r="92" spans="1:12" x14ac:dyDescent="0.2">
      <c r="A92" t="s">
        <v>377</v>
      </c>
      <c r="B92" t="s">
        <v>378</v>
      </c>
      <c r="C92" t="s">
        <v>379</v>
      </c>
      <c r="D92" t="s">
        <v>21</v>
      </c>
      <c r="E92" t="s">
        <v>16</v>
      </c>
      <c r="F92">
        <v>28210</v>
      </c>
      <c r="G92">
        <v>35.090494499999998</v>
      </c>
      <c r="H92">
        <v>-80.868094999999997</v>
      </c>
      <c r="I92">
        <v>3</v>
      </c>
      <c r="J92">
        <v>19</v>
      </c>
      <c r="K92">
        <v>1</v>
      </c>
      <c r="L92" t="s">
        <v>380</v>
      </c>
    </row>
    <row r="93" spans="1:12" x14ac:dyDescent="0.2">
      <c r="A93" t="s">
        <v>381</v>
      </c>
      <c r="B93" t="s">
        <v>382</v>
      </c>
      <c r="C93" t="s">
        <v>383</v>
      </c>
      <c r="D93" t="s">
        <v>167</v>
      </c>
      <c r="E93" t="s">
        <v>16</v>
      </c>
      <c r="F93">
        <v>28075</v>
      </c>
      <c r="G93">
        <v>35.316226299999997</v>
      </c>
      <c r="H93">
        <v>-80.673961199999994</v>
      </c>
      <c r="I93">
        <v>3.5</v>
      </c>
      <c r="J93">
        <v>3</v>
      </c>
      <c r="K93">
        <v>1</v>
      </c>
      <c r="L93" t="s">
        <v>384</v>
      </c>
    </row>
    <row r="94" spans="1:12" x14ac:dyDescent="0.2">
      <c r="A94" t="s">
        <v>385</v>
      </c>
      <c r="B94" t="s">
        <v>386</v>
      </c>
      <c r="C94" t="s">
        <v>387</v>
      </c>
      <c r="D94" t="s">
        <v>62</v>
      </c>
      <c r="E94" t="s">
        <v>16</v>
      </c>
      <c r="F94">
        <v>28227</v>
      </c>
      <c r="G94">
        <v>35.171921900000001</v>
      </c>
      <c r="H94">
        <v>-80.662733599999996</v>
      </c>
      <c r="I94">
        <v>1</v>
      </c>
      <c r="J94">
        <v>4</v>
      </c>
      <c r="K94">
        <v>1</v>
      </c>
      <c r="L94" t="s">
        <v>388</v>
      </c>
    </row>
    <row r="95" spans="1:12" x14ac:dyDescent="0.2">
      <c r="A95" t="s">
        <v>389</v>
      </c>
      <c r="B95" t="s">
        <v>390</v>
      </c>
      <c r="C95" t="s">
        <v>391</v>
      </c>
      <c r="D95" t="s">
        <v>21</v>
      </c>
      <c r="E95" t="s">
        <v>16</v>
      </c>
      <c r="F95">
        <v>28211</v>
      </c>
      <c r="G95">
        <v>35.152231100000002</v>
      </c>
      <c r="H95">
        <v>-80.831896799999996</v>
      </c>
      <c r="I95">
        <v>3.5</v>
      </c>
      <c r="J95">
        <v>4</v>
      </c>
      <c r="K95">
        <v>1</v>
      </c>
      <c r="L95" t="s">
        <v>392</v>
      </c>
    </row>
    <row r="96" spans="1:12" x14ac:dyDescent="0.2">
      <c r="A96" t="s">
        <v>393</v>
      </c>
      <c r="B96" t="s">
        <v>394</v>
      </c>
      <c r="C96" t="s">
        <v>395</v>
      </c>
      <c r="D96" t="s">
        <v>21</v>
      </c>
      <c r="E96" t="s">
        <v>16</v>
      </c>
      <c r="F96">
        <v>28212</v>
      </c>
      <c r="G96">
        <v>35.204004699999999</v>
      </c>
      <c r="H96">
        <v>-80.746190400000003</v>
      </c>
      <c r="I96">
        <v>3.5</v>
      </c>
      <c r="J96">
        <v>3</v>
      </c>
      <c r="K96">
        <v>1</v>
      </c>
      <c r="L96" t="s">
        <v>396</v>
      </c>
    </row>
    <row r="97" spans="1:12" x14ac:dyDescent="0.2">
      <c r="A97" t="s">
        <v>397</v>
      </c>
      <c r="B97" t="s">
        <v>398</v>
      </c>
      <c r="C97" t="s">
        <v>399</v>
      </c>
      <c r="D97" t="s">
        <v>21</v>
      </c>
      <c r="E97" t="s">
        <v>16</v>
      </c>
      <c r="F97">
        <v>28210</v>
      </c>
      <c r="G97">
        <v>35.116901918400004</v>
      </c>
      <c r="H97">
        <v>-80.856333324600001</v>
      </c>
      <c r="I97">
        <v>4</v>
      </c>
      <c r="J97">
        <v>272</v>
      </c>
      <c r="K97">
        <v>1</v>
      </c>
      <c r="L97" t="s">
        <v>400</v>
      </c>
    </row>
    <row r="98" spans="1:12" x14ac:dyDescent="0.2">
      <c r="A98" t="s">
        <v>401</v>
      </c>
      <c r="B98" t="s">
        <v>402</v>
      </c>
      <c r="C98" t="s">
        <v>403</v>
      </c>
      <c r="D98" t="s">
        <v>135</v>
      </c>
      <c r="E98" t="s">
        <v>16</v>
      </c>
      <c r="F98">
        <v>28105</v>
      </c>
      <c r="G98">
        <v>35.122003800000002</v>
      </c>
      <c r="H98">
        <v>-80.708152999999996</v>
      </c>
      <c r="I98">
        <v>4.5</v>
      </c>
      <c r="J98">
        <v>8</v>
      </c>
      <c r="K98">
        <v>1</v>
      </c>
      <c r="L98" t="s">
        <v>404</v>
      </c>
    </row>
    <row r="99" spans="1:12" x14ac:dyDescent="0.2">
      <c r="A99" t="s">
        <v>405</v>
      </c>
      <c r="B99" t="s">
        <v>406</v>
      </c>
      <c r="C99" t="s">
        <v>407</v>
      </c>
      <c r="D99" t="s">
        <v>15</v>
      </c>
      <c r="E99" t="s">
        <v>16</v>
      </c>
      <c r="F99">
        <v>28031</v>
      </c>
      <c r="G99">
        <v>35.480612000000001</v>
      </c>
      <c r="H99">
        <v>-80.881848000000005</v>
      </c>
      <c r="I99">
        <v>4</v>
      </c>
      <c r="J99">
        <v>6</v>
      </c>
      <c r="K99">
        <v>0</v>
      </c>
      <c r="L99" t="s">
        <v>408</v>
      </c>
    </row>
    <row r="100" spans="1:12" x14ac:dyDescent="0.2">
      <c r="A100" t="s">
        <v>409</v>
      </c>
      <c r="B100" t="s">
        <v>410</v>
      </c>
      <c r="C100" t="s">
        <v>411</v>
      </c>
      <c r="D100" t="s">
        <v>21</v>
      </c>
      <c r="E100" t="s">
        <v>16</v>
      </c>
      <c r="F100">
        <v>28217</v>
      </c>
      <c r="G100">
        <v>35.188164</v>
      </c>
      <c r="H100">
        <v>-80.879525999999998</v>
      </c>
      <c r="I100">
        <v>5</v>
      </c>
      <c r="J100">
        <v>4</v>
      </c>
      <c r="K100">
        <v>1</v>
      </c>
      <c r="L100" t="s">
        <v>412</v>
      </c>
    </row>
    <row r="101" spans="1:12" x14ac:dyDescent="0.2">
      <c r="A101" t="s">
        <v>413</v>
      </c>
      <c r="B101" t="s">
        <v>414</v>
      </c>
      <c r="C101" t="s">
        <v>415</v>
      </c>
      <c r="D101" t="s">
        <v>21</v>
      </c>
      <c r="E101" t="s">
        <v>16</v>
      </c>
      <c r="F101">
        <v>28206</v>
      </c>
      <c r="G101">
        <v>35.261799099999998</v>
      </c>
      <c r="H101">
        <v>-80.818595700000003</v>
      </c>
      <c r="I101">
        <v>5</v>
      </c>
      <c r="J101">
        <v>11</v>
      </c>
      <c r="K101">
        <v>1</v>
      </c>
      <c r="L101" t="s">
        <v>416</v>
      </c>
    </row>
    <row r="102" spans="1:12" x14ac:dyDescent="0.2">
      <c r="A102" t="s">
        <v>417</v>
      </c>
      <c r="B102" t="s">
        <v>418</v>
      </c>
      <c r="C102" t="s">
        <v>419</v>
      </c>
      <c r="D102" t="s">
        <v>359</v>
      </c>
      <c r="E102" t="s">
        <v>16</v>
      </c>
      <c r="F102">
        <v>28036</v>
      </c>
      <c r="G102">
        <v>35.503158200000001</v>
      </c>
      <c r="H102">
        <v>-80.863162000000003</v>
      </c>
      <c r="I102">
        <v>4.5</v>
      </c>
      <c r="J102">
        <v>6</v>
      </c>
      <c r="K102">
        <v>1</v>
      </c>
      <c r="L102" t="s">
        <v>420</v>
      </c>
    </row>
    <row r="103" spans="1:12" x14ac:dyDescent="0.2">
      <c r="A103" t="s">
        <v>421</v>
      </c>
      <c r="B103" t="s">
        <v>422</v>
      </c>
      <c r="C103" t="s">
        <v>423</v>
      </c>
      <c r="D103" t="s">
        <v>359</v>
      </c>
      <c r="E103" t="s">
        <v>16</v>
      </c>
      <c r="F103">
        <v>28036</v>
      </c>
      <c r="G103">
        <v>35.498832</v>
      </c>
      <c r="H103">
        <v>-80.848957900000002</v>
      </c>
      <c r="I103">
        <v>4</v>
      </c>
      <c r="J103">
        <v>14</v>
      </c>
      <c r="K103">
        <v>1</v>
      </c>
      <c r="L103" t="s">
        <v>424</v>
      </c>
    </row>
    <row r="104" spans="1:12" x14ac:dyDescent="0.2">
      <c r="A104" t="s">
        <v>425</v>
      </c>
      <c r="B104" t="s">
        <v>426</v>
      </c>
      <c r="C104" t="s">
        <v>427</v>
      </c>
      <c r="D104" t="s">
        <v>21</v>
      </c>
      <c r="E104" t="s">
        <v>16</v>
      </c>
      <c r="F104">
        <v>28213</v>
      </c>
      <c r="G104">
        <v>35.278546300000002</v>
      </c>
      <c r="H104">
        <v>-80.734542300000001</v>
      </c>
      <c r="I104">
        <v>4</v>
      </c>
      <c r="J104">
        <v>3</v>
      </c>
      <c r="K104">
        <v>0</v>
      </c>
      <c r="L104" t="s">
        <v>428</v>
      </c>
    </row>
    <row r="105" spans="1:12" x14ac:dyDescent="0.2">
      <c r="A105" t="s">
        <v>429</v>
      </c>
      <c r="B105" t="s">
        <v>430</v>
      </c>
      <c r="C105" t="s">
        <v>431</v>
      </c>
      <c r="D105" t="s">
        <v>26</v>
      </c>
      <c r="E105" t="s">
        <v>16</v>
      </c>
      <c r="F105">
        <v>28078</v>
      </c>
      <c r="G105">
        <v>35.448411999999998</v>
      </c>
      <c r="H105">
        <v>-80.881572000000006</v>
      </c>
      <c r="I105">
        <v>3</v>
      </c>
      <c r="J105">
        <v>30</v>
      </c>
      <c r="K105">
        <v>0</v>
      </c>
      <c r="L105" t="s">
        <v>432</v>
      </c>
    </row>
    <row r="106" spans="1:12" x14ac:dyDescent="0.2">
      <c r="A106" t="s">
        <v>433</v>
      </c>
      <c r="B106" t="s">
        <v>434</v>
      </c>
      <c r="C106" t="s">
        <v>435</v>
      </c>
      <c r="D106" t="s">
        <v>21</v>
      </c>
      <c r="E106" t="s">
        <v>16</v>
      </c>
      <c r="F106">
        <v>28277</v>
      </c>
      <c r="G106">
        <v>35.095275299999997</v>
      </c>
      <c r="H106">
        <v>-80.779138099999997</v>
      </c>
      <c r="I106">
        <v>4</v>
      </c>
      <c r="J106">
        <v>148</v>
      </c>
      <c r="K106">
        <v>1</v>
      </c>
      <c r="L106" t="s">
        <v>436</v>
      </c>
    </row>
    <row r="107" spans="1:12" x14ac:dyDescent="0.2">
      <c r="A107" t="s">
        <v>437</v>
      </c>
      <c r="B107" t="s">
        <v>438</v>
      </c>
      <c r="C107" t="s">
        <v>439</v>
      </c>
      <c r="D107" t="s">
        <v>62</v>
      </c>
      <c r="E107" t="s">
        <v>16</v>
      </c>
      <c r="F107">
        <v>28227</v>
      </c>
      <c r="G107">
        <v>35.1718774</v>
      </c>
      <c r="H107">
        <v>-80.659959599999993</v>
      </c>
      <c r="I107">
        <v>4</v>
      </c>
      <c r="J107">
        <v>14</v>
      </c>
      <c r="K107">
        <v>1</v>
      </c>
      <c r="L107" t="s">
        <v>440</v>
      </c>
    </row>
    <row r="108" spans="1:12" x14ac:dyDescent="0.2">
      <c r="A108" t="s">
        <v>441</v>
      </c>
      <c r="B108" t="s">
        <v>442</v>
      </c>
      <c r="C108" t="s">
        <v>443</v>
      </c>
      <c r="D108" t="s">
        <v>21</v>
      </c>
      <c r="E108" t="s">
        <v>16</v>
      </c>
      <c r="F108">
        <v>28202</v>
      </c>
      <c r="G108">
        <v>35.225289698499999</v>
      </c>
      <c r="H108">
        <v>-80.840921448700001</v>
      </c>
      <c r="I108">
        <v>4</v>
      </c>
      <c r="J108">
        <v>8</v>
      </c>
      <c r="K108">
        <v>1</v>
      </c>
      <c r="L108" t="s">
        <v>444</v>
      </c>
    </row>
    <row r="109" spans="1:12" x14ac:dyDescent="0.2">
      <c r="A109" t="s">
        <v>445</v>
      </c>
      <c r="B109" t="s">
        <v>446</v>
      </c>
      <c r="C109" t="s">
        <v>447</v>
      </c>
      <c r="D109" t="s">
        <v>21</v>
      </c>
      <c r="E109" t="s">
        <v>16</v>
      </c>
      <c r="F109">
        <v>28202</v>
      </c>
      <c r="G109">
        <v>35.222107999999999</v>
      </c>
      <c r="H109">
        <v>-80.845329000000007</v>
      </c>
      <c r="I109">
        <v>3.5</v>
      </c>
      <c r="J109">
        <v>5</v>
      </c>
      <c r="K109">
        <v>1</v>
      </c>
      <c r="L109" t="s">
        <v>448</v>
      </c>
    </row>
    <row r="110" spans="1:12" x14ac:dyDescent="0.2">
      <c r="A110" t="s">
        <v>449</v>
      </c>
      <c r="B110" t="s">
        <v>450</v>
      </c>
      <c r="C110" t="s">
        <v>451</v>
      </c>
      <c r="D110" t="s">
        <v>21</v>
      </c>
      <c r="E110" t="s">
        <v>16</v>
      </c>
      <c r="F110">
        <v>28203</v>
      </c>
      <c r="G110">
        <v>35.202646000000001</v>
      </c>
      <c r="H110">
        <v>-80.844436000000002</v>
      </c>
      <c r="I110">
        <v>5</v>
      </c>
      <c r="J110">
        <v>68</v>
      </c>
      <c r="K110">
        <v>1</v>
      </c>
      <c r="L110" t="s">
        <v>452</v>
      </c>
    </row>
    <row r="111" spans="1:12" x14ac:dyDescent="0.2">
      <c r="A111" t="s">
        <v>453</v>
      </c>
      <c r="B111" t="s">
        <v>454</v>
      </c>
      <c r="C111" t="s">
        <v>455</v>
      </c>
      <c r="D111" t="s">
        <v>456</v>
      </c>
      <c r="E111" t="s">
        <v>16</v>
      </c>
      <c r="F111">
        <v>28012</v>
      </c>
      <c r="G111">
        <v>35.248483999999998</v>
      </c>
      <c r="H111">
        <v>-81.021369000000007</v>
      </c>
      <c r="I111">
        <v>3.5</v>
      </c>
      <c r="J111">
        <v>3</v>
      </c>
      <c r="K111">
        <v>0</v>
      </c>
      <c r="L111" t="s">
        <v>457</v>
      </c>
    </row>
    <row r="112" spans="1:12" x14ac:dyDescent="0.2">
      <c r="A112" t="s">
        <v>458</v>
      </c>
      <c r="B112" t="s">
        <v>459</v>
      </c>
      <c r="C112" t="s">
        <v>460</v>
      </c>
      <c r="D112" t="s">
        <v>21</v>
      </c>
      <c r="E112" t="s">
        <v>16</v>
      </c>
      <c r="F112">
        <v>28227</v>
      </c>
      <c r="G112">
        <v>35.210639999999998</v>
      </c>
      <c r="H112">
        <v>-80.69726</v>
      </c>
      <c r="I112">
        <v>2</v>
      </c>
      <c r="J112">
        <v>13</v>
      </c>
      <c r="K112">
        <v>1</v>
      </c>
      <c r="L112" t="s">
        <v>461</v>
      </c>
    </row>
    <row r="113" spans="1:12" x14ac:dyDescent="0.2">
      <c r="A113" t="s">
        <v>462</v>
      </c>
      <c r="B113" t="s">
        <v>463</v>
      </c>
      <c r="C113" t="s">
        <v>464</v>
      </c>
      <c r="D113" t="s">
        <v>39</v>
      </c>
      <c r="E113" t="s">
        <v>16</v>
      </c>
      <c r="F113">
        <v>28025</v>
      </c>
      <c r="G113">
        <v>35.414425199999997</v>
      </c>
      <c r="H113">
        <v>-80.570274799999893</v>
      </c>
      <c r="I113">
        <v>4.5</v>
      </c>
      <c r="J113">
        <v>9</v>
      </c>
      <c r="K113">
        <v>1</v>
      </c>
      <c r="L113" t="s">
        <v>465</v>
      </c>
    </row>
    <row r="114" spans="1:12" x14ac:dyDescent="0.2">
      <c r="A114" t="s">
        <v>466</v>
      </c>
      <c r="B114" t="s">
        <v>101</v>
      </c>
      <c r="C114" t="s">
        <v>467</v>
      </c>
      <c r="D114" t="s">
        <v>21</v>
      </c>
      <c r="E114" t="s">
        <v>16</v>
      </c>
      <c r="F114">
        <v>28273</v>
      </c>
      <c r="G114">
        <v>35.1278133</v>
      </c>
      <c r="H114">
        <v>-80.943344600000003</v>
      </c>
      <c r="I114">
        <v>2.5</v>
      </c>
      <c r="J114">
        <v>3</v>
      </c>
      <c r="K114">
        <v>1</v>
      </c>
      <c r="L114" t="s">
        <v>468</v>
      </c>
    </row>
    <row r="115" spans="1:12" x14ac:dyDescent="0.2">
      <c r="A115" t="s">
        <v>469</v>
      </c>
      <c r="B115" t="s">
        <v>470</v>
      </c>
      <c r="D115" t="s">
        <v>21</v>
      </c>
      <c r="E115" t="s">
        <v>16</v>
      </c>
      <c r="G115">
        <v>35.227086900000003</v>
      </c>
      <c r="H115">
        <v>-80.843126699999999</v>
      </c>
      <c r="I115">
        <v>3</v>
      </c>
      <c r="J115">
        <v>40</v>
      </c>
      <c r="K115">
        <v>1</v>
      </c>
      <c r="L115" t="s">
        <v>471</v>
      </c>
    </row>
    <row r="116" spans="1:12" x14ac:dyDescent="0.2">
      <c r="A116" t="s">
        <v>472</v>
      </c>
      <c r="B116" t="s">
        <v>473</v>
      </c>
      <c r="C116" t="s">
        <v>474</v>
      </c>
      <c r="D116" t="s">
        <v>26</v>
      </c>
      <c r="E116" t="s">
        <v>16</v>
      </c>
      <c r="F116">
        <v>28078</v>
      </c>
      <c r="G116">
        <v>35.442613999999999</v>
      </c>
      <c r="H116">
        <v>-80.882527999999994</v>
      </c>
      <c r="I116">
        <v>2.5</v>
      </c>
      <c r="J116">
        <v>3</v>
      </c>
      <c r="K116">
        <v>0</v>
      </c>
      <c r="L116" t="s">
        <v>412</v>
      </c>
    </row>
    <row r="117" spans="1:12" x14ac:dyDescent="0.2">
      <c r="A117" t="s">
        <v>475</v>
      </c>
      <c r="B117" t="s">
        <v>476</v>
      </c>
      <c r="C117" t="s">
        <v>477</v>
      </c>
      <c r="D117" t="s">
        <v>21</v>
      </c>
      <c r="E117" t="s">
        <v>16</v>
      </c>
      <c r="F117">
        <v>28217</v>
      </c>
      <c r="G117">
        <v>35.171295000000001</v>
      </c>
      <c r="H117">
        <v>-80.881686999999999</v>
      </c>
      <c r="I117">
        <v>4.5</v>
      </c>
      <c r="J117">
        <v>21</v>
      </c>
      <c r="K117">
        <v>1</v>
      </c>
      <c r="L117" t="s">
        <v>478</v>
      </c>
    </row>
    <row r="118" spans="1:12" x14ac:dyDescent="0.2">
      <c r="A118" t="s">
        <v>479</v>
      </c>
      <c r="B118" t="s">
        <v>480</v>
      </c>
      <c r="C118" t="s">
        <v>481</v>
      </c>
      <c r="D118" t="s">
        <v>21</v>
      </c>
      <c r="E118" t="s">
        <v>16</v>
      </c>
      <c r="F118">
        <v>28217</v>
      </c>
      <c r="G118">
        <v>35.158014999999999</v>
      </c>
      <c r="H118">
        <v>-80.889703999999995</v>
      </c>
      <c r="I118">
        <v>1.5</v>
      </c>
      <c r="J118">
        <v>5</v>
      </c>
      <c r="K118">
        <v>1</v>
      </c>
      <c r="L118" t="s">
        <v>482</v>
      </c>
    </row>
    <row r="119" spans="1:12" x14ac:dyDescent="0.2">
      <c r="A119" t="s">
        <v>483</v>
      </c>
      <c r="B119" t="s">
        <v>484</v>
      </c>
      <c r="C119" t="s">
        <v>166</v>
      </c>
      <c r="D119" t="s">
        <v>167</v>
      </c>
      <c r="E119" t="s">
        <v>16</v>
      </c>
      <c r="F119">
        <v>28075</v>
      </c>
      <c r="G119">
        <v>35.326298000000001</v>
      </c>
      <c r="H119">
        <v>-80.648239000000004</v>
      </c>
      <c r="I119">
        <v>3.5</v>
      </c>
      <c r="J119">
        <v>10</v>
      </c>
      <c r="K119">
        <v>0</v>
      </c>
      <c r="L119" t="s">
        <v>485</v>
      </c>
    </row>
    <row r="120" spans="1:12" x14ac:dyDescent="0.2">
      <c r="A120" t="s">
        <v>486</v>
      </c>
      <c r="B120" t="s">
        <v>487</v>
      </c>
      <c r="C120" t="s">
        <v>488</v>
      </c>
      <c r="D120" t="s">
        <v>21</v>
      </c>
      <c r="E120" t="s">
        <v>16</v>
      </c>
      <c r="F120">
        <v>28262</v>
      </c>
      <c r="G120">
        <v>35.315069700000002</v>
      </c>
      <c r="H120">
        <v>-80.7017326</v>
      </c>
      <c r="I120">
        <v>3</v>
      </c>
      <c r="J120">
        <v>7</v>
      </c>
      <c r="K120">
        <v>1</v>
      </c>
      <c r="L120" t="s">
        <v>489</v>
      </c>
    </row>
    <row r="121" spans="1:12" x14ac:dyDescent="0.2">
      <c r="A121" t="s">
        <v>490</v>
      </c>
      <c r="B121" t="s">
        <v>491</v>
      </c>
      <c r="C121" t="s">
        <v>492</v>
      </c>
      <c r="D121" t="s">
        <v>456</v>
      </c>
      <c r="E121" t="s">
        <v>16</v>
      </c>
      <c r="F121">
        <v>28012</v>
      </c>
      <c r="G121">
        <v>35.254264399999997</v>
      </c>
      <c r="H121">
        <v>-81.041372300000006</v>
      </c>
      <c r="I121">
        <v>3.5</v>
      </c>
      <c r="J121">
        <v>26</v>
      </c>
      <c r="K121">
        <v>1</v>
      </c>
      <c r="L121" t="s">
        <v>264</v>
      </c>
    </row>
    <row r="122" spans="1:12" x14ac:dyDescent="0.2">
      <c r="A122" t="s">
        <v>493</v>
      </c>
      <c r="B122" t="s">
        <v>494</v>
      </c>
      <c r="C122" t="s">
        <v>495</v>
      </c>
      <c r="D122" t="s">
        <v>21</v>
      </c>
      <c r="E122" t="s">
        <v>16</v>
      </c>
      <c r="F122">
        <v>28277</v>
      </c>
      <c r="G122">
        <v>35.056410999999997</v>
      </c>
      <c r="H122">
        <v>-80.8354073</v>
      </c>
      <c r="I122">
        <v>4.5</v>
      </c>
      <c r="J122">
        <v>254</v>
      </c>
      <c r="K122">
        <v>1</v>
      </c>
      <c r="L122" t="s">
        <v>496</v>
      </c>
    </row>
    <row r="123" spans="1:12" x14ac:dyDescent="0.2">
      <c r="A123" t="s">
        <v>497</v>
      </c>
      <c r="B123" t="s">
        <v>498</v>
      </c>
      <c r="C123" t="s">
        <v>499</v>
      </c>
      <c r="D123" t="s">
        <v>21</v>
      </c>
      <c r="E123" t="s">
        <v>16</v>
      </c>
      <c r="F123">
        <v>28269</v>
      </c>
      <c r="G123">
        <v>35.319090000000003</v>
      </c>
      <c r="H123">
        <v>-80.781177999999997</v>
      </c>
      <c r="I123">
        <v>2</v>
      </c>
      <c r="J123">
        <v>20</v>
      </c>
      <c r="K123">
        <v>1</v>
      </c>
      <c r="L123" t="s">
        <v>500</v>
      </c>
    </row>
    <row r="124" spans="1:12" x14ac:dyDescent="0.2">
      <c r="A124" t="s">
        <v>501</v>
      </c>
      <c r="B124" t="s">
        <v>502</v>
      </c>
      <c r="C124" t="s">
        <v>503</v>
      </c>
      <c r="D124" t="s">
        <v>135</v>
      </c>
      <c r="E124" t="s">
        <v>16</v>
      </c>
      <c r="F124">
        <v>28205</v>
      </c>
      <c r="G124">
        <v>35.192889999999998</v>
      </c>
      <c r="H124">
        <v>-80.767623</v>
      </c>
      <c r="I124">
        <v>5</v>
      </c>
      <c r="J124">
        <v>3</v>
      </c>
      <c r="K124">
        <v>1</v>
      </c>
      <c r="L124" t="s">
        <v>504</v>
      </c>
    </row>
    <row r="125" spans="1:12" x14ac:dyDescent="0.2">
      <c r="A125" t="s">
        <v>505</v>
      </c>
      <c r="B125" t="s">
        <v>506</v>
      </c>
      <c r="D125" t="s">
        <v>21</v>
      </c>
      <c r="E125" t="s">
        <v>16</v>
      </c>
      <c r="F125">
        <v>28211</v>
      </c>
      <c r="G125">
        <v>35.166003199999999</v>
      </c>
      <c r="H125">
        <v>-80.7934798</v>
      </c>
      <c r="I125">
        <v>5</v>
      </c>
      <c r="J125">
        <v>8</v>
      </c>
      <c r="K125">
        <v>1</v>
      </c>
      <c r="L125" t="s">
        <v>507</v>
      </c>
    </row>
    <row r="126" spans="1:12" x14ac:dyDescent="0.2">
      <c r="A126" t="s">
        <v>508</v>
      </c>
      <c r="B126" t="s">
        <v>509</v>
      </c>
      <c r="C126" t="s">
        <v>510</v>
      </c>
      <c r="D126" t="s">
        <v>295</v>
      </c>
      <c r="E126" t="s">
        <v>16</v>
      </c>
      <c r="F126">
        <v>28134</v>
      </c>
      <c r="G126">
        <v>35.114695699999999</v>
      </c>
      <c r="H126">
        <v>-80.912283700000003</v>
      </c>
      <c r="I126">
        <v>4</v>
      </c>
      <c r="J126">
        <v>4</v>
      </c>
      <c r="K126">
        <v>1</v>
      </c>
      <c r="L126" t="s">
        <v>511</v>
      </c>
    </row>
    <row r="127" spans="1:12" x14ac:dyDescent="0.2">
      <c r="A127" t="s">
        <v>512</v>
      </c>
      <c r="B127" t="s">
        <v>513</v>
      </c>
      <c r="C127" t="s">
        <v>514</v>
      </c>
      <c r="D127" t="s">
        <v>21</v>
      </c>
      <c r="E127" t="s">
        <v>16</v>
      </c>
      <c r="F127">
        <v>28277</v>
      </c>
      <c r="G127">
        <v>35.053554499999997</v>
      </c>
      <c r="H127">
        <v>-80.811620300000001</v>
      </c>
      <c r="I127">
        <v>3.5</v>
      </c>
      <c r="J127">
        <v>3</v>
      </c>
      <c r="K127">
        <v>0</v>
      </c>
      <c r="L127" t="s">
        <v>515</v>
      </c>
    </row>
    <row r="128" spans="1:12" x14ac:dyDescent="0.2">
      <c r="A128" t="s">
        <v>516</v>
      </c>
      <c r="B128" t="s">
        <v>517</v>
      </c>
      <c r="C128" t="s">
        <v>518</v>
      </c>
      <c r="D128" t="s">
        <v>135</v>
      </c>
      <c r="E128" t="s">
        <v>16</v>
      </c>
      <c r="F128">
        <v>28105</v>
      </c>
      <c r="G128">
        <v>35.116736299999999</v>
      </c>
      <c r="H128">
        <v>-80.7192328</v>
      </c>
      <c r="I128">
        <v>5</v>
      </c>
      <c r="J128">
        <v>36</v>
      </c>
      <c r="K128">
        <v>1</v>
      </c>
      <c r="L128" t="s">
        <v>519</v>
      </c>
    </row>
    <row r="129" spans="1:12" x14ac:dyDescent="0.2">
      <c r="A129" t="s">
        <v>520</v>
      </c>
      <c r="B129" t="s">
        <v>521</v>
      </c>
      <c r="C129" t="s">
        <v>522</v>
      </c>
      <c r="D129" t="s">
        <v>295</v>
      </c>
      <c r="E129" t="s">
        <v>16</v>
      </c>
      <c r="F129">
        <v>28134</v>
      </c>
      <c r="G129">
        <v>35.088492103100002</v>
      </c>
      <c r="H129">
        <v>-80.880788001799999</v>
      </c>
      <c r="I129">
        <v>3</v>
      </c>
      <c r="J129">
        <v>21</v>
      </c>
      <c r="K129">
        <v>1</v>
      </c>
      <c r="L129" t="s">
        <v>523</v>
      </c>
    </row>
    <row r="130" spans="1:12" x14ac:dyDescent="0.2">
      <c r="A130" t="s">
        <v>524</v>
      </c>
      <c r="B130" t="s">
        <v>525</v>
      </c>
      <c r="C130" t="s">
        <v>526</v>
      </c>
      <c r="D130" t="s">
        <v>135</v>
      </c>
      <c r="E130" t="s">
        <v>16</v>
      </c>
      <c r="F130">
        <v>28105</v>
      </c>
      <c r="G130">
        <v>35.122829164700001</v>
      </c>
      <c r="H130">
        <v>-80.729278810300002</v>
      </c>
      <c r="I130">
        <v>3</v>
      </c>
      <c r="J130">
        <v>4</v>
      </c>
      <c r="K130">
        <v>1</v>
      </c>
      <c r="L130" t="s">
        <v>527</v>
      </c>
    </row>
    <row r="131" spans="1:12" x14ac:dyDescent="0.2">
      <c r="A131" t="s">
        <v>528</v>
      </c>
      <c r="B131" t="s">
        <v>529</v>
      </c>
      <c r="C131" t="s">
        <v>530</v>
      </c>
      <c r="D131" t="s">
        <v>39</v>
      </c>
      <c r="E131" t="s">
        <v>16</v>
      </c>
      <c r="F131">
        <v>28027</v>
      </c>
      <c r="G131">
        <v>35.368891599999998</v>
      </c>
      <c r="H131">
        <v>-80.722370299999994</v>
      </c>
      <c r="I131">
        <v>2.5</v>
      </c>
      <c r="J131">
        <v>3</v>
      </c>
      <c r="K131">
        <v>0</v>
      </c>
      <c r="L131" t="s">
        <v>531</v>
      </c>
    </row>
    <row r="132" spans="1:12" x14ac:dyDescent="0.2">
      <c r="A132" t="s">
        <v>532</v>
      </c>
      <c r="B132" t="s">
        <v>533</v>
      </c>
      <c r="D132" t="s">
        <v>21</v>
      </c>
      <c r="E132" t="s">
        <v>16</v>
      </c>
      <c r="F132">
        <v>28201</v>
      </c>
      <c r="G132">
        <v>35.229413899999997</v>
      </c>
      <c r="H132">
        <v>-80.924734599999994</v>
      </c>
      <c r="I132">
        <v>4.5</v>
      </c>
      <c r="J132">
        <v>10</v>
      </c>
      <c r="K132">
        <v>1</v>
      </c>
      <c r="L132" t="s">
        <v>534</v>
      </c>
    </row>
    <row r="133" spans="1:12" x14ac:dyDescent="0.2">
      <c r="A133" t="s">
        <v>535</v>
      </c>
      <c r="B133" t="s">
        <v>536</v>
      </c>
      <c r="C133" t="s">
        <v>537</v>
      </c>
      <c r="D133" t="s">
        <v>21</v>
      </c>
      <c r="E133" t="s">
        <v>16</v>
      </c>
      <c r="F133">
        <v>28205</v>
      </c>
      <c r="G133">
        <v>35.235097400000001</v>
      </c>
      <c r="H133">
        <v>-80.787897400000006</v>
      </c>
      <c r="I133">
        <v>4.5</v>
      </c>
      <c r="J133">
        <v>89</v>
      </c>
      <c r="K133">
        <v>1</v>
      </c>
      <c r="L133" t="s">
        <v>538</v>
      </c>
    </row>
    <row r="134" spans="1:12" x14ac:dyDescent="0.2">
      <c r="A134" t="s">
        <v>539</v>
      </c>
      <c r="B134" t="s">
        <v>540</v>
      </c>
      <c r="D134" t="s">
        <v>21</v>
      </c>
      <c r="E134" t="s">
        <v>16</v>
      </c>
      <c r="G134">
        <v>35.227086900000003</v>
      </c>
      <c r="H134">
        <v>-80.843126699999999</v>
      </c>
      <c r="I134">
        <v>2.5</v>
      </c>
      <c r="J134">
        <v>7</v>
      </c>
      <c r="K134">
        <v>1</v>
      </c>
      <c r="L134" t="s">
        <v>541</v>
      </c>
    </row>
    <row r="135" spans="1:12" x14ac:dyDescent="0.2">
      <c r="A135" t="s">
        <v>542</v>
      </c>
      <c r="B135" t="s">
        <v>543</v>
      </c>
      <c r="C135" t="s">
        <v>544</v>
      </c>
      <c r="D135" t="s">
        <v>21</v>
      </c>
      <c r="E135" t="s">
        <v>16</v>
      </c>
      <c r="F135">
        <v>28207</v>
      </c>
      <c r="G135">
        <v>35.200281767600003</v>
      </c>
      <c r="H135">
        <v>-80.824434526499999</v>
      </c>
      <c r="I135">
        <v>3.5</v>
      </c>
      <c r="J135">
        <v>427</v>
      </c>
      <c r="K135">
        <v>1</v>
      </c>
      <c r="L135" t="s">
        <v>545</v>
      </c>
    </row>
    <row r="136" spans="1:12" x14ac:dyDescent="0.2">
      <c r="A136" t="s">
        <v>546</v>
      </c>
      <c r="B136" t="s">
        <v>547</v>
      </c>
      <c r="C136" t="s">
        <v>548</v>
      </c>
      <c r="D136" t="s">
        <v>39</v>
      </c>
      <c r="E136" t="s">
        <v>16</v>
      </c>
      <c r="F136">
        <v>28027</v>
      </c>
      <c r="G136">
        <v>35.422411190399998</v>
      </c>
      <c r="H136">
        <v>-80.662817359000002</v>
      </c>
      <c r="I136">
        <v>3</v>
      </c>
      <c r="J136">
        <v>3</v>
      </c>
      <c r="K136">
        <v>1</v>
      </c>
      <c r="L136" t="s">
        <v>549</v>
      </c>
    </row>
    <row r="137" spans="1:12" x14ac:dyDescent="0.2">
      <c r="A137" t="s">
        <v>550</v>
      </c>
      <c r="B137" t="s">
        <v>551</v>
      </c>
      <c r="C137" t="s">
        <v>552</v>
      </c>
      <c r="D137" t="s">
        <v>21</v>
      </c>
      <c r="E137" t="s">
        <v>16</v>
      </c>
      <c r="F137">
        <v>28208</v>
      </c>
      <c r="G137">
        <v>35.220559399999999</v>
      </c>
      <c r="H137">
        <v>-80.943873699999997</v>
      </c>
      <c r="I137">
        <v>2.5</v>
      </c>
      <c r="J137">
        <v>4</v>
      </c>
      <c r="K137">
        <v>1</v>
      </c>
      <c r="L137" t="s">
        <v>553</v>
      </c>
    </row>
    <row r="138" spans="1:12" x14ac:dyDescent="0.2">
      <c r="A138" t="s">
        <v>554</v>
      </c>
      <c r="B138" t="s">
        <v>555</v>
      </c>
      <c r="C138" t="s">
        <v>556</v>
      </c>
      <c r="D138" t="s">
        <v>21</v>
      </c>
      <c r="E138" t="s">
        <v>16</v>
      </c>
      <c r="F138">
        <v>28204</v>
      </c>
      <c r="G138">
        <v>35.224707299999999</v>
      </c>
      <c r="H138">
        <v>-80.820736999999994</v>
      </c>
      <c r="I138">
        <v>5</v>
      </c>
      <c r="J138">
        <v>4</v>
      </c>
      <c r="K138">
        <v>1</v>
      </c>
      <c r="L138" t="s">
        <v>557</v>
      </c>
    </row>
    <row r="139" spans="1:12" x14ac:dyDescent="0.2">
      <c r="A139" t="s">
        <v>558</v>
      </c>
      <c r="B139" t="s">
        <v>559</v>
      </c>
      <c r="C139" t="s">
        <v>560</v>
      </c>
      <c r="D139" t="s">
        <v>21</v>
      </c>
      <c r="E139" t="s">
        <v>16</v>
      </c>
      <c r="F139">
        <v>28227</v>
      </c>
      <c r="G139">
        <v>35.144680899999997</v>
      </c>
      <c r="H139">
        <v>-80.733611300000007</v>
      </c>
      <c r="I139">
        <v>5</v>
      </c>
      <c r="J139">
        <v>12</v>
      </c>
      <c r="K139">
        <v>1</v>
      </c>
      <c r="L139" t="s">
        <v>561</v>
      </c>
    </row>
    <row r="140" spans="1:12" x14ac:dyDescent="0.2">
      <c r="A140" t="s">
        <v>562</v>
      </c>
      <c r="B140" t="s">
        <v>563</v>
      </c>
      <c r="C140" t="s">
        <v>564</v>
      </c>
      <c r="D140" t="s">
        <v>21</v>
      </c>
      <c r="E140" t="s">
        <v>16</v>
      </c>
      <c r="F140">
        <v>28262</v>
      </c>
      <c r="G140">
        <v>35.312981000000001</v>
      </c>
      <c r="H140">
        <v>-80.780129000000002</v>
      </c>
      <c r="I140">
        <v>2</v>
      </c>
      <c r="J140">
        <v>8</v>
      </c>
      <c r="K140">
        <v>1</v>
      </c>
      <c r="L140" t="s">
        <v>565</v>
      </c>
    </row>
    <row r="141" spans="1:12" x14ac:dyDescent="0.2">
      <c r="A141" t="s">
        <v>566</v>
      </c>
      <c r="B141" t="s">
        <v>567</v>
      </c>
      <c r="C141" t="s">
        <v>568</v>
      </c>
      <c r="D141" t="s">
        <v>21</v>
      </c>
      <c r="E141" t="s">
        <v>16</v>
      </c>
      <c r="F141">
        <v>28203</v>
      </c>
      <c r="G141">
        <v>35.222816000000002</v>
      </c>
      <c r="H141">
        <v>-80.854761100000005</v>
      </c>
      <c r="I141">
        <v>4</v>
      </c>
      <c r="J141">
        <v>13</v>
      </c>
      <c r="K141">
        <v>1</v>
      </c>
      <c r="L141" t="s">
        <v>569</v>
      </c>
    </row>
    <row r="142" spans="1:12" x14ac:dyDescent="0.2">
      <c r="A142" t="s">
        <v>570</v>
      </c>
      <c r="B142" t="s">
        <v>571</v>
      </c>
      <c r="C142" t="s">
        <v>572</v>
      </c>
      <c r="D142" t="s">
        <v>21</v>
      </c>
      <c r="E142" t="s">
        <v>16</v>
      </c>
      <c r="F142">
        <v>28273</v>
      </c>
      <c r="G142">
        <v>35.128259999999997</v>
      </c>
      <c r="H142">
        <v>-80.876199999999997</v>
      </c>
      <c r="I142">
        <v>4</v>
      </c>
      <c r="J142">
        <v>6</v>
      </c>
      <c r="K142">
        <v>1</v>
      </c>
      <c r="L142" t="s">
        <v>573</v>
      </c>
    </row>
    <row r="143" spans="1:12" x14ac:dyDescent="0.2">
      <c r="A143" t="s">
        <v>574</v>
      </c>
      <c r="B143" t="s">
        <v>498</v>
      </c>
      <c r="C143" t="s">
        <v>575</v>
      </c>
      <c r="D143" t="s">
        <v>39</v>
      </c>
      <c r="E143" t="s">
        <v>16</v>
      </c>
      <c r="F143">
        <v>28027</v>
      </c>
      <c r="G143">
        <v>35.412227000000001</v>
      </c>
      <c r="H143">
        <v>-80.663297999999998</v>
      </c>
      <c r="I143">
        <v>4</v>
      </c>
      <c r="J143">
        <v>11</v>
      </c>
      <c r="K143">
        <v>1</v>
      </c>
      <c r="L143" t="s">
        <v>576</v>
      </c>
    </row>
    <row r="144" spans="1:12" x14ac:dyDescent="0.2">
      <c r="A144" t="s">
        <v>577</v>
      </c>
      <c r="B144" t="s">
        <v>578</v>
      </c>
      <c r="C144" t="s">
        <v>579</v>
      </c>
      <c r="D144" t="s">
        <v>21</v>
      </c>
      <c r="E144" t="s">
        <v>16</v>
      </c>
      <c r="F144">
        <v>28205</v>
      </c>
      <c r="G144">
        <v>35.204416700000003</v>
      </c>
      <c r="H144">
        <v>-80.803042500000004</v>
      </c>
      <c r="I144">
        <v>4.5</v>
      </c>
      <c r="J144">
        <v>4</v>
      </c>
      <c r="K144">
        <v>1</v>
      </c>
      <c r="L144" t="s">
        <v>580</v>
      </c>
    </row>
    <row r="145" spans="1:12" x14ac:dyDescent="0.2">
      <c r="A145" t="s">
        <v>581</v>
      </c>
      <c r="B145" t="s">
        <v>582</v>
      </c>
      <c r="C145" t="s">
        <v>583</v>
      </c>
      <c r="D145" t="s">
        <v>21</v>
      </c>
      <c r="E145" t="s">
        <v>16</v>
      </c>
      <c r="F145">
        <v>28277</v>
      </c>
      <c r="G145">
        <v>35.052111799999999</v>
      </c>
      <c r="H145">
        <v>-80.767598500000005</v>
      </c>
      <c r="I145">
        <v>2.5</v>
      </c>
      <c r="J145">
        <v>7</v>
      </c>
      <c r="K145">
        <v>1</v>
      </c>
      <c r="L145" t="s">
        <v>584</v>
      </c>
    </row>
    <row r="146" spans="1:12" x14ac:dyDescent="0.2">
      <c r="A146" t="s">
        <v>585</v>
      </c>
      <c r="B146" t="s">
        <v>586</v>
      </c>
      <c r="C146" t="s">
        <v>587</v>
      </c>
      <c r="D146" t="s">
        <v>588</v>
      </c>
      <c r="E146" t="s">
        <v>16</v>
      </c>
      <c r="F146">
        <v>28110</v>
      </c>
      <c r="G146">
        <v>35.009986499999997</v>
      </c>
      <c r="H146">
        <v>-80.579625100000001</v>
      </c>
      <c r="I146">
        <v>4.5</v>
      </c>
      <c r="J146">
        <v>25</v>
      </c>
      <c r="K146">
        <v>1</v>
      </c>
      <c r="L146" t="s">
        <v>589</v>
      </c>
    </row>
    <row r="147" spans="1:12" x14ac:dyDescent="0.2">
      <c r="A147" t="s">
        <v>590</v>
      </c>
      <c r="B147" t="s">
        <v>591</v>
      </c>
      <c r="C147" t="s">
        <v>592</v>
      </c>
      <c r="D147" t="s">
        <v>21</v>
      </c>
      <c r="E147" t="s">
        <v>16</v>
      </c>
      <c r="F147">
        <v>28210</v>
      </c>
      <c r="G147">
        <v>35.093588599999997</v>
      </c>
      <c r="H147">
        <v>-80.867151100000001</v>
      </c>
      <c r="I147">
        <v>4</v>
      </c>
      <c r="J147">
        <v>19</v>
      </c>
      <c r="K147">
        <v>1</v>
      </c>
      <c r="L147" t="s">
        <v>593</v>
      </c>
    </row>
    <row r="148" spans="1:12" x14ac:dyDescent="0.2">
      <c r="A148" t="s">
        <v>594</v>
      </c>
      <c r="B148" t="s">
        <v>595</v>
      </c>
      <c r="C148" t="s">
        <v>596</v>
      </c>
      <c r="D148" t="s">
        <v>21</v>
      </c>
      <c r="E148" t="s">
        <v>16</v>
      </c>
      <c r="F148">
        <v>28277</v>
      </c>
      <c r="G148">
        <v>35.051068399999998</v>
      </c>
      <c r="H148">
        <v>-80.772641199999995</v>
      </c>
      <c r="I148">
        <v>3.5</v>
      </c>
      <c r="J148">
        <v>7</v>
      </c>
      <c r="K148">
        <v>1</v>
      </c>
      <c r="L148" t="s">
        <v>597</v>
      </c>
    </row>
    <row r="149" spans="1:12" x14ac:dyDescent="0.2">
      <c r="A149" t="s">
        <v>598</v>
      </c>
      <c r="B149" t="s">
        <v>599</v>
      </c>
      <c r="C149" t="s">
        <v>600</v>
      </c>
      <c r="D149" t="s">
        <v>601</v>
      </c>
      <c r="E149" t="s">
        <v>16</v>
      </c>
      <c r="F149">
        <v>28081</v>
      </c>
      <c r="G149">
        <v>35.495075300000003</v>
      </c>
      <c r="H149">
        <v>-80.626230899999996</v>
      </c>
      <c r="I149">
        <v>1</v>
      </c>
      <c r="J149">
        <v>3</v>
      </c>
      <c r="K149">
        <v>1</v>
      </c>
      <c r="L149" t="s">
        <v>602</v>
      </c>
    </row>
    <row r="150" spans="1:12" x14ac:dyDescent="0.2">
      <c r="A150" t="s">
        <v>603</v>
      </c>
      <c r="B150" t="s">
        <v>604</v>
      </c>
      <c r="C150" t="s">
        <v>605</v>
      </c>
      <c r="D150" t="s">
        <v>21</v>
      </c>
      <c r="E150" t="s">
        <v>16</v>
      </c>
      <c r="F150">
        <v>28273</v>
      </c>
      <c r="G150">
        <v>35.103735999999998</v>
      </c>
      <c r="H150">
        <v>-80.988214999999997</v>
      </c>
      <c r="I150">
        <v>1.5</v>
      </c>
      <c r="J150">
        <v>5</v>
      </c>
      <c r="K150">
        <v>1</v>
      </c>
      <c r="L150" t="s">
        <v>606</v>
      </c>
    </row>
    <row r="151" spans="1:12" x14ac:dyDescent="0.2">
      <c r="A151" t="s">
        <v>607</v>
      </c>
      <c r="B151" t="s">
        <v>608</v>
      </c>
      <c r="C151" t="s">
        <v>609</v>
      </c>
      <c r="D151" t="s">
        <v>39</v>
      </c>
      <c r="E151" t="s">
        <v>16</v>
      </c>
      <c r="F151">
        <v>28027</v>
      </c>
      <c r="G151">
        <v>35.402852500000002</v>
      </c>
      <c r="H151">
        <v>-80.758997399999998</v>
      </c>
      <c r="I151">
        <v>4</v>
      </c>
      <c r="J151">
        <v>5</v>
      </c>
      <c r="K151">
        <v>1</v>
      </c>
      <c r="L151" t="s">
        <v>610</v>
      </c>
    </row>
    <row r="152" spans="1:12" x14ac:dyDescent="0.2">
      <c r="A152" t="s">
        <v>611</v>
      </c>
      <c r="B152" t="s">
        <v>612</v>
      </c>
      <c r="C152" t="s">
        <v>613</v>
      </c>
      <c r="D152" t="s">
        <v>15</v>
      </c>
      <c r="E152" t="s">
        <v>16</v>
      </c>
      <c r="F152">
        <v>28031</v>
      </c>
      <c r="G152">
        <v>35.482164400000002</v>
      </c>
      <c r="H152">
        <v>-80.880864799999998</v>
      </c>
      <c r="I152">
        <v>2.5</v>
      </c>
      <c r="J152">
        <v>15</v>
      </c>
      <c r="K152">
        <v>1</v>
      </c>
      <c r="L152" t="s">
        <v>614</v>
      </c>
    </row>
    <row r="153" spans="1:12" x14ac:dyDescent="0.2">
      <c r="A153" t="s">
        <v>615</v>
      </c>
      <c r="B153" t="s">
        <v>616</v>
      </c>
      <c r="C153" t="s">
        <v>617</v>
      </c>
      <c r="D153" t="s">
        <v>295</v>
      </c>
      <c r="E153" t="s">
        <v>16</v>
      </c>
      <c r="F153">
        <v>28134</v>
      </c>
      <c r="G153">
        <v>35.084707199999997</v>
      </c>
      <c r="H153">
        <v>-80.890457299999994</v>
      </c>
      <c r="I153">
        <v>4</v>
      </c>
      <c r="J153">
        <v>20</v>
      </c>
      <c r="K153">
        <v>1</v>
      </c>
      <c r="L153" t="s">
        <v>618</v>
      </c>
    </row>
    <row r="154" spans="1:12" x14ac:dyDescent="0.2">
      <c r="A154" t="s">
        <v>619</v>
      </c>
      <c r="B154" t="s">
        <v>620</v>
      </c>
      <c r="C154" t="s">
        <v>621</v>
      </c>
      <c r="D154" t="s">
        <v>21</v>
      </c>
      <c r="E154" t="s">
        <v>16</v>
      </c>
      <c r="F154">
        <v>28269</v>
      </c>
      <c r="G154">
        <v>35.337388099999998</v>
      </c>
      <c r="H154">
        <v>-80.824167700000004</v>
      </c>
      <c r="I154">
        <v>3.5</v>
      </c>
      <c r="J154">
        <v>5</v>
      </c>
      <c r="K154">
        <v>1</v>
      </c>
      <c r="L154" t="s">
        <v>622</v>
      </c>
    </row>
    <row r="155" spans="1:12" x14ac:dyDescent="0.2">
      <c r="A155" t="s">
        <v>623</v>
      </c>
      <c r="B155" t="s">
        <v>624</v>
      </c>
      <c r="C155" t="s">
        <v>625</v>
      </c>
      <c r="D155" t="s">
        <v>21</v>
      </c>
      <c r="E155" t="s">
        <v>16</v>
      </c>
      <c r="F155">
        <v>28277</v>
      </c>
      <c r="G155">
        <v>35.059201508299999</v>
      </c>
      <c r="H155">
        <v>-80.813172031899995</v>
      </c>
      <c r="I155">
        <v>5</v>
      </c>
      <c r="J155">
        <v>5</v>
      </c>
      <c r="K155">
        <v>1</v>
      </c>
      <c r="L155" t="s">
        <v>626</v>
      </c>
    </row>
    <row r="156" spans="1:12" x14ac:dyDescent="0.2">
      <c r="A156" t="s">
        <v>627</v>
      </c>
      <c r="B156" t="s">
        <v>628</v>
      </c>
      <c r="C156" t="s">
        <v>629</v>
      </c>
      <c r="D156" t="s">
        <v>630</v>
      </c>
      <c r="E156" t="s">
        <v>16</v>
      </c>
      <c r="F156">
        <v>28205</v>
      </c>
      <c r="G156">
        <v>35.239466</v>
      </c>
      <c r="H156">
        <v>-80.797826000000001</v>
      </c>
      <c r="I156">
        <v>5</v>
      </c>
      <c r="J156">
        <v>8</v>
      </c>
      <c r="K156">
        <v>0</v>
      </c>
      <c r="L156" t="s">
        <v>631</v>
      </c>
    </row>
    <row r="157" spans="1:12" x14ac:dyDescent="0.2">
      <c r="A157" t="s">
        <v>632</v>
      </c>
      <c r="B157" t="s">
        <v>633</v>
      </c>
      <c r="C157" t="s">
        <v>634</v>
      </c>
      <c r="D157" t="s">
        <v>135</v>
      </c>
      <c r="E157" t="s">
        <v>16</v>
      </c>
      <c r="F157">
        <v>28105</v>
      </c>
      <c r="G157">
        <v>35.126389000000003</v>
      </c>
      <c r="H157">
        <v>-80.708036000000007</v>
      </c>
      <c r="I157">
        <v>4</v>
      </c>
      <c r="J157">
        <v>28</v>
      </c>
      <c r="K157">
        <v>0</v>
      </c>
      <c r="L157" t="s">
        <v>635</v>
      </c>
    </row>
    <row r="158" spans="1:12" x14ac:dyDescent="0.2">
      <c r="A158" t="s">
        <v>636</v>
      </c>
      <c r="B158" t="s">
        <v>637</v>
      </c>
      <c r="C158" t="s">
        <v>638</v>
      </c>
      <c r="D158" t="s">
        <v>21</v>
      </c>
      <c r="E158" t="s">
        <v>16</v>
      </c>
      <c r="F158">
        <v>28208</v>
      </c>
      <c r="G158">
        <v>35.2205206597</v>
      </c>
      <c r="H158">
        <v>-80.943672160199995</v>
      </c>
      <c r="I158">
        <v>2.5</v>
      </c>
      <c r="J158">
        <v>33</v>
      </c>
      <c r="K158">
        <v>1</v>
      </c>
      <c r="L158" t="s">
        <v>639</v>
      </c>
    </row>
    <row r="159" spans="1:12" x14ac:dyDescent="0.2">
      <c r="A159" t="s">
        <v>640</v>
      </c>
      <c r="B159" t="s">
        <v>641</v>
      </c>
      <c r="C159" t="s">
        <v>642</v>
      </c>
      <c r="D159" t="s">
        <v>643</v>
      </c>
      <c r="E159" t="s">
        <v>16</v>
      </c>
      <c r="F159">
        <v>28079</v>
      </c>
      <c r="G159">
        <v>35.049266025100003</v>
      </c>
      <c r="H159">
        <v>-80.647585764499993</v>
      </c>
      <c r="I159">
        <v>1</v>
      </c>
      <c r="J159">
        <v>21</v>
      </c>
      <c r="K159">
        <v>1</v>
      </c>
      <c r="L159" t="s">
        <v>644</v>
      </c>
    </row>
    <row r="160" spans="1:12" x14ac:dyDescent="0.2">
      <c r="A160" t="s">
        <v>645</v>
      </c>
      <c r="B160" t="s">
        <v>646</v>
      </c>
      <c r="C160" t="s">
        <v>647</v>
      </c>
      <c r="D160" t="s">
        <v>21</v>
      </c>
      <c r="E160" t="s">
        <v>16</v>
      </c>
      <c r="F160">
        <v>28202</v>
      </c>
      <c r="G160">
        <v>35.226791300000002</v>
      </c>
      <c r="H160">
        <v>-80.840395000000001</v>
      </c>
      <c r="I160">
        <v>5</v>
      </c>
      <c r="J160">
        <v>9</v>
      </c>
      <c r="K160">
        <v>1</v>
      </c>
      <c r="L160" t="s">
        <v>648</v>
      </c>
    </row>
    <row r="161" spans="1:12" x14ac:dyDescent="0.2">
      <c r="A161" t="s">
        <v>649</v>
      </c>
      <c r="B161" t="s">
        <v>650</v>
      </c>
      <c r="C161" t="s">
        <v>651</v>
      </c>
      <c r="D161" t="s">
        <v>21</v>
      </c>
      <c r="E161" t="s">
        <v>16</v>
      </c>
      <c r="F161">
        <v>28262</v>
      </c>
      <c r="G161">
        <v>35.295056082000002</v>
      </c>
      <c r="H161">
        <v>-80.762836808900005</v>
      </c>
      <c r="I161">
        <v>4</v>
      </c>
      <c r="J161">
        <v>8</v>
      </c>
      <c r="K161">
        <v>0</v>
      </c>
      <c r="L161" t="s">
        <v>652</v>
      </c>
    </row>
    <row r="162" spans="1:12" x14ac:dyDescent="0.2">
      <c r="A162" t="s">
        <v>653</v>
      </c>
      <c r="B162" t="s">
        <v>654</v>
      </c>
      <c r="D162" t="s">
        <v>21</v>
      </c>
      <c r="E162" t="s">
        <v>16</v>
      </c>
      <c r="F162">
        <v>28105</v>
      </c>
      <c r="G162">
        <v>35.1105564</v>
      </c>
      <c r="H162">
        <v>-80.7103532</v>
      </c>
      <c r="I162">
        <v>4</v>
      </c>
      <c r="J162">
        <v>13</v>
      </c>
      <c r="K162">
        <v>1</v>
      </c>
      <c r="L162" t="s">
        <v>655</v>
      </c>
    </row>
    <row r="163" spans="1:12" x14ac:dyDescent="0.2">
      <c r="A163" t="s">
        <v>656</v>
      </c>
      <c r="B163" t="s">
        <v>657</v>
      </c>
      <c r="C163" t="s">
        <v>658</v>
      </c>
      <c r="D163" t="s">
        <v>30</v>
      </c>
      <c r="E163" t="s">
        <v>16</v>
      </c>
      <c r="F163">
        <v>28054</v>
      </c>
      <c r="G163">
        <v>35.252198100000001</v>
      </c>
      <c r="H163">
        <v>-81.144792899999999</v>
      </c>
      <c r="I163">
        <v>4</v>
      </c>
      <c r="J163">
        <v>12</v>
      </c>
      <c r="K163">
        <v>1</v>
      </c>
      <c r="L163" t="s">
        <v>659</v>
      </c>
    </row>
    <row r="164" spans="1:12" x14ac:dyDescent="0.2">
      <c r="A164" t="s">
        <v>660</v>
      </c>
      <c r="B164" t="s">
        <v>661</v>
      </c>
      <c r="D164" t="s">
        <v>21</v>
      </c>
      <c r="E164" t="s">
        <v>16</v>
      </c>
      <c r="F164">
        <v>28269</v>
      </c>
      <c r="G164">
        <v>35.3352529</v>
      </c>
      <c r="H164">
        <v>-80.799018500000003</v>
      </c>
      <c r="I164">
        <v>3</v>
      </c>
      <c r="J164">
        <v>5</v>
      </c>
      <c r="K164">
        <v>0</v>
      </c>
      <c r="L164" t="s">
        <v>662</v>
      </c>
    </row>
    <row r="165" spans="1:12" x14ac:dyDescent="0.2">
      <c r="A165" t="s">
        <v>663</v>
      </c>
      <c r="B165" t="s">
        <v>664</v>
      </c>
      <c r="C165" t="s">
        <v>665</v>
      </c>
      <c r="D165" t="s">
        <v>21</v>
      </c>
      <c r="E165" t="s">
        <v>16</v>
      </c>
      <c r="F165">
        <v>28202</v>
      </c>
      <c r="G165">
        <v>35.226832299999998</v>
      </c>
      <c r="H165">
        <v>-80.854860400000007</v>
      </c>
      <c r="I165">
        <v>4</v>
      </c>
      <c r="J165">
        <v>16</v>
      </c>
      <c r="K165">
        <v>1</v>
      </c>
      <c r="L165" t="s">
        <v>666</v>
      </c>
    </row>
    <row r="166" spans="1:12" x14ac:dyDescent="0.2">
      <c r="A166" t="s">
        <v>667</v>
      </c>
      <c r="B166" t="s">
        <v>668</v>
      </c>
      <c r="C166" t="s">
        <v>669</v>
      </c>
      <c r="D166" t="s">
        <v>456</v>
      </c>
      <c r="E166" t="s">
        <v>16</v>
      </c>
      <c r="F166">
        <v>28012</v>
      </c>
      <c r="G166">
        <v>35.202348600000001</v>
      </c>
      <c r="H166">
        <v>-81.02243</v>
      </c>
      <c r="I166">
        <v>5</v>
      </c>
      <c r="J166">
        <v>3</v>
      </c>
      <c r="K166">
        <v>1</v>
      </c>
      <c r="L166" t="s">
        <v>670</v>
      </c>
    </row>
    <row r="167" spans="1:12" x14ac:dyDescent="0.2">
      <c r="A167" t="s">
        <v>671</v>
      </c>
      <c r="B167" t="s">
        <v>672</v>
      </c>
      <c r="C167" t="s">
        <v>673</v>
      </c>
      <c r="D167" t="s">
        <v>21</v>
      </c>
      <c r="E167" t="s">
        <v>16</v>
      </c>
      <c r="F167">
        <v>28215</v>
      </c>
      <c r="G167">
        <v>35.2841959</v>
      </c>
      <c r="H167">
        <v>-80.662603599999997</v>
      </c>
      <c r="I167">
        <v>5</v>
      </c>
      <c r="J167">
        <v>11</v>
      </c>
      <c r="K167">
        <v>1</v>
      </c>
      <c r="L167" t="s">
        <v>674</v>
      </c>
    </row>
    <row r="168" spans="1:12" x14ac:dyDescent="0.2">
      <c r="A168" t="s">
        <v>675</v>
      </c>
      <c r="B168" t="s">
        <v>676</v>
      </c>
      <c r="C168" t="s">
        <v>677</v>
      </c>
      <c r="D168" t="s">
        <v>30</v>
      </c>
      <c r="E168" t="s">
        <v>16</v>
      </c>
      <c r="F168">
        <v>28056</v>
      </c>
      <c r="G168">
        <v>35.257456900000001</v>
      </c>
      <c r="H168">
        <v>-81.111417200000005</v>
      </c>
      <c r="I168">
        <v>4</v>
      </c>
      <c r="J168">
        <v>8</v>
      </c>
      <c r="K168">
        <v>1</v>
      </c>
      <c r="L168" t="s">
        <v>678</v>
      </c>
    </row>
    <row r="169" spans="1:12" x14ac:dyDescent="0.2">
      <c r="A169" t="s">
        <v>679</v>
      </c>
      <c r="B169" t="s">
        <v>101</v>
      </c>
      <c r="C169" t="s">
        <v>680</v>
      </c>
      <c r="D169" t="s">
        <v>21</v>
      </c>
      <c r="E169" t="s">
        <v>16</v>
      </c>
      <c r="F169">
        <v>28226</v>
      </c>
      <c r="G169">
        <v>35.086822682499999</v>
      </c>
      <c r="H169">
        <v>-80.845237497300005</v>
      </c>
      <c r="I169">
        <v>2</v>
      </c>
      <c r="J169">
        <v>7</v>
      </c>
      <c r="K169">
        <v>1</v>
      </c>
      <c r="L169" t="s">
        <v>681</v>
      </c>
    </row>
    <row r="170" spans="1:12" x14ac:dyDescent="0.2">
      <c r="A170" t="s">
        <v>682</v>
      </c>
      <c r="B170" t="s">
        <v>683</v>
      </c>
      <c r="C170" t="s">
        <v>684</v>
      </c>
      <c r="D170" t="s">
        <v>643</v>
      </c>
      <c r="E170" t="s">
        <v>16</v>
      </c>
      <c r="F170">
        <v>28079</v>
      </c>
      <c r="G170">
        <v>35.078237602900003</v>
      </c>
      <c r="H170">
        <v>-80.647840509299996</v>
      </c>
      <c r="I170">
        <v>4.5</v>
      </c>
      <c r="J170">
        <v>4</v>
      </c>
      <c r="K170">
        <v>1</v>
      </c>
      <c r="L170" t="s">
        <v>685</v>
      </c>
    </row>
    <row r="171" spans="1:12" x14ac:dyDescent="0.2">
      <c r="A171" t="s">
        <v>686</v>
      </c>
      <c r="B171" t="s">
        <v>687</v>
      </c>
      <c r="C171" t="s">
        <v>688</v>
      </c>
      <c r="D171" t="s">
        <v>30</v>
      </c>
      <c r="E171" t="s">
        <v>16</v>
      </c>
      <c r="F171">
        <v>28054</v>
      </c>
      <c r="G171">
        <v>35.254031300000001</v>
      </c>
      <c r="H171">
        <v>-81.178517900000003</v>
      </c>
      <c r="I171">
        <v>4.5</v>
      </c>
      <c r="J171">
        <v>9</v>
      </c>
      <c r="K171">
        <v>1</v>
      </c>
      <c r="L171" t="s">
        <v>689</v>
      </c>
    </row>
    <row r="172" spans="1:12" x14ac:dyDescent="0.2">
      <c r="A172" t="s">
        <v>690</v>
      </c>
      <c r="B172" t="s">
        <v>691</v>
      </c>
      <c r="C172" t="s">
        <v>692</v>
      </c>
      <c r="D172" t="s">
        <v>39</v>
      </c>
      <c r="E172" t="s">
        <v>16</v>
      </c>
      <c r="F172">
        <v>28027</v>
      </c>
      <c r="G172">
        <v>35.361252999999998</v>
      </c>
      <c r="H172">
        <v>-80.711239000000006</v>
      </c>
      <c r="I172">
        <v>3.5</v>
      </c>
      <c r="J172">
        <v>11</v>
      </c>
      <c r="K172">
        <v>1</v>
      </c>
      <c r="L172" t="s">
        <v>693</v>
      </c>
    </row>
    <row r="173" spans="1:12" x14ac:dyDescent="0.2">
      <c r="A173" t="s">
        <v>694</v>
      </c>
      <c r="B173" t="s">
        <v>695</v>
      </c>
      <c r="C173" t="s">
        <v>696</v>
      </c>
      <c r="D173" t="s">
        <v>697</v>
      </c>
      <c r="E173" t="s">
        <v>16</v>
      </c>
      <c r="F173">
        <v>28037</v>
      </c>
      <c r="G173">
        <v>35.443559999999998</v>
      </c>
      <c r="H173">
        <v>-80.996189999999999</v>
      </c>
      <c r="I173">
        <v>4</v>
      </c>
      <c r="J173">
        <v>5</v>
      </c>
      <c r="K173">
        <v>1</v>
      </c>
      <c r="L173" t="s">
        <v>355</v>
      </c>
    </row>
    <row r="174" spans="1:12" x14ac:dyDescent="0.2">
      <c r="A174" t="s">
        <v>698</v>
      </c>
      <c r="B174" t="s">
        <v>699</v>
      </c>
      <c r="C174" t="s">
        <v>700</v>
      </c>
      <c r="D174" t="s">
        <v>21</v>
      </c>
      <c r="E174" t="s">
        <v>16</v>
      </c>
      <c r="F174">
        <v>28202</v>
      </c>
      <c r="G174">
        <v>35.225217000000001</v>
      </c>
      <c r="H174">
        <v>-80.8362889</v>
      </c>
      <c r="I174">
        <v>3.5</v>
      </c>
      <c r="J174">
        <v>8</v>
      </c>
      <c r="K174">
        <v>0</v>
      </c>
      <c r="L174" t="s">
        <v>701</v>
      </c>
    </row>
    <row r="175" spans="1:12" x14ac:dyDescent="0.2">
      <c r="A175" t="s">
        <v>702</v>
      </c>
      <c r="B175" t="s">
        <v>703</v>
      </c>
      <c r="C175" t="s">
        <v>704</v>
      </c>
      <c r="D175" t="s">
        <v>601</v>
      </c>
      <c r="E175" t="s">
        <v>16</v>
      </c>
      <c r="F175">
        <v>28081</v>
      </c>
      <c r="G175">
        <v>35.4755256782</v>
      </c>
      <c r="H175">
        <v>-80.609765113999998</v>
      </c>
      <c r="I175">
        <v>4</v>
      </c>
      <c r="J175">
        <v>8</v>
      </c>
      <c r="K175">
        <v>1</v>
      </c>
      <c r="L175" t="s">
        <v>705</v>
      </c>
    </row>
    <row r="176" spans="1:12" x14ac:dyDescent="0.2">
      <c r="A176" t="s">
        <v>706</v>
      </c>
      <c r="B176" t="s">
        <v>707</v>
      </c>
      <c r="C176" t="s">
        <v>708</v>
      </c>
      <c r="D176" t="s">
        <v>21</v>
      </c>
      <c r="E176" t="s">
        <v>16</v>
      </c>
      <c r="F176">
        <v>28216</v>
      </c>
      <c r="G176">
        <v>35.2635407</v>
      </c>
      <c r="H176">
        <v>-80.856049499999997</v>
      </c>
      <c r="I176">
        <v>2.5</v>
      </c>
      <c r="J176">
        <v>3</v>
      </c>
      <c r="K176">
        <v>1</v>
      </c>
      <c r="L176" t="s">
        <v>709</v>
      </c>
    </row>
    <row r="177" spans="1:12" x14ac:dyDescent="0.2">
      <c r="A177" t="s">
        <v>710</v>
      </c>
      <c r="B177" t="s">
        <v>711</v>
      </c>
      <c r="C177" t="s">
        <v>712</v>
      </c>
      <c r="D177" t="s">
        <v>21</v>
      </c>
      <c r="E177" t="s">
        <v>16</v>
      </c>
      <c r="F177">
        <v>28211</v>
      </c>
      <c r="G177">
        <v>35.156163200000002</v>
      </c>
      <c r="H177">
        <v>-80.830945299999996</v>
      </c>
      <c r="I177">
        <v>3.5</v>
      </c>
      <c r="J177">
        <v>25</v>
      </c>
      <c r="K177">
        <v>1</v>
      </c>
      <c r="L177" t="s">
        <v>713</v>
      </c>
    </row>
    <row r="178" spans="1:12" x14ac:dyDescent="0.2">
      <c r="A178" t="s">
        <v>714</v>
      </c>
      <c r="B178" t="s">
        <v>715</v>
      </c>
      <c r="C178" t="s">
        <v>716</v>
      </c>
      <c r="D178" t="s">
        <v>21</v>
      </c>
      <c r="E178" t="s">
        <v>16</v>
      </c>
      <c r="F178">
        <v>28213</v>
      </c>
      <c r="G178">
        <v>35.265791</v>
      </c>
      <c r="H178">
        <v>-80.768121199999996</v>
      </c>
      <c r="I178">
        <v>2.5</v>
      </c>
      <c r="J178">
        <v>15</v>
      </c>
      <c r="K178">
        <v>1</v>
      </c>
      <c r="L178" t="s">
        <v>717</v>
      </c>
    </row>
    <row r="179" spans="1:12" x14ac:dyDescent="0.2">
      <c r="A179" t="s">
        <v>718</v>
      </c>
      <c r="B179" t="s">
        <v>719</v>
      </c>
      <c r="C179" t="s">
        <v>720</v>
      </c>
      <c r="D179" t="s">
        <v>21</v>
      </c>
      <c r="E179" t="s">
        <v>16</v>
      </c>
      <c r="F179">
        <v>28217</v>
      </c>
      <c r="G179">
        <v>35.194457300000003</v>
      </c>
      <c r="H179">
        <v>-80.8748346</v>
      </c>
      <c r="I179">
        <v>4.5</v>
      </c>
      <c r="J179">
        <v>120</v>
      </c>
      <c r="K179">
        <v>1</v>
      </c>
      <c r="L179" t="s">
        <v>721</v>
      </c>
    </row>
    <row r="180" spans="1:12" x14ac:dyDescent="0.2">
      <c r="A180" t="s">
        <v>722</v>
      </c>
      <c r="B180" t="s">
        <v>723</v>
      </c>
      <c r="C180" t="s">
        <v>724</v>
      </c>
      <c r="D180" t="s">
        <v>21</v>
      </c>
      <c r="E180" t="s">
        <v>16</v>
      </c>
      <c r="F180">
        <v>28273</v>
      </c>
      <c r="G180">
        <v>35.1025688</v>
      </c>
      <c r="H180">
        <v>-80.978822899999997</v>
      </c>
      <c r="I180">
        <v>4.5</v>
      </c>
      <c r="J180">
        <v>3</v>
      </c>
      <c r="K180">
        <v>1</v>
      </c>
      <c r="L180" t="s">
        <v>725</v>
      </c>
    </row>
    <row r="181" spans="1:12" x14ac:dyDescent="0.2">
      <c r="A181" t="s">
        <v>726</v>
      </c>
      <c r="B181" t="s">
        <v>727</v>
      </c>
      <c r="C181" t="s">
        <v>728</v>
      </c>
      <c r="D181" t="s">
        <v>21</v>
      </c>
      <c r="E181" t="s">
        <v>16</v>
      </c>
      <c r="F181">
        <v>28213</v>
      </c>
      <c r="G181">
        <v>35.287122151600002</v>
      </c>
      <c r="H181">
        <v>-80.728211026400004</v>
      </c>
      <c r="I181">
        <v>3.5</v>
      </c>
      <c r="J181">
        <v>98</v>
      </c>
      <c r="K181">
        <v>1</v>
      </c>
      <c r="L181" t="s">
        <v>729</v>
      </c>
    </row>
    <row r="182" spans="1:12" x14ac:dyDescent="0.2">
      <c r="A182" t="s">
        <v>730</v>
      </c>
      <c r="B182" t="s">
        <v>731</v>
      </c>
      <c r="C182" t="s">
        <v>732</v>
      </c>
      <c r="D182" t="s">
        <v>21</v>
      </c>
      <c r="E182" t="s">
        <v>16</v>
      </c>
      <c r="F182">
        <v>28213</v>
      </c>
      <c r="G182">
        <v>35.260103000000001</v>
      </c>
      <c r="H182">
        <v>-80.7738315</v>
      </c>
      <c r="I182">
        <v>3.5</v>
      </c>
      <c r="J182">
        <v>5</v>
      </c>
      <c r="K182">
        <v>1</v>
      </c>
      <c r="L182" t="s">
        <v>733</v>
      </c>
    </row>
    <row r="183" spans="1:12" x14ac:dyDescent="0.2">
      <c r="A183" t="s">
        <v>734</v>
      </c>
      <c r="B183" t="s">
        <v>735</v>
      </c>
      <c r="C183" t="s">
        <v>736</v>
      </c>
      <c r="D183" t="s">
        <v>21</v>
      </c>
      <c r="E183" t="s">
        <v>16</v>
      </c>
      <c r="F183">
        <v>28270</v>
      </c>
      <c r="G183">
        <v>35.147313500000003</v>
      </c>
      <c r="H183">
        <v>-80.744047100000003</v>
      </c>
      <c r="I183">
        <v>5</v>
      </c>
      <c r="J183">
        <v>4</v>
      </c>
      <c r="K183">
        <v>1</v>
      </c>
      <c r="L183" t="s">
        <v>737</v>
      </c>
    </row>
    <row r="184" spans="1:12" x14ac:dyDescent="0.2">
      <c r="A184" t="s">
        <v>738</v>
      </c>
      <c r="B184" t="s">
        <v>739</v>
      </c>
      <c r="C184" t="s">
        <v>740</v>
      </c>
      <c r="D184" t="s">
        <v>26</v>
      </c>
      <c r="E184" t="s">
        <v>16</v>
      </c>
      <c r="F184">
        <v>28078</v>
      </c>
      <c r="G184">
        <v>35.417593685999996</v>
      </c>
      <c r="H184">
        <v>-80.858001709000007</v>
      </c>
      <c r="I184">
        <v>5</v>
      </c>
      <c r="J184">
        <v>3</v>
      </c>
      <c r="K184">
        <v>1</v>
      </c>
      <c r="L184" t="s">
        <v>741</v>
      </c>
    </row>
    <row r="185" spans="1:12" x14ac:dyDescent="0.2">
      <c r="A185" t="s">
        <v>742</v>
      </c>
      <c r="B185" t="s">
        <v>743</v>
      </c>
      <c r="C185" t="s">
        <v>744</v>
      </c>
      <c r="D185" t="s">
        <v>15</v>
      </c>
      <c r="E185" t="s">
        <v>16</v>
      </c>
      <c r="F185">
        <v>28031</v>
      </c>
      <c r="G185">
        <v>35.4889607876</v>
      </c>
      <c r="H185">
        <v>-80.874776940999993</v>
      </c>
      <c r="I185">
        <v>3.5</v>
      </c>
      <c r="J185">
        <v>3</v>
      </c>
      <c r="K185">
        <v>1</v>
      </c>
      <c r="L185" t="s">
        <v>745</v>
      </c>
    </row>
    <row r="186" spans="1:12" x14ac:dyDescent="0.2">
      <c r="A186" t="s">
        <v>746</v>
      </c>
      <c r="B186" t="s">
        <v>747</v>
      </c>
      <c r="C186" t="s">
        <v>748</v>
      </c>
      <c r="D186" t="s">
        <v>456</v>
      </c>
      <c r="E186" t="s">
        <v>16</v>
      </c>
      <c r="F186">
        <v>28012</v>
      </c>
      <c r="G186">
        <v>35.245615800000003</v>
      </c>
      <c r="H186">
        <v>-81.035827999999995</v>
      </c>
      <c r="I186">
        <v>2.5</v>
      </c>
      <c r="J186">
        <v>7</v>
      </c>
      <c r="K186">
        <v>1</v>
      </c>
      <c r="L186" t="s">
        <v>749</v>
      </c>
    </row>
    <row r="187" spans="1:12" x14ac:dyDescent="0.2">
      <c r="A187" t="s">
        <v>750</v>
      </c>
      <c r="B187" t="s">
        <v>751</v>
      </c>
      <c r="C187" t="s">
        <v>752</v>
      </c>
      <c r="D187" t="s">
        <v>21</v>
      </c>
      <c r="E187" t="s">
        <v>16</v>
      </c>
      <c r="F187">
        <v>28203</v>
      </c>
      <c r="G187">
        <v>35.197737681</v>
      </c>
      <c r="H187">
        <v>-80.852719050299996</v>
      </c>
      <c r="I187">
        <v>4</v>
      </c>
      <c r="J187">
        <v>631</v>
      </c>
      <c r="K187">
        <v>1</v>
      </c>
      <c r="L187" t="s">
        <v>753</v>
      </c>
    </row>
    <row r="188" spans="1:12" x14ac:dyDescent="0.2">
      <c r="A188" t="s">
        <v>754</v>
      </c>
      <c r="B188" t="s">
        <v>755</v>
      </c>
      <c r="C188" t="s">
        <v>756</v>
      </c>
      <c r="D188" t="s">
        <v>21</v>
      </c>
      <c r="E188" t="s">
        <v>16</v>
      </c>
      <c r="F188">
        <v>28204</v>
      </c>
      <c r="G188">
        <v>35.215840999999998</v>
      </c>
      <c r="H188">
        <v>-80.840632999999997</v>
      </c>
      <c r="I188">
        <v>3</v>
      </c>
      <c r="J188">
        <v>11</v>
      </c>
      <c r="K188">
        <v>0</v>
      </c>
      <c r="L188" t="s">
        <v>565</v>
      </c>
    </row>
    <row r="189" spans="1:12" x14ac:dyDescent="0.2">
      <c r="A189" t="s">
        <v>757</v>
      </c>
      <c r="B189" t="s">
        <v>758</v>
      </c>
      <c r="C189" t="s">
        <v>759</v>
      </c>
      <c r="D189" t="s">
        <v>601</v>
      </c>
      <c r="E189" t="s">
        <v>16</v>
      </c>
      <c r="F189">
        <v>28083</v>
      </c>
      <c r="G189">
        <v>35.487394750999997</v>
      </c>
      <c r="H189">
        <v>-80.610641999999999</v>
      </c>
      <c r="I189">
        <v>2</v>
      </c>
      <c r="J189">
        <v>3</v>
      </c>
      <c r="K189">
        <v>1</v>
      </c>
      <c r="L189" t="s">
        <v>760</v>
      </c>
    </row>
    <row r="190" spans="1:12" x14ac:dyDescent="0.2">
      <c r="A190" t="s">
        <v>761</v>
      </c>
      <c r="B190" t="s">
        <v>762</v>
      </c>
      <c r="C190" t="s">
        <v>763</v>
      </c>
      <c r="D190" t="s">
        <v>21</v>
      </c>
      <c r="E190" t="s">
        <v>16</v>
      </c>
      <c r="F190">
        <v>28269</v>
      </c>
      <c r="G190">
        <v>35.341816399999999</v>
      </c>
      <c r="H190">
        <v>-80.833799900000002</v>
      </c>
      <c r="I190">
        <v>3.5</v>
      </c>
      <c r="J190">
        <v>3</v>
      </c>
      <c r="K190">
        <v>1</v>
      </c>
      <c r="L190" t="s">
        <v>725</v>
      </c>
    </row>
    <row r="191" spans="1:12" x14ac:dyDescent="0.2">
      <c r="A191" t="s">
        <v>764</v>
      </c>
      <c r="B191" t="s">
        <v>765</v>
      </c>
      <c r="C191" t="s">
        <v>766</v>
      </c>
      <c r="D191" t="s">
        <v>21</v>
      </c>
      <c r="E191" t="s">
        <v>16</v>
      </c>
      <c r="F191">
        <v>28204</v>
      </c>
      <c r="G191">
        <v>35.214225599999999</v>
      </c>
      <c r="H191">
        <v>-80.826749599999999</v>
      </c>
      <c r="I191">
        <v>2.5</v>
      </c>
      <c r="J191">
        <v>49</v>
      </c>
      <c r="K191">
        <v>1</v>
      </c>
      <c r="L191" t="s">
        <v>767</v>
      </c>
    </row>
    <row r="192" spans="1:12" x14ac:dyDescent="0.2">
      <c r="A192" t="s">
        <v>768</v>
      </c>
      <c r="B192" t="s">
        <v>769</v>
      </c>
      <c r="C192" t="s">
        <v>770</v>
      </c>
      <c r="D192" t="s">
        <v>21</v>
      </c>
      <c r="E192" t="s">
        <v>16</v>
      </c>
      <c r="F192">
        <v>28216</v>
      </c>
      <c r="G192">
        <v>35.329613999999999</v>
      </c>
      <c r="H192">
        <v>-80.945831999999996</v>
      </c>
      <c r="I192">
        <v>4</v>
      </c>
      <c r="J192">
        <v>6</v>
      </c>
      <c r="K192">
        <v>1</v>
      </c>
      <c r="L192" t="s">
        <v>287</v>
      </c>
    </row>
    <row r="193" spans="1:12" x14ac:dyDescent="0.2">
      <c r="A193" t="s">
        <v>771</v>
      </c>
      <c r="B193" t="s">
        <v>772</v>
      </c>
      <c r="C193" t="s">
        <v>773</v>
      </c>
      <c r="D193" t="s">
        <v>21</v>
      </c>
      <c r="E193" t="s">
        <v>16</v>
      </c>
      <c r="F193">
        <v>28202</v>
      </c>
      <c r="G193">
        <v>35.223510400000002</v>
      </c>
      <c r="H193">
        <v>-80.844179499999996</v>
      </c>
      <c r="I193">
        <v>4</v>
      </c>
      <c r="J193">
        <v>39</v>
      </c>
      <c r="K193">
        <v>1</v>
      </c>
      <c r="L193" t="s">
        <v>774</v>
      </c>
    </row>
    <row r="194" spans="1:12" x14ac:dyDescent="0.2">
      <c r="A194" t="s">
        <v>775</v>
      </c>
      <c r="B194" t="s">
        <v>776</v>
      </c>
      <c r="C194" t="s">
        <v>777</v>
      </c>
      <c r="D194" t="s">
        <v>21</v>
      </c>
      <c r="E194" t="s">
        <v>16</v>
      </c>
      <c r="F194">
        <v>28206</v>
      </c>
      <c r="G194">
        <v>35.235799</v>
      </c>
      <c r="H194">
        <v>-80.820801900000006</v>
      </c>
      <c r="I194">
        <v>4.5</v>
      </c>
      <c r="J194">
        <v>25</v>
      </c>
      <c r="K194">
        <v>1</v>
      </c>
      <c r="L194" t="s">
        <v>778</v>
      </c>
    </row>
    <row r="195" spans="1:12" x14ac:dyDescent="0.2">
      <c r="A195" t="s">
        <v>779</v>
      </c>
      <c r="B195" t="s">
        <v>780</v>
      </c>
      <c r="C195" t="s">
        <v>781</v>
      </c>
      <c r="D195" t="s">
        <v>21</v>
      </c>
      <c r="E195" t="s">
        <v>16</v>
      </c>
      <c r="F195">
        <v>28277</v>
      </c>
      <c r="G195">
        <v>35.030873</v>
      </c>
      <c r="H195">
        <v>-80.851212000000004</v>
      </c>
      <c r="I195">
        <v>4.5</v>
      </c>
      <c r="J195">
        <v>3</v>
      </c>
      <c r="K195">
        <v>1</v>
      </c>
      <c r="L195" t="s">
        <v>782</v>
      </c>
    </row>
    <row r="196" spans="1:12" x14ac:dyDescent="0.2">
      <c r="A196" t="s">
        <v>783</v>
      </c>
      <c r="B196" t="s">
        <v>784</v>
      </c>
      <c r="C196" t="s">
        <v>785</v>
      </c>
      <c r="D196" t="s">
        <v>21</v>
      </c>
      <c r="E196" t="s">
        <v>16</v>
      </c>
      <c r="F196">
        <v>28263</v>
      </c>
      <c r="G196">
        <v>35.036133999999997</v>
      </c>
      <c r="H196">
        <v>-80.807372000000001</v>
      </c>
      <c r="I196">
        <v>4</v>
      </c>
      <c r="J196">
        <v>4</v>
      </c>
      <c r="K196">
        <v>1</v>
      </c>
      <c r="L196" t="s">
        <v>786</v>
      </c>
    </row>
    <row r="197" spans="1:12" x14ac:dyDescent="0.2">
      <c r="A197" t="s">
        <v>787</v>
      </c>
      <c r="B197" t="s">
        <v>788</v>
      </c>
      <c r="C197" t="s">
        <v>789</v>
      </c>
      <c r="D197" t="s">
        <v>643</v>
      </c>
      <c r="E197" t="s">
        <v>16</v>
      </c>
      <c r="F197">
        <v>28079</v>
      </c>
      <c r="G197">
        <v>35.132478900000002</v>
      </c>
      <c r="H197">
        <v>-80.582970000000003</v>
      </c>
      <c r="I197">
        <v>4</v>
      </c>
      <c r="J197">
        <v>4</v>
      </c>
      <c r="K197">
        <v>1</v>
      </c>
      <c r="L197" t="s">
        <v>790</v>
      </c>
    </row>
    <row r="198" spans="1:12" x14ac:dyDescent="0.2">
      <c r="A198" t="s">
        <v>791</v>
      </c>
      <c r="B198" t="s">
        <v>792</v>
      </c>
      <c r="C198" t="s">
        <v>793</v>
      </c>
      <c r="D198" t="s">
        <v>39</v>
      </c>
      <c r="E198" t="s">
        <v>16</v>
      </c>
      <c r="F198">
        <v>28025</v>
      </c>
      <c r="G198">
        <v>35.446791400000002</v>
      </c>
      <c r="H198">
        <v>-80.598501299999995</v>
      </c>
      <c r="I198">
        <v>2.5</v>
      </c>
      <c r="J198">
        <v>3</v>
      </c>
      <c r="K198">
        <v>0</v>
      </c>
      <c r="L198" t="s">
        <v>794</v>
      </c>
    </row>
    <row r="199" spans="1:12" x14ac:dyDescent="0.2">
      <c r="A199" t="s">
        <v>795</v>
      </c>
      <c r="B199" t="s">
        <v>796</v>
      </c>
      <c r="C199" t="s">
        <v>797</v>
      </c>
      <c r="D199" t="s">
        <v>135</v>
      </c>
      <c r="E199" t="s">
        <v>16</v>
      </c>
      <c r="F199">
        <v>28105</v>
      </c>
      <c r="G199">
        <v>35.117676000000003</v>
      </c>
      <c r="H199">
        <v>-80.725534499999995</v>
      </c>
      <c r="I199">
        <v>4.5</v>
      </c>
      <c r="J199">
        <v>14</v>
      </c>
      <c r="K199">
        <v>1</v>
      </c>
      <c r="L199" t="s">
        <v>798</v>
      </c>
    </row>
    <row r="200" spans="1:12" x14ac:dyDescent="0.2">
      <c r="A200" t="s">
        <v>799</v>
      </c>
      <c r="B200" t="s">
        <v>800</v>
      </c>
      <c r="C200" t="s">
        <v>801</v>
      </c>
      <c r="D200" t="s">
        <v>30</v>
      </c>
      <c r="E200" t="s">
        <v>16</v>
      </c>
      <c r="F200">
        <v>28056</v>
      </c>
      <c r="G200">
        <v>35.260782200000001</v>
      </c>
      <c r="H200">
        <v>-81.126316000000003</v>
      </c>
      <c r="I200">
        <v>4.5</v>
      </c>
      <c r="J200">
        <v>6</v>
      </c>
      <c r="K200">
        <v>1</v>
      </c>
      <c r="L200" t="s">
        <v>802</v>
      </c>
    </row>
    <row r="201" spans="1:12" x14ac:dyDescent="0.2">
      <c r="A201" t="s">
        <v>803</v>
      </c>
      <c r="B201" t="s">
        <v>804</v>
      </c>
      <c r="C201" t="s">
        <v>805</v>
      </c>
      <c r="D201" t="s">
        <v>21</v>
      </c>
      <c r="E201" t="s">
        <v>16</v>
      </c>
      <c r="F201">
        <v>28208</v>
      </c>
      <c r="G201">
        <v>35.222698557699999</v>
      </c>
      <c r="H201">
        <v>-80.948145884100001</v>
      </c>
      <c r="I201">
        <v>3</v>
      </c>
      <c r="J201">
        <v>4</v>
      </c>
      <c r="K201">
        <v>1</v>
      </c>
      <c r="L201" t="s">
        <v>806</v>
      </c>
    </row>
    <row r="202" spans="1:12" x14ac:dyDescent="0.2">
      <c r="A202" t="s">
        <v>807</v>
      </c>
      <c r="B202" t="s">
        <v>808</v>
      </c>
      <c r="C202" t="s">
        <v>809</v>
      </c>
      <c r="D202" t="s">
        <v>21</v>
      </c>
      <c r="E202" t="s">
        <v>16</v>
      </c>
      <c r="F202">
        <v>28277</v>
      </c>
      <c r="G202">
        <v>35.031242399999996</v>
      </c>
      <c r="H202">
        <v>-80.852979399999995</v>
      </c>
      <c r="I202">
        <v>4</v>
      </c>
      <c r="J202">
        <v>12</v>
      </c>
      <c r="K202">
        <v>1</v>
      </c>
      <c r="L202" t="s">
        <v>810</v>
      </c>
    </row>
    <row r="203" spans="1:12" x14ac:dyDescent="0.2">
      <c r="A203" t="s">
        <v>811</v>
      </c>
      <c r="B203" t="s">
        <v>812</v>
      </c>
      <c r="C203" t="s">
        <v>813</v>
      </c>
      <c r="D203" t="s">
        <v>21</v>
      </c>
      <c r="E203" t="s">
        <v>16</v>
      </c>
      <c r="F203">
        <v>28203</v>
      </c>
      <c r="G203">
        <v>35.204695299999997</v>
      </c>
      <c r="H203">
        <v>-80.847833600000001</v>
      </c>
      <c r="I203">
        <v>3</v>
      </c>
      <c r="J203">
        <v>18</v>
      </c>
      <c r="K203">
        <v>1</v>
      </c>
      <c r="L203" t="s">
        <v>814</v>
      </c>
    </row>
    <row r="204" spans="1:12" x14ac:dyDescent="0.2">
      <c r="A204" t="s">
        <v>815</v>
      </c>
      <c r="B204" t="s">
        <v>816</v>
      </c>
      <c r="C204" t="s">
        <v>817</v>
      </c>
      <c r="D204" t="s">
        <v>39</v>
      </c>
      <c r="E204" t="s">
        <v>16</v>
      </c>
      <c r="F204">
        <v>28025</v>
      </c>
      <c r="G204">
        <v>35.411014976700002</v>
      </c>
      <c r="H204">
        <v>-80.580050728800003</v>
      </c>
      <c r="I204">
        <v>1.5</v>
      </c>
      <c r="J204">
        <v>3</v>
      </c>
      <c r="K204">
        <v>1</v>
      </c>
      <c r="L204" t="s">
        <v>818</v>
      </c>
    </row>
    <row r="205" spans="1:12" x14ac:dyDescent="0.2">
      <c r="A205" t="s">
        <v>819</v>
      </c>
      <c r="B205" t="s">
        <v>820</v>
      </c>
      <c r="C205" t="s">
        <v>821</v>
      </c>
      <c r="D205" t="s">
        <v>239</v>
      </c>
      <c r="E205" t="s">
        <v>16</v>
      </c>
      <c r="F205">
        <v>28173</v>
      </c>
      <c r="G205">
        <v>34.954871780300003</v>
      </c>
      <c r="H205">
        <v>-80.760042652300001</v>
      </c>
      <c r="I205">
        <v>4</v>
      </c>
      <c r="J205">
        <v>4</v>
      </c>
      <c r="K205">
        <v>1</v>
      </c>
      <c r="L205" t="s">
        <v>822</v>
      </c>
    </row>
    <row r="206" spans="1:12" x14ac:dyDescent="0.2">
      <c r="A206" t="s">
        <v>823</v>
      </c>
      <c r="B206" t="s">
        <v>824</v>
      </c>
      <c r="C206" t="s">
        <v>825</v>
      </c>
      <c r="D206" t="s">
        <v>295</v>
      </c>
      <c r="E206" t="s">
        <v>16</v>
      </c>
      <c r="F206">
        <v>28134</v>
      </c>
      <c r="G206">
        <v>35.073740999999998</v>
      </c>
      <c r="H206">
        <v>-80.881642999999997</v>
      </c>
      <c r="I206">
        <v>3</v>
      </c>
      <c r="J206">
        <v>8</v>
      </c>
      <c r="K206">
        <v>1</v>
      </c>
      <c r="L206" t="s">
        <v>826</v>
      </c>
    </row>
    <row r="207" spans="1:12" x14ac:dyDescent="0.2">
      <c r="A207" t="s">
        <v>827</v>
      </c>
      <c r="B207" t="s">
        <v>828</v>
      </c>
      <c r="C207" t="s">
        <v>829</v>
      </c>
      <c r="D207" t="s">
        <v>830</v>
      </c>
      <c r="E207" t="s">
        <v>16</v>
      </c>
      <c r="F207">
        <v>28034</v>
      </c>
      <c r="G207">
        <v>35.316479000000001</v>
      </c>
      <c r="H207">
        <v>-81.190450999999996</v>
      </c>
      <c r="I207">
        <v>5</v>
      </c>
      <c r="J207">
        <v>5</v>
      </c>
      <c r="K207">
        <v>1</v>
      </c>
      <c r="L207" t="s">
        <v>831</v>
      </c>
    </row>
    <row r="208" spans="1:12" x14ac:dyDescent="0.2">
      <c r="A208" t="s">
        <v>832</v>
      </c>
      <c r="B208" t="s">
        <v>833</v>
      </c>
      <c r="C208" t="s">
        <v>834</v>
      </c>
      <c r="D208" t="s">
        <v>21</v>
      </c>
      <c r="E208" t="s">
        <v>16</v>
      </c>
      <c r="F208">
        <v>28217</v>
      </c>
      <c r="G208">
        <v>35.166878599999997</v>
      </c>
      <c r="H208">
        <v>-80.878465800000001</v>
      </c>
      <c r="I208">
        <v>3.5</v>
      </c>
      <c r="J208">
        <v>6</v>
      </c>
      <c r="K208">
        <v>0</v>
      </c>
      <c r="L208" t="s">
        <v>835</v>
      </c>
    </row>
    <row r="209" spans="1:12" x14ac:dyDescent="0.2">
      <c r="A209" t="s">
        <v>836</v>
      </c>
      <c r="B209" t="s">
        <v>837</v>
      </c>
      <c r="C209" t="s">
        <v>838</v>
      </c>
      <c r="D209" t="s">
        <v>135</v>
      </c>
      <c r="E209" t="s">
        <v>16</v>
      </c>
      <c r="F209">
        <v>28105</v>
      </c>
      <c r="G209">
        <v>35.1399981</v>
      </c>
      <c r="H209">
        <v>-80.719462100000001</v>
      </c>
      <c r="I209">
        <v>3</v>
      </c>
      <c r="J209">
        <v>13</v>
      </c>
      <c r="K209">
        <v>1</v>
      </c>
      <c r="L209" t="s">
        <v>839</v>
      </c>
    </row>
    <row r="210" spans="1:12" x14ac:dyDescent="0.2">
      <c r="A210" t="s">
        <v>840</v>
      </c>
      <c r="B210" t="s">
        <v>841</v>
      </c>
      <c r="C210" t="s">
        <v>842</v>
      </c>
      <c r="D210" t="s">
        <v>39</v>
      </c>
      <c r="E210" t="s">
        <v>16</v>
      </c>
      <c r="F210">
        <v>28027</v>
      </c>
      <c r="G210">
        <v>35.3813912719</v>
      </c>
      <c r="H210">
        <v>-80.649827420700007</v>
      </c>
      <c r="I210">
        <v>3.5</v>
      </c>
      <c r="J210">
        <v>3</v>
      </c>
      <c r="K210">
        <v>1</v>
      </c>
      <c r="L210" t="s">
        <v>843</v>
      </c>
    </row>
    <row r="211" spans="1:12" x14ac:dyDescent="0.2">
      <c r="A211" t="s">
        <v>844</v>
      </c>
      <c r="B211" t="s">
        <v>845</v>
      </c>
      <c r="C211" t="s">
        <v>846</v>
      </c>
      <c r="D211" t="s">
        <v>21</v>
      </c>
      <c r="E211" t="s">
        <v>16</v>
      </c>
      <c r="F211">
        <v>28217</v>
      </c>
      <c r="G211">
        <v>35.1890292</v>
      </c>
      <c r="H211">
        <v>-80.892318799999998</v>
      </c>
      <c r="I211">
        <v>3.5</v>
      </c>
      <c r="J211">
        <v>33</v>
      </c>
      <c r="K211">
        <v>1</v>
      </c>
      <c r="L211" t="s">
        <v>847</v>
      </c>
    </row>
    <row r="212" spans="1:12" x14ac:dyDescent="0.2">
      <c r="A212" t="s">
        <v>848</v>
      </c>
      <c r="B212" t="s">
        <v>849</v>
      </c>
      <c r="C212" t="s">
        <v>850</v>
      </c>
      <c r="D212" t="s">
        <v>21</v>
      </c>
      <c r="E212" t="s">
        <v>16</v>
      </c>
      <c r="F212">
        <v>28273</v>
      </c>
      <c r="G212">
        <v>35.138210200000003</v>
      </c>
      <c r="H212">
        <v>-80.933207499999995</v>
      </c>
      <c r="I212">
        <v>4.5</v>
      </c>
      <c r="J212">
        <v>39</v>
      </c>
      <c r="K212">
        <v>0</v>
      </c>
      <c r="L212" t="s">
        <v>851</v>
      </c>
    </row>
    <row r="213" spans="1:12" x14ac:dyDescent="0.2">
      <c r="A213" t="s">
        <v>852</v>
      </c>
      <c r="B213" t="s">
        <v>853</v>
      </c>
      <c r="C213" t="s">
        <v>854</v>
      </c>
      <c r="D213" t="s">
        <v>21</v>
      </c>
      <c r="E213" t="s">
        <v>16</v>
      </c>
      <c r="F213">
        <v>28277</v>
      </c>
      <c r="G213">
        <v>35.096006500000001</v>
      </c>
      <c r="H213">
        <v>-80.780138100000002</v>
      </c>
      <c r="I213">
        <v>4</v>
      </c>
      <c r="J213">
        <v>12</v>
      </c>
      <c r="K213">
        <v>1</v>
      </c>
      <c r="L213" t="s">
        <v>388</v>
      </c>
    </row>
    <row r="214" spans="1:12" x14ac:dyDescent="0.2">
      <c r="A214" t="s">
        <v>855</v>
      </c>
      <c r="B214" t="s">
        <v>856</v>
      </c>
      <c r="C214" t="s">
        <v>857</v>
      </c>
      <c r="D214" t="s">
        <v>697</v>
      </c>
      <c r="E214" t="s">
        <v>16</v>
      </c>
      <c r="F214">
        <v>28037</v>
      </c>
      <c r="G214">
        <v>35.4497340534</v>
      </c>
      <c r="H214">
        <v>-81.001867468100002</v>
      </c>
      <c r="I214">
        <v>3</v>
      </c>
      <c r="J214">
        <v>7</v>
      </c>
      <c r="K214">
        <v>1</v>
      </c>
      <c r="L214" t="s">
        <v>858</v>
      </c>
    </row>
    <row r="215" spans="1:12" x14ac:dyDescent="0.2">
      <c r="A215" t="s">
        <v>859</v>
      </c>
      <c r="B215" t="s">
        <v>860</v>
      </c>
      <c r="C215" t="s">
        <v>861</v>
      </c>
      <c r="D215" t="s">
        <v>21</v>
      </c>
      <c r="E215" t="s">
        <v>16</v>
      </c>
      <c r="F215">
        <v>28213</v>
      </c>
      <c r="G215">
        <v>35.295591999999999</v>
      </c>
      <c r="H215">
        <v>-80.739605999999995</v>
      </c>
      <c r="I215">
        <v>3</v>
      </c>
      <c r="J215">
        <v>25</v>
      </c>
      <c r="K215">
        <v>1</v>
      </c>
      <c r="L215" t="s">
        <v>862</v>
      </c>
    </row>
    <row r="216" spans="1:12" x14ac:dyDescent="0.2">
      <c r="A216" t="s">
        <v>863</v>
      </c>
      <c r="B216" t="s">
        <v>595</v>
      </c>
      <c r="C216" t="s">
        <v>864</v>
      </c>
      <c r="D216" t="s">
        <v>21</v>
      </c>
      <c r="E216" t="s">
        <v>16</v>
      </c>
      <c r="F216">
        <v>28217</v>
      </c>
      <c r="G216">
        <v>35.175431022300003</v>
      </c>
      <c r="H216">
        <v>-80.876227485699999</v>
      </c>
      <c r="I216">
        <v>3</v>
      </c>
      <c r="J216">
        <v>18</v>
      </c>
      <c r="K216">
        <v>1</v>
      </c>
      <c r="L216" t="s">
        <v>865</v>
      </c>
    </row>
    <row r="217" spans="1:12" x14ac:dyDescent="0.2">
      <c r="A217" t="s">
        <v>866</v>
      </c>
      <c r="B217" t="s">
        <v>867</v>
      </c>
      <c r="C217" t="s">
        <v>868</v>
      </c>
      <c r="D217" t="s">
        <v>21</v>
      </c>
      <c r="E217" t="s">
        <v>16</v>
      </c>
      <c r="F217">
        <v>28209</v>
      </c>
      <c r="G217">
        <v>35.171735900000002</v>
      </c>
      <c r="H217">
        <v>-80.846997299999998</v>
      </c>
      <c r="I217">
        <v>4</v>
      </c>
      <c r="J217">
        <v>65</v>
      </c>
      <c r="K217">
        <v>0</v>
      </c>
      <c r="L217" t="s">
        <v>869</v>
      </c>
    </row>
    <row r="218" spans="1:12" x14ac:dyDescent="0.2">
      <c r="A218" t="s">
        <v>870</v>
      </c>
      <c r="B218" t="s">
        <v>871</v>
      </c>
      <c r="C218" t="s">
        <v>872</v>
      </c>
      <c r="D218" t="s">
        <v>21</v>
      </c>
      <c r="E218" t="s">
        <v>16</v>
      </c>
      <c r="F218">
        <v>28202</v>
      </c>
      <c r="G218">
        <v>35.228892999999999</v>
      </c>
      <c r="H218">
        <v>-80.845776000000001</v>
      </c>
      <c r="I218">
        <v>2.5</v>
      </c>
      <c r="J218">
        <v>9</v>
      </c>
      <c r="K218">
        <v>0</v>
      </c>
      <c r="L218" t="s">
        <v>873</v>
      </c>
    </row>
    <row r="219" spans="1:12" x14ac:dyDescent="0.2">
      <c r="A219" t="s">
        <v>874</v>
      </c>
      <c r="B219" t="s">
        <v>875</v>
      </c>
      <c r="C219" t="s">
        <v>876</v>
      </c>
      <c r="D219" t="s">
        <v>39</v>
      </c>
      <c r="E219" t="s">
        <v>16</v>
      </c>
      <c r="F219">
        <v>28025</v>
      </c>
      <c r="G219">
        <v>35.424851199999999</v>
      </c>
      <c r="H219">
        <v>-80.579017699999994</v>
      </c>
      <c r="I219">
        <v>5</v>
      </c>
      <c r="J219">
        <v>4</v>
      </c>
      <c r="K219">
        <v>1</v>
      </c>
      <c r="L219" t="s">
        <v>877</v>
      </c>
    </row>
    <row r="220" spans="1:12" x14ac:dyDescent="0.2">
      <c r="A220" t="s">
        <v>878</v>
      </c>
      <c r="B220" t="s">
        <v>879</v>
      </c>
      <c r="C220" t="s">
        <v>880</v>
      </c>
      <c r="D220" t="s">
        <v>21</v>
      </c>
      <c r="E220" t="s">
        <v>16</v>
      </c>
      <c r="F220">
        <v>28285</v>
      </c>
      <c r="G220">
        <v>35.2252005</v>
      </c>
      <c r="H220">
        <v>-80.847379599999996</v>
      </c>
      <c r="I220">
        <v>3</v>
      </c>
      <c r="J220">
        <v>28</v>
      </c>
      <c r="K220">
        <v>1</v>
      </c>
      <c r="L220" t="s">
        <v>881</v>
      </c>
    </row>
    <row r="221" spans="1:12" x14ac:dyDescent="0.2">
      <c r="A221" t="s">
        <v>882</v>
      </c>
      <c r="B221" t="s">
        <v>883</v>
      </c>
      <c r="C221" t="s">
        <v>884</v>
      </c>
      <c r="D221" t="s">
        <v>135</v>
      </c>
      <c r="E221" t="s">
        <v>16</v>
      </c>
      <c r="F221">
        <v>28104</v>
      </c>
      <c r="G221">
        <v>35.122329999999998</v>
      </c>
      <c r="H221">
        <v>-80.653189999999995</v>
      </c>
      <c r="I221">
        <v>4</v>
      </c>
      <c r="J221">
        <v>32</v>
      </c>
      <c r="K221">
        <v>1</v>
      </c>
      <c r="L221" t="s">
        <v>885</v>
      </c>
    </row>
    <row r="222" spans="1:12" x14ac:dyDescent="0.2">
      <c r="A222" t="s">
        <v>886</v>
      </c>
      <c r="B222" t="s">
        <v>887</v>
      </c>
      <c r="C222" t="s">
        <v>888</v>
      </c>
      <c r="D222" t="s">
        <v>26</v>
      </c>
      <c r="E222" t="s">
        <v>16</v>
      </c>
      <c r="F222">
        <v>28078</v>
      </c>
      <c r="G222">
        <v>35.4427691</v>
      </c>
      <c r="H222">
        <v>-80.895063199999996</v>
      </c>
      <c r="I222">
        <v>2.5</v>
      </c>
      <c r="J222">
        <v>54</v>
      </c>
      <c r="K222">
        <v>1</v>
      </c>
      <c r="L222" t="s">
        <v>889</v>
      </c>
    </row>
    <row r="223" spans="1:12" x14ac:dyDescent="0.2">
      <c r="A223" t="s">
        <v>890</v>
      </c>
      <c r="B223" t="s">
        <v>891</v>
      </c>
      <c r="C223" t="s">
        <v>892</v>
      </c>
      <c r="D223" t="s">
        <v>21</v>
      </c>
      <c r="E223" t="s">
        <v>16</v>
      </c>
      <c r="F223">
        <v>28269</v>
      </c>
      <c r="G223">
        <v>35.364796924499998</v>
      </c>
      <c r="H223">
        <v>-80.786704149200006</v>
      </c>
      <c r="I223">
        <v>1.5</v>
      </c>
      <c r="J223">
        <v>30</v>
      </c>
      <c r="K223">
        <v>1</v>
      </c>
      <c r="L223" t="s">
        <v>893</v>
      </c>
    </row>
    <row r="224" spans="1:12" x14ac:dyDescent="0.2">
      <c r="A224" t="s">
        <v>894</v>
      </c>
      <c r="B224" t="s">
        <v>895</v>
      </c>
      <c r="C224" t="s">
        <v>896</v>
      </c>
      <c r="D224" t="s">
        <v>21</v>
      </c>
      <c r="E224" t="s">
        <v>16</v>
      </c>
      <c r="F224">
        <v>28262</v>
      </c>
      <c r="G224">
        <v>35.327244999999998</v>
      </c>
      <c r="H224">
        <v>-80.738819000000007</v>
      </c>
      <c r="I224">
        <v>5</v>
      </c>
      <c r="J224">
        <v>5</v>
      </c>
      <c r="K224">
        <v>1</v>
      </c>
      <c r="L224" t="s">
        <v>897</v>
      </c>
    </row>
    <row r="225" spans="1:12" x14ac:dyDescent="0.2">
      <c r="A225" t="s">
        <v>898</v>
      </c>
      <c r="B225" t="s">
        <v>899</v>
      </c>
      <c r="C225" t="s">
        <v>900</v>
      </c>
      <c r="D225" t="s">
        <v>21</v>
      </c>
      <c r="E225" t="s">
        <v>16</v>
      </c>
      <c r="F225">
        <v>28227</v>
      </c>
      <c r="G225">
        <v>35.154061599999999</v>
      </c>
      <c r="H225">
        <v>-80.732188500000007</v>
      </c>
      <c r="I225">
        <v>3.5</v>
      </c>
      <c r="J225">
        <v>3</v>
      </c>
      <c r="K225">
        <v>1</v>
      </c>
      <c r="L225" t="s">
        <v>901</v>
      </c>
    </row>
    <row r="226" spans="1:12" x14ac:dyDescent="0.2">
      <c r="A226" t="s">
        <v>902</v>
      </c>
      <c r="B226" t="s">
        <v>903</v>
      </c>
      <c r="C226" t="s">
        <v>904</v>
      </c>
      <c r="D226" t="s">
        <v>21</v>
      </c>
      <c r="E226" t="s">
        <v>16</v>
      </c>
      <c r="F226">
        <v>28215</v>
      </c>
      <c r="G226">
        <v>35.249636000000002</v>
      </c>
      <c r="H226">
        <v>-80.778851000000003</v>
      </c>
      <c r="I226">
        <v>5</v>
      </c>
      <c r="J226">
        <v>93</v>
      </c>
      <c r="K226">
        <v>1</v>
      </c>
      <c r="L226" t="s">
        <v>905</v>
      </c>
    </row>
    <row r="227" spans="1:12" x14ac:dyDescent="0.2">
      <c r="A227" t="s">
        <v>906</v>
      </c>
      <c r="B227" t="s">
        <v>907</v>
      </c>
      <c r="D227" t="s">
        <v>135</v>
      </c>
      <c r="E227" t="s">
        <v>16</v>
      </c>
      <c r="F227">
        <v>28105</v>
      </c>
      <c r="G227">
        <v>35.121876</v>
      </c>
      <c r="H227">
        <v>-80.712939000000006</v>
      </c>
      <c r="I227">
        <v>5</v>
      </c>
      <c r="J227">
        <v>4</v>
      </c>
      <c r="K227">
        <v>1</v>
      </c>
      <c r="L227" t="s">
        <v>908</v>
      </c>
    </row>
    <row r="228" spans="1:12" x14ac:dyDescent="0.2">
      <c r="A228" t="s">
        <v>909</v>
      </c>
      <c r="B228" t="s">
        <v>910</v>
      </c>
      <c r="C228" t="s">
        <v>911</v>
      </c>
      <c r="D228" t="s">
        <v>21</v>
      </c>
      <c r="E228" t="s">
        <v>16</v>
      </c>
      <c r="F228">
        <v>28273</v>
      </c>
      <c r="G228">
        <v>35.129817899999999</v>
      </c>
      <c r="H228">
        <v>-80.945352999999997</v>
      </c>
      <c r="I228">
        <v>3.5</v>
      </c>
      <c r="J228">
        <v>3</v>
      </c>
      <c r="K228">
        <v>1</v>
      </c>
      <c r="L228" t="s">
        <v>670</v>
      </c>
    </row>
    <row r="229" spans="1:12" x14ac:dyDescent="0.2">
      <c r="A229" t="s">
        <v>912</v>
      </c>
      <c r="B229" t="s">
        <v>913</v>
      </c>
      <c r="C229" t="s">
        <v>914</v>
      </c>
      <c r="D229" t="s">
        <v>62</v>
      </c>
      <c r="E229" t="s">
        <v>16</v>
      </c>
      <c r="F229">
        <v>28227</v>
      </c>
      <c r="G229">
        <v>35.187215000000002</v>
      </c>
      <c r="H229">
        <v>-80.687325000000001</v>
      </c>
      <c r="I229">
        <v>2</v>
      </c>
      <c r="J229">
        <v>6</v>
      </c>
      <c r="K229">
        <v>0</v>
      </c>
      <c r="L229" t="s">
        <v>915</v>
      </c>
    </row>
    <row r="230" spans="1:12" x14ac:dyDescent="0.2">
      <c r="A230" t="s">
        <v>916</v>
      </c>
      <c r="B230" t="s">
        <v>917</v>
      </c>
      <c r="C230" t="s">
        <v>918</v>
      </c>
      <c r="D230" t="s">
        <v>39</v>
      </c>
      <c r="E230" t="s">
        <v>16</v>
      </c>
      <c r="F230">
        <v>28027</v>
      </c>
      <c r="G230">
        <v>35.364889079500003</v>
      </c>
      <c r="H230">
        <v>-80.705386251299998</v>
      </c>
      <c r="I230">
        <v>3</v>
      </c>
      <c r="J230">
        <v>64</v>
      </c>
      <c r="K230">
        <v>1</v>
      </c>
      <c r="L230" t="s">
        <v>919</v>
      </c>
    </row>
    <row r="231" spans="1:12" x14ac:dyDescent="0.2">
      <c r="A231" t="s">
        <v>920</v>
      </c>
      <c r="B231" t="s">
        <v>921</v>
      </c>
      <c r="C231" t="s">
        <v>922</v>
      </c>
      <c r="D231" t="s">
        <v>26</v>
      </c>
      <c r="E231" t="s">
        <v>16</v>
      </c>
      <c r="F231">
        <v>28078</v>
      </c>
      <c r="G231">
        <v>35.406101</v>
      </c>
      <c r="H231">
        <v>-80.853269999999995</v>
      </c>
      <c r="I231">
        <v>2.5</v>
      </c>
      <c r="J231">
        <v>22</v>
      </c>
      <c r="K231">
        <v>1</v>
      </c>
      <c r="L231" t="s">
        <v>923</v>
      </c>
    </row>
    <row r="232" spans="1:12" x14ac:dyDescent="0.2">
      <c r="A232" t="s">
        <v>924</v>
      </c>
      <c r="B232" t="s">
        <v>676</v>
      </c>
      <c r="C232" t="s">
        <v>925</v>
      </c>
      <c r="D232" t="s">
        <v>359</v>
      </c>
      <c r="E232" t="s">
        <v>16</v>
      </c>
      <c r="F232">
        <v>28036</v>
      </c>
      <c r="G232">
        <v>35.498137200000002</v>
      </c>
      <c r="H232">
        <v>-80.849303899999995</v>
      </c>
      <c r="I232">
        <v>4</v>
      </c>
      <c r="J232">
        <v>15</v>
      </c>
      <c r="K232">
        <v>1</v>
      </c>
      <c r="L232" t="s">
        <v>926</v>
      </c>
    </row>
    <row r="233" spans="1:12" x14ac:dyDescent="0.2">
      <c r="A233" t="s">
        <v>927</v>
      </c>
      <c r="B233" t="s">
        <v>928</v>
      </c>
      <c r="C233" t="s">
        <v>929</v>
      </c>
      <c r="D233" t="s">
        <v>21</v>
      </c>
      <c r="E233" t="s">
        <v>16</v>
      </c>
      <c r="F233">
        <v>28202</v>
      </c>
      <c r="G233">
        <v>35.230155500000002</v>
      </c>
      <c r="H233">
        <v>-80.839206099999998</v>
      </c>
      <c r="I233">
        <v>2</v>
      </c>
      <c r="J233">
        <v>8</v>
      </c>
      <c r="K233">
        <v>1</v>
      </c>
      <c r="L233" t="s">
        <v>930</v>
      </c>
    </row>
    <row r="234" spans="1:12" x14ac:dyDescent="0.2">
      <c r="A234" t="s">
        <v>931</v>
      </c>
      <c r="B234" t="s">
        <v>932</v>
      </c>
      <c r="C234" t="s">
        <v>933</v>
      </c>
      <c r="D234" t="s">
        <v>21</v>
      </c>
      <c r="E234" t="s">
        <v>16</v>
      </c>
      <c r="F234">
        <v>28262</v>
      </c>
      <c r="G234">
        <v>35.317731999999999</v>
      </c>
      <c r="H234">
        <v>-80.772112000000007</v>
      </c>
      <c r="I234">
        <v>5</v>
      </c>
      <c r="J234">
        <v>5</v>
      </c>
      <c r="K234">
        <v>1</v>
      </c>
      <c r="L234" t="s">
        <v>934</v>
      </c>
    </row>
    <row r="235" spans="1:12" x14ac:dyDescent="0.2">
      <c r="A235" t="s">
        <v>935</v>
      </c>
      <c r="B235" t="s">
        <v>936</v>
      </c>
      <c r="C235" t="s">
        <v>937</v>
      </c>
      <c r="D235" t="s">
        <v>135</v>
      </c>
      <c r="E235" t="s">
        <v>16</v>
      </c>
      <c r="F235">
        <v>28105</v>
      </c>
      <c r="G235">
        <v>35.130049999999997</v>
      </c>
      <c r="H235">
        <v>-80.718260999999998</v>
      </c>
      <c r="I235">
        <v>5</v>
      </c>
      <c r="J235">
        <v>3</v>
      </c>
      <c r="K235">
        <v>1</v>
      </c>
      <c r="L235" t="s">
        <v>938</v>
      </c>
    </row>
    <row r="236" spans="1:12" x14ac:dyDescent="0.2">
      <c r="A236" t="s">
        <v>939</v>
      </c>
      <c r="B236" t="s">
        <v>940</v>
      </c>
      <c r="C236" t="s">
        <v>941</v>
      </c>
      <c r="D236" t="s">
        <v>942</v>
      </c>
      <c r="E236" t="s">
        <v>16</v>
      </c>
      <c r="F236">
        <v>28120</v>
      </c>
      <c r="G236">
        <v>35.303111390300003</v>
      </c>
      <c r="H236">
        <v>-81.029437644799998</v>
      </c>
      <c r="I236">
        <v>5</v>
      </c>
      <c r="J236">
        <v>3</v>
      </c>
      <c r="K236">
        <v>1</v>
      </c>
      <c r="L236" t="s">
        <v>943</v>
      </c>
    </row>
    <row r="237" spans="1:12" x14ac:dyDescent="0.2">
      <c r="A237" t="s">
        <v>944</v>
      </c>
      <c r="B237" t="s">
        <v>945</v>
      </c>
      <c r="C237" t="s">
        <v>946</v>
      </c>
      <c r="D237" t="s">
        <v>601</v>
      </c>
      <c r="E237" t="s">
        <v>16</v>
      </c>
      <c r="F237">
        <v>28083</v>
      </c>
      <c r="G237">
        <v>35.4498891</v>
      </c>
      <c r="H237">
        <v>-80.602074700000003</v>
      </c>
      <c r="I237">
        <v>1</v>
      </c>
      <c r="J237">
        <v>4</v>
      </c>
      <c r="K237">
        <v>1</v>
      </c>
      <c r="L237" t="s">
        <v>947</v>
      </c>
    </row>
    <row r="238" spans="1:12" x14ac:dyDescent="0.2">
      <c r="A238" t="s">
        <v>948</v>
      </c>
      <c r="B238" t="s">
        <v>949</v>
      </c>
      <c r="C238" t="s">
        <v>950</v>
      </c>
      <c r="D238" t="s">
        <v>39</v>
      </c>
      <c r="E238" t="s">
        <v>16</v>
      </c>
      <c r="F238">
        <v>28027</v>
      </c>
      <c r="G238">
        <v>35.415365858199998</v>
      </c>
      <c r="H238">
        <v>-80.668924633100005</v>
      </c>
      <c r="I238">
        <v>3</v>
      </c>
      <c r="J238">
        <v>28</v>
      </c>
      <c r="K238">
        <v>1</v>
      </c>
      <c r="L238" t="s">
        <v>951</v>
      </c>
    </row>
    <row r="239" spans="1:12" x14ac:dyDescent="0.2">
      <c r="A239" t="s">
        <v>952</v>
      </c>
      <c r="B239" t="s">
        <v>953</v>
      </c>
      <c r="C239" t="s">
        <v>954</v>
      </c>
      <c r="D239" t="s">
        <v>15</v>
      </c>
      <c r="E239" t="s">
        <v>16</v>
      </c>
      <c r="F239">
        <v>28031</v>
      </c>
      <c r="G239">
        <v>35.461837799999998</v>
      </c>
      <c r="H239">
        <v>-80.869471399999995</v>
      </c>
      <c r="I239">
        <v>3.5</v>
      </c>
      <c r="J239">
        <v>4</v>
      </c>
      <c r="K239">
        <v>1</v>
      </c>
      <c r="L239" t="s">
        <v>955</v>
      </c>
    </row>
    <row r="240" spans="1:12" x14ac:dyDescent="0.2">
      <c r="A240" t="s">
        <v>956</v>
      </c>
      <c r="B240" t="s">
        <v>957</v>
      </c>
      <c r="C240" t="s">
        <v>958</v>
      </c>
      <c r="D240" t="s">
        <v>295</v>
      </c>
      <c r="E240" t="s">
        <v>16</v>
      </c>
      <c r="F240">
        <v>28134</v>
      </c>
      <c r="G240">
        <v>35.0822</v>
      </c>
      <c r="H240">
        <v>-80.877224200000001</v>
      </c>
      <c r="I240">
        <v>4.5</v>
      </c>
      <c r="J240">
        <v>3</v>
      </c>
      <c r="K240">
        <v>0</v>
      </c>
      <c r="L240" t="s">
        <v>959</v>
      </c>
    </row>
    <row r="241" spans="1:12" x14ac:dyDescent="0.2">
      <c r="A241" t="s">
        <v>960</v>
      </c>
      <c r="B241" t="s">
        <v>961</v>
      </c>
      <c r="C241" t="s">
        <v>962</v>
      </c>
      <c r="D241" t="s">
        <v>21</v>
      </c>
      <c r="E241" t="s">
        <v>16</v>
      </c>
      <c r="F241">
        <v>28202</v>
      </c>
      <c r="G241">
        <v>35.2271778</v>
      </c>
      <c r="H241">
        <v>-80.843062000000003</v>
      </c>
      <c r="I241">
        <v>5</v>
      </c>
      <c r="J241">
        <v>4</v>
      </c>
      <c r="K241">
        <v>1</v>
      </c>
      <c r="L241" t="s">
        <v>963</v>
      </c>
    </row>
    <row r="242" spans="1:12" x14ac:dyDescent="0.2">
      <c r="A242" t="s">
        <v>964</v>
      </c>
      <c r="B242" t="s">
        <v>965</v>
      </c>
      <c r="C242" t="s">
        <v>966</v>
      </c>
      <c r="D242" t="s">
        <v>30</v>
      </c>
      <c r="E242" t="s">
        <v>16</v>
      </c>
      <c r="F242">
        <v>28054</v>
      </c>
      <c r="G242">
        <v>35.253822800000002</v>
      </c>
      <c r="H242">
        <v>-81.135624000000007</v>
      </c>
      <c r="I242">
        <v>5</v>
      </c>
      <c r="J242">
        <v>4</v>
      </c>
      <c r="K242">
        <v>0</v>
      </c>
      <c r="L242" t="s">
        <v>967</v>
      </c>
    </row>
    <row r="243" spans="1:12" x14ac:dyDescent="0.2">
      <c r="A243" t="s">
        <v>968</v>
      </c>
      <c r="B243" t="s">
        <v>969</v>
      </c>
      <c r="C243" t="s">
        <v>970</v>
      </c>
      <c r="D243" t="s">
        <v>15</v>
      </c>
      <c r="E243" t="s">
        <v>16</v>
      </c>
      <c r="F243">
        <v>28031</v>
      </c>
      <c r="G243">
        <v>35.459640800000003</v>
      </c>
      <c r="H243">
        <v>-80.888911100000001</v>
      </c>
      <c r="I243">
        <v>4</v>
      </c>
      <c r="J243">
        <v>4</v>
      </c>
      <c r="K243">
        <v>0</v>
      </c>
      <c r="L243" t="s">
        <v>971</v>
      </c>
    </row>
    <row r="244" spans="1:12" x14ac:dyDescent="0.2">
      <c r="A244" t="s">
        <v>972</v>
      </c>
      <c r="B244" t="s">
        <v>973</v>
      </c>
      <c r="C244" t="s">
        <v>974</v>
      </c>
      <c r="D244" t="s">
        <v>21</v>
      </c>
      <c r="E244" t="s">
        <v>16</v>
      </c>
      <c r="F244">
        <v>28203</v>
      </c>
      <c r="G244">
        <v>35.216532999999998</v>
      </c>
      <c r="H244">
        <v>-80.856082999999998</v>
      </c>
      <c r="I244">
        <v>4</v>
      </c>
      <c r="J244">
        <v>4</v>
      </c>
      <c r="K244">
        <v>1</v>
      </c>
      <c r="L244" t="s">
        <v>975</v>
      </c>
    </row>
    <row r="245" spans="1:12" x14ac:dyDescent="0.2">
      <c r="A245" t="s">
        <v>976</v>
      </c>
      <c r="B245" t="s">
        <v>977</v>
      </c>
      <c r="C245" t="s">
        <v>978</v>
      </c>
      <c r="D245" t="s">
        <v>21</v>
      </c>
      <c r="E245" t="s">
        <v>16</v>
      </c>
      <c r="F245">
        <v>28203</v>
      </c>
      <c r="G245">
        <v>35.222340199999998</v>
      </c>
      <c r="H245">
        <v>-80.856244000000004</v>
      </c>
      <c r="I245">
        <v>5</v>
      </c>
      <c r="J245">
        <v>3</v>
      </c>
      <c r="K245">
        <v>1</v>
      </c>
      <c r="L245" t="s">
        <v>979</v>
      </c>
    </row>
    <row r="246" spans="1:12" x14ac:dyDescent="0.2">
      <c r="A246" t="s">
        <v>980</v>
      </c>
      <c r="B246" t="s">
        <v>981</v>
      </c>
      <c r="C246" t="s">
        <v>982</v>
      </c>
      <c r="D246" t="s">
        <v>21</v>
      </c>
      <c r="E246" t="s">
        <v>16</v>
      </c>
      <c r="F246">
        <v>28277</v>
      </c>
      <c r="G246">
        <v>35.052659400000003</v>
      </c>
      <c r="H246">
        <v>-80.767230499999997</v>
      </c>
      <c r="I246">
        <v>4.5</v>
      </c>
      <c r="J246">
        <v>3</v>
      </c>
      <c r="K246">
        <v>1</v>
      </c>
      <c r="L246" t="s">
        <v>983</v>
      </c>
    </row>
    <row r="247" spans="1:12" x14ac:dyDescent="0.2">
      <c r="A247" t="s">
        <v>984</v>
      </c>
      <c r="B247" t="s">
        <v>985</v>
      </c>
      <c r="C247" t="s">
        <v>986</v>
      </c>
      <c r="D247" t="s">
        <v>15</v>
      </c>
      <c r="E247" t="s">
        <v>16</v>
      </c>
      <c r="F247">
        <v>28031</v>
      </c>
      <c r="G247">
        <v>35.474823999999998</v>
      </c>
      <c r="H247">
        <v>-80.889144000000002</v>
      </c>
      <c r="I247">
        <v>3.5</v>
      </c>
      <c r="J247">
        <v>37</v>
      </c>
      <c r="K247">
        <v>1</v>
      </c>
      <c r="L247" t="s">
        <v>987</v>
      </c>
    </row>
    <row r="248" spans="1:12" x14ac:dyDescent="0.2">
      <c r="A248" t="s">
        <v>988</v>
      </c>
      <c r="B248" t="s">
        <v>989</v>
      </c>
      <c r="D248" t="s">
        <v>21</v>
      </c>
      <c r="E248" t="s">
        <v>16</v>
      </c>
      <c r="F248">
        <v>28211</v>
      </c>
      <c r="G248">
        <v>35.166003199999999</v>
      </c>
      <c r="H248">
        <v>-80.7934798</v>
      </c>
      <c r="I248">
        <v>5</v>
      </c>
      <c r="J248">
        <v>17</v>
      </c>
      <c r="K248">
        <v>1</v>
      </c>
      <c r="L248" t="s">
        <v>990</v>
      </c>
    </row>
    <row r="249" spans="1:12" x14ac:dyDescent="0.2">
      <c r="A249" t="s">
        <v>991</v>
      </c>
      <c r="B249" t="s">
        <v>992</v>
      </c>
      <c r="C249" t="s">
        <v>993</v>
      </c>
      <c r="D249" t="s">
        <v>21</v>
      </c>
      <c r="E249" t="s">
        <v>16</v>
      </c>
      <c r="F249">
        <v>28210</v>
      </c>
      <c r="G249">
        <v>35.092593000000001</v>
      </c>
      <c r="H249">
        <v>-80.869344400000003</v>
      </c>
      <c r="I249">
        <v>2.5</v>
      </c>
      <c r="J249">
        <v>16</v>
      </c>
      <c r="K249">
        <v>1</v>
      </c>
      <c r="L249" t="s">
        <v>994</v>
      </c>
    </row>
    <row r="250" spans="1:12" x14ac:dyDescent="0.2">
      <c r="A250" t="s">
        <v>995</v>
      </c>
      <c r="B250" t="s">
        <v>996</v>
      </c>
      <c r="C250" t="s">
        <v>997</v>
      </c>
      <c r="D250" t="s">
        <v>39</v>
      </c>
      <c r="E250" t="s">
        <v>16</v>
      </c>
      <c r="F250">
        <v>28025</v>
      </c>
      <c r="G250">
        <v>35.410116500000001</v>
      </c>
      <c r="H250">
        <v>-80.581100300000003</v>
      </c>
      <c r="I250">
        <v>4</v>
      </c>
      <c r="J250">
        <v>15</v>
      </c>
      <c r="K250">
        <v>1</v>
      </c>
      <c r="L250" t="s">
        <v>998</v>
      </c>
    </row>
    <row r="251" spans="1:12" x14ac:dyDescent="0.2">
      <c r="A251" t="s">
        <v>999</v>
      </c>
      <c r="B251" t="s">
        <v>1000</v>
      </c>
      <c r="C251" t="s">
        <v>1001</v>
      </c>
      <c r="D251" t="s">
        <v>588</v>
      </c>
      <c r="E251" t="s">
        <v>16</v>
      </c>
      <c r="F251">
        <v>28110</v>
      </c>
      <c r="G251">
        <v>35.047131103799998</v>
      </c>
      <c r="H251">
        <v>-80.642797644500007</v>
      </c>
      <c r="I251">
        <v>3.5</v>
      </c>
      <c r="J251">
        <v>9</v>
      </c>
      <c r="K251">
        <v>1</v>
      </c>
      <c r="L251" t="s">
        <v>1002</v>
      </c>
    </row>
    <row r="252" spans="1:12" x14ac:dyDescent="0.2">
      <c r="A252" t="s">
        <v>1003</v>
      </c>
      <c r="B252" t="s">
        <v>1004</v>
      </c>
      <c r="C252" t="s">
        <v>1005</v>
      </c>
      <c r="D252" t="s">
        <v>21</v>
      </c>
      <c r="E252" t="s">
        <v>16</v>
      </c>
      <c r="F252">
        <v>28217</v>
      </c>
      <c r="G252">
        <v>35.139879999999998</v>
      </c>
      <c r="H252">
        <v>-80.878394</v>
      </c>
      <c r="I252">
        <v>5</v>
      </c>
      <c r="J252">
        <v>4</v>
      </c>
      <c r="K252">
        <v>1</v>
      </c>
      <c r="L252" t="s">
        <v>1006</v>
      </c>
    </row>
    <row r="253" spans="1:12" x14ac:dyDescent="0.2">
      <c r="A253" t="s">
        <v>1007</v>
      </c>
      <c r="B253" t="s">
        <v>1008</v>
      </c>
      <c r="C253" t="s">
        <v>1009</v>
      </c>
      <c r="D253" t="s">
        <v>21</v>
      </c>
      <c r="E253" t="s">
        <v>16</v>
      </c>
      <c r="F253">
        <v>28202</v>
      </c>
      <c r="G253">
        <v>35.2215512</v>
      </c>
      <c r="H253">
        <v>-80.847397700000002</v>
      </c>
      <c r="I253">
        <v>1</v>
      </c>
      <c r="J253">
        <v>6</v>
      </c>
      <c r="K253">
        <v>1</v>
      </c>
      <c r="L253" t="s">
        <v>1010</v>
      </c>
    </row>
    <row r="254" spans="1:12" x14ac:dyDescent="0.2">
      <c r="A254" t="s">
        <v>1011</v>
      </c>
      <c r="B254" t="s">
        <v>1012</v>
      </c>
      <c r="C254" t="s">
        <v>1013</v>
      </c>
      <c r="D254" t="s">
        <v>30</v>
      </c>
      <c r="E254" t="s">
        <v>16</v>
      </c>
      <c r="F254">
        <v>28054</v>
      </c>
      <c r="G254">
        <v>35.232263600000003</v>
      </c>
      <c r="H254">
        <v>-81.167540900000006</v>
      </c>
      <c r="I254">
        <v>3</v>
      </c>
      <c r="J254">
        <v>6</v>
      </c>
      <c r="K254">
        <v>1</v>
      </c>
      <c r="L254" t="s">
        <v>1014</v>
      </c>
    </row>
    <row r="255" spans="1:12" x14ac:dyDescent="0.2">
      <c r="A255" t="s">
        <v>1015</v>
      </c>
      <c r="B255" t="s">
        <v>1016</v>
      </c>
      <c r="C255" t="s">
        <v>1017</v>
      </c>
      <c r="D255" t="s">
        <v>26</v>
      </c>
      <c r="E255" t="s">
        <v>16</v>
      </c>
      <c r="F255">
        <v>28078</v>
      </c>
      <c r="G255">
        <v>35.354958000000003</v>
      </c>
      <c r="H255">
        <v>-80.930661999999998</v>
      </c>
      <c r="I255">
        <v>4</v>
      </c>
      <c r="J255">
        <v>25</v>
      </c>
      <c r="K255">
        <v>1</v>
      </c>
      <c r="L255" t="s">
        <v>1018</v>
      </c>
    </row>
    <row r="256" spans="1:12" x14ac:dyDescent="0.2">
      <c r="A256" t="s">
        <v>1019</v>
      </c>
      <c r="B256" t="s">
        <v>1020</v>
      </c>
      <c r="C256" t="s">
        <v>1021</v>
      </c>
      <c r="D256" t="s">
        <v>21</v>
      </c>
      <c r="E256" t="s">
        <v>16</v>
      </c>
      <c r="F256">
        <v>28227</v>
      </c>
      <c r="G256">
        <v>35.190348</v>
      </c>
      <c r="H256">
        <v>-80.700810674899998</v>
      </c>
      <c r="I256">
        <v>4</v>
      </c>
      <c r="J256">
        <v>4</v>
      </c>
      <c r="K256">
        <v>1</v>
      </c>
      <c r="L256" t="s">
        <v>1022</v>
      </c>
    </row>
    <row r="257" spans="1:12" x14ac:dyDescent="0.2">
      <c r="A257" t="s">
        <v>1023</v>
      </c>
      <c r="B257" t="s">
        <v>438</v>
      </c>
      <c r="C257" t="s">
        <v>1024</v>
      </c>
      <c r="D257" t="s">
        <v>39</v>
      </c>
      <c r="E257" t="s">
        <v>16</v>
      </c>
      <c r="F257">
        <v>28025</v>
      </c>
      <c r="G257">
        <v>35.445810999999999</v>
      </c>
      <c r="H257">
        <v>-80.597639000000001</v>
      </c>
      <c r="I257">
        <v>3</v>
      </c>
      <c r="J257">
        <v>7</v>
      </c>
      <c r="K257">
        <v>1</v>
      </c>
      <c r="L257" t="s">
        <v>1025</v>
      </c>
    </row>
    <row r="258" spans="1:12" x14ac:dyDescent="0.2">
      <c r="A258" t="s">
        <v>1026</v>
      </c>
      <c r="B258" t="s">
        <v>1027</v>
      </c>
      <c r="C258" t="s">
        <v>1028</v>
      </c>
      <c r="D258" t="s">
        <v>21</v>
      </c>
      <c r="E258" t="s">
        <v>16</v>
      </c>
      <c r="F258">
        <v>28209</v>
      </c>
      <c r="G258">
        <v>35.170767510700003</v>
      </c>
      <c r="H258">
        <v>-80.850211590100002</v>
      </c>
      <c r="I258">
        <v>3.5</v>
      </c>
      <c r="J258">
        <v>38</v>
      </c>
      <c r="K258">
        <v>1</v>
      </c>
      <c r="L258" t="s">
        <v>1029</v>
      </c>
    </row>
    <row r="259" spans="1:12" x14ac:dyDescent="0.2">
      <c r="A259" t="s">
        <v>1030</v>
      </c>
      <c r="B259" t="s">
        <v>1031</v>
      </c>
      <c r="C259" t="s">
        <v>1032</v>
      </c>
      <c r="D259" t="s">
        <v>21</v>
      </c>
      <c r="E259" t="s">
        <v>16</v>
      </c>
      <c r="F259">
        <v>28278</v>
      </c>
      <c r="G259">
        <v>35.168700999999999</v>
      </c>
      <c r="H259">
        <v>-80.9700974</v>
      </c>
      <c r="I259">
        <v>3.5</v>
      </c>
      <c r="J259">
        <v>7</v>
      </c>
      <c r="K259">
        <v>1</v>
      </c>
      <c r="L259" t="s">
        <v>1033</v>
      </c>
    </row>
    <row r="260" spans="1:12" x14ac:dyDescent="0.2">
      <c r="A260" t="s">
        <v>1034</v>
      </c>
      <c r="B260" t="s">
        <v>1035</v>
      </c>
      <c r="C260" t="s">
        <v>1036</v>
      </c>
      <c r="D260" t="s">
        <v>21</v>
      </c>
      <c r="E260" t="s">
        <v>16</v>
      </c>
      <c r="F260">
        <v>28203</v>
      </c>
      <c r="G260">
        <v>35.209128200000002</v>
      </c>
      <c r="H260">
        <v>-80.863940200000002</v>
      </c>
      <c r="I260">
        <v>5</v>
      </c>
      <c r="J260">
        <v>3</v>
      </c>
      <c r="K260">
        <v>1</v>
      </c>
      <c r="L260" t="s">
        <v>1037</v>
      </c>
    </row>
    <row r="261" spans="1:12" x14ac:dyDescent="0.2">
      <c r="A261" t="s">
        <v>1038</v>
      </c>
      <c r="B261" t="s">
        <v>1039</v>
      </c>
      <c r="C261" t="s">
        <v>1040</v>
      </c>
      <c r="D261" t="s">
        <v>21</v>
      </c>
      <c r="E261" t="s">
        <v>16</v>
      </c>
      <c r="F261">
        <v>28270</v>
      </c>
      <c r="G261">
        <v>35.136109699999999</v>
      </c>
      <c r="H261">
        <v>-80.735742599999995</v>
      </c>
      <c r="I261">
        <v>4</v>
      </c>
      <c r="J261">
        <v>6</v>
      </c>
      <c r="K261">
        <v>1</v>
      </c>
      <c r="L261" t="s">
        <v>1041</v>
      </c>
    </row>
    <row r="262" spans="1:12" x14ac:dyDescent="0.2">
      <c r="A262" t="s">
        <v>1042</v>
      </c>
      <c r="B262" t="s">
        <v>1043</v>
      </c>
      <c r="C262" t="s">
        <v>1044</v>
      </c>
      <c r="D262" t="s">
        <v>21</v>
      </c>
      <c r="E262" t="s">
        <v>16</v>
      </c>
      <c r="F262">
        <v>28217</v>
      </c>
      <c r="G262">
        <v>35.157549000000003</v>
      </c>
      <c r="H262">
        <v>-80.8853759</v>
      </c>
      <c r="I262">
        <v>5</v>
      </c>
      <c r="J262">
        <v>4</v>
      </c>
      <c r="K262">
        <v>1</v>
      </c>
      <c r="L262" t="s">
        <v>1045</v>
      </c>
    </row>
    <row r="263" spans="1:12" x14ac:dyDescent="0.2">
      <c r="A263" t="s">
        <v>1046</v>
      </c>
      <c r="B263" t="s">
        <v>1047</v>
      </c>
      <c r="C263" t="s">
        <v>805</v>
      </c>
      <c r="D263" t="s">
        <v>21</v>
      </c>
      <c r="E263" t="s">
        <v>16</v>
      </c>
      <c r="F263">
        <v>28208</v>
      </c>
      <c r="G263">
        <v>35.221718076499997</v>
      </c>
      <c r="H263">
        <v>-80.938136726600007</v>
      </c>
      <c r="I263">
        <v>2.5</v>
      </c>
      <c r="J263">
        <v>64</v>
      </c>
      <c r="K263">
        <v>1</v>
      </c>
      <c r="L263" t="s">
        <v>1048</v>
      </c>
    </row>
    <row r="264" spans="1:12" x14ac:dyDescent="0.2">
      <c r="A264" t="s">
        <v>1049</v>
      </c>
      <c r="B264" t="s">
        <v>1050</v>
      </c>
      <c r="C264" t="s">
        <v>1051</v>
      </c>
      <c r="D264" t="s">
        <v>21</v>
      </c>
      <c r="E264" t="s">
        <v>16</v>
      </c>
      <c r="F264">
        <v>28213</v>
      </c>
      <c r="G264">
        <v>35.263726599999998</v>
      </c>
      <c r="H264">
        <v>-80.771710600000006</v>
      </c>
      <c r="I264">
        <v>3</v>
      </c>
      <c r="J264">
        <v>21</v>
      </c>
      <c r="K264">
        <v>1</v>
      </c>
      <c r="L264" t="s">
        <v>1052</v>
      </c>
    </row>
    <row r="265" spans="1:12" x14ac:dyDescent="0.2">
      <c r="A265" t="s">
        <v>1053</v>
      </c>
      <c r="B265" t="s">
        <v>1054</v>
      </c>
      <c r="C265" t="s">
        <v>1055</v>
      </c>
      <c r="D265" t="s">
        <v>21</v>
      </c>
      <c r="E265" t="s">
        <v>16</v>
      </c>
      <c r="F265">
        <v>28270</v>
      </c>
      <c r="G265">
        <v>35.138980099999998</v>
      </c>
      <c r="H265">
        <v>-80.737052599999998</v>
      </c>
      <c r="I265">
        <v>3.5</v>
      </c>
      <c r="J265">
        <v>11</v>
      </c>
      <c r="K265">
        <v>0</v>
      </c>
      <c r="L265" t="s">
        <v>1056</v>
      </c>
    </row>
    <row r="266" spans="1:12" x14ac:dyDescent="0.2">
      <c r="A266" t="s">
        <v>1057</v>
      </c>
      <c r="B266" t="s">
        <v>1058</v>
      </c>
      <c r="C266" t="s">
        <v>1059</v>
      </c>
      <c r="D266" t="s">
        <v>62</v>
      </c>
      <c r="E266" t="s">
        <v>16</v>
      </c>
      <c r="F266">
        <v>28227</v>
      </c>
      <c r="G266">
        <v>35.170716900000002</v>
      </c>
      <c r="H266">
        <v>-80.660601900000003</v>
      </c>
      <c r="I266">
        <v>5</v>
      </c>
      <c r="J266">
        <v>9</v>
      </c>
      <c r="K266">
        <v>1</v>
      </c>
      <c r="L266" t="s">
        <v>1060</v>
      </c>
    </row>
    <row r="267" spans="1:12" x14ac:dyDescent="0.2">
      <c r="A267" t="s">
        <v>1061</v>
      </c>
      <c r="B267" t="s">
        <v>1062</v>
      </c>
      <c r="C267" t="s">
        <v>1063</v>
      </c>
      <c r="D267" t="s">
        <v>21</v>
      </c>
      <c r="E267" t="s">
        <v>16</v>
      </c>
      <c r="F267">
        <v>28205</v>
      </c>
      <c r="G267">
        <v>35.214465300000001</v>
      </c>
      <c r="H267">
        <v>-80.794101299999994</v>
      </c>
      <c r="I267">
        <v>1</v>
      </c>
      <c r="J267">
        <v>9</v>
      </c>
      <c r="K267">
        <v>0</v>
      </c>
      <c r="L267" t="s">
        <v>1041</v>
      </c>
    </row>
    <row r="268" spans="1:12" x14ac:dyDescent="0.2">
      <c r="A268" t="s">
        <v>1064</v>
      </c>
      <c r="B268" t="s">
        <v>1065</v>
      </c>
      <c r="C268" t="s">
        <v>1066</v>
      </c>
      <c r="D268" t="s">
        <v>21</v>
      </c>
      <c r="E268" t="s">
        <v>16</v>
      </c>
      <c r="F268">
        <v>28273</v>
      </c>
      <c r="G268">
        <v>35.1338559</v>
      </c>
      <c r="H268">
        <v>-80.893259</v>
      </c>
      <c r="I268">
        <v>4.5</v>
      </c>
      <c r="J268">
        <v>3</v>
      </c>
      <c r="K268">
        <v>0</v>
      </c>
      <c r="L268" t="s">
        <v>1067</v>
      </c>
    </row>
    <row r="269" spans="1:12" x14ac:dyDescent="0.2">
      <c r="A269" t="s">
        <v>1068</v>
      </c>
      <c r="B269" t="s">
        <v>1069</v>
      </c>
      <c r="C269" t="s">
        <v>1070</v>
      </c>
      <c r="D269" t="s">
        <v>21</v>
      </c>
      <c r="E269" t="s">
        <v>16</v>
      </c>
      <c r="F269">
        <v>28203</v>
      </c>
      <c r="G269">
        <v>35.199756399999998</v>
      </c>
      <c r="H269">
        <v>-80.842157700000001</v>
      </c>
      <c r="I269">
        <v>5</v>
      </c>
      <c r="J269">
        <v>16</v>
      </c>
      <c r="K269">
        <v>1</v>
      </c>
      <c r="L269" t="s">
        <v>1071</v>
      </c>
    </row>
    <row r="270" spans="1:12" x14ac:dyDescent="0.2">
      <c r="A270" t="s">
        <v>1072</v>
      </c>
      <c r="B270" t="s">
        <v>1073</v>
      </c>
      <c r="C270" t="s">
        <v>1074</v>
      </c>
      <c r="D270" t="s">
        <v>942</v>
      </c>
      <c r="E270" t="s">
        <v>16</v>
      </c>
      <c r="F270">
        <v>28120</v>
      </c>
      <c r="G270">
        <v>35.281419100000001</v>
      </c>
      <c r="H270">
        <v>-81.015204199999999</v>
      </c>
      <c r="I270">
        <v>4.5</v>
      </c>
      <c r="J270">
        <v>5</v>
      </c>
      <c r="K270">
        <v>1</v>
      </c>
      <c r="L270" t="s">
        <v>1075</v>
      </c>
    </row>
    <row r="271" spans="1:12" x14ac:dyDescent="0.2">
      <c r="A271" t="s">
        <v>1076</v>
      </c>
      <c r="B271" t="s">
        <v>1077</v>
      </c>
      <c r="C271" t="s">
        <v>1078</v>
      </c>
      <c r="D271" t="s">
        <v>26</v>
      </c>
      <c r="E271" t="s">
        <v>16</v>
      </c>
      <c r="F271">
        <v>28078</v>
      </c>
      <c r="G271">
        <v>35.351410000000001</v>
      </c>
      <c r="H271">
        <v>-80.888199999999998</v>
      </c>
      <c r="I271">
        <v>3.5</v>
      </c>
      <c r="J271">
        <v>165</v>
      </c>
      <c r="K271">
        <v>1</v>
      </c>
      <c r="L271" t="s">
        <v>1079</v>
      </c>
    </row>
    <row r="272" spans="1:12" x14ac:dyDescent="0.2">
      <c r="A272" t="s">
        <v>1080</v>
      </c>
      <c r="B272" t="s">
        <v>1081</v>
      </c>
      <c r="C272" t="s">
        <v>1082</v>
      </c>
      <c r="D272" t="s">
        <v>21</v>
      </c>
      <c r="E272" t="s">
        <v>16</v>
      </c>
      <c r="F272">
        <v>28201</v>
      </c>
      <c r="G272">
        <v>35.212041399999997</v>
      </c>
      <c r="H272">
        <v>-80.818465900000007</v>
      </c>
      <c r="I272">
        <v>5</v>
      </c>
      <c r="J272">
        <v>4</v>
      </c>
      <c r="K272">
        <v>1</v>
      </c>
      <c r="L272" t="s">
        <v>1083</v>
      </c>
    </row>
    <row r="273" spans="1:12" x14ac:dyDescent="0.2">
      <c r="A273" t="s">
        <v>1084</v>
      </c>
      <c r="B273" t="s">
        <v>1085</v>
      </c>
      <c r="C273" t="s">
        <v>1086</v>
      </c>
      <c r="D273" t="s">
        <v>21</v>
      </c>
      <c r="E273" t="s">
        <v>16</v>
      </c>
      <c r="F273">
        <v>28273</v>
      </c>
      <c r="G273">
        <v>35.147958099999997</v>
      </c>
      <c r="H273">
        <v>-80.930407599999995</v>
      </c>
      <c r="I273">
        <v>4</v>
      </c>
      <c r="J273">
        <v>14</v>
      </c>
      <c r="K273">
        <v>1</v>
      </c>
      <c r="L273" t="s">
        <v>1087</v>
      </c>
    </row>
    <row r="274" spans="1:12" x14ac:dyDescent="0.2">
      <c r="A274" t="s">
        <v>1088</v>
      </c>
      <c r="B274" t="s">
        <v>1089</v>
      </c>
      <c r="C274" t="s">
        <v>1090</v>
      </c>
      <c r="D274" t="s">
        <v>456</v>
      </c>
      <c r="E274" t="s">
        <v>16</v>
      </c>
      <c r="F274">
        <v>28012</v>
      </c>
      <c r="G274">
        <v>35.256886000000002</v>
      </c>
      <c r="H274">
        <v>-81.0581739</v>
      </c>
      <c r="I274">
        <v>4</v>
      </c>
      <c r="J274">
        <v>8</v>
      </c>
      <c r="K274">
        <v>0</v>
      </c>
      <c r="L274" t="s">
        <v>1091</v>
      </c>
    </row>
    <row r="275" spans="1:12" x14ac:dyDescent="0.2">
      <c r="A275" t="s">
        <v>1092</v>
      </c>
      <c r="B275" t="s">
        <v>1093</v>
      </c>
      <c r="C275" t="s">
        <v>1094</v>
      </c>
      <c r="D275" t="s">
        <v>239</v>
      </c>
      <c r="E275" t="s">
        <v>16</v>
      </c>
      <c r="F275">
        <v>28173</v>
      </c>
      <c r="G275">
        <v>34.935079999999999</v>
      </c>
      <c r="H275">
        <v>-80.748939800000002</v>
      </c>
      <c r="I275">
        <v>2.5</v>
      </c>
      <c r="J275">
        <v>13</v>
      </c>
      <c r="K275">
        <v>1</v>
      </c>
      <c r="L275" t="s">
        <v>1095</v>
      </c>
    </row>
    <row r="276" spans="1:12" x14ac:dyDescent="0.2">
      <c r="A276" t="s">
        <v>1096</v>
      </c>
      <c r="B276" t="s">
        <v>1097</v>
      </c>
      <c r="C276" t="s">
        <v>1098</v>
      </c>
      <c r="D276" t="s">
        <v>21</v>
      </c>
      <c r="E276" t="s">
        <v>16</v>
      </c>
      <c r="F276">
        <v>28277</v>
      </c>
      <c r="G276">
        <v>35.052121</v>
      </c>
      <c r="H276">
        <v>-80.770608999999993</v>
      </c>
      <c r="I276">
        <v>4</v>
      </c>
      <c r="J276">
        <v>32</v>
      </c>
      <c r="K276">
        <v>1</v>
      </c>
      <c r="L276" t="s">
        <v>1099</v>
      </c>
    </row>
    <row r="277" spans="1:12" x14ac:dyDescent="0.2">
      <c r="A277" t="s">
        <v>1100</v>
      </c>
      <c r="B277" t="s">
        <v>1101</v>
      </c>
      <c r="D277" t="s">
        <v>21</v>
      </c>
      <c r="E277" t="s">
        <v>16</v>
      </c>
      <c r="F277">
        <v>28205</v>
      </c>
      <c r="G277">
        <v>35.183069000000003</v>
      </c>
      <c r="H277">
        <v>-80.654812000000007</v>
      </c>
      <c r="I277">
        <v>5</v>
      </c>
      <c r="J277">
        <v>3</v>
      </c>
      <c r="K277">
        <v>0</v>
      </c>
      <c r="L277" t="s">
        <v>1102</v>
      </c>
    </row>
    <row r="278" spans="1:12" x14ac:dyDescent="0.2">
      <c r="A278" t="s">
        <v>1103</v>
      </c>
      <c r="B278" t="s">
        <v>1104</v>
      </c>
      <c r="C278" t="s">
        <v>1105</v>
      </c>
      <c r="D278" t="s">
        <v>21</v>
      </c>
      <c r="E278" t="s">
        <v>16</v>
      </c>
      <c r="F278">
        <v>28226</v>
      </c>
      <c r="G278">
        <v>35.087244699999999</v>
      </c>
      <c r="H278">
        <v>-80.855217300000007</v>
      </c>
      <c r="I278">
        <v>2</v>
      </c>
      <c r="J278">
        <v>8</v>
      </c>
      <c r="K278">
        <v>1</v>
      </c>
      <c r="L278" t="s">
        <v>1106</v>
      </c>
    </row>
    <row r="279" spans="1:12" x14ac:dyDescent="0.2">
      <c r="A279" t="s">
        <v>1107</v>
      </c>
      <c r="B279" t="s">
        <v>1108</v>
      </c>
      <c r="D279" t="s">
        <v>21</v>
      </c>
      <c r="E279" t="s">
        <v>16</v>
      </c>
      <c r="F279">
        <v>28273</v>
      </c>
      <c r="G279">
        <v>35.129055700000002</v>
      </c>
      <c r="H279">
        <v>-80.953947499999998</v>
      </c>
      <c r="I279">
        <v>3</v>
      </c>
      <c r="J279">
        <v>7</v>
      </c>
      <c r="K279">
        <v>1</v>
      </c>
      <c r="L279" t="s">
        <v>1109</v>
      </c>
    </row>
    <row r="280" spans="1:12" x14ac:dyDescent="0.2">
      <c r="A280" t="s">
        <v>1110</v>
      </c>
      <c r="B280" t="s">
        <v>1111</v>
      </c>
      <c r="C280" t="s">
        <v>1112</v>
      </c>
      <c r="D280" t="s">
        <v>39</v>
      </c>
      <c r="E280" t="s">
        <v>16</v>
      </c>
      <c r="F280">
        <v>28025</v>
      </c>
      <c r="G280">
        <v>35.4113027</v>
      </c>
      <c r="H280">
        <v>-80.582246100000006</v>
      </c>
      <c r="I280">
        <v>3</v>
      </c>
      <c r="J280">
        <v>7</v>
      </c>
      <c r="K280">
        <v>0</v>
      </c>
      <c r="L280" t="s">
        <v>1113</v>
      </c>
    </row>
    <row r="281" spans="1:12" x14ac:dyDescent="0.2">
      <c r="A281" t="s">
        <v>1114</v>
      </c>
      <c r="B281" t="s">
        <v>1115</v>
      </c>
      <c r="C281" t="s">
        <v>1116</v>
      </c>
      <c r="D281" t="s">
        <v>135</v>
      </c>
      <c r="E281" t="s">
        <v>16</v>
      </c>
      <c r="F281">
        <v>28105</v>
      </c>
      <c r="G281">
        <v>35.164086599999997</v>
      </c>
      <c r="H281">
        <v>-80.700335499999994</v>
      </c>
      <c r="I281">
        <v>4.5</v>
      </c>
      <c r="J281">
        <v>3</v>
      </c>
      <c r="K281">
        <v>1</v>
      </c>
      <c r="L281" t="s">
        <v>1117</v>
      </c>
    </row>
    <row r="282" spans="1:12" x14ac:dyDescent="0.2">
      <c r="A282" t="s">
        <v>1118</v>
      </c>
      <c r="B282" t="s">
        <v>1119</v>
      </c>
      <c r="C282" t="s">
        <v>1120</v>
      </c>
      <c r="D282" t="s">
        <v>135</v>
      </c>
      <c r="E282" t="s">
        <v>16</v>
      </c>
      <c r="F282">
        <v>28105</v>
      </c>
      <c r="G282">
        <v>35.124895700000003</v>
      </c>
      <c r="H282">
        <v>-80.707884100000001</v>
      </c>
      <c r="I282">
        <v>2.5</v>
      </c>
      <c r="J282">
        <v>14</v>
      </c>
      <c r="K282">
        <v>1</v>
      </c>
      <c r="L282" t="s">
        <v>1121</v>
      </c>
    </row>
    <row r="283" spans="1:12" x14ac:dyDescent="0.2">
      <c r="A283" t="s">
        <v>1122</v>
      </c>
      <c r="B283" t="s">
        <v>1123</v>
      </c>
      <c r="C283" t="s">
        <v>391</v>
      </c>
      <c r="D283" t="s">
        <v>21</v>
      </c>
      <c r="E283" t="s">
        <v>16</v>
      </c>
      <c r="F283">
        <v>28211</v>
      </c>
      <c r="G283">
        <v>35.152570793999999</v>
      </c>
      <c r="H283">
        <v>-80.832068608599997</v>
      </c>
      <c r="I283">
        <v>3</v>
      </c>
      <c r="J283">
        <v>140</v>
      </c>
      <c r="K283">
        <v>1</v>
      </c>
      <c r="L283" t="s">
        <v>1124</v>
      </c>
    </row>
    <row r="284" spans="1:12" x14ac:dyDescent="0.2">
      <c r="A284" t="s">
        <v>1125</v>
      </c>
      <c r="B284" t="s">
        <v>1126</v>
      </c>
      <c r="C284" t="s">
        <v>1127</v>
      </c>
      <c r="D284" t="s">
        <v>21</v>
      </c>
      <c r="E284" t="s">
        <v>16</v>
      </c>
      <c r="F284">
        <v>28205</v>
      </c>
      <c r="G284">
        <v>35.211622300000002</v>
      </c>
      <c r="H284">
        <v>-80.763377899999995</v>
      </c>
      <c r="I284">
        <v>4.5</v>
      </c>
      <c r="J284">
        <v>7</v>
      </c>
      <c r="K284">
        <v>1</v>
      </c>
      <c r="L284" t="s">
        <v>1128</v>
      </c>
    </row>
    <row r="285" spans="1:12" x14ac:dyDescent="0.2">
      <c r="A285" t="s">
        <v>1129</v>
      </c>
      <c r="B285" t="s">
        <v>121</v>
      </c>
      <c r="C285" t="s">
        <v>1130</v>
      </c>
      <c r="D285" t="s">
        <v>21</v>
      </c>
      <c r="E285" t="s">
        <v>16</v>
      </c>
      <c r="F285">
        <v>28213</v>
      </c>
      <c r="G285">
        <v>35.311838600000002</v>
      </c>
      <c r="H285">
        <v>-80.713017199999996</v>
      </c>
      <c r="I285">
        <v>1.5</v>
      </c>
      <c r="J285">
        <v>25</v>
      </c>
      <c r="K285">
        <v>1</v>
      </c>
      <c r="L285" t="s">
        <v>1131</v>
      </c>
    </row>
    <row r="286" spans="1:12" x14ac:dyDescent="0.2">
      <c r="A286" t="s">
        <v>1132</v>
      </c>
      <c r="B286" t="s">
        <v>1133</v>
      </c>
      <c r="C286" t="s">
        <v>1134</v>
      </c>
      <c r="D286" t="s">
        <v>21</v>
      </c>
      <c r="E286" t="s">
        <v>16</v>
      </c>
      <c r="F286">
        <v>28213</v>
      </c>
      <c r="G286">
        <v>35.314541499999997</v>
      </c>
      <c r="H286">
        <v>-80.7025991</v>
      </c>
      <c r="I286">
        <v>5</v>
      </c>
      <c r="J286">
        <v>10</v>
      </c>
      <c r="K286">
        <v>1</v>
      </c>
      <c r="L286" t="s">
        <v>1135</v>
      </c>
    </row>
    <row r="287" spans="1:12" x14ac:dyDescent="0.2">
      <c r="A287" t="s">
        <v>1136</v>
      </c>
      <c r="B287" t="s">
        <v>1137</v>
      </c>
      <c r="C287" t="s">
        <v>1138</v>
      </c>
      <c r="D287" t="s">
        <v>15</v>
      </c>
      <c r="E287" t="s">
        <v>16</v>
      </c>
      <c r="F287">
        <v>28031</v>
      </c>
      <c r="G287">
        <v>35.464403259500003</v>
      </c>
      <c r="H287">
        <v>-80.893407742500003</v>
      </c>
      <c r="I287">
        <v>3.5</v>
      </c>
      <c r="J287">
        <v>269</v>
      </c>
      <c r="K287">
        <v>1</v>
      </c>
      <c r="L287" t="s">
        <v>1139</v>
      </c>
    </row>
    <row r="288" spans="1:12" x14ac:dyDescent="0.2">
      <c r="A288" t="s">
        <v>1140</v>
      </c>
      <c r="B288" t="s">
        <v>1141</v>
      </c>
      <c r="C288" t="s">
        <v>1142</v>
      </c>
      <c r="D288" t="s">
        <v>21</v>
      </c>
      <c r="E288" t="s">
        <v>16</v>
      </c>
      <c r="F288">
        <v>28204</v>
      </c>
      <c r="G288">
        <v>35.216087299999998</v>
      </c>
      <c r="H288">
        <v>-80.822055500000005</v>
      </c>
      <c r="I288">
        <v>5</v>
      </c>
      <c r="J288">
        <v>3</v>
      </c>
      <c r="K288">
        <v>1</v>
      </c>
      <c r="L288" t="s">
        <v>1143</v>
      </c>
    </row>
    <row r="289" spans="1:12" x14ac:dyDescent="0.2">
      <c r="A289" t="s">
        <v>1144</v>
      </c>
      <c r="B289" t="s">
        <v>1145</v>
      </c>
      <c r="C289" t="s">
        <v>1146</v>
      </c>
      <c r="D289" t="s">
        <v>135</v>
      </c>
      <c r="E289" t="s">
        <v>16</v>
      </c>
      <c r="F289">
        <v>28105</v>
      </c>
      <c r="G289">
        <v>35.125689100000002</v>
      </c>
      <c r="H289">
        <v>-80.729280700000004</v>
      </c>
      <c r="I289">
        <v>3</v>
      </c>
      <c r="J289">
        <v>18</v>
      </c>
      <c r="K289">
        <v>1</v>
      </c>
      <c r="L289" t="s">
        <v>709</v>
      </c>
    </row>
    <row r="290" spans="1:12" x14ac:dyDescent="0.2">
      <c r="A290" t="s">
        <v>1147</v>
      </c>
      <c r="B290" t="s">
        <v>1148</v>
      </c>
      <c r="C290" t="s">
        <v>1149</v>
      </c>
      <c r="D290" t="s">
        <v>30</v>
      </c>
      <c r="E290" t="s">
        <v>16</v>
      </c>
      <c r="F290">
        <v>28056</v>
      </c>
      <c r="G290">
        <v>35.251639400000002</v>
      </c>
      <c r="H290">
        <v>-81.079454100000007</v>
      </c>
      <c r="I290">
        <v>2.5</v>
      </c>
      <c r="J290">
        <v>5</v>
      </c>
      <c r="K290">
        <v>1</v>
      </c>
      <c r="L290" t="s">
        <v>1150</v>
      </c>
    </row>
    <row r="291" spans="1:12" x14ac:dyDescent="0.2">
      <c r="A291" t="s">
        <v>1151</v>
      </c>
      <c r="B291" t="s">
        <v>1152</v>
      </c>
      <c r="C291" t="s">
        <v>1153</v>
      </c>
      <c r="D291" t="s">
        <v>21</v>
      </c>
      <c r="E291" t="s">
        <v>16</v>
      </c>
      <c r="F291">
        <v>28277</v>
      </c>
      <c r="G291">
        <v>35.036530499999998</v>
      </c>
      <c r="H291">
        <v>-80.806697900000003</v>
      </c>
      <c r="I291">
        <v>3.5</v>
      </c>
      <c r="J291">
        <v>7</v>
      </c>
      <c r="K291">
        <v>1</v>
      </c>
      <c r="L291" t="s">
        <v>1154</v>
      </c>
    </row>
    <row r="292" spans="1:12" x14ac:dyDescent="0.2">
      <c r="A292" t="s">
        <v>1155</v>
      </c>
      <c r="B292" t="s">
        <v>121</v>
      </c>
      <c r="C292" t="s">
        <v>1156</v>
      </c>
      <c r="D292" t="s">
        <v>21</v>
      </c>
      <c r="E292" t="s">
        <v>16</v>
      </c>
      <c r="F292">
        <v>28208</v>
      </c>
      <c r="G292">
        <v>35.246101099999997</v>
      </c>
      <c r="H292">
        <v>-80.893226400000003</v>
      </c>
      <c r="I292">
        <v>1.5</v>
      </c>
      <c r="J292">
        <v>16</v>
      </c>
      <c r="K292">
        <v>1</v>
      </c>
      <c r="L292" t="s">
        <v>1157</v>
      </c>
    </row>
    <row r="293" spans="1:12" x14ac:dyDescent="0.2">
      <c r="A293" t="s">
        <v>1158</v>
      </c>
      <c r="B293" t="s">
        <v>1159</v>
      </c>
      <c r="C293" t="s">
        <v>1160</v>
      </c>
      <c r="D293" t="s">
        <v>21</v>
      </c>
      <c r="E293" t="s">
        <v>16</v>
      </c>
      <c r="F293">
        <v>28226</v>
      </c>
      <c r="G293">
        <v>35.089417748999999</v>
      </c>
      <c r="H293">
        <v>-80.8653203378</v>
      </c>
      <c r="I293">
        <v>3</v>
      </c>
      <c r="J293">
        <v>26</v>
      </c>
      <c r="K293">
        <v>1</v>
      </c>
      <c r="L293" t="s">
        <v>1161</v>
      </c>
    </row>
    <row r="294" spans="1:12" x14ac:dyDescent="0.2">
      <c r="A294" t="s">
        <v>1162</v>
      </c>
      <c r="B294" t="s">
        <v>1163</v>
      </c>
      <c r="C294" t="s">
        <v>1164</v>
      </c>
      <c r="D294" t="s">
        <v>21</v>
      </c>
      <c r="E294" t="s">
        <v>16</v>
      </c>
      <c r="F294">
        <v>28205</v>
      </c>
      <c r="G294">
        <v>35.230487599999996</v>
      </c>
      <c r="H294">
        <v>-80.817838600000002</v>
      </c>
      <c r="I294">
        <v>2.5</v>
      </c>
      <c r="J294">
        <v>3</v>
      </c>
      <c r="K294">
        <v>1</v>
      </c>
      <c r="L294" t="s">
        <v>1165</v>
      </c>
    </row>
    <row r="295" spans="1:12" x14ac:dyDescent="0.2">
      <c r="A295" t="s">
        <v>1166</v>
      </c>
      <c r="B295" t="s">
        <v>1167</v>
      </c>
      <c r="C295" t="s">
        <v>1168</v>
      </c>
      <c r="D295" t="s">
        <v>26</v>
      </c>
      <c r="E295" t="s">
        <v>16</v>
      </c>
      <c r="F295">
        <v>28078</v>
      </c>
      <c r="G295">
        <v>35.442570000000003</v>
      </c>
      <c r="H295">
        <v>-80.861258699999993</v>
      </c>
      <c r="I295">
        <v>4</v>
      </c>
      <c r="J295">
        <v>6</v>
      </c>
      <c r="K295">
        <v>1</v>
      </c>
      <c r="L295" t="s">
        <v>1169</v>
      </c>
    </row>
    <row r="296" spans="1:12" x14ac:dyDescent="0.2">
      <c r="A296" t="s">
        <v>1170</v>
      </c>
      <c r="B296" t="s">
        <v>1171</v>
      </c>
      <c r="C296" t="s">
        <v>1172</v>
      </c>
      <c r="D296" t="s">
        <v>26</v>
      </c>
      <c r="E296" t="s">
        <v>16</v>
      </c>
      <c r="F296">
        <v>28078</v>
      </c>
      <c r="G296">
        <v>35.409908799999997</v>
      </c>
      <c r="H296">
        <v>-80.852058099999994</v>
      </c>
      <c r="I296">
        <v>2</v>
      </c>
      <c r="J296">
        <v>3</v>
      </c>
      <c r="K296">
        <v>1</v>
      </c>
      <c r="L296" t="s">
        <v>1173</v>
      </c>
    </row>
    <row r="297" spans="1:12" x14ac:dyDescent="0.2">
      <c r="A297" t="s">
        <v>1174</v>
      </c>
      <c r="B297" t="s">
        <v>1175</v>
      </c>
      <c r="C297" t="s">
        <v>552</v>
      </c>
      <c r="D297" t="s">
        <v>21</v>
      </c>
      <c r="E297" t="s">
        <v>16</v>
      </c>
      <c r="F297">
        <v>28208</v>
      </c>
      <c r="G297">
        <v>35.220123014899997</v>
      </c>
      <c r="H297">
        <v>-80.947626649499995</v>
      </c>
      <c r="I297">
        <v>3.5</v>
      </c>
      <c r="J297">
        <v>20</v>
      </c>
      <c r="K297">
        <v>1</v>
      </c>
      <c r="L297" t="s">
        <v>1176</v>
      </c>
    </row>
    <row r="298" spans="1:12" x14ac:dyDescent="0.2">
      <c r="A298" t="s">
        <v>1177</v>
      </c>
      <c r="B298" t="s">
        <v>1178</v>
      </c>
      <c r="C298" t="s">
        <v>1179</v>
      </c>
      <c r="D298" t="s">
        <v>21</v>
      </c>
      <c r="E298" t="s">
        <v>16</v>
      </c>
      <c r="F298">
        <v>28216</v>
      </c>
      <c r="G298">
        <v>35.304564399999997</v>
      </c>
      <c r="H298">
        <v>-80.858557300000001</v>
      </c>
      <c r="I298">
        <v>2</v>
      </c>
      <c r="J298">
        <v>15</v>
      </c>
      <c r="K298">
        <v>1</v>
      </c>
      <c r="L298" t="s">
        <v>1180</v>
      </c>
    </row>
    <row r="299" spans="1:12" x14ac:dyDescent="0.2">
      <c r="A299" t="s">
        <v>1181</v>
      </c>
      <c r="B299" t="s">
        <v>1182</v>
      </c>
      <c r="C299" t="s">
        <v>1183</v>
      </c>
      <c r="D299" t="s">
        <v>21</v>
      </c>
      <c r="E299" t="s">
        <v>16</v>
      </c>
      <c r="F299">
        <v>28226</v>
      </c>
      <c r="G299">
        <v>35.088614999999997</v>
      </c>
      <c r="H299">
        <v>-80.863772999999995</v>
      </c>
      <c r="I299">
        <v>3</v>
      </c>
      <c r="J299">
        <v>5</v>
      </c>
      <c r="K299">
        <v>1</v>
      </c>
      <c r="L299" t="s">
        <v>1184</v>
      </c>
    </row>
    <row r="300" spans="1:12" x14ac:dyDescent="0.2">
      <c r="A300" t="s">
        <v>1185</v>
      </c>
      <c r="B300" t="s">
        <v>1186</v>
      </c>
      <c r="C300" t="s">
        <v>1187</v>
      </c>
      <c r="D300" t="s">
        <v>588</v>
      </c>
      <c r="E300" t="s">
        <v>16</v>
      </c>
      <c r="F300">
        <v>28110</v>
      </c>
      <c r="G300">
        <v>35.090319999999998</v>
      </c>
      <c r="H300">
        <v>-80.563856999999999</v>
      </c>
      <c r="I300">
        <v>2.5</v>
      </c>
      <c r="J300">
        <v>3</v>
      </c>
      <c r="K300">
        <v>1</v>
      </c>
      <c r="L300" t="s">
        <v>1188</v>
      </c>
    </row>
    <row r="301" spans="1:12" x14ac:dyDescent="0.2">
      <c r="A301" t="s">
        <v>1189</v>
      </c>
      <c r="B301" t="s">
        <v>1190</v>
      </c>
      <c r="C301" t="s">
        <v>1191</v>
      </c>
      <c r="D301" t="s">
        <v>697</v>
      </c>
      <c r="E301" t="s">
        <v>16</v>
      </c>
      <c r="F301">
        <v>28037</v>
      </c>
      <c r="G301">
        <v>35.443499099999997</v>
      </c>
      <c r="H301">
        <v>-80.995547099999996</v>
      </c>
      <c r="I301">
        <v>2</v>
      </c>
      <c r="J301">
        <v>9</v>
      </c>
      <c r="K301">
        <v>1</v>
      </c>
      <c r="L301" t="s">
        <v>159</v>
      </c>
    </row>
    <row r="302" spans="1:12" x14ac:dyDescent="0.2">
      <c r="A302" t="s">
        <v>1192</v>
      </c>
      <c r="B302" t="s">
        <v>1193</v>
      </c>
      <c r="C302" t="s">
        <v>1194</v>
      </c>
      <c r="D302" t="s">
        <v>135</v>
      </c>
      <c r="E302" t="s">
        <v>16</v>
      </c>
      <c r="F302">
        <v>28105</v>
      </c>
      <c r="G302">
        <v>35.118295000000003</v>
      </c>
      <c r="H302">
        <v>-80.705171000000007</v>
      </c>
      <c r="I302">
        <v>3</v>
      </c>
      <c r="J302">
        <v>3</v>
      </c>
      <c r="K302">
        <v>1</v>
      </c>
      <c r="L302" t="s">
        <v>1195</v>
      </c>
    </row>
    <row r="303" spans="1:12" x14ac:dyDescent="0.2">
      <c r="A303" t="s">
        <v>1196</v>
      </c>
      <c r="B303" t="s">
        <v>1197</v>
      </c>
      <c r="C303" t="s">
        <v>1198</v>
      </c>
      <c r="D303" t="s">
        <v>697</v>
      </c>
      <c r="E303" t="s">
        <v>16</v>
      </c>
      <c r="F303">
        <v>28037</v>
      </c>
      <c r="G303">
        <v>35.444341600000001</v>
      </c>
      <c r="H303">
        <v>-80.992589499999994</v>
      </c>
      <c r="I303">
        <v>1.5</v>
      </c>
      <c r="J303">
        <v>7</v>
      </c>
      <c r="K303">
        <v>1</v>
      </c>
      <c r="L303" t="s">
        <v>1199</v>
      </c>
    </row>
    <row r="304" spans="1:12" x14ac:dyDescent="0.2">
      <c r="A304" t="s">
        <v>1200</v>
      </c>
      <c r="B304" t="s">
        <v>1201</v>
      </c>
      <c r="D304" t="s">
        <v>21</v>
      </c>
      <c r="E304" t="s">
        <v>16</v>
      </c>
      <c r="F304">
        <v>28120</v>
      </c>
      <c r="G304">
        <v>35.330186599999998</v>
      </c>
      <c r="H304">
        <v>-81.020253299999993</v>
      </c>
      <c r="I304">
        <v>4</v>
      </c>
      <c r="J304">
        <v>4</v>
      </c>
      <c r="K304">
        <v>1</v>
      </c>
      <c r="L304" t="s">
        <v>1202</v>
      </c>
    </row>
    <row r="305" spans="1:12" x14ac:dyDescent="0.2">
      <c r="A305" t="s">
        <v>1203</v>
      </c>
      <c r="B305" t="s">
        <v>1204</v>
      </c>
      <c r="C305" t="s">
        <v>1205</v>
      </c>
      <c r="D305" t="s">
        <v>21</v>
      </c>
      <c r="E305" t="s">
        <v>16</v>
      </c>
      <c r="F305">
        <v>28262</v>
      </c>
      <c r="G305">
        <v>35.323838100000003</v>
      </c>
      <c r="H305">
        <v>-80.732585799999995</v>
      </c>
      <c r="I305">
        <v>1.5</v>
      </c>
      <c r="J305">
        <v>6</v>
      </c>
      <c r="K305">
        <v>0</v>
      </c>
      <c r="L305" t="s">
        <v>1206</v>
      </c>
    </row>
    <row r="306" spans="1:12" x14ac:dyDescent="0.2">
      <c r="A306" t="s">
        <v>1207</v>
      </c>
      <c r="B306" t="s">
        <v>1208</v>
      </c>
      <c r="C306" t="s">
        <v>1209</v>
      </c>
      <c r="D306" t="s">
        <v>21</v>
      </c>
      <c r="E306" t="s">
        <v>16</v>
      </c>
      <c r="F306">
        <v>28205</v>
      </c>
      <c r="G306">
        <v>35.219791100000002</v>
      </c>
      <c r="H306">
        <v>-80.802166299999996</v>
      </c>
      <c r="I306">
        <v>5</v>
      </c>
      <c r="J306">
        <v>3</v>
      </c>
      <c r="K306">
        <v>1</v>
      </c>
      <c r="L306" t="s">
        <v>63</v>
      </c>
    </row>
    <row r="307" spans="1:12" x14ac:dyDescent="0.2">
      <c r="A307" t="s">
        <v>1210</v>
      </c>
      <c r="B307" t="s">
        <v>1211</v>
      </c>
      <c r="C307" t="s">
        <v>1212</v>
      </c>
      <c r="D307" t="s">
        <v>15</v>
      </c>
      <c r="E307" t="s">
        <v>16</v>
      </c>
      <c r="F307">
        <v>28031</v>
      </c>
      <c r="G307">
        <v>35.487600999999998</v>
      </c>
      <c r="H307">
        <v>-80.875895299999996</v>
      </c>
      <c r="I307">
        <v>5</v>
      </c>
      <c r="J307">
        <v>4</v>
      </c>
      <c r="K307">
        <v>1</v>
      </c>
      <c r="L307" t="s">
        <v>1213</v>
      </c>
    </row>
    <row r="308" spans="1:12" x14ac:dyDescent="0.2">
      <c r="A308" t="s">
        <v>1214</v>
      </c>
      <c r="B308" t="s">
        <v>1215</v>
      </c>
      <c r="C308" t="s">
        <v>1216</v>
      </c>
      <c r="D308" t="s">
        <v>21</v>
      </c>
      <c r="E308" t="s">
        <v>16</v>
      </c>
      <c r="F308">
        <v>28207</v>
      </c>
      <c r="G308">
        <v>35.209529199999999</v>
      </c>
      <c r="H308">
        <v>-80.8248897</v>
      </c>
      <c r="I308">
        <v>3.5</v>
      </c>
      <c r="J308">
        <v>10</v>
      </c>
      <c r="K308">
        <v>1</v>
      </c>
      <c r="L308" t="s">
        <v>335</v>
      </c>
    </row>
    <row r="309" spans="1:12" x14ac:dyDescent="0.2">
      <c r="A309" t="s">
        <v>1217</v>
      </c>
      <c r="B309" t="s">
        <v>1218</v>
      </c>
      <c r="C309" t="s">
        <v>1219</v>
      </c>
      <c r="D309" t="s">
        <v>21</v>
      </c>
      <c r="E309" t="s">
        <v>16</v>
      </c>
      <c r="F309">
        <v>28216</v>
      </c>
      <c r="G309">
        <v>35.3457545845</v>
      </c>
      <c r="H309">
        <v>-80.870638166199996</v>
      </c>
      <c r="I309">
        <v>1</v>
      </c>
      <c r="J309">
        <v>5</v>
      </c>
      <c r="K309">
        <v>1</v>
      </c>
      <c r="L309" t="s">
        <v>1220</v>
      </c>
    </row>
    <row r="310" spans="1:12" x14ac:dyDescent="0.2">
      <c r="A310" t="s">
        <v>1221</v>
      </c>
      <c r="B310" t="s">
        <v>1222</v>
      </c>
      <c r="C310" t="s">
        <v>1223</v>
      </c>
      <c r="D310" t="s">
        <v>21</v>
      </c>
      <c r="E310" t="s">
        <v>16</v>
      </c>
      <c r="F310">
        <v>28269</v>
      </c>
      <c r="G310">
        <v>35.345508299999999</v>
      </c>
      <c r="H310">
        <v>-80.794875300000001</v>
      </c>
      <c r="I310">
        <v>5</v>
      </c>
      <c r="J310">
        <v>23</v>
      </c>
      <c r="K310">
        <v>1</v>
      </c>
      <c r="L310" t="s">
        <v>1224</v>
      </c>
    </row>
    <row r="311" spans="1:12" x14ac:dyDescent="0.2">
      <c r="A311" t="s">
        <v>1225</v>
      </c>
      <c r="B311" t="s">
        <v>1226</v>
      </c>
      <c r="C311" t="s">
        <v>1227</v>
      </c>
      <c r="D311" t="s">
        <v>21</v>
      </c>
      <c r="E311" t="s">
        <v>16</v>
      </c>
      <c r="F311">
        <v>28212</v>
      </c>
      <c r="G311">
        <v>35.162028900000003</v>
      </c>
      <c r="H311">
        <v>-80.741544000000005</v>
      </c>
      <c r="I311">
        <v>5</v>
      </c>
      <c r="J311">
        <v>3</v>
      </c>
      <c r="K311">
        <v>1</v>
      </c>
      <c r="L311" t="s">
        <v>1060</v>
      </c>
    </row>
    <row r="312" spans="1:12" x14ac:dyDescent="0.2">
      <c r="A312" t="s">
        <v>1228</v>
      </c>
      <c r="B312" t="s">
        <v>1229</v>
      </c>
      <c r="C312" t="s">
        <v>1230</v>
      </c>
      <c r="D312" t="s">
        <v>21</v>
      </c>
      <c r="E312" t="s">
        <v>16</v>
      </c>
      <c r="F312">
        <v>28203</v>
      </c>
      <c r="G312">
        <v>35.2027857</v>
      </c>
      <c r="H312">
        <v>-80.846233499999997</v>
      </c>
      <c r="I312">
        <v>4.5</v>
      </c>
      <c r="J312">
        <v>19</v>
      </c>
      <c r="K312">
        <v>1</v>
      </c>
      <c r="L312" t="s">
        <v>1231</v>
      </c>
    </row>
    <row r="313" spans="1:12" x14ac:dyDescent="0.2">
      <c r="A313" t="s">
        <v>1232</v>
      </c>
      <c r="B313" t="s">
        <v>1233</v>
      </c>
      <c r="C313" t="s">
        <v>1234</v>
      </c>
      <c r="D313" t="s">
        <v>62</v>
      </c>
      <c r="E313" t="s">
        <v>16</v>
      </c>
      <c r="F313">
        <v>28227</v>
      </c>
      <c r="G313">
        <v>35.170716900000002</v>
      </c>
      <c r="H313">
        <v>-80.660601900000003</v>
      </c>
      <c r="I313">
        <v>2.5</v>
      </c>
      <c r="J313">
        <v>3</v>
      </c>
      <c r="K313">
        <v>1</v>
      </c>
      <c r="L313" t="s">
        <v>1235</v>
      </c>
    </row>
    <row r="314" spans="1:12" x14ac:dyDescent="0.2">
      <c r="A314" t="s">
        <v>1236</v>
      </c>
      <c r="B314" t="s">
        <v>1237</v>
      </c>
      <c r="C314" t="s">
        <v>1238</v>
      </c>
      <c r="D314" t="s">
        <v>1239</v>
      </c>
      <c r="E314" t="s">
        <v>16</v>
      </c>
      <c r="F314">
        <v>28107</v>
      </c>
      <c r="G314">
        <v>35.252889908599997</v>
      </c>
      <c r="H314">
        <v>-80.5017268637</v>
      </c>
      <c r="I314">
        <v>4</v>
      </c>
      <c r="J314">
        <v>9</v>
      </c>
      <c r="K314">
        <v>1</v>
      </c>
      <c r="L314" t="s">
        <v>1240</v>
      </c>
    </row>
    <row r="315" spans="1:12" x14ac:dyDescent="0.2">
      <c r="A315" t="s">
        <v>1241</v>
      </c>
      <c r="B315" t="s">
        <v>1242</v>
      </c>
      <c r="C315" t="s">
        <v>1243</v>
      </c>
      <c r="D315" t="s">
        <v>21</v>
      </c>
      <c r="E315" t="s">
        <v>16</v>
      </c>
      <c r="F315">
        <v>28215</v>
      </c>
      <c r="G315">
        <v>35.251967999999998</v>
      </c>
      <c r="H315">
        <v>-80.656880999999998</v>
      </c>
      <c r="I315">
        <v>4.5</v>
      </c>
      <c r="J315">
        <v>3</v>
      </c>
      <c r="K315">
        <v>0</v>
      </c>
      <c r="L315" t="s">
        <v>1244</v>
      </c>
    </row>
    <row r="316" spans="1:12" x14ac:dyDescent="0.2">
      <c r="A316" t="s">
        <v>1245</v>
      </c>
      <c r="B316" t="s">
        <v>1246</v>
      </c>
      <c r="D316" t="s">
        <v>21</v>
      </c>
      <c r="E316" t="s">
        <v>16</v>
      </c>
      <c r="F316">
        <v>28269</v>
      </c>
      <c r="G316">
        <v>35.3352529</v>
      </c>
      <c r="H316">
        <v>-80.799018500000003</v>
      </c>
      <c r="I316">
        <v>2.5</v>
      </c>
      <c r="J316">
        <v>3</v>
      </c>
      <c r="K316">
        <v>1</v>
      </c>
      <c r="L316" t="s">
        <v>1247</v>
      </c>
    </row>
    <row r="317" spans="1:12" x14ac:dyDescent="0.2">
      <c r="A317" t="s">
        <v>1248</v>
      </c>
      <c r="B317" t="s">
        <v>1249</v>
      </c>
      <c r="C317" t="s">
        <v>1250</v>
      </c>
      <c r="D317" t="s">
        <v>21</v>
      </c>
      <c r="E317" t="s">
        <v>16</v>
      </c>
      <c r="F317">
        <v>28209</v>
      </c>
      <c r="G317">
        <v>35.174491000000003</v>
      </c>
      <c r="H317">
        <v>-80.847836000000001</v>
      </c>
      <c r="I317">
        <v>4</v>
      </c>
      <c r="J317">
        <v>160</v>
      </c>
      <c r="K317">
        <v>1</v>
      </c>
      <c r="L317" t="s">
        <v>1251</v>
      </c>
    </row>
    <row r="318" spans="1:12" x14ac:dyDescent="0.2">
      <c r="A318" t="s">
        <v>1252</v>
      </c>
      <c r="B318" t="s">
        <v>1253</v>
      </c>
      <c r="C318" t="s">
        <v>1254</v>
      </c>
      <c r="D318" t="s">
        <v>21</v>
      </c>
      <c r="E318" t="s">
        <v>16</v>
      </c>
      <c r="F318">
        <v>28217</v>
      </c>
      <c r="G318">
        <v>35.168012699999998</v>
      </c>
      <c r="H318">
        <v>-80.8765638</v>
      </c>
      <c r="I318">
        <v>3</v>
      </c>
      <c r="J318">
        <v>8</v>
      </c>
      <c r="K318">
        <v>1</v>
      </c>
      <c r="L318" t="s">
        <v>1255</v>
      </c>
    </row>
    <row r="319" spans="1:12" x14ac:dyDescent="0.2">
      <c r="A319" t="s">
        <v>1256</v>
      </c>
      <c r="B319" t="s">
        <v>1257</v>
      </c>
      <c r="C319" t="s">
        <v>1258</v>
      </c>
      <c r="D319" t="s">
        <v>21</v>
      </c>
      <c r="E319" t="s">
        <v>16</v>
      </c>
      <c r="F319">
        <v>28226</v>
      </c>
      <c r="G319">
        <v>35.101286000000002</v>
      </c>
      <c r="H319">
        <v>-80.779544700000002</v>
      </c>
      <c r="I319">
        <v>4.5</v>
      </c>
      <c r="J319">
        <v>17</v>
      </c>
      <c r="K319">
        <v>1</v>
      </c>
      <c r="L319" t="s">
        <v>1259</v>
      </c>
    </row>
    <row r="320" spans="1:12" x14ac:dyDescent="0.2">
      <c r="A320" t="s">
        <v>1260</v>
      </c>
      <c r="B320" t="s">
        <v>1261</v>
      </c>
      <c r="C320" t="s">
        <v>1262</v>
      </c>
      <c r="D320" t="s">
        <v>21</v>
      </c>
      <c r="E320" t="s">
        <v>16</v>
      </c>
      <c r="F320">
        <v>28278</v>
      </c>
      <c r="G320">
        <v>35.168315462499997</v>
      </c>
      <c r="H320">
        <v>-80.97</v>
      </c>
      <c r="I320">
        <v>2.5</v>
      </c>
      <c r="J320">
        <v>3</v>
      </c>
      <c r="K320">
        <v>1</v>
      </c>
      <c r="L320" t="s">
        <v>1263</v>
      </c>
    </row>
    <row r="321" spans="1:12" x14ac:dyDescent="0.2">
      <c r="A321" t="s">
        <v>1264</v>
      </c>
      <c r="B321" t="s">
        <v>1265</v>
      </c>
      <c r="C321" t="s">
        <v>1266</v>
      </c>
      <c r="D321" t="s">
        <v>167</v>
      </c>
      <c r="E321" t="s">
        <v>16</v>
      </c>
      <c r="F321">
        <v>28075</v>
      </c>
      <c r="G321">
        <v>35.320699699999999</v>
      </c>
      <c r="H321">
        <v>-80.649671900000001</v>
      </c>
      <c r="I321">
        <v>2</v>
      </c>
      <c r="J321">
        <v>4</v>
      </c>
      <c r="K321">
        <v>1</v>
      </c>
      <c r="L321" t="s">
        <v>1267</v>
      </c>
    </row>
    <row r="322" spans="1:12" x14ac:dyDescent="0.2">
      <c r="A322" t="s">
        <v>1268</v>
      </c>
      <c r="B322" t="s">
        <v>1269</v>
      </c>
      <c r="C322" t="s">
        <v>1270</v>
      </c>
      <c r="D322" t="s">
        <v>21</v>
      </c>
      <c r="E322" t="s">
        <v>16</v>
      </c>
      <c r="F322">
        <v>28209</v>
      </c>
      <c r="G322">
        <v>35.173788000000002</v>
      </c>
      <c r="H322">
        <v>-80.847802999999999</v>
      </c>
      <c r="I322">
        <v>4</v>
      </c>
      <c r="J322">
        <v>39</v>
      </c>
      <c r="K322">
        <v>1</v>
      </c>
      <c r="L322" t="s">
        <v>1271</v>
      </c>
    </row>
    <row r="323" spans="1:12" x14ac:dyDescent="0.2">
      <c r="A323" t="s">
        <v>1272</v>
      </c>
      <c r="B323" t="s">
        <v>1273</v>
      </c>
      <c r="C323" t="s">
        <v>1274</v>
      </c>
      <c r="D323" t="s">
        <v>21</v>
      </c>
      <c r="E323" t="s">
        <v>16</v>
      </c>
      <c r="F323">
        <v>28227</v>
      </c>
      <c r="G323">
        <v>35.202466000000001</v>
      </c>
      <c r="H323">
        <v>-80.676493699999995</v>
      </c>
      <c r="I323">
        <v>5</v>
      </c>
      <c r="J323">
        <v>3</v>
      </c>
      <c r="K323">
        <v>1</v>
      </c>
      <c r="L323" t="s">
        <v>1275</v>
      </c>
    </row>
    <row r="324" spans="1:12" x14ac:dyDescent="0.2">
      <c r="A324" t="s">
        <v>1276</v>
      </c>
      <c r="B324" t="s">
        <v>1277</v>
      </c>
      <c r="C324" t="s">
        <v>1278</v>
      </c>
      <c r="D324" t="s">
        <v>26</v>
      </c>
      <c r="E324" t="s">
        <v>16</v>
      </c>
      <c r="F324">
        <v>28078</v>
      </c>
      <c r="G324">
        <v>35.383671</v>
      </c>
      <c r="H324">
        <v>-80.880108000000007</v>
      </c>
      <c r="I324">
        <v>4</v>
      </c>
      <c r="J324">
        <v>44</v>
      </c>
      <c r="K324">
        <v>1</v>
      </c>
      <c r="L324" t="s">
        <v>1279</v>
      </c>
    </row>
    <row r="325" spans="1:12" x14ac:dyDescent="0.2">
      <c r="A325" t="s">
        <v>1280</v>
      </c>
      <c r="B325" t="s">
        <v>1281</v>
      </c>
      <c r="C325" t="s">
        <v>1282</v>
      </c>
      <c r="D325" t="s">
        <v>21</v>
      </c>
      <c r="E325" t="s">
        <v>16</v>
      </c>
      <c r="F325">
        <v>28273</v>
      </c>
      <c r="G325">
        <v>35.144267448800001</v>
      </c>
      <c r="H325">
        <v>-80.933225689400004</v>
      </c>
      <c r="I325">
        <v>3</v>
      </c>
      <c r="J325">
        <v>17</v>
      </c>
      <c r="K325">
        <v>0</v>
      </c>
      <c r="L325" t="s">
        <v>1283</v>
      </c>
    </row>
    <row r="326" spans="1:12" x14ac:dyDescent="0.2">
      <c r="A326" t="s">
        <v>1284</v>
      </c>
      <c r="B326" t="s">
        <v>1285</v>
      </c>
      <c r="C326" t="s">
        <v>1286</v>
      </c>
      <c r="D326" t="s">
        <v>21</v>
      </c>
      <c r="E326" t="s">
        <v>16</v>
      </c>
      <c r="F326">
        <v>28205</v>
      </c>
      <c r="G326">
        <v>35.219956400000001</v>
      </c>
      <c r="H326">
        <v>-80.809186199999999</v>
      </c>
      <c r="I326">
        <v>3</v>
      </c>
      <c r="J326">
        <v>9</v>
      </c>
      <c r="K326">
        <v>0</v>
      </c>
      <c r="L326" t="s">
        <v>1287</v>
      </c>
    </row>
    <row r="327" spans="1:12" x14ac:dyDescent="0.2">
      <c r="A327" t="s">
        <v>1288</v>
      </c>
      <c r="B327" t="s">
        <v>45</v>
      </c>
      <c r="C327" t="s">
        <v>1055</v>
      </c>
      <c r="D327" t="s">
        <v>21</v>
      </c>
      <c r="E327" t="s">
        <v>16</v>
      </c>
      <c r="F327">
        <v>28270</v>
      </c>
      <c r="G327">
        <v>35.139147999999999</v>
      </c>
      <c r="H327">
        <v>-80.737097000000006</v>
      </c>
      <c r="I327">
        <v>3.5</v>
      </c>
      <c r="J327">
        <v>13</v>
      </c>
      <c r="K327">
        <v>1</v>
      </c>
      <c r="L327" t="s">
        <v>47</v>
      </c>
    </row>
    <row r="328" spans="1:12" x14ac:dyDescent="0.2">
      <c r="A328" t="s">
        <v>1289</v>
      </c>
      <c r="B328" t="s">
        <v>1290</v>
      </c>
      <c r="C328" t="s">
        <v>1291</v>
      </c>
      <c r="D328" t="s">
        <v>135</v>
      </c>
      <c r="E328" t="s">
        <v>16</v>
      </c>
      <c r="F328">
        <v>28105</v>
      </c>
      <c r="G328">
        <v>35.116249042699998</v>
      </c>
      <c r="H328">
        <v>-80.694177746799994</v>
      </c>
      <c r="I328">
        <v>3.5</v>
      </c>
      <c r="J328">
        <v>21</v>
      </c>
      <c r="K328">
        <v>1</v>
      </c>
      <c r="L328" t="s">
        <v>1292</v>
      </c>
    </row>
    <row r="329" spans="1:12" x14ac:dyDescent="0.2">
      <c r="A329" t="s">
        <v>1293</v>
      </c>
      <c r="B329" t="s">
        <v>1294</v>
      </c>
      <c r="C329" t="s">
        <v>1295</v>
      </c>
      <c r="D329" t="s">
        <v>21</v>
      </c>
      <c r="E329" t="s">
        <v>16</v>
      </c>
      <c r="F329">
        <v>28269</v>
      </c>
      <c r="G329">
        <v>35.336511999999999</v>
      </c>
      <c r="H329">
        <v>-80.826874000000004</v>
      </c>
      <c r="I329">
        <v>4</v>
      </c>
      <c r="J329">
        <v>10</v>
      </c>
      <c r="K329">
        <v>1</v>
      </c>
      <c r="L329" t="s">
        <v>1296</v>
      </c>
    </row>
    <row r="330" spans="1:12" x14ac:dyDescent="0.2">
      <c r="A330" t="s">
        <v>1297</v>
      </c>
      <c r="B330" t="s">
        <v>1298</v>
      </c>
      <c r="C330" t="s">
        <v>1299</v>
      </c>
      <c r="D330" t="s">
        <v>21</v>
      </c>
      <c r="E330" t="s">
        <v>16</v>
      </c>
      <c r="F330">
        <v>28203</v>
      </c>
      <c r="G330">
        <v>35.203205799999999</v>
      </c>
      <c r="H330">
        <v>-80.845772999999994</v>
      </c>
      <c r="I330">
        <v>4.5</v>
      </c>
      <c r="J330">
        <v>79</v>
      </c>
      <c r="K330">
        <v>1</v>
      </c>
      <c r="L330" t="s">
        <v>1300</v>
      </c>
    </row>
    <row r="331" spans="1:12" x14ac:dyDescent="0.2">
      <c r="A331" t="s">
        <v>1301</v>
      </c>
      <c r="B331" t="s">
        <v>1302</v>
      </c>
      <c r="D331" t="s">
        <v>21</v>
      </c>
      <c r="E331" t="s">
        <v>16</v>
      </c>
      <c r="F331">
        <v>28202</v>
      </c>
      <c r="G331">
        <v>35.232678100000001</v>
      </c>
      <c r="H331">
        <v>-80.846082199999998</v>
      </c>
      <c r="I331">
        <v>3.5</v>
      </c>
      <c r="J331">
        <v>3</v>
      </c>
      <c r="K331">
        <v>0</v>
      </c>
      <c r="L331" t="s">
        <v>1303</v>
      </c>
    </row>
    <row r="332" spans="1:12" x14ac:dyDescent="0.2">
      <c r="A332" t="s">
        <v>1304</v>
      </c>
      <c r="B332" t="s">
        <v>1305</v>
      </c>
      <c r="C332" t="s">
        <v>1306</v>
      </c>
      <c r="D332" t="s">
        <v>21</v>
      </c>
      <c r="E332" t="s">
        <v>16</v>
      </c>
      <c r="F332">
        <v>28205</v>
      </c>
      <c r="G332">
        <v>35.220841685700002</v>
      </c>
      <c r="H332">
        <v>-80.810279255099999</v>
      </c>
      <c r="I332">
        <v>3.5</v>
      </c>
      <c r="J332">
        <v>290</v>
      </c>
      <c r="K332">
        <v>1</v>
      </c>
      <c r="L332" t="s">
        <v>1307</v>
      </c>
    </row>
    <row r="333" spans="1:12" x14ac:dyDescent="0.2">
      <c r="A333" t="s">
        <v>1308</v>
      </c>
      <c r="B333" t="s">
        <v>1309</v>
      </c>
      <c r="C333" t="s">
        <v>1310</v>
      </c>
      <c r="D333" t="s">
        <v>21</v>
      </c>
      <c r="E333" t="s">
        <v>16</v>
      </c>
      <c r="F333">
        <v>28269</v>
      </c>
      <c r="G333">
        <v>35.369864800000002</v>
      </c>
      <c r="H333">
        <v>-80.835486599999996</v>
      </c>
      <c r="I333">
        <v>2.5</v>
      </c>
      <c r="J333">
        <v>15</v>
      </c>
      <c r="K333">
        <v>1</v>
      </c>
      <c r="L333" t="s">
        <v>1311</v>
      </c>
    </row>
    <row r="334" spans="1:12" x14ac:dyDescent="0.2">
      <c r="A334" t="s">
        <v>1312</v>
      </c>
      <c r="B334" t="s">
        <v>1313</v>
      </c>
      <c r="C334" t="s">
        <v>1314</v>
      </c>
      <c r="D334" t="s">
        <v>21</v>
      </c>
      <c r="E334" t="s">
        <v>16</v>
      </c>
      <c r="F334">
        <v>28211</v>
      </c>
      <c r="G334">
        <v>35.160256400000002</v>
      </c>
      <c r="H334">
        <v>-80.765931899999998</v>
      </c>
      <c r="I334">
        <v>3.5</v>
      </c>
      <c r="J334">
        <v>12</v>
      </c>
      <c r="K334">
        <v>1</v>
      </c>
      <c r="L334" t="s">
        <v>1315</v>
      </c>
    </row>
    <row r="335" spans="1:12" x14ac:dyDescent="0.2">
      <c r="A335" t="s">
        <v>1316</v>
      </c>
      <c r="B335" t="s">
        <v>1317</v>
      </c>
      <c r="C335" t="s">
        <v>1318</v>
      </c>
      <c r="D335" t="s">
        <v>21</v>
      </c>
      <c r="E335" t="s">
        <v>16</v>
      </c>
      <c r="F335">
        <v>28227</v>
      </c>
      <c r="G335">
        <v>35.141872900000003</v>
      </c>
      <c r="H335">
        <v>-80.724160999999995</v>
      </c>
      <c r="I335">
        <v>4.5</v>
      </c>
      <c r="J335">
        <v>7</v>
      </c>
      <c r="K335">
        <v>1</v>
      </c>
      <c r="L335" t="s">
        <v>1319</v>
      </c>
    </row>
    <row r="336" spans="1:12" x14ac:dyDescent="0.2">
      <c r="A336" t="s">
        <v>1320</v>
      </c>
      <c r="B336" t="s">
        <v>1321</v>
      </c>
      <c r="C336" t="s">
        <v>1322</v>
      </c>
      <c r="D336" t="s">
        <v>62</v>
      </c>
      <c r="E336" t="s">
        <v>16</v>
      </c>
      <c r="F336">
        <v>28227</v>
      </c>
      <c r="G336">
        <v>35.176089300000001</v>
      </c>
      <c r="H336">
        <v>-80.653734400000005</v>
      </c>
      <c r="I336">
        <v>3.5</v>
      </c>
      <c r="J336">
        <v>6</v>
      </c>
      <c r="K336">
        <v>0</v>
      </c>
      <c r="L336" t="s">
        <v>1323</v>
      </c>
    </row>
    <row r="337" spans="1:12" x14ac:dyDescent="0.2">
      <c r="A337" t="s">
        <v>1324</v>
      </c>
      <c r="B337" t="s">
        <v>1325</v>
      </c>
      <c r="C337" t="s">
        <v>1326</v>
      </c>
      <c r="D337" t="s">
        <v>295</v>
      </c>
      <c r="E337" t="s">
        <v>16</v>
      </c>
      <c r="F337">
        <v>28134</v>
      </c>
      <c r="G337">
        <v>35.087316999999999</v>
      </c>
      <c r="H337">
        <v>-80.886317000000005</v>
      </c>
      <c r="I337">
        <v>4</v>
      </c>
      <c r="J337">
        <v>6</v>
      </c>
      <c r="K337">
        <v>0</v>
      </c>
      <c r="L337" t="s">
        <v>1327</v>
      </c>
    </row>
    <row r="338" spans="1:12" x14ac:dyDescent="0.2">
      <c r="A338" t="s">
        <v>1328</v>
      </c>
      <c r="B338" t="s">
        <v>1329</v>
      </c>
      <c r="C338" t="s">
        <v>1330</v>
      </c>
      <c r="D338" t="s">
        <v>21</v>
      </c>
      <c r="E338" t="s">
        <v>16</v>
      </c>
      <c r="F338">
        <v>28273</v>
      </c>
      <c r="G338">
        <v>35.159819800000001</v>
      </c>
      <c r="H338">
        <v>-80.9719829</v>
      </c>
      <c r="I338">
        <v>2.5</v>
      </c>
      <c r="J338">
        <v>9</v>
      </c>
      <c r="K338">
        <v>1</v>
      </c>
      <c r="L338" t="s">
        <v>1331</v>
      </c>
    </row>
    <row r="339" spans="1:12" x14ac:dyDescent="0.2">
      <c r="A339" t="s">
        <v>1332</v>
      </c>
      <c r="B339" t="s">
        <v>1333</v>
      </c>
      <c r="C339" t="s">
        <v>1334</v>
      </c>
      <c r="D339" t="s">
        <v>295</v>
      </c>
      <c r="E339" t="s">
        <v>16</v>
      </c>
      <c r="F339">
        <v>28134</v>
      </c>
      <c r="G339">
        <v>35.078395499999999</v>
      </c>
      <c r="H339">
        <v>-80.877817399999998</v>
      </c>
      <c r="I339">
        <v>2</v>
      </c>
      <c r="J339">
        <v>52</v>
      </c>
      <c r="K339">
        <v>1</v>
      </c>
      <c r="L339" t="s">
        <v>1335</v>
      </c>
    </row>
    <row r="340" spans="1:12" x14ac:dyDescent="0.2">
      <c r="A340" t="s">
        <v>1336</v>
      </c>
      <c r="B340" t="s">
        <v>1337</v>
      </c>
      <c r="C340" t="s">
        <v>1338</v>
      </c>
      <c r="D340" t="s">
        <v>26</v>
      </c>
      <c r="E340" t="s">
        <v>16</v>
      </c>
      <c r="F340">
        <v>28078</v>
      </c>
      <c r="G340">
        <v>35.385668899999999</v>
      </c>
      <c r="H340">
        <v>-80.7882003</v>
      </c>
      <c r="I340">
        <v>3</v>
      </c>
      <c r="J340">
        <v>14</v>
      </c>
      <c r="K340">
        <v>1</v>
      </c>
      <c r="L340" t="s">
        <v>1339</v>
      </c>
    </row>
    <row r="341" spans="1:12" x14ac:dyDescent="0.2">
      <c r="A341" t="s">
        <v>1340</v>
      </c>
      <c r="B341" t="s">
        <v>1341</v>
      </c>
      <c r="C341" t="s">
        <v>1342</v>
      </c>
      <c r="D341" t="s">
        <v>30</v>
      </c>
      <c r="E341" t="s">
        <v>16</v>
      </c>
      <c r="F341">
        <v>28056</v>
      </c>
      <c r="G341">
        <v>35.209235</v>
      </c>
      <c r="H341">
        <v>-81.163893999999999</v>
      </c>
      <c r="I341">
        <v>4</v>
      </c>
      <c r="J341">
        <v>15</v>
      </c>
      <c r="K341">
        <v>1</v>
      </c>
      <c r="L341" t="s">
        <v>176</v>
      </c>
    </row>
    <row r="342" spans="1:12" x14ac:dyDescent="0.2">
      <c r="A342" t="s">
        <v>1343</v>
      </c>
      <c r="B342" t="s">
        <v>1344</v>
      </c>
      <c r="C342" t="s">
        <v>1345</v>
      </c>
      <c r="D342" t="s">
        <v>15</v>
      </c>
      <c r="E342" t="s">
        <v>16</v>
      </c>
      <c r="F342">
        <v>28031</v>
      </c>
      <c r="G342">
        <v>35.475812300000001</v>
      </c>
      <c r="H342">
        <v>-80.893075100000004</v>
      </c>
      <c r="I342">
        <v>5</v>
      </c>
      <c r="J342">
        <v>4</v>
      </c>
      <c r="K342">
        <v>1</v>
      </c>
      <c r="L342" t="s">
        <v>1346</v>
      </c>
    </row>
    <row r="343" spans="1:12" x14ac:dyDescent="0.2">
      <c r="A343" t="s">
        <v>1347</v>
      </c>
      <c r="B343" t="s">
        <v>1178</v>
      </c>
      <c r="C343" t="s">
        <v>1348</v>
      </c>
      <c r="D343" t="s">
        <v>21</v>
      </c>
      <c r="E343" t="s">
        <v>16</v>
      </c>
      <c r="F343">
        <v>28262</v>
      </c>
      <c r="G343">
        <v>35.290613999999998</v>
      </c>
      <c r="H343">
        <v>-80.796351000000001</v>
      </c>
      <c r="I343">
        <v>2</v>
      </c>
      <c r="J343">
        <v>12</v>
      </c>
      <c r="K343">
        <v>1</v>
      </c>
      <c r="L343" t="s">
        <v>1349</v>
      </c>
    </row>
    <row r="344" spans="1:12" x14ac:dyDescent="0.2">
      <c r="A344" t="s">
        <v>1350</v>
      </c>
      <c r="B344" t="s">
        <v>1351</v>
      </c>
      <c r="C344" t="s">
        <v>1352</v>
      </c>
      <c r="D344" t="s">
        <v>21</v>
      </c>
      <c r="E344" t="s">
        <v>16</v>
      </c>
      <c r="F344">
        <v>28226</v>
      </c>
      <c r="G344">
        <v>35.091346999999999</v>
      </c>
      <c r="H344">
        <v>-80.845918999999995</v>
      </c>
      <c r="I344">
        <v>3.5</v>
      </c>
      <c r="J344">
        <v>5</v>
      </c>
      <c r="K344">
        <v>0</v>
      </c>
      <c r="L344" t="s">
        <v>1353</v>
      </c>
    </row>
    <row r="345" spans="1:12" x14ac:dyDescent="0.2">
      <c r="A345" t="s">
        <v>1354</v>
      </c>
      <c r="B345" t="s">
        <v>1355</v>
      </c>
      <c r="C345" t="s">
        <v>1356</v>
      </c>
      <c r="D345" t="s">
        <v>62</v>
      </c>
      <c r="E345" t="s">
        <v>16</v>
      </c>
      <c r="F345">
        <v>28227</v>
      </c>
      <c r="G345">
        <v>35.169460000000001</v>
      </c>
      <c r="H345">
        <v>-80.6622919</v>
      </c>
      <c r="I345">
        <v>3</v>
      </c>
      <c r="J345">
        <v>9</v>
      </c>
      <c r="K345">
        <v>1</v>
      </c>
      <c r="L345" t="s">
        <v>1357</v>
      </c>
    </row>
    <row r="346" spans="1:12" x14ac:dyDescent="0.2">
      <c r="A346" t="s">
        <v>1358</v>
      </c>
      <c r="B346" t="s">
        <v>1359</v>
      </c>
      <c r="C346" t="s">
        <v>1360</v>
      </c>
      <c r="D346" t="s">
        <v>39</v>
      </c>
      <c r="E346" t="s">
        <v>16</v>
      </c>
      <c r="F346">
        <v>28025</v>
      </c>
      <c r="G346">
        <v>35.447585599999996</v>
      </c>
      <c r="H346">
        <v>-80.599618100000001</v>
      </c>
      <c r="I346">
        <v>3</v>
      </c>
      <c r="J346">
        <v>3</v>
      </c>
      <c r="K346">
        <v>1</v>
      </c>
      <c r="L346" t="s">
        <v>1361</v>
      </c>
    </row>
    <row r="347" spans="1:12" x14ac:dyDescent="0.2">
      <c r="A347" t="s">
        <v>1362</v>
      </c>
      <c r="B347" t="s">
        <v>1363</v>
      </c>
      <c r="C347" t="s">
        <v>1364</v>
      </c>
      <c r="D347" t="s">
        <v>21</v>
      </c>
      <c r="E347" t="s">
        <v>16</v>
      </c>
      <c r="F347">
        <v>28277</v>
      </c>
      <c r="G347">
        <v>35.062411099999998</v>
      </c>
      <c r="H347">
        <v>-80.771616899999998</v>
      </c>
      <c r="I347">
        <v>2.5</v>
      </c>
      <c r="J347">
        <v>61</v>
      </c>
      <c r="K347">
        <v>0</v>
      </c>
      <c r="L347" t="s">
        <v>1365</v>
      </c>
    </row>
    <row r="348" spans="1:12" x14ac:dyDescent="0.2">
      <c r="A348" t="s">
        <v>1366</v>
      </c>
      <c r="B348" t="s">
        <v>1367</v>
      </c>
      <c r="C348" t="s">
        <v>1368</v>
      </c>
      <c r="D348" t="s">
        <v>21</v>
      </c>
      <c r="E348" t="s">
        <v>16</v>
      </c>
      <c r="F348">
        <v>28277</v>
      </c>
      <c r="G348">
        <v>35.032767999999997</v>
      </c>
      <c r="H348">
        <v>-80.846891999999997</v>
      </c>
      <c r="I348">
        <v>3</v>
      </c>
      <c r="J348">
        <v>13</v>
      </c>
      <c r="K348">
        <v>1</v>
      </c>
      <c r="L348" t="s">
        <v>1369</v>
      </c>
    </row>
    <row r="349" spans="1:12" x14ac:dyDescent="0.2">
      <c r="A349" t="s">
        <v>1370</v>
      </c>
      <c r="B349" t="s">
        <v>1371</v>
      </c>
      <c r="C349" t="s">
        <v>1372</v>
      </c>
      <c r="D349" t="s">
        <v>942</v>
      </c>
      <c r="E349" t="s">
        <v>16</v>
      </c>
      <c r="F349">
        <v>28120</v>
      </c>
      <c r="G349">
        <v>35.298300900000001</v>
      </c>
      <c r="H349">
        <v>-81.016187500000001</v>
      </c>
      <c r="I349">
        <v>4</v>
      </c>
      <c r="J349">
        <v>13</v>
      </c>
      <c r="K349">
        <v>0</v>
      </c>
      <c r="L349" t="s">
        <v>693</v>
      </c>
    </row>
    <row r="350" spans="1:12" x14ac:dyDescent="0.2">
      <c r="A350" t="s">
        <v>1373</v>
      </c>
      <c r="B350" t="s">
        <v>1374</v>
      </c>
      <c r="C350" t="s">
        <v>1375</v>
      </c>
      <c r="D350" t="s">
        <v>21</v>
      </c>
      <c r="E350" t="s">
        <v>16</v>
      </c>
      <c r="F350">
        <v>28211</v>
      </c>
      <c r="G350">
        <v>35.175588576000003</v>
      </c>
      <c r="H350">
        <v>-80.802168846100002</v>
      </c>
      <c r="I350">
        <v>3.5</v>
      </c>
      <c r="J350">
        <v>9</v>
      </c>
      <c r="K350">
        <v>0</v>
      </c>
      <c r="L350" t="s">
        <v>1376</v>
      </c>
    </row>
    <row r="351" spans="1:12" x14ac:dyDescent="0.2">
      <c r="A351" t="s">
        <v>1377</v>
      </c>
      <c r="B351" t="s">
        <v>1378</v>
      </c>
      <c r="C351" t="s">
        <v>1379</v>
      </c>
      <c r="D351" t="s">
        <v>21</v>
      </c>
      <c r="E351" t="s">
        <v>16</v>
      </c>
      <c r="F351">
        <v>28277</v>
      </c>
      <c r="G351">
        <v>35.041879000000002</v>
      </c>
      <c r="H351">
        <v>-80.862470200000004</v>
      </c>
      <c r="I351">
        <v>2</v>
      </c>
      <c r="J351">
        <v>4</v>
      </c>
      <c r="K351">
        <v>1</v>
      </c>
      <c r="L351" t="s">
        <v>1380</v>
      </c>
    </row>
    <row r="352" spans="1:12" x14ac:dyDescent="0.2">
      <c r="A352" t="s">
        <v>1381</v>
      </c>
      <c r="B352" t="s">
        <v>1382</v>
      </c>
      <c r="C352" t="s">
        <v>1383</v>
      </c>
      <c r="D352" t="s">
        <v>21</v>
      </c>
      <c r="E352" t="s">
        <v>16</v>
      </c>
      <c r="F352">
        <v>28202</v>
      </c>
      <c r="G352">
        <v>35.230193999999997</v>
      </c>
      <c r="H352">
        <v>-80.839336000000003</v>
      </c>
      <c r="I352">
        <v>5</v>
      </c>
      <c r="J352">
        <v>3</v>
      </c>
      <c r="K352">
        <v>1</v>
      </c>
      <c r="L352" t="s">
        <v>1384</v>
      </c>
    </row>
    <row r="353" spans="1:12" x14ac:dyDescent="0.2">
      <c r="A353" t="s">
        <v>1385</v>
      </c>
      <c r="B353" t="s">
        <v>1386</v>
      </c>
      <c r="C353" t="s">
        <v>1387</v>
      </c>
      <c r="D353" t="s">
        <v>588</v>
      </c>
      <c r="E353" t="s">
        <v>16</v>
      </c>
      <c r="F353">
        <v>28110</v>
      </c>
      <c r="G353">
        <v>35.02055</v>
      </c>
      <c r="H353">
        <v>-80.579192000000006</v>
      </c>
      <c r="I353">
        <v>2.5</v>
      </c>
      <c r="J353">
        <v>41</v>
      </c>
      <c r="K353">
        <v>1</v>
      </c>
      <c r="L353" t="s">
        <v>1388</v>
      </c>
    </row>
    <row r="354" spans="1:12" x14ac:dyDescent="0.2">
      <c r="A354" t="s">
        <v>1389</v>
      </c>
      <c r="B354" t="s">
        <v>853</v>
      </c>
      <c r="C354" t="s">
        <v>391</v>
      </c>
      <c r="D354" t="s">
        <v>21</v>
      </c>
      <c r="E354" t="s">
        <v>16</v>
      </c>
      <c r="F354">
        <v>28211</v>
      </c>
      <c r="G354">
        <v>35.152231100000002</v>
      </c>
      <c r="H354">
        <v>-80.831896799999996</v>
      </c>
      <c r="I354">
        <v>3.5</v>
      </c>
      <c r="J354">
        <v>12</v>
      </c>
      <c r="K354">
        <v>1</v>
      </c>
      <c r="L354" t="s">
        <v>1390</v>
      </c>
    </row>
    <row r="355" spans="1:12" x14ac:dyDescent="0.2">
      <c r="A355" t="s">
        <v>1391</v>
      </c>
      <c r="B355" t="s">
        <v>1392</v>
      </c>
      <c r="C355" t="s">
        <v>1393</v>
      </c>
      <c r="D355" t="s">
        <v>21</v>
      </c>
      <c r="E355" t="s">
        <v>16</v>
      </c>
      <c r="F355">
        <v>28213</v>
      </c>
      <c r="G355">
        <v>35.292449499999996</v>
      </c>
      <c r="H355">
        <v>-80.747511000000003</v>
      </c>
      <c r="I355">
        <v>3.5</v>
      </c>
      <c r="J355">
        <v>12</v>
      </c>
      <c r="K355">
        <v>1</v>
      </c>
      <c r="L355" t="s">
        <v>1394</v>
      </c>
    </row>
    <row r="356" spans="1:12" x14ac:dyDescent="0.2">
      <c r="A356" t="s">
        <v>1395</v>
      </c>
      <c r="B356" t="s">
        <v>1396</v>
      </c>
      <c r="D356" t="s">
        <v>21</v>
      </c>
      <c r="E356" t="s">
        <v>16</v>
      </c>
      <c r="F356">
        <v>28202</v>
      </c>
      <c r="G356">
        <v>35.232678100000001</v>
      </c>
      <c r="H356">
        <v>-80.846082199999998</v>
      </c>
      <c r="I356">
        <v>4</v>
      </c>
      <c r="J356">
        <v>16</v>
      </c>
      <c r="K356">
        <v>0</v>
      </c>
      <c r="L356" t="s">
        <v>1397</v>
      </c>
    </row>
    <row r="357" spans="1:12" x14ac:dyDescent="0.2">
      <c r="A357" t="s">
        <v>1398</v>
      </c>
      <c r="B357" t="s">
        <v>1399</v>
      </c>
      <c r="C357" t="s">
        <v>1400</v>
      </c>
      <c r="D357" t="s">
        <v>135</v>
      </c>
      <c r="E357" t="s">
        <v>16</v>
      </c>
      <c r="F357">
        <v>28106</v>
      </c>
      <c r="G357">
        <v>35.125902000000004</v>
      </c>
      <c r="H357">
        <v>-80.655336000000005</v>
      </c>
      <c r="I357">
        <v>3</v>
      </c>
      <c r="J357">
        <v>5</v>
      </c>
      <c r="K357">
        <v>0</v>
      </c>
      <c r="L357" t="s">
        <v>1401</v>
      </c>
    </row>
    <row r="358" spans="1:12" x14ac:dyDescent="0.2">
      <c r="A358" t="s">
        <v>1402</v>
      </c>
      <c r="B358" t="s">
        <v>1403</v>
      </c>
      <c r="C358" t="s">
        <v>1404</v>
      </c>
      <c r="D358" t="s">
        <v>21</v>
      </c>
      <c r="E358" t="s">
        <v>16</v>
      </c>
      <c r="F358">
        <v>28280</v>
      </c>
      <c r="G358">
        <v>35.226581000000003</v>
      </c>
      <c r="H358">
        <v>-80.842815000000002</v>
      </c>
      <c r="I358">
        <v>3</v>
      </c>
      <c r="J358">
        <v>15</v>
      </c>
      <c r="K358">
        <v>1</v>
      </c>
      <c r="L358" t="s">
        <v>1405</v>
      </c>
    </row>
    <row r="359" spans="1:12" x14ac:dyDescent="0.2">
      <c r="A359" t="s">
        <v>1406</v>
      </c>
      <c r="B359" t="s">
        <v>1407</v>
      </c>
      <c r="C359" t="s">
        <v>1408</v>
      </c>
      <c r="D359" t="s">
        <v>697</v>
      </c>
      <c r="E359" t="s">
        <v>16</v>
      </c>
      <c r="F359">
        <v>28037</v>
      </c>
      <c r="G359">
        <v>35.448931100000003</v>
      </c>
      <c r="H359">
        <v>-81.002850800000004</v>
      </c>
      <c r="I359">
        <v>1.5</v>
      </c>
      <c r="J359">
        <v>3</v>
      </c>
      <c r="K359">
        <v>1</v>
      </c>
      <c r="L359" t="s">
        <v>1409</v>
      </c>
    </row>
    <row r="360" spans="1:12" x14ac:dyDescent="0.2">
      <c r="A360" t="s">
        <v>1410</v>
      </c>
      <c r="B360" t="s">
        <v>1411</v>
      </c>
      <c r="C360" t="s">
        <v>1412</v>
      </c>
      <c r="D360" t="s">
        <v>295</v>
      </c>
      <c r="E360" t="s">
        <v>16</v>
      </c>
      <c r="F360">
        <v>28134</v>
      </c>
      <c r="G360">
        <v>35.084015000000001</v>
      </c>
      <c r="H360">
        <v>-80.882750000000001</v>
      </c>
      <c r="I360">
        <v>3.5</v>
      </c>
      <c r="J360">
        <v>107</v>
      </c>
      <c r="K360">
        <v>1</v>
      </c>
      <c r="L360" t="s">
        <v>1413</v>
      </c>
    </row>
    <row r="361" spans="1:12" x14ac:dyDescent="0.2">
      <c r="A361" t="s">
        <v>1414</v>
      </c>
      <c r="B361" t="s">
        <v>1415</v>
      </c>
      <c r="C361" t="s">
        <v>1416</v>
      </c>
      <c r="D361" t="s">
        <v>21</v>
      </c>
      <c r="E361" t="s">
        <v>16</v>
      </c>
      <c r="F361">
        <v>28203</v>
      </c>
      <c r="G361">
        <v>35.217701599999998</v>
      </c>
      <c r="H361">
        <v>-80.858729800000006</v>
      </c>
      <c r="I361">
        <v>3.5</v>
      </c>
      <c r="J361">
        <v>3</v>
      </c>
      <c r="K361">
        <v>0</v>
      </c>
      <c r="L361" t="s">
        <v>1417</v>
      </c>
    </row>
    <row r="362" spans="1:12" x14ac:dyDescent="0.2">
      <c r="A362" t="s">
        <v>1418</v>
      </c>
      <c r="B362" t="s">
        <v>1419</v>
      </c>
      <c r="C362" t="s">
        <v>1420</v>
      </c>
      <c r="D362" t="s">
        <v>21</v>
      </c>
      <c r="E362" t="s">
        <v>16</v>
      </c>
      <c r="F362">
        <v>28209</v>
      </c>
      <c r="G362">
        <v>35.202346800000001</v>
      </c>
      <c r="H362">
        <v>-80.865693500000006</v>
      </c>
      <c r="I362">
        <v>4</v>
      </c>
      <c r="J362">
        <v>5</v>
      </c>
      <c r="K362">
        <v>1</v>
      </c>
      <c r="L362" t="s">
        <v>1421</v>
      </c>
    </row>
    <row r="363" spans="1:12" x14ac:dyDescent="0.2">
      <c r="A363" t="s">
        <v>1422</v>
      </c>
      <c r="B363" t="s">
        <v>1423</v>
      </c>
      <c r="C363" t="s">
        <v>1424</v>
      </c>
      <c r="D363" t="s">
        <v>21</v>
      </c>
      <c r="E363" t="s">
        <v>16</v>
      </c>
      <c r="F363">
        <v>28216</v>
      </c>
      <c r="G363">
        <v>35.275976999999997</v>
      </c>
      <c r="H363">
        <v>-80.894632999999999</v>
      </c>
      <c r="I363">
        <v>3</v>
      </c>
      <c r="J363">
        <v>4</v>
      </c>
      <c r="K363">
        <v>1</v>
      </c>
      <c r="L363" t="s">
        <v>1425</v>
      </c>
    </row>
    <row r="364" spans="1:12" x14ac:dyDescent="0.2">
      <c r="A364" t="e">
        <f>-KqwcJ10CUzl-hEwgwGhUA</f>
        <v>#NAME?</v>
      </c>
      <c r="B364" t="s">
        <v>1426</v>
      </c>
      <c r="C364" t="s">
        <v>1427</v>
      </c>
      <c r="D364" t="s">
        <v>21</v>
      </c>
      <c r="E364" t="s">
        <v>16</v>
      </c>
      <c r="F364">
        <v>28211</v>
      </c>
      <c r="G364">
        <v>35.175589500000001</v>
      </c>
      <c r="H364">
        <v>-80.797717000000006</v>
      </c>
      <c r="I364">
        <v>2</v>
      </c>
      <c r="J364">
        <v>32</v>
      </c>
      <c r="K364">
        <v>1</v>
      </c>
      <c r="L364" t="s">
        <v>1428</v>
      </c>
    </row>
    <row r="365" spans="1:12" x14ac:dyDescent="0.2">
      <c r="A365" t="s">
        <v>1429</v>
      </c>
      <c r="B365" t="s">
        <v>1430</v>
      </c>
      <c r="C365" t="s">
        <v>1431</v>
      </c>
      <c r="D365" t="s">
        <v>942</v>
      </c>
      <c r="E365" t="s">
        <v>16</v>
      </c>
      <c r="F365">
        <v>28120</v>
      </c>
      <c r="G365">
        <v>35.297600000000003</v>
      </c>
      <c r="H365">
        <v>-81.016726800000001</v>
      </c>
      <c r="I365">
        <v>2.5</v>
      </c>
      <c r="J365">
        <v>3</v>
      </c>
      <c r="K365">
        <v>1</v>
      </c>
      <c r="L365" t="s">
        <v>1432</v>
      </c>
    </row>
    <row r="366" spans="1:12" x14ac:dyDescent="0.2">
      <c r="A366" t="s">
        <v>1433</v>
      </c>
      <c r="B366" t="s">
        <v>1434</v>
      </c>
      <c r="C366" t="s">
        <v>1435</v>
      </c>
      <c r="D366" t="s">
        <v>135</v>
      </c>
      <c r="E366" t="s">
        <v>16</v>
      </c>
      <c r="F366">
        <v>28105</v>
      </c>
      <c r="G366">
        <v>35.135614921600002</v>
      </c>
      <c r="H366">
        <v>-80.738156586900004</v>
      </c>
      <c r="I366">
        <v>3.5</v>
      </c>
      <c r="J366">
        <v>65</v>
      </c>
      <c r="K366">
        <v>0</v>
      </c>
      <c r="L366" t="s">
        <v>1436</v>
      </c>
    </row>
    <row r="367" spans="1:12" x14ac:dyDescent="0.2">
      <c r="A367" t="s">
        <v>1437</v>
      </c>
      <c r="B367" t="s">
        <v>1438</v>
      </c>
      <c r="C367" t="s">
        <v>1439</v>
      </c>
      <c r="D367" t="s">
        <v>21</v>
      </c>
      <c r="E367" t="s">
        <v>16</v>
      </c>
      <c r="F367">
        <v>28204</v>
      </c>
      <c r="G367">
        <v>35.214835800000003</v>
      </c>
      <c r="H367">
        <v>-80.835040000000006</v>
      </c>
      <c r="I367">
        <v>4.5</v>
      </c>
      <c r="J367">
        <v>7</v>
      </c>
      <c r="K367">
        <v>1</v>
      </c>
      <c r="L367" t="s">
        <v>1440</v>
      </c>
    </row>
    <row r="368" spans="1:12" x14ac:dyDescent="0.2">
      <c r="A368" t="s">
        <v>1441</v>
      </c>
      <c r="B368" t="s">
        <v>1442</v>
      </c>
      <c r="C368" t="s">
        <v>1443</v>
      </c>
      <c r="D368" t="s">
        <v>21</v>
      </c>
      <c r="E368" t="s">
        <v>16</v>
      </c>
      <c r="F368">
        <v>28262</v>
      </c>
      <c r="G368">
        <v>35.297736499999999</v>
      </c>
      <c r="H368">
        <v>-80.753788900000004</v>
      </c>
      <c r="I368">
        <v>3</v>
      </c>
      <c r="J368">
        <v>20</v>
      </c>
      <c r="K368">
        <v>0</v>
      </c>
      <c r="L368" t="s">
        <v>1444</v>
      </c>
    </row>
    <row r="369" spans="1:12" x14ac:dyDescent="0.2">
      <c r="A369" t="s">
        <v>1445</v>
      </c>
      <c r="B369" t="s">
        <v>1446</v>
      </c>
      <c r="C369" t="s">
        <v>1447</v>
      </c>
      <c r="D369" t="s">
        <v>456</v>
      </c>
      <c r="E369" t="s">
        <v>16</v>
      </c>
      <c r="F369">
        <v>28012</v>
      </c>
      <c r="G369">
        <v>35.251902635999997</v>
      </c>
      <c r="H369">
        <v>-81.046221703300006</v>
      </c>
      <c r="I369">
        <v>4</v>
      </c>
      <c r="J369">
        <v>4</v>
      </c>
      <c r="K369">
        <v>1</v>
      </c>
      <c r="L369" t="s">
        <v>1448</v>
      </c>
    </row>
    <row r="370" spans="1:12" x14ac:dyDescent="0.2">
      <c r="A370" t="s">
        <v>1449</v>
      </c>
      <c r="B370" t="s">
        <v>1450</v>
      </c>
      <c r="C370" t="s">
        <v>1451</v>
      </c>
      <c r="D370" t="s">
        <v>1452</v>
      </c>
      <c r="E370" t="s">
        <v>16</v>
      </c>
      <c r="F370">
        <v>28164</v>
      </c>
      <c r="G370">
        <v>35.35528</v>
      </c>
      <c r="H370">
        <v>-81.088037</v>
      </c>
      <c r="I370">
        <v>4</v>
      </c>
      <c r="J370">
        <v>5</v>
      </c>
      <c r="K370">
        <v>1</v>
      </c>
      <c r="L370" t="s">
        <v>1453</v>
      </c>
    </row>
    <row r="371" spans="1:12" x14ac:dyDescent="0.2">
      <c r="A371" t="s">
        <v>1454</v>
      </c>
      <c r="B371" t="s">
        <v>1455</v>
      </c>
      <c r="C371" t="s">
        <v>1456</v>
      </c>
      <c r="D371" t="s">
        <v>21</v>
      </c>
      <c r="E371" t="s">
        <v>16</v>
      </c>
      <c r="F371">
        <v>28202</v>
      </c>
      <c r="G371">
        <v>35.224643200000003</v>
      </c>
      <c r="H371">
        <v>-80.846514999999997</v>
      </c>
      <c r="I371">
        <v>3.5</v>
      </c>
      <c r="J371">
        <v>56</v>
      </c>
      <c r="K371">
        <v>1</v>
      </c>
      <c r="L371" t="s">
        <v>155</v>
      </c>
    </row>
    <row r="372" spans="1:12" x14ac:dyDescent="0.2">
      <c r="A372" t="s">
        <v>1457</v>
      </c>
      <c r="B372" t="s">
        <v>1458</v>
      </c>
      <c r="C372" t="s">
        <v>1459</v>
      </c>
      <c r="D372" t="s">
        <v>135</v>
      </c>
      <c r="E372" t="s">
        <v>16</v>
      </c>
      <c r="F372">
        <v>28104</v>
      </c>
      <c r="G372">
        <v>35.085230000000003</v>
      </c>
      <c r="H372">
        <v>-80.732730000000004</v>
      </c>
      <c r="I372">
        <v>1</v>
      </c>
      <c r="J372">
        <v>3</v>
      </c>
      <c r="K372">
        <v>1</v>
      </c>
      <c r="L372" t="s">
        <v>1460</v>
      </c>
    </row>
    <row r="373" spans="1:12" x14ac:dyDescent="0.2">
      <c r="A373" t="s">
        <v>1461</v>
      </c>
      <c r="B373" t="s">
        <v>1462</v>
      </c>
      <c r="C373" t="s">
        <v>1463</v>
      </c>
      <c r="D373" t="s">
        <v>26</v>
      </c>
      <c r="E373" t="s">
        <v>16</v>
      </c>
      <c r="F373">
        <v>28078</v>
      </c>
      <c r="G373">
        <v>35.408538399999998</v>
      </c>
      <c r="H373">
        <v>-80.855811599999996</v>
      </c>
      <c r="I373">
        <v>2.5</v>
      </c>
      <c r="J373">
        <v>3</v>
      </c>
      <c r="K373">
        <v>1</v>
      </c>
      <c r="L373" t="s">
        <v>1464</v>
      </c>
    </row>
    <row r="374" spans="1:12" x14ac:dyDescent="0.2">
      <c r="A374" t="s">
        <v>1465</v>
      </c>
      <c r="B374" t="s">
        <v>1466</v>
      </c>
      <c r="C374" t="s">
        <v>1467</v>
      </c>
      <c r="D374" t="s">
        <v>21</v>
      </c>
      <c r="E374" t="s">
        <v>16</v>
      </c>
      <c r="F374">
        <v>28217</v>
      </c>
      <c r="G374">
        <v>35.149373199999999</v>
      </c>
      <c r="H374">
        <v>-80.877385099999998</v>
      </c>
      <c r="I374">
        <v>3.5</v>
      </c>
      <c r="J374">
        <v>20</v>
      </c>
      <c r="K374">
        <v>1</v>
      </c>
      <c r="L374" t="s">
        <v>489</v>
      </c>
    </row>
    <row r="375" spans="1:12" x14ac:dyDescent="0.2">
      <c r="A375" t="s">
        <v>1468</v>
      </c>
      <c r="B375" t="s">
        <v>1469</v>
      </c>
      <c r="C375" t="s">
        <v>1470</v>
      </c>
      <c r="D375" t="s">
        <v>21</v>
      </c>
      <c r="E375" t="s">
        <v>16</v>
      </c>
      <c r="F375">
        <v>28202</v>
      </c>
      <c r="G375">
        <v>35.228409900000003</v>
      </c>
      <c r="H375">
        <v>-80.842623900000007</v>
      </c>
      <c r="I375">
        <v>3</v>
      </c>
      <c r="J375">
        <v>4</v>
      </c>
      <c r="K375">
        <v>0</v>
      </c>
      <c r="L375" t="s">
        <v>1471</v>
      </c>
    </row>
    <row r="376" spans="1:12" x14ac:dyDescent="0.2">
      <c r="A376" t="s">
        <v>1472</v>
      </c>
      <c r="B376" t="s">
        <v>1473</v>
      </c>
      <c r="C376" t="s">
        <v>1474</v>
      </c>
      <c r="D376" t="s">
        <v>21</v>
      </c>
      <c r="E376" t="s">
        <v>16</v>
      </c>
      <c r="F376">
        <v>28206</v>
      </c>
      <c r="G376">
        <v>35.245825824400001</v>
      </c>
      <c r="H376">
        <v>-80.782682597600001</v>
      </c>
      <c r="I376">
        <v>5</v>
      </c>
      <c r="J376">
        <v>5</v>
      </c>
      <c r="K376">
        <v>1</v>
      </c>
      <c r="L376" t="s">
        <v>1475</v>
      </c>
    </row>
    <row r="377" spans="1:12" x14ac:dyDescent="0.2">
      <c r="A377" t="s">
        <v>1476</v>
      </c>
      <c r="B377" t="s">
        <v>1477</v>
      </c>
      <c r="C377" t="s">
        <v>1478</v>
      </c>
      <c r="D377" t="s">
        <v>456</v>
      </c>
      <c r="E377" t="s">
        <v>16</v>
      </c>
      <c r="F377">
        <v>28012</v>
      </c>
      <c r="G377">
        <v>35.241078000000002</v>
      </c>
      <c r="H377">
        <v>-81.040677000000002</v>
      </c>
      <c r="I377">
        <v>2.5</v>
      </c>
      <c r="J377">
        <v>3</v>
      </c>
      <c r="K377">
        <v>1</v>
      </c>
      <c r="L377" t="s">
        <v>1479</v>
      </c>
    </row>
    <row r="378" spans="1:12" x14ac:dyDescent="0.2">
      <c r="A378" t="s">
        <v>1480</v>
      </c>
      <c r="B378" t="s">
        <v>1481</v>
      </c>
      <c r="C378" t="s">
        <v>1482</v>
      </c>
      <c r="D378" t="s">
        <v>21</v>
      </c>
      <c r="E378" t="s">
        <v>16</v>
      </c>
      <c r="F378">
        <v>28213</v>
      </c>
      <c r="G378">
        <v>35.3005438</v>
      </c>
      <c r="H378">
        <v>-80.731217000000001</v>
      </c>
      <c r="I378">
        <v>2</v>
      </c>
      <c r="J378">
        <v>17</v>
      </c>
      <c r="K378">
        <v>1</v>
      </c>
      <c r="L378" t="s">
        <v>1483</v>
      </c>
    </row>
    <row r="379" spans="1:12" x14ac:dyDescent="0.2">
      <c r="A379" t="s">
        <v>1484</v>
      </c>
      <c r="B379" t="s">
        <v>1485</v>
      </c>
      <c r="C379" t="s">
        <v>1486</v>
      </c>
      <c r="D379" t="s">
        <v>21</v>
      </c>
      <c r="E379" t="s">
        <v>16</v>
      </c>
      <c r="F379">
        <v>28204</v>
      </c>
      <c r="G379">
        <v>35.206797999999999</v>
      </c>
      <c r="H379">
        <v>-80.835123899999999</v>
      </c>
      <c r="I379">
        <v>3.5</v>
      </c>
      <c r="J379">
        <v>176</v>
      </c>
      <c r="K379">
        <v>1</v>
      </c>
      <c r="L379" t="s">
        <v>1487</v>
      </c>
    </row>
    <row r="380" spans="1:12" x14ac:dyDescent="0.2">
      <c r="A380" t="s">
        <v>1488</v>
      </c>
      <c r="B380" t="s">
        <v>1489</v>
      </c>
      <c r="C380" t="s">
        <v>1490</v>
      </c>
      <c r="D380" t="s">
        <v>21</v>
      </c>
      <c r="E380" t="s">
        <v>16</v>
      </c>
      <c r="F380">
        <v>28204</v>
      </c>
      <c r="G380">
        <v>35.206975</v>
      </c>
      <c r="H380">
        <v>-80.8374594</v>
      </c>
      <c r="I380">
        <v>3.5</v>
      </c>
      <c r="J380">
        <v>5</v>
      </c>
      <c r="K380">
        <v>1</v>
      </c>
      <c r="L380" t="s">
        <v>1041</v>
      </c>
    </row>
    <row r="381" spans="1:12" x14ac:dyDescent="0.2">
      <c r="A381" t="s">
        <v>1491</v>
      </c>
      <c r="B381" t="s">
        <v>1492</v>
      </c>
      <c r="C381" t="s">
        <v>1493</v>
      </c>
      <c r="D381" t="s">
        <v>21</v>
      </c>
      <c r="E381" t="s">
        <v>16</v>
      </c>
      <c r="F381">
        <v>28204</v>
      </c>
      <c r="G381">
        <v>35.221332599999997</v>
      </c>
      <c r="H381">
        <v>-80.817315600000001</v>
      </c>
      <c r="I381">
        <v>4.5</v>
      </c>
      <c r="J381">
        <v>128</v>
      </c>
      <c r="K381">
        <v>1</v>
      </c>
      <c r="L381" t="s">
        <v>1494</v>
      </c>
    </row>
    <row r="382" spans="1:12" x14ac:dyDescent="0.2">
      <c r="A382" t="s">
        <v>1495</v>
      </c>
      <c r="B382" t="s">
        <v>1496</v>
      </c>
      <c r="C382" t="s">
        <v>1497</v>
      </c>
      <c r="D382" t="s">
        <v>1452</v>
      </c>
      <c r="E382" t="s">
        <v>16</v>
      </c>
      <c r="F382">
        <v>28164</v>
      </c>
      <c r="G382">
        <v>35.408819000000001</v>
      </c>
      <c r="H382">
        <v>-81.012656000000007</v>
      </c>
      <c r="I382">
        <v>3</v>
      </c>
      <c r="J382">
        <v>4</v>
      </c>
      <c r="K382">
        <v>1</v>
      </c>
      <c r="L382" t="s">
        <v>1498</v>
      </c>
    </row>
    <row r="383" spans="1:12" x14ac:dyDescent="0.2">
      <c r="A383" t="s">
        <v>1499</v>
      </c>
      <c r="B383" t="s">
        <v>1500</v>
      </c>
      <c r="C383" t="s">
        <v>1501</v>
      </c>
      <c r="D383" t="s">
        <v>21</v>
      </c>
      <c r="E383" t="s">
        <v>16</v>
      </c>
      <c r="F383">
        <v>28202</v>
      </c>
      <c r="G383">
        <v>35.224013100000001</v>
      </c>
      <c r="H383">
        <v>-80.846472800000001</v>
      </c>
      <c r="I383">
        <v>4</v>
      </c>
      <c r="J383">
        <v>5</v>
      </c>
      <c r="K383">
        <v>1</v>
      </c>
      <c r="L383" t="s">
        <v>1502</v>
      </c>
    </row>
    <row r="384" spans="1:12" x14ac:dyDescent="0.2">
      <c r="A384" t="s">
        <v>1503</v>
      </c>
      <c r="B384" t="s">
        <v>1167</v>
      </c>
      <c r="C384" t="s">
        <v>1504</v>
      </c>
      <c r="D384" t="s">
        <v>26</v>
      </c>
      <c r="E384" t="s">
        <v>16</v>
      </c>
      <c r="F384">
        <v>28078</v>
      </c>
      <c r="G384">
        <v>35.443738500000002</v>
      </c>
      <c r="H384">
        <v>-80.878724500000004</v>
      </c>
      <c r="I384">
        <v>4</v>
      </c>
      <c r="J384">
        <v>5</v>
      </c>
      <c r="K384">
        <v>0</v>
      </c>
      <c r="L384" t="s">
        <v>1505</v>
      </c>
    </row>
    <row r="385" spans="1:12" x14ac:dyDescent="0.2">
      <c r="A385" t="s">
        <v>1506</v>
      </c>
      <c r="B385" t="s">
        <v>1507</v>
      </c>
      <c r="D385" t="s">
        <v>1508</v>
      </c>
      <c r="E385" t="s">
        <v>16</v>
      </c>
      <c r="F385">
        <v>28123</v>
      </c>
      <c r="G385">
        <v>35.54</v>
      </c>
      <c r="H385">
        <v>-80.849999999999994</v>
      </c>
      <c r="I385">
        <v>1</v>
      </c>
      <c r="J385">
        <v>3</v>
      </c>
      <c r="K385">
        <v>1</v>
      </c>
      <c r="L385" t="s">
        <v>1509</v>
      </c>
    </row>
    <row r="386" spans="1:12" x14ac:dyDescent="0.2">
      <c r="A386" t="s">
        <v>1510</v>
      </c>
      <c r="B386" t="s">
        <v>1511</v>
      </c>
      <c r="C386" t="s">
        <v>1512</v>
      </c>
      <c r="D386" t="s">
        <v>21</v>
      </c>
      <c r="E386" t="s">
        <v>16</v>
      </c>
      <c r="F386">
        <v>28205</v>
      </c>
      <c r="G386">
        <v>35.192444000000002</v>
      </c>
      <c r="H386">
        <v>-80.767823500000006</v>
      </c>
      <c r="I386">
        <v>3.5</v>
      </c>
      <c r="J386">
        <v>3</v>
      </c>
      <c r="K386">
        <v>1</v>
      </c>
      <c r="L386" t="s">
        <v>1513</v>
      </c>
    </row>
    <row r="387" spans="1:12" x14ac:dyDescent="0.2">
      <c r="A387" t="s">
        <v>1514</v>
      </c>
      <c r="B387" t="s">
        <v>1515</v>
      </c>
      <c r="C387" t="s">
        <v>1516</v>
      </c>
      <c r="D387" t="s">
        <v>21</v>
      </c>
      <c r="E387" t="s">
        <v>16</v>
      </c>
      <c r="F387">
        <v>28278</v>
      </c>
      <c r="G387">
        <v>35.102203000000003</v>
      </c>
      <c r="H387">
        <v>-80.993223299999997</v>
      </c>
      <c r="I387">
        <v>5</v>
      </c>
      <c r="J387">
        <v>5</v>
      </c>
      <c r="K387">
        <v>1</v>
      </c>
      <c r="L387" t="s">
        <v>1517</v>
      </c>
    </row>
    <row r="388" spans="1:12" x14ac:dyDescent="0.2">
      <c r="A388" t="s">
        <v>1518</v>
      </c>
      <c r="B388" t="s">
        <v>1519</v>
      </c>
      <c r="C388" t="s">
        <v>1520</v>
      </c>
      <c r="D388" t="s">
        <v>21</v>
      </c>
      <c r="E388" t="s">
        <v>16</v>
      </c>
      <c r="F388">
        <v>28269</v>
      </c>
      <c r="G388">
        <v>35.333413700000001</v>
      </c>
      <c r="H388">
        <v>-80.806439800000007</v>
      </c>
      <c r="I388">
        <v>3</v>
      </c>
      <c r="J388">
        <v>10</v>
      </c>
      <c r="K388">
        <v>1</v>
      </c>
      <c r="L388" t="s">
        <v>256</v>
      </c>
    </row>
    <row r="389" spans="1:12" x14ac:dyDescent="0.2">
      <c r="A389" t="s">
        <v>1521</v>
      </c>
      <c r="B389" t="s">
        <v>703</v>
      </c>
      <c r="C389" t="s">
        <v>1522</v>
      </c>
      <c r="D389" t="s">
        <v>21</v>
      </c>
      <c r="E389" t="s">
        <v>16</v>
      </c>
      <c r="F389">
        <v>28262</v>
      </c>
      <c r="G389">
        <v>35.312090300000001</v>
      </c>
      <c r="H389">
        <v>-80.714295800000002</v>
      </c>
      <c r="I389">
        <v>3</v>
      </c>
      <c r="J389">
        <v>32</v>
      </c>
      <c r="K389">
        <v>1</v>
      </c>
      <c r="L389" t="s">
        <v>1523</v>
      </c>
    </row>
    <row r="390" spans="1:12" x14ac:dyDescent="0.2">
      <c r="A390" t="s">
        <v>1524</v>
      </c>
      <c r="B390" t="s">
        <v>1525</v>
      </c>
      <c r="C390" t="s">
        <v>1526</v>
      </c>
      <c r="D390" t="s">
        <v>295</v>
      </c>
      <c r="E390" t="s">
        <v>16</v>
      </c>
      <c r="F390">
        <v>28134</v>
      </c>
      <c r="G390">
        <v>35.110928000000001</v>
      </c>
      <c r="H390">
        <v>-80.911786000000006</v>
      </c>
      <c r="I390">
        <v>5</v>
      </c>
      <c r="J390">
        <v>3</v>
      </c>
      <c r="K390">
        <v>1</v>
      </c>
      <c r="L390" t="s">
        <v>1527</v>
      </c>
    </row>
    <row r="391" spans="1:12" x14ac:dyDescent="0.2">
      <c r="A391" t="s">
        <v>1528</v>
      </c>
      <c r="B391" t="s">
        <v>1529</v>
      </c>
      <c r="C391" t="s">
        <v>1530</v>
      </c>
      <c r="D391" t="s">
        <v>15</v>
      </c>
      <c r="E391" t="s">
        <v>16</v>
      </c>
      <c r="F391">
        <v>28031</v>
      </c>
      <c r="G391">
        <v>35.448799000000001</v>
      </c>
      <c r="H391">
        <v>-80.890923999999998</v>
      </c>
      <c r="I391">
        <v>4</v>
      </c>
      <c r="J391">
        <v>9</v>
      </c>
      <c r="K391">
        <v>1</v>
      </c>
      <c r="L391" t="s">
        <v>1531</v>
      </c>
    </row>
    <row r="392" spans="1:12" x14ac:dyDescent="0.2">
      <c r="A392" t="s">
        <v>1532</v>
      </c>
      <c r="B392" t="s">
        <v>1533</v>
      </c>
      <c r="C392" t="s">
        <v>1534</v>
      </c>
      <c r="D392" t="s">
        <v>21</v>
      </c>
      <c r="E392" t="s">
        <v>16</v>
      </c>
      <c r="F392">
        <v>28202</v>
      </c>
      <c r="G392">
        <v>35.226346900000003</v>
      </c>
      <c r="H392">
        <v>-80.845804000000001</v>
      </c>
      <c r="I392">
        <v>3.5</v>
      </c>
      <c r="J392">
        <v>20</v>
      </c>
      <c r="K392">
        <v>0</v>
      </c>
      <c r="L392" t="s">
        <v>1535</v>
      </c>
    </row>
    <row r="393" spans="1:12" x14ac:dyDescent="0.2">
      <c r="A393" t="s">
        <v>1536</v>
      </c>
      <c r="B393" t="s">
        <v>1537</v>
      </c>
      <c r="C393" t="s">
        <v>1538</v>
      </c>
      <c r="D393" t="s">
        <v>21</v>
      </c>
      <c r="E393" t="s">
        <v>16</v>
      </c>
      <c r="F393">
        <v>28208</v>
      </c>
      <c r="G393">
        <v>35.227573</v>
      </c>
      <c r="H393">
        <v>-80.925871000000001</v>
      </c>
      <c r="I393">
        <v>4</v>
      </c>
      <c r="J393">
        <v>4</v>
      </c>
      <c r="K393">
        <v>1</v>
      </c>
      <c r="L393" t="s">
        <v>1539</v>
      </c>
    </row>
    <row r="394" spans="1:12" x14ac:dyDescent="0.2">
      <c r="A394" t="s">
        <v>1540</v>
      </c>
      <c r="B394" t="s">
        <v>1541</v>
      </c>
      <c r="C394" t="s">
        <v>1542</v>
      </c>
      <c r="D394" t="s">
        <v>15</v>
      </c>
      <c r="E394" t="s">
        <v>16</v>
      </c>
      <c r="F394">
        <v>28031</v>
      </c>
      <c r="G394">
        <v>35.485260199999999</v>
      </c>
      <c r="H394">
        <v>-80.876088300000006</v>
      </c>
      <c r="I394">
        <v>2</v>
      </c>
      <c r="J394">
        <v>53</v>
      </c>
      <c r="K394">
        <v>1</v>
      </c>
      <c r="L394" t="s">
        <v>1543</v>
      </c>
    </row>
    <row r="395" spans="1:12" x14ac:dyDescent="0.2">
      <c r="A395" t="s">
        <v>1544</v>
      </c>
      <c r="B395" t="s">
        <v>1545</v>
      </c>
      <c r="C395" t="s">
        <v>1546</v>
      </c>
      <c r="D395" t="s">
        <v>15</v>
      </c>
      <c r="E395" t="s">
        <v>16</v>
      </c>
      <c r="F395">
        <v>28031</v>
      </c>
      <c r="G395">
        <v>35.480218000000001</v>
      </c>
      <c r="H395">
        <v>-80.857844</v>
      </c>
      <c r="I395">
        <v>4</v>
      </c>
      <c r="J395">
        <v>21</v>
      </c>
      <c r="K395">
        <v>0</v>
      </c>
      <c r="L395" t="s">
        <v>1547</v>
      </c>
    </row>
    <row r="396" spans="1:12" x14ac:dyDescent="0.2">
      <c r="A396" t="s">
        <v>1548</v>
      </c>
      <c r="B396" t="s">
        <v>1549</v>
      </c>
      <c r="C396" t="s">
        <v>1550</v>
      </c>
      <c r="D396" t="s">
        <v>135</v>
      </c>
      <c r="E396" t="s">
        <v>16</v>
      </c>
      <c r="F396">
        <v>28105</v>
      </c>
      <c r="G396">
        <v>35.1252906</v>
      </c>
      <c r="H396">
        <v>-80.709948299999994</v>
      </c>
      <c r="I396">
        <v>2.5</v>
      </c>
      <c r="J396">
        <v>3</v>
      </c>
      <c r="K396">
        <v>1</v>
      </c>
      <c r="L396" t="s">
        <v>1551</v>
      </c>
    </row>
    <row r="397" spans="1:12" x14ac:dyDescent="0.2">
      <c r="A397" t="s">
        <v>1552</v>
      </c>
      <c r="B397" t="s">
        <v>1553</v>
      </c>
      <c r="C397" t="s">
        <v>1554</v>
      </c>
      <c r="D397" t="s">
        <v>30</v>
      </c>
      <c r="E397" t="s">
        <v>16</v>
      </c>
      <c r="F397">
        <v>28054</v>
      </c>
      <c r="G397">
        <v>35.279367999999998</v>
      </c>
      <c r="H397">
        <v>-81.140925899999999</v>
      </c>
      <c r="I397">
        <v>3</v>
      </c>
      <c r="J397">
        <v>4</v>
      </c>
      <c r="K397">
        <v>1</v>
      </c>
      <c r="L397" t="s">
        <v>1555</v>
      </c>
    </row>
    <row r="398" spans="1:12" x14ac:dyDescent="0.2">
      <c r="A398" t="s">
        <v>1556</v>
      </c>
      <c r="B398" t="s">
        <v>1557</v>
      </c>
      <c r="C398" t="s">
        <v>1558</v>
      </c>
      <c r="D398" t="s">
        <v>21</v>
      </c>
      <c r="E398" t="s">
        <v>16</v>
      </c>
      <c r="F398">
        <v>28202</v>
      </c>
      <c r="G398">
        <v>35.234420499999999</v>
      </c>
      <c r="H398">
        <v>-80.838928699999997</v>
      </c>
      <c r="I398">
        <v>5</v>
      </c>
      <c r="J398">
        <v>4</v>
      </c>
      <c r="K398">
        <v>1</v>
      </c>
      <c r="L398" t="s">
        <v>1559</v>
      </c>
    </row>
    <row r="399" spans="1:12" x14ac:dyDescent="0.2">
      <c r="A399" t="s">
        <v>1560</v>
      </c>
      <c r="B399" t="s">
        <v>1561</v>
      </c>
      <c r="C399" t="s">
        <v>1562</v>
      </c>
      <c r="D399" t="s">
        <v>21</v>
      </c>
      <c r="E399" t="s">
        <v>16</v>
      </c>
      <c r="F399">
        <v>28277</v>
      </c>
      <c r="G399">
        <v>35.038870899999999</v>
      </c>
      <c r="H399">
        <v>-80.794734700000006</v>
      </c>
      <c r="I399">
        <v>4</v>
      </c>
      <c r="J399">
        <v>95</v>
      </c>
      <c r="K399">
        <v>1</v>
      </c>
      <c r="L399" t="s">
        <v>1563</v>
      </c>
    </row>
    <row r="400" spans="1:12" x14ac:dyDescent="0.2">
      <c r="A400" t="s">
        <v>1564</v>
      </c>
      <c r="B400" t="s">
        <v>1565</v>
      </c>
      <c r="C400" t="s">
        <v>1566</v>
      </c>
      <c r="D400" t="s">
        <v>295</v>
      </c>
      <c r="E400" t="s">
        <v>16</v>
      </c>
      <c r="F400">
        <v>28134</v>
      </c>
      <c r="G400">
        <v>35.082568085699997</v>
      </c>
      <c r="H400">
        <v>-80.885723665599997</v>
      </c>
      <c r="I400">
        <v>4.5</v>
      </c>
      <c r="J400">
        <v>142</v>
      </c>
      <c r="K400">
        <v>1</v>
      </c>
      <c r="L400" t="s">
        <v>1567</v>
      </c>
    </row>
    <row r="401" spans="1:12" x14ac:dyDescent="0.2">
      <c r="A401" t="s">
        <v>1568</v>
      </c>
      <c r="B401" t="s">
        <v>1569</v>
      </c>
      <c r="C401" t="s">
        <v>1570</v>
      </c>
      <c r="D401" t="s">
        <v>30</v>
      </c>
      <c r="E401" t="s">
        <v>16</v>
      </c>
      <c r="F401">
        <v>28052</v>
      </c>
      <c r="G401">
        <v>35.259976999999999</v>
      </c>
      <c r="H401">
        <v>-81.184569999999994</v>
      </c>
      <c r="I401">
        <v>4</v>
      </c>
      <c r="J401">
        <v>6</v>
      </c>
      <c r="K401">
        <v>1</v>
      </c>
      <c r="L401" t="s">
        <v>1571</v>
      </c>
    </row>
    <row r="402" spans="1:12" x14ac:dyDescent="0.2">
      <c r="A402" t="s">
        <v>1572</v>
      </c>
      <c r="B402" t="s">
        <v>1573</v>
      </c>
      <c r="C402" t="s">
        <v>447</v>
      </c>
      <c r="D402" t="s">
        <v>21</v>
      </c>
      <c r="E402" t="s">
        <v>16</v>
      </c>
      <c r="F402">
        <v>28202</v>
      </c>
      <c r="G402">
        <v>35.222351099999997</v>
      </c>
      <c r="H402">
        <v>-80.845683199999996</v>
      </c>
      <c r="I402">
        <v>2.5</v>
      </c>
      <c r="J402">
        <v>3</v>
      </c>
      <c r="K402">
        <v>1</v>
      </c>
      <c r="L402" t="s">
        <v>1574</v>
      </c>
    </row>
    <row r="403" spans="1:12" x14ac:dyDescent="0.2">
      <c r="A403" t="s">
        <v>1575</v>
      </c>
      <c r="B403" t="s">
        <v>1576</v>
      </c>
      <c r="C403" t="s">
        <v>1577</v>
      </c>
      <c r="D403" t="s">
        <v>15</v>
      </c>
      <c r="E403" t="s">
        <v>16</v>
      </c>
      <c r="F403">
        <v>28031</v>
      </c>
      <c r="G403">
        <v>35.476128799999998</v>
      </c>
      <c r="H403">
        <v>-80.889969199999996</v>
      </c>
      <c r="I403">
        <v>5</v>
      </c>
      <c r="J403">
        <v>4</v>
      </c>
      <c r="K403">
        <v>0</v>
      </c>
      <c r="L403" t="s">
        <v>1578</v>
      </c>
    </row>
    <row r="404" spans="1:12" x14ac:dyDescent="0.2">
      <c r="A404" t="s">
        <v>1579</v>
      </c>
      <c r="B404" t="s">
        <v>1580</v>
      </c>
      <c r="C404" t="s">
        <v>1581</v>
      </c>
      <c r="D404" t="s">
        <v>26</v>
      </c>
      <c r="E404" t="s">
        <v>16</v>
      </c>
      <c r="F404">
        <v>28078</v>
      </c>
      <c r="G404">
        <v>35.405492899999999</v>
      </c>
      <c r="H404">
        <v>-80.854298299999996</v>
      </c>
      <c r="I404">
        <v>2</v>
      </c>
      <c r="J404">
        <v>19</v>
      </c>
      <c r="K404">
        <v>1</v>
      </c>
      <c r="L404" t="s">
        <v>1582</v>
      </c>
    </row>
    <row r="405" spans="1:12" x14ac:dyDescent="0.2">
      <c r="A405" t="s">
        <v>1583</v>
      </c>
      <c r="B405" t="s">
        <v>1584</v>
      </c>
      <c r="C405" t="s">
        <v>1585</v>
      </c>
      <c r="D405" t="s">
        <v>21</v>
      </c>
      <c r="E405" t="s">
        <v>16</v>
      </c>
      <c r="F405">
        <v>28202</v>
      </c>
      <c r="G405">
        <v>35.227086900000003</v>
      </c>
      <c r="H405">
        <v>-80.843126699999999</v>
      </c>
      <c r="I405">
        <v>3</v>
      </c>
      <c r="J405">
        <v>4</v>
      </c>
      <c r="K405">
        <v>0</v>
      </c>
      <c r="L405" t="s">
        <v>291</v>
      </c>
    </row>
    <row r="406" spans="1:12" x14ac:dyDescent="0.2">
      <c r="A406" t="s">
        <v>1586</v>
      </c>
      <c r="B406" t="s">
        <v>1587</v>
      </c>
      <c r="C406" t="s">
        <v>1588</v>
      </c>
      <c r="D406" t="s">
        <v>21</v>
      </c>
      <c r="E406" t="s">
        <v>16</v>
      </c>
      <c r="F406">
        <v>28270</v>
      </c>
      <c r="G406">
        <v>35.146095287900003</v>
      </c>
      <c r="H406">
        <v>-80.745693594200006</v>
      </c>
      <c r="I406">
        <v>2.5</v>
      </c>
      <c r="J406">
        <v>9</v>
      </c>
      <c r="K406">
        <v>1</v>
      </c>
      <c r="L406" t="s">
        <v>1589</v>
      </c>
    </row>
    <row r="407" spans="1:12" x14ac:dyDescent="0.2">
      <c r="A407" t="s">
        <v>1590</v>
      </c>
      <c r="B407" t="s">
        <v>1591</v>
      </c>
      <c r="C407" t="s">
        <v>1592</v>
      </c>
      <c r="D407" t="s">
        <v>135</v>
      </c>
      <c r="E407" t="s">
        <v>16</v>
      </c>
      <c r="F407">
        <v>28105</v>
      </c>
      <c r="G407">
        <v>35.134217</v>
      </c>
      <c r="H407">
        <v>-80.708880399999998</v>
      </c>
      <c r="I407">
        <v>4</v>
      </c>
      <c r="J407">
        <v>14</v>
      </c>
      <c r="K407">
        <v>1</v>
      </c>
      <c r="L407" t="s">
        <v>1593</v>
      </c>
    </row>
    <row r="408" spans="1:12" x14ac:dyDescent="0.2">
      <c r="A408" t="s">
        <v>1594</v>
      </c>
      <c r="B408" t="s">
        <v>1595</v>
      </c>
      <c r="D408" t="s">
        <v>21</v>
      </c>
      <c r="E408" t="s">
        <v>16</v>
      </c>
      <c r="F408">
        <v>28105</v>
      </c>
      <c r="G408">
        <v>35.1105564</v>
      </c>
      <c r="H408">
        <v>-80.7103532</v>
      </c>
      <c r="I408">
        <v>5</v>
      </c>
      <c r="J408">
        <v>3</v>
      </c>
      <c r="K408">
        <v>1</v>
      </c>
      <c r="L408" t="s">
        <v>1596</v>
      </c>
    </row>
    <row r="409" spans="1:12" x14ac:dyDescent="0.2">
      <c r="A409" t="s">
        <v>1597</v>
      </c>
      <c r="B409" t="s">
        <v>641</v>
      </c>
      <c r="C409" t="s">
        <v>1598</v>
      </c>
      <c r="D409" t="s">
        <v>26</v>
      </c>
      <c r="E409" t="s">
        <v>16</v>
      </c>
      <c r="F409">
        <v>28078</v>
      </c>
      <c r="G409">
        <v>35.444364499999999</v>
      </c>
      <c r="H409">
        <v>-80.866555899999994</v>
      </c>
      <c r="I409">
        <v>1.5</v>
      </c>
      <c r="J409">
        <v>28</v>
      </c>
      <c r="K409">
        <v>1</v>
      </c>
      <c r="L409" t="s">
        <v>1599</v>
      </c>
    </row>
    <row r="410" spans="1:12" x14ac:dyDescent="0.2">
      <c r="A410" t="s">
        <v>1600</v>
      </c>
      <c r="B410" t="s">
        <v>1601</v>
      </c>
      <c r="C410" t="s">
        <v>1602</v>
      </c>
      <c r="D410" t="s">
        <v>21</v>
      </c>
      <c r="E410" t="s">
        <v>16</v>
      </c>
      <c r="F410">
        <v>28211</v>
      </c>
      <c r="G410">
        <v>35.180752028800001</v>
      </c>
      <c r="H410">
        <v>-80.787673230899998</v>
      </c>
      <c r="I410">
        <v>5</v>
      </c>
      <c r="J410">
        <v>4</v>
      </c>
      <c r="K410">
        <v>1</v>
      </c>
      <c r="L410" t="s">
        <v>1603</v>
      </c>
    </row>
    <row r="411" spans="1:12" x14ac:dyDescent="0.2">
      <c r="A411" t="s">
        <v>1604</v>
      </c>
      <c r="B411" t="s">
        <v>1605</v>
      </c>
      <c r="C411" t="s">
        <v>1606</v>
      </c>
      <c r="D411" t="s">
        <v>21</v>
      </c>
      <c r="E411" t="s">
        <v>16</v>
      </c>
      <c r="F411">
        <v>28209</v>
      </c>
      <c r="G411">
        <v>35.188173039600002</v>
      </c>
      <c r="H411">
        <v>-80.843750999999997</v>
      </c>
      <c r="I411">
        <v>3.5</v>
      </c>
      <c r="J411">
        <v>29</v>
      </c>
      <c r="K411">
        <v>1</v>
      </c>
      <c r="L411" t="s">
        <v>1607</v>
      </c>
    </row>
    <row r="412" spans="1:12" x14ac:dyDescent="0.2">
      <c r="A412" t="s">
        <v>1608</v>
      </c>
      <c r="B412" t="s">
        <v>1609</v>
      </c>
      <c r="C412" t="s">
        <v>1610</v>
      </c>
      <c r="D412" t="s">
        <v>30</v>
      </c>
      <c r="E412" t="s">
        <v>16</v>
      </c>
      <c r="F412">
        <v>28052</v>
      </c>
      <c r="G412">
        <v>35.263550000000002</v>
      </c>
      <c r="H412">
        <v>-81.182691000000005</v>
      </c>
      <c r="I412">
        <v>2.5</v>
      </c>
      <c r="J412">
        <v>3</v>
      </c>
      <c r="K412">
        <v>0</v>
      </c>
      <c r="L412" t="s">
        <v>1611</v>
      </c>
    </row>
    <row r="413" spans="1:12" x14ac:dyDescent="0.2">
      <c r="A413" t="s">
        <v>1612</v>
      </c>
      <c r="B413" t="s">
        <v>1613</v>
      </c>
      <c r="C413" t="s">
        <v>1614</v>
      </c>
      <c r="D413" t="s">
        <v>21</v>
      </c>
      <c r="E413" t="s">
        <v>16</v>
      </c>
      <c r="F413">
        <v>28203</v>
      </c>
      <c r="G413">
        <v>35.202624200000002</v>
      </c>
      <c r="H413">
        <v>-80.844419099999996</v>
      </c>
      <c r="I413">
        <v>4</v>
      </c>
      <c r="J413">
        <v>21</v>
      </c>
      <c r="K413">
        <v>0</v>
      </c>
      <c r="L413" t="s">
        <v>1615</v>
      </c>
    </row>
    <row r="414" spans="1:12" x14ac:dyDescent="0.2">
      <c r="A414" t="s">
        <v>1616</v>
      </c>
      <c r="B414" t="s">
        <v>1617</v>
      </c>
      <c r="D414" t="s">
        <v>21</v>
      </c>
      <c r="E414" t="s">
        <v>16</v>
      </c>
      <c r="F414">
        <v>28202</v>
      </c>
      <c r="G414">
        <v>35.232678100000001</v>
      </c>
      <c r="H414">
        <v>-80.846082199999998</v>
      </c>
      <c r="I414">
        <v>2.5</v>
      </c>
      <c r="J414">
        <v>10</v>
      </c>
      <c r="K414">
        <v>1</v>
      </c>
      <c r="L414" t="s">
        <v>1618</v>
      </c>
    </row>
    <row r="415" spans="1:12" x14ac:dyDescent="0.2">
      <c r="A415" t="s">
        <v>1619</v>
      </c>
      <c r="B415" t="s">
        <v>1620</v>
      </c>
      <c r="C415" t="s">
        <v>1621</v>
      </c>
      <c r="D415" t="s">
        <v>21</v>
      </c>
      <c r="E415" t="s">
        <v>16</v>
      </c>
      <c r="F415">
        <v>28269</v>
      </c>
      <c r="G415">
        <v>35.367164899999999</v>
      </c>
      <c r="H415">
        <v>-80.786772200000001</v>
      </c>
      <c r="I415">
        <v>5</v>
      </c>
      <c r="J415">
        <v>3</v>
      </c>
      <c r="K415">
        <v>1</v>
      </c>
      <c r="L415" t="s">
        <v>1622</v>
      </c>
    </row>
    <row r="416" spans="1:12" x14ac:dyDescent="0.2">
      <c r="A416" t="s">
        <v>1623</v>
      </c>
      <c r="B416" t="s">
        <v>1624</v>
      </c>
      <c r="C416" t="s">
        <v>1625</v>
      </c>
      <c r="D416" t="s">
        <v>21</v>
      </c>
      <c r="E416" t="s">
        <v>16</v>
      </c>
      <c r="F416">
        <v>28204</v>
      </c>
      <c r="G416">
        <v>35.213825</v>
      </c>
      <c r="H416">
        <v>-80.826348899999999</v>
      </c>
      <c r="I416">
        <v>4</v>
      </c>
      <c r="J416">
        <v>44</v>
      </c>
      <c r="K416">
        <v>0</v>
      </c>
      <c r="L416" t="s">
        <v>1436</v>
      </c>
    </row>
    <row r="417" spans="1:12" x14ac:dyDescent="0.2">
      <c r="A417" t="s">
        <v>1626</v>
      </c>
      <c r="B417" t="s">
        <v>1627</v>
      </c>
      <c r="C417" t="s">
        <v>1628</v>
      </c>
      <c r="D417" t="s">
        <v>135</v>
      </c>
      <c r="E417" t="s">
        <v>16</v>
      </c>
      <c r="F417">
        <v>28105</v>
      </c>
      <c r="G417">
        <v>35.082807799999998</v>
      </c>
      <c r="H417">
        <v>-80.733048299999993</v>
      </c>
      <c r="I417">
        <v>4.5</v>
      </c>
      <c r="J417">
        <v>21</v>
      </c>
      <c r="K417">
        <v>1</v>
      </c>
      <c r="L417" t="s">
        <v>1629</v>
      </c>
    </row>
    <row r="418" spans="1:12" x14ac:dyDescent="0.2">
      <c r="A418" t="s">
        <v>1630</v>
      </c>
      <c r="B418" t="s">
        <v>1631</v>
      </c>
      <c r="C418" t="s">
        <v>1632</v>
      </c>
      <c r="D418" t="s">
        <v>21</v>
      </c>
      <c r="E418" t="s">
        <v>16</v>
      </c>
      <c r="F418">
        <v>28209</v>
      </c>
      <c r="G418">
        <v>35.200410066499998</v>
      </c>
      <c r="H418">
        <v>-80.866265752299995</v>
      </c>
      <c r="I418">
        <v>4</v>
      </c>
      <c r="J418">
        <v>436</v>
      </c>
      <c r="K418">
        <v>1</v>
      </c>
      <c r="L418" t="s">
        <v>1633</v>
      </c>
    </row>
    <row r="419" spans="1:12" x14ac:dyDescent="0.2">
      <c r="A419" t="s">
        <v>1634</v>
      </c>
      <c r="B419" t="s">
        <v>1635</v>
      </c>
      <c r="C419" t="s">
        <v>1636</v>
      </c>
      <c r="D419" t="s">
        <v>21</v>
      </c>
      <c r="E419" t="s">
        <v>16</v>
      </c>
      <c r="F419">
        <v>28227</v>
      </c>
      <c r="G419">
        <v>35.208076300000002</v>
      </c>
      <c r="H419">
        <v>-80.672268399999993</v>
      </c>
      <c r="I419">
        <v>3.5</v>
      </c>
      <c r="J419">
        <v>3</v>
      </c>
      <c r="K419">
        <v>1</v>
      </c>
    </row>
    <row r="420" spans="1:12" x14ac:dyDescent="0.2">
      <c r="A420" t="s">
        <v>1637</v>
      </c>
      <c r="B420" t="s">
        <v>1638</v>
      </c>
      <c r="C420" t="s">
        <v>1639</v>
      </c>
      <c r="D420" t="s">
        <v>21</v>
      </c>
      <c r="E420" t="s">
        <v>16</v>
      </c>
      <c r="F420">
        <v>28277</v>
      </c>
      <c r="G420">
        <v>35.053161099999997</v>
      </c>
      <c r="H420">
        <v>-80.851519499999995</v>
      </c>
      <c r="I420">
        <v>3.5</v>
      </c>
      <c r="J420">
        <v>30</v>
      </c>
      <c r="K420">
        <v>1</v>
      </c>
      <c r="L420" t="s">
        <v>287</v>
      </c>
    </row>
    <row r="421" spans="1:12" x14ac:dyDescent="0.2">
      <c r="A421" t="s">
        <v>1640</v>
      </c>
      <c r="B421" t="s">
        <v>1641</v>
      </c>
      <c r="C421" t="s">
        <v>1642</v>
      </c>
      <c r="D421" t="s">
        <v>21</v>
      </c>
      <c r="E421" t="s">
        <v>16</v>
      </c>
      <c r="F421">
        <v>28277</v>
      </c>
      <c r="G421">
        <v>35.035022099999999</v>
      </c>
      <c r="H421">
        <v>-80.809196200000002</v>
      </c>
      <c r="I421">
        <v>4</v>
      </c>
      <c r="J421">
        <v>162</v>
      </c>
      <c r="K421">
        <v>1</v>
      </c>
      <c r="L421" t="s">
        <v>1643</v>
      </c>
    </row>
    <row r="422" spans="1:12" x14ac:dyDescent="0.2">
      <c r="A422" t="s">
        <v>1644</v>
      </c>
      <c r="B422" t="s">
        <v>1645</v>
      </c>
      <c r="C422" t="s">
        <v>1646</v>
      </c>
      <c r="D422" t="s">
        <v>135</v>
      </c>
      <c r="E422" t="s">
        <v>16</v>
      </c>
      <c r="F422">
        <v>28105</v>
      </c>
      <c r="G422">
        <v>35.081874999999997</v>
      </c>
      <c r="H422">
        <v>-80.732326999999998</v>
      </c>
      <c r="I422">
        <v>3.5</v>
      </c>
      <c r="J422">
        <v>5</v>
      </c>
      <c r="K422">
        <v>1</v>
      </c>
      <c r="L422" t="s">
        <v>1647</v>
      </c>
    </row>
    <row r="423" spans="1:12" x14ac:dyDescent="0.2">
      <c r="A423" t="s">
        <v>1648</v>
      </c>
      <c r="B423" t="s">
        <v>1649</v>
      </c>
      <c r="C423" t="s">
        <v>1650</v>
      </c>
      <c r="D423" t="s">
        <v>21</v>
      </c>
      <c r="E423" t="s">
        <v>16</v>
      </c>
      <c r="F423">
        <v>28205</v>
      </c>
      <c r="G423">
        <v>35.245826999999998</v>
      </c>
      <c r="H423">
        <v>-80.808966999999996</v>
      </c>
      <c r="I423">
        <v>5</v>
      </c>
      <c r="J423">
        <v>3</v>
      </c>
      <c r="K423">
        <v>1</v>
      </c>
      <c r="L423" t="s">
        <v>1651</v>
      </c>
    </row>
    <row r="424" spans="1:12" x14ac:dyDescent="0.2">
      <c r="A424" t="s">
        <v>1652</v>
      </c>
      <c r="B424" t="s">
        <v>1653</v>
      </c>
      <c r="C424" t="s">
        <v>1654</v>
      </c>
      <c r="D424" t="s">
        <v>21</v>
      </c>
      <c r="E424" t="s">
        <v>16</v>
      </c>
      <c r="F424">
        <v>28217</v>
      </c>
      <c r="G424">
        <v>35.156582999999998</v>
      </c>
      <c r="H424">
        <v>-80.876454999999893</v>
      </c>
      <c r="I424">
        <v>4</v>
      </c>
      <c r="J424">
        <v>10</v>
      </c>
      <c r="K424">
        <v>0</v>
      </c>
      <c r="L424" t="s">
        <v>1655</v>
      </c>
    </row>
    <row r="425" spans="1:12" x14ac:dyDescent="0.2">
      <c r="A425" t="s">
        <v>1656</v>
      </c>
      <c r="B425" t="s">
        <v>1657</v>
      </c>
      <c r="C425" t="s">
        <v>1658</v>
      </c>
      <c r="D425" t="s">
        <v>21</v>
      </c>
      <c r="E425" t="s">
        <v>16</v>
      </c>
      <c r="F425">
        <v>28270</v>
      </c>
      <c r="G425">
        <v>35.135115901299997</v>
      </c>
      <c r="H425">
        <v>-80.736642479899999</v>
      </c>
      <c r="I425">
        <v>4</v>
      </c>
      <c r="J425">
        <v>5</v>
      </c>
      <c r="K425">
        <v>1</v>
      </c>
      <c r="L425" t="s">
        <v>1659</v>
      </c>
    </row>
    <row r="426" spans="1:12" x14ac:dyDescent="0.2">
      <c r="A426" t="s">
        <v>1660</v>
      </c>
      <c r="B426" t="s">
        <v>1661</v>
      </c>
      <c r="C426" t="s">
        <v>1662</v>
      </c>
      <c r="D426" t="s">
        <v>295</v>
      </c>
      <c r="E426" t="s">
        <v>16</v>
      </c>
      <c r="F426">
        <v>28134</v>
      </c>
      <c r="G426">
        <v>35.080823000000002</v>
      </c>
      <c r="H426">
        <v>-80.877758999999998</v>
      </c>
      <c r="I426">
        <v>2.5</v>
      </c>
      <c r="J426">
        <v>98</v>
      </c>
      <c r="K426">
        <v>1</v>
      </c>
      <c r="L426" t="s">
        <v>1663</v>
      </c>
    </row>
    <row r="427" spans="1:12" x14ac:dyDescent="0.2">
      <c r="A427" t="s">
        <v>1664</v>
      </c>
      <c r="B427" t="s">
        <v>1665</v>
      </c>
      <c r="C427" t="s">
        <v>1666</v>
      </c>
      <c r="D427" t="s">
        <v>21</v>
      </c>
      <c r="E427" t="s">
        <v>16</v>
      </c>
      <c r="F427">
        <v>28227</v>
      </c>
      <c r="G427">
        <v>35.172918199999998</v>
      </c>
      <c r="H427">
        <v>-80.708540999999997</v>
      </c>
      <c r="I427">
        <v>4.5</v>
      </c>
      <c r="J427">
        <v>6</v>
      </c>
      <c r="K427">
        <v>0</v>
      </c>
      <c r="L427" t="s">
        <v>1453</v>
      </c>
    </row>
    <row r="428" spans="1:12" x14ac:dyDescent="0.2">
      <c r="A428" t="s">
        <v>1667</v>
      </c>
      <c r="B428" t="s">
        <v>1668</v>
      </c>
      <c r="C428" t="s">
        <v>1669</v>
      </c>
      <c r="D428" t="s">
        <v>21</v>
      </c>
      <c r="E428" t="s">
        <v>16</v>
      </c>
      <c r="F428">
        <v>28262</v>
      </c>
      <c r="G428">
        <v>35.315807700000001</v>
      </c>
      <c r="H428">
        <v>-80.778679699999998</v>
      </c>
      <c r="I428">
        <v>3</v>
      </c>
      <c r="J428">
        <v>20</v>
      </c>
      <c r="K428">
        <v>1</v>
      </c>
      <c r="L428" t="s">
        <v>1670</v>
      </c>
    </row>
    <row r="429" spans="1:12" x14ac:dyDescent="0.2">
      <c r="A429" t="s">
        <v>1671</v>
      </c>
      <c r="B429" t="s">
        <v>1672</v>
      </c>
      <c r="C429" t="s">
        <v>1673</v>
      </c>
      <c r="D429" t="s">
        <v>21</v>
      </c>
      <c r="E429" t="s">
        <v>16</v>
      </c>
      <c r="F429">
        <v>28217</v>
      </c>
      <c r="G429">
        <v>35.179110899999998</v>
      </c>
      <c r="H429">
        <v>-80.889959500000003</v>
      </c>
      <c r="I429">
        <v>3.5</v>
      </c>
      <c r="J429">
        <v>6</v>
      </c>
      <c r="K429">
        <v>1</v>
      </c>
      <c r="L429" t="s">
        <v>1674</v>
      </c>
    </row>
    <row r="430" spans="1:12" x14ac:dyDescent="0.2">
      <c r="A430" t="s">
        <v>1675</v>
      </c>
      <c r="B430" t="s">
        <v>1676</v>
      </c>
      <c r="C430" t="s">
        <v>1677</v>
      </c>
      <c r="D430" t="s">
        <v>456</v>
      </c>
      <c r="E430" t="s">
        <v>16</v>
      </c>
      <c r="F430">
        <v>28012</v>
      </c>
      <c r="G430">
        <v>35.249073699999997</v>
      </c>
      <c r="H430">
        <v>-81.022518700000006</v>
      </c>
      <c r="I430">
        <v>3.5</v>
      </c>
      <c r="J430">
        <v>9</v>
      </c>
      <c r="K430">
        <v>1</v>
      </c>
      <c r="L430" t="s">
        <v>1056</v>
      </c>
    </row>
    <row r="431" spans="1:12" x14ac:dyDescent="0.2">
      <c r="A431" t="s">
        <v>1678</v>
      </c>
      <c r="B431" t="s">
        <v>1679</v>
      </c>
      <c r="C431" t="s">
        <v>1680</v>
      </c>
      <c r="D431" t="s">
        <v>30</v>
      </c>
      <c r="E431" t="s">
        <v>16</v>
      </c>
      <c r="F431">
        <v>28054</v>
      </c>
      <c r="G431">
        <v>35.260891999999998</v>
      </c>
      <c r="H431">
        <v>-81.140330000000006</v>
      </c>
      <c r="I431">
        <v>2.5</v>
      </c>
      <c r="J431">
        <v>13</v>
      </c>
      <c r="K431">
        <v>1</v>
      </c>
      <c r="L431" t="s">
        <v>1681</v>
      </c>
    </row>
    <row r="432" spans="1:12" x14ac:dyDescent="0.2">
      <c r="A432" t="s">
        <v>1682</v>
      </c>
      <c r="B432" t="s">
        <v>758</v>
      </c>
      <c r="C432" t="s">
        <v>1683</v>
      </c>
      <c r="D432" t="s">
        <v>21</v>
      </c>
      <c r="E432" t="s">
        <v>16</v>
      </c>
      <c r="F432">
        <v>28273</v>
      </c>
      <c r="G432">
        <v>35.135995999999999</v>
      </c>
      <c r="H432">
        <v>-80.938947448500002</v>
      </c>
      <c r="I432">
        <v>2</v>
      </c>
      <c r="J432">
        <v>19</v>
      </c>
      <c r="K432">
        <v>1</v>
      </c>
      <c r="L432" t="s">
        <v>1684</v>
      </c>
    </row>
    <row r="433" spans="1:12" x14ac:dyDescent="0.2">
      <c r="A433" t="s">
        <v>1685</v>
      </c>
      <c r="B433" t="s">
        <v>1686</v>
      </c>
      <c r="C433" t="s">
        <v>1687</v>
      </c>
      <c r="D433" t="s">
        <v>62</v>
      </c>
      <c r="E433" t="s">
        <v>16</v>
      </c>
      <c r="F433">
        <v>28227</v>
      </c>
      <c r="G433">
        <v>35.171489999999999</v>
      </c>
      <c r="H433">
        <v>-80.656952373699994</v>
      </c>
      <c r="I433">
        <v>4</v>
      </c>
      <c r="J433">
        <v>25</v>
      </c>
      <c r="K433">
        <v>1</v>
      </c>
      <c r="L433" t="s">
        <v>1688</v>
      </c>
    </row>
    <row r="434" spans="1:12" x14ac:dyDescent="0.2">
      <c r="A434" t="s">
        <v>1689</v>
      </c>
      <c r="B434" t="s">
        <v>1690</v>
      </c>
      <c r="C434" t="s">
        <v>1691</v>
      </c>
      <c r="D434" t="s">
        <v>26</v>
      </c>
      <c r="E434" t="s">
        <v>16</v>
      </c>
      <c r="F434">
        <v>28078</v>
      </c>
      <c r="G434">
        <v>35.4387379</v>
      </c>
      <c r="H434">
        <v>-80.8670963</v>
      </c>
      <c r="I434">
        <v>3.5</v>
      </c>
      <c r="J434">
        <v>8</v>
      </c>
      <c r="K434">
        <v>1</v>
      </c>
      <c r="L434" t="s">
        <v>1692</v>
      </c>
    </row>
    <row r="435" spans="1:12" x14ac:dyDescent="0.2">
      <c r="A435" t="s">
        <v>1693</v>
      </c>
      <c r="B435" t="s">
        <v>1694</v>
      </c>
      <c r="C435" t="s">
        <v>1695</v>
      </c>
      <c r="D435" t="s">
        <v>21</v>
      </c>
      <c r="E435" t="s">
        <v>16</v>
      </c>
      <c r="F435">
        <v>28211</v>
      </c>
      <c r="G435">
        <v>35.191848999999998</v>
      </c>
      <c r="H435">
        <v>-80.795473000000001</v>
      </c>
      <c r="I435">
        <v>3</v>
      </c>
      <c r="J435">
        <v>3</v>
      </c>
      <c r="K435">
        <v>1</v>
      </c>
      <c r="L435" t="s">
        <v>565</v>
      </c>
    </row>
    <row r="436" spans="1:12" x14ac:dyDescent="0.2">
      <c r="A436" t="s">
        <v>1696</v>
      </c>
      <c r="B436" t="s">
        <v>1697</v>
      </c>
      <c r="C436" t="s">
        <v>1698</v>
      </c>
      <c r="D436" t="s">
        <v>21</v>
      </c>
      <c r="E436" t="s">
        <v>16</v>
      </c>
      <c r="F436">
        <v>28205</v>
      </c>
      <c r="G436">
        <v>35.219039199999997</v>
      </c>
      <c r="H436">
        <v>-80.812820400000007</v>
      </c>
      <c r="I436">
        <v>3.5</v>
      </c>
      <c r="J436">
        <v>48</v>
      </c>
      <c r="K436">
        <v>1</v>
      </c>
      <c r="L436" t="s">
        <v>1699</v>
      </c>
    </row>
    <row r="437" spans="1:12" x14ac:dyDescent="0.2">
      <c r="A437" t="s">
        <v>1700</v>
      </c>
      <c r="B437" t="s">
        <v>1701</v>
      </c>
      <c r="C437" t="s">
        <v>1702</v>
      </c>
      <c r="D437" t="s">
        <v>21</v>
      </c>
      <c r="E437" t="s">
        <v>16</v>
      </c>
      <c r="F437">
        <v>28203</v>
      </c>
      <c r="G437">
        <v>35.214297000000002</v>
      </c>
      <c r="H437">
        <v>-80.855301299999994</v>
      </c>
      <c r="I437">
        <v>2.5</v>
      </c>
      <c r="J437">
        <v>10</v>
      </c>
      <c r="K437">
        <v>0</v>
      </c>
      <c r="L437" t="s">
        <v>1703</v>
      </c>
    </row>
    <row r="438" spans="1:12" x14ac:dyDescent="0.2">
      <c r="A438" t="s">
        <v>1704</v>
      </c>
      <c r="B438" t="s">
        <v>1705</v>
      </c>
      <c r="C438" t="s">
        <v>391</v>
      </c>
      <c r="D438" t="s">
        <v>21</v>
      </c>
      <c r="E438" t="s">
        <v>16</v>
      </c>
      <c r="F438">
        <v>28211</v>
      </c>
      <c r="G438">
        <v>35.152187316499997</v>
      </c>
      <c r="H438">
        <v>-80.831758896799997</v>
      </c>
      <c r="I438">
        <v>4</v>
      </c>
      <c r="J438">
        <v>232</v>
      </c>
      <c r="K438">
        <v>1</v>
      </c>
      <c r="L438" t="s">
        <v>1706</v>
      </c>
    </row>
    <row r="439" spans="1:12" x14ac:dyDescent="0.2">
      <c r="A439" t="s">
        <v>1707</v>
      </c>
      <c r="B439" t="s">
        <v>1708</v>
      </c>
      <c r="C439" t="s">
        <v>1709</v>
      </c>
      <c r="D439" t="s">
        <v>21</v>
      </c>
      <c r="E439" t="s">
        <v>16</v>
      </c>
      <c r="F439">
        <v>28217</v>
      </c>
      <c r="G439">
        <v>35.163691301199997</v>
      </c>
      <c r="H439">
        <v>-80.875002183899994</v>
      </c>
      <c r="I439">
        <v>3.5</v>
      </c>
      <c r="J439">
        <v>29</v>
      </c>
      <c r="K439">
        <v>1</v>
      </c>
      <c r="L439" t="s">
        <v>1710</v>
      </c>
    </row>
    <row r="440" spans="1:12" x14ac:dyDescent="0.2">
      <c r="A440" t="s">
        <v>1711</v>
      </c>
      <c r="B440" t="s">
        <v>1712</v>
      </c>
      <c r="C440" t="s">
        <v>1713</v>
      </c>
      <c r="D440" t="s">
        <v>21</v>
      </c>
      <c r="E440" t="s">
        <v>16</v>
      </c>
      <c r="F440">
        <v>28273</v>
      </c>
      <c r="G440">
        <v>35.1505394</v>
      </c>
      <c r="H440">
        <v>-80.948333099999999</v>
      </c>
      <c r="I440">
        <v>4</v>
      </c>
      <c r="J440">
        <v>36</v>
      </c>
      <c r="K440">
        <v>0</v>
      </c>
      <c r="L440" t="s">
        <v>1714</v>
      </c>
    </row>
    <row r="441" spans="1:12" x14ac:dyDescent="0.2">
      <c r="A441" t="s">
        <v>1715</v>
      </c>
      <c r="B441" t="s">
        <v>1716</v>
      </c>
      <c r="C441" t="s">
        <v>1717</v>
      </c>
      <c r="D441" t="s">
        <v>21</v>
      </c>
      <c r="E441" t="s">
        <v>16</v>
      </c>
      <c r="F441">
        <v>28209</v>
      </c>
      <c r="G441">
        <v>35.200322999999997</v>
      </c>
      <c r="H441">
        <v>-80.866022000000001</v>
      </c>
      <c r="I441">
        <v>2</v>
      </c>
      <c r="J441">
        <v>4</v>
      </c>
      <c r="K441">
        <v>1</v>
      </c>
      <c r="L441" t="s">
        <v>1718</v>
      </c>
    </row>
    <row r="442" spans="1:12" x14ac:dyDescent="0.2">
      <c r="A442" t="s">
        <v>1719</v>
      </c>
      <c r="B442" t="s">
        <v>1720</v>
      </c>
      <c r="C442" t="s">
        <v>1721</v>
      </c>
      <c r="D442" t="s">
        <v>21</v>
      </c>
      <c r="E442" t="s">
        <v>16</v>
      </c>
      <c r="F442">
        <v>28278</v>
      </c>
      <c r="G442">
        <v>35.208846800000003</v>
      </c>
      <c r="H442">
        <v>-80.995574300000001</v>
      </c>
      <c r="I442">
        <v>4.5</v>
      </c>
      <c r="J442">
        <v>3</v>
      </c>
      <c r="K442">
        <v>0</v>
      </c>
      <c r="L442" t="s">
        <v>1722</v>
      </c>
    </row>
    <row r="443" spans="1:12" x14ac:dyDescent="0.2">
      <c r="A443" t="s">
        <v>1723</v>
      </c>
      <c r="B443" t="s">
        <v>1724</v>
      </c>
      <c r="D443" t="s">
        <v>21</v>
      </c>
      <c r="E443" t="s">
        <v>16</v>
      </c>
      <c r="F443">
        <v>28226</v>
      </c>
      <c r="G443">
        <v>35.1353184138</v>
      </c>
      <c r="H443">
        <v>-80.7935253359</v>
      </c>
      <c r="I443">
        <v>2.5</v>
      </c>
      <c r="J443">
        <v>6</v>
      </c>
      <c r="K443">
        <v>1</v>
      </c>
      <c r="L443" t="s">
        <v>1725</v>
      </c>
    </row>
    <row r="444" spans="1:12" x14ac:dyDescent="0.2">
      <c r="A444" t="s">
        <v>1726</v>
      </c>
      <c r="B444" t="s">
        <v>1727</v>
      </c>
      <c r="C444" t="s">
        <v>1728</v>
      </c>
      <c r="D444" t="s">
        <v>21</v>
      </c>
      <c r="E444" t="s">
        <v>16</v>
      </c>
      <c r="F444">
        <v>28208</v>
      </c>
      <c r="G444">
        <v>35.225212999999997</v>
      </c>
      <c r="H444">
        <v>-80.904073699999998</v>
      </c>
      <c r="I444">
        <v>4</v>
      </c>
      <c r="J444">
        <v>3</v>
      </c>
      <c r="K444">
        <v>1</v>
      </c>
      <c r="L444" t="s">
        <v>457</v>
      </c>
    </row>
    <row r="445" spans="1:12" x14ac:dyDescent="0.2">
      <c r="A445" t="s">
        <v>1729</v>
      </c>
      <c r="B445" t="s">
        <v>1730</v>
      </c>
      <c r="C445" t="s">
        <v>1731</v>
      </c>
      <c r="D445" t="s">
        <v>26</v>
      </c>
      <c r="E445" t="s">
        <v>16</v>
      </c>
      <c r="F445">
        <v>28078</v>
      </c>
      <c r="G445">
        <v>35.437071620799998</v>
      </c>
      <c r="H445">
        <v>-80.864157619099998</v>
      </c>
      <c r="I445">
        <v>4</v>
      </c>
      <c r="J445">
        <v>3</v>
      </c>
      <c r="K445">
        <v>1</v>
      </c>
      <c r="L445" t="s">
        <v>1732</v>
      </c>
    </row>
    <row r="446" spans="1:12" x14ac:dyDescent="0.2">
      <c r="A446" t="s">
        <v>1733</v>
      </c>
      <c r="B446" t="s">
        <v>1734</v>
      </c>
      <c r="D446" t="s">
        <v>21</v>
      </c>
      <c r="E446" t="s">
        <v>16</v>
      </c>
      <c r="F446">
        <v>28205</v>
      </c>
      <c r="G446">
        <v>35.226371399999998</v>
      </c>
      <c r="H446">
        <v>-80.799018500000003</v>
      </c>
      <c r="I446">
        <v>1</v>
      </c>
      <c r="J446">
        <v>3</v>
      </c>
      <c r="K446">
        <v>1</v>
      </c>
      <c r="L446" t="s">
        <v>1735</v>
      </c>
    </row>
    <row r="447" spans="1:12" x14ac:dyDescent="0.2">
      <c r="A447" t="s">
        <v>1736</v>
      </c>
      <c r="B447" t="s">
        <v>1737</v>
      </c>
      <c r="C447" t="s">
        <v>1738</v>
      </c>
      <c r="D447" t="s">
        <v>21</v>
      </c>
      <c r="E447" t="s">
        <v>16</v>
      </c>
      <c r="F447">
        <v>28206</v>
      </c>
      <c r="G447">
        <v>35.239365900000003</v>
      </c>
      <c r="H447">
        <v>-80.845690000000005</v>
      </c>
      <c r="I447">
        <v>3.5</v>
      </c>
      <c r="J447">
        <v>48</v>
      </c>
      <c r="K447">
        <v>0</v>
      </c>
      <c r="L447" t="s">
        <v>1739</v>
      </c>
    </row>
    <row r="448" spans="1:12" x14ac:dyDescent="0.2">
      <c r="A448" t="s">
        <v>1740</v>
      </c>
      <c r="B448" t="s">
        <v>1741</v>
      </c>
      <c r="D448" t="s">
        <v>21</v>
      </c>
      <c r="E448" t="s">
        <v>16</v>
      </c>
      <c r="F448">
        <v>28214</v>
      </c>
      <c r="G448">
        <v>35.283329299999998</v>
      </c>
      <c r="H448">
        <v>-80.976055599999995</v>
      </c>
      <c r="I448">
        <v>5</v>
      </c>
      <c r="J448">
        <v>5</v>
      </c>
      <c r="K448">
        <v>1</v>
      </c>
      <c r="L448" t="s">
        <v>1742</v>
      </c>
    </row>
    <row r="449" spans="1:12" x14ac:dyDescent="0.2">
      <c r="A449" t="s">
        <v>1743</v>
      </c>
      <c r="B449" t="s">
        <v>641</v>
      </c>
      <c r="C449" t="s">
        <v>1744</v>
      </c>
      <c r="D449" t="s">
        <v>21</v>
      </c>
      <c r="E449" t="s">
        <v>16</v>
      </c>
      <c r="F449">
        <v>28212</v>
      </c>
      <c r="G449">
        <v>35.183287100000001</v>
      </c>
      <c r="H449">
        <v>-80.759338600000007</v>
      </c>
      <c r="I449">
        <v>2</v>
      </c>
      <c r="J449">
        <v>21</v>
      </c>
      <c r="K449">
        <v>1</v>
      </c>
      <c r="L449" t="s">
        <v>1745</v>
      </c>
    </row>
    <row r="450" spans="1:12" x14ac:dyDescent="0.2">
      <c r="A450" t="s">
        <v>1746</v>
      </c>
      <c r="B450" t="s">
        <v>1747</v>
      </c>
      <c r="C450" t="s">
        <v>1748</v>
      </c>
      <c r="D450" t="s">
        <v>359</v>
      </c>
      <c r="E450" t="s">
        <v>16</v>
      </c>
      <c r="F450">
        <v>28036</v>
      </c>
      <c r="G450">
        <v>35.501871000000001</v>
      </c>
      <c r="H450">
        <v>-80.861120999999997</v>
      </c>
      <c r="I450">
        <v>3.5</v>
      </c>
      <c r="J450">
        <v>55</v>
      </c>
      <c r="K450">
        <v>1</v>
      </c>
      <c r="L450" t="s">
        <v>1749</v>
      </c>
    </row>
    <row r="451" spans="1:12" x14ac:dyDescent="0.2">
      <c r="A451" t="s">
        <v>1750</v>
      </c>
      <c r="B451" t="s">
        <v>1751</v>
      </c>
      <c r="C451" t="s">
        <v>1752</v>
      </c>
      <c r="D451" t="s">
        <v>21</v>
      </c>
      <c r="E451" t="s">
        <v>16</v>
      </c>
      <c r="F451">
        <v>28217</v>
      </c>
      <c r="G451">
        <v>35.173175000000001</v>
      </c>
      <c r="H451">
        <v>-80.882564000000002</v>
      </c>
      <c r="I451">
        <v>4.5</v>
      </c>
      <c r="J451">
        <v>49</v>
      </c>
      <c r="K451">
        <v>1</v>
      </c>
      <c r="L451" t="s">
        <v>1753</v>
      </c>
    </row>
    <row r="452" spans="1:12" x14ac:dyDescent="0.2">
      <c r="A452" t="s">
        <v>1754</v>
      </c>
      <c r="B452" t="s">
        <v>1755</v>
      </c>
      <c r="C452" t="s">
        <v>1756</v>
      </c>
      <c r="D452" t="s">
        <v>39</v>
      </c>
      <c r="E452" t="s">
        <v>16</v>
      </c>
      <c r="F452">
        <v>28027</v>
      </c>
      <c r="G452">
        <v>35.351587100000003</v>
      </c>
      <c r="H452">
        <v>-80.686605599999993</v>
      </c>
      <c r="I452">
        <v>4</v>
      </c>
      <c r="J452">
        <v>8</v>
      </c>
      <c r="K452">
        <v>1</v>
      </c>
      <c r="L452" t="s">
        <v>1757</v>
      </c>
    </row>
    <row r="453" spans="1:12" x14ac:dyDescent="0.2">
      <c r="A453" t="s">
        <v>1758</v>
      </c>
      <c r="B453" t="s">
        <v>1759</v>
      </c>
      <c r="D453" t="s">
        <v>456</v>
      </c>
      <c r="E453" t="s">
        <v>16</v>
      </c>
      <c r="F453">
        <v>28012</v>
      </c>
      <c r="G453">
        <v>35.242917499999997</v>
      </c>
      <c r="H453">
        <v>-81.037296999999995</v>
      </c>
      <c r="I453">
        <v>2.5</v>
      </c>
      <c r="J453">
        <v>3</v>
      </c>
      <c r="K453">
        <v>1</v>
      </c>
      <c r="L453" t="s">
        <v>1247</v>
      </c>
    </row>
    <row r="454" spans="1:12" x14ac:dyDescent="0.2">
      <c r="A454" t="s">
        <v>1760</v>
      </c>
      <c r="B454" t="s">
        <v>1761</v>
      </c>
      <c r="C454" t="s">
        <v>1762</v>
      </c>
      <c r="D454" t="s">
        <v>21</v>
      </c>
      <c r="E454" t="s">
        <v>16</v>
      </c>
      <c r="F454">
        <v>28205</v>
      </c>
      <c r="G454">
        <v>35.245423099999996</v>
      </c>
      <c r="H454">
        <v>-80.809440199999997</v>
      </c>
      <c r="I454">
        <v>3.5</v>
      </c>
      <c r="J454">
        <v>662</v>
      </c>
      <c r="K454">
        <v>1</v>
      </c>
      <c r="L454" t="s">
        <v>1763</v>
      </c>
    </row>
    <row r="455" spans="1:12" x14ac:dyDescent="0.2">
      <c r="A455" t="s">
        <v>1764</v>
      </c>
      <c r="B455" t="s">
        <v>1765</v>
      </c>
      <c r="C455" t="s">
        <v>1766</v>
      </c>
      <c r="D455" t="s">
        <v>21</v>
      </c>
      <c r="E455" t="s">
        <v>16</v>
      </c>
      <c r="F455">
        <v>28269</v>
      </c>
      <c r="G455">
        <v>35.374827000000003</v>
      </c>
      <c r="H455">
        <v>-80.788517999999996</v>
      </c>
      <c r="I455">
        <v>4</v>
      </c>
      <c r="J455">
        <v>32</v>
      </c>
      <c r="K455">
        <v>1</v>
      </c>
      <c r="L455" t="s">
        <v>1767</v>
      </c>
    </row>
    <row r="456" spans="1:12" x14ac:dyDescent="0.2">
      <c r="A456" t="s">
        <v>1768</v>
      </c>
      <c r="B456" t="s">
        <v>1769</v>
      </c>
      <c r="C456" t="s">
        <v>1770</v>
      </c>
      <c r="D456" t="s">
        <v>26</v>
      </c>
      <c r="E456" t="s">
        <v>16</v>
      </c>
      <c r="F456">
        <v>28078</v>
      </c>
      <c r="G456">
        <v>35.443801200000003</v>
      </c>
      <c r="H456">
        <v>-80.866376099999997</v>
      </c>
      <c r="I456">
        <v>3.5</v>
      </c>
      <c r="J456">
        <v>24</v>
      </c>
      <c r="K456">
        <v>1</v>
      </c>
      <c r="L456" t="s">
        <v>1771</v>
      </c>
    </row>
    <row r="457" spans="1:12" x14ac:dyDescent="0.2">
      <c r="A457" t="s">
        <v>1772</v>
      </c>
      <c r="B457" t="s">
        <v>1773</v>
      </c>
      <c r="C457" t="s">
        <v>1774</v>
      </c>
      <c r="D457" t="s">
        <v>30</v>
      </c>
      <c r="E457" t="s">
        <v>16</v>
      </c>
      <c r="F457">
        <v>28054</v>
      </c>
      <c r="G457">
        <v>35.2625642</v>
      </c>
      <c r="H457">
        <v>-81.173242599999995</v>
      </c>
      <c r="I457">
        <v>4.5</v>
      </c>
      <c r="J457">
        <v>191</v>
      </c>
      <c r="K457">
        <v>1</v>
      </c>
      <c r="L457" t="s">
        <v>1775</v>
      </c>
    </row>
    <row r="458" spans="1:12" x14ac:dyDescent="0.2">
      <c r="A458" t="s">
        <v>1776</v>
      </c>
      <c r="B458" t="s">
        <v>1777</v>
      </c>
      <c r="C458" t="s">
        <v>1778</v>
      </c>
      <c r="D458" t="s">
        <v>21</v>
      </c>
      <c r="E458" t="s">
        <v>16</v>
      </c>
      <c r="F458">
        <v>28217</v>
      </c>
      <c r="G458">
        <v>35.1861617</v>
      </c>
      <c r="H458">
        <v>-80.8942756</v>
      </c>
      <c r="I458">
        <v>1</v>
      </c>
      <c r="J458">
        <v>3</v>
      </c>
      <c r="K458">
        <v>1</v>
      </c>
    </row>
    <row r="459" spans="1:12" x14ac:dyDescent="0.2">
      <c r="A459" t="s">
        <v>1779</v>
      </c>
      <c r="B459" t="s">
        <v>1780</v>
      </c>
      <c r="C459" t="s">
        <v>1781</v>
      </c>
      <c r="D459" t="s">
        <v>15</v>
      </c>
      <c r="E459" t="s">
        <v>16</v>
      </c>
      <c r="F459">
        <v>28031</v>
      </c>
      <c r="G459">
        <v>35.4593372</v>
      </c>
      <c r="H459">
        <v>-80.8896175</v>
      </c>
      <c r="I459">
        <v>5</v>
      </c>
      <c r="J459">
        <v>4</v>
      </c>
      <c r="K459">
        <v>1</v>
      </c>
      <c r="L459" t="s">
        <v>1782</v>
      </c>
    </row>
    <row r="460" spans="1:12" x14ac:dyDescent="0.2">
      <c r="A460" t="s">
        <v>1783</v>
      </c>
      <c r="B460" t="s">
        <v>1784</v>
      </c>
      <c r="C460" t="s">
        <v>1785</v>
      </c>
      <c r="D460" t="s">
        <v>456</v>
      </c>
      <c r="E460" t="s">
        <v>16</v>
      </c>
      <c r="F460">
        <v>28012</v>
      </c>
      <c r="G460">
        <v>35.251345000000001</v>
      </c>
      <c r="H460">
        <v>-81.044175999999993</v>
      </c>
      <c r="I460">
        <v>5</v>
      </c>
      <c r="J460">
        <v>9</v>
      </c>
      <c r="K460">
        <v>1</v>
      </c>
      <c r="L460" t="s">
        <v>1786</v>
      </c>
    </row>
    <row r="461" spans="1:12" x14ac:dyDescent="0.2">
      <c r="A461" t="s">
        <v>1787</v>
      </c>
      <c r="B461" t="s">
        <v>1788</v>
      </c>
      <c r="C461" t="s">
        <v>1789</v>
      </c>
      <c r="D461" t="s">
        <v>135</v>
      </c>
      <c r="E461" t="s">
        <v>16</v>
      </c>
      <c r="F461">
        <v>28105</v>
      </c>
      <c r="G461">
        <v>35.125314000000003</v>
      </c>
      <c r="H461">
        <v>-80.709897999999995</v>
      </c>
      <c r="I461">
        <v>3</v>
      </c>
      <c r="J461">
        <v>5</v>
      </c>
      <c r="K461">
        <v>0</v>
      </c>
      <c r="L461" t="s">
        <v>1790</v>
      </c>
    </row>
    <row r="462" spans="1:12" x14ac:dyDescent="0.2">
      <c r="A462" t="e">
        <f>-roOqXSD88puXRij6bGyfA</f>
        <v>#NAME?</v>
      </c>
      <c r="B462" t="s">
        <v>1791</v>
      </c>
      <c r="C462" t="s">
        <v>1792</v>
      </c>
      <c r="D462" t="s">
        <v>30</v>
      </c>
      <c r="E462" t="s">
        <v>16</v>
      </c>
      <c r="F462">
        <v>28054</v>
      </c>
      <c r="G462">
        <v>35.275880999999998</v>
      </c>
      <c r="H462">
        <v>-81.141929000000005</v>
      </c>
      <c r="I462">
        <v>3.5</v>
      </c>
      <c r="J462">
        <v>4</v>
      </c>
      <c r="K462">
        <v>1</v>
      </c>
      <c r="L462" t="s">
        <v>1793</v>
      </c>
    </row>
    <row r="463" spans="1:12" x14ac:dyDescent="0.2">
      <c r="A463" t="s">
        <v>1794</v>
      </c>
      <c r="B463" t="s">
        <v>1795</v>
      </c>
      <c r="C463" t="s">
        <v>1796</v>
      </c>
      <c r="D463" t="s">
        <v>21</v>
      </c>
      <c r="E463" t="s">
        <v>16</v>
      </c>
      <c r="F463">
        <v>28277</v>
      </c>
      <c r="G463">
        <v>35.100585610000003</v>
      </c>
      <c r="H463">
        <v>-80.775771049499994</v>
      </c>
      <c r="I463">
        <v>5</v>
      </c>
      <c r="J463">
        <v>4</v>
      </c>
      <c r="K463">
        <v>1</v>
      </c>
      <c r="L463" t="s">
        <v>1797</v>
      </c>
    </row>
    <row r="464" spans="1:12" x14ac:dyDescent="0.2">
      <c r="A464" t="s">
        <v>1798</v>
      </c>
      <c r="B464" t="s">
        <v>1799</v>
      </c>
      <c r="C464" t="s">
        <v>1800</v>
      </c>
      <c r="D464" t="s">
        <v>15</v>
      </c>
      <c r="E464" t="s">
        <v>16</v>
      </c>
      <c r="F464">
        <v>28031</v>
      </c>
      <c r="G464">
        <v>35.465881699999997</v>
      </c>
      <c r="H464">
        <v>-80.873494500000007</v>
      </c>
      <c r="I464">
        <v>3</v>
      </c>
      <c r="J464">
        <v>4</v>
      </c>
      <c r="K464">
        <v>1</v>
      </c>
      <c r="L464" t="s">
        <v>1801</v>
      </c>
    </row>
    <row r="465" spans="1:12" x14ac:dyDescent="0.2">
      <c r="A465" t="s">
        <v>1802</v>
      </c>
      <c r="B465" t="s">
        <v>1803</v>
      </c>
      <c r="C465" t="s">
        <v>1804</v>
      </c>
      <c r="D465" t="s">
        <v>21</v>
      </c>
      <c r="E465" t="s">
        <v>16</v>
      </c>
      <c r="F465">
        <v>28204</v>
      </c>
      <c r="G465">
        <v>35.212387900000003</v>
      </c>
      <c r="H465">
        <v>-80.817146500000007</v>
      </c>
      <c r="I465">
        <v>4.5</v>
      </c>
      <c r="J465">
        <v>670</v>
      </c>
      <c r="K465">
        <v>1</v>
      </c>
      <c r="L465" t="s">
        <v>1805</v>
      </c>
    </row>
    <row r="466" spans="1:12" x14ac:dyDescent="0.2">
      <c r="A466" t="s">
        <v>1806</v>
      </c>
      <c r="B466" t="s">
        <v>641</v>
      </c>
      <c r="C466" t="s">
        <v>1807</v>
      </c>
      <c r="D466" t="s">
        <v>30</v>
      </c>
      <c r="E466" t="s">
        <v>16</v>
      </c>
      <c r="F466">
        <v>28056</v>
      </c>
      <c r="G466">
        <v>35.226728000000001</v>
      </c>
      <c r="H466">
        <v>-81.133676800000003</v>
      </c>
      <c r="I466">
        <v>2.5</v>
      </c>
      <c r="J466">
        <v>11</v>
      </c>
      <c r="K466">
        <v>1</v>
      </c>
      <c r="L466" t="s">
        <v>1808</v>
      </c>
    </row>
    <row r="467" spans="1:12" x14ac:dyDescent="0.2">
      <c r="A467" t="s">
        <v>1809</v>
      </c>
      <c r="B467" t="s">
        <v>1810</v>
      </c>
      <c r="C467" t="s">
        <v>1811</v>
      </c>
      <c r="D467" t="s">
        <v>359</v>
      </c>
      <c r="E467" t="s">
        <v>16</v>
      </c>
      <c r="F467">
        <v>28036</v>
      </c>
      <c r="G467">
        <v>35.501227299999996</v>
      </c>
      <c r="H467">
        <v>-80.860949399999996</v>
      </c>
      <c r="I467">
        <v>3.5</v>
      </c>
      <c r="J467">
        <v>3</v>
      </c>
      <c r="K467">
        <v>0</v>
      </c>
      <c r="L467" t="s">
        <v>1812</v>
      </c>
    </row>
    <row r="468" spans="1:12" x14ac:dyDescent="0.2">
      <c r="A468" t="s">
        <v>1813</v>
      </c>
      <c r="B468" t="s">
        <v>1814</v>
      </c>
      <c r="C468" t="s">
        <v>1815</v>
      </c>
      <c r="D468" t="s">
        <v>21</v>
      </c>
      <c r="E468" t="s">
        <v>16</v>
      </c>
      <c r="F468">
        <v>28213</v>
      </c>
      <c r="G468">
        <v>35.296694600000002</v>
      </c>
      <c r="H468">
        <v>-80.737785400000007</v>
      </c>
      <c r="I468">
        <v>4</v>
      </c>
      <c r="J468">
        <v>40</v>
      </c>
      <c r="K468">
        <v>1</v>
      </c>
      <c r="L468" t="s">
        <v>1816</v>
      </c>
    </row>
    <row r="469" spans="1:12" x14ac:dyDescent="0.2">
      <c r="A469" t="s">
        <v>1817</v>
      </c>
      <c r="B469" t="s">
        <v>1818</v>
      </c>
      <c r="C469" t="s">
        <v>1819</v>
      </c>
      <c r="D469" t="s">
        <v>39</v>
      </c>
      <c r="E469" t="s">
        <v>16</v>
      </c>
      <c r="F469">
        <v>28027</v>
      </c>
      <c r="G469">
        <v>35.3746255</v>
      </c>
      <c r="H469">
        <v>-80.725729400000006</v>
      </c>
      <c r="I469">
        <v>3.5</v>
      </c>
      <c r="J469">
        <v>88</v>
      </c>
      <c r="K469">
        <v>1</v>
      </c>
      <c r="L469" t="s">
        <v>1820</v>
      </c>
    </row>
    <row r="470" spans="1:12" x14ac:dyDescent="0.2">
      <c r="A470" t="s">
        <v>1821</v>
      </c>
      <c r="B470" t="s">
        <v>1822</v>
      </c>
      <c r="C470" t="s">
        <v>1823</v>
      </c>
      <c r="D470" t="s">
        <v>135</v>
      </c>
      <c r="E470" t="s">
        <v>16</v>
      </c>
      <c r="F470">
        <v>28105</v>
      </c>
      <c r="G470">
        <v>35.121319200000002</v>
      </c>
      <c r="H470">
        <v>-80.718409899999997</v>
      </c>
      <c r="I470">
        <v>3.5</v>
      </c>
      <c r="J470">
        <v>4</v>
      </c>
      <c r="K470">
        <v>1</v>
      </c>
      <c r="L470" t="s">
        <v>1824</v>
      </c>
    </row>
    <row r="471" spans="1:12" x14ac:dyDescent="0.2">
      <c r="A471" t="s">
        <v>1825</v>
      </c>
      <c r="B471" t="s">
        <v>1826</v>
      </c>
      <c r="C471" t="s">
        <v>1827</v>
      </c>
      <c r="D471" t="s">
        <v>21</v>
      </c>
      <c r="E471" t="s">
        <v>16</v>
      </c>
      <c r="F471">
        <v>28262</v>
      </c>
      <c r="G471">
        <v>35.318770700000002</v>
      </c>
      <c r="H471">
        <v>-80.775237300000001</v>
      </c>
      <c r="I471">
        <v>3.5</v>
      </c>
      <c r="J471">
        <v>9</v>
      </c>
      <c r="K471">
        <v>1</v>
      </c>
      <c r="L471" t="s">
        <v>1828</v>
      </c>
    </row>
    <row r="472" spans="1:12" x14ac:dyDescent="0.2">
      <c r="A472" t="s">
        <v>1829</v>
      </c>
      <c r="B472" t="s">
        <v>1830</v>
      </c>
      <c r="C472" t="s">
        <v>1831</v>
      </c>
      <c r="D472" t="s">
        <v>21</v>
      </c>
      <c r="E472" t="s">
        <v>16</v>
      </c>
      <c r="F472">
        <v>28204</v>
      </c>
      <c r="G472">
        <v>35.2094947</v>
      </c>
      <c r="H472">
        <v>-80.835512499999993</v>
      </c>
      <c r="I472">
        <v>4</v>
      </c>
      <c r="J472">
        <v>99</v>
      </c>
      <c r="K472">
        <v>0</v>
      </c>
      <c r="L472" t="s">
        <v>1832</v>
      </c>
    </row>
    <row r="473" spans="1:12" x14ac:dyDescent="0.2">
      <c r="A473" t="s">
        <v>1833</v>
      </c>
      <c r="B473" t="s">
        <v>1834</v>
      </c>
      <c r="C473" t="s">
        <v>1835</v>
      </c>
      <c r="D473" t="s">
        <v>21</v>
      </c>
      <c r="E473" t="s">
        <v>16</v>
      </c>
      <c r="F473">
        <v>28262</v>
      </c>
      <c r="G473">
        <v>35.308833</v>
      </c>
      <c r="H473">
        <v>-80.750760999999997</v>
      </c>
      <c r="I473">
        <v>4</v>
      </c>
      <c r="J473">
        <v>29</v>
      </c>
      <c r="K473">
        <v>1</v>
      </c>
      <c r="L473" t="s">
        <v>1836</v>
      </c>
    </row>
    <row r="474" spans="1:12" x14ac:dyDescent="0.2">
      <c r="A474" t="s">
        <v>1837</v>
      </c>
      <c r="B474" t="s">
        <v>1838</v>
      </c>
      <c r="C474" t="s">
        <v>1839</v>
      </c>
      <c r="D474" t="s">
        <v>643</v>
      </c>
      <c r="E474" t="s">
        <v>16</v>
      </c>
      <c r="F474">
        <v>28079</v>
      </c>
      <c r="G474">
        <v>35.068055774699999</v>
      </c>
      <c r="H474">
        <v>-80.677146823300006</v>
      </c>
      <c r="I474">
        <v>4.5</v>
      </c>
      <c r="J474">
        <v>67</v>
      </c>
      <c r="K474">
        <v>1</v>
      </c>
      <c r="L474" t="s">
        <v>1840</v>
      </c>
    </row>
    <row r="475" spans="1:12" x14ac:dyDescent="0.2">
      <c r="A475" t="s">
        <v>1841</v>
      </c>
      <c r="B475" t="s">
        <v>1842</v>
      </c>
      <c r="C475" t="s">
        <v>1843</v>
      </c>
      <c r="D475" t="s">
        <v>21</v>
      </c>
      <c r="E475" t="s">
        <v>16</v>
      </c>
      <c r="F475">
        <v>28203</v>
      </c>
      <c r="G475">
        <v>35.211850470400002</v>
      </c>
      <c r="H475">
        <v>-80.858139817500003</v>
      </c>
      <c r="I475">
        <v>4</v>
      </c>
      <c r="J475">
        <v>8</v>
      </c>
      <c r="K475">
        <v>1</v>
      </c>
      <c r="L475" t="s">
        <v>1844</v>
      </c>
    </row>
    <row r="476" spans="1:12" x14ac:dyDescent="0.2">
      <c r="A476" t="s">
        <v>1845</v>
      </c>
      <c r="B476" t="s">
        <v>498</v>
      </c>
      <c r="C476" t="s">
        <v>1846</v>
      </c>
      <c r="D476" t="s">
        <v>21</v>
      </c>
      <c r="E476" t="s">
        <v>16</v>
      </c>
      <c r="F476">
        <v>28216</v>
      </c>
      <c r="G476">
        <v>35.322785482</v>
      </c>
      <c r="H476">
        <v>-80.945396525099994</v>
      </c>
      <c r="I476">
        <v>3.5</v>
      </c>
      <c r="J476">
        <v>18</v>
      </c>
      <c r="K476">
        <v>0</v>
      </c>
      <c r="L476" t="s">
        <v>1847</v>
      </c>
    </row>
    <row r="477" spans="1:12" x14ac:dyDescent="0.2">
      <c r="A477" t="s">
        <v>1848</v>
      </c>
      <c r="B477" t="s">
        <v>1849</v>
      </c>
      <c r="C477" t="s">
        <v>1850</v>
      </c>
      <c r="D477" t="s">
        <v>21</v>
      </c>
      <c r="E477" t="s">
        <v>16</v>
      </c>
      <c r="F477">
        <v>28202</v>
      </c>
      <c r="G477">
        <v>35.221616500000003</v>
      </c>
      <c r="H477">
        <v>-80.846715700000004</v>
      </c>
      <c r="I477">
        <v>4</v>
      </c>
      <c r="J477">
        <v>4</v>
      </c>
      <c r="K477">
        <v>1</v>
      </c>
      <c r="L477" t="s">
        <v>1851</v>
      </c>
    </row>
    <row r="478" spans="1:12" x14ac:dyDescent="0.2">
      <c r="A478" t="s">
        <v>1852</v>
      </c>
      <c r="B478" t="s">
        <v>1853</v>
      </c>
      <c r="C478" t="s">
        <v>1854</v>
      </c>
      <c r="D478" t="s">
        <v>21</v>
      </c>
      <c r="E478" t="s">
        <v>16</v>
      </c>
      <c r="F478">
        <v>28217</v>
      </c>
      <c r="G478">
        <v>35.180619399999998</v>
      </c>
      <c r="H478">
        <v>-80.879935500000002</v>
      </c>
      <c r="I478">
        <v>4</v>
      </c>
      <c r="J478">
        <v>105</v>
      </c>
      <c r="K478">
        <v>1</v>
      </c>
      <c r="L478" t="s">
        <v>1855</v>
      </c>
    </row>
    <row r="479" spans="1:12" x14ac:dyDescent="0.2">
      <c r="A479" t="s">
        <v>1856</v>
      </c>
      <c r="B479" t="s">
        <v>1857</v>
      </c>
      <c r="C479" t="s">
        <v>1858</v>
      </c>
      <c r="D479" t="s">
        <v>21</v>
      </c>
      <c r="E479" t="s">
        <v>16</v>
      </c>
      <c r="F479">
        <v>28205</v>
      </c>
      <c r="G479">
        <v>35.199099599999997</v>
      </c>
      <c r="H479">
        <v>-80.766626000000002</v>
      </c>
      <c r="I479">
        <v>5</v>
      </c>
      <c r="J479">
        <v>11</v>
      </c>
      <c r="K479">
        <v>1</v>
      </c>
      <c r="L479" t="s">
        <v>1859</v>
      </c>
    </row>
    <row r="480" spans="1:12" x14ac:dyDescent="0.2">
      <c r="A480" t="s">
        <v>1860</v>
      </c>
      <c r="B480" t="s">
        <v>1861</v>
      </c>
      <c r="C480" t="s">
        <v>1862</v>
      </c>
      <c r="D480" t="s">
        <v>21</v>
      </c>
      <c r="E480" t="s">
        <v>16</v>
      </c>
      <c r="F480">
        <v>28205</v>
      </c>
      <c r="G480">
        <v>35.220291699999997</v>
      </c>
      <c r="H480">
        <v>-80.812777199999999</v>
      </c>
      <c r="I480">
        <v>3.5</v>
      </c>
      <c r="J480">
        <v>36</v>
      </c>
      <c r="K480">
        <v>0</v>
      </c>
      <c r="L480" t="s">
        <v>1863</v>
      </c>
    </row>
    <row r="481" spans="1:12" x14ac:dyDescent="0.2">
      <c r="A481" t="s">
        <v>1864</v>
      </c>
      <c r="B481" t="s">
        <v>1865</v>
      </c>
      <c r="C481" t="s">
        <v>1866</v>
      </c>
      <c r="D481" t="s">
        <v>239</v>
      </c>
      <c r="E481" t="s">
        <v>16</v>
      </c>
      <c r="F481">
        <v>28173</v>
      </c>
      <c r="G481">
        <v>34.989110500000002</v>
      </c>
      <c r="H481">
        <v>-80.774719500000003</v>
      </c>
      <c r="I481">
        <v>4</v>
      </c>
      <c r="J481">
        <v>8</v>
      </c>
      <c r="K481">
        <v>1</v>
      </c>
      <c r="L481" t="s">
        <v>1867</v>
      </c>
    </row>
    <row r="482" spans="1:12" x14ac:dyDescent="0.2">
      <c r="A482" t="s">
        <v>1868</v>
      </c>
      <c r="B482" t="s">
        <v>1869</v>
      </c>
      <c r="C482" t="s">
        <v>1870</v>
      </c>
      <c r="D482" t="s">
        <v>21</v>
      </c>
      <c r="E482" t="s">
        <v>16</v>
      </c>
      <c r="F482">
        <v>28202</v>
      </c>
      <c r="G482">
        <v>35.218732556299997</v>
      </c>
      <c r="H482">
        <v>-80.850974321400003</v>
      </c>
      <c r="I482">
        <v>4</v>
      </c>
      <c r="J482">
        <v>4</v>
      </c>
      <c r="K482">
        <v>1</v>
      </c>
      <c r="L482" t="s">
        <v>1871</v>
      </c>
    </row>
    <row r="483" spans="1:12" x14ac:dyDescent="0.2">
      <c r="A483" t="s">
        <v>1872</v>
      </c>
      <c r="B483" t="s">
        <v>1873</v>
      </c>
      <c r="C483" t="s">
        <v>1874</v>
      </c>
      <c r="D483" t="s">
        <v>21</v>
      </c>
      <c r="E483" t="s">
        <v>16</v>
      </c>
      <c r="F483">
        <v>28203</v>
      </c>
      <c r="G483">
        <v>35.213695999999999</v>
      </c>
      <c r="H483">
        <v>-80.854301000000007</v>
      </c>
      <c r="I483">
        <v>4</v>
      </c>
      <c r="J483">
        <v>3</v>
      </c>
      <c r="K483">
        <v>0</v>
      </c>
      <c r="L483" t="s">
        <v>1875</v>
      </c>
    </row>
    <row r="484" spans="1:12" x14ac:dyDescent="0.2">
      <c r="A484" t="s">
        <v>1876</v>
      </c>
      <c r="B484" t="s">
        <v>1877</v>
      </c>
      <c r="C484" t="s">
        <v>1878</v>
      </c>
      <c r="D484" t="s">
        <v>21</v>
      </c>
      <c r="E484" t="s">
        <v>16</v>
      </c>
      <c r="F484">
        <v>28217</v>
      </c>
      <c r="G484">
        <v>35.159255700000003</v>
      </c>
      <c r="H484">
        <v>-80.883004499999998</v>
      </c>
      <c r="I484">
        <v>5</v>
      </c>
      <c r="J484">
        <v>4</v>
      </c>
      <c r="K484">
        <v>1</v>
      </c>
      <c r="L484" t="s">
        <v>1879</v>
      </c>
    </row>
    <row r="485" spans="1:12" x14ac:dyDescent="0.2">
      <c r="A485" t="s">
        <v>1880</v>
      </c>
      <c r="B485" t="s">
        <v>1881</v>
      </c>
      <c r="C485" t="s">
        <v>1882</v>
      </c>
      <c r="D485" t="s">
        <v>135</v>
      </c>
      <c r="E485" t="s">
        <v>16</v>
      </c>
      <c r="F485">
        <v>28104</v>
      </c>
      <c r="G485">
        <v>35.094375399999997</v>
      </c>
      <c r="H485">
        <v>-80.6710511</v>
      </c>
      <c r="I485">
        <v>1</v>
      </c>
      <c r="J485">
        <v>3</v>
      </c>
      <c r="K485">
        <v>1</v>
      </c>
      <c r="L485" t="s">
        <v>1883</v>
      </c>
    </row>
    <row r="486" spans="1:12" x14ac:dyDescent="0.2">
      <c r="A486" t="s">
        <v>1884</v>
      </c>
      <c r="B486" t="s">
        <v>1885</v>
      </c>
      <c r="C486" t="s">
        <v>1886</v>
      </c>
      <c r="D486" t="s">
        <v>295</v>
      </c>
      <c r="E486" t="s">
        <v>16</v>
      </c>
      <c r="F486">
        <v>28134</v>
      </c>
      <c r="G486">
        <v>35.093186199999998</v>
      </c>
      <c r="H486">
        <v>-80.902345100000005</v>
      </c>
      <c r="I486">
        <v>4</v>
      </c>
      <c r="J486">
        <v>3</v>
      </c>
      <c r="K486">
        <v>1</v>
      </c>
      <c r="L486" t="s">
        <v>1887</v>
      </c>
    </row>
    <row r="487" spans="1:12" x14ac:dyDescent="0.2">
      <c r="A487" t="s">
        <v>1888</v>
      </c>
      <c r="B487" t="s">
        <v>1889</v>
      </c>
      <c r="C487" t="s">
        <v>1890</v>
      </c>
      <c r="D487" t="s">
        <v>21</v>
      </c>
      <c r="E487" t="s">
        <v>16</v>
      </c>
      <c r="F487">
        <v>28210</v>
      </c>
      <c r="G487">
        <v>35.146621600000003</v>
      </c>
      <c r="H487">
        <v>-80.8302178</v>
      </c>
      <c r="I487">
        <v>4.5</v>
      </c>
      <c r="J487">
        <v>39</v>
      </c>
      <c r="K487">
        <v>1</v>
      </c>
      <c r="L487" t="s">
        <v>1891</v>
      </c>
    </row>
    <row r="488" spans="1:12" x14ac:dyDescent="0.2">
      <c r="A488" t="s">
        <v>1892</v>
      </c>
      <c r="B488" t="s">
        <v>1893</v>
      </c>
      <c r="C488" t="s">
        <v>1894</v>
      </c>
      <c r="D488" t="s">
        <v>21</v>
      </c>
      <c r="E488" t="s">
        <v>16</v>
      </c>
      <c r="F488">
        <v>28211</v>
      </c>
      <c r="G488">
        <v>35.1541493</v>
      </c>
      <c r="H488">
        <v>-80.828566300000006</v>
      </c>
      <c r="I488">
        <v>4</v>
      </c>
      <c r="J488">
        <v>46</v>
      </c>
      <c r="K488">
        <v>0</v>
      </c>
      <c r="L488" t="s">
        <v>1895</v>
      </c>
    </row>
    <row r="489" spans="1:12" x14ac:dyDescent="0.2">
      <c r="A489" t="s">
        <v>1896</v>
      </c>
      <c r="B489" t="s">
        <v>1897</v>
      </c>
      <c r="C489" t="s">
        <v>1898</v>
      </c>
      <c r="D489" t="s">
        <v>21</v>
      </c>
      <c r="E489" t="s">
        <v>16</v>
      </c>
      <c r="F489">
        <v>28214</v>
      </c>
      <c r="G489">
        <v>35.257510500000002</v>
      </c>
      <c r="H489">
        <v>-80.972256200000004</v>
      </c>
      <c r="I489">
        <v>1</v>
      </c>
      <c r="J489">
        <v>15</v>
      </c>
      <c r="K489">
        <v>1</v>
      </c>
      <c r="L489" t="s">
        <v>1899</v>
      </c>
    </row>
    <row r="490" spans="1:12" x14ac:dyDescent="0.2">
      <c r="A490" t="s">
        <v>1900</v>
      </c>
      <c r="B490" t="s">
        <v>1901</v>
      </c>
      <c r="D490" t="s">
        <v>21</v>
      </c>
      <c r="E490" t="s">
        <v>16</v>
      </c>
      <c r="F490">
        <v>28208</v>
      </c>
      <c r="G490">
        <v>35.212972999999998</v>
      </c>
      <c r="H490">
        <v>-80.9097127</v>
      </c>
      <c r="I490">
        <v>4.5</v>
      </c>
      <c r="J490">
        <v>3</v>
      </c>
      <c r="K490">
        <v>0</v>
      </c>
      <c r="L490" t="s">
        <v>1902</v>
      </c>
    </row>
    <row r="491" spans="1:12" x14ac:dyDescent="0.2">
      <c r="A491" t="s">
        <v>1903</v>
      </c>
      <c r="B491" t="s">
        <v>1904</v>
      </c>
      <c r="D491" t="s">
        <v>21</v>
      </c>
      <c r="E491" t="s">
        <v>16</v>
      </c>
      <c r="F491">
        <v>28205</v>
      </c>
      <c r="G491">
        <v>35.226371399999998</v>
      </c>
      <c r="H491">
        <v>-80.799018500000003</v>
      </c>
      <c r="I491">
        <v>4.5</v>
      </c>
      <c r="J491">
        <v>3</v>
      </c>
      <c r="K491">
        <v>1</v>
      </c>
      <c r="L491" t="s">
        <v>1905</v>
      </c>
    </row>
    <row r="492" spans="1:12" x14ac:dyDescent="0.2">
      <c r="A492" t="s">
        <v>1906</v>
      </c>
      <c r="B492" t="s">
        <v>1907</v>
      </c>
      <c r="C492" t="s">
        <v>1908</v>
      </c>
      <c r="D492" t="s">
        <v>39</v>
      </c>
      <c r="E492" t="s">
        <v>16</v>
      </c>
      <c r="F492">
        <v>28025</v>
      </c>
      <c r="G492">
        <v>35.448242</v>
      </c>
      <c r="H492">
        <v>-80.598782999999997</v>
      </c>
      <c r="I492">
        <v>4</v>
      </c>
      <c r="J492">
        <v>18</v>
      </c>
      <c r="K492">
        <v>1</v>
      </c>
      <c r="L492" t="s">
        <v>1909</v>
      </c>
    </row>
    <row r="493" spans="1:12" x14ac:dyDescent="0.2">
      <c r="A493" t="s">
        <v>1910</v>
      </c>
      <c r="B493" t="s">
        <v>1911</v>
      </c>
      <c r="C493" t="s">
        <v>1912</v>
      </c>
      <c r="D493" t="s">
        <v>21</v>
      </c>
      <c r="E493" t="s">
        <v>16</v>
      </c>
      <c r="F493">
        <v>28277</v>
      </c>
      <c r="G493">
        <v>35.062714</v>
      </c>
      <c r="H493">
        <v>-80.813253000000003</v>
      </c>
      <c r="I493">
        <v>3</v>
      </c>
      <c r="J493">
        <v>8</v>
      </c>
      <c r="K493">
        <v>1</v>
      </c>
      <c r="L493" t="s">
        <v>1913</v>
      </c>
    </row>
    <row r="494" spans="1:12" x14ac:dyDescent="0.2">
      <c r="A494" t="s">
        <v>1914</v>
      </c>
      <c r="B494" t="s">
        <v>1915</v>
      </c>
      <c r="C494" t="s">
        <v>1916</v>
      </c>
      <c r="D494" t="s">
        <v>643</v>
      </c>
      <c r="E494" t="s">
        <v>16</v>
      </c>
      <c r="F494">
        <v>28079</v>
      </c>
      <c r="G494">
        <v>35.085200999999998</v>
      </c>
      <c r="H494">
        <v>-80.635054999999994</v>
      </c>
      <c r="I494">
        <v>4</v>
      </c>
      <c r="J494">
        <v>7</v>
      </c>
      <c r="K494">
        <v>1</v>
      </c>
      <c r="L494" t="s">
        <v>1917</v>
      </c>
    </row>
    <row r="495" spans="1:12" x14ac:dyDescent="0.2">
      <c r="A495" t="s">
        <v>1918</v>
      </c>
      <c r="B495" t="s">
        <v>1919</v>
      </c>
      <c r="D495" t="s">
        <v>21</v>
      </c>
      <c r="E495" t="s">
        <v>16</v>
      </c>
      <c r="F495">
        <v>28078</v>
      </c>
      <c r="G495">
        <v>35.417288200000002</v>
      </c>
      <c r="H495">
        <v>-80.876520499999998</v>
      </c>
      <c r="I495">
        <v>1.5</v>
      </c>
      <c r="J495">
        <v>3</v>
      </c>
      <c r="K495">
        <v>0</v>
      </c>
      <c r="L495" t="s">
        <v>1920</v>
      </c>
    </row>
    <row r="496" spans="1:12" x14ac:dyDescent="0.2">
      <c r="A496" t="s">
        <v>1921</v>
      </c>
      <c r="B496" t="s">
        <v>1922</v>
      </c>
      <c r="C496" t="s">
        <v>1923</v>
      </c>
      <c r="D496" t="s">
        <v>21</v>
      </c>
      <c r="E496" t="s">
        <v>16</v>
      </c>
      <c r="F496">
        <v>28206</v>
      </c>
      <c r="G496">
        <v>35.266679799999999</v>
      </c>
      <c r="H496">
        <v>-80.815372800000006</v>
      </c>
      <c r="I496">
        <v>4</v>
      </c>
      <c r="J496">
        <v>6</v>
      </c>
      <c r="K496">
        <v>1</v>
      </c>
      <c r="L496" t="s">
        <v>1924</v>
      </c>
    </row>
    <row r="497" spans="1:12" x14ac:dyDescent="0.2">
      <c r="A497" t="s">
        <v>1925</v>
      </c>
      <c r="B497" t="s">
        <v>1926</v>
      </c>
      <c r="C497" t="s">
        <v>1927</v>
      </c>
      <c r="D497" t="s">
        <v>30</v>
      </c>
      <c r="E497" t="s">
        <v>16</v>
      </c>
      <c r="F497">
        <v>28056</v>
      </c>
      <c r="G497">
        <v>35.260697200000003</v>
      </c>
      <c r="H497">
        <v>-81.131263899999993</v>
      </c>
      <c r="I497">
        <v>2.5</v>
      </c>
      <c r="J497">
        <v>11</v>
      </c>
      <c r="K497">
        <v>1</v>
      </c>
      <c r="L497" t="s">
        <v>1928</v>
      </c>
    </row>
    <row r="498" spans="1:12" x14ac:dyDescent="0.2">
      <c r="A498" t="s">
        <v>1929</v>
      </c>
      <c r="B498" t="s">
        <v>1930</v>
      </c>
      <c r="C498" t="s">
        <v>1931</v>
      </c>
      <c r="D498" t="s">
        <v>21</v>
      </c>
      <c r="E498" t="s">
        <v>16</v>
      </c>
      <c r="F498">
        <v>28277</v>
      </c>
      <c r="G498">
        <v>35.098038000000003</v>
      </c>
      <c r="H498">
        <v>-80.780421000000004</v>
      </c>
      <c r="I498">
        <v>2</v>
      </c>
      <c r="J498">
        <v>13</v>
      </c>
      <c r="K498">
        <v>1</v>
      </c>
      <c r="L498" t="s">
        <v>1421</v>
      </c>
    </row>
    <row r="499" spans="1:12" x14ac:dyDescent="0.2">
      <c r="A499" t="s">
        <v>1932</v>
      </c>
      <c r="B499" t="s">
        <v>1933</v>
      </c>
      <c r="C499" t="s">
        <v>1934</v>
      </c>
      <c r="D499" t="s">
        <v>239</v>
      </c>
      <c r="E499" t="s">
        <v>16</v>
      </c>
      <c r="F499">
        <v>28173</v>
      </c>
      <c r="G499">
        <v>34.939083099999998</v>
      </c>
      <c r="H499">
        <v>-80.750931399999999</v>
      </c>
      <c r="I499">
        <v>2.5</v>
      </c>
      <c r="J499">
        <v>3</v>
      </c>
      <c r="K499">
        <v>1</v>
      </c>
      <c r="L499" t="s">
        <v>1913</v>
      </c>
    </row>
    <row r="500" spans="1:12" x14ac:dyDescent="0.2">
      <c r="A500" t="s">
        <v>1935</v>
      </c>
      <c r="B500" t="s">
        <v>1936</v>
      </c>
      <c r="C500" t="s">
        <v>1937</v>
      </c>
      <c r="D500" t="s">
        <v>62</v>
      </c>
      <c r="E500" t="s">
        <v>16</v>
      </c>
      <c r="F500">
        <v>28227</v>
      </c>
      <c r="G500">
        <v>35.188850000000002</v>
      </c>
      <c r="H500">
        <v>-80.690034900000001</v>
      </c>
      <c r="I500">
        <v>3.5</v>
      </c>
      <c r="J500">
        <v>6</v>
      </c>
      <c r="K500">
        <v>1</v>
      </c>
      <c r="L500" t="s">
        <v>1938</v>
      </c>
    </row>
    <row r="501" spans="1:12" x14ac:dyDescent="0.2">
      <c r="A501" t="s">
        <v>1939</v>
      </c>
      <c r="B501" t="s">
        <v>1940</v>
      </c>
      <c r="D501" t="s">
        <v>21</v>
      </c>
      <c r="E501" t="s">
        <v>16</v>
      </c>
      <c r="F501">
        <v>28209</v>
      </c>
      <c r="G501">
        <v>35.169575299999998</v>
      </c>
      <c r="H501">
        <v>-80.850263999999996</v>
      </c>
      <c r="I501">
        <v>2</v>
      </c>
      <c r="J501">
        <v>3</v>
      </c>
      <c r="K501">
        <v>0</v>
      </c>
      <c r="L501" t="s">
        <v>1941</v>
      </c>
    </row>
    <row r="502" spans="1:12" x14ac:dyDescent="0.2">
      <c r="A502" t="s">
        <v>1942</v>
      </c>
      <c r="B502" t="s">
        <v>1943</v>
      </c>
      <c r="C502" t="s">
        <v>1944</v>
      </c>
      <c r="D502" t="s">
        <v>21</v>
      </c>
      <c r="E502" t="s">
        <v>16</v>
      </c>
      <c r="F502">
        <v>28210</v>
      </c>
      <c r="G502">
        <v>35.146186</v>
      </c>
      <c r="H502">
        <v>-80.830284000000006</v>
      </c>
      <c r="I502">
        <v>3.5</v>
      </c>
      <c r="J502">
        <v>134</v>
      </c>
      <c r="K502">
        <v>1</v>
      </c>
      <c r="L502" t="s">
        <v>1945</v>
      </c>
    </row>
    <row r="503" spans="1:12" x14ac:dyDescent="0.2">
      <c r="A503" t="s">
        <v>1946</v>
      </c>
      <c r="B503" t="s">
        <v>1947</v>
      </c>
      <c r="C503" t="s">
        <v>1948</v>
      </c>
      <c r="D503" t="s">
        <v>135</v>
      </c>
      <c r="E503" t="s">
        <v>16</v>
      </c>
      <c r="F503">
        <v>28106</v>
      </c>
      <c r="G503">
        <v>35.116532399999997</v>
      </c>
      <c r="H503">
        <v>-80.722194599999995</v>
      </c>
      <c r="I503">
        <v>2.5</v>
      </c>
      <c r="J503">
        <v>6</v>
      </c>
      <c r="K503">
        <v>0</v>
      </c>
      <c r="L503" t="s">
        <v>515</v>
      </c>
    </row>
    <row r="504" spans="1:12" x14ac:dyDescent="0.2">
      <c r="A504" t="s">
        <v>1949</v>
      </c>
      <c r="B504" t="s">
        <v>1950</v>
      </c>
      <c r="C504" t="s">
        <v>1951</v>
      </c>
      <c r="D504" t="s">
        <v>21</v>
      </c>
      <c r="E504" t="s">
        <v>16</v>
      </c>
      <c r="F504">
        <v>28244</v>
      </c>
      <c r="G504">
        <v>35.224889599999997</v>
      </c>
      <c r="H504">
        <v>-80.843337000000005</v>
      </c>
      <c r="I504">
        <v>4.5</v>
      </c>
      <c r="J504">
        <v>35</v>
      </c>
      <c r="K504">
        <v>1</v>
      </c>
      <c r="L504" t="s">
        <v>1952</v>
      </c>
    </row>
    <row r="505" spans="1:12" x14ac:dyDescent="0.2">
      <c r="A505" t="s">
        <v>1953</v>
      </c>
      <c r="B505" t="s">
        <v>1954</v>
      </c>
      <c r="C505" t="s">
        <v>1955</v>
      </c>
      <c r="D505" t="s">
        <v>21</v>
      </c>
      <c r="E505" t="s">
        <v>16</v>
      </c>
      <c r="F505">
        <v>28207</v>
      </c>
      <c r="G505">
        <v>35.200549000000002</v>
      </c>
      <c r="H505">
        <v>-80.813046999999997</v>
      </c>
      <c r="I505">
        <v>2.5</v>
      </c>
      <c r="J505">
        <v>15</v>
      </c>
      <c r="K505">
        <v>1</v>
      </c>
      <c r="L505" t="s">
        <v>1956</v>
      </c>
    </row>
    <row r="506" spans="1:12" x14ac:dyDescent="0.2">
      <c r="A506" t="s">
        <v>1957</v>
      </c>
      <c r="B506" t="s">
        <v>1958</v>
      </c>
      <c r="C506" t="s">
        <v>1959</v>
      </c>
      <c r="D506" t="s">
        <v>21</v>
      </c>
      <c r="E506" t="s">
        <v>16</v>
      </c>
      <c r="F506">
        <v>28211</v>
      </c>
      <c r="G506">
        <v>35.1501132</v>
      </c>
      <c r="H506">
        <v>-80.824983900000007</v>
      </c>
      <c r="I506">
        <v>5</v>
      </c>
      <c r="J506">
        <v>3</v>
      </c>
      <c r="K506">
        <v>1</v>
      </c>
      <c r="L506" t="s">
        <v>1960</v>
      </c>
    </row>
    <row r="507" spans="1:12" x14ac:dyDescent="0.2">
      <c r="A507" t="s">
        <v>1961</v>
      </c>
      <c r="B507" t="s">
        <v>1962</v>
      </c>
      <c r="C507" t="s">
        <v>1963</v>
      </c>
      <c r="D507" t="s">
        <v>21</v>
      </c>
      <c r="E507" t="s">
        <v>16</v>
      </c>
      <c r="F507">
        <v>28270</v>
      </c>
      <c r="G507">
        <v>35.140817900000002</v>
      </c>
      <c r="H507">
        <v>-80.738064399999999</v>
      </c>
      <c r="I507">
        <v>2.5</v>
      </c>
      <c r="J507">
        <v>7</v>
      </c>
      <c r="K507">
        <v>1</v>
      </c>
      <c r="L507" t="s">
        <v>1964</v>
      </c>
    </row>
    <row r="508" spans="1:12" x14ac:dyDescent="0.2">
      <c r="A508" t="s">
        <v>1965</v>
      </c>
      <c r="B508" t="s">
        <v>1966</v>
      </c>
      <c r="C508" t="s">
        <v>1967</v>
      </c>
      <c r="D508" t="s">
        <v>21</v>
      </c>
      <c r="E508" t="s">
        <v>16</v>
      </c>
      <c r="F508">
        <v>28269</v>
      </c>
      <c r="G508">
        <v>35.334882438199998</v>
      </c>
      <c r="H508">
        <v>-80.812312290099996</v>
      </c>
      <c r="I508">
        <v>3.5</v>
      </c>
      <c r="J508">
        <v>3</v>
      </c>
      <c r="K508">
        <v>1</v>
      </c>
      <c r="L508" t="s">
        <v>1968</v>
      </c>
    </row>
    <row r="509" spans="1:12" x14ac:dyDescent="0.2">
      <c r="A509" t="s">
        <v>1969</v>
      </c>
      <c r="B509" t="s">
        <v>1970</v>
      </c>
      <c r="C509" t="s">
        <v>1971</v>
      </c>
      <c r="D509" t="s">
        <v>295</v>
      </c>
      <c r="E509" t="s">
        <v>16</v>
      </c>
      <c r="F509">
        <v>28134</v>
      </c>
      <c r="G509">
        <v>35.082897000000003</v>
      </c>
      <c r="H509">
        <v>-80.876650999999995</v>
      </c>
      <c r="I509">
        <v>3.5</v>
      </c>
      <c r="J509">
        <v>6</v>
      </c>
      <c r="K509">
        <v>1</v>
      </c>
      <c r="L509" t="s">
        <v>1972</v>
      </c>
    </row>
    <row r="510" spans="1:12" x14ac:dyDescent="0.2">
      <c r="A510" t="s">
        <v>1973</v>
      </c>
      <c r="B510" t="s">
        <v>1974</v>
      </c>
      <c r="C510" t="s">
        <v>1975</v>
      </c>
      <c r="D510" t="s">
        <v>21</v>
      </c>
      <c r="E510" t="s">
        <v>16</v>
      </c>
      <c r="F510">
        <v>28209</v>
      </c>
      <c r="G510">
        <v>35.174753699999997</v>
      </c>
      <c r="H510">
        <v>-80.846871300000004</v>
      </c>
      <c r="I510">
        <v>3</v>
      </c>
      <c r="J510">
        <v>4</v>
      </c>
      <c r="K510">
        <v>0</v>
      </c>
      <c r="L510" t="s">
        <v>1976</v>
      </c>
    </row>
    <row r="511" spans="1:12" x14ac:dyDescent="0.2">
      <c r="A511" t="s">
        <v>1977</v>
      </c>
      <c r="B511" t="s">
        <v>1978</v>
      </c>
      <c r="C511" t="s">
        <v>1979</v>
      </c>
      <c r="D511" t="s">
        <v>26</v>
      </c>
      <c r="E511" t="s">
        <v>16</v>
      </c>
      <c r="F511">
        <v>28078</v>
      </c>
      <c r="G511">
        <v>35.408296999999997</v>
      </c>
      <c r="H511">
        <v>-80.860973000000001</v>
      </c>
      <c r="I511">
        <v>3</v>
      </c>
      <c r="J511">
        <v>16</v>
      </c>
      <c r="K511">
        <v>1</v>
      </c>
      <c r="L511" t="s">
        <v>1980</v>
      </c>
    </row>
    <row r="512" spans="1:12" x14ac:dyDescent="0.2">
      <c r="A512" t="s">
        <v>1981</v>
      </c>
      <c r="B512" t="s">
        <v>1982</v>
      </c>
      <c r="C512" t="s">
        <v>1983</v>
      </c>
      <c r="D512" t="s">
        <v>295</v>
      </c>
      <c r="E512" t="s">
        <v>16</v>
      </c>
      <c r="F512">
        <v>28134</v>
      </c>
      <c r="G512">
        <v>35.090941000000001</v>
      </c>
      <c r="H512">
        <v>-80.879028000000005</v>
      </c>
      <c r="I512">
        <v>3.5</v>
      </c>
      <c r="J512">
        <v>17</v>
      </c>
      <c r="K512">
        <v>1</v>
      </c>
      <c r="L512" t="s">
        <v>1984</v>
      </c>
    </row>
    <row r="513" spans="1:12" x14ac:dyDescent="0.2">
      <c r="A513" t="s">
        <v>1985</v>
      </c>
      <c r="B513" t="s">
        <v>641</v>
      </c>
      <c r="C513" t="s">
        <v>1986</v>
      </c>
      <c r="D513" t="s">
        <v>21</v>
      </c>
      <c r="E513" t="s">
        <v>16</v>
      </c>
      <c r="F513">
        <v>28213</v>
      </c>
      <c r="G513">
        <v>35.276979106900001</v>
      </c>
      <c r="H513">
        <v>-80.794001519700004</v>
      </c>
      <c r="I513">
        <v>1.5</v>
      </c>
      <c r="J513">
        <v>24</v>
      </c>
      <c r="K513">
        <v>1</v>
      </c>
      <c r="L513" t="s">
        <v>1987</v>
      </c>
    </row>
    <row r="514" spans="1:12" x14ac:dyDescent="0.2">
      <c r="A514" t="s">
        <v>1988</v>
      </c>
      <c r="B514" t="s">
        <v>1178</v>
      </c>
      <c r="C514" t="s">
        <v>1989</v>
      </c>
      <c r="D514" t="s">
        <v>21</v>
      </c>
      <c r="E514" t="s">
        <v>16</v>
      </c>
      <c r="F514">
        <v>28269</v>
      </c>
      <c r="G514">
        <v>35.346592016700001</v>
      </c>
      <c r="H514">
        <v>-80.842814035700002</v>
      </c>
      <c r="I514">
        <v>3</v>
      </c>
      <c r="J514">
        <v>11</v>
      </c>
      <c r="K514">
        <v>1</v>
      </c>
      <c r="L514" t="s">
        <v>1990</v>
      </c>
    </row>
    <row r="515" spans="1:12" x14ac:dyDescent="0.2">
      <c r="A515" t="s">
        <v>1991</v>
      </c>
      <c r="B515" t="s">
        <v>1992</v>
      </c>
      <c r="C515" t="s">
        <v>1993</v>
      </c>
      <c r="D515" t="s">
        <v>21</v>
      </c>
      <c r="E515" t="s">
        <v>16</v>
      </c>
      <c r="F515">
        <v>28209</v>
      </c>
      <c r="G515">
        <v>35.192732800000002</v>
      </c>
      <c r="H515">
        <v>-80.8735693</v>
      </c>
      <c r="I515">
        <v>4</v>
      </c>
      <c r="J515">
        <v>12</v>
      </c>
      <c r="K515">
        <v>0</v>
      </c>
      <c r="L515" t="s">
        <v>1994</v>
      </c>
    </row>
    <row r="516" spans="1:12" x14ac:dyDescent="0.2">
      <c r="A516" t="s">
        <v>1995</v>
      </c>
      <c r="B516" t="s">
        <v>446</v>
      </c>
      <c r="C516" t="s">
        <v>1996</v>
      </c>
      <c r="D516" t="s">
        <v>21</v>
      </c>
      <c r="E516" t="s">
        <v>16</v>
      </c>
      <c r="F516">
        <v>28207</v>
      </c>
      <c r="G516">
        <v>35.202168999999998</v>
      </c>
      <c r="H516">
        <v>-80.824594000000005</v>
      </c>
      <c r="I516">
        <v>3.5</v>
      </c>
      <c r="J516">
        <v>40</v>
      </c>
      <c r="K516">
        <v>1</v>
      </c>
      <c r="L516" t="s">
        <v>1997</v>
      </c>
    </row>
    <row r="517" spans="1:12" x14ac:dyDescent="0.2">
      <c r="A517" t="s">
        <v>1998</v>
      </c>
      <c r="B517" t="s">
        <v>1999</v>
      </c>
      <c r="C517" t="s">
        <v>2000</v>
      </c>
      <c r="D517" t="s">
        <v>21</v>
      </c>
      <c r="E517" t="s">
        <v>16</v>
      </c>
      <c r="F517">
        <v>28277</v>
      </c>
      <c r="G517">
        <v>35.0590926</v>
      </c>
      <c r="H517">
        <v>-80.813858699999997</v>
      </c>
      <c r="I517">
        <v>3.5</v>
      </c>
      <c r="J517">
        <v>283</v>
      </c>
      <c r="K517">
        <v>1</v>
      </c>
      <c r="L517" t="s">
        <v>2001</v>
      </c>
    </row>
    <row r="518" spans="1:12" x14ac:dyDescent="0.2">
      <c r="A518" t="s">
        <v>2002</v>
      </c>
      <c r="B518" t="s">
        <v>2003</v>
      </c>
      <c r="C518" t="s">
        <v>2004</v>
      </c>
      <c r="D518" t="s">
        <v>239</v>
      </c>
      <c r="E518" t="s">
        <v>16</v>
      </c>
      <c r="F518">
        <v>28173</v>
      </c>
      <c r="G518">
        <v>34.9238061</v>
      </c>
      <c r="H518">
        <v>-80.739175799999998</v>
      </c>
      <c r="I518">
        <v>5</v>
      </c>
      <c r="J518">
        <v>31</v>
      </c>
      <c r="K518">
        <v>1</v>
      </c>
      <c r="L518" t="s">
        <v>2005</v>
      </c>
    </row>
    <row r="519" spans="1:12" x14ac:dyDescent="0.2">
      <c r="A519" t="s">
        <v>2006</v>
      </c>
      <c r="B519" t="s">
        <v>2007</v>
      </c>
      <c r="C519" t="s">
        <v>2008</v>
      </c>
      <c r="D519" t="s">
        <v>21</v>
      </c>
      <c r="E519" t="s">
        <v>16</v>
      </c>
      <c r="F519">
        <v>28210</v>
      </c>
      <c r="G519">
        <v>35.1162499</v>
      </c>
      <c r="H519">
        <v>-80.856654800000001</v>
      </c>
      <c r="I519">
        <v>3</v>
      </c>
      <c r="J519">
        <v>6</v>
      </c>
      <c r="K519">
        <v>1</v>
      </c>
      <c r="L519" t="s">
        <v>2009</v>
      </c>
    </row>
    <row r="520" spans="1:12" x14ac:dyDescent="0.2">
      <c r="A520" t="s">
        <v>2010</v>
      </c>
      <c r="B520" t="s">
        <v>2011</v>
      </c>
      <c r="C520" t="s">
        <v>2012</v>
      </c>
      <c r="D520" t="s">
        <v>21</v>
      </c>
      <c r="E520" t="s">
        <v>16</v>
      </c>
      <c r="F520">
        <v>28277</v>
      </c>
      <c r="G520">
        <v>35.054015700000001</v>
      </c>
      <c r="H520">
        <v>-80.846990399999996</v>
      </c>
      <c r="I520">
        <v>4.5</v>
      </c>
      <c r="J520">
        <v>11</v>
      </c>
      <c r="K520">
        <v>1</v>
      </c>
      <c r="L520" t="s">
        <v>2013</v>
      </c>
    </row>
    <row r="521" spans="1:12" x14ac:dyDescent="0.2">
      <c r="A521" t="s">
        <v>2014</v>
      </c>
      <c r="B521" t="s">
        <v>2015</v>
      </c>
      <c r="C521" t="s">
        <v>2016</v>
      </c>
      <c r="D521" t="s">
        <v>26</v>
      </c>
      <c r="E521" t="s">
        <v>16</v>
      </c>
      <c r="F521">
        <v>28078</v>
      </c>
      <c r="G521">
        <v>35.443893000000003</v>
      </c>
      <c r="H521">
        <v>-80.863847000000007</v>
      </c>
      <c r="I521">
        <v>4</v>
      </c>
      <c r="J521">
        <v>4</v>
      </c>
      <c r="K521">
        <v>1</v>
      </c>
      <c r="L521" t="s">
        <v>2017</v>
      </c>
    </row>
    <row r="522" spans="1:12" x14ac:dyDescent="0.2">
      <c r="A522" t="s">
        <v>2018</v>
      </c>
      <c r="B522" t="s">
        <v>2019</v>
      </c>
      <c r="C522" t="s">
        <v>2020</v>
      </c>
      <c r="D522" t="s">
        <v>21</v>
      </c>
      <c r="E522" t="s">
        <v>16</v>
      </c>
      <c r="F522">
        <v>28226</v>
      </c>
      <c r="G522">
        <v>35.101795956399997</v>
      </c>
      <c r="H522">
        <v>-80.779938697800006</v>
      </c>
      <c r="I522">
        <v>5</v>
      </c>
      <c r="J522">
        <v>23</v>
      </c>
      <c r="K522">
        <v>1</v>
      </c>
      <c r="L522" t="s">
        <v>2021</v>
      </c>
    </row>
    <row r="523" spans="1:12" x14ac:dyDescent="0.2">
      <c r="A523" t="s">
        <v>2022</v>
      </c>
      <c r="B523" t="s">
        <v>2023</v>
      </c>
      <c r="C523" t="s">
        <v>2024</v>
      </c>
      <c r="D523" t="s">
        <v>135</v>
      </c>
      <c r="E523" t="s">
        <v>16</v>
      </c>
      <c r="F523">
        <v>28105</v>
      </c>
      <c r="G523">
        <v>35.133802000000003</v>
      </c>
      <c r="H523">
        <v>-80.711770999999999</v>
      </c>
      <c r="I523">
        <v>3.5</v>
      </c>
      <c r="J523">
        <v>67</v>
      </c>
      <c r="K523">
        <v>0</v>
      </c>
      <c r="L523" t="s">
        <v>2025</v>
      </c>
    </row>
    <row r="524" spans="1:12" x14ac:dyDescent="0.2">
      <c r="A524" t="s">
        <v>2026</v>
      </c>
      <c r="B524" t="s">
        <v>2027</v>
      </c>
      <c r="C524" t="s">
        <v>2028</v>
      </c>
      <c r="D524" t="s">
        <v>21</v>
      </c>
      <c r="E524" t="s">
        <v>16</v>
      </c>
      <c r="F524">
        <v>28206</v>
      </c>
      <c r="G524">
        <v>35.2528784</v>
      </c>
      <c r="H524">
        <v>-80.807174399999994</v>
      </c>
      <c r="I524">
        <v>1</v>
      </c>
      <c r="J524">
        <v>3</v>
      </c>
      <c r="K524">
        <v>0</v>
      </c>
      <c r="L524" t="s">
        <v>2029</v>
      </c>
    </row>
    <row r="525" spans="1:12" x14ac:dyDescent="0.2">
      <c r="A525" t="s">
        <v>2030</v>
      </c>
      <c r="B525" t="s">
        <v>2031</v>
      </c>
      <c r="C525" t="s">
        <v>2032</v>
      </c>
      <c r="D525" t="s">
        <v>21</v>
      </c>
      <c r="E525" t="s">
        <v>16</v>
      </c>
      <c r="F525">
        <v>28215</v>
      </c>
      <c r="G525">
        <v>35.236741000000002</v>
      </c>
      <c r="H525">
        <v>-80.670685800000001</v>
      </c>
      <c r="I525">
        <v>5</v>
      </c>
      <c r="J525">
        <v>3</v>
      </c>
      <c r="K525">
        <v>1</v>
      </c>
      <c r="L525" t="s">
        <v>275</v>
      </c>
    </row>
    <row r="526" spans="1:12" x14ac:dyDescent="0.2">
      <c r="A526" t="s">
        <v>2033</v>
      </c>
      <c r="B526" t="s">
        <v>2034</v>
      </c>
      <c r="C526" t="s">
        <v>2035</v>
      </c>
      <c r="D526" t="s">
        <v>21</v>
      </c>
      <c r="E526" t="s">
        <v>16</v>
      </c>
      <c r="F526">
        <v>28214</v>
      </c>
      <c r="G526">
        <v>35.319475400000002</v>
      </c>
      <c r="H526">
        <v>-80.9526951</v>
      </c>
      <c r="I526">
        <v>3</v>
      </c>
      <c r="J526">
        <v>24</v>
      </c>
      <c r="K526">
        <v>1</v>
      </c>
      <c r="L526" t="s">
        <v>264</v>
      </c>
    </row>
    <row r="527" spans="1:12" x14ac:dyDescent="0.2">
      <c r="A527" t="s">
        <v>2036</v>
      </c>
      <c r="B527" t="s">
        <v>2037</v>
      </c>
      <c r="C527" t="s">
        <v>2038</v>
      </c>
      <c r="D527" t="s">
        <v>588</v>
      </c>
      <c r="E527" t="s">
        <v>16</v>
      </c>
      <c r="F527">
        <v>28110</v>
      </c>
      <c r="G527">
        <v>35.003726999999998</v>
      </c>
      <c r="H527">
        <v>-80.558676000000006</v>
      </c>
      <c r="I527">
        <v>1.5</v>
      </c>
      <c r="J527">
        <v>3</v>
      </c>
      <c r="K527">
        <v>0</v>
      </c>
      <c r="L527" t="s">
        <v>2039</v>
      </c>
    </row>
    <row r="528" spans="1:12" x14ac:dyDescent="0.2">
      <c r="A528" t="s">
        <v>2040</v>
      </c>
      <c r="B528" t="s">
        <v>2041</v>
      </c>
      <c r="C528" t="s">
        <v>2042</v>
      </c>
      <c r="D528" t="s">
        <v>30</v>
      </c>
      <c r="E528" t="s">
        <v>16</v>
      </c>
      <c r="F528">
        <v>28056</v>
      </c>
      <c r="G528">
        <v>35.213257900000002</v>
      </c>
      <c r="H528">
        <v>-81.165980300000001</v>
      </c>
      <c r="I528">
        <v>4</v>
      </c>
      <c r="J528">
        <v>4</v>
      </c>
      <c r="K528">
        <v>0</v>
      </c>
      <c r="L528" t="s">
        <v>2043</v>
      </c>
    </row>
    <row r="529" spans="1:12" x14ac:dyDescent="0.2">
      <c r="A529" t="s">
        <v>2044</v>
      </c>
      <c r="B529" t="s">
        <v>2045</v>
      </c>
      <c r="C529" t="s">
        <v>2046</v>
      </c>
      <c r="D529" t="s">
        <v>21</v>
      </c>
      <c r="E529" t="s">
        <v>16</v>
      </c>
      <c r="F529">
        <v>28217</v>
      </c>
      <c r="G529">
        <v>35.168868199999999</v>
      </c>
      <c r="H529">
        <v>-80.946173599999995</v>
      </c>
      <c r="I529">
        <v>2</v>
      </c>
      <c r="J529">
        <v>36</v>
      </c>
      <c r="K529">
        <v>1</v>
      </c>
      <c r="L529" t="s">
        <v>2047</v>
      </c>
    </row>
    <row r="530" spans="1:12" x14ac:dyDescent="0.2">
      <c r="A530" t="s">
        <v>2048</v>
      </c>
      <c r="B530" t="s">
        <v>2049</v>
      </c>
      <c r="C530" t="s">
        <v>2050</v>
      </c>
      <c r="D530" t="s">
        <v>62</v>
      </c>
      <c r="E530" t="s">
        <v>16</v>
      </c>
      <c r="F530">
        <v>28227</v>
      </c>
      <c r="G530">
        <v>35.1776518</v>
      </c>
      <c r="H530">
        <v>-80.651788800000006</v>
      </c>
      <c r="I530">
        <v>4</v>
      </c>
      <c r="J530">
        <v>42</v>
      </c>
      <c r="K530">
        <v>1</v>
      </c>
      <c r="L530" t="s">
        <v>2051</v>
      </c>
    </row>
    <row r="531" spans="1:12" x14ac:dyDescent="0.2">
      <c r="A531" t="s">
        <v>2052</v>
      </c>
      <c r="B531" t="s">
        <v>2053</v>
      </c>
      <c r="C531" t="s">
        <v>2054</v>
      </c>
      <c r="D531" t="s">
        <v>21</v>
      </c>
      <c r="E531" t="s">
        <v>16</v>
      </c>
      <c r="F531">
        <v>28262</v>
      </c>
      <c r="G531">
        <v>35.300374099999999</v>
      </c>
      <c r="H531">
        <v>-80.801338099999995</v>
      </c>
      <c r="I531">
        <v>3.5</v>
      </c>
      <c r="J531">
        <v>11</v>
      </c>
      <c r="K531">
        <v>1</v>
      </c>
      <c r="L531" t="s">
        <v>2055</v>
      </c>
    </row>
    <row r="532" spans="1:12" x14ac:dyDescent="0.2">
      <c r="A532" t="s">
        <v>2056</v>
      </c>
      <c r="B532" t="s">
        <v>2057</v>
      </c>
      <c r="D532" t="s">
        <v>135</v>
      </c>
      <c r="E532" t="s">
        <v>16</v>
      </c>
      <c r="F532">
        <v>28105</v>
      </c>
      <c r="G532">
        <v>35.1105564</v>
      </c>
      <c r="H532">
        <v>-80.7103532</v>
      </c>
      <c r="I532">
        <v>4</v>
      </c>
      <c r="J532">
        <v>3</v>
      </c>
      <c r="K532">
        <v>1</v>
      </c>
      <c r="L532" t="s">
        <v>1275</v>
      </c>
    </row>
    <row r="533" spans="1:12" x14ac:dyDescent="0.2">
      <c r="A533" t="s">
        <v>2058</v>
      </c>
      <c r="B533" t="s">
        <v>2059</v>
      </c>
      <c r="C533" t="s">
        <v>2060</v>
      </c>
      <c r="D533" t="s">
        <v>643</v>
      </c>
      <c r="E533" t="s">
        <v>16</v>
      </c>
      <c r="F533">
        <v>28079</v>
      </c>
      <c r="G533">
        <v>35.048984099999998</v>
      </c>
      <c r="H533">
        <v>-80.648218099999994</v>
      </c>
      <c r="I533">
        <v>1.5</v>
      </c>
      <c r="J533">
        <v>16</v>
      </c>
      <c r="K533">
        <v>1</v>
      </c>
      <c r="L533" t="s">
        <v>2061</v>
      </c>
    </row>
    <row r="534" spans="1:12" x14ac:dyDescent="0.2">
      <c r="A534" t="s">
        <v>2062</v>
      </c>
      <c r="B534" t="s">
        <v>2063</v>
      </c>
      <c r="C534" t="s">
        <v>2064</v>
      </c>
      <c r="D534" t="s">
        <v>21</v>
      </c>
      <c r="E534" t="s">
        <v>16</v>
      </c>
      <c r="F534">
        <v>28204</v>
      </c>
      <c r="G534">
        <v>35.207521399999997</v>
      </c>
      <c r="H534">
        <v>-80.835669199999998</v>
      </c>
      <c r="I534">
        <v>3.5</v>
      </c>
      <c r="J534">
        <v>46</v>
      </c>
      <c r="K534">
        <v>1</v>
      </c>
      <c r="L534" t="s">
        <v>2065</v>
      </c>
    </row>
    <row r="535" spans="1:12" x14ac:dyDescent="0.2">
      <c r="A535" t="s">
        <v>2066</v>
      </c>
      <c r="B535" t="s">
        <v>2067</v>
      </c>
      <c r="C535" t="s">
        <v>2068</v>
      </c>
      <c r="D535" t="s">
        <v>21</v>
      </c>
      <c r="E535" t="s">
        <v>16</v>
      </c>
      <c r="F535">
        <v>28212</v>
      </c>
      <c r="G535">
        <v>35.172760699999998</v>
      </c>
      <c r="H535">
        <v>-80.745709000000005</v>
      </c>
      <c r="I535">
        <v>2.5</v>
      </c>
      <c r="J535">
        <v>3</v>
      </c>
      <c r="K535">
        <v>1</v>
      </c>
      <c r="L535" t="s">
        <v>2069</v>
      </c>
    </row>
    <row r="536" spans="1:12" x14ac:dyDescent="0.2">
      <c r="A536" t="s">
        <v>2070</v>
      </c>
      <c r="B536" t="s">
        <v>2071</v>
      </c>
      <c r="C536" t="s">
        <v>2072</v>
      </c>
      <c r="D536" t="s">
        <v>167</v>
      </c>
      <c r="E536" t="s">
        <v>16</v>
      </c>
      <c r="F536">
        <v>28075</v>
      </c>
      <c r="G536">
        <v>35.326426499999997</v>
      </c>
      <c r="H536">
        <v>-80.646772400000003</v>
      </c>
      <c r="I536">
        <v>3</v>
      </c>
      <c r="J536">
        <v>5</v>
      </c>
      <c r="K536">
        <v>0</v>
      </c>
      <c r="L536" t="s">
        <v>2073</v>
      </c>
    </row>
    <row r="537" spans="1:12" x14ac:dyDescent="0.2">
      <c r="A537" t="s">
        <v>2074</v>
      </c>
      <c r="B537" t="s">
        <v>2075</v>
      </c>
      <c r="C537" t="s">
        <v>2076</v>
      </c>
      <c r="D537" t="s">
        <v>26</v>
      </c>
      <c r="E537" t="s">
        <v>16</v>
      </c>
      <c r="F537">
        <v>28078</v>
      </c>
      <c r="G537">
        <v>35.411327007600001</v>
      </c>
      <c r="H537">
        <v>-80.855805607400001</v>
      </c>
      <c r="I537">
        <v>2</v>
      </c>
      <c r="J537">
        <v>14</v>
      </c>
      <c r="K537">
        <v>0</v>
      </c>
      <c r="L537" t="s">
        <v>2077</v>
      </c>
    </row>
    <row r="538" spans="1:12" x14ac:dyDescent="0.2">
      <c r="A538" t="s">
        <v>2078</v>
      </c>
      <c r="B538" t="s">
        <v>2079</v>
      </c>
      <c r="C538" t="s">
        <v>2080</v>
      </c>
      <c r="D538" t="s">
        <v>21</v>
      </c>
      <c r="E538" t="s">
        <v>16</v>
      </c>
      <c r="F538">
        <v>28269</v>
      </c>
      <c r="G538">
        <v>35.374473500000001</v>
      </c>
      <c r="H538">
        <v>-80.787897400000006</v>
      </c>
      <c r="I538">
        <v>3.5</v>
      </c>
      <c r="J538">
        <v>65</v>
      </c>
      <c r="K538">
        <v>1</v>
      </c>
      <c r="L538" t="s">
        <v>2081</v>
      </c>
    </row>
    <row r="539" spans="1:12" x14ac:dyDescent="0.2">
      <c r="A539" t="s">
        <v>2082</v>
      </c>
      <c r="B539" t="s">
        <v>2083</v>
      </c>
      <c r="C539" t="s">
        <v>2084</v>
      </c>
      <c r="D539" t="s">
        <v>239</v>
      </c>
      <c r="E539" t="s">
        <v>16</v>
      </c>
      <c r="F539">
        <v>28173</v>
      </c>
      <c r="G539">
        <v>34.937329800000001</v>
      </c>
      <c r="H539">
        <v>-80.750253700000002</v>
      </c>
      <c r="I539">
        <v>4</v>
      </c>
      <c r="J539">
        <v>29</v>
      </c>
      <c r="K539">
        <v>1</v>
      </c>
      <c r="L539" t="s">
        <v>2085</v>
      </c>
    </row>
    <row r="540" spans="1:12" x14ac:dyDescent="0.2">
      <c r="A540" t="s">
        <v>2086</v>
      </c>
      <c r="B540" t="s">
        <v>2087</v>
      </c>
      <c r="C540" t="s">
        <v>2088</v>
      </c>
      <c r="D540" t="s">
        <v>830</v>
      </c>
      <c r="E540" t="s">
        <v>16</v>
      </c>
      <c r="F540">
        <v>28034</v>
      </c>
      <c r="G540">
        <v>35.315942900000003</v>
      </c>
      <c r="H540">
        <v>-81.184998199999995</v>
      </c>
      <c r="I540">
        <v>3.5</v>
      </c>
      <c r="J540">
        <v>3</v>
      </c>
      <c r="K540">
        <v>1</v>
      </c>
      <c r="L540" t="s">
        <v>2089</v>
      </c>
    </row>
    <row r="541" spans="1:12" x14ac:dyDescent="0.2">
      <c r="A541" t="s">
        <v>2090</v>
      </c>
      <c r="B541" t="s">
        <v>2091</v>
      </c>
      <c r="C541" t="s">
        <v>2092</v>
      </c>
      <c r="D541" t="s">
        <v>21</v>
      </c>
      <c r="E541" t="s">
        <v>16</v>
      </c>
      <c r="F541">
        <v>28262</v>
      </c>
      <c r="G541">
        <v>35.313499100000001</v>
      </c>
      <c r="H541">
        <v>-80.753096099999993</v>
      </c>
      <c r="I541">
        <v>4.5</v>
      </c>
      <c r="J541">
        <v>45</v>
      </c>
      <c r="K541">
        <v>1</v>
      </c>
      <c r="L541" t="s">
        <v>2093</v>
      </c>
    </row>
    <row r="542" spans="1:12" x14ac:dyDescent="0.2">
      <c r="A542" t="s">
        <v>2094</v>
      </c>
      <c r="B542" t="s">
        <v>695</v>
      </c>
      <c r="C542" t="s">
        <v>2095</v>
      </c>
      <c r="D542" t="s">
        <v>62</v>
      </c>
      <c r="E542" t="s">
        <v>16</v>
      </c>
      <c r="F542">
        <v>28227</v>
      </c>
      <c r="G542">
        <v>35.181170000000002</v>
      </c>
      <c r="H542">
        <v>-80.644869999999997</v>
      </c>
      <c r="I542">
        <v>3.5</v>
      </c>
      <c r="J542">
        <v>3</v>
      </c>
      <c r="K542">
        <v>1</v>
      </c>
      <c r="L542" t="s">
        <v>2096</v>
      </c>
    </row>
    <row r="543" spans="1:12" x14ac:dyDescent="0.2">
      <c r="A543" t="s">
        <v>2097</v>
      </c>
      <c r="B543" t="s">
        <v>2098</v>
      </c>
      <c r="C543" t="s">
        <v>2099</v>
      </c>
      <c r="D543" t="s">
        <v>135</v>
      </c>
      <c r="E543" t="s">
        <v>16</v>
      </c>
      <c r="F543">
        <v>28105</v>
      </c>
      <c r="G543">
        <v>35.123625799999999</v>
      </c>
      <c r="H543">
        <v>-80.718999199999999</v>
      </c>
      <c r="I543">
        <v>3.5</v>
      </c>
      <c r="J543">
        <v>3</v>
      </c>
      <c r="K543">
        <v>1</v>
      </c>
      <c r="L543" t="s">
        <v>2100</v>
      </c>
    </row>
    <row r="544" spans="1:12" x14ac:dyDescent="0.2">
      <c r="A544" t="s">
        <v>2101</v>
      </c>
      <c r="B544" t="s">
        <v>2102</v>
      </c>
      <c r="C544" t="s">
        <v>2103</v>
      </c>
      <c r="D544" t="s">
        <v>21</v>
      </c>
      <c r="E544" t="s">
        <v>16</v>
      </c>
      <c r="F544">
        <v>28216</v>
      </c>
      <c r="G544">
        <v>35.349308399999998</v>
      </c>
      <c r="H544">
        <v>-80.854930800000005</v>
      </c>
      <c r="I544">
        <v>5</v>
      </c>
      <c r="J544">
        <v>4</v>
      </c>
      <c r="K544">
        <v>1</v>
      </c>
      <c r="L544" t="s">
        <v>2104</v>
      </c>
    </row>
    <row r="545" spans="1:12" x14ac:dyDescent="0.2">
      <c r="A545" t="s">
        <v>2105</v>
      </c>
      <c r="B545" t="s">
        <v>2106</v>
      </c>
      <c r="C545" t="s">
        <v>2107</v>
      </c>
      <c r="D545" t="s">
        <v>21</v>
      </c>
      <c r="E545" t="s">
        <v>16</v>
      </c>
      <c r="F545">
        <v>28202</v>
      </c>
      <c r="G545">
        <v>35.230190499999999</v>
      </c>
      <c r="H545">
        <v>-80.839602900000003</v>
      </c>
      <c r="I545">
        <v>4.5</v>
      </c>
      <c r="J545">
        <v>7</v>
      </c>
      <c r="K545">
        <v>1</v>
      </c>
      <c r="L545" t="s">
        <v>2108</v>
      </c>
    </row>
    <row r="546" spans="1:12" x14ac:dyDescent="0.2">
      <c r="A546" t="s">
        <v>2109</v>
      </c>
      <c r="B546" t="s">
        <v>498</v>
      </c>
      <c r="C546" t="s">
        <v>2110</v>
      </c>
      <c r="D546" t="s">
        <v>359</v>
      </c>
      <c r="E546" t="s">
        <v>16</v>
      </c>
      <c r="F546">
        <v>28036</v>
      </c>
      <c r="G546">
        <v>35.442626500000003</v>
      </c>
      <c r="H546">
        <v>-80.762403899999995</v>
      </c>
      <c r="I546">
        <v>3.5</v>
      </c>
      <c r="J546">
        <v>5</v>
      </c>
      <c r="K546">
        <v>1</v>
      </c>
      <c r="L546" t="s">
        <v>2111</v>
      </c>
    </row>
    <row r="547" spans="1:12" x14ac:dyDescent="0.2">
      <c r="A547" t="s">
        <v>2112</v>
      </c>
      <c r="B547" t="s">
        <v>2113</v>
      </c>
      <c r="C547" t="s">
        <v>2114</v>
      </c>
      <c r="D547" t="s">
        <v>588</v>
      </c>
      <c r="E547" t="s">
        <v>16</v>
      </c>
      <c r="F547">
        <v>28110</v>
      </c>
      <c r="G547">
        <v>35.007961100000003</v>
      </c>
      <c r="H547">
        <v>-80.558829399999993</v>
      </c>
      <c r="I547">
        <v>2</v>
      </c>
      <c r="J547">
        <v>3</v>
      </c>
      <c r="K547">
        <v>0</v>
      </c>
      <c r="L547" t="s">
        <v>2115</v>
      </c>
    </row>
    <row r="548" spans="1:12" x14ac:dyDescent="0.2">
      <c r="A548" t="s">
        <v>2116</v>
      </c>
      <c r="B548" t="s">
        <v>2117</v>
      </c>
      <c r="C548" t="s">
        <v>2118</v>
      </c>
      <c r="D548" t="s">
        <v>21</v>
      </c>
      <c r="E548" t="s">
        <v>16</v>
      </c>
      <c r="F548">
        <v>28270</v>
      </c>
      <c r="G548">
        <v>35.1443747</v>
      </c>
      <c r="H548">
        <v>-80.741275900000005</v>
      </c>
      <c r="I548">
        <v>5</v>
      </c>
      <c r="J548">
        <v>9</v>
      </c>
      <c r="K548">
        <v>1</v>
      </c>
      <c r="L548" t="s">
        <v>2119</v>
      </c>
    </row>
    <row r="549" spans="1:12" x14ac:dyDescent="0.2">
      <c r="A549" t="s">
        <v>2120</v>
      </c>
      <c r="B549" t="s">
        <v>2121</v>
      </c>
      <c r="C549" t="s">
        <v>2122</v>
      </c>
      <c r="D549" t="s">
        <v>21</v>
      </c>
      <c r="E549" t="s">
        <v>16</v>
      </c>
      <c r="F549">
        <v>28208</v>
      </c>
      <c r="G549">
        <v>35.224023699999996</v>
      </c>
      <c r="H549">
        <v>-80.874532000000002</v>
      </c>
      <c r="I549">
        <v>5</v>
      </c>
      <c r="J549">
        <v>6</v>
      </c>
      <c r="K549">
        <v>1</v>
      </c>
      <c r="L549" t="s">
        <v>2123</v>
      </c>
    </row>
    <row r="550" spans="1:12" x14ac:dyDescent="0.2">
      <c r="A550" t="s">
        <v>2124</v>
      </c>
      <c r="B550" t="s">
        <v>2125</v>
      </c>
      <c r="C550" t="s">
        <v>2126</v>
      </c>
      <c r="D550" t="s">
        <v>21</v>
      </c>
      <c r="E550" t="s">
        <v>16</v>
      </c>
      <c r="F550">
        <v>28205</v>
      </c>
      <c r="G550">
        <v>35.2190972</v>
      </c>
      <c r="H550">
        <v>-80.799905499999994</v>
      </c>
      <c r="I550">
        <v>4.5</v>
      </c>
      <c r="J550">
        <v>42</v>
      </c>
      <c r="K550">
        <v>1</v>
      </c>
      <c r="L550" t="s">
        <v>2127</v>
      </c>
    </row>
    <row r="551" spans="1:12" x14ac:dyDescent="0.2">
      <c r="A551" t="s">
        <v>2128</v>
      </c>
      <c r="B551" t="s">
        <v>2129</v>
      </c>
      <c r="C551" t="s">
        <v>2130</v>
      </c>
      <c r="D551" t="s">
        <v>21</v>
      </c>
      <c r="E551" t="s">
        <v>16</v>
      </c>
      <c r="F551">
        <v>28216</v>
      </c>
      <c r="G551">
        <v>35.324960599999997</v>
      </c>
      <c r="H551">
        <v>-80.947602000000003</v>
      </c>
      <c r="I551">
        <v>4</v>
      </c>
      <c r="J551">
        <v>6</v>
      </c>
      <c r="K551">
        <v>1</v>
      </c>
      <c r="L551" t="s">
        <v>2131</v>
      </c>
    </row>
    <row r="552" spans="1:12" x14ac:dyDescent="0.2">
      <c r="A552" t="s">
        <v>2132</v>
      </c>
      <c r="B552" t="s">
        <v>2133</v>
      </c>
      <c r="C552" t="s">
        <v>2134</v>
      </c>
      <c r="D552" t="s">
        <v>26</v>
      </c>
      <c r="E552" t="s">
        <v>16</v>
      </c>
      <c r="F552">
        <v>28078</v>
      </c>
      <c r="G552">
        <v>35.445484</v>
      </c>
      <c r="H552">
        <v>-80.881083000000004</v>
      </c>
      <c r="I552">
        <v>4</v>
      </c>
      <c r="J552">
        <v>4</v>
      </c>
      <c r="K552">
        <v>1</v>
      </c>
      <c r="L552" t="s">
        <v>2135</v>
      </c>
    </row>
    <row r="553" spans="1:12" x14ac:dyDescent="0.2">
      <c r="A553" t="s">
        <v>2136</v>
      </c>
      <c r="B553" t="s">
        <v>2137</v>
      </c>
      <c r="C553" t="s">
        <v>2138</v>
      </c>
      <c r="D553" t="s">
        <v>135</v>
      </c>
      <c r="E553" t="s">
        <v>16</v>
      </c>
      <c r="F553">
        <v>28105</v>
      </c>
      <c r="G553">
        <v>35.1313946211</v>
      </c>
      <c r="H553">
        <v>-80.712542146399997</v>
      </c>
      <c r="I553">
        <v>2.5</v>
      </c>
      <c r="J553">
        <v>3</v>
      </c>
      <c r="K553">
        <v>1</v>
      </c>
      <c r="L553" t="s">
        <v>2139</v>
      </c>
    </row>
    <row r="554" spans="1:12" x14ac:dyDescent="0.2">
      <c r="A554" t="s">
        <v>2140</v>
      </c>
      <c r="B554" t="s">
        <v>2141</v>
      </c>
      <c r="C554" t="s">
        <v>2142</v>
      </c>
      <c r="D554" t="s">
        <v>21</v>
      </c>
      <c r="E554" t="s">
        <v>16</v>
      </c>
      <c r="F554">
        <v>28202</v>
      </c>
      <c r="G554">
        <v>35.225275400000001</v>
      </c>
      <c r="H554">
        <v>-80.842026000000004</v>
      </c>
      <c r="I554">
        <v>3.5</v>
      </c>
      <c r="J554">
        <v>37</v>
      </c>
      <c r="K554">
        <v>1</v>
      </c>
      <c r="L554" t="s">
        <v>1323</v>
      </c>
    </row>
    <row r="555" spans="1:12" x14ac:dyDescent="0.2">
      <c r="A555" t="s">
        <v>2143</v>
      </c>
      <c r="B555" t="s">
        <v>2144</v>
      </c>
      <c r="C555" t="s">
        <v>2145</v>
      </c>
      <c r="D555" t="s">
        <v>21</v>
      </c>
      <c r="E555" t="s">
        <v>16</v>
      </c>
      <c r="F555">
        <v>28204</v>
      </c>
      <c r="G555">
        <v>35.213219000000002</v>
      </c>
      <c r="H555">
        <v>-80.831177999999994</v>
      </c>
      <c r="I555">
        <v>3</v>
      </c>
      <c r="J555">
        <v>50</v>
      </c>
      <c r="K555">
        <v>1</v>
      </c>
      <c r="L555" t="s">
        <v>2146</v>
      </c>
    </row>
    <row r="556" spans="1:12" x14ac:dyDescent="0.2">
      <c r="A556" t="s">
        <v>2147</v>
      </c>
      <c r="B556" t="s">
        <v>2148</v>
      </c>
      <c r="C556" t="s">
        <v>2149</v>
      </c>
      <c r="D556" t="s">
        <v>39</v>
      </c>
      <c r="E556" t="s">
        <v>16</v>
      </c>
      <c r="F556">
        <v>28025</v>
      </c>
      <c r="G556">
        <v>35.416192600000002</v>
      </c>
      <c r="H556">
        <v>-80.575763600000002</v>
      </c>
      <c r="I556">
        <v>3</v>
      </c>
      <c r="J556">
        <v>4</v>
      </c>
      <c r="K556">
        <v>1</v>
      </c>
    </row>
    <row r="557" spans="1:12" x14ac:dyDescent="0.2">
      <c r="A557" t="s">
        <v>2150</v>
      </c>
      <c r="B557" t="s">
        <v>2151</v>
      </c>
      <c r="C557" t="s">
        <v>2152</v>
      </c>
      <c r="D557" t="s">
        <v>26</v>
      </c>
      <c r="E557" t="s">
        <v>16</v>
      </c>
      <c r="F557">
        <v>28078</v>
      </c>
      <c r="G557">
        <v>35.442757999999998</v>
      </c>
      <c r="H557">
        <v>-80.881606000000005</v>
      </c>
      <c r="I557">
        <v>3</v>
      </c>
      <c r="J557">
        <v>8</v>
      </c>
      <c r="K557">
        <v>1</v>
      </c>
      <c r="L557" t="s">
        <v>2153</v>
      </c>
    </row>
    <row r="558" spans="1:12" x14ac:dyDescent="0.2">
      <c r="A558" t="s">
        <v>2154</v>
      </c>
      <c r="B558" t="s">
        <v>2155</v>
      </c>
      <c r="C558" t="s">
        <v>2156</v>
      </c>
      <c r="D558" t="s">
        <v>15</v>
      </c>
      <c r="E558" t="s">
        <v>16</v>
      </c>
      <c r="F558">
        <v>28031</v>
      </c>
      <c r="G558">
        <v>35.483696600000002</v>
      </c>
      <c r="H558">
        <v>-80.868350000000007</v>
      </c>
      <c r="I558">
        <v>3</v>
      </c>
      <c r="J558">
        <v>25</v>
      </c>
      <c r="K558">
        <v>1</v>
      </c>
      <c r="L558" t="s">
        <v>2157</v>
      </c>
    </row>
    <row r="559" spans="1:12" x14ac:dyDescent="0.2">
      <c r="A559" t="s">
        <v>2158</v>
      </c>
      <c r="B559" t="s">
        <v>2159</v>
      </c>
      <c r="C559" t="s">
        <v>2160</v>
      </c>
      <c r="D559" t="s">
        <v>295</v>
      </c>
      <c r="E559" t="s">
        <v>16</v>
      </c>
      <c r="F559">
        <v>28134</v>
      </c>
      <c r="G559">
        <v>35.083402999999997</v>
      </c>
      <c r="H559">
        <v>-80.877290000000002</v>
      </c>
      <c r="I559">
        <v>2.5</v>
      </c>
      <c r="J559">
        <v>17</v>
      </c>
      <c r="K559">
        <v>1</v>
      </c>
      <c r="L559" t="s">
        <v>2161</v>
      </c>
    </row>
    <row r="560" spans="1:12" x14ac:dyDescent="0.2">
      <c r="A560" t="s">
        <v>2162</v>
      </c>
      <c r="B560" t="s">
        <v>2163</v>
      </c>
      <c r="C560" t="s">
        <v>2164</v>
      </c>
      <c r="D560" t="s">
        <v>21</v>
      </c>
      <c r="E560" t="s">
        <v>16</v>
      </c>
      <c r="F560">
        <v>28226</v>
      </c>
      <c r="G560">
        <v>35.087224599999999</v>
      </c>
      <c r="H560">
        <v>-80.836178599999997</v>
      </c>
      <c r="I560">
        <v>5</v>
      </c>
      <c r="J560">
        <v>6</v>
      </c>
      <c r="K560">
        <v>1</v>
      </c>
      <c r="L560" t="s">
        <v>2165</v>
      </c>
    </row>
    <row r="561" spans="1:12" x14ac:dyDescent="0.2">
      <c r="A561" t="s">
        <v>2166</v>
      </c>
      <c r="B561" t="s">
        <v>2167</v>
      </c>
      <c r="C561" t="s">
        <v>2168</v>
      </c>
      <c r="D561" t="s">
        <v>15</v>
      </c>
      <c r="E561" t="s">
        <v>16</v>
      </c>
      <c r="F561">
        <v>28031</v>
      </c>
      <c r="G561">
        <v>35.479950299999999</v>
      </c>
      <c r="H561">
        <v>-80.888320899999997</v>
      </c>
      <c r="I561">
        <v>5</v>
      </c>
      <c r="J561">
        <v>4</v>
      </c>
      <c r="K561">
        <v>1</v>
      </c>
      <c r="L561" t="s">
        <v>2169</v>
      </c>
    </row>
    <row r="562" spans="1:12" x14ac:dyDescent="0.2">
      <c r="A562" t="s">
        <v>2170</v>
      </c>
      <c r="B562" t="s">
        <v>2171</v>
      </c>
      <c r="C562" t="s">
        <v>2172</v>
      </c>
      <c r="D562" t="s">
        <v>39</v>
      </c>
      <c r="E562" t="s">
        <v>16</v>
      </c>
      <c r="F562">
        <v>28025</v>
      </c>
      <c r="G562">
        <v>35.410351900000002</v>
      </c>
      <c r="H562">
        <v>-80.581474999999998</v>
      </c>
      <c r="I562">
        <v>3</v>
      </c>
      <c r="J562">
        <v>3</v>
      </c>
      <c r="K562">
        <v>1</v>
      </c>
      <c r="L562" t="s">
        <v>2173</v>
      </c>
    </row>
    <row r="563" spans="1:12" x14ac:dyDescent="0.2">
      <c r="A563" t="s">
        <v>2174</v>
      </c>
      <c r="B563" t="s">
        <v>2175</v>
      </c>
      <c r="C563" t="s">
        <v>2176</v>
      </c>
      <c r="D563" t="s">
        <v>135</v>
      </c>
      <c r="E563" t="s">
        <v>16</v>
      </c>
      <c r="F563">
        <v>28104</v>
      </c>
      <c r="G563">
        <v>35.069015</v>
      </c>
      <c r="H563">
        <v>-80.697941</v>
      </c>
      <c r="I563">
        <v>2.5</v>
      </c>
      <c r="J563">
        <v>6</v>
      </c>
      <c r="K563">
        <v>1</v>
      </c>
      <c r="L563" t="s">
        <v>2177</v>
      </c>
    </row>
    <row r="564" spans="1:12" x14ac:dyDescent="0.2">
      <c r="A564" t="s">
        <v>2178</v>
      </c>
      <c r="B564" t="s">
        <v>2179</v>
      </c>
      <c r="C564" t="s">
        <v>2180</v>
      </c>
      <c r="D564" t="s">
        <v>21</v>
      </c>
      <c r="E564" t="s">
        <v>16</v>
      </c>
      <c r="F564">
        <v>28273</v>
      </c>
      <c r="G564">
        <v>35.1300934</v>
      </c>
      <c r="H564">
        <v>-80.937664699999999</v>
      </c>
      <c r="I564">
        <v>3.5</v>
      </c>
      <c r="J564">
        <v>30</v>
      </c>
      <c r="K564">
        <v>1</v>
      </c>
      <c r="L564" t="s">
        <v>1353</v>
      </c>
    </row>
    <row r="565" spans="1:12" x14ac:dyDescent="0.2">
      <c r="A565" t="s">
        <v>2181</v>
      </c>
      <c r="B565" t="s">
        <v>2182</v>
      </c>
      <c r="D565" t="s">
        <v>21</v>
      </c>
      <c r="E565" t="s">
        <v>16</v>
      </c>
      <c r="F565">
        <v>28277</v>
      </c>
      <c r="G565">
        <v>35.053549599999997</v>
      </c>
      <c r="H565">
        <v>-80.821169600000005</v>
      </c>
      <c r="I565">
        <v>4.5</v>
      </c>
      <c r="J565">
        <v>17</v>
      </c>
      <c r="K565">
        <v>1</v>
      </c>
      <c r="L565" t="s">
        <v>2183</v>
      </c>
    </row>
    <row r="566" spans="1:12" x14ac:dyDescent="0.2">
      <c r="A566" t="s">
        <v>2184</v>
      </c>
      <c r="B566" t="s">
        <v>2185</v>
      </c>
      <c r="D566" t="s">
        <v>39</v>
      </c>
      <c r="E566" t="s">
        <v>16</v>
      </c>
      <c r="F566">
        <v>28025</v>
      </c>
      <c r="G566">
        <v>35.389841699999998</v>
      </c>
      <c r="H566">
        <v>-80.521618399999994</v>
      </c>
      <c r="I566">
        <v>3.5</v>
      </c>
      <c r="J566">
        <v>7</v>
      </c>
      <c r="K566">
        <v>1</v>
      </c>
      <c r="L566" t="s">
        <v>2186</v>
      </c>
    </row>
    <row r="567" spans="1:12" x14ac:dyDescent="0.2">
      <c r="A567" t="s">
        <v>2187</v>
      </c>
      <c r="B567" t="s">
        <v>2188</v>
      </c>
      <c r="C567" t="s">
        <v>2189</v>
      </c>
      <c r="D567" t="s">
        <v>21</v>
      </c>
      <c r="E567" t="s">
        <v>16</v>
      </c>
      <c r="F567">
        <v>28270</v>
      </c>
      <c r="G567">
        <v>35.146341999999997</v>
      </c>
      <c r="H567">
        <v>-80.742488300000005</v>
      </c>
      <c r="I567">
        <v>3</v>
      </c>
      <c r="J567">
        <v>10</v>
      </c>
      <c r="K567">
        <v>1</v>
      </c>
      <c r="L567" t="s">
        <v>2190</v>
      </c>
    </row>
    <row r="568" spans="1:12" x14ac:dyDescent="0.2">
      <c r="A568" t="s">
        <v>2191</v>
      </c>
      <c r="B568" t="s">
        <v>2192</v>
      </c>
      <c r="C568" t="s">
        <v>2193</v>
      </c>
      <c r="D568" t="s">
        <v>21</v>
      </c>
      <c r="E568" t="s">
        <v>16</v>
      </c>
      <c r="F568">
        <v>28217</v>
      </c>
      <c r="G568">
        <v>35.1704893</v>
      </c>
      <c r="H568">
        <v>-80.878895600000007</v>
      </c>
      <c r="I568">
        <v>3</v>
      </c>
      <c r="J568">
        <v>8</v>
      </c>
      <c r="K568">
        <v>0</v>
      </c>
      <c r="L568" t="s">
        <v>2194</v>
      </c>
    </row>
    <row r="569" spans="1:12" x14ac:dyDescent="0.2">
      <c r="A569" t="s">
        <v>2195</v>
      </c>
      <c r="B569" t="s">
        <v>2196</v>
      </c>
      <c r="C569" t="s">
        <v>2197</v>
      </c>
      <c r="D569" t="s">
        <v>26</v>
      </c>
      <c r="E569" t="s">
        <v>16</v>
      </c>
      <c r="F569">
        <v>28078</v>
      </c>
      <c r="G569">
        <v>35.386367200000002</v>
      </c>
      <c r="H569">
        <v>-80.784508900000006</v>
      </c>
      <c r="I569">
        <v>3.5</v>
      </c>
      <c r="J569">
        <v>3</v>
      </c>
      <c r="K569">
        <v>0</v>
      </c>
      <c r="L569" t="s">
        <v>2198</v>
      </c>
    </row>
    <row r="570" spans="1:12" x14ac:dyDescent="0.2">
      <c r="A570" t="s">
        <v>2199</v>
      </c>
      <c r="B570" t="s">
        <v>1926</v>
      </c>
      <c r="C570" t="s">
        <v>2200</v>
      </c>
      <c r="D570" t="s">
        <v>697</v>
      </c>
      <c r="E570" t="s">
        <v>16</v>
      </c>
      <c r="F570">
        <v>28037</v>
      </c>
      <c r="G570">
        <v>35.443758099999997</v>
      </c>
      <c r="H570">
        <v>-80.991359299999999</v>
      </c>
      <c r="I570">
        <v>2</v>
      </c>
      <c r="J570">
        <v>3</v>
      </c>
      <c r="K570">
        <v>1</v>
      </c>
      <c r="L570" t="s">
        <v>1928</v>
      </c>
    </row>
    <row r="571" spans="1:12" x14ac:dyDescent="0.2">
      <c r="A571" t="s">
        <v>2201</v>
      </c>
      <c r="B571" t="s">
        <v>2202</v>
      </c>
      <c r="D571" t="s">
        <v>21</v>
      </c>
      <c r="E571" t="s">
        <v>16</v>
      </c>
      <c r="F571">
        <v>28209</v>
      </c>
      <c r="G571">
        <v>35.1811188</v>
      </c>
      <c r="H571">
        <v>-80.848849799999996</v>
      </c>
      <c r="I571">
        <v>4.5</v>
      </c>
      <c r="J571">
        <v>8</v>
      </c>
      <c r="K571">
        <v>0</v>
      </c>
      <c r="L571" t="s">
        <v>2203</v>
      </c>
    </row>
    <row r="572" spans="1:12" x14ac:dyDescent="0.2">
      <c r="A572" t="s">
        <v>2204</v>
      </c>
      <c r="B572" t="s">
        <v>2205</v>
      </c>
      <c r="C572" t="s">
        <v>2206</v>
      </c>
      <c r="D572" t="s">
        <v>39</v>
      </c>
      <c r="E572" t="s">
        <v>16</v>
      </c>
      <c r="F572">
        <v>28025</v>
      </c>
      <c r="G572">
        <v>35.410218783399998</v>
      </c>
      <c r="H572">
        <v>-80.581317096899994</v>
      </c>
      <c r="I572">
        <v>4</v>
      </c>
      <c r="J572">
        <v>8</v>
      </c>
      <c r="K572">
        <v>1</v>
      </c>
      <c r="L572" t="s">
        <v>2207</v>
      </c>
    </row>
    <row r="573" spans="1:12" x14ac:dyDescent="0.2">
      <c r="A573" t="s">
        <v>2208</v>
      </c>
      <c r="B573" t="s">
        <v>2209</v>
      </c>
      <c r="C573" t="s">
        <v>2210</v>
      </c>
      <c r="D573" t="s">
        <v>21</v>
      </c>
      <c r="E573" t="s">
        <v>16</v>
      </c>
      <c r="F573">
        <v>28226</v>
      </c>
      <c r="G573">
        <v>35.096097999999998</v>
      </c>
      <c r="H573">
        <v>-80.785634999999999</v>
      </c>
      <c r="I573">
        <v>3</v>
      </c>
      <c r="J573">
        <v>7</v>
      </c>
      <c r="K573">
        <v>0</v>
      </c>
      <c r="L573" t="s">
        <v>2211</v>
      </c>
    </row>
    <row r="574" spans="1:12" x14ac:dyDescent="0.2">
      <c r="A574" t="s">
        <v>2212</v>
      </c>
      <c r="B574" t="s">
        <v>2137</v>
      </c>
      <c r="C574" t="s">
        <v>2213</v>
      </c>
      <c r="D574" t="s">
        <v>21</v>
      </c>
      <c r="E574" t="s">
        <v>16</v>
      </c>
      <c r="F574">
        <v>28217</v>
      </c>
      <c r="G574">
        <v>35.149991</v>
      </c>
      <c r="H574">
        <v>-80.895898000000003</v>
      </c>
      <c r="I574">
        <v>4</v>
      </c>
      <c r="J574">
        <v>14</v>
      </c>
      <c r="K574">
        <v>1</v>
      </c>
      <c r="L574" t="s">
        <v>2214</v>
      </c>
    </row>
    <row r="575" spans="1:12" x14ac:dyDescent="0.2">
      <c r="A575" t="s">
        <v>2215</v>
      </c>
      <c r="B575" t="s">
        <v>2216</v>
      </c>
      <c r="C575" t="s">
        <v>2217</v>
      </c>
      <c r="D575" t="s">
        <v>21</v>
      </c>
      <c r="E575" t="s">
        <v>16</v>
      </c>
      <c r="F575">
        <v>28269</v>
      </c>
      <c r="G575">
        <v>35.339750199999997</v>
      </c>
      <c r="H575">
        <v>-80.834016099999999</v>
      </c>
      <c r="I575">
        <v>5</v>
      </c>
      <c r="J575">
        <v>3</v>
      </c>
      <c r="K575">
        <v>1</v>
      </c>
      <c r="L575" t="s">
        <v>2218</v>
      </c>
    </row>
    <row r="576" spans="1:12" x14ac:dyDescent="0.2">
      <c r="A576" t="s">
        <v>2219</v>
      </c>
      <c r="B576" t="s">
        <v>2220</v>
      </c>
      <c r="C576" t="s">
        <v>2221</v>
      </c>
      <c r="D576" t="s">
        <v>588</v>
      </c>
      <c r="E576" t="s">
        <v>16</v>
      </c>
      <c r="F576">
        <v>28110</v>
      </c>
      <c r="G576">
        <v>35.059482063899999</v>
      </c>
      <c r="H576">
        <v>-80.614222254599994</v>
      </c>
      <c r="I576">
        <v>5</v>
      </c>
      <c r="J576">
        <v>4</v>
      </c>
      <c r="K576">
        <v>1</v>
      </c>
      <c r="L576" t="s">
        <v>2222</v>
      </c>
    </row>
    <row r="577" spans="1:12" x14ac:dyDescent="0.2">
      <c r="A577" t="s">
        <v>2223</v>
      </c>
      <c r="B577" t="s">
        <v>2224</v>
      </c>
      <c r="C577" t="s">
        <v>2225</v>
      </c>
      <c r="D577" t="s">
        <v>135</v>
      </c>
      <c r="E577" t="s">
        <v>16</v>
      </c>
      <c r="F577">
        <v>28105</v>
      </c>
      <c r="G577">
        <v>35.105536999999998</v>
      </c>
      <c r="H577">
        <v>-80.6787499</v>
      </c>
      <c r="I577">
        <v>5</v>
      </c>
      <c r="J577">
        <v>3</v>
      </c>
      <c r="K577">
        <v>1</v>
      </c>
      <c r="L577" t="s">
        <v>2226</v>
      </c>
    </row>
    <row r="578" spans="1:12" x14ac:dyDescent="0.2">
      <c r="A578" t="s">
        <v>2227</v>
      </c>
      <c r="B578" t="s">
        <v>2228</v>
      </c>
      <c r="C578" t="s">
        <v>2229</v>
      </c>
      <c r="D578" t="s">
        <v>643</v>
      </c>
      <c r="E578" t="s">
        <v>16</v>
      </c>
      <c r="F578">
        <v>28079</v>
      </c>
      <c r="G578">
        <v>35.076728341299997</v>
      </c>
      <c r="H578">
        <v>-80.6493479759</v>
      </c>
      <c r="I578">
        <v>2.5</v>
      </c>
      <c r="J578">
        <v>5</v>
      </c>
      <c r="K578">
        <v>1</v>
      </c>
      <c r="L578" t="s">
        <v>2230</v>
      </c>
    </row>
    <row r="579" spans="1:12" x14ac:dyDescent="0.2">
      <c r="A579" t="s">
        <v>2231</v>
      </c>
      <c r="B579" t="s">
        <v>1374</v>
      </c>
      <c r="C579" t="s">
        <v>2232</v>
      </c>
      <c r="D579" t="s">
        <v>39</v>
      </c>
      <c r="E579" t="s">
        <v>16</v>
      </c>
      <c r="F579">
        <v>28027</v>
      </c>
      <c r="G579">
        <v>35.369936000000003</v>
      </c>
      <c r="H579">
        <v>-80.722570000000005</v>
      </c>
      <c r="I579">
        <v>2.5</v>
      </c>
      <c r="J579">
        <v>19</v>
      </c>
      <c r="K579">
        <v>1</v>
      </c>
      <c r="L579" t="s">
        <v>2233</v>
      </c>
    </row>
    <row r="580" spans="1:12" x14ac:dyDescent="0.2">
      <c r="A580" t="s">
        <v>2234</v>
      </c>
      <c r="B580" t="s">
        <v>2235</v>
      </c>
      <c r="C580" t="s">
        <v>2236</v>
      </c>
      <c r="D580" t="s">
        <v>601</v>
      </c>
      <c r="E580" t="s">
        <v>16</v>
      </c>
      <c r="F580">
        <v>28081</v>
      </c>
      <c r="G580">
        <v>35.486138699999998</v>
      </c>
      <c r="H580">
        <v>-80.628160500000007</v>
      </c>
      <c r="I580">
        <v>1</v>
      </c>
      <c r="J580">
        <v>3</v>
      </c>
      <c r="K580">
        <v>1</v>
      </c>
      <c r="L580" t="s">
        <v>2237</v>
      </c>
    </row>
    <row r="581" spans="1:12" x14ac:dyDescent="0.2">
      <c r="A581" t="s">
        <v>2238</v>
      </c>
      <c r="B581" t="s">
        <v>2239</v>
      </c>
      <c r="C581" t="s">
        <v>2240</v>
      </c>
      <c r="D581" t="s">
        <v>21</v>
      </c>
      <c r="E581" t="s">
        <v>16</v>
      </c>
      <c r="F581">
        <v>28205</v>
      </c>
      <c r="G581">
        <v>35.189199899999998</v>
      </c>
      <c r="H581">
        <v>-80.773268799999997</v>
      </c>
      <c r="I581">
        <v>3</v>
      </c>
      <c r="J581">
        <v>4</v>
      </c>
      <c r="K581">
        <v>1</v>
      </c>
      <c r="L581" t="s">
        <v>2241</v>
      </c>
    </row>
    <row r="582" spans="1:12" x14ac:dyDescent="0.2">
      <c r="A582" t="s">
        <v>2242</v>
      </c>
      <c r="B582" t="s">
        <v>2243</v>
      </c>
      <c r="C582" t="s">
        <v>2244</v>
      </c>
      <c r="D582" t="s">
        <v>21</v>
      </c>
      <c r="E582" t="s">
        <v>16</v>
      </c>
      <c r="F582">
        <v>28277</v>
      </c>
      <c r="G582">
        <v>35.053846200000002</v>
      </c>
      <c r="H582">
        <v>-80.853884100000002</v>
      </c>
      <c r="I582">
        <v>2.5</v>
      </c>
      <c r="J582">
        <v>12</v>
      </c>
      <c r="K582">
        <v>0</v>
      </c>
      <c r="L582" t="s">
        <v>515</v>
      </c>
    </row>
    <row r="583" spans="1:12" x14ac:dyDescent="0.2">
      <c r="A583" t="s">
        <v>2245</v>
      </c>
      <c r="B583" t="s">
        <v>2246</v>
      </c>
      <c r="C583" t="s">
        <v>2247</v>
      </c>
      <c r="D583" t="s">
        <v>21</v>
      </c>
      <c r="E583" t="s">
        <v>16</v>
      </c>
      <c r="F583">
        <v>28273</v>
      </c>
      <c r="G583">
        <v>35.108792000000001</v>
      </c>
      <c r="H583">
        <v>-80.881198793600007</v>
      </c>
      <c r="I583">
        <v>4</v>
      </c>
      <c r="J583">
        <v>11</v>
      </c>
      <c r="K583">
        <v>1</v>
      </c>
      <c r="L583" t="s">
        <v>2248</v>
      </c>
    </row>
    <row r="584" spans="1:12" x14ac:dyDescent="0.2">
      <c r="A584" t="s">
        <v>2249</v>
      </c>
      <c r="B584" t="s">
        <v>1822</v>
      </c>
      <c r="C584" t="s">
        <v>2250</v>
      </c>
      <c r="D584" t="s">
        <v>21</v>
      </c>
      <c r="E584" t="s">
        <v>16</v>
      </c>
      <c r="F584">
        <v>28262</v>
      </c>
      <c r="G584">
        <v>35.304560299999999</v>
      </c>
      <c r="H584">
        <v>-80.749632500000004</v>
      </c>
      <c r="I584">
        <v>1.5</v>
      </c>
      <c r="J584">
        <v>30</v>
      </c>
      <c r="K584">
        <v>1</v>
      </c>
      <c r="L584" t="s">
        <v>2251</v>
      </c>
    </row>
    <row r="585" spans="1:12" x14ac:dyDescent="0.2">
      <c r="A585" t="s">
        <v>2252</v>
      </c>
      <c r="B585" t="s">
        <v>2253</v>
      </c>
      <c r="C585" t="s">
        <v>2254</v>
      </c>
      <c r="D585" t="s">
        <v>26</v>
      </c>
      <c r="E585" t="s">
        <v>16</v>
      </c>
      <c r="F585">
        <v>28078</v>
      </c>
      <c r="G585">
        <v>35.441951099999997</v>
      </c>
      <c r="H585">
        <v>-80.866361299999994</v>
      </c>
      <c r="I585">
        <v>5</v>
      </c>
      <c r="J585">
        <v>7</v>
      </c>
      <c r="K585">
        <v>0</v>
      </c>
      <c r="L585" t="s">
        <v>2255</v>
      </c>
    </row>
    <row r="586" spans="1:12" x14ac:dyDescent="0.2">
      <c r="A586" t="s">
        <v>2256</v>
      </c>
      <c r="B586" t="s">
        <v>2257</v>
      </c>
      <c r="C586" t="s">
        <v>2258</v>
      </c>
      <c r="D586" t="s">
        <v>21</v>
      </c>
      <c r="E586" t="s">
        <v>16</v>
      </c>
      <c r="F586">
        <v>28203</v>
      </c>
      <c r="G586">
        <v>35.204375599999999</v>
      </c>
      <c r="H586">
        <v>-80.864113099999997</v>
      </c>
      <c r="I586">
        <v>3.5</v>
      </c>
      <c r="J586">
        <v>10</v>
      </c>
      <c r="K586">
        <v>1</v>
      </c>
      <c r="L586" t="s">
        <v>440</v>
      </c>
    </row>
    <row r="587" spans="1:12" x14ac:dyDescent="0.2">
      <c r="A587" t="s">
        <v>2259</v>
      </c>
      <c r="B587" t="s">
        <v>2260</v>
      </c>
      <c r="C587" t="s">
        <v>2261</v>
      </c>
      <c r="D587" t="s">
        <v>21</v>
      </c>
      <c r="E587" t="s">
        <v>16</v>
      </c>
      <c r="F587">
        <v>28212</v>
      </c>
      <c r="G587">
        <v>35.202526115300003</v>
      </c>
      <c r="H587">
        <v>-80.735718943500004</v>
      </c>
      <c r="I587">
        <v>3.5</v>
      </c>
      <c r="J587">
        <v>27</v>
      </c>
      <c r="K587">
        <v>1</v>
      </c>
      <c r="L587" t="s">
        <v>2262</v>
      </c>
    </row>
    <row r="588" spans="1:12" x14ac:dyDescent="0.2">
      <c r="A588" t="s">
        <v>2263</v>
      </c>
      <c r="B588" t="s">
        <v>2264</v>
      </c>
      <c r="C588" t="s">
        <v>2265</v>
      </c>
      <c r="D588" t="s">
        <v>21</v>
      </c>
      <c r="E588" t="s">
        <v>16</v>
      </c>
      <c r="F588">
        <v>28270</v>
      </c>
      <c r="G588">
        <v>35.108834600000002</v>
      </c>
      <c r="H588">
        <v>-80.765600000000006</v>
      </c>
      <c r="I588">
        <v>3.5</v>
      </c>
      <c r="J588">
        <v>5</v>
      </c>
      <c r="K588">
        <v>0</v>
      </c>
      <c r="L588" t="s">
        <v>256</v>
      </c>
    </row>
    <row r="589" spans="1:12" x14ac:dyDescent="0.2">
      <c r="A589" t="s">
        <v>2266</v>
      </c>
      <c r="B589" t="s">
        <v>2267</v>
      </c>
      <c r="C589" t="s">
        <v>2268</v>
      </c>
      <c r="D589" t="s">
        <v>21</v>
      </c>
      <c r="E589" t="s">
        <v>16</v>
      </c>
      <c r="F589">
        <v>28207</v>
      </c>
      <c r="G589">
        <v>35.202103999999999</v>
      </c>
      <c r="H589">
        <v>-80.824529999999996</v>
      </c>
      <c r="I589">
        <v>4.5</v>
      </c>
      <c r="J589">
        <v>38</v>
      </c>
      <c r="K589">
        <v>0</v>
      </c>
      <c r="L589" t="s">
        <v>2269</v>
      </c>
    </row>
    <row r="590" spans="1:12" x14ac:dyDescent="0.2">
      <c r="A590" t="s">
        <v>2270</v>
      </c>
      <c r="B590" t="s">
        <v>2271</v>
      </c>
      <c r="C590" t="s">
        <v>2272</v>
      </c>
      <c r="D590" t="s">
        <v>21</v>
      </c>
      <c r="E590" t="s">
        <v>16</v>
      </c>
      <c r="F590">
        <v>28262</v>
      </c>
      <c r="G590">
        <v>35.327002299999997</v>
      </c>
      <c r="H590">
        <v>-80.740622700000003</v>
      </c>
      <c r="I590">
        <v>3</v>
      </c>
      <c r="J590">
        <v>9</v>
      </c>
      <c r="K590">
        <v>1</v>
      </c>
      <c r="L590" t="s">
        <v>2273</v>
      </c>
    </row>
    <row r="591" spans="1:12" x14ac:dyDescent="0.2">
      <c r="A591" t="s">
        <v>2274</v>
      </c>
      <c r="B591" t="s">
        <v>2275</v>
      </c>
      <c r="C591" t="s">
        <v>2276</v>
      </c>
      <c r="D591" t="s">
        <v>21</v>
      </c>
      <c r="E591" t="s">
        <v>16</v>
      </c>
      <c r="F591">
        <v>28202</v>
      </c>
      <c r="G591">
        <v>35.228362199999999</v>
      </c>
      <c r="H591">
        <v>-80.842778899999999</v>
      </c>
      <c r="I591">
        <v>4.5</v>
      </c>
      <c r="J591">
        <v>3</v>
      </c>
      <c r="K591">
        <v>0</v>
      </c>
      <c r="L591" t="s">
        <v>2277</v>
      </c>
    </row>
    <row r="592" spans="1:12" x14ac:dyDescent="0.2">
      <c r="A592" t="s">
        <v>2278</v>
      </c>
      <c r="B592" t="s">
        <v>2279</v>
      </c>
      <c r="D592" t="s">
        <v>21</v>
      </c>
      <c r="E592" t="s">
        <v>16</v>
      </c>
      <c r="F592">
        <v>28270</v>
      </c>
      <c r="G592">
        <v>35.109778200000001</v>
      </c>
      <c r="H592">
        <v>-80.771321</v>
      </c>
      <c r="I592">
        <v>4.5</v>
      </c>
      <c r="J592">
        <v>6</v>
      </c>
      <c r="K592">
        <v>1</v>
      </c>
      <c r="L592" t="s">
        <v>2280</v>
      </c>
    </row>
    <row r="593" spans="1:12" x14ac:dyDescent="0.2">
      <c r="A593" t="s">
        <v>2281</v>
      </c>
      <c r="B593" t="s">
        <v>2282</v>
      </c>
      <c r="C593" t="s">
        <v>2283</v>
      </c>
      <c r="D593" t="s">
        <v>21</v>
      </c>
      <c r="E593" t="s">
        <v>16</v>
      </c>
      <c r="F593">
        <v>28215</v>
      </c>
      <c r="G593">
        <v>35.234696</v>
      </c>
      <c r="H593">
        <v>-80.737634999999997</v>
      </c>
      <c r="I593">
        <v>3.5</v>
      </c>
      <c r="J593">
        <v>3</v>
      </c>
      <c r="K593">
        <v>0</v>
      </c>
      <c r="L593" t="s">
        <v>2284</v>
      </c>
    </row>
    <row r="594" spans="1:12" x14ac:dyDescent="0.2">
      <c r="A594" t="s">
        <v>2285</v>
      </c>
      <c r="B594" t="s">
        <v>2286</v>
      </c>
      <c r="C594" t="s">
        <v>2287</v>
      </c>
      <c r="D594" t="s">
        <v>30</v>
      </c>
      <c r="E594" t="s">
        <v>16</v>
      </c>
      <c r="F594">
        <v>28052</v>
      </c>
      <c r="G594">
        <v>35.2636945</v>
      </c>
      <c r="H594">
        <v>-81.183190999999994</v>
      </c>
      <c r="I594">
        <v>4</v>
      </c>
      <c r="J594">
        <v>12</v>
      </c>
      <c r="K594">
        <v>0</v>
      </c>
      <c r="L594" t="s">
        <v>2288</v>
      </c>
    </row>
    <row r="595" spans="1:12" x14ac:dyDescent="0.2">
      <c r="A595" t="s">
        <v>2289</v>
      </c>
      <c r="B595" t="s">
        <v>2290</v>
      </c>
      <c r="C595" t="s">
        <v>2291</v>
      </c>
      <c r="D595" t="s">
        <v>21</v>
      </c>
      <c r="E595" t="s">
        <v>16</v>
      </c>
      <c r="F595">
        <v>28278</v>
      </c>
      <c r="G595">
        <v>35.069065999999999</v>
      </c>
      <c r="H595">
        <v>-81.007862000000003</v>
      </c>
      <c r="I595">
        <v>3.5</v>
      </c>
      <c r="J595">
        <v>3</v>
      </c>
      <c r="K595">
        <v>1</v>
      </c>
      <c r="L595" t="s">
        <v>2292</v>
      </c>
    </row>
    <row r="596" spans="1:12" x14ac:dyDescent="0.2">
      <c r="A596" t="s">
        <v>2293</v>
      </c>
      <c r="B596" t="s">
        <v>2294</v>
      </c>
      <c r="C596" t="s">
        <v>2295</v>
      </c>
      <c r="D596" t="s">
        <v>643</v>
      </c>
      <c r="E596" t="s">
        <v>16</v>
      </c>
      <c r="F596">
        <v>28079</v>
      </c>
      <c r="G596">
        <v>35.069026283500001</v>
      </c>
      <c r="H596">
        <v>-80.678730905099997</v>
      </c>
      <c r="I596">
        <v>4.5</v>
      </c>
      <c r="J596">
        <v>4</v>
      </c>
      <c r="K596">
        <v>0</v>
      </c>
      <c r="L596" t="s">
        <v>2296</v>
      </c>
    </row>
    <row r="597" spans="1:12" x14ac:dyDescent="0.2">
      <c r="A597" t="s">
        <v>2297</v>
      </c>
      <c r="B597" t="s">
        <v>2298</v>
      </c>
      <c r="C597" t="s">
        <v>2299</v>
      </c>
      <c r="D597" t="s">
        <v>21</v>
      </c>
      <c r="E597" t="s">
        <v>16</v>
      </c>
      <c r="F597">
        <v>28226</v>
      </c>
      <c r="G597">
        <v>35.053777599999997</v>
      </c>
      <c r="H597">
        <v>-80.846781199999995</v>
      </c>
      <c r="I597">
        <v>3</v>
      </c>
      <c r="J597">
        <v>6</v>
      </c>
      <c r="K597">
        <v>1</v>
      </c>
      <c r="L597" t="s">
        <v>2300</v>
      </c>
    </row>
    <row r="598" spans="1:12" x14ac:dyDescent="0.2">
      <c r="A598" t="s">
        <v>2301</v>
      </c>
      <c r="B598" t="s">
        <v>2302</v>
      </c>
      <c r="C598" t="s">
        <v>2303</v>
      </c>
      <c r="D598" t="s">
        <v>21</v>
      </c>
      <c r="E598" t="s">
        <v>16</v>
      </c>
      <c r="F598">
        <v>28209</v>
      </c>
      <c r="G598">
        <v>35.1586529</v>
      </c>
      <c r="H598">
        <v>-80.849433599999998</v>
      </c>
      <c r="I598">
        <v>4.5</v>
      </c>
      <c r="J598">
        <v>22</v>
      </c>
      <c r="K598">
        <v>1</v>
      </c>
      <c r="L598" t="s">
        <v>2304</v>
      </c>
    </row>
    <row r="599" spans="1:12" x14ac:dyDescent="0.2">
      <c r="A599" t="s">
        <v>2305</v>
      </c>
      <c r="B599" t="s">
        <v>2306</v>
      </c>
      <c r="C599" t="s">
        <v>2307</v>
      </c>
      <c r="D599" t="s">
        <v>601</v>
      </c>
      <c r="E599" t="s">
        <v>16</v>
      </c>
      <c r="F599">
        <v>28081</v>
      </c>
      <c r="G599">
        <v>35.493631999999998</v>
      </c>
      <c r="H599">
        <v>-80.626322999999999</v>
      </c>
      <c r="I599">
        <v>5</v>
      </c>
      <c r="J599">
        <v>7</v>
      </c>
      <c r="K599">
        <v>1</v>
      </c>
      <c r="L599" t="s">
        <v>2308</v>
      </c>
    </row>
    <row r="600" spans="1:12" x14ac:dyDescent="0.2">
      <c r="A600" t="s">
        <v>2309</v>
      </c>
      <c r="B600" t="s">
        <v>2310</v>
      </c>
      <c r="C600" t="s">
        <v>2311</v>
      </c>
      <c r="D600" t="s">
        <v>21</v>
      </c>
      <c r="E600" t="s">
        <v>16</v>
      </c>
      <c r="F600">
        <v>28204</v>
      </c>
      <c r="G600">
        <v>35.218709082499998</v>
      </c>
      <c r="H600">
        <v>-80.836929202099995</v>
      </c>
      <c r="I600">
        <v>4</v>
      </c>
      <c r="J600">
        <v>47</v>
      </c>
      <c r="K600">
        <v>1</v>
      </c>
      <c r="L600" t="s">
        <v>923</v>
      </c>
    </row>
    <row r="601" spans="1:12" x14ac:dyDescent="0.2">
      <c r="A601" t="s">
        <v>2312</v>
      </c>
      <c r="B601" t="s">
        <v>2313</v>
      </c>
      <c r="C601" t="s">
        <v>2314</v>
      </c>
      <c r="D601" t="s">
        <v>21</v>
      </c>
      <c r="E601" t="s">
        <v>16</v>
      </c>
      <c r="F601">
        <v>28203</v>
      </c>
      <c r="G601">
        <v>35.201812500000003</v>
      </c>
      <c r="H601">
        <v>-80.843790200000001</v>
      </c>
      <c r="I601">
        <v>3</v>
      </c>
      <c r="J601">
        <v>10</v>
      </c>
      <c r="K601">
        <v>1</v>
      </c>
      <c r="L601" t="s">
        <v>2315</v>
      </c>
    </row>
    <row r="602" spans="1:12" x14ac:dyDescent="0.2">
      <c r="A602" t="e">
        <f>-Bb3kfdHIX1qm2RvtHnOTQ</f>
        <v>#NAME?</v>
      </c>
      <c r="B602" t="s">
        <v>2257</v>
      </c>
      <c r="C602" t="s">
        <v>2316</v>
      </c>
      <c r="D602" t="s">
        <v>135</v>
      </c>
      <c r="E602" t="s">
        <v>16</v>
      </c>
      <c r="F602">
        <v>28105</v>
      </c>
      <c r="G602">
        <v>35.128028</v>
      </c>
      <c r="H602">
        <v>-80.702461</v>
      </c>
      <c r="I602">
        <v>3</v>
      </c>
      <c r="J602">
        <v>20</v>
      </c>
      <c r="K602">
        <v>1</v>
      </c>
      <c r="L602" t="s">
        <v>2317</v>
      </c>
    </row>
    <row r="603" spans="1:12" x14ac:dyDescent="0.2">
      <c r="A603" t="s">
        <v>2318</v>
      </c>
      <c r="B603" t="s">
        <v>2319</v>
      </c>
      <c r="C603" t="s">
        <v>2320</v>
      </c>
      <c r="D603" t="s">
        <v>21</v>
      </c>
      <c r="E603" t="s">
        <v>16</v>
      </c>
      <c r="F603">
        <v>28215</v>
      </c>
      <c r="G603">
        <v>35.221676000000002</v>
      </c>
      <c r="H603">
        <v>-80.702392000000003</v>
      </c>
      <c r="I603">
        <v>2.5</v>
      </c>
      <c r="J603">
        <v>3</v>
      </c>
      <c r="K603">
        <v>1</v>
      </c>
      <c r="L603" t="s">
        <v>1247</v>
      </c>
    </row>
    <row r="604" spans="1:12" x14ac:dyDescent="0.2">
      <c r="A604" t="s">
        <v>2321</v>
      </c>
      <c r="B604" t="s">
        <v>2322</v>
      </c>
      <c r="C604" t="s">
        <v>2323</v>
      </c>
      <c r="D604" t="s">
        <v>21</v>
      </c>
      <c r="E604" t="s">
        <v>16</v>
      </c>
      <c r="F604">
        <v>28269</v>
      </c>
      <c r="G604">
        <v>35.346414199999998</v>
      </c>
      <c r="H604">
        <v>-80.826750399999995</v>
      </c>
      <c r="I604">
        <v>4.5</v>
      </c>
      <c r="J604">
        <v>19</v>
      </c>
      <c r="K604">
        <v>1</v>
      </c>
      <c r="L604" t="s">
        <v>2324</v>
      </c>
    </row>
    <row r="605" spans="1:12" x14ac:dyDescent="0.2">
      <c r="A605" t="s">
        <v>2325</v>
      </c>
      <c r="B605" t="s">
        <v>2326</v>
      </c>
      <c r="C605" t="s">
        <v>2327</v>
      </c>
      <c r="D605" t="s">
        <v>21</v>
      </c>
      <c r="E605" t="s">
        <v>16</v>
      </c>
      <c r="F605">
        <v>28262</v>
      </c>
      <c r="G605">
        <v>35.225428733299999</v>
      </c>
      <c r="H605">
        <v>-80.841522216800001</v>
      </c>
      <c r="I605">
        <v>3.5</v>
      </c>
      <c r="J605">
        <v>3</v>
      </c>
      <c r="K605">
        <v>1</v>
      </c>
      <c r="L605" t="s">
        <v>2328</v>
      </c>
    </row>
    <row r="606" spans="1:12" x14ac:dyDescent="0.2">
      <c r="A606" t="s">
        <v>2329</v>
      </c>
      <c r="B606" t="s">
        <v>2330</v>
      </c>
      <c r="C606" t="s">
        <v>2331</v>
      </c>
      <c r="D606" t="s">
        <v>21</v>
      </c>
      <c r="E606" t="s">
        <v>16</v>
      </c>
      <c r="F606">
        <v>28227</v>
      </c>
      <c r="G606">
        <v>35.144788300000002</v>
      </c>
      <c r="H606">
        <v>-80.729254900000001</v>
      </c>
      <c r="I606">
        <v>4</v>
      </c>
      <c r="J606">
        <v>13</v>
      </c>
      <c r="K606">
        <v>1</v>
      </c>
      <c r="L606" t="s">
        <v>2332</v>
      </c>
    </row>
    <row r="607" spans="1:12" x14ac:dyDescent="0.2">
      <c r="A607" t="s">
        <v>2333</v>
      </c>
      <c r="B607" t="s">
        <v>2334</v>
      </c>
      <c r="C607" t="s">
        <v>2335</v>
      </c>
      <c r="D607" t="s">
        <v>21</v>
      </c>
      <c r="E607" t="s">
        <v>16</v>
      </c>
      <c r="F607">
        <v>28204</v>
      </c>
      <c r="G607">
        <v>35.214835800000003</v>
      </c>
      <c r="H607">
        <v>-80.834437600000001</v>
      </c>
      <c r="I607">
        <v>3.5</v>
      </c>
      <c r="J607">
        <v>3</v>
      </c>
      <c r="K607">
        <v>1</v>
      </c>
      <c r="L607" t="s">
        <v>2336</v>
      </c>
    </row>
    <row r="608" spans="1:12" x14ac:dyDescent="0.2">
      <c r="A608" t="e">
        <f>-keMyHsrFvDV5-Ii951wWQ</f>
        <v>#NAME?</v>
      </c>
      <c r="B608" t="s">
        <v>2337</v>
      </c>
      <c r="C608" t="s">
        <v>2338</v>
      </c>
      <c r="D608" t="s">
        <v>295</v>
      </c>
      <c r="E608" t="s">
        <v>16</v>
      </c>
      <c r="F608">
        <v>28134</v>
      </c>
      <c r="G608">
        <v>35.085955200000001</v>
      </c>
      <c r="H608">
        <v>-80.890862200000001</v>
      </c>
      <c r="I608">
        <v>4.5</v>
      </c>
      <c r="J608">
        <v>3</v>
      </c>
      <c r="K608">
        <v>1</v>
      </c>
      <c r="L608" t="s">
        <v>713</v>
      </c>
    </row>
    <row r="609" spans="1:12" x14ac:dyDescent="0.2">
      <c r="A609" t="s">
        <v>2339</v>
      </c>
      <c r="B609" t="s">
        <v>2340</v>
      </c>
      <c r="C609" t="s">
        <v>2341</v>
      </c>
      <c r="D609" t="s">
        <v>21</v>
      </c>
      <c r="E609" t="s">
        <v>16</v>
      </c>
      <c r="F609">
        <v>28206</v>
      </c>
      <c r="G609">
        <v>35.238905699999997</v>
      </c>
      <c r="H609">
        <v>-80.845110300000002</v>
      </c>
      <c r="I609">
        <v>3</v>
      </c>
      <c r="J609">
        <v>37</v>
      </c>
      <c r="K609">
        <v>1</v>
      </c>
      <c r="L609" t="s">
        <v>2342</v>
      </c>
    </row>
    <row r="610" spans="1:12" x14ac:dyDescent="0.2">
      <c r="A610" t="s">
        <v>2343</v>
      </c>
      <c r="B610" t="s">
        <v>2257</v>
      </c>
      <c r="C610" t="s">
        <v>2344</v>
      </c>
      <c r="D610" t="s">
        <v>21</v>
      </c>
      <c r="E610" t="s">
        <v>16</v>
      </c>
      <c r="F610">
        <v>28213</v>
      </c>
      <c r="G610">
        <v>35.309775999999999</v>
      </c>
      <c r="H610">
        <v>-80.715463999999997</v>
      </c>
      <c r="I610">
        <v>1.5</v>
      </c>
      <c r="J610">
        <v>3</v>
      </c>
      <c r="K610">
        <v>1</v>
      </c>
      <c r="L610" t="s">
        <v>2345</v>
      </c>
    </row>
    <row r="611" spans="1:12" x14ac:dyDescent="0.2">
      <c r="A611" t="s">
        <v>2346</v>
      </c>
      <c r="B611" t="s">
        <v>2347</v>
      </c>
      <c r="C611" t="s">
        <v>2348</v>
      </c>
      <c r="D611" t="s">
        <v>21</v>
      </c>
      <c r="E611" t="s">
        <v>16</v>
      </c>
      <c r="F611">
        <v>28204</v>
      </c>
      <c r="G611">
        <v>35.216944478400002</v>
      </c>
      <c r="H611">
        <v>-80.834012031599997</v>
      </c>
      <c r="I611">
        <v>4.5</v>
      </c>
      <c r="J611">
        <v>35</v>
      </c>
      <c r="K611">
        <v>1</v>
      </c>
      <c r="L611" t="s">
        <v>2349</v>
      </c>
    </row>
    <row r="612" spans="1:12" x14ac:dyDescent="0.2">
      <c r="A612" t="s">
        <v>2350</v>
      </c>
      <c r="B612" t="s">
        <v>856</v>
      </c>
      <c r="C612" t="s">
        <v>2351</v>
      </c>
      <c r="D612" t="s">
        <v>588</v>
      </c>
      <c r="E612" t="s">
        <v>16</v>
      </c>
      <c r="F612">
        <v>28110</v>
      </c>
      <c r="G612">
        <v>35.0087957</v>
      </c>
      <c r="H612">
        <v>-80.560814800000003</v>
      </c>
      <c r="I612">
        <v>2.5</v>
      </c>
      <c r="J612">
        <v>16</v>
      </c>
      <c r="K612">
        <v>1</v>
      </c>
      <c r="L612" t="s">
        <v>2352</v>
      </c>
    </row>
    <row r="613" spans="1:12" x14ac:dyDescent="0.2">
      <c r="A613" t="s">
        <v>2353</v>
      </c>
      <c r="B613" t="s">
        <v>2354</v>
      </c>
      <c r="C613" t="s">
        <v>2355</v>
      </c>
      <c r="D613" t="s">
        <v>21</v>
      </c>
      <c r="E613" t="s">
        <v>16</v>
      </c>
      <c r="F613">
        <v>28227</v>
      </c>
      <c r="G613">
        <v>35.163167799999997</v>
      </c>
      <c r="H613">
        <v>-80.741405799999995</v>
      </c>
      <c r="I613">
        <v>4</v>
      </c>
      <c r="J613">
        <v>52</v>
      </c>
      <c r="K613">
        <v>0</v>
      </c>
      <c r="L613" t="s">
        <v>2356</v>
      </c>
    </row>
    <row r="614" spans="1:12" x14ac:dyDescent="0.2">
      <c r="A614" t="s">
        <v>2357</v>
      </c>
      <c r="B614" t="s">
        <v>2358</v>
      </c>
      <c r="C614" t="s">
        <v>2359</v>
      </c>
      <c r="D614" t="s">
        <v>239</v>
      </c>
      <c r="E614" t="s">
        <v>16</v>
      </c>
      <c r="F614">
        <v>28173</v>
      </c>
      <c r="G614">
        <v>34.923816274700002</v>
      </c>
      <c r="H614">
        <v>-80.740715353900001</v>
      </c>
      <c r="I614">
        <v>4.5</v>
      </c>
      <c r="J614">
        <v>11</v>
      </c>
      <c r="K614">
        <v>1</v>
      </c>
      <c r="L614" t="s">
        <v>2360</v>
      </c>
    </row>
    <row r="615" spans="1:12" x14ac:dyDescent="0.2">
      <c r="A615" t="s">
        <v>2361</v>
      </c>
      <c r="B615" t="s">
        <v>695</v>
      </c>
      <c r="C615" t="s">
        <v>2362</v>
      </c>
      <c r="D615" t="s">
        <v>26</v>
      </c>
      <c r="E615" t="s">
        <v>16</v>
      </c>
      <c r="F615">
        <v>28078</v>
      </c>
      <c r="G615">
        <v>35.406154200000003</v>
      </c>
      <c r="H615">
        <v>-80.862470200000004</v>
      </c>
      <c r="I615">
        <v>4.5</v>
      </c>
      <c r="J615">
        <v>14</v>
      </c>
      <c r="K615">
        <v>1</v>
      </c>
      <c r="L615" t="s">
        <v>2363</v>
      </c>
    </row>
    <row r="616" spans="1:12" x14ac:dyDescent="0.2">
      <c r="A616" t="s">
        <v>2364</v>
      </c>
      <c r="B616" t="s">
        <v>2365</v>
      </c>
      <c r="C616" t="s">
        <v>2366</v>
      </c>
      <c r="D616" t="s">
        <v>21</v>
      </c>
      <c r="E616" t="s">
        <v>16</v>
      </c>
      <c r="F616">
        <v>28211</v>
      </c>
      <c r="G616">
        <v>35.152009</v>
      </c>
      <c r="H616">
        <v>-80.832738000000006</v>
      </c>
      <c r="I616">
        <v>4.5</v>
      </c>
      <c r="J616">
        <v>3</v>
      </c>
      <c r="K616">
        <v>1</v>
      </c>
      <c r="L616" t="s">
        <v>2367</v>
      </c>
    </row>
    <row r="617" spans="1:12" x14ac:dyDescent="0.2">
      <c r="A617" t="s">
        <v>2368</v>
      </c>
      <c r="B617" t="s">
        <v>2369</v>
      </c>
      <c r="C617" t="s">
        <v>2370</v>
      </c>
      <c r="D617" t="s">
        <v>21</v>
      </c>
      <c r="E617" t="s">
        <v>16</v>
      </c>
      <c r="F617">
        <v>28204</v>
      </c>
      <c r="G617">
        <v>35.214225599999999</v>
      </c>
      <c r="H617">
        <v>-80.826741999999996</v>
      </c>
      <c r="I617">
        <v>3</v>
      </c>
      <c r="J617">
        <v>172</v>
      </c>
      <c r="K617">
        <v>1</v>
      </c>
      <c r="L617" t="s">
        <v>1056</v>
      </c>
    </row>
    <row r="618" spans="1:12" x14ac:dyDescent="0.2">
      <c r="A618" t="s">
        <v>2371</v>
      </c>
      <c r="B618" t="s">
        <v>604</v>
      </c>
      <c r="C618" t="s">
        <v>2372</v>
      </c>
      <c r="D618" t="s">
        <v>21</v>
      </c>
      <c r="E618" t="s">
        <v>16</v>
      </c>
      <c r="F618">
        <v>28270</v>
      </c>
      <c r="G618">
        <v>35.138055999999999</v>
      </c>
      <c r="H618">
        <v>-80.737959000000004</v>
      </c>
      <c r="I618">
        <v>4</v>
      </c>
      <c r="J618">
        <v>4</v>
      </c>
      <c r="K618">
        <v>0</v>
      </c>
      <c r="L618" t="s">
        <v>2373</v>
      </c>
    </row>
    <row r="619" spans="1:12" x14ac:dyDescent="0.2">
      <c r="A619" t="s">
        <v>2374</v>
      </c>
      <c r="B619" t="s">
        <v>2375</v>
      </c>
      <c r="C619" t="s">
        <v>2376</v>
      </c>
      <c r="D619" t="s">
        <v>21</v>
      </c>
      <c r="E619" t="s">
        <v>16</v>
      </c>
      <c r="F619">
        <v>28277</v>
      </c>
      <c r="G619">
        <v>35.035338000000003</v>
      </c>
      <c r="H619">
        <v>-80.804100000000005</v>
      </c>
      <c r="I619">
        <v>3.5</v>
      </c>
      <c r="J619">
        <v>6</v>
      </c>
      <c r="K619">
        <v>1</v>
      </c>
      <c r="L619" t="s">
        <v>2377</v>
      </c>
    </row>
    <row r="620" spans="1:12" x14ac:dyDescent="0.2">
      <c r="A620" t="s">
        <v>2378</v>
      </c>
      <c r="B620" t="s">
        <v>2379</v>
      </c>
      <c r="C620" t="s">
        <v>2380</v>
      </c>
      <c r="D620" t="s">
        <v>295</v>
      </c>
      <c r="E620" t="s">
        <v>16</v>
      </c>
      <c r="F620">
        <v>28134</v>
      </c>
      <c r="G620">
        <v>35.085500000000003</v>
      </c>
      <c r="H620">
        <v>-80.887799999999999</v>
      </c>
      <c r="I620">
        <v>4.5</v>
      </c>
      <c r="J620">
        <v>8</v>
      </c>
      <c r="K620">
        <v>1</v>
      </c>
      <c r="L620" t="s">
        <v>2381</v>
      </c>
    </row>
    <row r="621" spans="1:12" x14ac:dyDescent="0.2">
      <c r="A621" t="s">
        <v>2382</v>
      </c>
      <c r="B621" t="s">
        <v>641</v>
      </c>
      <c r="C621" t="s">
        <v>2383</v>
      </c>
      <c r="D621" t="s">
        <v>21</v>
      </c>
      <c r="E621" t="s">
        <v>16</v>
      </c>
      <c r="F621">
        <v>28216</v>
      </c>
      <c r="G621">
        <v>35.327229612300002</v>
      </c>
      <c r="H621">
        <v>-80.944431792000003</v>
      </c>
      <c r="I621">
        <v>1.5</v>
      </c>
      <c r="J621">
        <v>19</v>
      </c>
      <c r="K621">
        <v>1</v>
      </c>
      <c r="L621" t="s">
        <v>2384</v>
      </c>
    </row>
    <row r="622" spans="1:12" x14ac:dyDescent="0.2">
      <c r="A622" t="s">
        <v>2385</v>
      </c>
      <c r="B622" t="s">
        <v>1058</v>
      </c>
      <c r="C622" t="s">
        <v>2386</v>
      </c>
      <c r="D622" t="s">
        <v>26</v>
      </c>
      <c r="E622" t="s">
        <v>16</v>
      </c>
      <c r="F622">
        <v>28078</v>
      </c>
      <c r="G622">
        <v>35.445739000000003</v>
      </c>
      <c r="H622">
        <v>-80.878032000000005</v>
      </c>
      <c r="I622">
        <v>3.5</v>
      </c>
      <c r="J622">
        <v>22</v>
      </c>
      <c r="K622">
        <v>1</v>
      </c>
      <c r="L622" t="s">
        <v>1060</v>
      </c>
    </row>
    <row r="623" spans="1:12" x14ac:dyDescent="0.2">
      <c r="A623" t="s">
        <v>2387</v>
      </c>
      <c r="B623" t="s">
        <v>2388</v>
      </c>
      <c r="C623" t="s">
        <v>2389</v>
      </c>
      <c r="D623" t="s">
        <v>21</v>
      </c>
      <c r="E623" t="s">
        <v>16</v>
      </c>
      <c r="F623">
        <v>28202</v>
      </c>
      <c r="G623">
        <v>35.224285999999999</v>
      </c>
      <c r="H623">
        <v>-80.845116000000004</v>
      </c>
      <c r="I623">
        <v>4</v>
      </c>
      <c r="J623">
        <v>646</v>
      </c>
      <c r="K623">
        <v>1</v>
      </c>
      <c r="L623" t="s">
        <v>2390</v>
      </c>
    </row>
    <row r="624" spans="1:12" x14ac:dyDescent="0.2">
      <c r="A624" t="s">
        <v>2391</v>
      </c>
      <c r="B624" t="s">
        <v>2392</v>
      </c>
      <c r="C624" t="s">
        <v>2393</v>
      </c>
      <c r="D624" t="s">
        <v>39</v>
      </c>
      <c r="E624" t="s">
        <v>16</v>
      </c>
      <c r="F624">
        <v>28025</v>
      </c>
      <c r="G624">
        <v>35.388262500000003</v>
      </c>
      <c r="H624">
        <v>-80.561435200000005</v>
      </c>
      <c r="I624">
        <v>3</v>
      </c>
      <c r="J624">
        <v>20</v>
      </c>
      <c r="K624">
        <v>1</v>
      </c>
      <c r="L624" t="s">
        <v>2394</v>
      </c>
    </row>
    <row r="625" spans="1:12" x14ac:dyDescent="0.2">
      <c r="A625" t="s">
        <v>2395</v>
      </c>
      <c r="B625" t="s">
        <v>2396</v>
      </c>
      <c r="C625" t="s">
        <v>2397</v>
      </c>
      <c r="D625" t="s">
        <v>21</v>
      </c>
      <c r="E625" t="s">
        <v>16</v>
      </c>
      <c r="F625">
        <v>28277</v>
      </c>
      <c r="G625">
        <v>35.053244499999998</v>
      </c>
      <c r="H625">
        <v>-80.850964300000001</v>
      </c>
      <c r="I625">
        <v>5</v>
      </c>
      <c r="J625">
        <v>10</v>
      </c>
      <c r="K625">
        <v>1</v>
      </c>
      <c r="L625" t="s">
        <v>2398</v>
      </c>
    </row>
    <row r="626" spans="1:12" x14ac:dyDescent="0.2">
      <c r="A626" t="s">
        <v>2399</v>
      </c>
      <c r="B626" t="s">
        <v>2400</v>
      </c>
      <c r="C626" t="s">
        <v>2401</v>
      </c>
      <c r="D626" t="s">
        <v>39</v>
      </c>
      <c r="E626" t="s">
        <v>16</v>
      </c>
      <c r="F626">
        <v>28027</v>
      </c>
      <c r="G626">
        <v>35.372629199999999</v>
      </c>
      <c r="H626">
        <v>-80.722446700000006</v>
      </c>
      <c r="I626">
        <v>1.5</v>
      </c>
      <c r="J626">
        <v>7</v>
      </c>
      <c r="K626">
        <v>0</v>
      </c>
      <c r="L626" t="s">
        <v>2402</v>
      </c>
    </row>
    <row r="627" spans="1:12" x14ac:dyDescent="0.2">
      <c r="A627" t="s">
        <v>2403</v>
      </c>
      <c r="B627" t="s">
        <v>2404</v>
      </c>
      <c r="C627" t="s">
        <v>2405</v>
      </c>
      <c r="D627" t="s">
        <v>21</v>
      </c>
      <c r="E627" t="s">
        <v>16</v>
      </c>
      <c r="F627">
        <v>28211</v>
      </c>
      <c r="G627">
        <v>35.192051900000003</v>
      </c>
      <c r="H627">
        <v>-80.797321999999994</v>
      </c>
      <c r="I627">
        <v>1</v>
      </c>
      <c r="J627">
        <v>3</v>
      </c>
      <c r="K627">
        <v>0</v>
      </c>
      <c r="L627" t="s">
        <v>2406</v>
      </c>
    </row>
    <row r="628" spans="1:12" x14ac:dyDescent="0.2">
      <c r="A628" t="s">
        <v>2407</v>
      </c>
      <c r="B628" t="s">
        <v>2408</v>
      </c>
      <c r="C628" t="s">
        <v>2409</v>
      </c>
      <c r="D628" t="s">
        <v>21</v>
      </c>
      <c r="E628" t="s">
        <v>16</v>
      </c>
      <c r="F628">
        <v>28277</v>
      </c>
      <c r="G628">
        <v>35.068620000000003</v>
      </c>
      <c r="H628">
        <v>-80.842617000000004</v>
      </c>
      <c r="I628">
        <v>3</v>
      </c>
      <c r="J628">
        <v>4</v>
      </c>
      <c r="K628">
        <v>0</v>
      </c>
      <c r="L628" t="s">
        <v>1436</v>
      </c>
    </row>
    <row r="629" spans="1:12" x14ac:dyDescent="0.2">
      <c r="A629" t="s">
        <v>2410</v>
      </c>
      <c r="B629" t="s">
        <v>2411</v>
      </c>
      <c r="C629" t="s">
        <v>2412</v>
      </c>
      <c r="D629" t="s">
        <v>21</v>
      </c>
      <c r="E629" t="s">
        <v>16</v>
      </c>
      <c r="F629">
        <v>28277</v>
      </c>
      <c r="G629">
        <v>35.063989599999999</v>
      </c>
      <c r="H629">
        <v>-80.769069900000005</v>
      </c>
      <c r="I629">
        <v>3.5</v>
      </c>
      <c r="J629">
        <v>3</v>
      </c>
      <c r="K629">
        <v>1</v>
      </c>
      <c r="L629" t="s">
        <v>2413</v>
      </c>
    </row>
    <row r="630" spans="1:12" x14ac:dyDescent="0.2">
      <c r="A630" t="s">
        <v>2414</v>
      </c>
      <c r="B630" t="s">
        <v>2415</v>
      </c>
      <c r="C630" t="s">
        <v>2416</v>
      </c>
      <c r="D630" t="s">
        <v>601</v>
      </c>
      <c r="E630" t="s">
        <v>16</v>
      </c>
      <c r="F630">
        <v>28083</v>
      </c>
      <c r="G630">
        <v>35.472809300000002</v>
      </c>
      <c r="H630">
        <v>-80.600026900000003</v>
      </c>
      <c r="I630">
        <v>2</v>
      </c>
      <c r="J630">
        <v>13</v>
      </c>
      <c r="K630">
        <v>1</v>
      </c>
      <c r="L630" t="s">
        <v>2417</v>
      </c>
    </row>
    <row r="631" spans="1:12" x14ac:dyDescent="0.2">
      <c r="A631" t="s">
        <v>2418</v>
      </c>
      <c r="B631" t="s">
        <v>2419</v>
      </c>
      <c r="C631" t="s">
        <v>2420</v>
      </c>
      <c r="D631" t="s">
        <v>295</v>
      </c>
      <c r="E631" t="s">
        <v>16</v>
      </c>
      <c r="F631">
        <v>28134</v>
      </c>
      <c r="G631">
        <v>35.077531</v>
      </c>
      <c r="H631">
        <v>-80.879766000000004</v>
      </c>
      <c r="I631">
        <v>2</v>
      </c>
      <c r="J631">
        <v>4</v>
      </c>
      <c r="K631">
        <v>0</v>
      </c>
      <c r="L631" t="s">
        <v>2421</v>
      </c>
    </row>
    <row r="632" spans="1:12" x14ac:dyDescent="0.2">
      <c r="A632" t="s">
        <v>2422</v>
      </c>
      <c r="B632" t="s">
        <v>2423</v>
      </c>
      <c r="C632" t="s">
        <v>2424</v>
      </c>
      <c r="D632" t="s">
        <v>21</v>
      </c>
      <c r="E632" t="s">
        <v>16</v>
      </c>
      <c r="F632">
        <v>28269</v>
      </c>
      <c r="G632">
        <v>35.334484546399999</v>
      </c>
      <c r="H632">
        <v>-80.793177276199998</v>
      </c>
      <c r="I632">
        <v>2.5</v>
      </c>
      <c r="J632">
        <v>11</v>
      </c>
      <c r="K632">
        <v>1</v>
      </c>
      <c r="L632" t="s">
        <v>2425</v>
      </c>
    </row>
    <row r="633" spans="1:12" x14ac:dyDescent="0.2">
      <c r="A633" t="s">
        <v>2426</v>
      </c>
      <c r="B633" t="s">
        <v>2427</v>
      </c>
      <c r="C633" t="s">
        <v>2428</v>
      </c>
      <c r="D633" t="s">
        <v>21</v>
      </c>
      <c r="E633" t="s">
        <v>16</v>
      </c>
      <c r="F633">
        <v>28205</v>
      </c>
      <c r="G633">
        <v>35.250328000000003</v>
      </c>
      <c r="H633">
        <v>-80.796811700000006</v>
      </c>
      <c r="I633">
        <v>4</v>
      </c>
      <c r="J633">
        <v>226</v>
      </c>
      <c r="K633">
        <v>1</v>
      </c>
      <c r="L633" t="s">
        <v>2429</v>
      </c>
    </row>
    <row r="634" spans="1:12" x14ac:dyDescent="0.2">
      <c r="A634" t="s">
        <v>2430</v>
      </c>
      <c r="B634" t="s">
        <v>2431</v>
      </c>
      <c r="C634" t="s">
        <v>2432</v>
      </c>
      <c r="D634" t="s">
        <v>21</v>
      </c>
      <c r="E634" t="s">
        <v>16</v>
      </c>
      <c r="F634">
        <v>28202</v>
      </c>
      <c r="G634">
        <v>35.226304300000002</v>
      </c>
      <c r="H634">
        <v>-80.843949100000003</v>
      </c>
      <c r="I634">
        <v>4</v>
      </c>
      <c r="J634">
        <v>541</v>
      </c>
      <c r="K634">
        <v>1</v>
      </c>
      <c r="L634" t="s">
        <v>2433</v>
      </c>
    </row>
    <row r="635" spans="1:12" x14ac:dyDescent="0.2">
      <c r="A635" t="s">
        <v>2434</v>
      </c>
      <c r="B635" t="s">
        <v>1407</v>
      </c>
      <c r="C635" t="s">
        <v>2435</v>
      </c>
      <c r="D635" t="s">
        <v>39</v>
      </c>
      <c r="E635" t="s">
        <v>16</v>
      </c>
      <c r="F635">
        <v>28027</v>
      </c>
      <c r="G635">
        <v>35.373761717900003</v>
      </c>
      <c r="H635">
        <v>-80.726761221900006</v>
      </c>
      <c r="I635">
        <v>2</v>
      </c>
      <c r="J635">
        <v>6</v>
      </c>
      <c r="K635">
        <v>1</v>
      </c>
      <c r="L635" t="s">
        <v>2436</v>
      </c>
    </row>
    <row r="636" spans="1:12" x14ac:dyDescent="0.2">
      <c r="A636" t="s">
        <v>2437</v>
      </c>
      <c r="B636" t="s">
        <v>2438</v>
      </c>
      <c r="C636" t="s">
        <v>2439</v>
      </c>
      <c r="D636" t="s">
        <v>15</v>
      </c>
      <c r="E636" t="s">
        <v>16</v>
      </c>
      <c r="F636">
        <v>28031</v>
      </c>
      <c r="G636">
        <v>35.491537999999998</v>
      </c>
      <c r="H636">
        <v>-80.857219999999998</v>
      </c>
      <c r="I636">
        <v>4.5</v>
      </c>
      <c r="J636">
        <v>21</v>
      </c>
      <c r="K636">
        <v>1</v>
      </c>
      <c r="L636" t="s">
        <v>2440</v>
      </c>
    </row>
    <row r="637" spans="1:12" x14ac:dyDescent="0.2">
      <c r="A637" t="s">
        <v>2441</v>
      </c>
      <c r="B637" t="s">
        <v>2442</v>
      </c>
      <c r="C637" t="s">
        <v>2443</v>
      </c>
      <c r="D637" t="s">
        <v>21</v>
      </c>
      <c r="E637" t="s">
        <v>16</v>
      </c>
      <c r="F637">
        <v>28203</v>
      </c>
      <c r="G637">
        <v>35.200648299999997</v>
      </c>
      <c r="H637">
        <v>-80.868868800000001</v>
      </c>
      <c r="I637">
        <v>4</v>
      </c>
      <c r="J637">
        <v>4</v>
      </c>
      <c r="K637">
        <v>1</v>
      </c>
      <c r="L637" t="s">
        <v>2444</v>
      </c>
    </row>
    <row r="638" spans="1:12" x14ac:dyDescent="0.2">
      <c r="A638" t="s">
        <v>2445</v>
      </c>
      <c r="B638" t="s">
        <v>2446</v>
      </c>
      <c r="C638" t="s">
        <v>2447</v>
      </c>
      <c r="D638" t="s">
        <v>21</v>
      </c>
      <c r="E638" t="s">
        <v>16</v>
      </c>
      <c r="F638">
        <v>28262</v>
      </c>
      <c r="G638">
        <v>35.305138499999998</v>
      </c>
      <c r="H638">
        <v>-80.746645000000001</v>
      </c>
      <c r="I638">
        <v>1</v>
      </c>
      <c r="J638">
        <v>3</v>
      </c>
      <c r="K638">
        <v>1</v>
      </c>
      <c r="L638" t="s">
        <v>2448</v>
      </c>
    </row>
    <row r="639" spans="1:12" x14ac:dyDescent="0.2">
      <c r="A639" t="s">
        <v>2449</v>
      </c>
      <c r="B639" t="s">
        <v>2450</v>
      </c>
      <c r="C639" t="s">
        <v>391</v>
      </c>
      <c r="D639" t="s">
        <v>21</v>
      </c>
      <c r="E639" t="s">
        <v>16</v>
      </c>
      <c r="F639">
        <v>28211</v>
      </c>
      <c r="G639">
        <v>35.151303499999997</v>
      </c>
      <c r="H639">
        <v>-80.831435400000004</v>
      </c>
      <c r="I639">
        <v>4.5</v>
      </c>
      <c r="J639">
        <v>28</v>
      </c>
      <c r="K639">
        <v>1</v>
      </c>
      <c r="L639" t="s">
        <v>2451</v>
      </c>
    </row>
    <row r="640" spans="1:12" x14ac:dyDescent="0.2">
      <c r="A640" t="s">
        <v>2452</v>
      </c>
      <c r="B640" t="s">
        <v>2453</v>
      </c>
      <c r="C640" t="s">
        <v>2454</v>
      </c>
      <c r="D640" t="s">
        <v>21</v>
      </c>
      <c r="E640" t="s">
        <v>16</v>
      </c>
      <c r="F640">
        <v>28277</v>
      </c>
      <c r="G640">
        <v>35.052861</v>
      </c>
      <c r="H640">
        <v>-80.773674</v>
      </c>
      <c r="I640">
        <v>4</v>
      </c>
      <c r="J640">
        <v>12</v>
      </c>
      <c r="K640">
        <v>1</v>
      </c>
      <c r="L640" t="s">
        <v>2455</v>
      </c>
    </row>
    <row r="641" spans="1:12" x14ac:dyDescent="0.2">
      <c r="A641" t="s">
        <v>2456</v>
      </c>
      <c r="B641" t="s">
        <v>2457</v>
      </c>
      <c r="C641" t="s">
        <v>2458</v>
      </c>
      <c r="D641" t="s">
        <v>21</v>
      </c>
      <c r="E641" t="s">
        <v>16</v>
      </c>
      <c r="F641">
        <v>28205</v>
      </c>
      <c r="G641">
        <v>35.347569900000003</v>
      </c>
      <c r="H641">
        <v>-80.853321699999995</v>
      </c>
      <c r="I641">
        <v>3</v>
      </c>
      <c r="J641">
        <v>11</v>
      </c>
      <c r="K641">
        <v>1</v>
      </c>
      <c r="L641" t="s">
        <v>2459</v>
      </c>
    </row>
    <row r="642" spans="1:12" x14ac:dyDescent="0.2">
      <c r="A642" t="s">
        <v>2460</v>
      </c>
      <c r="B642" t="s">
        <v>2461</v>
      </c>
      <c r="C642" t="s">
        <v>2462</v>
      </c>
      <c r="D642" t="s">
        <v>39</v>
      </c>
      <c r="E642" t="s">
        <v>16</v>
      </c>
      <c r="F642">
        <v>28025</v>
      </c>
      <c r="G642">
        <v>35.410494300000003</v>
      </c>
      <c r="H642">
        <v>-80.580774899999994</v>
      </c>
      <c r="I642">
        <v>4</v>
      </c>
      <c r="J642">
        <v>26</v>
      </c>
      <c r="K642">
        <v>1</v>
      </c>
      <c r="L642" t="s">
        <v>2463</v>
      </c>
    </row>
    <row r="643" spans="1:12" x14ac:dyDescent="0.2">
      <c r="A643" t="s">
        <v>2464</v>
      </c>
      <c r="B643" t="s">
        <v>1012</v>
      </c>
      <c r="C643" t="s">
        <v>2465</v>
      </c>
      <c r="D643" t="s">
        <v>21</v>
      </c>
      <c r="E643" t="s">
        <v>16</v>
      </c>
      <c r="F643">
        <v>28105</v>
      </c>
      <c r="G643">
        <v>35.052439</v>
      </c>
      <c r="H643">
        <v>-80.770781999999997</v>
      </c>
      <c r="I643">
        <v>2</v>
      </c>
      <c r="J643">
        <v>7</v>
      </c>
      <c r="K643">
        <v>1</v>
      </c>
      <c r="L643" t="s">
        <v>2466</v>
      </c>
    </row>
    <row r="644" spans="1:12" x14ac:dyDescent="0.2">
      <c r="A644" t="s">
        <v>2467</v>
      </c>
      <c r="B644" t="s">
        <v>2468</v>
      </c>
      <c r="C644" t="s">
        <v>2469</v>
      </c>
      <c r="D644" t="s">
        <v>26</v>
      </c>
      <c r="E644" t="s">
        <v>16</v>
      </c>
      <c r="F644">
        <v>28078</v>
      </c>
      <c r="G644">
        <v>35.421582000000001</v>
      </c>
      <c r="H644">
        <v>-80.841865999999996</v>
      </c>
      <c r="I644">
        <v>3</v>
      </c>
      <c r="J644">
        <v>6</v>
      </c>
      <c r="K644">
        <v>1</v>
      </c>
      <c r="L644" t="s">
        <v>2069</v>
      </c>
    </row>
    <row r="645" spans="1:12" x14ac:dyDescent="0.2">
      <c r="A645" t="s">
        <v>2470</v>
      </c>
      <c r="B645" t="s">
        <v>2471</v>
      </c>
      <c r="C645" t="s">
        <v>2472</v>
      </c>
      <c r="D645" t="s">
        <v>21</v>
      </c>
      <c r="E645" t="s">
        <v>16</v>
      </c>
      <c r="F645">
        <v>28209</v>
      </c>
      <c r="G645">
        <v>35.161133399999997</v>
      </c>
      <c r="H645">
        <v>-80.849282299999999</v>
      </c>
      <c r="I645">
        <v>4</v>
      </c>
      <c r="J645">
        <v>8</v>
      </c>
      <c r="K645">
        <v>1</v>
      </c>
      <c r="L645" t="s">
        <v>2473</v>
      </c>
    </row>
    <row r="646" spans="1:12" x14ac:dyDescent="0.2">
      <c r="A646" t="s">
        <v>2474</v>
      </c>
      <c r="B646" t="s">
        <v>2475</v>
      </c>
      <c r="C646" t="s">
        <v>2476</v>
      </c>
      <c r="D646" t="s">
        <v>643</v>
      </c>
      <c r="E646" t="s">
        <v>16</v>
      </c>
      <c r="F646">
        <v>28079</v>
      </c>
      <c r="G646">
        <v>35.031795000000002</v>
      </c>
      <c r="H646">
        <v>-80.668021199999998</v>
      </c>
      <c r="I646">
        <v>5</v>
      </c>
      <c r="J646">
        <v>9</v>
      </c>
      <c r="K646">
        <v>1</v>
      </c>
      <c r="L646" t="s">
        <v>2477</v>
      </c>
    </row>
    <row r="647" spans="1:12" x14ac:dyDescent="0.2">
      <c r="A647" t="s">
        <v>2478</v>
      </c>
      <c r="B647" t="s">
        <v>2479</v>
      </c>
      <c r="C647" t="s">
        <v>2480</v>
      </c>
      <c r="D647" t="s">
        <v>21</v>
      </c>
      <c r="E647" t="s">
        <v>16</v>
      </c>
      <c r="F647">
        <v>28277</v>
      </c>
      <c r="G647">
        <v>35.062301099999999</v>
      </c>
      <c r="H647">
        <v>-80.767078999999995</v>
      </c>
      <c r="I647">
        <v>5</v>
      </c>
      <c r="J647">
        <v>4</v>
      </c>
      <c r="K647">
        <v>1</v>
      </c>
      <c r="L647" t="s">
        <v>2481</v>
      </c>
    </row>
    <row r="648" spans="1:12" x14ac:dyDescent="0.2">
      <c r="A648" t="s">
        <v>2482</v>
      </c>
      <c r="B648" t="s">
        <v>2483</v>
      </c>
      <c r="C648" t="s">
        <v>2484</v>
      </c>
      <c r="D648" t="s">
        <v>21</v>
      </c>
      <c r="E648" t="s">
        <v>16</v>
      </c>
      <c r="F648">
        <v>28205</v>
      </c>
      <c r="G648">
        <v>35.217607299999997</v>
      </c>
      <c r="H648">
        <v>-80.794604800000002</v>
      </c>
      <c r="I648">
        <v>3</v>
      </c>
      <c r="J648">
        <v>250</v>
      </c>
      <c r="K648">
        <v>1</v>
      </c>
      <c r="L648" t="s">
        <v>2485</v>
      </c>
    </row>
    <row r="649" spans="1:12" x14ac:dyDescent="0.2">
      <c r="A649" t="s">
        <v>2486</v>
      </c>
      <c r="B649" t="s">
        <v>2487</v>
      </c>
      <c r="C649" t="s">
        <v>2488</v>
      </c>
      <c r="D649" t="s">
        <v>643</v>
      </c>
      <c r="E649" t="s">
        <v>16</v>
      </c>
      <c r="F649">
        <v>28079</v>
      </c>
      <c r="G649">
        <v>35.051354000000003</v>
      </c>
      <c r="H649">
        <v>-80.646458999999993</v>
      </c>
      <c r="I649">
        <v>3</v>
      </c>
      <c r="J649">
        <v>22</v>
      </c>
      <c r="K649">
        <v>1</v>
      </c>
      <c r="L649" t="s">
        <v>2489</v>
      </c>
    </row>
    <row r="650" spans="1:12" x14ac:dyDescent="0.2">
      <c r="A650" t="s">
        <v>2490</v>
      </c>
      <c r="B650" t="s">
        <v>2491</v>
      </c>
      <c r="C650" t="s">
        <v>2492</v>
      </c>
      <c r="D650" t="s">
        <v>21</v>
      </c>
      <c r="E650" t="s">
        <v>16</v>
      </c>
      <c r="F650">
        <v>28217</v>
      </c>
      <c r="G650">
        <v>35.199474100000003</v>
      </c>
      <c r="H650">
        <v>-80.883177399999994</v>
      </c>
      <c r="I650">
        <v>5</v>
      </c>
      <c r="J650">
        <v>13</v>
      </c>
      <c r="K650">
        <v>1</v>
      </c>
      <c r="L650" t="s">
        <v>2493</v>
      </c>
    </row>
    <row r="651" spans="1:12" x14ac:dyDescent="0.2">
      <c r="A651" t="s">
        <v>2494</v>
      </c>
      <c r="B651" t="s">
        <v>2495</v>
      </c>
      <c r="C651" t="s">
        <v>2496</v>
      </c>
      <c r="D651" t="s">
        <v>21</v>
      </c>
      <c r="E651" t="s">
        <v>16</v>
      </c>
      <c r="F651">
        <v>28227</v>
      </c>
      <c r="G651">
        <v>35.169432299999997</v>
      </c>
      <c r="H651">
        <v>-80.662473500000004</v>
      </c>
      <c r="I651">
        <v>2.5</v>
      </c>
      <c r="J651">
        <v>3</v>
      </c>
      <c r="K651">
        <v>1</v>
      </c>
      <c r="L651" t="s">
        <v>2497</v>
      </c>
    </row>
    <row r="652" spans="1:12" x14ac:dyDescent="0.2">
      <c r="A652" t="s">
        <v>2498</v>
      </c>
      <c r="B652" t="s">
        <v>2499</v>
      </c>
      <c r="C652" t="s">
        <v>2500</v>
      </c>
      <c r="D652" t="s">
        <v>21</v>
      </c>
      <c r="E652" t="s">
        <v>16</v>
      </c>
      <c r="F652">
        <v>28213</v>
      </c>
      <c r="G652">
        <v>35.294244999999997</v>
      </c>
      <c r="H652">
        <v>-80.739890299999999</v>
      </c>
      <c r="I652">
        <v>5</v>
      </c>
      <c r="J652">
        <v>4</v>
      </c>
      <c r="K652">
        <v>1</v>
      </c>
      <c r="L652" t="s">
        <v>1060</v>
      </c>
    </row>
    <row r="653" spans="1:12" x14ac:dyDescent="0.2">
      <c r="A653" t="s">
        <v>2501</v>
      </c>
      <c r="B653" t="s">
        <v>2502</v>
      </c>
      <c r="C653" t="s">
        <v>2503</v>
      </c>
      <c r="D653" t="s">
        <v>21</v>
      </c>
      <c r="E653" t="s">
        <v>16</v>
      </c>
      <c r="F653">
        <v>28210</v>
      </c>
      <c r="G653">
        <v>35.152962899999999</v>
      </c>
      <c r="H653">
        <v>-80.839178399999994</v>
      </c>
      <c r="I653">
        <v>3.5</v>
      </c>
      <c r="J653">
        <v>15</v>
      </c>
      <c r="K653">
        <v>0</v>
      </c>
      <c r="L653" t="s">
        <v>2504</v>
      </c>
    </row>
    <row r="654" spans="1:12" x14ac:dyDescent="0.2">
      <c r="A654" t="s">
        <v>2505</v>
      </c>
      <c r="B654" t="s">
        <v>2506</v>
      </c>
      <c r="C654" t="s">
        <v>2507</v>
      </c>
      <c r="D654" t="s">
        <v>21</v>
      </c>
      <c r="E654" t="s">
        <v>16</v>
      </c>
      <c r="F654">
        <v>28227</v>
      </c>
      <c r="G654">
        <v>35.171705000000003</v>
      </c>
      <c r="H654">
        <v>-80.658832599999997</v>
      </c>
      <c r="I654">
        <v>4</v>
      </c>
      <c r="J654">
        <v>3</v>
      </c>
      <c r="K654">
        <v>1</v>
      </c>
      <c r="L654" t="s">
        <v>2508</v>
      </c>
    </row>
    <row r="655" spans="1:12" x14ac:dyDescent="0.2">
      <c r="A655" t="s">
        <v>2509</v>
      </c>
      <c r="B655" t="s">
        <v>2510</v>
      </c>
      <c r="C655" t="s">
        <v>2511</v>
      </c>
      <c r="D655" t="s">
        <v>21</v>
      </c>
      <c r="E655" t="s">
        <v>16</v>
      </c>
      <c r="F655">
        <v>28202</v>
      </c>
      <c r="G655">
        <v>35.225721</v>
      </c>
      <c r="H655">
        <v>-80.846673899999999</v>
      </c>
      <c r="I655">
        <v>4</v>
      </c>
      <c r="J655">
        <v>55</v>
      </c>
      <c r="K655">
        <v>1</v>
      </c>
      <c r="L655" t="s">
        <v>2512</v>
      </c>
    </row>
    <row r="656" spans="1:12" x14ac:dyDescent="0.2">
      <c r="A656" t="s">
        <v>2513</v>
      </c>
      <c r="B656" t="s">
        <v>2514</v>
      </c>
      <c r="C656" t="s">
        <v>2515</v>
      </c>
      <c r="D656" t="s">
        <v>643</v>
      </c>
      <c r="E656" t="s">
        <v>16</v>
      </c>
      <c r="F656">
        <v>28079</v>
      </c>
      <c r="G656">
        <v>35.081263999999997</v>
      </c>
      <c r="H656">
        <v>-80.659809899999999</v>
      </c>
      <c r="I656">
        <v>3</v>
      </c>
      <c r="J656">
        <v>22</v>
      </c>
      <c r="K656">
        <v>0</v>
      </c>
      <c r="L656" t="s">
        <v>2516</v>
      </c>
    </row>
    <row r="657" spans="1:12" x14ac:dyDescent="0.2">
      <c r="A657" t="s">
        <v>2517</v>
      </c>
      <c r="B657" t="s">
        <v>2518</v>
      </c>
      <c r="C657" t="s">
        <v>2519</v>
      </c>
      <c r="D657" t="s">
        <v>21</v>
      </c>
      <c r="E657" t="s">
        <v>16</v>
      </c>
      <c r="F657">
        <v>28203</v>
      </c>
      <c r="G657">
        <v>35.212610097400002</v>
      </c>
      <c r="H657">
        <v>-80.864623141199999</v>
      </c>
      <c r="I657">
        <v>3.5</v>
      </c>
      <c r="J657">
        <v>5</v>
      </c>
      <c r="K657">
        <v>1</v>
      </c>
      <c r="L657" t="s">
        <v>2520</v>
      </c>
    </row>
    <row r="658" spans="1:12" x14ac:dyDescent="0.2">
      <c r="A658" t="s">
        <v>2521</v>
      </c>
      <c r="B658" t="s">
        <v>45</v>
      </c>
      <c r="C658" t="s">
        <v>2522</v>
      </c>
      <c r="D658" t="s">
        <v>21</v>
      </c>
      <c r="E658" t="s">
        <v>16</v>
      </c>
      <c r="F658">
        <v>28208</v>
      </c>
      <c r="G658">
        <v>35.190300102499997</v>
      </c>
      <c r="H658">
        <v>-80.921879024299997</v>
      </c>
      <c r="I658">
        <v>4</v>
      </c>
      <c r="J658">
        <v>7</v>
      </c>
      <c r="K658">
        <v>1</v>
      </c>
      <c r="L658" t="s">
        <v>2523</v>
      </c>
    </row>
    <row r="659" spans="1:12" x14ac:dyDescent="0.2">
      <c r="A659" t="s">
        <v>2524</v>
      </c>
      <c r="B659" t="s">
        <v>2525</v>
      </c>
      <c r="C659" t="s">
        <v>2526</v>
      </c>
      <c r="D659" t="s">
        <v>295</v>
      </c>
      <c r="E659" t="s">
        <v>16</v>
      </c>
      <c r="F659">
        <v>28134</v>
      </c>
      <c r="G659">
        <v>35.093993466299999</v>
      </c>
      <c r="H659">
        <v>-80.884782000000001</v>
      </c>
      <c r="I659">
        <v>2.5</v>
      </c>
      <c r="J659">
        <v>19</v>
      </c>
      <c r="K659">
        <v>1</v>
      </c>
      <c r="L659" t="s">
        <v>1010</v>
      </c>
    </row>
    <row r="660" spans="1:12" x14ac:dyDescent="0.2">
      <c r="A660" t="s">
        <v>2527</v>
      </c>
      <c r="B660" t="s">
        <v>2528</v>
      </c>
      <c r="C660" t="s">
        <v>2529</v>
      </c>
      <c r="D660" t="s">
        <v>39</v>
      </c>
      <c r="E660" t="s">
        <v>16</v>
      </c>
      <c r="F660">
        <v>28027</v>
      </c>
      <c r="G660">
        <v>35.365389499999999</v>
      </c>
      <c r="H660">
        <v>-80.7076031</v>
      </c>
      <c r="I660">
        <v>1.5</v>
      </c>
      <c r="J660">
        <v>22</v>
      </c>
      <c r="K660">
        <v>1</v>
      </c>
      <c r="L660" t="s">
        <v>2530</v>
      </c>
    </row>
    <row r="661" spans="1:12" x14ac:dyDescent="0.2">
      <c r="A661" t="s">
        <v>2531</v>
      </c>
      <c r="B661" t="s">
        <v>2532</v>
      </c>
      <c r="C661" t="s">
        <v>2533</v>
      </c>
      <c r="D661" t="s">
        <v>21</v>
      </c>
      <c r="E661" t="s">
        <v>16</v>
      </c>
      <c r="F661">
        <v>28210</v>
      </c>
      <c r="G661">
        <v>35.149898</v>
      </c>
      <c r="H661">
        <v>-80.83914</v>
      </c>
      <c r="I661">
        <v>3</v>
      </c>
      <c r="J661">
        <v>22</v>
      </c>
      <c r="K661">
        <v>1</v>
      </c>
      <c r="L661" t="s">
        <v>2534</v>
      </c>
    </row>
    <row r="662" spans="1:12" x14ac:dyDescent="0.2">
      <c r="A662" t="s">
        <v>2535</v>
      </c>
      <c r="B662" t="s">
        <v>2536</v>
      </c>
      <c r="C662" t="s">
        <v>2537</v>
      </c>
      <c r="D662" t="s">
        <v>21</v>
      </c>
      <c r="E662" t="s">
        <v>16</v>
      </c>
      <c r="F662">
        <v>28269</v>
      </c>
      <c r="G662">
        <v>35.365559599999997</v>
      </c>
      <c r="H662">
        <v>-80.785855499999997</v>
      </c>
      <c r="I662">
        <v>3.5</v>
      </c>
      <c r="J662">
        <v>6</v>
      </c>
      <c r="K662">
        <v>1</v>
      </c>
      <c r="L662" t="s">
        <v>2538</v>
      </c>
    </row>
    <row r="663" spans="1:12" x14ac:dyDescent="0.2">
      <c r="A663" t="s">
        <v>2539</v>
      </c>
      <c r="B663" t="s">
        <v>2540</v>
      </c>
      <c r="C663" t="s">
        <v>2541</v>
      </c>
      <c r="D663" t="s">
        <v>21</v>
      </c>
      <c r="E663" t="s">
        <v>16</v>
      </c>
      <c r="F663">
        <v>28262</v>
      </c>
      <c r="G663">
        <v>35.334148999999996</v>
      </c>
      <c r="H663">
        <v>-80.712481999999994</v>
      </c>
      <c r="I663">
        <v>3.5</v>
      </c>
      <c r="J663">
        <v>10</v>
      </c>
      <c r="K663">
        <v>1</v>
      </c>
      <c r="L663" t="s">
        <v>2542</v>
      </c>
    </row>
    <row r="664" spans="1:12" x14ac:dyDescent="0.2">
      <c r="A664" t="s">
        <v>2543</v>
      </c>
      <c r="B664" t="s">
        <v>2544</v>
      </c>
      <c r="C664" t="s">
        <v>2545</v>
      </c>
      <c r="D664" t="s">
        <v>21</v>
      </c>
      <c r="E664" t="s">
        <v>16</v>
      </c>
      <c r="F664">
        <v>28277</v>
      </c>
      <c r="G664">
        <v>35.067840500000003</v>
      </c>
      <c r="H664">
        <v>-80.842017200000001</v>
      </c>
      <c r="I664">
        <v>3.5</v>
      </c>
      <c r="J664">
        <v>6</v>
      </c>
      <c r="K664">
        <v>1</v>
      </c>
      <c r="L664" t="s">
        <v>2546</v>
      </c>
    </row>
    <row r="665" spans="1:12" x14ac:dyDescent="0.2">
      <c r="A665" t="s">
        <v>2547</v>
      </c>
      <c r="B665" t="s">
        <v>2548</v>
      </c>
      <c r="C665" t="s">
        <v>2549</v>
      </c>
      <c r="D665" t="s">
        <v>21</v>
      </c>
      <c r="E665" t="s">
        <v>16</v>
      </c>
      <c r="F665">
        <v>28209</v>
      </c>
      <c r="G665">
        <v>35.165275100000002</v>
      </c>
      <c r="H665">
        <v>-80.850536300000002</v>
      </c>
      <c r="I665">
        <v>5</v>
      </c>
      <c r="J665">
        <v>3</v>
      </c>
      <c r="K665">
        <v>1</v>
      </c>
      <c r="L665" t="s">
        <v>2550</v>
      </c>
    </row>
    <row r="666" spans="1:12" x14ac:dyDescent="0.2">
      <c r="A666" t="s">
        <v>2551</v>
      </c>
      <c r="B666" t="s">
        <v>85</v>
      </c>
      <c r="C666" t="s">
        <v>2552</v>
      </c>
      <c r="D666" t="s">
        <v>26</v>
      </c>
      <c r="E666" t="s">
        <v>16</v>
      </c>
      <c r="F666">
        <v>28078</v>
      </c>
      <c r="G666">
        <v>35.444883532699997</v>
      </c>
      <c r="H666">
        <v>-80.878603756399997</v>
      </c>
      <c r="I666">
        <v>3</v>
      </c>
      <c r="J666">
        <v>5</v>
      </c>
      <c r="K666">
        <v>1</v>
      </c>
      <c r="L666" t="s">
        <v>2553</v>
      </c>
    </row>
    <row r="667" spans="1:12" x14ac:dyDescent="0.2">
      <c r="A667" t="s">
        <v>2554</v>
      </c>
      <c r="B667" t="s">
        <v>2555</v>
      </c>
      <c r="C667" t="s">
        <v>2556</v>
      </c>
      <c r="D667" t="s">
        <v>2557</v>
      </c>
      <c r="E667" t="s">
        <v>16</v>
      </c>
      <c r="F667">
        <v>28032</v>
      </c>
      <c r="G667">
        <v>35.249564700000001</v>
      </c>
      <c r="H667">
        <v>-81.073846500000002</v>
      </c>
      <c r="I667">
        <v>1.5</v>
      </c>
      <c r="J667">
        <v>3</v>
      </c>
      <c r="K667">
        <v>0</v>
      </c>
      <c r="L667" t="s">
        <v>2558</v>
      </c>
    </row>
    <row r="668" spans="1:12" x14ac:dyDescent="0.2">
      <c r="A668" t="s">
        <v>2559</v>
      </c>
      <c r="B668" t="s">
        <v>1351</v>
      </c>
      <c r="C668" t="s">
        <v>2560</v>
      </c>
      <c r="D668" t="s">
        <v>26</v>
      </c>
      <c r="E668" t="s">
        <v>16</v>
      </c>
      <c r="F668">
        <v>28078</v>
      </c>
      <c r="G668">
        <v>35.443505600000002</v>
      </c>
      <c r="H668">
        <v>-80.886257400000005</v>
      </c>
      <c r="I668">
        <v>3</v>
      </c>
      <c r="J668">
        <v>90</v>
      </c>
      <c r="K668">
        <v>1</v>
      </c>
      <c r="L668" t="s">
        <v>2561</v>
      </c>
    </row>
    <row r="669" spans="1:12" x14ac:dyDescent="0.2">
      <c r="A669" t="s">
        <v>2562</v>
      </c>
      <c r="B669" t="s">
        <v>2563</v>
      </c>
      <c r="C669" t="s">
        <v>2564</v>
      </c>
      <c r="D669" t="s">
        <v>456</v>
      </c>
      <c r="E669" t="s">
        <v>16</v>
      </c>
      <c r="F669">
        <v>28012</v>
      </c>
      <c r="G669">
        <v>35.249802799999998</v>
      </c>
      <c r="H669">
        <v>-81.054377400000007</v>
      </c>
      <c r="I669">
        <v>4.5</v>
      </c>
      <c r="J669">
        <v>7</v>
      </c>
      <c r="K669">
        <v>1</v>
      </c>
      <c r="L669" t="s">
        <v>2565</v>
      </c>
    </row>
    <row r="670" spans="1:12" x14ac:dyDescent="0.2">
      <c r="A670" t="s">
        <v>2566</v>
      </c>
      <c r="B670" t="s">
        <v>2567</v>
      </c>
      <c r="C670" t="s">
        <v>2568</v>
      </c>
      <c r="D670" t="s">
        <v>21</v>
      </c>
      <c r="E670" t="s">
        <v>16</v>
      </c>
      <c r="F670">
        <v>28202</v>
      </c>
      <c r="G670">
        <v>35.228364900000003</v>
      </c>
      <c r="H670">
        <v>-80.842652000000001</v>
      </c>
      <c r="I670">
        <v>4</v>
      </c>
      <c r="J670">
        <v>43</v>
      </c>
      <c r="K670">
        <v>0</v>
      </c>
      <c r="L670" t="s">
        <v>709</v>
      </c>
    </row>
    <row r="671" spans="1:12" x14ac:dyDescent="0.2">
      <c r="A671" t="s">
        <v>2569</v>
      </c>
      <c r="B671" t="s">
        <v>2570</v>
      </c>
      <c r="C671" t="s">
        <v>2571</v>
      </c>
      <c r="D671" t="s">
        <v>21</v>
      </c>
      <c r="E671" t="s">
        <v>16</v>
      </c>
      <c r="F671">
        <v>28269</v>
      </c>
      <c r="G671">
        <v>35.310645926699998</v>
      </c>
      <c r="H671">
        <v>-80.797720763800001</v>
      </c>
      <c r="I671">
        <v>5</v>
      </c>
      <c r="J671">
        <v>3</v>
      </c>
      <c r="K671">
        <v>1</v>
      </c>
      <c r="L671" t="s">
        <v>2572</v>
      </c>
    </row>
    <row r="672" spans="1:12" x14ac:dyDescent="0.2">
      <c r="A672" t="s">
        <v>2573</v>
      </c>
      <c r="B672" t="s">
        <v>2574</v>
      </c>
      <c r="C672" t="s">
        <v>2575</v>
      </c>
      <c r="D672" t="s">
        <v>21</v>
      </c>
      <c r="E672" t="s">
        <v>16</v>
      </c>
      <c r="F672">
        <v>28273</v>
      </c>
      <c r="G672">
        <v>35.139049</v>
      </c>
      <c r="H672">
        <v>-80.932990000000004</v>
      </c>
      <c r="I672">
        <v>5</v>
      </c>
      <c r="J672">
        <v>3</v>
      </c>
      <c r="K672">
        <v>1</v>
      </c>
      <c r="L672" t="s">
        <v>2576</v>
      </c>
    </row>
    <row r="673" spans="1:12" x14ac:dyDescent="0.2">
      <c r="A673" t="s">
        <v>2577</v>
      </c>
      <c r="B673" t="s">
        <v>2578</v>
      </c>
      <c r="C673" t="s">
        <v>2579</v>
      </c>
      <c r="D673" t="s">
        <v>15</v>
      </c>
      <c r="E673" t="s">
        <v>16</v>
      </c>
      <c r="F673">
        <v>28031</v>
      </c>
      <c r="G673">
        <v>35.476128799999998</v>
      </c>
      <c r="H673">
        <v>-80.889969199999996</v>
      </c>
      <c r="I673">
        <v>3</v>
      </c>
      <c r="J673">
        <v>89</v>
      </c>
      <c r="K673">
        <v>1</v>
      </c>
      <c r="L673" t="s">
        <v>1547</v>
      </c>
    </row>
    <row r="674" spans="1:12" x14ac:dyDescent="0.2">
      <c r="A674" t="s">
        <v>2580</v>
      </c>
      <c r="B674" t="s">
        <v>2581</v>
      </c>
      <c r="C674" t="s">
        <v>2582</v>
      </c>
      <c r="D674" t="s">
        <v>21</v>
      </c>
      <c r="E674" t="s">
        <v>16</v>
      </c>
      <c r="F674">
        <v>28269</v>
      </c>
      <c r="G674">
        <v>35.340043999999999</v>
      </c>
      <c r="H674">
        <v>-80.841218799999993</v>
      </c>
      <c r="I674">
        <v>4</v>
      </c>
      <c r="J674">
        <v>26</v>
      </c>
      <c r="K674">
        <v>1</v>
      </c>
      <c r="L674" t="s">
        <v>2583</v>
      </c>
    </row>
    <row r="675" spans="1:12" x14ac:dyDescent="0.2">
      <c r="A675" t="s">
        <v>2584</v>
      </c>
      <c r="B675" t="s">
        <v>2585</v>
      </c>
      <c r="C675" t="s">
        <v>391</v>
      </c>
      <c r="D675" t="s">
        <v>21</v>
      </c>
      <c r="E675" t="s">
        <v>16</v>
      </c>
      <c r="F675">
        <v>28211</v>
      </c>
      <c r="G675">
        <v>35.151536</v>
      </c>
      <c r="H675">
        <v>-80.831411000000003</v>
      </c>
      <c r="I675">
        <v>2.5</v>
      </c>
      <c r="J675">
        <v>68</v>
      </c>
      <c r="K675">
        <v>1</v>
      </c>
      <c r="L675" t="s">
        <v>709</v>
      </c>
    </row>
    <row r="676" spans="1:12" x14ac:dyDescent="0.2">
      <c r="A676" t="s">
        <v>2586</v>
      </c>
      <c r="B676" t="s">
        <v>2587</v>
      </c>
      <c r="C676" t="s">
        <v>2316</v>
      </c>
      <c r="D676" t="s">
        <v>135</v>
      </c>
      <c r="E676" t="s">
        <v>16</v>
      </c>
      <c r="F676">
        <v>28105</v>
      </c>
      <c r="G676">
        <v>35.128028</v>
      </c>
      <c r="H676">
        <v>-80.702461</v>
      </c>
      <c r="I676">
        <v>4.5</v>
      </c>
      <c r="J676">
        <v>24</v>
      </c>
      <c r="K676">
        <v>0</v>
      </c>
      <c r="L676" t="s">
        <v>2588</v>
      </c>
    </row>
    <row r="677" spans="1:12" x14ac:dyDescent="0.2">
      <c r="A677" t="s">
        <v>2589</v>
      </c>
      <c r="B677" t="s">
        <v>2590</v>
      </c>
      <c r="C677" t="s">
        <v>2591</v>
      </c>
      <c r="D677" t="s">
        <v>135</v>
      </c>
      <c r="E677" t="s">
        <v>16</v>
      </c>
      <c r="F677">
        <v>28105</v>
      </c>
      <c r="G677">
        <v>35.121066499999998</v>
      </c>
      <c r="H677">
        <v>-80.717088799999999</v>
      </c>
      <c r="I677">
        <v>5</v>
      </c>
      <c r="J677">
        <v>4</v>
      </c>
      <c r="K677">
        <v>1</v>
      </c>
      <c r="L677" t="s">
        <v>2592</v>
      </c>
    </row>
    <row r="678" spans="1:12" x14ac:dyDescent="0.2">
      <c r="A678" t="s">
        <v>2593</v>
      </c>
      <c r="B678" t="s">
        <v>2594</v>
      </c>
      <c r="C678" t="s">
        <v>2595</v>
      </c>
      <c r="D678" t="s">
        <v>643</v>
      </c>
      <c r="E678" t="s">
        <v>16</v>
      </c>
      <c r="F678">
        <v>28079</v>
      </c>
      <c r="G678">
        <v>35.069641500000003</v>
      </c>
      <c r="H678">
        <v>-80.643888899999993</v>
      </c>
      <c r="I678">
        <v>3</v>
      </c>
      <c r="J678">
        <v>8</v>
      </c>
      <c r="K678">
        <v>1</v>
      </c>
      <c r="L678" t="s">
        <v>2596</v>
      </c>
    </row>
    <row r="679" spans="1:12" x14ac:dyDescent="0.2">
      <c r="A679" t="s">
        <v>2597</v>
      </c>
      <c r="B679" t="s">
        <v>2598</v>
      </c>
      <c r="C679" t="s">
        <v>2599</v>
      </c>
      <c r="D679" t="s">
        <v>21</v>
      </c>
      <c r="E679" t="s">
        <v>16</v>
      </c>
      <c r="F679">
        <v>28202</v>
      </c>
      <c r="G679">
        <v>35.2261709</v>
      </c>
      <c r="H679">
        <v>-80.841489999999993</v>
      </c>
      <c r="I679">
        <v>4</v>
      </c>
      <c r="J679">
        <v>85</v>
      </c>
      <c r="K679">
        <v>1</v>
      </c>
      <c r="L679" t="s">
        <v>2600</v>
      </c>
    </row>
    <row r="680" spans="1:12" x14ac:dyDescent="0.2">
      <c r="A680" t="s">
        <v>2601</v>
      </c>
      <c r="B680" t="s">
        <v>2602</v>
      </c>
      <c r="C680" t="s">
        <v>2603</v>
      </c>
      <c r="D680" t="s">
        <v>21</v>
      </c>
      <c r="E680" t="s">
        <v>16</v>
      </c>
      <c r="F680">
        <v>28205</v>
      </c>
      <c r="G680">
        <v>35.211123999999998</v>
      </c>
      <c r="H680">
        <v>-80.760491000000002</v>
      </c>
      <c r="I680">
        <v>2</v>
      </c>
      <c r="J680">
        <v>4</v>
      </c>
      <c r="K680">
        <v>1</v>
      </c>
      <c r="L680" t="s">
        <v>1056</v>
      </c>
    </row>
    <row r="681" spans="1:12" x14ac:dyDescent="0.2">
      <c r="A681" t="s">
        <v>2604</v>
      </c>
      <c r="B681" t="s">
        <v>2605</v>
      </c>
      <c r="C681" t="s">
        <v>2606</v>
      </c>
      <c r="D681" t="s">
        <v>295</v>
      </c>
      <c r="E681" t="s">
        <v>16</v>
      </c>
      <c r="F681">
        <v>28134</v>
      </c>
      <c r="G681">
        <v>35.068421923599999</v>
      </c>
      <c r="H681">
        <v>-80.878674436500006</v>
      </c>
      <c r="I681">
        <v>4</v>
      </c>
      <c r="J681">
        <v>3</v>
      </c>
      <c r="K681">
        <v>1</v>
      </c>
      <c r="L681" t="s">
        <v>2607</v>
      </c>
    </row>
    <row r="682" spans="1:12" x14ac:dyDescent="0.2">
      <c r="A682" t="s">
        <v>2608</v>
      </c>
      <c r="B682" t="s">
        <v>2609</v>
      </c>
      <c r="C682" t="s">
        <v>2610</v>
      </c>
      <c r="D682" t="s">
        <v>2611</v>
      </c>
      <c r="E682" t="s">
        <v>16</v>
      </c>
      <c r="F682">
        <v>28115</v>
      </c>
      <c r="G682">
        <v>35.544331</v>
      </c>
      <c r="H682">
        <v>-80.768724000000006</v>
      </c>
      <c r="I682">
        <v>4.5</v>
      </c>
      <c r="J682">
        <v>4</v>
      </c>
      <c r="K682">
        <v>1</v>
      </c>
      <c r="L682" t="s">
        <v>2612</v>
      </c>
    </row>
    <row r="683" spans="1:12" x14ac:dyDescent="0.2">
      <c r="A683" t="s">
        <v>2613</v>
      </c>
      <c r="B683" t="s">
        <v>2614</v>
      </c>
      <c r="C683" t="s">
        <v>2615</v>
      </c>
      <c r="D683" t="s">
        <v>21</v>
      </c>
      <c r="E683" t="s">
        <v>16</v>
      </c>
      <c r="F683">
        <v>28202</v>
      </c>
      <c r="G683">
        <v>35.226535800000001</v>
      </c>
      <c r="H683">
        <v>-80.844784899999993</v>
      </c>
      <c r="I683">
        <v>4</v>
      </c>
      <c r="J683">
        <v>3</v>
      </c>
      <c r="K683">
        <v>1</v>
      </c>
      <c r="L683" t="s">
        <v>2616</v>
      </c>
    </row>
    <row r="684" spans="1:12" x14ac:dyDescent="0.2">
      <c r="A684" t="s">
        <v>2617</v>
      </c>
      <c r="B684" t="s">
        <v>2618</v>
      </c>
      <c r="C684" t="s">
        <v>2619</v>
      </c>
      <c r="D684" t="s">
        <v>21</v>
      </c>
      <c r="E684" t="s">
        <v>16</v>
      </c>
      <c r="F684">
        <v>28202</v>
      </c>
      <c r="G684">
        <v>35.228524262900002</v>
      </c>
      <c r="H684">
        <v>-80.841250829399996</v>
      </c>
      <c r="I684">
        <v>3.5</v>
      </c>
      <c r="J684">
        <v>167</v>
      </c>
      <c r="K684">
        <v>1</v>
      </c>
      <c r="L684" t="s">
        <v>2620</v>
      </c>
    </row>
    <row r="685" spans="1:12" x14ac:dyDescent="0.2">
      <c r="A685" t="s">
        <v>2621</v>
      </c>
      <c r="B685" t="s">
        <v>2622</v>
      </c>
      <c r="C685" t="s">
        <v>2623</v>
      </c>
      <c r="D685" t="s">
        <v>21</v>
      </c>
      <c r="E685" t="s">
        <v>16</v>
      </c>
      <c r="F685">
        <v>28273</v>
      </c>
      <c r="G685">
        <v>35.145498185100003</v>
      </c>
      <c r="H685">
        <v>-80.930503830299998</v>
      </c>
      <c r="I685">
        <v>3</v>
      </c>
      <c r="J685">
        <v>64</v>
      </c>
      <c r="K685">
        <v>1</v>
      </c>
      <c r="L685" t="s">
        <v>2624</v>
      </c>
    </row>
    <row r="686" spans="1:12" x14ac:dyDescent="0.2">
      <c r="A686" t="s">
        <v>2625</v>
      </c>
      <c r="B686" t="s">
        <v>2626</v>
      </c>
      <c r="C686" t="s">
        <v>2627</v>
      </c>
      <c r="D686" t="s">
        <v>135</v>
      </c>
      <c r="E686" t="s">
        <v>16</v>
      </c>
      <c r="F686">
        <v>28105</v>
      </c>
      <c r="G686">
        <v>35.118847199999998</v>
      </c>
      <c r="H686">
        <v>-80.697118700000004</v>
      </c>
      <c r="I686">
        <v>2</v>
      </c>
      <c r="J686">
        <v>4</v>
      </c>
      <c r="K686">
        <v>1</v>
      </c>
      <c r="L686" t="s">
        <v>2628</v>
      </c>
    </row>
    <row r="687" spans="1:12" x14ac:dyDescent="0.2">
      <c r="A687" t="s">
        <v>2629</v>
      </c>
      <c r="B687" t="s">
        <v>2630</v>
      </c>
      <c r="C687" t="s">
        <v>2631</v>
      </c>
      <c r="D687" t="s">
        <v>21</v>
      </c>
      <c r="E687" t="s">
        <v>16</v>
      </c>
      <c r="F687">
        <v>28227</v>
      </c>
      <c r="G687">
        <v>35.142074999999998</v>
      </c>
      <c r="H687">
        <v>-80.723292000000001</v>
      </c>
      <c r="I687">
        <v>2.5</v>
      </c>
      <c r="J687">
        <v>3</v>
      </c>
      <c r="K687">
        <v>0</v>
      </c>
      <c r="L687" t="s">
        <v>2632</v>
      </c>
    </row>
    <row r="688" spans="1:12" x14ac:dyDescent="0.2">
      <c r="A688" t="s">
        <v>2633</v>
      </c>
      <c r="B688" t="s">
        <v>2634</v>
      </c>
      <c r="C688" t="s">
        <v>2635</v>
      </c>
      <c r="D688" t="s">
        <v>15</v>
      </c>
      <c r="E688" t="s">
        <v>16</v>
      </c>
      <c r="F688">
        <v>28031</v>
      </c>
      <c r="G688">
        <v>35.451825599999999</v>
      </c>
      <c r="H688">
        <v>-80.865583099999995</v>
      </c>
      <c r="I688">
        <v>4.5</v>
      </c>
      <c r="J688">
        <v>10</v>
      </c>
      <c r="K688">
        <v>1</v>
      </c>
      <c r="L688" t="s">
        <v>2636</v>
      </c>
    </row>
    <row r="689" spans="1:12" x14ac:dyDescent="0.2">
      <c r="A689" t="s">
        <v>2637</v>
      </c>
      <c r="B689" t="s">
        <v>2638</v>
      </c>
      <c r="C689" t="s">
        <v>2639</v>
      </c>
      <c r="D689" t="s">
        <v>15</v>
      </c>
      <c r="E689" t="s">
        <v>16</v>
      </c>
      <c r="F689">
        <v>28031</v>
      </c>
      <c r="G689">
        <v>35.488751780800001</v>
      </c>
      <c r="H689">
        <v>-80.874290093799999</v>
      </c>
      <c r="I689">
        <v>4</v>
      </c>
      <c r="J689">
        <v>10</v>
      </c>
      <c r="K689">
        <v>1</v>
      </c>
      <c r="L689" t="s">
        <v>2640</v>
      </c>
    </row>
    <row r="690" spans="1:12" x14ac:dyDescent="0.2">
      <c r="A690" t="s">
        <v>2641</v>
      </c>
      <c r="B690" t="s">
        <v>2642</v>
      </c>
      <c r="C690" t="s">
        <v>2643</v>
      </c>
      <c r="D690" t="s">
        <v>21</v>
      </c>
      <c r="E690" t="s">
        <v>16</v>
      </c>
      <c r="F690">
        <v>28213</v>
      </c>
      <c r="G690">
        <v>35.256924400000003</v>
      </c>
      <c r="H690">
        <v>-80.7912295</v>
      </c>
      <c r="I690">
        <v>3.5</v>
      </c>
      <c r="J690">
        <v>3</v>
      </c>
      <c r="K690">
        <v>1</v>
      </c>
      <c r="L690" t="s">
        <v>2644</v>
      </c>
    </row>
    <row r="691" spans="1:12" x14ac:dyDescent="0.2">
      <c r="A691" t="s">
        <v>2645</v>
      </c>
      <c r="B691" t="s">
        <v>2646</v>
      </c>
      <c r="C691" t="s">
        <v>2647</v>
      </c>
      <c r="D691" t="s">
        <v>21</v>
      </c>
      <c r="E691" t="s">
        <v>16</v>
      </c>
      <c r="F691">
        <v>28262</v>
      </c>
      <c r="G691">
        <v>35.303380799999999</v>
      </c>
      <c r="H691">
        <v>-80.750815700000004</v>
      </c>
      <c r="I691">
        <v>2.5</v>
      </c>
      <c r="J691">
        <v>7</v>
      </c>
      <c r="K691">
        <v>0</v>
      </c>
      <c r="L691" t="s">
        <v>2648</v>
      </c>
    </row>
    <row r="692" spans="1:12" x14ac:dyDescent="0.2">
      <c r="A692" t="s">
        <v>2649</v>
      </c>
      <c r="B692" t="s">
        <v>2650</v>
      </c>
      <c r="C692" t="s">
        <v>2651</v>
      </c>
      <c r="D692" t="s">
        <v>21</v>
      </c>
      <c r="E692" t="s">
        <v>16</v>
      </c>
      <c r="F692">
        <v>28262</v>
      </c>
      <c r="G692">
        <v>35.317140999999999</v>
      </c>
      <c r="H692">
        <v>-80.777561000000006</v>
      </c>
      <c r="I692">
        <v>4</v>
      </c>
      <c r="J692">
        <v>3</v>
      </c>
      <c r="K692">
        <v>0</v>
      </c>
      <c r="L692" t="s">
        <v>2652</v>
      </c>
    </row>
    <row r="693" spans="1:12" x14ac:dyDescent="0.2">
      <c r="A693" t="s">
        <v>2653</v>
      </c>
      <c r="B693" t="s">
        <v>2654</v>
      </c>
      <c r="C693" t="s">
        <v>2655</v>
      </c>
      <c r="D693" t="s">
        <v>21</v>
      </c>
      <c r="E693" t="s">
        <v>16</v>
      </c>
      <c r="F693">
        <v>28277</v>
      </c>
      <c r="G693">
        <v>35.074578000000002</v>
      </c>
      <c r="H693">
        <v>-80.840782899999994</v>
      </c>
      <c r="I693">
        <v>4</v>
      </c>
      <c r="J693">
        <v>13</v>
      </c>
      <c r="K693">
        <v>1</v>
      </c>
      <c r="L693" t="s">
        <v>2656</v>
      </c>
    </row>
    <row r="694" spans="1:12" x14ac:dyDescent="0.2">
      <c r="A694" t="s">
        <v>2657</v>
      </c>
      <c r="B694" t="s">
        <v>2658</v>
      </c>
      <c r="C694" t="s">
        <v>2659</v>
      </c>
      <c r="D694" t="s">
        <v>21</v>
      </c>
      <c r="E694" t="s">
        <v>16</v>
      </c>
      <c r="F694">
        <v>28209</v>
      </c>
      <c r="G694">
        <v>35.171872999999998</v>
      </c>
      <c r="H694">
        <v>-80.849031999999994</v>
      </c>
      <c r="I694">
        <v>5</v>
      </c>
      <c r="J694">
        <v>17</v>
      </c>
      <c r="K694">
        <v>1</v>
      </c>
      <c r="L694" t="s">
        <v>2660</v>
      </c>
    </row>
    <row r="695" spans="1:12" x14ac:dyDescent="0.2">
      <c r="A695" t="s">
        <v>2661</v>
      </c>
      <c r="B695" t="s">
        <v>2662</v>
      </c>
      <c r="C695" t="s">
        <v>2663</v>
      </c>
      <c r="D695" t="s">
        <v>21</v>
      </c>
      <c r="E695" t="s">
        <v>16</v>
      </c>
      <c r="F695">
        <v>28204</v>
      </c>
      <c r="G695">
        <v>35.2139752</v>
      </c>
      <c r="H695">
        <v>-80.843617300000005</v>
      </c>
      <c r="I695">
        <v>3.5</v>
      </c>
      <c r="J695">
        <v>24</v>
      </c>
      <c r="K695">
        <v>1</v>
      </c>
      <c r="L695" t="s">
        <v>2664</v>
      </c>
    </row>
    <row r="696" spans="1:12" x14ac:dyDescent="0.2">
      <c r="A696" t="s">
        <v>2665</v>
      </c>
      <c r="B696" t="s">
        <v>2666</v>
      </c>
      <c r="C696" t="s">
        <v>2667</v>
      </c>
      <c r="D696" t="s">
        <v>135</v>
      </c>
      <c r="E696" t="s">
        <v>16</v>
      </c>
      <c r="F696">
        <v>28105</v>
      </c>
      <c r="G696">
        <v>35.129655622100003</v>
      </c>
      <c r="H696">
        <v>-80.702088499400006</v>
      </c>
      <c r="I696">
        <v>2.5</v>
      </c>
      <c r="J696">
        <v>7</v>
      </c>
      <c r="K696">
        <v>1</v>
      </c>
      <c r="L696" t="s">
        <v>2668</v>
      </c>
    </row>
    <row r="697" spans="1:12" x14ac:dyDescent="0.2">
      <c r="A697" t="s">
        <v>2669</v>
      </c>
      <c r="B697" t="s">
        <v>2670</v>
      </c>
      <c r="C697" t="s">
        <v>2671</v>
      </c>
      <c r="D697" t="s">
        <v>15</v>
      </c>
      <c r="E697" t="s">
        <v>16</v>
      </c>
      <c r="F697">
        <v>28031</v>
      </c>
      <c r="G697">
        <v>35.481235400000003</v>
      </c>
      <c r="H697">
        <v>-80.854363599999999</v>
      </c>
      <c r="I697">
        <v>3.5</v>
      </c>
      <c r="J697">
        <v>6</v>
      </c>
      <c r="K697">
        <v>1</v>
      </c>
      <c r="L697" t="s">
        <v>119</v>
      </c>
    </row>
    <row r="698" spans="1:12" x14ac:dyDescent="0.2">
      <c r="A698" t="s">
        <v>2672</v>
      </c>
      <c r="B698" t="s">
        <v>2673</v>
      </c>
      <c r="C698" t="s">
        <v>2674</v>
      </c>
      <c r="D698" t="s">
        <v>21</v>
      </c>
      <c r="E698" t="s">
        <v>16</v>
      </c>
      <c r="F698">
        <v>28209</v>
      </c>
      <c r="G698">
        <v>35.183666799999997</v>
      </c>
      <c r="H698">
        <v>-80.876304399999995</v>
      </c>
      <c r="I698">
        <v>3.5</v>
      </c>
      <c r="J698">
        <v>10</v>
      </c>
      <c r="K698">
        <v>0</v>
      </c>
      <c r="L698" t="s">
        <v>2675</v>
      </c>
    </row>
    <row r="699" spans="1:12" x14ac:dyDescent="0.2">
      <c r="A699" t="s">
        <v>2676</v>
      </c>
      <c r="B699" t="s">
        <v>2677</v>
      </c>
      <c r="C699" t="s">
        <v>2678</v>
      </c>
      <c r="D699" t="s">
        <v>39</v>
      </c>
      <c r="E699" t="s">
        <v>16</v>
      </c>
      <c r="F699">
        <v>28027</v>
      </c>
      <c r="G699">
        <v>35.433005999999999</v>
      </c>
      <c r="H699">
        <v>-80.741903800000003</v>
      </c>
      <c r="I699">
        <v>2.5</v>
      </c>
      <c r="J699">
        <v>3</v>
      </c>
      <c r="K699">
        <v>1</v>
      </c>
      <c r="L699" t="s">
        <v>2679</v>
      </c>
    </row>
    <row r="700" spans="1:12" x14ac:dyDescent="0.2">
      <c r="A700" t="e">
        <f>-htftQXo17AVLzeR7ACU2g</f>
        <v>#NAME?</v>
      </c>
      <c r="B700" t="s">
        <v>2680</v>
      </c>
      <c r="C700" t="s">
        <v>2681</v>
      </c>
      <c r="D700" t="s">
        <v>21</v>
      </c>
      <c r="E700" t="s">
        <v>16</v>
      </c>
      <c r="F700">
        <v>28204</v>
      </c>
      <c r="G700">
        <v>35.221387999999997</v>
      </c>
      <c r="H700">
        <v>-80.821375000000003</v>
      </c>
      <c r="I700">
        <v>4</v>
      </c>
      <c r="J700">
        <v>4</v>
      </c>
      <c r="K700">
        <v>1</v>
      </c>
      <c r="L700" t="s">
        <v>256</v>
      </c>
    </row>
    <row r="701" spans="1:12" x14ac:dyDescent="0.2">
      <c r="A701" t="s">
        <v>2682</v>
      </c>
      <c r="B701" t="s">
        <v>2683</v>
      </c>
      <c r="C701" t="s">
        <v>2684</v>
      </c>
      <c r="D701" t="s">
        <v>21</v>
      </c>
      <c r="E701" t="s">
        <v>16</v>
      </c>
      <c r="F701">
        <v>28273</v>
      </c>
      <c r="G701">
        <v>35.106896999999996</v>
      </c>
      <c r="H701">
        <v>-80.977154999999996</v>
      </c>
      <c r="I701">
        <v>2.5</v>
      </c>
      <c r="J701">
        <v>10</v>
      </c>
      <c r="K701">
        <v>1</v>
      </c>
      <c r="L701" t="s">
        <v>2685</v>
      </c>
    </row>
    <row r="702" spans="1:12" x14ac:dyDescent="0.2">
      <c r="A702" t="s">
        <v>2686</v>
      </c>
      <c r="B702" t="s">
        <v>2687</v>
      </c>
      <c r="C702" t="s">
        <v>2688</v>
      </c>
      <c r="D702" t="s">
        <v>39</v>
      </c>
      <c r="E702" t="s">
        <v>16</v>
      </c>
      <c r="F702">
        <v>28025</v>
      </c>
      <c r="G702">
        <v>35.431778799999996</v>
      </c>
      <c r="H702">
        <v>-80.606260199999994</v>
      </c>
      <c r="I702">
        <v>2.5</v>
      </c>
      <c r="J702">
        <v>8</v>
      </c>
      <c r="K702">
        <v>1</v>
      </c>
      <c r="L702" t="s">
        <v>709</v>
      </c>
    </row>
    <row r="703" spans="1:12" x14ac:dyDescent="0.2">
      <c r="A703" t="s">
        <v>2689</v>
      </c>
      <c r="B703" t="s">
        <v>2690</v>
      </c>
      <c r="C703" t="s">
        <v>2691</v>
      </c>
      <c r="D703" t="s">
        <v>21</v>
      </c>
      <c r="E703" t="s">
        <v>16</v>
      </c>
      <c r="F703">
        <v>28212</v>
      </c>
      <c r="G703">
        <v>35.197570599999999</v>
      </c>
      <c r="H703">
        <v>-80.749343300000007</v>
      </c>
      <c r="I703">
        <v>1</v>
      </c>
      <c r="J703">
        <v>4</v>
      </c>
      <c r="K703">
        <v>1</v>
      </c>
      <c r="L703" t="s">
        <v>119</v>
      </c>
    </row>
    <row r="704" spans="1:12" x14ac:dyDescent="0.2">
      <c r="A704" t="s">
        <v>2692</v>
      </c>
      <c r="B704" t="s">
        <v>2693</v>
      </c>
      <c r="C704" t="s">
        <v>2694</v>
      </c>
      <c r="D704" t="s">
        <v>239</v>
      </c>
      <c r="E704" t="s">
        <v>16</v>
      </c>
      <c r="F704">
        <v>28173</v>
      </c>
      <c r="G704">
        <v>34.924283299999999</v>
      </c>
      <c r="H704">
        <v>-80.740386599999994</v>
      </c>
      <c r="I704">
        <v>3.5</v>
      </c>
      <c r="J704">
        <v>39</v>
      </c>
      <c r="K704">
        <v>1</v>
      </c>
      <c r="L704" t="s">
        <v>2695</v>
      </c>
    </row>
    <row r="705" spans="1:12" x14ac:dyDescent="0.2">
      <c r="A705" t="s">
        <v>2696</v>
      </c>
      <c r="B705" t="s">
        <v>2697</v>
      </c>
      <c r="C705" t="s">
        <v>2698</v>
      </c>
      <c r="D705" t="s">
        <v>21</v>
      </c>
      <c r="E705" t="s">
        <v>16</v>
      </c>
      <c r="F705">
        <v>28266</v>
      </c>
      <c r="G705">
        <v>35.051024400000003</v>
      </c>
      <c r="H705">
        <v>-80.769805599999998</v>
      </c>
      <c r="I705">
        <v>3.5</v>
      </c>
      <c r="J705">
        <v>6</v>
      </c>
      <c r="K705">
        <v>0</v>
      </c>
      <c r="L705" t="s">
        <v>2699</v>
      </c>
    </row>
    <row r="706" spans="1:12" x14ac:dyDescent="0.2">
      <c r="A706" t="s">
        <v>2700</v>
      </c>
      <c r="B706" t="s">
        <v>2701</v>
      </c>
      <c r="C706" t="s">
        <v>2702</v>
      </c>
      <c r="D706" t="s">
        <v>39</v>
      </c>
      <c r="E706" t="s">
        <v>16</v>
      </c>
      <c r="F706">
        <v>28025</v>
      </c>
      <c r="G706">
        <v>35.446221999999999</v>
      </c>
      <c r="H706">
        <v>-80.598326</v>
      </c>
      <c r="I706">
        <v>3</v>
      </c>
      <c r="J706">
        <v>4</v>
      </c>
      <c r="K706">
        <v>0</v>
      </c>
      <c r="L706" t="s">
        <v>1547</v>
      </c>
    </row>
    <row r="707" spans="1:12" x14ac:dyDescent="0.2">
      <c r="A707" t="s">
        <v>2703</v>
      </c>
      <c r="B707" t="s">
        <v>2704</v>
      </c>
      <c r="C707" t="s">
        <v>2705</v>
      </c>
      <c r="D707" t="s">
        <v>39</v>
      </c>
      <c r="E707" t="s">
        <v>16</v>
      </c>
      <c r="F707">
        <v>28027</v>
      </c>
      <c r="G707">
        <v>35.351498200000002</v>
      </c>
      <c r="H707">
        <v>-80.692527200000001</v>
      </c>
      <c r="I707">
        <v>4</v>
      </c>
      <c r="J707">
        <v>3</v>
      </c>
      <c r="K707">
        <v>1</v>
      </c>
      <c r="L707" t="s">
        <v>2706</v>
      </c>
    </row>
    <row r="708" spans="1:12" x14ac:dyDescent="0.2">
      <c r="A708" t="s">
        <v>2707</v>
      </c>
      <c r="B708" t="s">
        <v>2708</v>
      </c>
      <c r="C708" t="s">
        <v>2709</v>
      </c>
      <c r="D708" t="s">
        <v>21</v>
      </c>
      <c r="E708" t="s">
        <v>16</v>
      </c>
      <c r="F708">
        <v>28205</v>
      </c>
      <c r="G708">
        <v>35.211951900000003</v>
      </c>
      <c r="H708">
        <v>-80.782349999999994</v>
      </c>
      <c r="I708">
        <v>4</v>
      </c>
      <c r="J708">
        <v>5</v>
      </c>
      <c r="K708">
        <v>1</v>
      </c>
      <c r="L708" t="s">
        <v>2710</v>
      </c>
    </row>
    <row r="709" spans="1:12" x14ac:dyDescent="0.2">
      <c r="A709" t="s">
        <v>2711</v>
      </c>
      <c r="B709" t="s">
        <v>2712</v>
      </c>
      <c r="C709" t="s">
        <v>307</v>
      </c>
      <c r="D709" t="s">
        <v>21</v>
      </c>
      <c r="E709" t="s">
        <v>16</v>
      </c>
      <c r="F709">
        <v>28206</v>
      </c>
      <c r="G709">
        <v>35.249763455299998</v>
      </c>
      <c r="H709">
        <v>-80.815118551300003</v>
      </c>
      <c r="I709">
        <v>3.5</v>
      </c>
      <c r="J709">
        <v>9</v>
      </c>
      <c r="K709">
        <v>1</v>
      </c>
      <c r="L709" t="s">
        <v>2713</v>
      </c>
    </row>
    <row r="710" spans="1:12" x14ac:dyDescent="0.2">
      <c r="A710" t="s">
        <v>2714</v>
      </c>
      <c r="B710" t="s">
        <v>2715</v>
      </c>
      <c r="C710" t="s">
        <v>2716</v>
      </c>
      <c r="D710" t="s">
        <v>21</v>
      </c>
      <c r="E710" t="s">
        <v>16</v>
      </c>
      <c r="F710">
        <v>28206</v>
      </c>
      <c r="G710">
        <v>35.2476883</v>
      </c>
      <c r="H710">
        <v>-80.833236200000002</v>
      </c>
      <c r="I710">
        <v>5</v>
      </c>
      <c r="J710">
        <v>23</v>
      </c>
      <c r="K710">
        <v>1</v>
      </c>
      <c r="L710" t="s">
        <v>2717</v>
      </c>
    </row>
    <row r="711" spans="1:12" x14ac:dyDescent="0.2">
      <c r="A711" t="s">
        <v>2718</v>
      </c>
      <c r="B711" t="s">
        <v>2719</v>
      </c>
      <c r="C711" t="s">
        <v>2720</v>
      </c>
      <c r="D711" t="s">
        <v>21</v>
      </c>
      <c r="E711" t="s">
        <v>16</v>
      </c>
      <c r="F711">
        <v>28203</v>
      </c>
      <c r="G711">
        <v>35.200468299999997</v>
      </c>
      <c r="H711">
        <v>-80.869111000000004</v>
      </c>
      <c r="I711">
        <v>3.5</v>
      </c>
      <c r="J711">
        <v>356</v>
      </c>
      <c r="K711">
        <v>1</v>
      </c>
      <c r="L711" t="s">
        <v>2721</v>
      </c>
    </row>
    <row r="712" spans="1:12" x14ac:dyDescent="0.2">
      <c r="A712" t="s">
        <v>2722</v>
      </c>
      <c r="B712" t="s">
        <v>2723</v>
      </c>
      <c r="C712" t="s">
        <v>2724</v>
      </c>
      <c r="D712" t="s">
        <v>21</v>
      </c>
      <c r="E712" t="s">
        <v>16</v>
      </c>
      <c r="F712">
        <v>28205</v>
      </c>
      <c r="G712">
        <v>35.210534304799999</v>
      </c>
      <c r="H712">
        <v>-80.780694661300004</v>
      </c>
      <c r="I712">
        <v>4.5</v>
      </c>
      <c r="J712">
        <v>59</v>
      </c>
      <c r="K712">
        <v>0</v>
      </c>
      <c r="L712" t="s">
        <v>2725</v>
      </c>
    </row>
    <row r="713" spans="1:12" x14ac:dyDescent="0.2">
      <c r="A713" t="s">
        <v>2726</v>
      </c>
      <c r="B713" t="s">
        <v>2727</v>
      </c>
      <c r="C713" t="s">
        <v>2728</v>
      </c>
      <c r="D713" t="s">
        <v>21</v>
      </c>
      <c r="E713" t="s">
        <v>16</v>
      </c>
      <c r="F713">
        <v>28202</v>
      </c>
      <c r="G713">
        <v>35.228409900000003</v>
      </c>
      <c r="H713">
        <v>-80.842623900000007</v>
      </c>
      <c r="I713">
        <v>2.5</v>
      </c>
      <c r="J713">
        <v>6</v>
      </c>
      <c r="K713">
        <v>0</v>
      </c>
      <c r="L713" t="s">
        <v>1563</v>
      </c>
    </row>
    <row r="714" spans="1:12" x14ac:dyDescent="0.2">
      <c r="A714" t="s">
        <v>2729</v>
      </c>
      <c r="B714" t="s">
        <v>2730</v>
      </c>
      <c r="C714" t="s">
        <v>2731</v>
      </c>
      <c r="D714" t="s">
        <v>21</v>
      </c>
      <c r="E714" t="s">
        <v>16</v>
      </c>
      <c r="F714">
        <v>28269</v>
      </c>
      <c r="G714">
        <v>35.334490000000002</v>
      </c>
      <c r="H714">
        <v>-80.773600999999999</v>
      </c>
      <c r="I714">
        <v>5</v>
      </c>
      <c r="J714">
        <v>17</v>
      </c>
      <c r="K714">
        <v>1</v>
      </c>
      <c r="L714" t="s">
        <v>2349</v>
      </c>
    </row>
    <row r="715" spans="1:12" x14ac:dyDescent="0.2">
      <c r="A715" t="s">
        <v>2732</v>
      </c>
      <c r="B715" t="s">
        <v>2733</v>
      </c>
      <c r="C715" t="s">
        <v>2734</v>
      </c>
      <c r="D715" t="s">
        <v>21</v>
      </c>
      <c r="E715" t="s">
        <v>16</v>
      </c>
      <c r="F715">
        <v>28269</v>
      </c>
      <c r="G715">
        <v>35.369974300000003</v>
      </c>
      <c r="H715">
        <v>-80.833509699999993</v>
      </c>
      <c r="I715">
        <v>4.5</v>
      </c>
      <c r="J715">
        <v>3</v>
      </c>
      <c r="K715">
        <v>0</v>
      </c>
      <c r="L715" t="s">
        <v>2735</v>
      </c>
    </row>
    <row r="716" spans="1:12" x14ac:dyDescent="0.2">
      <c r="A716" t="s">
        <v>2736</v>
      </c>
      <c r="B716" t="s">
        <v>2737</v>
      </c>
      <c r="C716" t="s">
        <v>2738</v>
      </c>
      <c r="D716" t="s">
        <v>21</v>
      </c>
      <c r="E716" t="s">
        <v>16</v>
      </c>
      <c r="F716">
        <v>28214</v>
      </c>
      <c r="G716">
        <v>35.2432675035</v>
      </c>
      <c r="H716">
        <v>-80.938241470700007</v>
      </c>
      <c r="I716">
        <v>4.5</v>
      </c>
      <c r="J716">
        <v>33</v>
      </c>
      <c r="K716">
        <v>1</v>
      </c>
      <c r="L716" t="s">
        <v>2739</v>
      </c>
    </row>
    <row r="717" spans="1:12" x14ac:dyDescent="0.2">
      <c r="A717" t="s">
        <v>2740</v>
      </c>
      <c r="B717" t="s">
        <v>2741</v>
      </c>
      <c r="C717" t="s">
        <v>2742</v>
      </c>
      <c r="D717" t="s">
        <v>30</v>
      </c>
      <c r="E717" t="s">
        <v>16</v>
      </c>
      <c r="F717">
        <v>28054</v>
      </c>
      <c r="G717">
        <v>35.228637499999998</v>
      </c>
      <c r="H717">
        <v>-81.136138099999997</v>
      </c>
      <c r="I717">
        <v>2</v>
      </c>
      <c r="J717">
        <v>3</v>
      </c>
      <c r="K717">
        <v>1</v>
      </c>
      <c r="L717" t="s">
        <v>2743</v>
      </c>
    </row>
    <row r="718" spans="1:12" x14ac:dyDescent="0.2">
      <c r="A718" t="s">
        <v>2744</v>
      </c>
      <c r="B718" t="s">
        <v>2745</v>
      </c>
      <c r="C718" t="s">
        <v>2746</v>
      </c>
      <c r="D718" t="s">
        <v>21</v>
      </c>
      <c r="E718" t="s">
        <v>16</v>
      </c>
      <c r="F718">
        <v>28277</v>
      </c>
      <c r="G718">
        <v>35.082743996300003</v>
      </c>
      <c r="H718">
        <v>-80.833325385999999</v>
      </c>
      <c r="I718">
        <v>2</v>
      </c>
      <c r="J718">
        <v>18</v>
      </c>
      <c r="K718">
        <v>0</v>
      </c>
      <c r="L718" t="s">
        <v>2743</v>
      </c>
    </row>
    <row r="719" spans="1:12" x14ac:dyDescent="0.2">
      <c r="A719" t="s">
        <v>2747</v>
      </c>
      <c r="B719" t="s">
        <v>2748</v>
      </c>
      <c r="C719" t="s">
        <v>2749</v>
      </c>
      <c r="D719" t="s">
        <v>30</v>
      </c>
      <c r="E719" t="s">
        <v>16</v>
      </c>
      <c r="F719">
        <v>28054</v>
      </c>
      <c r="G719">
        <v>35.262030168899997</v>
      </c>
      <c r="H719">
        <v>-81.157034999999993</v>
      </c>
      <c r="I719">
        <v>3.5</v>
      </c>
      <c r="J719">
        <v>89</v>
      </c>
      <c r="K719">
        <v>1</v>
      </c>
      <c r="L719" t="s">
        <v>2750</v>
      </c>
    </row>
    <row r="720" spans="1:12" x14ac:dyDescent="0.2">
      <c r="A720" t="s">
        <v>2751</v>
      </c>
      <c r="B720" t="s">
        <v>2752</v>
      </c>
      <c r="C720" t="s">
        <v>2753</v>
      </c>
      <c r="D720" t="s">
        <v>21</v>
      </c>
      <c r="E720" t="s">
        <v>16</v>
      </c>
      <c r="F720">
        <v>28210</v>
      </c>
      <c r="G720">
        <v>35.094597999999998</v>
      </c>
      <c r="H720">
        <v>-80.856853000000001</v>
      </c>
      <c r="I720">
        <v>3</v>
      </c>
      <c r="J720">
        <v>4</v>
      </c>
      <c r="K720">
        <v>1</v>
      </c>
      <c r="L720" t="s">
        <v>565</v>
      </c>
    </row>
    <row r="721" spans="1:12" x14ac:dyDescent="0.2">
      <c r="A721" t="s">
        <v>2754</v>
      </c>
      <c r="B721" t="s">
        <v>2755</v>
      </c>
      <c r="C721" t="s">
        <v>2756</v>
      </c>
      <c r="D721" t="s">
        <v>21</v>
      </c>
      <c r="E721" t="s">
        <v>16</v>
      </c>
      <c r="F721">
        <v>28262</v>
      </c>
      <c r="G721">
        <v>35.303871999999998</v>
      </c>
      <c r="H721">
        <v>-80.749548000000004</v>
      </c>
      <c r="I721">
        <v>4.5</v>
      </c>
      <c r="J721">
        <v>3</v>
      </c>
      <c r="K721">
        <v>0</v>
      </c>
      <c r="L721" t="s">
        <v>1997</v>
      </c>
    </row>
    <row r="722" spans="1:12" x14ac:dyDescent="0.2">
      <c r="A722" t="s">
        <v>2757</v>
      </c>
      <c r="B722" t="s">
        <v>2758</v>
      </c>
      <c r="C722" t="s">
        <v>2759</v>
      </c>
      <c r="D722" t="s">
        <v>26</v>
      </c>
      <c r="E722" t="s">
        <v>16</v>
      </c>
      <c r="F722">
        <v>28078</v>
      </c>
      <c r="G722">
        <v>35.408785700000003</v>
      </c>
      <c r="H722">
        <v>-80.862778399999996</v>
      </c>
      <c r="I722">
        <v>4</v>
      </c>
      <c r="J722">
        <v>5</v>
      </c>
      <c r="K722">
        <v>1</v>
      </c>
      <c r="L722" t="s">
        <v>2760</v>
      </c>
    </row>
    <row r="723" spans="1:12" x14ac:dyDescent="0.2">
      <c r="A723" t="s">
        <v>2761</v>
      </c>
      <c r="B723" t="s">
        <v>2762</v>
      </c>
      <c r="C723" t="s">
        <v>2763</v>
      </c>
      <c r="D723" t="s">
        <v>21</v>
      </c>
      <c r="E723" t="s">
        <v>16</v>
      </c>
      <c r="F723">
        <v>28281</v>
      </c>
      <c r="G723">
        <v>35.226452899999998</v>
      </c>
      <c r="H723">
        <v>-80.845065099999999</v>
      </c>
      <c r="I723">
        <v>1.5</v>
      </c>
      <c r="J723">
        <v>28</v>
      </c>
      <c r="K723">
        <v>1</v>
      </c>
      <c r="L723" t="s">
        <v>2764</v>
      </c>
    </row>
    <row r="724" spans="1:12" x14ac:dyDescent="0.2">
      <c r="A724" t="s">
        <v>2765</v>
      </c>
      <c r="B724" t="s">
        <v>2766</v>
      </c>
      <c r="C724" t="s">
        <v>2767</v>
      </c>
      <c r="D724" t="s">
        <v>135</v>
      </c>
      <c r="E724" t="s">
        <v>16</v>
      </c>
      <c r="F724">
        <v>28104</v>
      </c>
      <c r="G724">
        <v>35.122030199999998</v>
      </c>
      <c r="H724">
        <v>-80.653674499999994</v>
      </c>
      <c r="I724">
        <v>2.5</v>
      </c>
      <c r="J724">
        <v>5</v>
      </c>
      <c r="K724">
        <v>1</v>
      </c>
      <c r="L724" t="s">
        <v>2768</v>
      </c>
    </row>
    <row r="725" spans="1:12" x14ac:dyDescent="0.2">
      <c r="A725" t="s">
        <v>2769</v>
      </c>
      <c r="B725" t="s">
        <v>2770</v>
      </c>
      <c r="C725" t="s">
        <v>2771</v>
      </c>
      <c r="D725" t="s">
        <v>21</v>
      </c>
      <c r="E725" t="s">
        <v>16</v>
      </c>
      <c r="F725">
        <v>28211</v>
      </c>
      <c r="G725">
        <v>35.149170699999999</v>
      </c>
      <c r="H725">
        <v>-80.826766399999997</v>
      </c>
      <c r="I725">
        <v>5</v>
      </c>
      <c r="J725">
        <v>28</v>
      </c>
      <c r="K725">
        <v>1</v>
      </c>
      <c r="L725" t="s">
        <v>2772</v>
      </c>
    </row>
    <row r="726" spans="1:12" x14ac:dyDescent="0.2">
      <c r="A726" t="s">
        <v>2773</v>
      </c>
      <c r="B726" t="s">
        <v>2774</v>
      </c>
      <c r="C726" t="s">
        <v>2775</v>
      </c>
      <c r="D726" t="s">
        <v>21</v>
      </c>
      <c r="E726" t="s">
        <v>16</v>
      </c>
      <c r="F726">
        <v>28203</v>
      </c>
      <c r="G726">
        <v>35.213125599999998</v>
      </c>
      <c r="H726">
        <v>-80.855141399999994</v>
      </c>
      <c r="I726">
        <v>4</v>
      </c>
      <c r="J726">
        <v>40</v>
      </c>
      <c r="K726">
        <v>1</v>
      </c>
      <c r="L726" t="s">
        <v>159</v>
      </c>
    </row>
    <row r="727" spans="1:12" x14ac:dyDescent="0.2">
      <c r="A727" t="s">
        <v>2776</v>
      </c>
      <c r="B727" t="s">
        <v>2777</v>
      </c>
      <c r="C727" t="s">
        <v>2778</v>
      </c>
      <c r="D727" t="s">
        <v>26</v>
      </c>
      <c r="E727" t="s">
        <v>16</v>
      </c>
      <c r="F727">
        <v>28078</v>
      </c>
      <c r="G727">
        <v>35.446664599999998</v>
      </c>
      <c r="H727">
        <v>-80.878280899999993</v>
      </c>
      <c r="I727">
        <v>5</v>
      </c>
      <c r="J727">
        <v>3</v>
      </c>
      <c r="K727">
        <v>1</v>
      </c>
      <c r="L727" t="s">
        <v>2349</v>
      </c>
    </row>
    <row r="728" spans="1:12" x14ac:dyDescent="0.2">
      <c r="A728" t="s">
        <v>2779</v>
      </c>
      <c r="B728" t="s">
        <v>2780</v>
      </c>
      <c r="C728" t="s">
        <v>2781</v>
      </c>
      <c r="D728" t="s">
        <v>21</v>
      </c>
      <c r="E728" t="s">
        <v>16</v>
      </c>
      <c r="F728">
        <v>28273</v>
      </c>
      <c r="G728">
        <v>35.144699958499999</v>
      </c>
      <c r="H728">
        <v>-80.930538240199994</v>
      </c>
      <c r="I728">
        <v>3</v>
      </c>
      <c r="J728">
        <v>6</v>
      </c>
      <c r="K728">
        <v>1</v>
      </c>
      <c r="L728" t="s">
        <v>2782</v>
      </c>
    </row>
    <row r="729" spans="1:12" x14ac:dyDescent="0.2">
      <c r="A729" t="s">
        <v>2783</v>
      </c>
      <c r="B729" t="s">
        <v>1012</v>
      </c>
      <c r="C729" t="s">
        <v>2784</v>
      </c>
      <c r="D729" t="s">
        <v>39</v>
      </c>
      <c r="E729" t="s">
        <v>16</v>
      </c>
      <c r="F729">
        <v>28025</v>
      </c>
      <c r="G729">
        <v>35.383282000000001</v>
      </c>
      <c r="H729">
        <v>-80.581321000000003</v>
      </c>
      <c r="I729">
        <v>3</v>
      </c>
      <c r="J729">
        <v>4</v>
      </c>
      <c r="K729">
        <v>1</v>
      </c>
      <c r="L729" t="s">
        <v>1323</v>
      </c>
    </row>
    <row r="730" spans="1:12" x14ac:dyDescent="0.2">
      <c r="A730" t="s">
        <v>2785</v>
      </c>
      <c r="B730" t="s">
        <v>2786</v>
      </c>
      <c r="C730" t="s">
        <v>2787</v>
      </c>
      <c r="D730" t="s">
        <v>135</v>
      </c>
      <c r="E730" t="s">
        <v>16</v>
      </c>
      <c r="F730">
        <v>28104</v>
      </c>
      <c r="G730">
        <v>35.070226499999997</v>
      </c>
      <c r="H730">
        <v>-80.699285599999996</v>
      </c>
      <c r="I730">
        <v>3.5</v>
      </c>
      <c r="J730">
        <v>30</v>
      </c>
      <c r="K730">
        <v>0</v>
      </c>
      <c r="L730" t="s">
        <v>2788</v>
      </c>
    </row>
    <row r="731" spans="1:12" x14ac:dyDescent="0.2">
      <c r="A731" t="s">
        <v>2789</v>
      </c>
      <c r="B731" t="s">
        <v>2790</v>
      </c>
      <c r="C731" t="s">
        <v>2791</v>
      </c>
      <c r="D731" t="s">
        <v>456</v>
      </c>
      <c r="E731" t="s">
        <v>16</v>
      </c>
      <c r="F731">
        <v>28012</v>
      </c>
      <c r="G731">
        <v>35.24821</v>
      </c>
      <c r="H731">
        <v>-81.066194400000001</v>
      </c>
      <c r="I731">
        <v>3.5</v>
      </c>
      <c r="J731">
        <v>3</v>
      </c>
      <c r="K731">
        <v>1</v>
      </c>
      <c r="L731" t="s">
        <v>2792</v>
      </c>
    </row>
    <row r="732" spans="1:12" x14ac:dyDescent="0.2">
      <c r="A732" t="s">
        <v>2793</v>
      </c>
      <c r="B732" t="s">
        <v>2794</v>
      </c>
      <c r="C732" t="s">
        <v>2795</v>
      </c>
      <c r="D732" t="s">
        <v>26</v>
      </c>
      <c r="E732" t="s">
        <v>16</v>
      </c>
      <c r="F732">
        <v>28078</v>
      </c>
      <c r="G732">
        <v>35.446788699999999</v>
      </c>
      <c r="H732">
        <v>-80.878638699999996</v>
      </c>
      <c r="I732">
        <v>4</v>
      </c>
      <c r="J732">
        <v>73</v>
      </c>
      <c r="K732">
        <v>1</v>
      </c>
      <c r="L732" t="s">
        <v>2796</v>
      </c>
    </row>
    <row r="733" spans="1:12" x14ac:dyDescent="0.2">
      <c r="A733" t="s">
        <v>2797</v>
      </c>
      <c r="B733" t="s">
        <v>2798</v>
      </c>
      <c r="C733" t="s">
        <v>2799</v>
      </c>
      <c r="D733" t="s">
        <v>21</v>
      </c>
      <c r="E733" t="s">
        <v>16</v>
      </c>
      <c r="F733">
        <v>28269</v>
      </c>
      <c r="G733">
        <v>35.371998125700003</v>
      </c>
      <c r="H733">
        <v>-80.783574048099993</v>
      </c>
      <c r="I733">
        <v>4</v>
      </c>
      <c r="J733">
        <v>43</v>
      </c>
      <c r="K733">
        <v>1</v>
      </c>
      <c r="L733" t="s">
        <v>2800</v>
      </c>
    </row>
    <row r="734" spans="1:12" x14ac:dyDescent="0.2">
      <c r="A734" t="s">
        <v>2801</v>
      </c>
      <c r="B734" t="s">
        <v>2802</v>
      </c>
      <c r="C734" t="s">
        <v>2803</v>
      </c>
      <c r="D734" t="s">
        <v>135</v>
      </c>
      <c r="E734" t="s">
        <v>16</v>
      </c>
      <c r="F734">
        <v>28105</v>
      </c>
      <c r="G734">
        <v>35.117406000000003</v>
      </c>
      <c r="H734">
        <v>-80.711670999999996</v>
      </c>
      <c r="I734">
        <v>1.5</v>
      </c>
      <c r="J734">
        <v>3</v>
      </c>
      <c r="K734">
        <v>0</v>
      </c>
      <c r="L734" t="s">
        <v>2804</v>
      </c>
    </row>
    <row r="735" spans="1:12" x14ac:dyDescent="0.2">
      <c r="A735" t="s">
        <v>2805</v>
      </c>
      <c r="B735" t="s">
        <v>2806</v>
      </c>
      <c r="C735" t="s">
        <v>2807</v>
      </c>
      <c r="D735" t="s">
        <v>21</v>
      </c>
      <c r="E735" t="s">
        <v>16</v>
      </c>
      <c r="F735">
        <v>28204</v>
      </c>
      <c r="G735">
        <v>35.208803199999998</v>
      </c>
      <c r="H735">
        <v>-80.838013099999998</v>
      </c>
      <c r="I735">
        <v>4.5</v>
      </c>
      <c r="J735">
        <v>3</v>
      </c>
      <c r="K735">
        <v>0</v>
      </c>
      <c r="L735" t="s">
        <v>2808</v>
      </c>
    </row>
    <row r="736" spans="1:12" x14ac:dyDescent="0.2">
      <c r="A736" t="s">
        <v>2809</v>
      </c>
      <c r="B736" t="s">
        <v>2810</v>
      </c>
      <c r="D736" t="s">
        <v>21</v>
      </c>
      <c r="E736" t="s">
        <v>16</v>
      </c>
      <c r="F736">
        <v>28215</v>
      </c>
      <c r="G736">
        <v>35.258015</v>
      </c>
      <c r="H736">
        <v>-80.735695000000007</v>
      </c>
      <c r="I736">
        <v>4.5</v>
      </c>
      <c r="J736">
        <v>7</v>
      </c>
      <c r="K736">
        <v>1</v>
      </c>
      <c r="L736" t="s">
        <v>2811</v>
      </c>
    </row>
    <row r="737" spans="1:12" x14ac:dyDescent="0.2">
      <c r="A737" t="s">
        <v>2812</v>
      </c>
      <c r="B737" t="s">
        <v>2813</v>
      </c>
      <c r="C737" t="s">
        <v>2814</v>
      </c>
      <c r="D737" t="s">
        <v>21</v>
      </c>
      <c r="E737" t="s">
        <v>16</v>
      </c>
      <c r="F737">
        <v>28202</v>
      </c>
      <c r="G737">
        <v>35.226145000000002</v>
      </c>
      <c r="H737">
        <v>-80.844234</v>
      </c>
      <c r="I737">
        <v>3.5</v>
      </c>
      <c r="J737">
        <v>525</v>
      </c>
      <c r="K737">
        <v>1</v>
      </c>
      <c r="L737" t="s">
        <v>2815</v>
      </c>
    </row>
    <row r="738" spans="1:12" x14ac:dyDescent="0.2">
      <c r="A738" t="s">
        <v>2816</v>
      </c>
      <c r="B738" t="s">
        <v>2817</v>
      </c>
      <c r="C738" t="s">
        <v>2818</v>
      </c>
      <c r="D738" t="s">
        <v>26</v>
      </c>
      <c r="E738" t="s">
        <v>16</v>
      </c>
      <c r="F738">
        <v>28078</v>
      </c>
      <c r="G738">
        <v>35.443106</v>
      </c>
      <c r="H738">
        <v>-80.859584999999996</v>
      </c>
      <c r="I738">
        <v>3.5</v>
      </c>
      <c r="J738">
        <v>3</v>
      </c>
      <c r="K738">
        <v>0</v>
      </c>
      <c r="L738" t="s">
        <v>2819</v>
      </c>
    </row>
    <row r="739" spans="1:12" x14ac:dyDescent="0.2">
      <c r="A739" t="s">
        <v>2820</v>
      </c>
      <c r="B739" t="s">
        <v>2821</v>
      </c>
      <c r="D739" t="s">
        <v>21</v>
      </c>
      <c r="E739" t="s">
        <v>16</v>
      </c>
      <c r="F739">
        <v>28216</v>
      </c>
      <c r="G739">
        <v>35.320222299999998</v>
      </c>
      <c r="H739">
        <v>-80.887586099999993</v>
      </c>
      <c r="I739">
        <v>5</v>
      </c>
      <c r="J739">
        <v>3</v>
      </c>
      <c r="K739">
        <v>1</v>
      </c>
      <c r="L739" t="s">
        <v>2822</v>
      </c>
    </row>
    <row r="740" spans="1:12" x14ac:dyDescent="0.2">
      <c r="A740" t="s">
        <v>2823</v>
      </c>
      <c r="B740" t="s">
        <v>2824</v>
      </c>
      <c r="C740" t="s">
        <v>2825</v>
      </c>
      <c r="D740" t="s">
        <v>2826</v>
      </c>
      <c r="E740" t="s">
        <v>16</v>
      </c>
      <c r="F740">
        <v>28277</v>
      </c>
      <c r="G740">
        <v>35.070495000000001</v>
      </c>
      <c r="H740">
        <v>-80.8445179</v>
      </c>
      <c r="I740">
        <v>3.5</v>
      </c>
      <c r="J740">
        <v>25</v>
      </c>
      <c r="K740">
        <v>1</v>
      </c>
      <c r="L740" t="s">
        <v>2827</v>
      </c>
    </row>
    <row r="741" spans="1:12" x14ac:dyDescent="0.2">
      <c r="A741" t="s">
        <v>2828</v>
      </c>
      <c r="B741" t="s">
        <v>2829</v>
      </c>
      <c r="C741" t="s">
        <v>2830</v>
      </c>
      <c r="D741" t="s">
        <v>21</v>
      </c>
      <c r="E741" t="s">
        <v>16</v>
      </c>
      <c r="F741">
        <v>28269</v>
      </c>
      <c r="G741">
        <v>35.276977299999999</v>
      </c>
      <c r="H741">
        <v>-80.840044800000001</v>
      </c>
      <c r="I741">
        <v>3</v>
      </c>
      <c r="J741">
        <v>4</v>
      </c>
      <c r="K741">
        <v>1</v>
      </c>
      <c r="L741" t="s">
        <v>2831</v>
      </c>
    </row>
    <row r="742" spans="1:12" x14ac:dyDescent="0.2">
      <c r="A742" t="s">
        <v>2832</v>
      </c>
      <c r="B742" t="s">
        <v>2833</v>
      </c>
      <c r="C742" t="s">
        <v>2834</v>
      </c>
      <c r="D742" t="s">
        <v>21</v>
      </c>
      <c r="E742" t="s">
        <v>16</v>
      </c>
      <c r="F742">
        <v>28273</v>
      </c>
      <c r="G742">
        <v>35.136159300000003</v>
      </c>
      <c r="H742">
        <v>-80.907249699999994</v>
      </c>
      <c r="I742">
        <v>3.5</v>
      </c>
      <c r="J742">
        <v>19</v>
      </c>
      <c r="K742">
        <v>1</v>
      </c>
      <c r="L742" t="s">
        <v>260</v>
      </c>
    </row>
    <row r="743" spans="1:12" x14ac:dyDescent="0.2">
      <c r="A743" t="s">
        <v>2835</v>
      </c>
      <c r="B743" t="s">
        <v>1197</v>
      </c>
      <c r="C743" t="s">
        <v>2836</v>
      </c>
      <c r="D743" t="s">
        <v>21</v>
      </c>
      <c r="E743" t="s">
        <v>16</v>
      </c>
      <c r="F743">
        <v>28216</v>
      </c>
      <c r="G743">
        <v>35.306244200000002</v>
      </c>
      <c r="H743">
        <v>-80.855872899999994</v>
      </c>
      <c r="I743">
        <v>2.5</v>
      </c>
      <c r="J743">
        <v>17</v>
      </c>
      <c r="K743">
        <v>1</v>
      </c>
      <c r="L743" t="s">
        <v>2837</v>
      </c>
    </row>
    <row r="744" spans="1:12" x14ac:dyDescent="0.2">
      <c r="A744" t="s">
        <v>2838</v>
      </c>
      <c r="B744" t="s">
        <v>2839</v>
      </c>
      <c r="C744" t="s">
        <v>2840</v>
      </c>
      <c r="D744" t="s">
        <v>21</v>
      </c>
      <c r="E744" t="s">
        <v>16</v>
      </c>
      <c r="F744">
        <v>28214</v>
      </c>
      <c r="G744">
        <v>35.319142900000003</v>
      </c>
      <c r="H744">
        <v>-80.952915399999995</v>
      </c>
      <c r="I744">
        <v>4</v>
      </c>
      <c r="J744">
        <v>11</v>
      </c>
      <c r="K744">
        <v>1</v>
      </c>
      <c r="L744" t="s">
        <v>2841</v>
      </c>
    </row>
    <row r="745" spans="1:12" x14ac:dyDescent="0.2">
      <c r="A745" t="s">
        <v>2842</v>
      </c>
      <c r="B745" t="s">
        <v>2843</v>
      </c>
      <c r="C745" t="s">
        <v>2844</v>
      </c>
      <c r="D745" t="s">
        <v>21</v>
      </c>
      <c r="E745" t="s">
        <v>16</v>
      </c>
      <c r="F745">
        <v>28209</v>
      </c>
      <c r="G745">
        <v>35.185533</v>
      </c>
      <c r="H745">
        <v>-80.875163999999998</v>
      </c>
      <c r="I745">
        <v>1</v>
      </c>
      <c r="J745">
        <v>3</v>
      </c>
      <c r="K745">
        <v>1</v>
      </c>
      <c r="L745" t="s">
        <v>2845</v>
      </c>
    </row>
    <row r="746" spans="1:12" x14ac:dyDescent="0.2">
      <c r="A746" t="s">
        <v>2846</v>
      </c>
      <c r="B746" t="s">
        <v>1197</v>
      </c>
      <c r="C746" t="s">
        <v>2847</v>
      </c>
      <c r="D746" t="s">
        <v>26</v>
      </c>
      <c r="E746" t="s">
        <v>16</v>
      </c>
      <c r="F746">
        <v>28078</v>
      </c>
      <c r="G746">
        <v>35.4137761</v>
      </c>
      <c r="H746">
        <v>-80.856681199999997</v>
      </c>
      <c r="I746">
        <v>3</v>
      </c>
      <c r="J746">
        <v>54</v>
      </c>
      <c r="K746">
        <v>1</v>
      </c>
      <c r="L746" t="s">
        <v>2848</v>
      </c>
    </row>
    <row r="747" spans="1:12" x14ac:dyDescent="0.2">
      <c r="A747" t="s">
        <v>2849</v>
      </c>
      <c r="B747" t="s">
        <v>2850</v>
      </c>
      <c r="C747" t="s">
        <v>2851</v>
      </c>
      <c r="D747" t="s">
        <v>21</v>
      </c>
      <c r="E747" t="s">
        <v>16</v>
      </c>
      <c r="F747">
        <v>28204</v>
      </c>
      <c r="G747">
        <v>35.212502000000001</v>
      </c>
      <c r="H747">
        <v>-80.817807999999999</v>
      </c>
      <c r="I747">
        <v>3.5</v>
      </c>
      <c r="J747">
        <v>154</v>
      </c>
      <c r="K747">
        <v>0</v>
      </c>
      <c r="L747" t="s">
        <v>2852</v>
      </c>
    </row>
    <row r="748" spans="1:12" x14ac:dyDescent="0.2">
      <c r="A748" t="s">
        <v>2853</v>
      </c>
      <c r="B748" t="s">
        <v>2854</v>
      </c>
      <c r="C748" t="s">
        <v>2855</v>
      </c>
      <c r="D748" t="s">
        <v>21</v>
      </c>
      <c r="E748" t="s">
        <v>16</v>
      </c>
      <c r="F748">
        <v>28217</v>
      </c>
      <c r="G748">
        <v>35.152008500000001</v>
      </c>
      <c r="H748">
        <v>-80.875325000000004</v>
      </c>
      <c r="I748">
        <v>4.5</v>
      </c>
      <c r="J748">
        <v>29</v>
      </c>
      <c r="K748">
        <v>1</v>
      </c>
      <c r="L748" t="s">
        <v>1056</v>
      </c>
    </row>
    <row r="749" spans="1:12" x14ac:dyDescent="0.2">
      <c r="A749" t="s">
        <v>2856</v>
      </c>
      <c r="B749" t="s">
        <v>2857</v>
      </c>
      <c r="C749" t="s">
        <v>2858</v>
      </c>
      <c r="D749" t="s">
        <v>295</v>
      </c>
      <c r="E749" t="s">
        <v>16</v>
      </c>
      <c r="F749">
        <v>28134</v>
      </c>
      <c r="G749">
        <v>35.083179000000001</v>
      </c>
      <c r="H749">
        <v>-80.876232000000002</v>
      </c>
      <c r="I749">
        <v>2</v>
      </c>
      <c r="J749">
        <v>7</v>
      </c>
      <c r="K749">
        <v>1</v>
      </c>
      <c r="L749" t="s">
        <v>159</v>
      </c>
    </row>
    <row r="750" spans="1:12" x14ac:dyDescent="0.2">
      <c r="A750" t="s">
        <v>2859</v>
      </c>
      <c r="B750" t="s">
        <v>2860</v>
      </c>
      <c r="C750" t="s">
        <v>2861</v>
      </c>
      <c r="D750" t="s">
        <v>21</v>
      </c>
      <c r="E750" t="s">
        <v>16</v>
      </c>
      <c r="F750">
        <v>28206</v>
      </c>
      <c r="G750">
        <v>35.232538300000002</v>
      </c>
      <c r="H750">
        <v>-80.825685399999998</v>
      </c>
      <c r="I750">
        <v>5</v>
      </c>
      <c r="J750">
        <v>16</v>
      </c>
      <c r="K750">
        <v>1</v>
      </c>
      <c r="L750" t="s">
        <v>2862</v>
      </c>
    </row>
    <row r="751" spans="1:12" x14ac:dyDescent="0.2">
      <c r="A751" t="s">
        <v>2863</v>
      </c>
      <c r="B751" t="s">
        <v>2864</v>
      </c>
      <c r="C751" t="s">
        <v>2865</v>
      </c>
      <c r="D751" t="s">
        <v>601</v>
      </c>
      <c r="E751" t="s">
        <v>16</v>
      </c>
      <c r="F751">
        <v>28083</v>
      </c>
      <c r="G751">
        <v>35.4705133</v>
      </c>
      <c r="H751">
        <v>-80.611486799999994</v>
      </c>
      <c r="I751">
        <v>5</v>
      </c>
      <c r="J751">
        <v>3</v>
      </c>
      <c r="K751">
        <v>1</v>
      </c>
      <c r="L751" t="s">
        <v>2866</v>
      </c>
    </row>
    <row r="752" spans="1:12" x14ac:dyDescent="0.2">
      <c r="A752" t="s">
        <v>2867</v>
      </c>
      <c r="B752" t="s">
        <v>2868</v>
      </c>
      <c r="C752" t="s">
        <v>2869</v>
      </c>
      <c r="D752" t="s">
        <v>135</v>
      </c>
      <c r="E752" t="s">
        <v>16</v>
      </c>
      <c r="F752">
        <v>28104</v>
      </c>
      <c r="G752">
        <v>35.000106600000002</v>
      </c>
      <c r="H752">
        <v>-80.722709199999997</v>
      </c>
      <c r="I752">
        <v>3.5</v>
      </c>
      <c r="J752">
        <v>3</v>
      </c>
      <c r="K752">
        <v>1</v>
      </c>
      <c r="L752" t="s">
        <v>2870</v>
      </c>
    </row>
    <row r="753" spans="1:12" x14ac:dyDescent="0.2">
      <c r="A753" t="s">
        <v>2871</v>
      </c>
      <c r="B753" t="s">
        <v>2872</v>
      </c>
      <c r="C753" t="s">
        <v>2873</v>
      </c>
      <c r="D753" t="s">
        <v>21</v>
      </c>
      <c r="E753" t="s">
        <v>16</v>
      </c>
      <c r="F753">
        <v>28203</v>
      </c>
      <c r="G753">
        <v>35.210751500000001</v>
      </c>
      <c r="H753">
        <v>-80.8558333</v>
      </c>
      <c r="I753">
        <v>4</v>
      </c>
      <c r="J753">
        <v>424</v>
      </c>
      <c r="K753">
        <v>1</v>
      </c>
      <c r="L753" t="s">
        <v>2874</v>
      </c>
    </row>
    <row r="754" spans="1:12" x14ac:dyDescent="0.2">
      <c r="A754" t="s">
        <v>2875</v>
      </c>
      <c r="B754" t="s">
        <v>2876</v>
      </c>
      <c r="C754" t="s">
        <v>2877</v>
      </c>
      <c r="D754" t="s">
        <v>21</v>
      </c>
      <c r="E754" t="s">
        <v>16</v>
      </c>
      <c r="F754">
        <v>28205</v>
      </c>
      <c r="G754">
        <v>35.203561100000002</v>
      </c>
      <c r="H754">
        <v>-80.801592999999997</v>
      </c>
      <c r="I754">
        <v>3.5</v>
      </c>
      <c r="J754">
        <v>7</v>
      </c>
      <c r="K754">
        <v>1</v>
      </c>
      <c r="L754" t="s">
        <v>2878</v>
      </c>
    </row>
    <row r="755" spans="1:12" x14ac:dyDescent="0.2">
      <c r="A755" t="s">
        <v>2879</v>
      </c>
      <c r="B755" t="s">
        <v>2880</v>
      </c>
      <c r="C755" t="s">
        <v>2881</v>
      </c>
      <c r="D755" t="s">
        <v>21</v>
      </c>
      <c r="E755" t="s">
        <v>16</v>
      </c>
      <c r="F755">
        <v>28203</v>
      </c>
      <c r="G755">
        <v>35.197631000000001</v>
      </c>
      <c r="H755">
        <v>-80.852124000000003</v>
      </c>
      <c r="I755">
        <v>3.5</v>
      </c>
      <c r="J755">
        <v>251</v>
      </c>
      <c r="K755">
        <v>1</v>
      </c>
      <c r="L755" t="s">
        <v>2882</v>
      </c>
    </row>
    <row r="756" spans="1:12" x14ac:dyDescent="0.2">
      <c r="A756" t="s">
        <v>2883</v>
      </c>
      <c r="B756" t="s">
        <v>2884</v>
      </c>
      <c r="C756" t="s">
        <v>2885</v>
      </c>
      <c r="D756" t="s">
        <v>135</v>
      </c>
      <c r="E756" t="s">
        <v>16</v>
      </c>
      <c r="F756">
        <v>28105</v>
      </c>
      <c r="G756">
        <v>35.143259200000003</v>
      </c>
      <c r="H756">
        <v>-80.717608600000005</v>
      </c>
      <c r="I756">
        <v>5</v>
      </c>
      <c r="J756">
        <v>3</v>
      </c>
      <c r="K756">
        <v>1</v>
      </c>
      <c r="L756" t="s">
        <v>2886</v>
      </c>
    </row>
    <row r="757" spans="1:12" x14ac:dyDescent="0.2">
      <c r="A757" t="s">
        <v>2887</v>
      </c>
      <c r="B757" t="s">
        <v>2888</v>
      </c>
      <c r="C757" t="s">
        <v>2889</v>
      </c>
      <c r="D757" t="s">
        <v>21</v>
      </c>
      <c r="E757" t="s">
        <v>16</v>
      </c>
      <c r="F757">
        <v>28205</v>
      </c>
      <c r="G757">
        <v>35.193999900000001</v>
      </c>
      <c r="H757">
        <v>-80.788719599999993</v>
      </c>
      <c r="I757">
        <v>4</v>
      </c>
      <c r="J757">
        <v>9</v>
      </c>
      <c r="K757">
        <v>1</v>
      </c>
      <c r="L757" t="s">
        <v>2890</v>
      </c>
    </row>
    <row r="758" spans="1:12" x14ac:dyDescent="0.2">
      <c r="A758" t="s">
        <v>2891</v>
      </c>
      <c r="B758" t="s">
        <v>2892</v>
      </c>
      <c r="C758" t="s">
        <v>2893</v>
      </c>
      <c r="D758" t="s">
        <v>295</v>
      </c>
      <c r="E758" t="s">
        <v>16</v>
      </c>
      <c r="F758">
        <v>28134</v>
      </c>
      <c r="G758">
        <v>35.069642000000002</v>
      </c>
      <c r="H758">
        <v>-80.880751000000004</v>
      </c>
      <c r="I758">
        <v>3.5</v>
      </c>
      <c r="J758">
        <v>3</v>
      </c>
      <c r="K758">
        <v>0</v>
      </c>
      <c r="L758" t="s">
        <v>256</v>
      </c>
    </row>
    <row r="759" spans="1:12" x14ac:dyDescent="0.2">
      <c r="A759" t="s">
        <v>2894</v>
      </c>
      <c r="B759" t="s">
        <v>2895</v>
      </c>
      <c r="C759" t="s">
        <v>2896</v>
      </c>
      <c r="D759" t="s">
        <v>21</v>
      </c>
      <c r="E759" t="s">
        <v>16</v>
      </c>
      <c r="F759">
        <v>28202</v>
      </c>
      <c r="G759">
        <v>35.220629199999998</v>
      </c>
      <c r="H759">
        <v>-80.844216399999993</v>
      </c>
      <c r="I759">
        <v>1.5</v>
      </c>
      <c r="J759">
        <v>83</v>
      </c>
      <c r="K759">
        <v>1</v>
      </c>
      <c r="L759" t="s">
        <v>2897</v>
      </c>
    </row>
    <row r="760" spans="1:12" x14ac:dyDescent="0.2">
      <c r="A760" t="s">
        <v>2898</v>
      </c>
      <c r="B760" t="s">
        <v>2899</v>
      </c>
      <c r="C760" t="s">
        <v>2900</v>
      </c>
      <c r="D760" t="s">
        <v>21</v>
      </c>
      <c r="E760" t="s">
        <v>16</v>
      </c>
      <c r="F760">
        <v>28204</v>
      </c>
      <c r="G760">
        <v>35.213224400000001</v>
      </c>
      <c r="H760">
        <v>-80.818275600000007</v>
      </c>
      <c r="I760">
        <v>4.5</v>
      </c>
      <c r="J760">
        <v>158</v>
      </c>
      <c r="K760">
        <v>1</v>
      </c>
      <c r="L760" t="s">
        <v>2901</v>
      </c>
    </row>
    <row r="761" spans="1:12" x14ac:dyDescent="0.2">
      <c r="A761" t="s">
        <v>2902</v>
      </c>
      <c r="B761" t="s">
        <v>2903</v>
      </c>
      <c r="C761" t="s">
        <v>2904</v>
      </c>
      <c r="D761" t="s">
        <v>295</v>
      </c>
      <c r="E761" t="s">
        <v>16</v>
      </c>
      <c r="F761">
        <v>28134</v>
      </c>
      <c r="G761">
        <v>35.082644999999999</v>
      </c>
      <c r="H761">
        <v>-80.885621</v>
      </c>
      <c r="I761">
        <v>3.5</v>
      </c>
      <c r="J761">
        <v>4</v>
      </c>
      <c r="K761">
        <v>0</v>
      </c>
      <c r="L761" t="s">
        <v>2905</v>
      </c>
    </row>
    <row r="762" spans="1:12" x14ac:dyDescent="0.2">
      <c r="A762" t="s">
        <v>2906</v>
      </c>
      <c r="B762" t="s">
        <v>2907</v>
      </c>
      <c r="C762" t="s">
        <v>2908</v>
      </c>
      <c r="D762" t="s">
        <v>21</v>
      </c>
      <c r="E762" t="s">
        <v>16</v>
      </c>
      <c r="F762">
        <v>28204</v>
      </c>
      <c r="G762">
        <v>35.221748499999997</v>
      </c>
      <c r="H762">
        <v>-80.819320599999998</v>
      </c>
      <c r="I762">
        <v>4</v>
      </c>
      <c r="J762">
        <v>303</v>
      </c>
      <c r="K762">
        <v>0</v>
      </c>
      <c r="L762" t="s">
        <v>2909</v>
      </c>
    </row>
    <row r="763" spans="1:12" x14ac:dyDescent="0.2">
      <c r="A763" t="s">
        <v>2910</v>
      </c>
      <c r="B763" t="s">
        <v>2911</v>
      </c>
      <c r="C763" t="s">
        <v>2912</v>
      </c>
      <c r="D763" t="s">
        <v>643</v>
      </c>
      <c r="E763" t="s">
        <v>16</v>
      </c>
      <c r="F763">
        <v>28079</v>
      </c>
      <c r="G763">
        <v>35.101278000000001</v>
      </c>
      <c r="H763">
        <v>-80.603677399999995</v>
      </c>
      <c r="I763">
        <v>5</v>
      </c>
      <c r="J763">
        <v>3</v>
      </c>
      <c r="K763">
        <v>1</v>
      </c>
      <c r="L763" t="s">
        <v>2069</v>
      </c>
    </row>
    <row r="764" spans="1:12" x14ac:dyDescent="0.2">
      <c r="A764" t="s">
        <v>2913</v>
      </c>
      <c r="B764" t="s">
        <v>2914</v>
      </c>
      <c r="C764" t="s">
        <v>2915</v>
      </c>
      <c r="D764" t="s">
        <v>456</v>
      </c>
      <c r="E764" t="s">
        <v>16</v>
      </c>
      <c r="F764">
        <v>28012</v>
      </c>
      <c r="G764">
        <v>35.254713000000002</v>
      </c>
      <c r="H764">
        <v>-81.035095499999997</v>
      </c>
      <c r="I764">
        <v>3.5</v>
      </c>
      <c r="J764">
        <v>7</v>
      </c>
      <c r="K764">
        <v>1</v>
      </c>
      <c r="L764" t="s">
        <v>2916</v>
      </c>
    </row>
    <row r="765" spans="1:12" x14ac:dyDescent="0.2">
      <c r="A765" t="s">
        <v>2917</v>
      </c>
      <c r="B765" t="s">
        <v>2918</v>
      </c>
      <c r="C765" t="s">
        <v>2919</v>
      </c>
      <c r="D765" t="s">
        <v>21</v>
      </c>
      <c r="E765" t="s">
        <v>16</v>
      </c>
      <c r="F765">
        <v>28209</v>
      </c>
      <c r="G765">
        <v>35.170943700000002</v>
      </c>
      <c r="H765">
        <v>-80.848655899999997</v>
      </c>
      <c r="I765">
        <v>3.5</v>
      </c>
      <c r="J765">
        <v>159</v>
      </c>
      <c r="K765">
        <v>1</v>
      </c>
      <c r="L765" t="s">
        <v>2920</v>
      </c>
    </row>
    <row r="766" spans="1:12" x14ac:dyDescent="0.2">
      <c r="A766" t="e">
        <f>-alO0UiSDdiNHKxbdShsKw</f>
        <v>#NAME?</v>
      </c>
      <c r="B766" t="s">
        <v>2921</v>
      </c>
      <c r="C766" t="s">
        <v>2922</v>
      </c>
      <c r="D766" t="s">
        <v>942</v>
      </c>
      <c r="E766" t="s">
        <v>16</v>
      </c>
      <c r="F766">
        <v>28120</v>
      </c>
      <c r="G766">
        <v>35.305034399999997</v>
      </c>
      <c r="H766">
        <v>-81.030306600000003</v>
      </c>
      <c r="I766">
        <v>3</v>
      </c>
      <c r="J766">
        <v>4</v>
      </c>
      <c r="K766">
        <v>1</v>
      </c>
      <c r="L766" t="s">
        <v>2115</v>
      </c>
    </row>
    <row r="767" spans="1:12" x14ac:dyDescent="0.2">
      <c r="A767" t="s">
        <v>2923</v>
      </c>
      <c r="B767" t="s">
        <v>2924</v>
      </c>
      <c r="C767" t="s">
        <v>2925</v>
      </c>
      <c r="D767" t="s">
        <v>21</v>
      </c>
      <c r="E767" t="s">
        <v>16</v>
      </c>
      <c r="F767">
        <v>28210</v>
      </c>
      <c r="G767">
        <v>35.147754200000001</v>
      </c>
      <c r="H767">
        <v>-80.826160400000006</v>
      </c>
      <c r="I767">
        <v>2.5</v>
      </c>
      <c r="J767">
        <v>3</v>
      </c>
      <c r="K767">
        <v>1</v>
      </c>
      <c r="L767" t="s">
        <v>2926</v>
      </c>
    </row>
    <row r="768" spans="1:12" x14ac:dyDescent="0.2">
      <c r="A768" t="s">
        <v>2927</v>
      </c>
      <c r="B768" t="s">
        <v>2928</v>
      </c>
      <c r="C768" t="s">
        <v>2929</v>
      </c>
      <c r="D768" t="s">
        <v>135</v>
      </c>
      <c r="E768" t="s">
        <v>16</v>
      </c>
      <c r="F768">
        <v>28105</v>
      </c>
      <c r="G768">
        <v>35.130389000000001</v>
      </c>
      <c r="H768">
        <v>-80.700489700000006</v>
      </c>
      <c r="I768">
        <v>3.5</v>
      </c>
      <c r="J768">
        <v>7</v>
      </c>
      <c r="K768">
        <v>1</v>
      </c>
      <c r="L768" t="s">
        <v>2930</v>
      </c>
    </row>
    <row r="769" spans="1:12" x14ac:dyDescent="0.2">
      <c r="A769" t="s">
        <v>2931</v>
      </c>
      <c r="B769" t="s">
        <v>2932</v>
      </c>
      <c r="C769" t="s">
        <v>2933</v>
      </c>
      <c r="D769" t="s">
        <v>21</v>
      </c>
      <c r="E769" t="s">
        <v>16</v>
      </c>
      <c r="F769">
        <v>28215</v>
      </c>
      <c r="G769">
        <v>35.223466999999999</v>
      </c>
      <c r="H769">
        <v>-80.727711999999997</v>
      </c>
      <c r="I769">
        <v>4</v>
      </c>
      <c r="J769">
        <v>45</v>
      </c>
      <c r="K769">
        <v>1</v>
      </c>
      <c r="L769" t="s">
        <v>2934</v>
      </c>
    </row>
    <row r="770" spans="1:12" x14ac:dyDescent="0.2">
      <c r="A770" t="s">
        <v>2935</v>
      </c>
      <c r="B770" t="s">
        <v>2936</v>
      </c>
      <c r="C770" t="s">
        <v>2937</v>
      </c>
      <c r="D770" t="s">
        <v>21</v>
      </c>
      <c r="E770" t="s">
        <v>16</v>
      </c>
      <c r="F770">
        <v>28269</v>
      </c>
      <c r="G770">
        <v>35.384555499999998</v>
      </c>
      <c r="H770">
        <v>-80.783676700000001</v>
      </c>
      <c r="I770">
        <v>3</v>
      </c>
      <c r="J770">
        <v>13</v>
      </c>
      <c r="K770">
        <v>1</v>
      </c>
      <c r="L770" t="s">
        <v>287</v>
      </c>
    </row>
    <row r="771" spans="1:12" x14ac:dyDescent="0.2">
      <c r="A771" t="s">
        <v>2938</v>
      </c>
      <c r="B771" t="s">
        <v>2939</v>
      </c>
      <c r="C771" t="s">
        <v>2940</v>
      </c>
      <c r="D771" t="s">
        <v>643</v>
      </c>
      <c r="E771" t="s">
        <v>16</v>
      </c>
      <c r="F771">
        <v>28079</v>
      </c>
      <c r="G771">
        <v>35.074294999999999</v>
      </c>
      <c r="H771">
        <v>-80.685478000000003</v>
      </c>
      <c r="I771">
        <v>3.5</v>
      </c>
      <c r="J771">
        <v>3</v>
      </c>
      <c r="K771">
        <v>1</v>
      </c>
      <c r="L771" t="s">
        <v>2941</v>
      </c>
    </row>
    <row r="772" spans="1:12" x14ac:dyDescent="0.2">
      <c r="A772" t="s">
        <v>2942</v>
      </c>
      <c r="B772" t="s">
        <v>2943</v>
      </c>
      <c r="C772" t="s">
        <v>2944</v>
      </c>
      <c r="D772" t="s">
        <v>21</v>
      </c>
      <c r="E772" t="s">
        <v>16</v>
      </c>
      <c r="F772">
        <v>28211</v>
      </c>
      <c r="G772">
        <v>35.152231100000002</v>
      </c>
      <c r="H772">
        <v>-80.831896799999996</v>
      </c>
      <c r="I772">
        <v>3.5</v>
      </c>
      <c r="J772">
        <v>13</v>
      </c>
      <c r="K772">
        <v>1</v>
      </c>
      <c r="L772" t="s">
        <v>2945</v>
      </c>
    </row>
    <row r="773" spans="1:12" x14ac:dyDescent="0.2">
      <c r="A773" t="s">
        <v>2946</v>
      </c>
      <c r="B773" t="s">
        <v>2947</v>
      </c>
      <c r="C773" t="s">
        <v>2948</v>
      </c>
      <c r="D773" t="s">
        <v>456</v>
      </c>
      <c r="E773" t="s">
        <v>16</v>
      </c>
      <c r="F773">
        <v>28012</v>
      </c>
      <c r="G773">
        <v>35.252580999999999</v>
      </c>
      <c r="H773">
        <v>-81.027971300000004</v>
      </c>
      <c r="I773">
        <v>1.5</v>
      </c>
      <c r="J773">
        <v>4</v>
      </c>
      <c r="K773">
        <v>1</v>
      </c>
      <c r="L773" t="s">
        <v>709</v>
      </c>
    </row>
    <row r="774" spans="1:12" x14ac:dyDescent="0.2">
      <c r="A774" t="s">
        <v>2949</v>
      </c>
      <c r="B774" t="s">
        <v>2950</v>
      </c>
      <c r="C774" t="s">
        <v>391</v>
      </c>
      <c r="D774" t="s">
        <v>21</v>
      </c>
      <c r="E774" t="s">
        <v>16</v>
      </c>
      <c r="F774">
        <v>28211</v>
      </c>
      <c r="G774">
        <v>35.152231100000002</v>
      </c>
      <c r="H774">
        <v>-80.831896799999996</v>
      </c>
      <c r="I774">
        <v>3.5</v>
      </c>
      <c r="J774">
        <v>17</v>
      </c>
      <c r="K774">
        <v>1</v>
      </c>
      <c r="L774" t="s">
        <v>2951</v>
      </c>
    </row>
    <row r="775" spans="1:12" x14ac:dyDescent="0.2">
      <c r="A775" t="s">
        <v>2952</v>
      </c>
      <c r="B775" t="s">
        <v>2708</v>
      </c>
      <c r="C775" t="s">
        <v>2953</v>
      </c>
      <c r="D775" t="s">
        <v>167</v>
      </c>
      <c r="E775" t="s">
        <v>16</v>
      </c>
      <c r="F775">
        <v>28075</v>
      </c>
      <c r="G775">
        <v>35.317605100000002</v>
      </c>
      <c r="H775">
        <v>-80.6736693</v>
      </c>
      <c r="I775">
        <v>3</v>
      </c>
      <c r="J775">
        <v>3</v>
      </c>
      <c r="K775">
        <v>1</v>
      </c>
      <c r="L775" t="s">
        <v>2954</v>
      </c>
    </row>
    <row r="776" spans="1:12" x14ac:dyDescent="0.2">
      <c r="A776" t="s">
        <v>2955</v>
      </c>
      <c r="B776" t="s">
        <v>2956</v>
      </c>
      <c r="C776" t="s">
        <v>2957</v>
      </c>
      <c r="D776" t="s">
        <v>643</v>
      </c>
      <c r="E776" t="s">
        <v>16</v>
      </c>
      <c r="F776">
        <v>28079</v>
      </c>
      <c r="G776">
        <v>35.091163999999999</v>
      </c>
      <c r="H776">
        <v>-80.603492000000003</v>
      </c>
      <c r="I776">
        <v>4</v>
      </c>
      <c r="J776">
        <v>7</v>
      </c>
      <c r="K776">
        <v>1</v>
      </c>
      <c r="L776" t="s">
        <v>2958</v>
      </c>
    </row>
    <row r="777" spans="1:12" x14ac:dyDescent="0.2">
      <c r="A777" t="s">
        <v>2959</v>
      </c>
      <c r="B777" t="s">
        <v>2960</v>
      </c>
      <c r="C777" t="s">
        <v>2961</v>
      </c>
      <c r="D777" t="s">
        <v>21</v>
      </c>
      <c r="E777" t="s">
        <v>16</v>
      </c>
      <c r="F777">
        <v>28211</v>
      </c>
      <c r="G777">
        <v>35.1929272</v>
      </c>
      <c r="H777">
        <v>-80.790840099999997</v>
      </c>
      <c r="I777">
        <v>3.5</v>
      </c>
      <c r="J777">
        <v>3</v>
      </c>
      <c r="K777">
        <v>1</v>
      </c>
      <c r="L777" t="s">
        <v>2962</v>
      </c>
    </row>
    <row r="778" spans="1:12" x14ac:dyDescent="0.2">
      <c r="A778" t="s">
        <v>2963</v>
      </c>
      <c r="B778" t="s">
        <v>2964</v>
      </c>
      <c r="C778" t="s">
        <v>2965</v>
      </c>
      <c r="D778" t="s">
        <v>295</v>
      </c>
      <c r="E778" t="s">
        <v>16</v>
      </c>
      <c r="F778">
        <v>28134</v>
      </c>
      <c r="G778">
        <v>35.088414100000001</v>
      </c>
      <c r="H778">
        <v>-80.872154399999999</v>
      </c>
      <c r="I778">
        <v>4</v>
      </c>
      <c r="J778">
        <v>127</v>
      </c>
      <c r="K778">
        <v>1</v>
      </c>
      <c r="L778" t="s">
        <v>2966</v>
      </c>
    </row>
    <row r="779" spans="1:12" x14ac:dyDescent="0.2">
      <c r="A779" t="s">
        <v>2967</v>
      </c>
      <c r="B779" t="s">
        <v>2968</v>
      </c>
      <c r="C779" t="s">
        <v>2341</v>
      </c>
      <c r="D779" t="s">
        <v>21</v>
      </c>
      <c r="E779" t="s">
        <v>16</v>
      </c>
      <c r="F779">
        <v>28206</v>
      </c>
      <c r="G779">
        <v>35.238905699999997</v>
      </c>
      <c r="H779">
        <v>-80.845110300000002</v>
      </c>
      <c r="I779">
        <v>3.5</v>
      </c>
      <c r="J779">
        <v>3</v>
      </c>
      <c r="K779">
        <v>0</v>
      </c>
      <c r="L779" t="s">
        <v>2969</v>
      </c>
    </row>
    <row r="780" spans="1:12" x14ac:dyDescent="0.2">
      <c r="A780" t="s">
        <v>2970</v>
      </c>
      <c r="B780" t="s">
        <v>2971</v>
      </c>
      <c r="C780" t="s">
        <v>2972</v>
      </c>
      <c r="D780" t="s">
        <v>30</v>
      </c>
      <c r="E780" t="s">
        <v>16</v>
      </c>
      <c r="F780">
        <v>28056</v>
      </c>
      <c r="G780">
        <v>35.209197500000002</v>
      </c>
      <c r="H780">
        <v>-81.164560300000005</v>
      </c>
      <c r="I780">
        <v>3</v>
      </c>
      <c r="J780">
        <v>17</v>
      </c>
      <c r="K780">
        <v>0</v>
      </c>
      <c r="L780" t="s">
        <v>2973</v>
      </c>
    </row>
    <row r="781" spans="1:12" x14ac:dyDescent="0.2">
      <c r="A781" t="s">
        <v>2974</v>
      </c>
      <c r="B781" t="s">
        <v>2975</v>
      </c>
      <c r="C781" t="s">
        <v>2976</v>
      </c>
      <c r="D781" t="s">
        <v>21</v>
      </c>
      <c r="E781" t="s">
        <v>16</v>
      </c>
      <c r="F781">
        <v>28205</v>
      </c>
      <c r="G781">
        <v>35.220566400000003</v>
      </c>
      <c r="H781">
        <v>-80.814831699999999</v>
      </c>
      <c r="I781">
        <v>2.5</v>
      </c>
      <c r="J781">
        <v>7</v>
      </c>
      <c r="K781">
        <v>0</v>
      </c>
      <c r="L781" t="s">
        <v>2977</v>
      </c>
    </row>
    <row r="782" spans="1:12" x14ac:dyDescent="0.2">
      <c r="A782" t="s">
        <v>2978</v>
      </c>
      <c r="B782" t="s">
        <v>2979</v>
      </c>
      <c r="C782" t="s">
        <v>805</v>
      </c>
      <c r="D782" t="s">
        <v>21</v>
      </c>
      <c r="E782" t="s">
        <v>16</v>
      </c>
      <c r="F782">
        <v>28208</v>
      </c>
      <c r="G782">
        <v>35.223517299999997</v>
      </c>
      <c r="H782">
        <v>-80.944164900000004</v>
      </c>
      <c r="I782">
        <v>3</v>
      </c>
      <c r="J782">
        <v>4</v>
      </c>
      <c r="K782">
        <v>1</v>
      </c>
      <c r="L782" t="s">
        <v>2980</v>
      </c>
    </row>
    <row r="783" spans="1:12" x14ac:dyDescent="0.2">
      <c r="A783" t="s">
        <v>2981</v>
      </c>
      <c r="B783" t="s">
        <v>2982</v>
      </c>
      <c r="C783" t="s">
        <v>2983</v>
      </c>
      <c r="D783" t="s">
        <v>21</v>
      </c>
      <c r="E783" t="s">
        <v>16</v>
      </c>
      <c r="F783">
        <v>28210</v>
      </c>
      <c r="G783">
        <v>35.125602000000001</v>
      </c>
      <c r="H783">
        <v>-80.868115399999994</v>
      </c>
      <c r="I783">
        <v>1.5</v>
      </c>
      <c r="J783">
        <v>11</v>
      </c>
      <c r="K783">
        <v>1</v>
      </c>
      <c r="L783" t="s">
        <v>256</v>
      </c>
    </row>
    <row r="784" spans="1:12" x14ac:dyDescent="0.2">
      <c r="A784" t="s">
        <v>2984</v>
      </c>
      <c r="B784" t="s">
        <v>2246</v>
      </c>
      <c r="C784" t="s">
        <v>2985</v>
      </c>
      <c r="D784" t="s">
        <v>21</v>
      </c>
      <c r="E784" t="s">
        <v>16</v>
      </c>
      <c r="F784">
        <v>28208</v>
      </c>
      <c r="G784">
        <v>35.241141706000001</v>
      </c>
      <c r="H784">
        <v>-80.886367418000006</v>
      </c>
      <c r="I784">
        <v>2.5</v>
      </c>
      <c r="J784">
        <v>3</v>
      </c>
      <c r="K784">
        <v>1</v>
      </c>
      <c r="L784" t="s">
        <v>1173</v>
      </c>
    </row>
    <row r="785" spans="1:12" x14ac:dyDescent="0.2">
      <c r="A785" t="s">
        <v>2986</v>
      </c>
      <c r="B785" t="s">
        <v>2987</v>
      </c>
      <c r="C785" t="s">
        <v>2988</v>
      </c>
      <c r="D785" t="s">
        <v>21</v>
      </c>
      <c r="E785" t="s">
        <v>16</v>
      </c>
      <c r="F785">
        <v>28269</v>
      </c>
      <c r="G785">
        <v>35.377255481100001</v>
      </c>
      <c r="H785">
        <v>-80.776159615599994</v>
      </c>
      <c r="I785">
        <v>5</v>
      </c>
      <c r="J785">
        <v>17</v>
      </c>
      <c r="K785">
        <v>1</v>
      </c>
      <c r="L785" t="s">
        <v>2989</v>
      </c>
    </row>
    <row r="786" spans="1:12" x14ac:dyDescent="0.2">
      <c r="A786" t="s">
        <v>2990</v>
      </c>
      <c r="B786" t="s">
        <v>2991</v>
      </c>
      <c r="C786" t="s">
        <v>2992</v>
      </c>
      <c r="D786" t="s">
        <v>21</v>
      </c>
      <c r="E786" t="s">
        <v>16</v>
      </c>
      <c r="F786">
        <v>28270</v>
      </c>
      <c r="G786">
        <v>35.140663636600003</v>
      </c>
      <c r="H786">
        <v>-80.737895834699998</v>
      </c>
      <c r="I786">
        <v>4</v>
      </c>
      <c r="J786">
        <v>47</v>
      </c>
      <c r="K786">
        <v>1</v>
      </c>
      <c r="L786" t="s">
        <v>2993</v>
      </c>
    </row>
    <row r="787" spans="1:12" x14ac:dyDescent="0.2">
      <c r="A787" t="s">
        <v>2994</v>
      </c>
      <c r="B787" t="s">
        <v>73</v>
      </c>
      <c r="C787" t="s">
        <v>2995</v>
      </c>
      <c r="D787" t="s">
        <v>21</v>
      </c>
      <c r="E787" t="s">
        <v>16</v>
      </c>
      <c r="F787">
        <v>28273</v>
      </c>
      <c r="G787">
        <v>35.097630000000002</v>
      </c>
      <c r="H787">
        <v>-80.990145999999996</v>
      </c>
      <c r="I787">
        <v>3.5</v>
      </c>
      <c r="J787">
        <v>27</v>
      </c>
      <c r="K787">
        <v>1</v>
      </c>
      <c r="L787" t="s">
        <v>2996</v>
      </c>
    </row>
    <row r="788" spans="1:12" x14ac:dyDescent="0.2">
      <c r="A788" t="s">
        <v>2997</v>
      </c>
      <c r="B788" t="s">
        <v>2998</v>
      </c>
      <c r="C788" t="s">
        <v>2999</v>
      </c>
      <c r="D788" t="s">
        <v>1239</v>
      </c>
      <c r="E788" t="s">
        <v>16</v>
      </c>
      <c r="F788">
        <v>28107</v>
      </c>
      <c r="G788">
        <v>35.2633565</v>
      </c>
      <c r="H788">
        <v>-80.464710699999998</v>
      </c>
      <c r="I788">
        <v>4.5</v>
      </c>
      <c r="J788">
        <v>34</v>
      </c>
      <c r="K788">
        <v>1</v>
      </c>
      <c r="L788" t="s">
        <v>3000</v>
      </c>
    </row>
    <row r="789" spans="1:12" x14ac:dyDescent="0.2">
      <c r="A789" t="s">
        <v>3001</v>
      </c>
      <c r="B789" t="s">
        <v>3002</v>
      </c>
      <c r="C789" t="s">
        <v>3003</v>
      </c>
      <c r="D789" t="s">
        <v>21</v>
      </c>
      <c r="E789" t="s">
        <v>16</v>
      </c>
      <c r="F789">
        <v>28202</v>
      </c>
      <c r="G789">
        <v>35.226351000000001</v>
      </c>
      <c r="H789">
        <v>-80.839048000000005</v>
      </c>
      <c r="I789">
        <v>3.5</v>
      </c>
      <c r="J789">
        <v>26</v>
      </c>
      <c r="K789">
        <v>1</v>
      </c>
      <c r="L789" t="s">
        <v>3004</v>
      </c>
    </row>
    <row r="790" spans="1:12" x14ac:dyDescent="0.2">
      <c r="A790" t="s">
        <v>3005</v>
      </c>
      <c r="B790" t="s">
        <v>3006</v>
      </c>
      <c r="C790" t="s">
        <v>3007</v>
      </c>
      <c r="D790" t="s">
        <v>21</v>
      </c>
      <c r="E790" t="s">
        <v>16</v>
      </c>
      <c r="F790">
        <v>28255</v>
      </c>
      <c r="G790">
        <v>35.2268495</v>
      </c>
      <c r="H790">
        <v>-80.841999599999994</v>
      </c>
      <c r="I790">
        <v>4</v>
      </c>
      <c r="J790">
        <v>10</v>
      </c>
      <c r="K790">
        <v>0</v>
      </c>
      <c r="L790" t="s">
        <v>3008</v>
      </c>
    </row>
    <row r="791" spans="1:12" x14ac:dyDescent="0.2">
      <c r="A791" t="s">
        <v>3009</v>
      </c>
      <c r="B791" t="s">
        <v>3010</v>
      </c>
      <c r="C791" t="s">
        <v>3011</v>
      </c>
      <c r="D791" t="s">
        <v>21</v>
      </c>
      <c r="E791" t="s">
        <v>16</v>
      </c>
      <c r="F791">
        <v>28215</v>
      </c>
      <c r="G791">
        <v>35.260827999999997</v>
      </c>
      <c r="H791">
        <v>-80.660527999999999</v>
      </c>
      <c r="I791">
        <v>5</v>
      </c>
      <c r="J791">
        <v>3</v>
      </c>
      <c r="K791">
        <v>1</v>
      </c>
      <c r="L791" t="s">
        <v>1247</v>
      </c>
    </row>
    <row r="792" spans="1:12" x14ac:dyDescent="0.2">
      <c r="A792" t="s">
        <v>3012</v>
      </c>
      <c r="B792" t="s">
        <v>3013</v>
      </c>
      <c r="C792" t="s">
        <v>3014</v>
      </c>
      <c r="D792" t="s">
        <v>21</v>
      </c>
      <c r="E792" t="s">
        <v>16</v>
      </c>
      <c r="F792">
        <v>28203</v>
      </c>
      <c r="G792">
        <v>35.219583399999998</v>
      </c>
      <c r="H792">
        <v>-80.858622100000005</v>
      </c>
      <c r="I792">
        <v>4</v>
      </c>
      <c r="J792">
        <v>4</v>
      </c>
      <c r="K792">
        <v>1</v>
      </c>
    </row>
    <row r="793" spans="1:12" x14ac:dyDescent="0.2">
      <c r="A793" t="s">
        <v>3015</v>
      </c>
      <c r="B793" t="s">
        <v>3016</v>
      </c>
      <c r="C793" t="s">
        <v>3017</v>
      </c>
      <c r="D793" t="s">
        <v>21</v>
      </c>
      <c r="E793" t="s">
        <v>16</v>
      </c>
      <c r="F793">
        <v>28212</v>
      </c>
      <c r="G793">
        <v>35.160708999999997</v>
      </c>
      <c r="H793">
        <v>-80.741476000000006</v>
      </c>
      <c r="I793">
        <v>1</v>
      </c>
      <c r="J793">
        <v>4</v>
      </c>
      <c r="K793">
        <v>1</v>
      </c>
      <c r="L793" t="s">
        <v>119</v>
      </c>
    </row>
    <row r="794" spans="1:12" x14ac:dyDescent="0.2">
      <c r="A794" t="s">
        <v>3018</v>
      </c>
      <c r="B794" t="s">
        <v>703</v>
      </c>
      <c r="C794" t="s">
        <v>3019</v>
      </c>
      <c r="D794" t="s">
        <v>588</v>
      </c>
      <c r="E794" t="s">
        <v>16</v>
      </c>
      <c r="F794">
        <v>28110</v>
      </c>
      <c r="G794">
        <v>35.004938799999998</v>
      </c>
      <c r="H794">
        <v>-80.557010399999996</v>
      </c>
      <c r="I794">
        <v>3</v>
      </c>
      <c r="J794">
        <v>4</v>
      </c>
      <c r="K794">
        <v>1</v>
      </c>
      <c r="L794" t="s">
        <v>3020</v>
      </c>
    </row>
    <row r="795" spans="1:12" x14ac:dyDescent="0.2">
      <c r="A795" t="s">
        <v>3021</v>
      </c>
      <c r="B795" t="s">
        <v>498</v>
      </c>
      <c r="C795" t="s">
        <v>3022</v>
      </c>
      <c r="D795" t="s">
        <v>21</v>
      </c>
      <c r="E795" t="s">
        <v>16</v>
      </c>
      <c r="F795">
        <v>28277</v>
      </c>
      <c r="G795">
        <v>35.051803348900002</v>
      </c>
      <c r="H795">
        <v>-80.772193000000001</v>
      </c>
      <c r="I795">
        <v>4.5</v>
      </c>
      <c r="J795">
        <v>14</v>
      </c>
      <c r="K795">
        <v>1</v>
      </c>
      <c r="L795" t="s">
        <v>3023</v>
      </c>
    </row>
    <row r="796" spans="1:12" x14ac:dyDescent="0.2">
      <c r="A796" t="s">
        <v>3024</v>
      </c>
      <c r="B796" t="s">
        <v>3025</v>
      </c>
      <c r="C796" t="s">
        <v>3026</v>
      </c>
      <c r="D796" t="s">
        <v>588</v>
      </c>
      <c r="E796" t="s">
        <v>16</v>
      </c>
      <c r="F796">
        <v>28110</v>
      </c>
      <c r="G796">
        <v>35.034499599999997</v>
      </c>
      <c r="H796">
        <v>-80.595936899999998</v>
      </c>
      <c r="I796">
        <v>5</v>
      </c>
      <c r="J796">
        <v>4</v>
      </c>
      <c r="K796">
        <v>1</v>
      </c>
      <c r="L796" t="s">
        <v>3027</v>
      </c>
    </row>
    <row r="797" spans="1:12" x14ac:dyDescent="0.2">
      <c r="A797" t="s">
        <v>3028</v>
      </c>
      <c r="B797" t="s">
        <v>3029</v>
      </c>
      <c r="C797" t="s">
        <v>3030</v>
      </c>
      <c r="D797" t="s">
        <v>21</v>
      </c>
      <c r="E797" t="s">
        <v>16</v>
      </c>
      <c r="F797">
        <v>28269</v>
      </c>
      <c r="G797">
        <v>35.373097899999998</v>
      </c>
      <c r="H797">
        <v>-80.788828300000006</v>
      </c>
      <c r="I797">
        <v>4</v>
      </c>
      <c r="J797">
        <v>4</v>
      </c>
      <c r="K797">
        <v>1</v>
      </c>
      <c r="L797" t="s">
        <v>3031</v>
      </c>
    </row>
    <row r="798" spans="1:12" x14ac:dyDescent="0.2">
      <c r="A798" t="s">
        <v>3032</v>
      </c>
      <c r="B798" t="s">
        <v>3033</v>
      </c>
      <c r="C798" t="s">
        <v>3034</v>
      </c>
      <c r="D798" t="s">
        <v>21</v>
      </c>
      <c r="E798" t="s">
        <v>16</v>
      </c>
      <c r="F798">
        <v>28204</v>
      </c>
      <c r="G798">
        <v>35.215940500000002</v>
      </c>
      <c r="H798">
        <v>-80.828095899999994</v>
      </c>
      <c r="I798">
        <v>4.5</v>
      </c>
      <c r="J798">
        <v>50</v>
      </c>
      <c r="K798">
        <v>0</v>
      </c>
      <c r="L798" t="s">
        <v>3035</v>
      </c>
    </row>
    <row r="799" spans="1:12" x14ac:dyDescent="0.2">
      <c r="A799" t="s">
        <v>3036</v>
      </c>
      <c r="B799" t="s">
        <v>3037</v>
      </c>
      <c r="C799" t="s">
        <v>3038</v>
      </c>
      <c r="D799" t="s">
        <v>942</v>
      </c>
      <c r="E799" t="s">
        <v>16</v>
      </c>
      <c r="F799">
        <v>28120</v>
      </c>
      <c r="G799">
        <v>35.302942000000002</v>
      </c>
      <c r="H799">
        <v>-81.028952000000004</v>
      </c>
      <c r="I799">
        <v>3.5</v>
      </c>
      <c r="J799">
        <v>37</v>
      </c>
      <c r="K799">
        <v>1</v>
      </c>
      <c r="L799" t="s">
        <v>2905</v>
      </c>
    </row>
    <row r="800" spans="1:12" x14ac:dyDescent="0.2">
      <c r="A800" t="s">
        <v>3039</v>
      </c>
      <c r="B800" t="s">
        <v>3040</v>
      </c>
      <c r="C800" t="s">
        <v>3041</v>
      </c>
      <c r="D800" t="s">
        <v>21</v>
      </c>
      <c r="E800" t="s">
        <v>16</v>
      </c>
      <c r="F800">
        <v>28277</v>
      </c>
      <c r="G800">
        <v>35.052995000000003</v>
      </c>
      <c r="H800">
        <v>-80.810860399999996</v>
      </c>
      <c r="I800">
        <v>4</v>
      </c>
      <c r="J800">
        <v>10</v>
      </c>
      <c r="K800">
        <v>1</v>
      </c>
      <c r="L800" t="s">
        <v>3042</v>
      </c>
    </row>
    <row r="801" spans="1:12" x14ac:dyDescent="0.2">
      <c r="A801" t="s">
        <v>3043</v>
      </c>
      <c r="B801" t="s">
        <v>3044</v>
      </c>
      <c r="C801" t="s">
        <v>3045</v>
      </c>
      <c r="D801" t="s">
        <v>21</v>
      </c>
      <c r="E801" t="s">
        <v>16</v>
      </c>
      <c r="F801">
        <v>28277</v>
      </c>
      <c r="G801">
        <v>35.095966451899997</v>
      </c>
      <c r="H801">
        <v>-80.780071802400002</v>
      </c>
      <c r="I801">
        <v>5</v>
      </c>
      <c r="J801">
        <v>20</v>
      </c>
      <c r="K801">
        <v>1</v>
      </c>
      <c r="L801" t="s">
        <v>3046</v>
      </c>
    </row>
    <row r="802" spans="1:12" x14ac:dyDescent="0.2">
      <c r="A802" t="s">
        <v>3047</v>
      </c>
      <c r="B802" t="s">
        <v>3048</v>
      </c>
      <c r="C802" t="s">
        <v>3049</v>
      </c>
      <c r="D802" t="s">
        <v>135</v>
      </c>
      <c r="E802" t="s">
        <v>16</v>
      </c>
      <c r="F802">
        <v>28105</v>
      </c>
      <c r="G802">
        <v>35.115901800000003</v>
      </c>
      <c r="H802">
        <v>-80.723073999999997</v>
      </c>
      <c r="I802">
        <v>4</v>
      </c>
      <c r="J802">
        <v>11</v>
      </c>
      <c r="K802">
        <v>1</v>
      </c>
      <c r="L802" t="s">
        <v>1206</v>
      </c>
    </row>
    <row r="803" spans="1:12" x14ac:dyDescent="0.2">
      <c r="A803" t="s">
        <v>3050</v>
      </c>
      <c r="B803" t="s">
        <v>641</v>
      </c>
      <c r="C803" t="s">
        <v>3051</v>
      </c>
      <c r="D803" t="s">
        <v>135</v>
      </c>
      <c r="E803" t="s">
        <v>16</v>
      </c>
      <c r="F803">
        <v>28104</v>
      </c>
      <c r="G803">
        <v>35.141792101900002</v>
      </c>
      <c r="H803">
        <v>-80.623669177300002</v>
      </c>
      <c r="I803">
        <v>2.5</v>
      </c>
      <c r="J803">
        <v>21</v>
      </c>
      <c r="K803">
        <v>1</v>
      </c>
      <c r="L803" t="s">
        <v>3052</v>
      </c>
    </row>
    <row r="804" spans="1:12" x14ac:dyDescent="0.2">
      <c r="A804" t="s">
        <v>3053</v>
      </c>
      <c r="B804" t="s">
        <v>3054</v>
      </c>
      <c r="C804" t="s">
        <v>3055</v>
      </c>
      <c r="D804" t="s">
        <v>26</v>
      </c>
      <c r="E804" t="s">
        <v>16</v>
      </c>
      <c r="F804">
        <v>28078</v>
      </c>
      <c r="G804">
        <v>35.41404</v>
      </c>
      <c r="H804">
        <v>-80.852580000000003</v>
      </c>
      <c r="I804">
        <v>4</v>
      </c>
      <c r="J804">
        <v>31</v>
      </c>
      <c r="K804">
        <v>0</v>
      </c>
      <c r="L804" t="s">
        <v>1547</v>
      </c>
    </row>
    <row r="805" spans="1:12" x14ac:dyDescent="0.2">
      <c r="A805" t="s">
        <v>3056</v>
      </c>
      <c r="B805" t="s">
        <v>3057</v>
      </c>
      <c r="C805" t="s">
        <v>3058</v>
      </c>
      <c r="D805" t="s">
        <v>21</v>
      </c>
      <c r="E805" t="s">
        <v>16</v>
      </c>
      <c r="F805">
        <v>28217</v>
      </c>
      <c r="G805">
        <v>35.160735000000003</v>
      </c>
      <c r="H805">
        <v>-80.889165000000006</v>
      </c>
      <c r="I805">
        <v>2.5</v>
      </c>
      <c r="J805">
        <v>62</v>
      </c>
      <c r="K805">
        <v>1</v>
      </c>
      <c r="L805" t="s">
        <v>1464</v>
      </c>
    </row>
    <row r="806" spans="1:12" x14ac:dyDescent="0.2">
      <c r="A806" t="s">
        <v>3059</v>
      </c>
      <c r="B806" t="s">
        <v>3060</v>
      </c>
      <c r="C806" t="s">
        <v>3061</v>
      </c>
      <c r="D806" t="s">
        <v>21</v>
      </c>
      <c r="E806" t="s">
        <v>16</v>
      </c>
      <c r="F806">
        <v>28217</v>
      </c>
      <c r="G806">
        <v>35.163773900000002</v>
      </c>
      <c r="H806">
        <v>-80.884646000000004</v>
      </c>
      <c r="I806">
        <v>3.5</v>
      </c>
      <c r="J806">
        <v>10</v>
      </c>
      <c r="K806">
        <v>1</v>
      </c>
      <c r="L806" t="s">
        <v>3062</v>
      </c>
    </row>
    <row r="807" spans="1:12" x14ac:dyDescent="0.2">
      <c r="A807" t="s">
        <v>3063</v>
      </c>
      <c r="B807" t="s">
        <v>229</v>
      </c>
      <c r="C807" t="s">
        <v>3064</v>
      </c>
      <c r="D807" t="s">
        <v>21</v>
      </c>
      <c r="E807" t="s">
        <v>16</v>
      </c>
      <c r="F807">
        <v>28204</v>
      </c>
      <c r="G807">
        <v>35.213723000000002</v>
      </c>
      <c r="H807">
        <v>-80.833473999999995</v>
      </c>
      <c r="I807">
        <v>3</v>
      </c>
      <c r="J807">
        <v>86</v>
      </c>
      <c r="K807">
        <v>1</v>
      </c>
      <c r="L807" t="s">
        <v>3065</v>
      </c>
    </row>
    <row r="808" spans="1:12" x14ac:dyDescent="0.2">
      <c r="A808" t="s">
        <v>3066</v>
      </c>
      <c r="B808" t="s">
        <v>3067</v>
      </c>
      <c r="C808" t="s">
        <v>3068</v>
      </c>
      <c r="D808" t="s">
        <v>21</v>
      </c>
      <c r="E808" t="s">
        <v>16</v>
      </c>
      <c r="F808">
        <v>28273</v>
      </c>
      <c r="G808">
        <v>35.148023600000002</v>
      </c>
      <c r="H808">
        <v>-80.929653500000001</v>
      </c>
      <c r="I808">
        <v>5</v>
      </c>
      <c r="J808">
        <v>7</v>
      </c>
      <c r="K808">
        <v>1</v>
      </c>
      <c r="L808" t="s">
        <v>3069</v>
      </c>
    </row>
    <row r="809" spans="1:12" x14ac:dyDescent="0.2">
      <c r="A809" t="s">
        <v>3070</v>
      </c>
      <c r="B809" t="s">
        <v>3071</v>
      </c>
      <c r="C809" t="s">
        <v>3072</v>
      </c>
      <c r="D809" t="s">
        <v>697</v>
      </c>
      <c r="E809" t="s">
        <v>16</v>
      </c>
      <c r="F809">
        <v>28037</v>
      </c>
      <c r="G809">
        <v>35.473389400000002</v>
      </c>
      <c r="H809">
        <v>-81.011261899999994</v>
      </c>
      <c r="I809">
        <v>3</v>
      </c>
      <c r="J809">
        <v>4</v>
      </c>
      <c r="K809">
        <v>1</v>
      </c>
      <c r="L809" t="s">
        <v>248</v>
      </c>
    </row>
    <row r="810" spans="1:12" x14ac:dyDescent="0.2">
      <c r="A810" t="s">
        <v>3073</v>
      </c>
      <c r="B810" t="s">
        <v>3074</v>
      </c>
      <c r="C810" t="s">
        <v>3075</v>
      </c>
      <c r="D810" t="s">
        <v>30</v>
      </c>
      <c r="E810" t="s">
        <v>16</v>
      </c>
      <c r="F810">
        <v>28054</v>
      </c>
      <c r="G810">
        <v>35.271455000000003</v>
      </c>
      <c r="H810">
        <v>-81.140009000000006</v>
      </c>
      <c r="I810">
        <v>3</v>
      </c>
      <c r="J810">
        <v>19</v>
      </c>
      <c r="K810">
        <v>1</v>
      </c>
      <c r="L810" t="s">
        <v>2497</v>
      </c>
    </row>
    <row r="811" spans="1:12" x14ac:dyDescent="0.2">
      <c r="A811" t="s">
        <v>3076</v>
      </c>
      <c r="B811" t="s">
        <v>1978</v>
      </c>
      <c r="C811" t="s">
        <v>3077</v>
      </c>
      <c r="D811" t="s">
        <v>21</v>
      </c>
      <c r="E811" t="s">
        <v>16</v>
      </c>
      <c r="F811">
        <v>28210</v>
      </c>
      <c r="G811">
        <v>35.117182999999997</v>
      </c>
      <c r="H811">
        <v>-80.857545000000002</v>
      </c>
      <c r="I811">
        <v>3</v>
      </c>
      <c r="J811">
        <v>15</v>
      </c>
      <c r="K811">
        <v>1</v>
      </c>
      <c r="L811" t="s">
        <v>3078</v>
      </c>
    </row>
    <row r="812" spans="1:12" x14ac:dyDescent="0.2">
      <c r="A812" t="s">
        <v>3079</v>
      </c>
      <c r="B812" t="s">
        <v>3080</v>
      </c>
      <c r="C812" t="s">
        <v>3081</v>
      </c>
      <c r="D812" t="s">
        <v>39</v>
      </c>
      <c r="E812" t="s">
        <v>16</v>
      </c>
      <c r="F812">
        <v>28025</v>
      </c>
      <c r="G812">
        <v>35.410352699999997</v>
      </c>
      <c r="H812">
        <v>-80.577165399999998</v>
      </c>
      <c r="I812">
        <v>4.5</v>
      </c>
      <c r="J812">
        <v>3</v>
      </c>
      <c r="K812">
        <v>1</v>
      </c>
      <c r="L812" t="s">
        <v>3082</v>
      </c>
    </row>
    <row r="813" spans="1:12" x14ac:dyDescent="0.2">
      <c r="A813" t="s">
        <v>3083</v>
      </c>
      <c r="B813" t="s">
        <v>3084</v>
      </c>
      <c r="C813" t="s">
        <v>3085</v>
      </c>
      <c r="D813" t="s">
        <v>21</v>
      </c>
      <c r="E813" t="s">
        <v>16</v>
      </c>
      <c r="F813">
        <v>28210</v>
      </c>
      <c r="G813">
        <v>35.1170989859</v>
      </c>
      <c r="H813">
        <v>-80.856808928099994</v>
      </c>
      <c r="I813">
        <v>2</v>
      </c>
      <c r="J813">
        <v>4</v>
      </c>
      <c r="K813">
        <v>1</v>
      </c>
      <c r="L813" t="s">
        <v>3086</v>
      </c>
    </row>
    <row r="814" spans="1:12" x14ac:dyDescent="0.2">
      <c r="A814" t="s">
        <v>3087</v>
      </c>
      <c r="B814" t="s">
        <v>3088</v>
      </c>
      <c r="C814" t="s">
        <v>3089</v>
      </c>
      <c r="D814" t="s">
        <v>30</v>
      </c>
      <c r="E814" t="s">
        <v>16</v>
      </c>
      <c r="F814">
        <v>28052</v>
      </c>
      <c r="G814">
        <v>35.262098999999999</v>
      </c>
      <c r="H814">
        <v>-81.140281999999999</v>
      </c>
      <c r="I814">
        <v>4.5</v>
      </c>
      <c r="J814">
        <v>30</v>
      </c>
      <c r="K814">
        <v>1</v>
      </c>
      <c r="L814" t="s">
        <v>3090</v>
      </c>
    </row>
    <row r="815" spans="1:12" x14ac:dyDescent="0.2">
      <c r="A815" t="s">
        <v>3091</v>
      </c>
      <c r="B815" t="s">
        <v>1012</v>
      </c>
      <c r="C815" t="s">
        <v>3092</v>
      </c>
      <c r="D815" t="s">
        <v>21</v>
      </c>
      <c r="E815" t="s">
        <v>16</v>
      </c>
      <c r="F815">
        <v>28277</v>
      </c>
      <c r="G815">
        <v>35.029324000000003</v>
      </c>
      <c r="H815">
        <v>-80.850153000000006</v>
      </c>
      <c r="I815">
        <v>2</v>
      </c>
      <c r="J815">
        <v>13</v>
      </c>
      <c r="K815">
        <v>1</v>
      </c>
      <c r="L815" t="s">
        <v>1323</v>
      </c>
    </row>
    <row r="816" spans="1:12" x14ac:dyDescent="0.2">
      <c r="A816" t="s">
        <v>3093</v>
      </c>
      <c r="B816" t="s">
        <v>3094</v>
      </c>
      <c r="C816" t="s">
        <v>3095</v>
      </c>
      <c r="D816" t="s">
        <v>21</v>
      </c>
      <c r="E816" t="s">
        <v>16</v>
      </c>
      <c r="F816">
        <v>28209</v>
      </c>
      <c r="G816">
        <v>35.1880369</v>
      </c>
      <c r="H816">
        <v>-80.876088300000006</v>
      </c>
      <c r="I816">
        <v>4</v>
      </c>
      <c r="J816">
        <v>4</v>
      </c>
      <c r="K816">
        <v>1</v>
      </c>
      <c r="L816" t="s">
        <v>3096</v>
      </c>
    </row>
    <row r="817" spans="1:12" x14ac:dyDescent="0.2">
      <c r="A817" t="s">
        <v>3097</v>
      </c>
      <c r="B817" t="s">
        <v>3098</v>
      </c>
      <c r="C817" t="s">
        <v>3099</v>
      </c>
      <c r="D817" t="s">
        <v>21</v>
      </c>
      <c r="E817" t="s">
        <v>16</v>
      </c>
      <c r="F817">
        <v>28203</v>
      </c>
      <c r="G817">
        <v>35.209194589900001</v>
      </c>
      <c r="H817">
        <v>-80.860421061500006</v>
      </c>
      <c r="I817">
        <v>5</v>
      </c>
      <c r="J817">
        <v>10</v>
      </c>
      <c r="K817">
        <v>1</v>
      </c>
      <c r="L817" t="s">
        <v>3100</v>
      </c>
    </row>
    <row r="818" spans="1:12" x14ac:dyDescent="0.2">
      <c r="A818" t="s">
        <v>3101</v>
      </c>
      <c r="B818" t="s">
        <v>3102</v>
      </c>
      <c r="C818" t="s">
        <v>3103</v>
      </c>
      <c r="D818" t="s">
        <v>21</v>
      </c>
      <c r="E818" t="s">
        <v>16</v>
      </c>
      <c r="F818">
        <v>28277</v>
      </c>
      <c r="G818">
        <v>35.054978014200003</v>
      </c>
      <c r="H818">
        <v>-80.835664272299994</v>
      </c>
      <c r="I818">
        <v>3</v>
      </c>
      <c r="J818">
        <v>11</v>
      </c>
      <c r="K818">
        <v>0</v>
      </c>
      <c r="L818" t="s">
        <v>3104</v>
      </c>
    </row>
    <row r="819" spans="1:12" x14ac:dyDescent="0.2">
      <c r="A819" t="s">
        <v>3105</v>
      </c>
      <c r="B819" t="s">
        <v>3106</v>
      </c>
      <c r="C819" t="s">
        <v>3107</v>
      </c>
      <c r="D819" t="s">
        <v>239</v>
      </c>
      <c r="E819" t="s">
        <v>16</v>
      </c>
      <c r="F819">
        <v>28173</v>
      </c>
      <c r="G819">
        <v>34.988383999999897</v>
      </c>
      <c r="H819">
        <v>-80.775132999999997</v>
      </c>
      <c r="I819">
        <v>5</v>
      </c>
      <c r="J819">
        <v>3</v>
      </c>
      <c r="K819">
        <v>1</v>
      </c>
      <c r="L819" t="s">
        <v>3108</v>
      </c>
    </row>
    <row r="820" spans="1:12" x14ac:dyDescent="0.2">
      <c r="A820" t="s">
        <v>3109</v>
      </c>
      <c r="B820" t="s">
        <v>3110</v>
      </c>
      <c r="C820" t="s">
        <v>3111</v>
      </c>
      <c r="D820" t="s">
        <v>21</v>
      </c>
      <c r="E820" t="s">
        <v>16</v>
      </c>
      <c r="F820">
        <v>28273</v>
      </c>
      <c r="G820">
        <v>35.098886494699997</v>
      </c>
      <c r="H820">
        <v>-80.989213470099997</v>
      </c>
      <c r="I820">
        <v>3</v>
      </c>
      <c r="J820">
        <v>60</v>
      </c>
      <c r="K820">
        <v>1</v>
      </c>
      <c r="L820" t="s">
        <v>3112</v>
      </c>
    </row>
    <row r="821" spans="1:12" x14ac:dyDescent="0.2">
      <c r="A821" t="s">
        <v>3113</v>
      </c>
      <c r="B821" t="s">
        <v>891</v>
      </c>
      <c r="C821" t="s">
        <v>3114</v>
      </c>
      <c r="D821" t="s">
        <v>21</v>
      </c>
      <c r="E821" t="s">
        <v>16</v>
      </c>
      <c r="F821">
        <v>28209</v>
      </c>
      <c r="G821">
        <v>35.189698</v>
      </c>
      <c r="H821">
        <v>-80.874953500000004</v>
      </c>
      <c r="I821">
        <v>1.5</v>
      </c>
      <c r="J821">
        <v>36</v>
      </c>
      <c r="K821">
        <v>1</v>
      </c>
      <c r="L821" t="s">
        <v>3115</v>
      </c>
    </row>
    <row r="822" spans="1:12" x14ac:dyDescent="0.2">
      <c r="A822" t="s">
        <v>3116</v>
      </c>
      <c r="B822" t="s">
        <v>3117</v>
      </c>
      <c r="C822" t="s">
        <v>3118</v>
      </c>
      <c r="D822" t="s">
        <v>21</v>
      </c>
      <c r="E822" t="s">
        <v>16</v>
      </c>
      <c r="F822">
        <v>28226</v>
      </c>
      <c r="G822">
        <v>35.106406999999997</v>
      </c>
      <c r="H822">
        <v>-80.8077349</v>
      </c>
      <c r="I822">
        <v>3.5</v>
      </c>
      <c r="J822">
        <v>106</v>
      </c>
      <c r="K822">
        <v>1</v>
      </c>
      <c r="L822" t="s">
        <v>3119</v>
      </c>
    </row>
    <row r="823" spans="1:12" x14ac:dyDescent="0.2">
      <c r="A823" t="s">
        <v>3120</v>
      </c>
      <c r="B823" t="s">
        <v>3121</v>
      </c>
      <c r="C823" t="s">
        <v>1134</v>
      </c>
      <c r="D823" t="s">
        <v>21</v>
      </c>
      <c r="E823" t="s">
        <v>16</v>
      </c>
      <c r="F823">
        <v>28262</v>
      </c>
      <c r="G823">
        <v>35.314541499999997</v>
      </c>
      <c r="H823">
        <v>-80.7025991</v>
      </c>
      <c r="I823">
        <v>4</v>
      </c>
      <c r="J823">
        <v>139</v>
      </c>
      <c r="K823">
        <v>1</v>
      </c>
      <c r="L823" t="s">
        <v>3122</v>
      </c>
    </row>
    <row r="824" spans="1:12" x14ac:dyDescent="0.2">
      <c r="A824" t="s">
        <v>3123</v>
      </c>
      <c r="B824" t="s">
        <v>3124</v>
      </c>
      <c r="C824" t="s">
        <v>3125</v>
      </c>
      <c r="D824" t="s">
        <v>21</v>
      </c>
      <c r="E824" t="s">
        <v>16</v>
      </c>
      <c r="F824">
        <v>28213</v>
      </c>
      <c r="G824">
        <v>35.291397699999997</v>
      </c>
      <c r="H824">
        <v>-80.739346600000005</v>
      </c>
      <c r="I824">
        <v>3</v>
      </c>
      <c r="J824">
        <v>5</v>
      </c>
      <c r="K824">
        <v>1</v>
      </c>
      <c r="L824" t="s">
        <v>3126</v>
      </c>
    </row>
    <row r="825" spans="1:12" x14ac:dyDescent="0.2">
      <c r="A825" t="s">
        <v>3127</v>
      </c>
      <c r="B825" t="s">
        <v>3128</v>
      </c>
      <c r="C825" t="s">
        <v>3129</v>
      </c>
      <c r="D825" t="s">
        <v>30</v>
      </c>
      <c r="E825" t="s">
        <v>16</v>
      </c>
      <c r="F825">
        <v>28052</v>
      </c>
      <c r="G825">
        <v>35.263551</v>
      </c>
      <c r="H825">
        <v>-81.1831861</v>
      </c>
      <c r="I825">
        <v>1</v>
      </c>
      <c r="J825">
        <v>3</v>
      </c>
      <c r="K825">
        <v>0</v>
      </c>
      <c r="L825" t="s">
        <v>3130</v>
      </c>
    </row>
    <row r="826" spans="1:12" x14ac:dyDescent="0.2">
      <c r="A826" t="s">
        <v>3131</v>
      </c>
      <c r="B826" t="s">
        <v>3132</v>
      </c>
      <c r="C826" t="s">
        <v>3133</v>
      </c>
      <c r="D826" t="s">
        <v>21</v>
      </c>
      <c r="E826" t="s">
        <v>16</v>
      </c>
      <c r="F826">
        <v>28217</v>
      </c>
      <c r="G826">
        <v>35.1701154</v>
      </c>
      <c r="H826">
        <v>-80.880713499999999</v>
      </c>
      <c r="I826">
        <v>3.5</v>
      </c>
      <c r="J826">
        <v>15</v>
      </c>
      <c r="K826">
        <v>1</v>
      </c>
      <c r="L826" t="s">
        <v>3134</v>
      </c>
    </row>
    <row r="827" spans="1:12" x14ac:dyDescent="0.2">
      <c r="A827" t="s">
        <v>3135</v>
      </c>
      <c r="B827" t="s">
        <v>3136</v>
      </c>
      <c r="C827" t="s">
        <v>3137</v>
      </c>
      <c r="D827" t="s">
        <v>21</v>
      </c>
      <c r="E827" t="s">
        <v>16</v>
      </c>
      <c r="F827">
        <v>28212</v>
      </c>
      <c r="G827">
        <v>35.185957100000003</v>
      </c>
      <c r="H827">
        <v>-80.765390800000006</v>
      </c>
      <c r="I827">
        <v>1.5</v>
      </c>
      <c r="J827">
        <v>4</v>
      </c>
      <c r="K827">
        <v>1</v>
      </c>
      <c r="L827" t="s">
        <v>482</v>
      </c>
    </row>
    <row r="828" spans="1:12" x14ac:dyDescent="0.2">
      <c r="A828" t="s">
        <v>3138</v>
      </c>
      <c r="B828" t="s">
        <v>3139</v>
      </c>
      <c r="C828" t="s">
        <v>3140</v>
      </c>
      <c r="D828" t="s">
        <v>21</v>
      </c>
      <c r="E828" t="s">
        <v>16</v>
      </c>
      <c r="F828">
        <v>28204</v>
      </c>
      <c r="G828">
        <v>35.212701000000003</v>
      </c>
      <c r="H828">
        <v>-80.818889999999996</v>
      </c>
      <c r="I828">
        <v>4.5</v>
      </c>
      <c r="J828">
        <v>4</v>
      </c>
      <c r="K828">
        <v>0</v>
      </c>
      <c r="L828" t="s">
        <v>3141</v>
      </c>
    </row>
    <row r="829" spans="1:12" x14ac:dyDescent="0.2">
      <c r="A829" t="s">
        <v>3142</v>
      </c>
      <c r="B829" t="s">
        <v>3143</v>
      </c>
      <c r="C829" t="s">
        <v>3144</v>
      </c>
      <c r="D829" t="s">
        <v>21</v>
      </c>
      <c r="E829" t="s">
        <v>16</v>
      </c>
      <c r="F829">
        <v>28227</v>
      </c>
      <c r="G829">
        <v>35.142033479699997</v>
      </c>
      <c r="H829">
        <v>-80.729290787099998</v>
      </c>
      <c r="I829">
        <v>2</v>
      </c>
      <c r="J829">
        <v>6</v>
      </c>
      <c r="K829">
        <v>1</v>
      </c>
      <c r="L829" t="s">
        <v>3145</v>
      </c>
    </row>
    <row r="830" spans="1:12" x14ac:dyDescent="0.2">
      <c r="A830" t="s">
        <v>3146</v>
      </c>
      <c r="B830" t="s">
        <v>3147</v>
      </c>
      <c r="C830" t="s">
        <v>3148</v>
      </c>
      <c r="D830" t="s">
        <v>21</v>
      </c>
      <c r="E830" t="s">
        <v>16</v>
      </c>
      <c r="F830">
        <v>28262</v>
      </c>
      <c r="G830">
        <v>35.320386599999999</v>
      </c>
      <c r="H830">
        <v>-80.773333800000003</v>
      </c>
      <c r="I830">
        <v>5</v>
      </c>
      <c r="J830">
        <v>4</v>
      </c>
      <c r="K830">
        <v>1</v>
      </c>
      <c r="L830" t="s">
        <v>1339</v>
      </c>
    </row>
    <row r="831" spans="1:12" x14ac:dyDescent="0.2">
      <c r="A831" t="s">
        <v>3149</v>
      </c>
      <c r="B831" t="s">
        <v>3150</v>
      </c>
      <c r="C831" t="s">
        <v>3151</v>
      </c>
      <c r="D831" t="s">
        <v>21</v>
      </c>
      <c r="E831" t="s">
        <v>16</v>
      </c>
      <c r="F831">
        <v>28206</v>
      </c>
      <c r="G831">
        <v>35.253616999999998</v>
      </c>
      <c r="H831">
        <v>-80.805361000000005</v>
      </c>
      <c r="I831">
        <v>3</v>
      </c>
      <c r="J831">
        <v>17</v>
      </c>
      <c r="K831">
        <v>0</v>
      </c>
      <c r="L831" t="s">
        <v>3152</v>
      </c>
    </row>
    <row r="832" spans="1:12" x14ac:dyDescent="0.2">
      <c r="A832" t="s">
        <v>3153</v>
      </c>
      <c r="B832" t="s">
        <v>3154</v>
      </c>
      <c r="C832" t="s">
        <v>3155</v>
      </c>
      <c r="D832" t="s">
        <v>21</v>
      </c>
      <c r="E832" t="s">
        <v>16</v>
      </c>
      <c r="F832">
        <v>28203</v>
      </c>
      <c r="G832">
        <v>35.199832000000001</v>
      </c>
      <c r="H832">
        <v>-80.844795000000005</v>
      </c>
      <c r="I832">
        <v>3</v>
      </c>
      <c r="J832">
        <v>5</v>
      </c>
      <c r="K832">
        <v>0</v>
      </c>
      <c r="L832" t="s">
        <v>3156</v>
      </c>
    </row>
    <row r="833" spans="1:12" x14ac:dyDescent="0.2">
      <c r="A833" t="s">
        <v>3157</v>
      </c>
      <c r="B833" t="s">
        <v>3158</v>
      </c>
      <c r="C833" t="s">
        <v>3159</v>
      </c>
      <c r="D833" t="s">
        <v>15</v>
      </c>
      <c r="E833" t="s">
        <v>16</v>
      </c>
      <c r="F833">
        <v>28031</v>
      </c>
      <c r="G833">
        <v>35.484596500000002</v>
      </c>
      <c r="H833">
        <v>-80.872158600000006</v>
      </c>
      <c r="I833">
        <v>3.5</v>
      </c>
      <c r="J833">
        <v>85</v>
      </c>
      <c r="K833">
        <v>0</v>
      </c>
      <c r="L833" t="s">
        <v>3160</v>
      </c>
    </row>
    <row r="834" spans="1:12" x14ac:dyDescent="0.2">
      <c r="A834" t="s">
        <v>3161</v>
      </c>
      <c r="B834" t="s">
        <v>3162</v>
      </c>
      <c r="C834" t="s">
        <v>3163</v>
      </c>
      <c r="D834" t="s">
        <v>239</v>
      </c>
      <c r="E834" t="s">
        <v>16</v>
      </c>
      <c r="F834">
        <v>28173</v>
      </c>
      <c r="G834">
        <v>34.9571246</v>
      </c>
      <c r="H834">
        <v>-80.755660699999893</v>
      </c>
      <c r="I834">
        <v>1</v>
      </c>
      <c r="J834">
        <v>3</v>
      </c>
      <c r="K834">
        <v>1</v>
      </c>
      <c r="L834" t="s">
        <v>3164</v>
      </c>
    </row>
    <row r="835" spans="1:12" x14ac:dyDescent="0.2">
      <c r="A835" t="s">
        <v>3165</v>
      </c>
      <c r="B835" t="s">
        <v>3166</v>
      </c>
      <c r="C835" t="s">
        <v>3167</v>
      </c>
      <c r="D835" t="s">
        <v>15</v>
      </c>
      <c r="E835" t="s">
        <v>16</v>
      </c>
      <c r="F835">
        <v>28031</v>
      </c>
      <c r="G835">
        <v>35.482257199999999</v>
      </c>
      <c r="H835">
        <v>-80.860323899999997</v>
      </c>
      <c r="I835">
        <v>3.5</v>
      </c>
      <c r="J835">
        <v>6</v>
      </c>
      <c r="K835">
        <v>1</v>
      </c>
      <c r="L835" t="s">
        <v>3168</v>
      </c>
    </row>
    <row r="836" spans="1:12" x14ac:dyDescent="0.2">
      <c r="A836" t="s">
        <v>3169</v>
      </c>
      <c r="B836" t="s">
        <v>3170</v>
      </c>
      <c r="C836" t="s">
        <v>3171</v>
      </c>
      <c r="D836" t="s">
        <v>21</v>
      </c>
      <c r="E836" t="s">
        <v>16</v>
      </c>
      <c r="F836">
        <v>28277</v>
      </c>
      <c r="G836">
        <v>35.061213000000002</v>
      </c>
      <c r="H836">
        <v>-80.812709999999996</v>
      </c>
      <c r="I836">
        <v>3.5</v>
      </c>
      <c r="J836">
        <v>7</v>
      </c>
      <c r="K836">
        <v>1</v>
      </c>
      <c r="L836" t="s">
        <v>3172</v>
      </c>
    </row>
    <row r="837" spans="1:12" x14ac:dyDescent="0.2">
      <c r="A837" t="e">
        <f>-jkCPnCHOaYgmM1cyeNxTA</f>
        <v>#NAME?</v>
      </c>
      <c r="B837" t="s">
        <v>3173</v>
      </c>
      <c r="C837" t="s">
        <v>3174</v>
      </c>
      <c r="D837" t="s">
        <v>21</v>
      </c>
      <c r="E837" t="s">
        <v>16</v>
      </c>
      <c r="F837">
        <v>28211</v>
      </c>
      <c r="G837">
        <v>35.182072300000002</v>
      </c>
      <c r="H837">
        <v>-80.785369399999993</v>
      </c>
      <c r="I837">
        <v>4.5</v>
      </c>
      <c r="J837">
        <v>6</v>
      </c>
      <c r="K837">
        <v>1</v>
      </c>
      <c r="L837" t="s">
        <v>3175</v>
      </c>
    </row>
    <row r="838" spans="1:12" x14ac:dyDescent="0.2">
      <c r="A838" t="s">
        <v>3176</v>
      </c>
      <c r="B838" t="s">
        <v>3177</v>
      </c>
      <c r="C838" t="s">
        <v>3178</v>
      </c>
      <c r="D838" t="s">
        <v>21</v>
      </c>
      <c r="E838" t="s">
        <v>16</v>
      </c>
      <c r="F838">
        <v>28203</v>
      </c>
      <c r="G838">
        <v>35.199914999999997</v>
      </c>
      <c r="H838">
        <v>-80.844903000000002</v>
      </c>
      <c r="I838">
        <v>4.5</v>
      </c>
      <c r="J838">
        <v>53</v>
      </c>
      <c r="K838">
        <v>1</v>
      </c>
      <c r="L838" t="s">
        <v>3179</v>
      </c>
    </row>
    <row r="839" spans="1:12" x14ac:dyDescent="0.2">
      <c r="A839" t="s">
        <v>3180</v>
      </c>
      <c r="B839" t="s">
        <v>3181</v>
      </c>
      <c r="C839" t="s">
        <v>3182</v>
      </c>
      <c r="D839" t="s">
        <v>30</v>
      </c>
      <c r="E839" t="s">
        <v>16</v>
      </c>
      <c r="F839">
        <v>28054</v>
      </c>
      <c r="G839">
        <v>35.262737999999999</v>
      </c>
      <c r="H839">
        <v>-81.168790999999999</v>
      </c>
      <c r="I839">
        <v>2.5</v>
      </c>
      <c r="J839">
        <v>3</v>
      </c>
      <c r="K839">
        <v>1</v>
      </c>
      <c r="L839" t="s">
        <v>3183</v>
      </c>
    </row>
    <row r="840" spans="1:12" x14ac:dyDescent="0.2">
      <c r="A840" t="s">
        <v>3184</v>
      </c>
      <c r="B840" t="s">
        <v>1178</v>
      </c>
      <c r="C840" t="s">
        <v>3185</v>
      </c>
      <c r="D840" t="s">
        <v>30</v>
      </c>
      <c r="E840" t="s">
        <v>16</v>
      </c>
      <c r="F840">
        <v>28052</v>
      </c>
      <c r="G840">
        <v>35.289610000000003</v>
      </c>
      <c r="H840">
        <v>-81.188441999999995</v>
      </c>
      <c r="I840">
        <v>2</v>
      </c>
      <c r="J840">
        <v>24</v>
      </c>
      <c r="K840">
        <v>1</v>
      </c>
      <c r="L840" t="s">
        <v>1349</v>
      </c>
    </row>
    <row r="841" spans="1:12" x14ac:dyDescent="0.2">
      <c r="A841" t="s">
        <v>3186</v>
      </c>
      <c r="B841" t="s">
        <v>446</v>
      </c>
      <c r="C841" t="s">
        <v>3187</v>
      </c>
      <c r="D841" t="s">
        <v>21</v>
      </c>
      <c r="E841" t="s">
        <v>16</v>
      </c>
      <c r="F841">
        <v>28277</v>
      </c>
      <c r="G841">
        <v>35.063315000000003</v>
      </c>
      <c r="H841">
        <v>-80.773619999999994</v>
      </c>
      <c r="I841">
        <v>3</v>
      </c>
      <c r="J841">
        <v>18</v>
      </c>
      <c r="K841">
        <v>1</v>
      </c>
      <c r="L841" t="s">
        <v>3188</v>
      </c>
    </row>
    <row r="842" spans="1:12" x14ac:dyDescent="0.2">
      <c r="A842" t="s">
        <v>3189</v>
      </c>
      <c r="B842" t="s">
        <v>3190</v>
      </c>
      <c r="C842" t="s">
        <v>3191</v>
      </c>
      <c r="D842" t="s">
        <v>21</v>
      </c>
      <c r="E842" t="s">
        <v>16</v>
      </c>
      <c r="F842">
        <v>28210</v>
      </c>
      <c r="G842">
        <v>35.145915444700002</v>
      </c>
      <c r="H842">
        <v>-80.825643539400005</v>
      </c>
      <c r="I842">
        <v>4</v>
      </c>
      <c r="J842">
        <v>58</v>
      </c>
      <c r="K842">
        <v>0</v>
      </c>
      <c r="L842" t="s">
        <v>1436</v>
      </c>
    </row>
    <row r="843" spans="1:12" x14ac:dyDescent="0.2">
      <c r="A843" t="s">
        <v>3192</v>
      </c>
      <c r="B843" t="s">
        <v>3193</v>
      </c>
      <c r="C843" t="s">
        <v>3194</v>
      </c>
      <c r="D843" t="s">
        <v>15</v>
      </c>
      <c r="E843" t="s">
        <v>16</v>
      </c>
      <c r="F843">
        <v>28031</v>
      </c>
      <c r="G843">
        <v>35.477910600000001</v>
      </c>
      <c r="H843">
        <v>-80.894120999999998</v>
      </c>
      <c r="I843">
        <v>2.5</v>
      </c>
      <c r="J843">
        <v>3</v>
      </c>
      <c r="K843">
        <v>1</v>
      </c>
      <c r="L843" t="s">
        <v>3082</v>
      </c>
    </row>
    <row r="844" spans="1:12" x14ac:dyDescent="0.2">
      <c r="A844" t="s">
        <v>3195</v>
      </c>
      <c r="B844" t="s">
        <v>3196</v>
      </c>
      <c r="C844" t="s">
        <v>3197</v>
      </c>
      <c r="D844" t="s">
        <v>21</v>
      </c>
      <c r="E844" t="s">
        <v>16</v>
      </c>
      <c r="F844">
        <v>28208</v>
      </c>
      <c r="G844">
        <v>35.227001999999999</v>
      </c>
      <c r="H844">
        <v>-80.873137</v>
      </c>
      <c r="I844">
        <v>4</v>
      </c>
      <c r="J844">
        <v>6</v>
      </c>
      <c r="K844">
        <v>1</v>
      </c>
      <c r="L844" t="s">
        <v>3198</v>
      </c>
    </row>
    <row r="845" spans="1:12" x14ac:dyDescent="0.2">
      <c r="A845" t="s">
        <v>3199</v>
      </c>
      <c r="B845" t="s">
        <v>3200</v>
      </c>
      <c r="C845" t="s">
        <v>3201</v>
      </c>
      <c r="D845" t="s">
        <v>30</v>
      </c>
      <c r="E845" t="s">
        <v>16</v>
      </c>
      <c r="F845">
        <v>28054</v>
      </c>
      <c r="G845">
        <v>35.261313700000002</v>
      </c>
      <c r="H845">
        <v>-81.151534499999997</v>
      </c>
      <c r="I845">
        <v>3</v>
      </c>
      <c r="J845">
        <v>54</v>
      </c>
      <c r="K845">
        <v>1</v>
      </c>
      <c r="L845" t="s">
        <v>3202</v>
      </c>
    </row>
    <row r="846" spans="1:12" x14ac:dyDescent="0.2">
      <c r="A846" t="s">
        <v>3203</v>
      </c>
      <c r="B846" t="s">
        <v>3204</v>
      </c>
      <c r="C846" t="s">
        <v>3205</v>
      </c>
      <c r="D846" t="s">
        <v>39</v>
      </c>
      <c r="E846" t="s">
        <v>16</v>
      </c>
      <c r="F846">
        <v>28025</v>
      </c>
      <c r="G846">
        <v>35.440101499999997</v>
      </c>
      <c r="H846">
        <v>-80.603897700000005</v>
      </c>
      <c r="I846">
        <v>2.5</v>
      </c>
      <c r="J846">
        <v>3</v>
      </c>
      <c r="K846">
        <v>1</v>
      </c>
      <c r="L846" t="s">
        <v>3206</v>
      </c>
    </row>
    <row r="847" spans="1:12" x14ac:dyDescent="0.2">
      <c r="A847" t="s">
        <v>3207</v>
      </c>
      <c r="B847" t="s">
        <v>3208</v>
      </c>
      <c r="C847" t="s">
        <v>3209</v>
      </c>
      <c r="D847" t="s">
        <v>21</v>
      </c>
      <c r="E847" t="s">
        <v>16</v>
      </c>
      <c r="F847">
        <v>28262</v>
      </c>
      <c r="G847">
        <v>35.323493900000003</v>
      </c>
      <c r="H847">
        <v>-80.744139000000004</v>
      </c>
      <c r="I847">
        <v>3</v>
      </c>
      <c r="J847">
        <v>7</v>
      </c>
      <c r="K847">
        <v>1</v>
      </c>
      <c r="L847" t="s">
        <v>1041</v>
      </c>
    </row>
    <row r="848" spans="1:12" x14ac:dyDescent="0.2">
      <c r="A848" t="s">
        <v>3210</v>
      </c>
      <c r="B848" t="s">
        <v>3204</v>
      </c>
      <c r="C848" t="s">
        <v>3211</v>
      </c>
      <c r="D848" t="s">
        <v>588</v>
      </c>
      <c r="E848" t="s">
        <v>16</v>
      </c>
      <c r="F848">
        <v>28110</v>
      </c>
      <c r="G848">
        <v>35.006049300000001</v>
      </c>
      <c r="H848">
        <v>-80.562574999999995</v>
      </c>
      <c r="I848">
        <v>3.5</v>
      </c>
      <c r="J848">
        <v>6</v>
      </c>
      <c r="K848">
        <v>1</v>
      </c>
      <c r="L848" t="s">
        <v>3212</v>
      </c>
    </row>
    <row r="849" spans="1:12" x14ac:dyDescent="0.2">
      <c r="A849" t="s">
        <v>3213</v>
      </c>
      <c r="B849" t="s">
        <v>3214</v>
      </c>
      <c r="C849" t="s">
        <v>3215</v>
      </c>
      <c r="D849" t="s">
        <v>21</v>
      </c>
      <c r="E849" t="s">
        <v>16</v>
      </c>
      <c r="F849">
        <v>28210</v>
      </c>
      <c r="G849">
        <v>35.1464023363</v>
      </c>
      <c r="H849">
        <v>-80.832426846000004</v>
      </c>
      <c r="I849">
        <v>3.5</v>
      </c>
      <c r="J849">
        <v>22</v>
      </c>
      <c r="K849">
        <v>1</v>
      </c>
      <c r="L849" t="s">
        <v>3216</v>
      </c>
    </row>
    <row r="850" spans="1:12" x14ac:dyDescent="0.2">
      <c r="A850" t="s">
        <v>3217</v>
      </c>
      <c r="B850" t="s">
        <v>3218</v>
      </c>
      <c r="C850" t="s">
        <v>3219</v>
      </c>
      <c r="D850" t="s">
        <v>39</v>
      </c>
      <c r="E850" t="s">
        <v>16</v>
      </c>
      <c r="F850">
        <v>28027</v>
      </c>
      <c r="G850">
        <v>35.364807900000002</v>
      </c>
      <c r="H850">
        <v>-80.708851899999999</v>
      </c>
      <c r="I850">
        <v>4.5</v>
      </c>
      <c r="J850">
        <v>3</v>
      </c>
      <c r="K850">
        <v>0</v>
      </c>
      <c r="L850" t="s">
        <v>3220</v>
      </c>
    </row>
    <row r="851" spans="1:12" x14ac:dyDescent="0.2">
      <c r="A851" t="s">
        <v>3221</v>
      </c>
      <c r="B851" t="s">
        <v>3222</v>
      </c>
      <c r="C851" t="s">
        <v>3223</v>
      </c>
      <c r="D851" t="s">
        <v>21</v>
      </c>
      <c r="E851" t="s">
        <v>16</v>
      </c>
      <c r="F851">
        <v>28205</v>
      </c>
      <c r="G851">
        <v>35.219052900000001</v>
      </c>
      <c r="H851">
        <v>-80.797006400000001</v>
      </c>
      <c r="I851">
        <v>4.5</v>
      </c>
      <c r="J851">
        <v>14</v>
      </c>
      <c r="K851">
        <v>1</v>
      </c>
      <c r="L851" t="s">
        <v>3224</v>
      </c>
    </row>
    <row r="852" spans="1:12" x14ac:dyDescent="0.2">
      <c r="A852" t="s">
        <v>3225</v>
      </c>
      <c r="B852" t="s">
        <v>353</v>
      </c>
      <c r="C852" t="s">
        <v>3226</v>
      </c>
      <c r="D852" t="s">
        <v>239</v>
      </c>
      <c r="E852" t="s">
        <v>16</v>
      </c>
      <c r="F852">
        <v>28173</v>
      </c>
      <c r="G852">
        <v>34.954850499999999</v>
      </c>
      <c r="H852">
        <v>-80.759517599999995</v>
      </c>
      <c r="I852">
        <v>5</v>
      </c>
      <c r="J852">
        <v>3</v>
      </c>
      <c r="K852">
        <v>1</v>
      </c>
      <c r="L852" t="s">
        <v>3227</v>
      </c>
    </row>
    <row r="853" spans="1:12" x14ac:dyDescent="0.2">
      <c r="A853" t="s">
        <v>3228</v>
      </c>
      <c r="B853" t="s">
        <v>3229</v>
      </c>
      <c r="C853" t="s">
        <v>3230</v>
      </c>
      <c r="D853" t="s">
        <v>21</v>
      </c>
      <c r="E853" t="s">
        <v>16</v>
      </c>
      <c r="F853">
        <v>28277</v>
      </c>
      <c r="G853">
        <v>35.034838000000001</v>
      </c>
      <c r="H853">
        <v>-80.804513600000007</v>
      </c>
      <c r="I853">
        <v>4</v>
      </c>
      <c r="J853">
        <v>24</v>
      </c>
      <c r="K853">
        <v>0</v>
      </c>
      <c r="L853" t="s">
        <v>63</v>
      </c>
    </row>
    <row r="854" spans="1:12" x14ac:dyDescent="0.2">
      <c r="A854" t="s">
        <v>3231</v>
      </c>
      <c r="B854" t="s">
        <v>3232</v>
      </c>
      <c r="C854" t="s">
        <v>3233</v>
      </c>
      <c r="D854" t="s">
        <v>26</v>
      </c>
      <c r="E854" t="s">
        <v>16</v>
      </c>
      <c r="F854">
        <v>28078</v>
      </c>
      <c r="G854">
        <v>35.445362000000003</v>
      </c>
      <c r="H854">
        <v>-80.881189000000006</v>
      </c>
      <c r="I854">
        <v>3</v>
      </c>
      <c r="J854">
        <v>8</v>
      </c>
      <c r="K854">
        <v>1</v>
      </c>
      <c r="L854" t="s">
        <v>3234</v>
      </c>
    </row>
    <row r="855" spans="1:12" x14ac:dyDescent="0.2">
      <c r="A855" t="s">
        <v>3235</v>
      </c>
      <c r="B855" t="s">
        <v>3236</v>
      </c>
      <c r="C855" t="s">
        <v>3237</v>
      </c>
      <c r="D855" t="s">
        <v>21</v>
      </c>
      <c r="E855" t="s">
        <v>16</v>
      </c>
      <c r="F855">
        <v>28273</v>
      </c>
      <c r="G855">
        <v>35.126540800000001</v>
      </c>
      <c r="H855">
        <v>-80.943711699999994</v>
      </c>
      <c r="I855">
        <v>3</v>
      </c>
      <c r="J855">
        <v>5</v>
      </c>
      <c r="K855">
        <v>1</v>
      </c>
      <c r="L855" t="s">
        <v>3238</v>
      </c>
    </row>
    <row r="856" spans="1:12" x14ac:dyDescent="0.2">
      <c r="A856" t="s">
        <v>3239</v>
      </c>
      <c r="B856" t="s">
        <v>3240</v>
      </c>
      <c r="C856" t="s">
        <v>3241</v>
      </c>
      <c r="D856" t="s">
        <v>39</v>
      </c>
      <c r="E856" t="s">
        <v>16</v>
      </c>
      <c r="F856">
        <v>28027</v>
      </c>
      <c r="G856">
        <v>35.368501999999999</v>
      </c>
      <c r="H856">
        <v>-80.721356999999998</v>
      </c>
      <c r="I856">
        <v>4.5</v>
      </c>
      <c r="J856">
        <v>3</v>
      </c>
      <c r="K856">
        <v>1</v>
      </c>
      <c r="L856" t="s">
        <v>3242</v>
      </c>
    </row>
    <row r="857" spans="1:12" x14ac:dyDescent="0.2">
      <c r="A857" t="s">
        <v>3243</v>
      </c>
      <c r="B857" t="s">
        <v>641</v>
      </c>
      <c r="C857" t="s">
        <v>3244</v>
      </c>
      <c r="D857" t="s">
        <v>942</v>
      </c>
      <c r="E857" t="s">
        <v>16</v>
      </c>
      <c r="F857">
        <v>28120</v>
      </c>
      <c r="G857">
        <v>35.288874</v>
      </c>
      <c r="H857">
        <v>-81.020368000000005</v>
      </c>
      <c r="I857">
        <v>1.5</v>
      </c>
      <c r="J857">
        <v>14</v>
      </c>
      <c r="K857">
        <v>1</v>
      </c>
      <c r="L857" t="s">
        <v>3245</v>
      </c>
    </row>
    <row r="858" spans="1:12" x14ac:dyDescent="0.2">
      <c r="A858" t="s">
        <v>3246</v>
      </c>
      <c r="B858" t="s">
        <v>3247</v>
      </c>
      <c r="C858" t="s">
        <v>3248</v>
      </c>
      <c r="D858" t="s">
        <v>21</v>
      </c>
      <c r="E858" t="s">
        <v>16</v>
      </c>
      <c r="F858">
        <v>28203</v>
      </c>
      <c r="G858">
        <v>35.209314200000001</v>
      </c>
      <c r="H858">
        <v>-80.860881300000003</v>
      </c>
      <c r="I858">
        <v>4.5</v>
      </c>
      <c r="J858">
        <v>3</v>
      </c>
      <c r="K858">
        <v>1</v>
      </c>
      <c r="L858" t="s">
        <v>3249</v>
      </c>
    </row>
    <row r="859" spans="1:12" x14ac:dyDescent="0.2">
      <c r="A859" t="s">
        <v>3250</v>
      </c>
      <c r="B859" t="s">
        <v>3251</v>
      </c>
      <c r="C859" t="s">
        <v>3252</v>
      </c>
      <c r="D859" t="s">
        <v>21</v>
      </c>
      <c r="E859" t="s">
        <v>16</v>
      </c>
      <c r="F859">
        <v>28217</v>
      </c>
      <c r="G859">
        <v>35.181509699999999</v>
      </c>
      <c r="H859">
        <v>-80.883825700000003</v>
      </c>
      <c r="I859">
        <v>4.5</v>
      </c>
      <c r="J859">
        <v>49</v>
      </c>
      <c r="K859">
        <v>1</v>
      </c>
      <c r="L859" t="s">
        <v>3253</v>
      </c>
    </row>
    <row r="860" spans="1:12" x14ac:dyDescent="0.2">
      <c r="A860" t="s">
        <v>3254</v>
      </c>
      <c r="B860" t="s">
        <v>3255</v>
      </c>
      <c r="C860" t="s">
        <v>3256</v>
      </c>
      <c r="D860" t="s">
        <v>21</v>
      </c>
      <c r="E860" t="s">
        <v>16</v>
      </c>
      <c r="F860">
        <v>28203</v>
      </c>
      <c r="G860">
        <v>35.2003518</v>
      </c>
      <c r="H860">
        <v>-80.843617300000005</v>
      </c>
      <c r="I860">
        <v>3</v>
      </c>
      <c r="J860">
        <v>89</v>
      </c>
      <c r="K860">
        <v>1</v>
      </c>
      <c r="L860" t="s">
        <v>3257</v>
      </c>
    </row>
    <row r="861" spans="1:12" x14ac:dyDescent="0.2">
      <c r="A861" t="s">
        <v>3258</v>
      </c>
      <c r="B861" t="s">
        <v>3259</v>
      </c>
      <c r="C861" t="s">
        <v>3260</v>
      </c>
      <c r="D861" t="s">
        <v>2557</v>
      </c>
      <c r="E861" t="s">
        <v>16</v>
      </c>
      <c r="F861">
        <v>28032</v>
      </c>
      <c r="G861">
        <v>35.253633999999998</v>
      </c>
      <c r="H861">
        <v>-81.084885999999997</v>
      </c>
      <c r="I861">
        <v>4</v>
      </c>
      <c r="J861">
        <v>4</v>
      </c>
      <c r="K861">
        <v>1</v>
      </c>
      <c r="L861" t="s">
        <v>3261</v>
      </c>
    </row>
    <row r="862" spans="1:12" x14ac:dyDescent="0.2">
      <c r="A862" t="s">
        <v>3262</v>
      </c>
      <c r="B862" t="s">
        <v>3263</v>
      </c>
      <c r="C862" t="s">
        <v>3264</v>
      </c>
      <c r="D862" t="s">
        <v>21</v>
      </c>
      <c r="E862" t="s">
        <v>16</v>
      </c>
      <c r="F862">
        <v>28212</v>
      </c>
      <c r="G862">
        <v>35.1808981</v>
      </c>
      <c r="H862">
        <v>-80.7558291</v>
      </c>
      <c r="I862">
        <v>2.5</v>
      </c>
      <c r="J862">
        <v>8</v>
      </c>
      <c r="K862">
        <v>1</v>
      </c>
      <c r="L862" t="s">
        <v>3265</v>
      </c>
    </row>
    <row r="863" spans="1:12" x14ac:dyDescent="0.2">
      <c r="A863" t="s">
        <v>3266</v>
      </c>
      <c r="B863" t="s">
        <v>3267</v>
      </c>
      <c r="C863" t="s">
        <v>3268</v>
      </c>
      <c r="D863" t="s">
        <v>21</v>
      </c>
      <c r="E863" t="s">
        <v>16</v>
      </c>
      <c r="F863">
        <v>28280</v>
      </c>
      <c r="G863">
        <v>35.2266604</v>
      </c>
      <c r="H863">
        <v>-80.843191300000001</v>
      </c>
      <c r="I863">
        <v>4.5</v>
      </c>
      <c r="J863">
        <v>3</v>
      </c>
      <c r="K863">
        <v>1</v>
      </c>
      <c r="L863" t="s">
        <v>3269</v>
      </c>
    </row>
    <row r="864" spans="1:12" x14ac:dyDescent="0.2">
      <c r="A864" t="s">
        <v>3270</v>
      </c>
      <c r="B864" t="s">
        <v>3271</v>
      </c>
      <c r="C864" t="s">
        <v>3272</v>
      </c>
      <c r="D864" t="s">
        <v>21</v>
      </c>
      <c r="E864" t="s">
        <v>16</v>
      </c>
      <c r="F864">
        <v>28273</v>
      </c>
      <c r="G864">
        <v>35.146070999999999</v>
      </c>
      <c r="H864">
        <v>-80.932199999999995</v>
      </c>
      <c r="I864">
        <v>2</v>
      </c>
      <c r="J864">
        <v>20</v>
      </c>
      <c r="K864">
        <v>1</v>
      </c>
      <c r="L864" t="s">
        <v>3273</v>
      </c>
    </row>
    <row r="865" spans="1:12" x14ac:dyDescent="0.2">
      <c r="A865" t="e">
        <f>-V7xtOXBHML1w-BthWLrGg</f>
        <v>#NAME?</v>
      </c>
      <c r="B865" t="s">
        <v>3274</v>
      </c>
      <c r="C865" t="s">
        <v>3275</v>
      </c>
      <c r="D865" t="s">
        <v>295</v>
      </c>
      <c r="E865" t="s">
        <v>16</v>
      </c>
      <c r="F865">
        <v>28134</v>
      </c>
      <c r="G865">
        <v>35.088067000000002</v>
      </c>
      <c r="H865">
        <v>-80.886171000000004</v>
      </c>
      <c r="I865">
        <v>2.5</v>
      </c>
      <c r="J865">
        <v>3</v>
      </c>
      <c r="K865">
        <v>1</v>
      </c>
      <c r="L865" t="s">
        <v>3276</v>
      </c>
    </row>
    <row r="866" spans="1:12" x14ac:dyDescent="0.2">
      <c r="A866" t="s">
        <v>3277</v>
      </c>
      <c r="B866" t="s">
        <v>1097</v>
      </c>
      <c r="C866" t="s">
        <v>3278</v>
      </c>
      <c r="D866" t="s">
        <v>26</v>
      </c>
      <c r="E866" t="s">
        <v>16</v>
      </c>
      <c r="F866">
        <v>28078</v>
      </c>
      <c r="G866">
        <v>35.405996100000003</v>
      </c>
      <c r="H866">
        <v>-80.865074500000006</v>
      </c>
      <c r="I866">
        <v>4</v>
      </c>
      <c r="J866">
        <v>6</v>
      </c>
      <c r="K866">
        <v>1</v>
      </c>
      <c r="L866" t="s">
        <v>159</v>
      </c>
    </row>
    <row r="867" spans="1:12" x14ac:dyDescent="0.2">
      <c r="A867" t="s">
        <v>3279</v>
      </c>
      <c r="B867" t="s">
        <v>3280</v>
      </c>
      <c r="C867" t="s">
        <v>3281</v>
      </c>
      <c r="D867" t="s">
        <v>39</v>
      </c>
      <c r="E867" t="s">
        <v>16</v>
      </c>
      <c r="F867">
        <v>28025</v>
      </c>
      <c r="G867">
        <v>35.409222399999997</v>
      </c>
      <c r="H867">
        <v>-80.5791696</v>
      </c>
      <c r="I867">
        <v>2.5</v>
      </c>
      <c r="J867">
        <v>4</v>
      </c>
      <c r="K867">
        <v>1</v>
      </c>
      <c r="L867" t="s">
        <v>3282</v>
      </c>
    </row>
    <row r="868" spans="1:12" x14ac:dyDescent="0.2">
      <c r="A868" t="s">
        <v>3283</v>
      </c>
      <c r="B868" t="s">
        <v>3284</v>
      </c>
      <c r="C868" t="s">
        <v>3285</v>
      </c>
      <c r="D868" t="s">
        <v>21</v>
      </c>
      <c r="E868" t="s">
        <v>16</v>
      </c>
      <c r="F868">
        <v>28204</v>
      </c>
      <c r="G868">
        <v>35.217032000000003</v>
      </c>
      <c r="H868">
        <v>-80.831451000000001</v>
      </c>
      <c r="I868">
        <v>3.5</v>
      </c>
      <c r="J868">
        <v>3</v>
      </c>
      <c r="K868">
        <v>0</v>
      </c>
      <c r="L868" t="s">
        <v>3286</v>
      </c>
    </row>
    <row r="869" spans="1:12" x14ac:dyDescent="0.2">
      <c r="A869" t="s">
        <v>3287</v>
      </c>
      <c r="B869" t="s">
        <v>3288</v>
      </c>
      <c r="C869" t="s">
        <v>3289</v>
      </c>
      <c r="D869" t="s">
        <v>21</v>
      </c>
      <c r="E869" t="s">
        <v>16</v>
      </c>
      <c r="F869">
        <v>28203</v>
      </c>
      <c r="G869">
        <v>35.2004625</v>
      </c>
      <c r="H869">
        <v>-80.852508999999998</v>
      </c>
      <c r="I869">
        <v>3.5</v>
      </c>
      <c r="J869">
        <v>161</v>
      </c>
      <c r="K869">
        <v>1</v>
      </c>
      <c r="L869" t="s">
        <v>3290</v>
      </c>
    </row>
    <row r="870" spans="1:12" x14ac:dyDescent="0.2">
      <c r="A870" t="s">
        <v>3291</v>
      </c>
      <c r="B870" t="s">
        <v>3292</v>
      </c>
      <c r="C870" t="s">
        <v>3293</v>
      </c>
      <c r="D870" t="s">
        <v>21</v>
      </c>
      <c r="E870" t="s">
        <v>16</v>
      </c>
      <c r="F870">
        <v>28202</v>
      </c>
      <c r="G870">
        <v>35.215036499999997</v>
      </c>
      <c r="H870">
        <v>-80.845260600000003</v>
      </c>
      <c r="I870">
        <v>2</v>
      </c>
      <c r="J870">
        <v>4</v>
      </c>
      <c r="K870">
        <v>1</v>
      </c>
      <c r="L870" t="s">
        <v>3294</v>
      </c>
    </row>
    <row r="871" spans="1:12" x14ac:dyDescent="0.2">
      <c r="A871" t="s">
        <v>3295</v>
      </c>
      <c r="B871" t="s">
        <v>3296</v>
      </c>
      <c r="C871" t="s">
        <v>3297</v>
      </c>
      <c r="D871" t="s">
        <v>135</v>
      </c>
      <c r="E871" t="s">
        <v>16</v>
      </c>
      <c r="F871">
        <v>28105</v>
      </c>
      <c r="G871">
        <v>35.132018100000003</v>
      </c>
      <c r="H871">
        <v>-80.707953599999996</v>
      </c>
      <c r="I871">
        <v>4</v>
      </c>
      <c r="J871">
        <v>5</v>
      </c>
      <c r="K871">
        <v>1</v>
      </c>
      <c r="L871" t="s">
        <v>3298</v>
      </c>
    </row>
    <row r="872" spans="1:12" x14ac:dyDescent="0.2">
      <c r="A872" t="s">
        <v>3299</v>
      </c>
      <c r="B872" t="s">
        <v>3300</v>
      </c>
      <c r="C872" t="s">
        <v>3301</v>
      </c>
      <c r="D872" t="s">
        <v>643</v>
      </c>
      <c r="E872" t="s">
        <v>16</v>
      </c>
      <c r="F872">
        <v>28074</v>
      </c>
      <c r="G872">
        <v>35.160239400000002</v>
      </c>
      <c r="H872">
        <v>-80.548366900000005</v>
      </c>
      <c r="I872">
        <v>4.5</v>
      </c>
      <c r="J872">
        <v>16</v>
      </c>
      <c r="K872">
        <v>1</v>
      </c>
      <c r="L872" t="s">
        <v>3302</v>
      </c>
    </row>
    <row r="873" spans="1:12" x14ac:dyDescent="0.2">
      <c r="A873" t="s">
        <v>3303</v>
      </c>
      <c r="B873" t="s">
        <v>3304</v>
      </c>
      <c r="C873" t="s">
        <v>3305</v>
      </c>
      <c r="D873" t="s">
        <v>21</v>
      </c>
      <c r="E873" t="s">
        <v>16</v>
      </c>
      <c r="F873">
        <v>28202</v>
      </c>
      <c r="G873">
        <v>35.227252</v>
      </c>
      <c r="H873">
        <v>-80.843221</v>
      </c>
      <c r="I873">
        <v>4.5</v>
      </c>
      <c r="J873">
        <v>9</v>
      </c>
      <c r="K873">
        <v>1</v>
      </c>
      <c r="L873" t="s">
        <v>188</v>
      </c>
    </row>
    <row r="874" spans="1:12" x14ac:dyDescent="0.2">
      <c r="A874" t="s">
        <v>3306</v>
      </c>
      <c r="B874" t="s">
        <v>3307</v>
      </c>
      <c r="C874" t="s">
        <v>3308</v>
      </c>
      <c r="D874" t="s">
        <v>21</v>
      </c>
      <c r="E874" t="s">
        <v>16</v>
      </c>
      <c r="F874">
        <v>28208</v>
      </c>
      <c r="G874">
        <v>35.220590999999999</v>
      </c>
      <c r="H874">
        <v>-80.884444900000005</v>
      </c>
      <c r="I874">
        <v>4</v>
      </c>
      <c r="J874">
        <v>13</v>
      </c>
      <c r="K874">
        <v>1</v>
      </c>
      <c r="L874" t="s">
        <v>3309</v>
      </c>
    </row>
    <row r="875" spans="1:12" x14ac:dyDescent="0.2">
      <c r="A875" t="e">
        <f>-XFoc63x6gWzR_HQJBz_hA</f>
        <v>#NAME?</v>
      </c>
      <c r="B875" t="s">
        <v>2540</v>
      </c>
      <c r="C875" t="s">
        <v>3310</v>
      </c>
      <c r="D875" t="s">
        <v>39</v>
      </c>
      <c r="E875" t="s">
        <v>16</v>
      </c>
      <c r="F875">
        <v>28027</v>
      </c>
      <c r="G875">
        <v>35.367762399999997</v>
      </c>
      <c r="H875">
        <v>-80.666852300000002</v>
      </c>
      <c r="I875">
        <v>3</v>
      </c>
      <c r="J875">
        <v>7</v>
      </c>
      <c r="K875">
        <v>1</v>
      </c>
      <c r="L875" t="s">
        <v>3311</v>
      </c>
    </row>
    <row r="876" spans="1:12" x14ac:dyDescent="0.2">
      <c r="A876" t="s">
        <v>3312</v>
      </c>
      <c r="B876" t="s">
        <v>3313</v>
      </c>
      <c r="C876" t="s">
        <v>3314</v>
      </c>
      <c r="D876" t="s">
        <v>643</v>
      </c>
      <c r="E876" t="s">
        <v>16</v>
      </c>
      <c r="F876">
        <v>28079</v>
      </c>
      <c r="G876">
        <v>35.107545199999997</v>
      </c>
      <c r="H876">
        <v>-80.634060500000004</v>
      </c>
      <c r="I876">
        <v>3.5</v>
      </c>
      <c r="J876">
        <v>41</v>
      </c>
      <c r="K876">
        <v>0</v>
      </c>
      <c r="L876" t="s">
        <v>3315</v>
      </c>
    </row>
    <row r="877" spans="1:12" x14ac:dyDescent="0.2">
      <c r="A877" t="s">
        <v>3316</v>
      </c>
      <c r="B877" t="s">
        <v>3317</v>
      </c>
      <c r="C877" t="s">
        <v>3318</v>
      </c>
      <c r="D877" t="s">
        <v>39</v>
      </c>
      <c r="E877" t="s">
        <v>16</v>
      </c>
      <c r="F877">
        <v>28027</v>
      </c>
      <c r="G877">
        <v>35.4010885</v>
      </c>
      <c r="H877">
        <v>-80.609231199999996</v>
      </c>
      <c r="I877">
        <v>3</v>
      </c>
      <c r="J877">
        <v>9</v>
      </c>
      <c r="K877">
        <v>1</v>
      </c>
      <c r="L877" t="s">
        <v>3319</v>
      </c>
    </row>
    <row r="878" spans="1:12" x14ac:dyDescent="0.2">
      <c r="A878" t="s">
        <v>3320</v>
      </c>
      <c r="B878" t="s">
        <v>3321</v>
      </c>
      <c r="C878" t="s">
        <v>3322</v>
      </c>
      <c r="D878" t="s">
        <v>21</v>
      </c>
      <c r="E878" t="s">
        <v>16</v>
      </c>
      <c r="F878">
        <v>28277</v>
      </c>
      <c r="G878">
        <v>35.024191798099999</v>
      </c>
      <c r="H878">
        <v>-80.848984108600007</v>
      </c>
      <c r="I878">
        <v>4.5</v>
      </c>
      <c r="J878">
        <v>67</v>
      </c>
      <c r="K878">
        <v>1</v>
      </c>
      <c r="L878" t="s">
        <v>3323</v>
      </c>
    </row>
    <row r="879" spans="1:12" x14ac:dyDescent="0.2">
      <c r="A879" t="s">
        <v>3324</v>
      </c>
      <c r="B879" t="s">
        <v>641</v>
      </c>
      <c r="C879" t="s">
        <v>3325</v>
      </c>
      <c r="D879" t="s">
        <v>21</v>
      </c>
      <c r="E879" t="s">
        <v>16</v>
      </c>
      <c r="F879">
        <v>28216</v>
      </c>
      <c r="G879">
        <v>35.346964999999997</v>
      </c>
      <c r="H879">
        <v>-80.861264000000006</v>
      </c>
      <c r="I879">
        <v>2</v>
      </c>
      <c r="J879">
        <v>28</v>
      </c>
      <c r="K879">
        <v>1</v>
      </c>
      <c r="L879" t="s">
        <v>3326</v>
      </c>
    </row>
    <row r="880" spans="1:12" x14ac:dyDescent="0.2">
      <c r="A880" t="s">
        <v>3327</v>
      </c>
      <c r="B880" t="s">
        <v>3328</v>
      </c>
      <c r="C880" t="s">
        <v>3329</v>
      </c>
      <c r="D880" t="s">
        <v>62</v>
      </c>
      <c r="E880" t="s">
        <v>16</v>
      </c>
      <c r="F880">
        <v>28227</v>
      </c>
      <c r="G880">
        <v>35.213012499999998</v>
      </c>
      <c r="H880">
        <v>-80.633298600000003</v>
      </c>
      <c r="I880">
        <v>2</v>
      </c>
      <c r="J880">
        <v>4</v>
      </c>
      <c r="K880">
        <v>1</v>
      </c>
      <c r="L880" t="s">
        <v>3330</v>
      </c>
    </row>
    <row r="881" spans="1:12" x14ac:dyDescent="0.2">
      <c r="A881" t="s">
        <v>3331</v>
      </c>
      <c r="B881" t="s">
        <v>3332</v>
      </c>
      <c r="C881" t="s">
        <v>3333</v>
      </c>
      <c r="D881" t="s">
        <v>15</v>
      </c>
      <c r="E881" t="s">
        <v>16</v>
      </c>
      <c r="F881">
        <v>28031</v>
      </c>
      <c r="G881">
        <v>35.479919299999999</v>
      </c>
      <c r="H881">
        <v>-80.885647199999994</v>
      </c>
      <c r="I881">
        <v>3.5</v>
      </c>
      <c r="J881">
        <v>3</v>
      </c>
      <c r="K881">
        <v>1</v>
      </c>
      <c r="L881" t="s">
        <v>3334</v>
      </c>
    </row>
    <row r="882" spans="1:12" x14ac:dyDescent="0.2">
      <c r="A882" t="s">
        <v>3335</v>
      </c>
      <c r="B882" t="s">
        <v>3336</v>
      </c>
      <c r="C882" t="s">
        <v>3337</v>
      </c>
      <c r="D882" t="s">
        <v>21</v>
      </c>
      <c r="E882" t="s">
        <v>16</v>
      </c>
      <c r="F882">
        <v>28262</v>
      </c>
      <c r="G882">
        <v>35.302143000000001</v>
      </c>
      <c r="H882">
        <v>-80.747747700000005</v>
      </c>
      <c r="I882">
        <v>2.5</v>
      </c>
      <c r="J882">
        <v>45</v>
      </c>
      <c r="K882">
        <v>0</v>
      </c>
      <c r="L882" t="s">
        <v>3338</v>
      </c>
    </row>
    <row r="883" spans="1:12" x14ac:dyDescent="0.2">
      <c r="A883" t="s">
        <v>3339</v>
      </c>
      <c r="B883" t="s">
        <v>3340</v>
      </c>
      <c r="C883" t="s">
        <v>3341</v>
      </c>
      <c r="D883" t="s">
        <v>21</v>
      </c>
      <c r="E883" t="s">
        <v>16</v>
      </c>
      <c r="F883">
        <v>28273</v>
      </c>
      <c r="G883">
        <v>35.133119000000001</v>
      </c>
      <c r="H883">
        <v>-80.909125000000003</v>
      </c>
      <c r="I883">
        <v>5</v>
      </c>
      <c r="J883">
        <v>37</v>
      </c>
      <c r="K883">
        <v>0</v>
      </c>
      <c r="L883" t="s">
        <v>3342</v>
      </c>
    </row>
    <row r="884" spans="1:12" x14ac:dyDescent="0.2">
      <c r="A884" t="s">
        <v>3343</v>
      </c>
      <c r="B884" t="s">
        <v>3344</v>
      </c>
      <c r="D884" t="s">
        <v>21</v>
      </c>
      <c r="E884" t="s">
        <v>16</v>
      </c>
      <c r="F884">
        <v>28226</v>
      </c>
      <c r="G884">
        <v>35.117347299999999</v>
      </c>
      <c r="H884">
        <v>-80.799018500000003</v>
      </c>
      <c r="I884">
        <v>1</v>
      </c>
      <c r="J884">
        <v>3</v>
      </c>
      <c r="K884">
        <v>1</v>
      </c>
      <c r="L884" t="s">
        <v>3345</v>
      </c>
    </row>
    <row r="885" spans="1:12" x14ac:dyDescent="0.2">
      <c r="A885" t="s">
        <v>3346</v>
      </c>
      <c r="B885" t="s">
        <v>3347</v>
      </c>
      <c r="C885" t="s">
        <v>3348</v>
      </c>
      <c r="D885" t="s">
        <v>21</v>
      </c>
      <c r="E885" t="s">
        <v>16</v>
      </c>
      <c r="F885">
        <v>28209</v>
      </c>
      <c r="G885">
        <v>35.199971271499997</v>
      </c>
      <c r="H885">
        <v>-80.866361251100003</v>
      </c>
      <c r="I885">
        <v>5</v>
      </c>
      <c r="J885">
        <v>3</v>
      </c>
      <c r="K885">
        <v>1</v>
      </c>
      <c r="L885" t="s">
        <v>3349</v>
      </c>
    </row>
    <row r="886" spans="1:12" x14ac:dyDescent="0.2">
      <c r="A886" t="s">
        <v>3350</v>
      </c>
      <c r="B886" t="s">
        <v>3351</v>
      </c>
      <c r="C886" t="s">
        <v>3352</v>
      </c>
      <c r="D886" t="s">
        <v>588</v>
      </c>
      <c r="E886" t="s">
        <v>16</v>
      </c>
      <c r="F886">
        <v>28110</v>
      </c>
      <c r="G886">
        <v>35.0092177513</v>
      </c>
      <c r="H886">
        <v>-80.561621153399997</v>
      </c>
      <c r="I886">
        <v>2.5</v>
      </c>
      <c r="J886">
        <v>3</v>
      </c>
      <c r="K886">
        <v>1</v>
      </c>
      <c r="L886" t="s">
        <v>3353</v>
      </c>
    </row>
    <row r="887" spans="1:12" x14ac:dyDescent="0.2">
      <c r="A887" t="s">
        <v>3354</v>
      </c>
      <c r="B887" t="s">
        <v>3355</v>
      </c>
      <c r="C887" t="s">
        <v>3356</v>
      </c>
      <c r="D887" t="s">
        <v>21</v>
      </c>
      <c r="E887" t="s">
        <v>16</v>
      </c>
      <c r="F887">
        <v>28203</v>
      </c>
      <c r="G887">
        <v>35.211449000000002</v>
      </c>
      <c r="H887">
        <v>-80.860399400000006</v>
      </c>
      <c r="I887">
        <v>4</v>
      </c>
      <c r="J887">
        <v>9</v>
      </c>
      <c r="K887">
        <v>1</v>
      </c>
      <c r="L887" t="s">
        <v>3357</v>
      </c>
    </row>
    <row r="888" spans="1:12" x14ac:dyDescent="0.2">
      <c r="A888" t="s">
        <v>3358</v>
      </c>
      <c r="B888" t="s">
        <v>3359</v>
      </c>
      <c r="C888" t="s">
        <v>3360</v>
      </c>
      <c r="D888" t="s">
        <v>643</v>
      </c>
      <c r="E888" t="s">
        <v>16</v>
      </c>
      <c r="F888">
        <v>28079</v>
      </c>
      <c r="G888">
        <v>35.048959500000002</v>
      </c>
      <c r="H888">
        <v>-80.646919699999998</v>
      </c>
      <c r="I888">
        <v>5</v>
      </c>
      <c r="J888">
        <v>3</v>
      </c>
      <c r="K888">
        <v>1</v>
      </c>
      <c r="L888" t="s">
        <v>3361</v>
      </c>
    </row>
    <row r="889" spans="1:12" x14ac:dyDescent="0.2">
      <c r="A889" t="s">
        <v>3362</v>
      </c>
      <c r="B889" t="s">
        <v>3363</v>
      </c>
      <c r="C889" t="s">
        <v>3364</v>
      </c>
      <c r="D889" t="s">
        <v>21</v>
      </c>
      <c r="E889" t="s">
        <v>16</v>
      </c>
      <c r="F889">
        <v>28270</v>
      </c>
      <c r="G889">
        <v>35.146341999999997</v>
      </c>
      <c r="H889">
        <v>-80.742488300000005</v>
      </c>
      <c r="I889">
        <v>5</v>
      </c>
      <c r="J889">
        <v>4</v>
      </c>
      <c r="K889">
        <v>1</v>
      </c>
      <c r="L889" t="s">
        <v>3365</v>
      </c>
    </row>
    <row r="890" spans="1:12" x14ac:dyDescent="0.2">
      <c r="A890" t="s">
        <v>3366</v>
      </c>
      <c r="B890" t="s">
        <v>498</v>
      </c>
      <c r="C890" t="s">
        <v>3367</v>
      </c>
      <c r="D890" t="s">
        <v>167</v>
      </c>
      <c r="E890" t="s">
        <v>16</v>
      </c>
      <c r="F890">
        <v>28075</v>
      </c>
      <c r="G890">
        <v>35.315282000000003</v>
      </c>
      <c r="H890">
        <v>-80.674893999999995</v>
      </c>
      <c r="I890">
        <v>3.5</v>
      </c>
      <c r="J890">
        <v>14</v>
      </c>
      <c r="K890">
        <v>1</v>
      </c>
      <c r="L890" t="s">
        <v>3368</v>
      </c>
    </row>
    <row r="891" spans="1:12" x14ac:dyDescent="0.2">
      <c r="A891" t="s">
        <v>3369</v>
      </c>
      <c r="B891" t="s">
        <v>3370</v>
      </c>
      <c r="C891" t="s">
        <v>3371</v>
      </c>
      <c r="D891" t="s">
        <v>21</v>
      </c>
      <c r="E891" t="s">
        <v>16</v>
      </c>
      <c r="F891">
        <v>28202</v>
      </c>
      <c r="G891">
        <v>35.225594539699998</v>
      </c>
      <c r="H891">
        <v>-80.841985393499996</v>
      </c>
      <c r="I891">
        <v>2.5</v>
      </c>
      <c r="J891">
        <v>292</v>
      </c>
      <c r="K891">
        <v>1</v>
      </c>
      <c r="L891" t="s">
        <v>3372</v>
      </c>
    </row>
    <row r="892" spans="1:12" x14ac:dyDescent="0.2">
      <c r="A892" t="s">
        <v>3373</v>
      </c>
      <c r="B892" t="s">
        <v>314</v>
      </c>
      <c r="C892" t="s">
        <v>3374</v>
      </c>
      <c r="D892" t="s">
        <v>39</v>
      </c>
      <c r="E892" t="s">
        <v>16</v>
      </c>
      <c r="F892">
        <v>28027</v>
      </c>
      <c r="G892">
        <v>35.397918099999998</v>
      </c>
      <c r="H892">
        <v>-80.608320399999997</v>
      </c>
      <c r="I892">
        <v>3</v>
      </c>
      <c r="J892">
        <v>4</v>
      </c>
      <c r="K892">
        <v>1</v>
      </c>
      <c r="L892" t="s">
        <v>3224</v>
      </c>
    </row>
    <row r="893" spans="1:12" x14ac:dyDescent="0.2">
      <c r="A893" t="s">
        <v>3375</v>
      </c>
      <c r="B893" t="s">
        <v>3376</v>
      </c>
      <c r="C893" t="s">
        <v>3377</v>
      </c>
      <c r="D893" t="s">
        <v>21</v>
      </c>
      <c r="E893" t="s">
        <v>16</v>
      </c>
      <c r="F893">
        <v>28269</v>
      </c>
      <c r="G893">
        <v>35.347999299999998</v>
      </c>
      <c r="H893">
        <v>-80.860351600000001</v>
      </c>
      <c r="I893">
        <v>3.5</v>
      </c>
      <c r="J893">
        <v>6</v>
      </c>
      <c r="K893">
        <v>1</v>
      </c>
      <c r="L893" t="s">
        <v>3378</v>
      </c>
    </row>
    <row r="894" spans="1:12" x14ac:dyDescent="0.2">
      <c r="A894" t="s">
        <v>3379</v>
      </c>
      <c r="B894" t="s">
        <v>3380</v>
      </c>
      <c r="C894" t="s">
        <v>3381</v>
      </c>
      <c r="D894" t="s">
        <v>21</v>
      </c>
      <c r="E894" t="s">
        <v>16</v>
      </c>
      <c r="F894">
        <v>28213</v>
      </c>
      <c r="G894">
        <v>35.296621386200002</v>
      </c>
      <c r="H894">
        <v>-80.737943351300004</v>
      </c>
      <c r="I894">
        <v>2</v>
      </c>
      <c r="J894">
        <v>3</v>
      </c>
      <c r="K894">
        <v>1</v>
      </c>
      <c r="L894" t="s">
        <v>3382</v>
      </c>
    </row>
    <row r="895" spans="1:12" x14ac:dyDescent="0.2">
      <c r="A895" t="s">
        <v>3383</v>
      </c>
      <c r="B895" t="s">
        <v>1012</v>
      </c>
      <c r="C895" t="s">
        <v>3384</v>
      </c>
      <c r="D895" t="s">
        <v>456</v>
      </c>
      <c r="E895" t="s">
        <v>16</v>
      </c>
      <c r="F895">
        <v>28012</v>
      </c>
      <c r="G895">
        <v>35.254207033500002</v>
      </c>
      <c r="H895">
        <v>-81.041660054399998</v>
      </c>
      <c r="I895">
        <v>3</v>
      </c>
      <c r="J895">
        <v>6</v>
      </c>
      <c r="K895">
        <v>1</v>
      </c>
      <c r="L895" t="s">
        <v>971</v>
      </c>
    </row>
    <row r="896" spans="1:12" x14ac:dyDescent="0.2">
      <c r="A896" t="s">
        <v>3385</v>
      </c>
      <c r="B896" t="s">
        <v>3386</v>
      </c>
      <c r="C896" t="s">
        <v>3387</v>
      </c>
      <c r="D896" t="s">
        <v>295</v>
      </c>
      <c r="E896" t="s">
        <v>16</v>
      </c>
      <c r="F896">
        <v>28213</v>
      </c>
      <c r="G896">
        <v>35.095435600000002</v>
      </c>
      <c r="H896">
        <v>-80.882140000000007</v>
      </c>
      <c r="I896">
        <v>5</v>
      </c>
      <c r="J896">
        <v>3</v>
      </c>
      <c r="K896">
        <v>1</v>
      </c>
      <c r="L896" t="s">
        <v>3388</v>
      </c>
    </row>
    <row r="897" spans="1:12" x14ac:dyDescent="0.2">
      <c r="A897" t="s">
        <v>3389</v>
      </c>
      <c r="B897" t="s">
        <v>3390</v>
      </c>
      <c r="C897" t="s">
        <v>3391</v>
      </c>
      <c r="D897" t="s">
        <v>21</v>
      </c>
      <c r="E897" t="s">
        <v>16</v>
      </c>
      <c r="F897">
        <v>28210</v>
      </c>
      <c r="G897">
        <v>35.0939713</v>
      </c>
      <c r="H897">
        <v>-80.865583099999995</v>
      </c>
      <c r="I897">
        <v>4</v>
      </c>
      <c r="J897">
        <v>40</v>
      </c>
      <c r="K897">
        <v>1</v>
      </c>
      <c r="L897" t="s">
        <v>3392</v>
      </c>
    </row>
    <row r="898" spans="1:12" x14ac:dyDescent="0.2">
      <c r="A898" t="s">
        <v>3393</v>
      </c>
      <c r="B898" t="s">
        <v>3394</v>
      </c>
      <c r="C898" t="s">
        <v>3395</v>
      </c>
      <c r="D898" t="s">
        <v>3396</v>
      </c>
      <c r="E898" t="s">
        <v>16</v>
      </c>
      <c r="F898">
        <v>28104</v>
      </c>
      <c r="G898">
        <v>35.084611000000002</v>
      </c>
      <c r="H898">
        <v>-80.698274999999995</v>
      </c>
      <c r="I898">
        <v>4</v>
      </c>
      <c r="J898">
        <v>26</v>
      </c>
      <c r="K898">
        <v>1</v>
      </c>
      <c r="L898" t="s">
        <v>3397</v>
      </c>
    </row>
    <row r="899" spans="1:12" x14ac:dyDescent="0.2">
      <c r="A899" t="s">
        <v>3398</v>
      </c>
      <c r="B899" t="s">
        <v>3399</v>
      </c>
      <c r="C899" t="s">
        <v>3400</v>
      </c>
      <c r="D899" t="s">
        <v>167</v>
      </c>
      <c r="E899" t="s">
        <v>16</v>
      </c>
      <c r="F899">
        <v>28075</v>
      </c>
      <c r="G899">
        <v>35.322079539100002</v>
      </c>
      <c r="H899">
        <v>-80.653813868599997</v>
      </c>
      <c r="I899">
        <v>3</v>
      </c>
      <c r="J899">
        <v>3</v>
      </c>
      <c r="K899">
        <v>1</v>
      </c>
      <c r="L899" t="s">
        <v>3401</v>
      </c>
    </row>
    <row r="900" spans="1:12" x14ac:dyDescent="0.2">
      <c r="A900" t="s">
        <v>3402</v>
      </c>
      <c r="B900" t="s">
        <v>3403</v>
      </c>
      <c r="C900" t="s">
        <v>3404</v>
      </c>
      <c r="D900" t="s">
        <v>39</v>
      </c>
      <c r="E900" t="s">
        <v>16</v>
      </c>
      <c r="F900">
        <v>28027</v>
      </c>
      <c r="G900">
        <v>35.416897499999997</v>
      </c>
      <c r="H900">
        <v>-80.679329499999994</v>
      </c>
      <c r="I900">
        <v>2.5</v>
      </c>
      <c r="J900">
        <v>7</v>
      </c>
      <c r="K900">
        <v>1</v>
      </c>
      <c r="L900" t="s">
        <v>3405</v>
      </c>
    </row>
    <row r="901" spans="1:12" x14ac:dyDescent="0.2">
      <c r="A901" t="s">
        <v>3406</v>
      </c>
      <c r="B901" t="s">
        <v>3407</v>
      </c>
      <c r="C901" t="s">
        <v>3408</v>
      </c>
      <c r="D901" t="s">
        <v>135</v>
      </c>
      <c r="E901" t="s">
        <v>16</v>
      </c>
      <c r="F901">
        <v>28105</v>
      </c>
      <c r="G901">
        <v>35.117439300000001</v>
      </c>
      <c r="H901">
        <v>-80.726162500000001</v>
      </c>
      <c r="I901">
        <v>2.5</v>
      </c>
      <c r="J901">
        <v>3</v>
      </c>
      <c r="K901">
        <v>0</v>
      </c>
      <c r="L901" t="s">
        <v>3409</v>
      </c>
    </row>
    <row r="902" spans="1:12" x14ac:dyDescent="0.2">
      <c r="A902" t="s">
        <v>3410</v>
      </c>
      <c r="B902" t="s">
        <v>459</v>
      </c>
      <c r="C902" t="s">
        <v>3411</v>
      </c>
      <c r="D902" t="s">
        <v>21</v>
      </c>
      <c r="E902" t="s">
        <v>16</v>
      </c>
      <c r="F902">
        <v>28278</v>
      </c>
      <c r="G902">
        <v>35.100766499999999</v>
      </c>
      <c r="H902">
        <v>-80.991531899999998</v>
      </c>
      <c r="I902">
        <v>2</v>
      </c>
      <c r="J902">
        <v>20</v>
      </c>
      <c r="K902">
        <v>1</v>
      </c>
      <c r="L902" t="s">
        <v>3412</v>
      </c>
    </row>
    <row r="903" spans="1:12" x14ac:dyDescent="0.2">
      <c r="A903" t="s">
        <v>3413</v>
      </c>
      <c r="B903" t="s">
        <v>957</v>
      </c>
      <c r="C903" t="s">
        <v>3414</v>
      </c>
      <c r="D903" t="s">
        <v>21</v>
      </c>
      <c r="E903" t="s">
        <v>16</v>
      </c>
      <c r="F903">
        <v>28210</v>
      </c>
      <c r="G903">
        <v>35.152791800000003</v>
      </c>
      <c r="H903">
        <v>-80.840272499999998</v>
      </c>
      <c r="I903">
        <v>3.5</v>
      </c>
      <c r="J903">
        <v>34</v>
      </c>
      <c r="K903">
        <v>0</v>
      </c>
      <c r="L903" t="s">
        <v>3415</v>
      </c>
    </row>
    <row r="904" spans="1:12" x14ac:dyDescent="0.2">
      <c r="A904" t="s">
        <v>3416</v>
      </c>
      <c r="B904" t="s">
        <v>3417</v>
      </c>
      <c r="C904" t="s">
        <v>3418</v>
      </c>
      <c r="D904" t="s">
        <v>21</v>
      </c>
      <c r="E904" t="s">
        <v>16</v>
      </c>
      <c r="F904">
        <v>28273</v>
      </c>
      <c r="G904">
        <v>35.151451399999999</v>
      </c>
      <c r="H904">
        <v>-80.9546761</v>
      </c>
      <c r="I904">
        <v>3</v>
      </c>
      <c r="J904">
        <v>4</v>
      </c>
      <c r="K904">
        <v>1</v>
      </c>
      <c r="L904" t="s">
        <v>119</v>
      </c>
    </row>
    <row r="905" spans="1:12" x14ac:dyDescent="0.2">
      <c r="A905" t="s">
        <v>3419</v>
      </c>
      <c r="B905" t="s">
        <v>3420</v>
      </c>
      <c r="C905" t="s">
        <v>3421</v>
      </c>
      <c r="D905" t="s">
        <v>21</v>
      </c>
      <c r="E905" t="s">
        <v>16</v>
      </c>
      <c r="F905">
        <v>28262</v>
      </c>
      <c r="G905">
        <v>35.292498500000001</v>
      </c>
      <c r="H905">
        <v>-80.755347400000005</v>
      </c>
      <c r="I905">
        <v>1</v>
      </c>
      <c r="J905">
        <v>6</v>
      </c>
      <c r="K905">
        <v>1</v>
      </c>
      <c r="L905" t="s">
        <v>3422</v>
      </c>
    </row>
    <row r="906" spans="1:12" x14ac:dyDescent="0.2">
      <c r="A906" t="s">
        <v>3423</v>
      </c>
      <c r="B906" t="s">
        <v>3424</v>
      </c>
      <c r="C906" t="s">
        <v>3425</v>
      </c>
      <c r="D906" t="s">
        <v>295</v>
      </c>
      <c r="E906" t="s">
        <v>16</v>
      </c>
      <c r="F906">
        <v>28134</v>
      </c>
      <c r="G906">
        <v>35.083714000000001</v>
      </c>
      <c r="H906">
        <v>-80.884574999999998</v>
      </c>
      <c r="I906">
        <v>4</v>
      </c>
      <c r="J906">
        <v>5</v>
      </c>
      <c r="K906">
        <v>0</v>
      </c>
      <c r="L906" t="s">
        <v>3426</v>
      </c>
    </row>
    <row r="907" spans="1:12" x14ac:dyDescent="0.2">
      <c r="A907" t="s">
        <v>3427</v>
      </c>
      <c r="B907" t="s">
        <v>3428</v>
      </c>
      <c r="C907" t="s">
        <v>3429</v>
      </c>
      <c r="D907" t="s">
        <v>30</v>
      </c>
      <c r="E907" t="s">
        <v>16</v>
      </c>
      <c r="F907">
        <v>28056</v>
      </c>
      <c r="G907">
        <v>35.186956799999997</v>
      </c>
      <c r="H907">
        <v>-81.149531400000001</v>
      </c>
      <c r="I907">
        <v>4</v>
      </c>
      <c r="J907">
        <v>21</v>
      </c>
      <c r="K907">
        <v>1</v>
      </c>
      <c r="L907" t="s">
        <v>3430</v>
      </c>
    </row>
    <row r="908" spans="1:12" x14ac:dyDescent="0.2">
      <c r="A908" t="s">
        <v>3431</v>
      </c>
      <c r="B908" t="s">
        <v>3432</v>
      </c>
      <c r="D908" t="s">
        <v>21</v>
      </c>
      <c r="E908" t="s">
        <v>16</v>
      </c>
      <c r="F908">
        <v>28105</v>
      </c>
      <c r="G908">
        <v>35.1105564</v>
      </c>
      <c r="H908">
        <v>-80.7103532</v>
      </c>
      <c r="I908">
        <v>2.5</v>
      </c>
      <c r="J908">
        <v>3</v>
      </c>
      <c r="K908">
        <v>1</v>
      </c>
      <c r="L908" t="s">
        <v>3433</v>
      </c>
    </row>
    <row r="909" spans="1:12" x14ac:dyDescent="0.2">
      <c r="A909" t="s">
        <v>3434</v>
      </c>
      <c r="B909" t="s">
        <v>314</v>
      </c>
      <c r="C909" t="s">
        <v>3435</v>
      </c>
      <c r="D909" t="s">
        <v>21</v>
      </c>
      <c r="E909" t="s">
        <v>16</v>
      </c>
      <c r="F909">
        <v>28273</v>
      </c>
      <c r="G909">
        <v>35.134559000000003</v>
      </c>
      <c r="H909">
        <v>-80.940715999999995</v>
      </c>
      <c r="I909">
        <v>3</v>
      </c>
      <c r="J909">
        <v>8</v>
      </c>
      <c r="K909">
        <v>1</v>
      </c>
      <c r="L909" t="s">
        <v>3224</v>
      </c>
    </row>
    <row r="910" spans="1:12" x14ac:dyDescent="0.2">
      <c r="A910" t="s">
        <v>3436</v>
      </c>
      <c r="B910" t="s">
        <v>3437</v>
      </c>
      <c r="C910" t="s">
        <v>2787</v>
      </c>
      <c r="D910" t="s">
        <v>135</v>
      </c>
      <c r="E910" t="s">
        <v>16</v>
      </c>
      <c r="F910">
        <v>28104</v>
      </c>
      <c r="G910">
        <v>35.068216300000003</v>
      </c>
      <c r="H910">
        <v>-80.700602399999994</v>
      </c>
      <c r="I910">
        <v>4.5</v>
      </c>
      <c r="J910">
        <v>88</v>
      </c>
      <c r="K910">
        <v>0</v>
      </c>
      <c r="L910" t="s">
        <v>3438</v>
      </c>
    </row>
    <row r="911" spans="1:12" x14ac:dyDescent="0.2">
      <c r="A911" t="s">
        <v>3439</v>
      </c>
      <c r="B911" t="s">
        <v>3440</v>
      </c>
      <c r="C911" t="s">
        <v>3441</v>
      </c>
      <c r="D911" t="s">
        <v>21</v>
      </c>
      <c r="E911" t="s">
        <v>16</v>
      </c>
      <c r="F911">
        <v>28208</v>
      </c>
      <c r="G911">
        <v>35.229401299999999</v>
      </c>
      <c r="H911">
        <v>-80.864197799999999</v>
      </c>
      <c r="I911">
        <v>4</v>
      </c>
      <c r="J911">
        <v>172</v>
      </c>
      <c r="K911">
        <v>0</v>
      </c>
      <c r="L911" t="s">
        <v>3442</v>
      </c>
    </row>
    <row r="912" spans="1:12" x14ac:dyDescent="0.2">
      <c r="A912" t="s">
        <v>3443</v>
      </c>
      <c r="B912" t="s">
        <v>3444</v>
      </c>
      <c r="C912" t="s">
        <v>3445</v>
      </c>
      <c r="D912" t="s">
        <v>643</v>
      </c>
      <c r="E912" t="s">
        <v>16</v>
      </c>
      <c r="F912">
        <v>28079</v>
      </c>
      <c r="G912">
        <v>35.047048400000001</v>
      </c>
      <c r="H912">
        <v>-80.647949499999996</v>
      </c>
      <c r="I912">
        <v>2.5</v>
      </c>
      <c r="J912">
        <v>5</v>
      </c>
      <c r="K912">
        <v>1</v>
      </c>
      <c r="L912" t="s">
        <v>3446</v>
      </c>
    </row>
    <row r="913" spans="1:12" x14ac:dyDescent="0.2">
      <c r="A913" t="s">
        <v>3447</v>
      </c>
      <c r="B913" t="s">
        <v>860</v>
      </c>
      <c r="C913" t="s">
        <v>3448</v>
      </c>
      <c r="D913" t="s">
        <v>21</v>
      </c>
      <c r="E913" t="s">
        <v>16</v>
      </c>
      <c r="F913">
        <v>28277</v>
      </c>
      <c r="G913">
        <v>35.054282999999998</v>
      </c>
      <c r="H913">
        <v>-80.852312999999995</v>
      </c>
      <c r="I913">
        <v>3</v>
      </c>
      <c r="J913">
        <v>39</v>
      </c>
      <c r="K913">
        <v>1</v>
      </c>
      <c r="L913" t="s">
        <v>3449</v>
      </c>
    </row>
    <row r="914" spans="1:12" x14ac:dyDescent="0.2">
      <c r="A914" t="s">
        <v>3450</v>
      </c>
      <c r="B914" t="s">
        <v>3451</v>
      </c>
      <c r="C914" t="s">
        <v>3452</v>
      </c>
      <c r="D914" t="s">
        <v>21</v>
      </c>
      <c r="E914" t="s">
        <v>16</v>
      </c>
      <c r="F914">
        <v>28203</v>
      </c>
      <c r="G914">
        <v>35.219358</v>
      </c>
      <c r="H914">
        <v>-80.859639999999999</v>
      </c>
      <c r="I914">
        <v>2.5</v>
      </c>
      <c r="J914">
        <v>4</v>
      </c>
      <c r="K914">
        <v>0</v>
      </c>
      <c r="L914" t="s">
        <v>3453</v>
      </c>
    </row>
    <row r="915" spans="1:12" x14ac:dyDescent="0.2">
      <c r="A915" t="s">
        <v>3454</v>
      </c>
      <c r="B915" t="s">
        <v>3455</v>
      </c>
      <c r="D915" t="s">
        <v>21</v>
      </c>
      <c r="E915" t="s">
        <v>16</v>
      </c>
      <c r="F915">
        <v>28227</v>
      </c>
      <c r="G915">
        <v>35.182596199999999</v>
      </c>
      <c r="H915">
        <v>-80.654888200000002</v>
      </c>
      <c r="I915">
        <v>5</v>
      </c>
      <c r="J915">
        <v>7</v>
      </c>
      <c r="K915">
        <v>1</v>
      </c>
      <c r="L915" t="s">
        <v>3456</v>
      </c>
    </row>
    <row r="916" spans="1:12" x14ac:dyDescent="0.2">
      <c r="A916" t="s">
        <v>3457</v>
      </c>
      <c r="B916" t="s">
        <v>3458</v>
      </c>
      <c r="C916" t="s">
        <v>3459</v>
      </c>
      <c r="D916" t="s">
        <v>21</v>
      </c>
      <c r="E916" t="s">
        <v>16</v>
      </c>
      <c r="F916">
        <v>28262</v>
      </c>
      <c r="G916">
        <v>35.329124999999998</v>
      </c>
      <c r="H916">
        <v>-80.773067999999995</v>
      </c>
      <c r="I916">
        <v>1.5</v>
      </c>
      <c r="J916">
        <v>3</v>
      </c>
      <c r="K916">
        <v>1</v>
      </c>
      <c r="L916" t="s">
        <v>3460</v>
      </c>
    </row>
    <row r="917" spans="1:12" x14ac:dyDescent="0.2">
      <c r="A917" t="s">
        <v>3461</v>
      </c>
      <c r="B917" t="s">
        <v>3462</v>
      </c>
      <c r="C917" t="s">
        <v>3463</v>
      </c>
      <c r="D917" t="s">
        <v>21</v>
      </c>
      <c r="E917" t="s">
        <v>16</v>
      </c>
      <c r="F917">
        <v>28262</v>
      </c>
      <c r="G917">
        <v>35.3380358</v>
      </c>
      <c r="H917">
        <v>-80.757432399999999</v>
      </c>
      <c r="I917">
        <v>4</v>
      </c>
      <c r="J917">
        <v>93</v>
      </c>
      <c r="K917">
        <v>1</v>
      </c>
      <c r="L917" t="s">
        <v>3464</v>
      </c>
    </row>
    <row r="918" spans="1:12" x14ac:dyDescent="0.2">
      <c r="A918" t="s">
        <v>3465</v>
      </c>
      <c r="B918" t="s">
        <v>3466</v>
      </c>
      <c r="C918" t="s">
        <v>3467</v>
      </c>
      <c r="D918" t="s">
        <v>21</v>
      </c>
      <c r="E918" t="s">
        <v>16</v>
      </c>
      <c r="F918">
        <v>28277</v>
      </c>
      <c r="G918">
        <v>35.049951999999998</v>
      </c>
      <c r="H918">
        <v>-80.832718600000007</v>
      </c>
      <c r="I918">
        <v>2</v>
      </c>
      <c r="J918">
        <v>5</v>
      </c>
      <c r="K918">
        <v>1</v>
      </c>
      <c r="L918" t="s">
        <v>3468</v>
      </c>
    </row>
    <row r="919" spans="1:12" x14ac:dyDescent="0.2">
      <c r="A919" t="s">
        <v>3469</v>
      </c>
      <c r="B919" t="s">
        <v>3470</v>
      </c>
      <c r="C919" t="s">
        <v>3471</v>
      </c>
      <c r="D919" t="s">
        <v>21</v>
      </c>
      <c r="E919" t="s">
        <v>16</v>
      </c>
      <c r="F919">
        <v>28217</v>
      </c>
      <c r="G919">
        <v>35.177008899999997</v>
      </c>
      <c r="H919">
        <v>-80.880627099999998</v>
      </c>
      <c r="I919">
        <v>3.5</v>
      </c>
      <c r="J919">
        <v>3</v>
      </c>
      <c r="K919">
        <v>1</v>
      </c>
      <c r="L919" t="s">
        <v>3472</v>
      </c>
    </row>
    <row r="920" spans="1:12" x14ac:dyDescent="0.2">
      <c r="A920" t="s">
        <v>3473</v>
      </c>
      <c r="B920" t="s">
        <v>3474</v>
      </c>
      <c r="C920" t="s">
        <v>3475</v>
      </c>
      <c r="D920" t="s">
        <v>21</v>
      </c>
      <c r="E920" t="s">
        <v>16</v>
      </c>
      <c r="F920">
        <v>28212</v>
      </c>
      <c r="G920">
        <v>35.176343600000003</v>
      </c>
      <c r="H920">
        <v>-80.748290299999994</v>
      </c>
      <c r="I920">
        <v>4</v>
      </c>
      <c r="J920">
        <v>8</v>
      </c>
      <c r="K920">
        <v>1</v>
      </c>
      <c r="L920" t="s">
        <v>3476</v>
      </c>
    </row>
    <row r="921" spans="1:12" x14ac:dyDescent="0.2">
      <c r="A921" t="s">
        <v>3477</v>
      </c>
      <c r="B921" t="s">
        <v>3478</v>
      </c>
      <c r="C921" t="s">
        <v>3479</v>
      </c>
      <c r="D921" t="s">
        <v>21</v>
      </c>
      <c r="E921" t="s">
        <v>16</v>
      </c>
      <c r="F921">
        <v>28206</v>
      </c>
      <c r="G921">
        <v>35.239117999999998</v>
      </c>
      <c r="H921">
        <v>-80.8460599</v>
      </c>
      <c r="I921">
        <v>3</v>
      </c>
      <c r="J921">
        <v>7</v>
      </c>
      <c r="K921">
        <v>1</v>
      </c>
      <c r="L921" t="s">
        <v>3480</v>
      </c>
    </row>
    <row r="922" spans="1:12" x14ac:dyDescent="0.2">
      <c r="A922" t="s">
        <v>3481</v>
      </c>
      <c r="B922" t="s">
        <v>3482</v>
      </c>
      <c r="C922" t="s">
        <v>3483</v>
      </c>
      <c r="D922" t="s">
        <v>21</v>
      </c>
      <c r="E922" t="s">
        <v>16</v>
      </c>
      <c r="F922">
        <v>28210</v>
      </c>
      <c r="G922">
        <v>35.117274000000002</v>
      </c>
      <c r="H922">
        <v>-80.856801000000004</v>
      </c>
      <c r="I922">
        <v>1.5</v>
      </c>
      <c r="J922">
        <v>3</v>
      </c>
      <c r="K922">
        <v>0</v>
      </c>
      <c r="L922" t="s">
        <v>3484</v>
      </c>
    </row>
    <row r="923" spans="1:12" x14ac:dyDescent="0.2">
      <c r="A923" t="e">
        <f>-u0dtJz6sBkhgLhAIBY_1A</f>
        <v>#NAME?</v>
      </c>
      <c r="B923" t="s">
        <v>3485</v>
      </c>
      <c r="C923" t="s">
        <v>3486</v>
      </c>
      <c r="D923" t="s">
        <v>21</v>
      </c>
      <c r="E923" t="s">
        <v>16</v>
      </c>
      <c r="F923">
        <v>28207</v>
      </c>
      <c r="G923">
        <v>35.2016955</v>
      </c>
      <c r="H923">
        <v>-80.824522000000002</v>
      </c>
      <c r="I923">
        <v>2.5</v>
      </c>
      <c r="J923">
        <v>80</v>
      </c>
      <c r="K923">
        <v>1</v>
      </c>
      <c r="L923" t="s">
        <v>709</v>
      </c>
    </row>
    <row r="924" spans="1:12" x14ac:dyDescent="0.2">
      <c r="A924" t="s">
        <v>3487</v>
      </c>
      <c r="B924" t="s">
        <v>3488</v>
      </c>
      <c r="C924" t="s">
        <v>3489</v>
      </c>
      <c r="D924" t="s">
        <v>21</v>
      </c>
      <c r="E924" t="s">
        <v>16</v>
      </c>
      <c r="F924">
        <v>28269</v>
      </c>
      <c r="G924">
        <v>35.367181500000001</v>
      </c>
      <c r="H924">
        <v>-80.7858935</v>
      </c>
      <c r="I924">
        <v>2</v>
      </c>
      <c r="J924">
        <v>5</v>
      </c>
      <c r="K924">
        <v>1</v>
      </c>
      <c r="L924" t="s">
        <v>2878</v>
      </c>
    </row>
    <row r="925" spans="1:12" x14ac:dyDescent="0.2">
      <c r="A925" t="s">
        <v>3490</v>
      </c>
      <c r="B925" t="s">
        <v>2727</v>
      </c>
      <c r="C925" t="s">
        <v>3491</v>
      </c>
      <c r="D925" t="s">
        <v>21</v>
      </c>
      <c r="E925" t="s">
        <v>16</v>
      </c>
      <c r="F925">
        <v>28203</v>
      </c>
      <c r="G925">
        <v>35.199978999999999</v>
      </c>
      <c r="H925">
        <v>-80.8423339</v>
      </c>
      <c r="I925">
        <v>3.5</v>
      </c>
      <c r="J925">
        <v>4</v>
      </c>
      <c r="K925">
        <v>0</v>
      </c>
      <c r="L925" t="s">
        <v>3492</v>
      </c>
    </row>
    <row r="926" spans="1:12" x14ac:dyDescent="0.2">
      <c r="A926" t="s">
        <v>3493</v>
      </c>
      <c r="B926" t="s">
        <v>45</v>
      </c>
      <c r="C926" t="s">
        <v>3494</v>
      </c>
      <c r="D926" t="s">
        <v>21</v>
      </c>
      <c r="E926" t="s">
        <v>16</v>
      </c>
      <c r="F926">
        <v>28277</v>
      </c>
      <c r="G926">
        <v>35.053279000000003</v>
      </c>
      <c r="H926">
        <v>-80.851088000000004</v>
      </c>
      <c r="I926">
        <v>2.5</v>
      </c>
      <c r="J926">
        <v>17</v>
      </c>
      <c r="K926">
        <v>1</v>
      </c>
      <c r="L926" t="s">
        <v>3495</v>
      </c>
    </row>
    <row r="927" spans="1:12" x14ac:dyDescent="0.2">
      <c r="A927" t="s">
        <v>3496</v>
      </c>
      <c r="B927" t="s">
        <v>2239</v>
      </c>
      <c r="C927" t="s">
        <v>3497</v>
      </c>
      <c r="D927" t="s">
        <v>21</v>
      </c>
      <c r="E927" t="s">
        <v>16</v>
      </c>
      <c r="F927">
        <v>28262</v>
      </c>
      <c r="G927">
        <v>35.342399999999998</v>
      </c>
      <c r="H927">
        <v>-80.767600000000002</v>
      </c>
      <c r="I927">
        <v>2.5</v>
      </c>
      <c r="J927">
        <v>21</v>
      </c>
      <c r="K927">
        <v>1</v>
      </c>
      <c r="L927" t="s">
        <v>3498</v>
      </c>
    </row>
    <row r="928" spans="1:12" x14ac:dyDescent="0.2">
      <c r="A928" t="s">
        <v>3499</v>
      </c>
      <c r="B928" t="s">
        <v>3500</v>
      </c>
      <c r="C928" t="s">
        <v>3501</v>
      </c>
      <c r="D928" t="s">
        <v>21</v>
      </c>
      <c r="E928" t="s">
        <v>16</v>
      </c>
      <c r="F928">
        <v>28205</v>
      </c>
      <c r="G928">
        <v>35.214213100000002</v>
      </c>
      <c r="H928">
        <v>-80.782358200000004</v>
      </c>
      <c r="I928">
        <v>2</v>
      </c>
      <c r="J928">
        <v>4</v>
      </c>
      <c r="K928">
        <v>1</v>
      </c>
      <c r="L928" t="s">
        <v>3502</v>
      </c>
    </row>
    <row r="929" spans="1:12" x14ac:dyDescent="0.2">
      <c r="A929" t="s">
        <v>3503</v>
      </c>
      <c r="B929" t="s">
        <v>3504</v>
      </c>
      <c r="C929" t="s">
        <v>3505</v>
      </c>
      <c r="D929" t="s">
        <v>21</v>
      </c>
      <c r="E929" t="s">
        <v>16</v>
      </c>
      <c r="F929">
        <v>28203</v>
      </c>
      <c r="G929">
        <v>35.210970000000003</v>
      </c>
      <c r="H929">
        <v>-80.859572999999997</v>
      </c>
      <c r="I929">
        <v>4.5</v>
      </c>
      <c r="J929">
        <v>34</v>
      </c>
      <c r="K929">
        <v>1</v>
      </c>
      <c r="L929" t="s">
        <v>3506</v>
      </c>
    </row>
    <row r="930" spans="1:12" x14ac:dyDescent="0.2">
      <c r="A930" t="s">
        <v>3507</v>
      </c>
      <c r="B930" t="s">
        <v>3508</v>
      </c>
      <c r="C930" t="s">
        <v>3509</v>
      </c>
      <c r="D930" t="s">
        <v>21</v>
      </c>
      <c r="E930" t="s">
        <v>16</v>
      </c>
      <c r="F930">
        <v>28277</v>
      </c>
      <c r="G930">
        <v>35.059621999999997</v>
      </c>
      <c r="H930">
        <v>-80.816267300000007</v>
      </c>
      <c r="I930">
        <v>4</v>
      </c>
      <c r="J930">
        <v>4</v>
      </c>
      <c r="K930">
        <v>1</v>
      </c>
      <c r="L930" t="s">
        <v>3510</v>
      </c>
    </row>
    <row r="931" spans="1:12" x14ac:dyDescent="0.2">
      <c r="A931" t="s">
        <v>3511</v>
      </c>
      <c r="B931" t="s">
        <v>3512</v>
      </c>
      <c r="C931" t="s">
        <v>3513</v>
      </c>
      <c r="D931" t="s">
        <v>21</v>
      </c>
      <c r="E931" t="s">
        <v>16</v>
      </c>
      <c r="F931">
        <v>28203</v>
      </c>
      <c r="G931">
        <v>35.199153099999997</v>
      </c>
      <c r="H931">
        <v>-80.871832499999996</v>
      </c>
      <c r="I931">
        <v>4.5</v>
      </c>
      <c r="J931">
        <v>9</v>
      </c>
      <c r="K931">
        <v>1</v>
      </c>
      <c r="L931" t="s">
        <v>3514</v>
      </c>
    </row>
    <row r="932" spans="1:12" x14ac:dyDescent="0.2">
      <c r="A932" t="s">
        <v>3515</v>
      </c>
      <c r="B932" t="s">
        <v>3516</v>
      </c>
      <c r="C932" t="s">
        <v>1082</v>
      </c>
      <c r="D932" t="s">
        <v>21</v>
      </c>
      <c r="E932" t="s">
        <v>16</v>
      </c>
      <c r="F932">
        <v>28204</v>
      </c>
      <c r="G932">
        <v>35.212191522300003</v>
      </c>
      <c r="H932">
        <v>-80.818385566499998</v>
      </c>
      <c r="I932">
        <v>4</v>
      </c>
      <c r="J932">
        <v>94</v>
      </c>
      <c r="K932">
        <v>1</v>
      </c>
      <c r="L932" t="s">
        <v>3517</v>
      </c>
    </row>
    <row r="933" spans="1:12" x14ac:dyDescent="0.2">
      <c r="A933" t="s">
        <v>3518</v>
      </c>
      <c r="B933" t="s">
        <v>3519</v>
      </c>
      <c r="C933" t="s">
        <v>3520</v>
      </c>
      <c r="D933" t="s">
        <v>21</v>
      </c>
      <c r="E933" t="s">
        <v>16</v>
      </c>
      <c r="F933">
        <v>28208</v>
      </c>
      <c r="G933">
        <v>35.240807199999999</v>
      </c>
      <c r="H933">
        <v>-80.934437700000004</v>
      </c>
      <c r="I933">
        <v>4</v>
      </c>
      <c r="J933">
        <v>83</v>
      </c>
      <c r="K933">
        <v>1</v>
      </c>
      <c r="L933" t="s">
        <v>3521</v>
      </c>
    </row>
    <row r="934" spans="1:12" x14ac:dyDescent="0.2">
      <c r="A934" t="s">
        <v>3522</v>
      </c>
      <c r="B934" t="s">
        <v>3523</v>
      </c>
      <c r="C934" t="s">
        <v>3524</v>
      </c>
      <c r="D934" t="s">
        <v>26</v>
      </c>
      <c r="E934" t="s">
        <v>16</v>
      </c>
      <c r="F934">
        <v>28078</v>
      </c>
      <c r="G934">
        <v>35.403440799999998</v>
      </c>
      <c r="H934">
        <v>-80.853563199999996</v>
      </c>
      <c r="I934">
        <v>2.5</v>
      </c>
      <c r="J934">
        <v>63</v>
      </c>
      <c r="K934">
        <v>1</v>
      </c>
      <c r="L934" t="s">
        <v>3525</v>
      </c>
    </row>
    <row r="935" spans="1:12" x14ac:dyDescent="0.2">
      <c r="A935" t="s">
        <v>3526</v>
      </c>
      <c r="B935" t="s">
        <v>3527</v>
      </c>
      <c r="C935" t="s">
        <v>3528</v>
      </c>
      <c r="D935" t="s">
        <v>39</v>
      </c>
      <c r="E935" t="s">
        <v>16</v>
      </c>
      <c r="F935">
        <v>28025</v>
      </c>
      <c r="G935">
        <v>35.442951999999998</v>
      </c>
      <c r="H935">
        <v>-80.598438999999999</v>
      </c>
      <c r="I935">
        <v>3.5</v>
      </c>
      <c r="J935">
        <v>10</v>
      </c>
      <c r="K935">
        <v>1</v>
      </c>
      <c r="L935" t="s">
        <v>3529</v>
      </c>
    </row>
    <row r="936" spans="1:12" x14ac:dyDescent="0.2">
      <c r="A936" t="s">
        <v>3530</v>
      </c>
      <c r="B936" t="s">
        <v>3531</v>
      </c>
      <c r="C936" t="s">
        <v>3532</v>
      </c>
      <c r="D936" t="s">
        <v>21</v>
      </c>
      <c r="E936" t="s">
        <v>16</v>
      </c>
      <c r="F936">
        <v>28278</v>
      </c>
      <c r="G936">
        <v>35.169696999999999</v>
      </c>
      <c r="H936">
        <v>-80.970070000000007</v>
      </c>
      <c r="I936">
        <v>4</v>
      </c>
      <c r="J936">
        <v>4</v>
      </c>
      <c r="K936">
        <v>1</v>
      </c>
      <c r="L936" t="s">
        <v>3533</v>
      </c>
    </row>
    <row r="937" spans="1:12" x14ac:dyDescent="0.2">
      <c r="A937" t="s">
        <v>3534</v>
      </c>
      <c r="B937" t="s">
        <v>3535</v>
      </c>
      <c r="C937" t="s">
        <v>3536</v>
      </c>
      <c r="D937" t="s">
        <v>15</v>
      </c>
      <c r="E937" t="s">
        <v>16</v>
      </c>
      <c r="F937">
        <v>28031</v>
      </c>
      <c r="G937">
        <v>35.475748799999998</v>
      </c>
      <c r="H937">
        <v>-80.898639799999998</v>
      </c>
      <c r="I937">
        <v>4.5</v>
      </c>
      <c r="J937">
        <v>41</v>
      </c>
      <c r="K937">
        <v>1</v>
      </c>
      <c r="L937" t="s">
        <v>2349</v>
      </c>
    </row>
    <row r="938" spans="1:12" x14ac:dyDescent="0.2">
      <c r="A938" t="s">
        <v>3537</v>
      </c>
      <c r="B938" t="s">
        <v>3538</v>
      </c>
      <c r="C938" t="s">
        <v>3539</v>
      </c>
      <c r="D938" t="s">
        <v>21</v>
      </c>
      <c r="E938" t="s">
        <v>16</v>
      </c>
      <c r="F938">
        <v>28262</v>
      </c>
      <c r="G938">
        <v>35.300040299999999</v>
      </c>
      <c r="H938">
        <v>-80.801807800000006</v>
      </c>
      <c r="I938">
        <v>3.5</v>
      </c>
      <c r="J938">
        <v>53</v>
      </c>
      <c r="K938">
        <v>1</v>
      </c>
      <c r="L938" t="s">
        <v>3540</v>
      </c>
    </row>
    <row r="939" spans="1:12" x14ac:dyDescent="0.2">
      <c r="A939" t="s">
        <v>3541</v>
      </c>
      <c r="B939" t="s">
        <v>3542</v>
      </c>
      <c r="C939" t="s">
        <v>3543</v>
      </c>
      <c r="D939" t="s">
        <v>26</v>
      </c>
      <c r="E939" t="s">
        <v>16</v>
      </c>
      <c r="F939">
        <v>28078</v>
      </c>
      <c r="G939">
        <v>35.445706000000001</v>
      </c>
      <c r="H939">
        <v>-80.878870000000006</v>
      </c>
      <c r="I939">
        <v>4</v>
      </c>
      <c r="J939">
        <v>5</v>
      </c>
      <c r="K939">
        <v>0</v>
      </c>
      <c r="L939" t="s">
        <v>3544</v>
      </c>
    </row>
    <row r="940" spans="1:12" x14ac:dyDescent="0.2">
      <c r="A940" t="s">
        <v>3545</v>
      </c>
      <c r="B940" t="s">
        <v>3546</v>
      </c>
      <c r="C940" t="s">
        <v>3547</v>
      </c>
      <c r="D940" t="s">
        <v>21</v>
      </c>
      <c r="E940" t="s">
        <v>16</v>
      </c>
      <c r="F940">
        <v>28202</v>
      </c>
      <c r="G940">
        <v>35.22777</v>
      </c>
      <c r="H940">
        <v>-80.844182000000004</v>
      </c>
      <c r="I940">
        <v>3.5</v>
      </c>
      <c r="J940">
        <v>8</v>
      </c>
      <c r="K940">
        <v>0</v>
      </c>
      <c r="L940" t="s">
        <v>3548</v>
      </c>
    </row>
    <row r="941" spans="1:12" x14ac:dyDescent="0.2">
      <c r="A941" t="s">
        <v>3549</v>
      </c>
      <c r="B941" t="s">
        <v>3550</v>
      </c>
      <c r="C941" t="s">
        <v>3551</v>
      </c>
      <c r="D941" t="s">
        <v>21</v>
      </c>
      <c r="E941" t="s">
        <v>16</v>
      </c>
      <c r="F941">
        <v>28262</v>
      </c>
      <c r="G941">
        <v>35.3020949</v>
      </c>
      <c r="H941">
        <v>-80.747717399999999</v>
      </c>
      <c r="I941">
        <v>3.5</v>
      </c>
      <c r="J941">
        <v>344</v>
      </c>
      <c r="K941">
        <v>1</v>
      </c>
      <c r="L941" t="s">
        <v>3552</v>
      </c>
    </row>
    <row r="942" spans="1:12" x14ac:dyDescent="0.2">
      <c r="A942" t="s">
        <v>3553</v>
      </c>
      <c r="B942" t="s">
        <v>3554</v>
      </c>
      <c r="C942" t="s">
        <v>3555</v>
      </c>
      <c r="D942" t="s">
        <v>359</v>
      </c>
      <c r="E942" t="s">
        <v>16</v>
      </c>
      <c r="F942">
        <v>28036</v>
      </c>
      <c r="G942">
        <v>35.500158800000001</v>
      </c>
      <c r="H942">
        <v>-80.864325100000002</v>
      </c>
      <c r="I942">
        <v>3</v>
      </c>
      <c r="J942">
        <v>4</v>
      </c>
      <c r="K942">
        <v>1</v>
      </c>
      <c r="L942" t="s">
        <v>3556</v>
      </c>
    </row>
    <row r="943" spans="1:12" x14ac:dyDescent="0.2">
      <c r="A943" t="s">
        <v>3557</v>
      </c>
      <c r="B943" t="s">
        <v>3558</v>
      </c>
      <c r="C943" t="s">
        <v>3559</v>
      </c>
      <c r="D943" t="s">
        <v>295</v>
      </c>
      <c r="E943" t="s">
        <v>16</v>
      </c>
      <c r="F943">
        <v>28134</v>
      </c>
      <c r="G943">
        <v>35.087558399999999</v>
      </c>
      <c r="H943">
        <v>-80.881145799999999</v>
      </c>
      <c r="I943">
        <v>4</v>
      </c>
      <c r="J943">
        <v>8</v>
      </c>
      <c r="K943">
        <v>1</v>
      </c>
      <c r="L943" t="s">
        <v>3004</v>
      </c>
    </row>
    <row r="944" spans="1:12" x14ac:dyDescent="0.2">
      <c r="A944" t="s">
        <v>3560</v>
      </c>
      <c r="B944" t="s">
        <v>3561</v>
      </c>
      <c r="C944" t="s">
        <v>3562</v>
      </c>
      <c r="D944" t="s">
        <v>239</v>
      </c>
      <c r="E944" t="s">
        <v>16</v>
      </c>
      <c r="F944">
        <v>28173</v>
      </c>
      <c r="G944">
        <v>35.019053300000003</v>
      </c>
      <c r="H944">
        <v>-80.806105000000002</v>
      </c>
      <c r="I944">
        <v>3</v>
      </c>
      <c r="J944">
        <v>35</v>
      </c>
      <c r="K944">
        <v>1</v>
      </c>
      <c r="L944" t="s">
        <v>971</v>
      </c>
    </row>
    <row r="945" spans="1:12" x14ac:dyDescent="0.2">
      <c r="A945" t="s">
        <v>3563</v>
      </c>
      <c r="B945" t="s">
        <v>3564</v>
      </c>
      <c r="C945" t="s">
        <v>3565</v>
      </c>
      <c r="D945" t="s">
        <v>21</v>
      </c>
      <c r="E945" t="s">
        <v>16</v>
      </c>
      <c r="F945">
        <v>28202</v>
      </c>
      <c r="G945">
        <v>35.2253112</v>
      </c>
      <c r="H945">
        <v>-80.841373700000005</v>
      </c>
      <c r="I945">
        <v>4.5</v>
      </c>
      <c r="J945">
        <v>3</v>
      </c>
      <c r="K945">
        <v>1</v>
      </c>
      <c r="L945" t="s">
        <v>3566</v>
      </c>
    </row>
    <row r="946" spans="1:12" x14ac:dyDescent="0.2">
      <c r="A946" t="s">
        <v>3567</v>
      </c>
      <c r="B946" t="s">
        <v>3568</v>
      </c>
      <c r="C946" t="s">
        <v>3569</v>
      </c>
      <c r="D946" t="s">
        <v>21</v>
      </c>
      <c r="E946" t="s">
        <v>16</v>
      </c>
      <c r="F946">
        <v>28217</v>
      </c>
      <c r="G946">
        <v>35.175021700000002</v>
      </c>
      <c r="H946">
        <v>-80.877531399999995</v>
      </c>
      <c r="I946">
        <v>2.5</v>
      </c>
      <c r="J946">
        <v>24</v>
      </c>
      <c r="K946">
        <v>1</v>
      </c>
      <c r="L946" t="s">
        <v>287</v>
      </c>
    </row>
    <row r="947" spans="1:12" x14ac:dyDescent="0.2">
      <c r="A947" t="s">
        <v>3570</v>
      </c>
      <c r="B947" t="s">
        <v>3571</v>
      </c>
      <c r="C947" t="s">
        <v>3572</v>
      </c>
      <c r="D947" t="s">
        <v>21</v>
      </c>
      <c r="E947" t="s">
        <v>16</v>
      </c>
      <c r="F947">
        <v>28211</v>
      </c>
      <c r="G947">
        <v>35.177042780599997</v>
      </c>
      <c r="H947">
        <v>-80.801651776699998</v>
      </c>
      <c r="I947">
        <v>4</v>
      </c>
      <c r="J947">
        <v>33</v>
      </c>
      <c r="K947">
        <v>1</v>
      </c>
      <c r="L947" t="s">
        <v>2115</v>
      </c>
    </row>
    <row r="948" spans="1:12" x14ac:dyDescent="0.2">
      <c r="A948" t="s">
        <v>3573</v>
      </c>
      <c r="B948" t="s">
        <v>3574</v>
      </c>
      <c r="C948" t="s">
        <v>3575</v>
      </c>
      <c r="D948" t="s">
        <v>39</v>
      </c>
      <c r="E948" t="s">
        <v>16</v>
      </c>
      <c r="F948">
        <v>28027</v>
      </c>
      <c r="G948">
        <v>35.375751000000001</v>
      </c>
      <c r="H948">
        <v>-80.725885000000005</v>
      </c>
      <c r="I948">
        <v>5</v>
      </c>
      <c r="J948">
        <v>5</v>
      </c>
      <c r="K948">
        <v>1</v>
      </c>
      <c r="L948" t="s">
        <v>3576</v>
      </c>
    </row>
    <row r="949" spans="1:12" x14ac:dyDescent="0.2">
      <c r="A949" t="s">
        <v>3577</v>
      </c>
      <c r="B949" t="s">
        <v>3578</v>
      </c>
      <c r="C949" t="s">
        <v>3579</v>
      </c>
      <c r="D949" t="s">
        <v>21</v>
      </c>
      <c r="E949" t="s">
        <v>16</v>
      </c>
      <c r="F949">
        <v>28205</v>
      </c>
      <c r="G949">
        <v>35.205175099999998</v>
      </c>
      <c r="H949">
        <v>-80.806114399999998</v>
      </c>
      <c r="I949">
        <v>4</v>
      </c>
      <c r="J949">
        <v>5</v>
      </c>
      <c r="K949">
        <v>1</v>
      </c>
      <c r="L949" t="s">
        <v>565</v>
      </c>
    </row>
    <row r="950" spans="1:12" x14ac:dyDescent="0.2">
      <c r="A950" t="s">
        <v>3580</v>
      </c>
      <c r="B950" t="s">
        <v>3581</v>
      </c>
      <c r="C950" t="s">
        <v>3582</v>
      </c>
      <c r="D950" t="s">
        <v>21</v>
      </c>
      <c r="E950" t="s">
        <v>16</v>
      </c>
      <c r="F950">
        <v>28207</v>
      </c>
      <c r="G950">
        <v>35.1995383</v>
      </c>
      <c r="H950">
        <v>-80.825379299999994</v>
      </c>
      <c r="I950">
        <v>4.5</v>
      </c>
      <c r="J950">
        <v>3</v>
      </c>
      <c r="K950">
        <v>0</v>
      </c>
      <c r="L950" t="s">
        <v>1863</v>
      </c>
    </row>
    <row r="951" spans="1:12" x14ac:dyDescent="0.2">
      <c r="A951" t="s">
        <v>3583</v>
      </c>
      <c r="B951" t="s">
        <v>3584</v>
      </c>
      <c r="C951" t="s">
        <v>3585</v>
      </c>
      <c r="D951" t="s">
        <v>21</v>
      </c>
      <c r="E951" t="s">
        <v>16</v>
      </c>
      <c r="F951">
        <v>28217</v>
      </c>
      <c r="G951">
        <v>35.148102000000002</v>
      </c>
      <c r="H951">
        <v>-80.92483</v>
      </c>
      <c r="I951">
        <v>3</v>
      </c>
      <c r="J951">
        <v>6</v>
      </c>
      <c r="K951">
        <v>0</v>
      </c>
      <c r="L951" t="s">
        <v>264</v>
      </c>
    </row>
    <row r="952" spans="1:12" x14ac:dyDescent="0.2">
      <c r="A952" t="s">
        <v>3586</v>
      </c>
      <c r="B952" t="s">
        <v>3587</v>
      </c>
      <c r="C952" t="s">
        <v>3588</v>
      </c>
      <c r="D952" t="s">
        <v>21</v>
      </c>
      <c r="E952" t="s">
        <v>16</v>
      </c>
      <c r="F952">
        <v>28217</v>
      </c>
      <c r="G952">
        <v>35.168621999999999</v>
      </c>
      <c r="H952">
        <v>-80.874965000000003</v>
      </c>
      <c r="I952">
        <v>4</v>
      </c>
      <c r="J952">
        <v>23</v>
      </c>
      <c r="K952">
        <v>1</v>
      </c>
      <c r="L952" t="s">
        <v>3589</v>
      </c>
    </row>
    <row r="953" spans="1:12" x14ac:dyDescent="0.2">
      <c r="A953" t="s">
        <v>3590</v>
      </c>
      <c r="B953" t="s">
        <v>3591</v>
      </c>
      <c r="C953" t="s">
        <v>3592</v>
      </c>
      <c r="D953" t="s">
        <v>21</v>
      </c>
      <c r="E953" t="s">
        <v>16</v>
      </c>
      <c r="F953">
        <v>28206</v>
      </c>
      <c r="G953">
        <v>35.239082600000003</v>
      </c>
      <c r="H953">
        <v>-80.844981599999997</v>
      </c>
      <c r="I953">
        <v>4.5</v>
      </c>
      <c r="J953">
        <v>16</v>
      </c>
      <c r="K953">
        <v>1</v>
      </c>
      <c r="L953" t="s">
        <v>3593</v>
      </c>
    </row>
    <row r="954" spans="1:12" x14ac:dyDescent="0.2">
      <c r="A954" t="s">
        <v>3594</v>
      </c>
      <c r="B954" t="s">
        <v>3595</v>
      </c>
      <c r="C954" t="s">
        <v>3596</v>
      </c>
      <c r="D954" t="s">
        <v>21</v>
      </c>
      <c r="E954" t="s">
        <v>16</v>
      </c>
      <c r="F954">
        <v>28270</v>
      </c>
      <c r="G954">
        <v>35.145734900000001</v>
      </c>
      <c r="H954">
        <v>-80.742787899999996</v>
      </c>
      <c r="I954">
        <v>4</v>
      </c>
      <c r="J954">
        <v>8</v>
      </c>
      <c r="K954">
        <v>1</v>
      </c>
      <c r="L954" t="s">
        <v>3597</v>
      </c>
    </row>
    <row r="955" spans="1:12" x14ac:dyDescent="0.2">
      <c r="A955" t="s">
        <v>3598</v>
      </c>
      <c r="B955" t="s">
        <v>3599</v>
      </c>
      <c r="C955" t="s">
        <v>3600</v>
      </c>
      <c r="D955" t="s">
        <v>21</v>
      </c>
      <c r="E955" t="s">
        <v>16</v>
      </c>
      <c r="F955">
        <v>28205</v>
      </c>
      <c r="G955">
        <v>35.247250999999999</v>
      </c>
      <c r="H955">
        <v>-80.8058269</v>
      </c>
      <c r="I955">
        <v>5</v>
      </c>
      <c r="J955">
        <v>23</v>
      </c>
      <c r="K955">
        <v>1</v>
      </c>
      <c r="L955" t="s">
        <v>3601</v>
      </c>
    </row>
    <row r="956" spans="1:12" x14ac:dyDescent="0.2">
      <c r="A956" t="s">
        <v>3602</v>
      </c>
      <c r="B956" t="s">
        <v>3603</v>
      </c>
      <c r="C956" t="s">
        <v>3604</v>
      </c>
      <c r="D956" t="s">
        <v>26</v>
      </c>
      <c r="E956" t="s">
        <v>16</v>
      </c>
      <c r="F956">
        <v>28078</v>
      </c>
      <c r="G956">
        <v>35.408480633700002</v>
      </c>
      <c r="H956">
        <v>-80.8609515423</v>
      </c>
      <c r="I956">
        <v>3.5</v>
      </c>
      <c r="J956">
        <v>147</v>
      </c>
      <c r="K956">
        <v>1</v>
      </c>
      <c r="L956" t="s">
        <v>3605</v>
      </c>
    </row>
    <row r="957" spans="1:12" x14ac:dyDescent="0.2">
      <c r="A957" t="s">
        <v>3606</v>
      </c>
      <c r="B957" t="s">
        <v>695</v>
      </c>
      <c r="C957" t="s">
        <v>3607</v>
      </c>
      <c r="D957" t="s">
        <v>295</v>
      </c>
      <c r="E957" t="s">
        <v>16</v>
      </c>
      <c r="F957">
        <v>28134</v>
      </c>
      <c r="G957">
        <v>35.092502899999999</v>
      </c>
      <c r="H957">
        <v>-80.886246099999994</v>
      </c>
      <c r="I957">
        <v>5</v>
      </c>
      <c r="J957">
        <v>8</v>
      </c>
      <c r="K957">
        <v>1</v>
      </c>
      <c r="L957" t="s">
        <v>705</v>
      </c>
    </row>
    <row r="958" spans="1:12" x14ac:dyDescent="0.2">
      <c r="A958" t="s">
        <v>3608</v>
      </c>
      <c r="B958" t="s">
        <v>3609</v>
      </c>
      <c r="C958" t="s">
        <v>3610</v>
      </c>
      <c r="D958" t="s">
        <v>601</v>
      </c>
      <c r="E958" t="s">
        <v>16</v>
      </c>
      <c r="F958">
        <v>28081</v>
      </c>
      <c r="G958">
        <v>35.4724504</v>
      </c>
      <c r="H958">
        <v>-80.623254700000004</v>
      </c>
      <c r="I958">
        <v>1</v>
      </c>
      <c r="J958">
        <v>3</v>
      </c>
      <c r="K958">
        <v>1</v>
      </c>
      <c r="L958" t="s">
        <v>3611</v>
      </c>
    </row>
    <row r="959" spans="1:12" x14ac:dyDescent="0.2">
      <c r="A959" t="s">
        <v>3612</v>
      </c>
      <c r="B959" t="s">
        <v>3613</v>
      </c>
      <c r="C959" t="s">
        <v>3614</v>
      </c>
      <c r="D959" t="s">
        <v>21</v>
      </c>
      <c r="E959" t="s">
        <v>16</v>
      </c>
      <c r="F959">
        <v>28277</v>
      </c>
      <c r="G959">
        <v>35.031409301700002</v>
      </c>
      <c r="H959">
        <v>-80.808104909299999</v>
      </c>
      <c r="I959">
        <v>4</v>
      </c>
      <c r="J959">
        <v>27</v>
      </c>
      <c r="K959">
        <v>1</v>
      </c>
      <c r="L959" t="s">
        <v>1165</v>
      </c>
    </row>
    <row r="960" spans="1:12" x14ac:dyDescent="0.2">
      <c r="A960" t="s">
        <v>3615</v>
      </c>
      <c r="B960" t="s">
        <v>3616</v>
      </c>
      <c r="C960" t="s">
        <v>3617</v>
      </c>
      <c r="D960" t="s">
        <v>21</v>
      </c>
      <c r="E960" t="s">
        <v>16</v>
      </c>
      <c r="F960">
        <v>28277</v>
      </c>
      <c r="G960">
        <v>35.097039700000003</v>
      </c>
      <c r="H960">
        <v>-80.779050900000001</v>
      </c>
      <c r="I960">
        <v>3</v>
      </c>
      <c r="J960">
        <v>8</v>
      </c>
      <c r="K960">
        <v>1</v>
      </c>
      <c r="L960" t="s">
        <v>3618</v>
      </c>
    </row>
    <row r="961" spans="1:12" x14ac:dyDescent="0.2">
      <c r="A961" t="s">
        <v>3619</v>
      </c>
      <c r="B961" t="s">
        <v>3204</v>
      </c>
      <c r="C961" t="s">
        <v>3620</v>
      </c>
      <c r="D961" t="s">
        <v>21</v>
      </c>
      <c r="E961" t="s">
        <v>16</v>
      </c>
      <c r="F961">
        <v>28269</v>
      </c>
      <c r="G961">
        <v>35.372767695599997</v>
      </c>
      <c r="H961">
        <v>-80.7840652764</v>
      </c>
      <c r="I961">
        <v>1.5</v>
      </c>
      <c r="J961">
        <v>6</v>
      </c>
      <c r="K961">
        <v>1</v>
      </c>
      <c r="L961" t="s">
        <v>3621</v>
      </c>
    </row>
    <row r="962" spans="1:12" x14ac:dyDescent="0.2">
      <c r="A962" t="s">
        <v>3622</v>
      </c>
      <c r="B962" t="s">
        <v>3623</v>
      </c>
      <c r="C962" t="s">
        <v>3624</v>
      </c>
      <c r="D962" t="s">
        <v>21</v>
      </c>
      <c r="E962" t="s">
        <v>16</v>
      </c>
      <c r="F962">
        <v>28215</v>
      </c>
      <c r="G962">
        <v>35.247321499999998</v>
      </c>
      <c r="H962">
        <v>-80.753383600000006</v>
      </c>
      <c r="I962">
        <v>3</v>
      </c>
      <c r="J962">
        <v>17</v>
      </c>
      <c r="K962">
        <v>0</v>
      </c>
      <c r="L962" t="s">
        <v>3625</v>
      </c>
    </row>
    <row r="963" spans="1:12" x14ac:dyDescent="0.2">
      <c r="A963" t="s">
        <v>3626</v>
      </c>
      <c r="B963" t="s">
        <v>3627</v>
      </c>
      <c r="C963" t="s">
        <v>3628</v>
      </c>
      <c r="D963" t="s">
        <v>21</v>
      </c>
      <c r="E963" t="s">
        <v>16</v>
      </c>
      <c r="F963">
        <v>28207</v>
      </c>
      <c r="G963">
        <v>35.202112999999997</v>
      </c>
      <c r="H963">
        <v>-80.824515000000005</v>
      </c>
      <c r="I963">
        <v>4.5</v>
      </c>
      <c r="J963">
        <v>60</v>
      </c>
      <c r="K963">
        <v>0</v>
      </c>
      <c r="L963" t="s">
        <v>3629</v>
      </c>
    </row>
    <row r="964" spans="1:12" x14ac:dyDescent="0.2">
      <c r="A964" t="s">
        <v>3630</v>
      </c>
      <c r="B964" t="s">
        <v>3631</v>
      </c>
      <c r="C964" t="s">
        <v>3632</v>
      </c>
      <c r="D964" t="s">
        <v>21</v>
      </c>
      <c r="E964" t="s">
        <v>16</v>
      </c>
      <c r="F964">
        <v>28277</v>
      </c>
      <c r="G964">
        <v>35.053792000000001</v>
      </c>
      <c r="H964">
        <v>-80.851393000000002</v>
      </c>
      <c r="I964">
        <v>2</v>
      </c>
      <c r="J964">
        <v>4</v>
      </c>
      <c r="K964">
        <v>0</v>
      </c>
      <c r="L964" t="s">
        <v>3633</v>
      </c>
    </row>
    <row r="965" spans="1:12" x14ac:dyDescent="0.2">
      <c r="A965" t="s">
        <v>3634</v>
      </c>
      <c r="B965" t="s">
        <v>3635</v>
      </c>
      <c r="C965" t="s">
        <v>3636</v>
      </c>
      <c r="D965" t="s">
        <v>21</v>
      </c>
      <c r="E965" t="s">
        <v>16</v>
      </c>
      <c r="F965">
        <v>28202</v>
      </c>
      <c r="G965">
        <v>35.226210082000001</v>
      </c>
      <c r="H965">
        <v>-80.842654269299999</v>
      </c>
      <c r="I965">
        <v>3.5</v>
      </c>
      <c r="J965">
        <v>5</v>
      </c>
      <c r="K965">
        <v>0</v>
      </c>
      <c r="L965" t="s">
        <v>3637</v>
      </c>
    </row>
    <row r="966" spans="1:12" x14ac:dyDescent="0.2">
      <c r="A966" t="s">
        <v>3638</v>
      </c>
      <c r="B966" t="s">
        <v>3639</v>
      </c>
      <c r="C966" t="s">
        <v>3640</v>
      </c>
      <c r="D966" t="s">
        <v>21</v>
      </c>
      <c r="E966" t="s">
        <v>16</v>
      </c>
      <c r="F966">
        <v>28202</v>
      </c>
      <c r="G966">
        <v>35.228581900000002</v>
      </c>
      <c r="H966">
        <v>-80.834641599999998</v>
      </c>
      <c r="I966">
        <v>4.5</v>
      </c>
      <c r="J966">
        <v>13</v>
      </c>
      <c r="K966">
        <v>0</v>
      </c>
      <c r="L966" t="s">
        <v>3641</v>
      </c>
    </row>
    <row r="967" spans="1:12" x14ac:dyDescent="0.2">
      <c r="A967" t="s">
        <v>3642</v>
      </c>
      <c r="B967" t="s">
        <v>3643</v>
      </c>
      <c r="C967" t="s">
        <v>3644</v>
      </c>
      <c r="D967" t="s">
        <v>21</v>
      </c>
      <c r="E967" t="s">
        <v>16</v>
      </c>
      <c r="F967">
        <v>28210</v>
      </c>
      <c r="G967">
        <v>35.150281999999997</v>
      </c>
      <c r="H967">
        <v>-80.850352000000001</v>
      </c>
      <c r="I967">
        <v>2</v>
      </c>
      <c r="J967">
        <v>12</v>
      </c>
      <c r="K967">
        <v>1</v>
      </c>
      <c r="L967" t="s">
        <v>3645</v>
      </c>
    </row>
    <row r="968" spans="1:12" x14ac:dyDescent="0.2">
      <c r="A968" t="s">
        <v>3646</v>
      </c>
      <c r="B968" t="s">
        <v>3647</v>
      </c>
      <c r="C968" t="s">
        <v>3648</v>
      </c>
      <c r="D968" t="s">
        <v>21</v>
      </c>
      <c r="E968" t="s">
        <v>16</v>
      </c>
      <c r="F968">
        <v>28203</v>
      </c>
      <c r="G968">
        <v>35.213453100000002</v>
      </c>
      <c r="H968">
        <v>-80.855530599999994</v>
      </c>
      <c r="I968">
        <v>3</v>
      </c>
      <c r="J968">
        <v>40</v>
      </c>
      <c r="K968">
        <v>1</v>
      </c>
      <c r="L968" t="s">
        <v>3649</v>
      </c>
    </row>
    <row r="969" spans="1:12" x14ac:dyDescent="0.2">
      <c r="A969" t="s">
        <v>3650</v>
      </c>
      <c r="B969" t="s">
        <v>3651</v>
      </c>
      <c r="C969" t="s">
        <v>3652</v>
      </c>
      <c r="D969" t="s">
        <v>21</v>
      </c>
      <c r="E969" t="s">
        <v>16</v>
      </c>
      <c r="F969">
        <v>28209</v>
      </c>
      <c r="G969">
        <v>35.174343999999998</v>
      </c>
      <c r="H969">
        <v>-80.846822000000003</v>
      </c>
      <c r="I969">
        <v>4.5</v>
      </c>
      <c r="J969">
        <v>10</v>
      </c>
      <c r="K969">
        <v>1</v>
      </c>
      <c r="L969" t="s">
        <v>3653</v>
      </c>
    </row>
    <row r="970" spans="1:12" x14ac:dyDescent="0.2">
      <c r="A970" t="s">
        <v>3654</v>
      </c>
      <c r="B970" t="s">
        <v>121</v>
      </c>
      <c r="C970" t="s">
        <v>3655</v>
      </c>
      <c r="D970" t="s">
        <v>21</v>
      </c>
      <c r="E970" t="s">
        <v>16</v>
      </c>
      <c r="F970">
        <v>28209</v>
      </c>
      <c r="G970">
        <v>35.172935299999999</v>
      </c>
      <c r="H970">
        <v>-80.850730900000002</v>
      </c>
      <c r="I970">
        <v>2</v>
      </c>
      <c r="J970">
        <v>26</v>
      </c>
      <c r="K970">
        <v>1</v>
      </c>
      <c r="L970" t="s">
        <v>3656</v>
      </c>
    </row>
    <row r="971" spans="1:12" x14ac:dyDescent="0.2">
      <c r="A971" t="s">
        <v>3657</v>
      </c>
      <c r="B971" t="s">
        <v>446</v>
      </c>
      <c r="C971" t="s">
        <v>3658</v>
      </c>
      <c r="D971" t="s">
        <v>588</v>
      </c>
      <c r="E971" t="s">
        <v>16</v>
      </c>
      <c r="F971">
        <v>28110</v>
      </c>
      <c r="G971">
        <v>35.021856</v>
      </c>
      <c r="H971">
        <v>-80.579051971400006</v>
      </c>
      <c r="I971">
        <v>4</v>
      </c>
      <c r="J971">
        <v>24</v>
      </c>
      <c r="K971">
        <v>1</v>
      </c>
      <c r="L971" t="s">
        <v>448</v>
      </c>
    </row>
    <row r="972" spans="1:12" x14ac:dyDescent="0.2">
      <c r="A972" t="s">
        <v>3659</v>
      </c>
      <c r="B972" t="s">
        <v>3660</v>
      </c>
      <c r="C972" t="s">
        <v>3661</v>
      </c>
      <c r="D972" t="s">
        <v>26</v>
      </c>
      <c r="E972" t="s">
        <v>16</v>
      </c>
      <c r="F972">
        <v>28078</v>
      </c>
      <c r="G972">
        <v>35.409534999999998</v>
      </c>
      <c r="H972">
        <v>-80.852891999999997</v>
      </c>
      <c r="I972">
        <v>4.5</v>
      </c>
      <c r="J972">
        <v>10</v>
      </c>
      <c r="K972">
        <v>1</v>
      </c>
      <c r="L972" t="s">
        <v>713</v>
      </c>
    </row>
    <row r="973" spans="1:12" x14ac:dyDescent="0.2">
      <c r="A973" t="s">
        <v>3662</v>
      </c>
      <c r="B973" t="s">
        <v>3663</v>
      </c>
      <c r="C973" t="s">
        <v>3664</v>
      </c>
      <c r="D973" t="s">
        <v>21</v>
      </c>
      <c r="E973" t="s">
        <v>16</v>
      </c>
      <c r="F973">
        <v>28269</v>
      </c>
      <c r="G973">
        <v>35.340021800000002</v>
      </c>
      <c r="H973">
        <v>-80.841211900000005</v>
      </c>
      <c r="I973">
        <v>4</v>
      </c>
      <c r="J973">
        <v>5</v>
      </c>
      <c r="K973">
        <v>0</v>
      </c>
      <c r="L973" t="s">
        <v>3665</v>
      </c>
    </row>
    <row r="974" spans="1:12" x14ac:dyDescent="0.2">
      <c r="A974" t="s">
        <v>3666</v>
      </c>
      <c r="B974" t="s">
        <v>3667</v>
      </c>
      <c r="C974" t="s">
        <v>3668</v>
      </c>
      <c r="D974" t="s">
        <v>26</v>
      </c>
      <c r="E974" t="s">
        <v>16</v>
      </c>
      <c r="F974">
        <v>28078</v>
      </c>
      <c r="G974">
        <v>35.371102</v>
      </c>
      <c r="H974">
        <v>-80.827744499999994</v>
      </c>
      <c r="I974">
        <v>2</v>
      </c>
      <c r="J974">
        <v>3</v>
      </c>
      <c r="K974">
        <v>1</v>
      </c>
      <c r="L974" t="s">
        <v>287</v>
      </c>
    </row>
    <row r="975" spans="1:12" x14ac:dyDescent="0.2">
      <c r="A975" t="s">
        <v>3669</v>
      </c>
      <c r="B975" t="s">
        <v>3670</v>
      </c>
      <c r="C975" t="s">
        <v>3671</v>
      </c>
      <c r="D975" t="s">
        <v>21</v>
      </c>
      <c r="E975" t="s">
        <v>16</v>
      </c>
      <c r="F975">
        <v>28202</v>
      </c>
      <c r="G975">
        <v>35.226107900000002</v>
      </c>
      <c r="H975">
        <v>-80.846859499999994</v>
      </c>
      <c r="I975">
        <v>3.5</v>
      </c>
      <c r="J975">
        <v>13</v>
      </c>
      <c r="K975">
        <v>1</v>
      </c>
      <c r="L975" t="s">
        <v>3672</v>
      </c>
    </row>
    <row r="976" spans="1:12" x14ac:dyDescent="0.2">
      <c r="A976" t="s">
        <v>3673</v>
      </c>
      <c r="B976" t="s">
        <v>3674</v>
      </c>
      <c r="C976" t="s">
        <v>3675</v>
      </c>
      <c r="D976" t="s">
        <v>39</v>
      </c>
      <c r="E976" t="s">
        <v>16</v>
      </c>
      <c r="F976">
        <v>28025</v>
      </c>
      <c r="G976">
        <v>35.443644200000001</v>
      </c>
      <c r="H976">
        <v>-80.609578200000001</v>
      </c>
      <c r="I976">
        <v>2</v>
      </c>
      <c r="J976">
        <v>6</v>
      </c>
      <c r="K976">
        <v>1</v>
      </c>
      <c r="L976" t="s">
        <v>3004</v>
      </c>
    </row>
    <row r="977" spans="1:12" x14ac:dyDescent="0.2">
      <c r="A977" t="s">
        <v>3676</v>
      </c>
      <c r="B977" t="s">
        <v>3677</v>
      </c>
      <c r="C977" t="s">
        <v>3678</v>
      </c>
      <c r="D977" t="s">
        <v>21</v>
      </c>
      <c r="E977" t="s">
        <v>16</v>
      </c>
      <c r="F977">
        <v>28204</v>
      </c>
      <c r="G977">
        <v>35.213557999999999</v>
      </c>
      <c r="H977">
        <v>-80.833026000000004</v>
      </c>
      <c r="I977">
        <v>4</v>
      </c>
      <c r="J977">
        <v>134</v>
      </c>
      <c r="K977">
        <v>1</v>
      </c>
      <c r="L977" t="s">
        <v>3679</v>
      </c>
    </row>
    <row r="978" spans="1:12" x14ac:dyDescent="0.2">
      <c r="A978" t="s">
        <v>3680</v>
      </c>
      <c r="B978" t="s">
        <v>3681</v>
      </c>
      <c r="C978" t="s">
        <v>3682</v>
      </c>
      <c r="D978" t="s">
        <v>21</v>
      </c>
      <c r="E978" t="s">
        <v>16</v>
      </c>
      <c r="F978">
        <v>28205</v>
      </c>
      <c r="G978">
        <v>35.220413800000003</v>
      </c>
      <c r="H978">
        <v>-80.810670599999995</v>
      </c>
      <c r="I978">
        <v>3</v>
      </c>
      <c r="J978">
        <v>8</v>
      </c>
      <c r="K978">
        <v>0</v>
      </c>
      <c r="L978" t="s">
        <v>3683</v>
      </c>
    </row>
    <row r="979" spans="1:12" x14ac:dyDescent="0.2">
      <c r="A979" t="s">
        <v>3684</v>
      </c>
      <c r="B979" t="s">
        <v>3685</v>
      </c>
      <c r="C979" t="s">
        <v>3686</v>
      </c>
      <c r="D979" t="s">
        <v>30</v>
      </c>
      <c r="E979" t="s">
        <v>16</v>
      </c>
      <c r="F979">
        <v>28052</v>
      </c>
      <c r="G979">
        <v>35.248152940600001</v>
      </c>
      <c r="H979">
        <v>-81.190397143400006</v>
      </c>
      <c r="I979">
        <v>4.5</v>
      </c>
      <c r="J979">
        <v>11</v>
      </c>
      <c r="K979">
        <v>1</v>
      </c>
      <c r="L979" t="s">
        <v>3687</v>
      </c>
    </row>
    <row r="980" spans="1:12" x14ac:dyDescent="0.2">
      <c r="A980" t="s">
        <v>3688</v>
      </c>
      <c r="B980" t="s">
        <v>3689</v>
      </c>
      <c r="C980" t="s">
        <v>3690</v>
      </c>
      <c r="D980" t="s">
        <v>21</v>
      </c>
      <c r="E980" t="s">
        <v>16</v>
      </c>
      <c r="F980">
        <v>28226</v>
      </c>
      <c r="G980">
        <v>35.108309200000001</v>
      </c>
      <c r="H980">
        <v>-80.807369100000003</v>
      </c>
      <c r="I980">
        <v>4</v>
      </c>
      <c r="J980">
        <v>15</v>
      </c>
      <c r="K980">
        <v>1</v>
      </c>
      <c r="L980" t="s">
        <v>3691</v>
      </c>
    </row>
    <row r="981" spans="1:12" x14ac:dyDescent="0.2">
      <c r="A981" t="s">
        <v>3692</v>
      </c>
      <c r="B981" t="s">
        <v>3693</v>
      </c>
      <c r="C981" t="s">
        <v>3694</v>
      </c>
      <c r="D981" t="s">
        <v>21</v>
      </c>
      <c r="E981" t="s">
        <v>16</v>
      </c>
      <c r="F981">
        <v>28211</v>
      </c>
      <c r="G981">
        <v>35.189910300000001</v>
      </c>
      <c r="H981">
        <v>-80.806547100000003</v>
      </c>
      <c r="I981">
        <v>2</v>
      </c>
      <c r="J981">
        <v>5</v>
      </c>
      <c r="K981">
        <v>1</v>
      </c>
      <c r="L981" t="s">
        <v>3695</v>
      </c>
    </row>
    <row r="982" spans="1:12" x14ac:dyDescent="0.2">
      <c r="A982" t="s">
        <v>3696</v>
      </c>
      <c r="B982" t="s">
        <v>3697</v>
      </c>
      <c r="C982" t="s">
        <v>3698</v>
      </c>
      <c r="D982" t="s">
        <v>21</v>
      </c>
      <c r="E982" t="s">
        <v>16</v>
      </c>
      <c r="F982">
        <v>28273</v>
      </c>
      <c r="G982">
        <v>35.100671172299997</v>
      </c>
      <c r="H982">
        <v>-80.985805615800004</v>
      </c>
      <c r="I982">
        <v>1.5</v>
      </c>
      <c r="J982">
        <v>3</v>
      </c>
      <c r="K982">
        <v>1</v>
      </c>
      <c r="L982" t="s">
        <v>3699</v>
      </c>
    </row>
    <row r="983" spans="1:12" x14ac:dyDescent="0.2">
      <c r="A983" t="s">
        <v>3700</v>
      </c>
      <c r="B983" t="s">
        <v>3701</v>
      </c>
      <c r="C983" t="s">
        <v>3702</v>
      </c>
      <c r="D983" t="s">
        <v>21</v>
      </c>
      <c r="E983" t="s">
        <v>16</v>
      </c>
      <c r="F983">
        <v>28217</v>
      </c>
      <c r="G983">
        <v>35.234977899999997</v>
      </c>
      <c r="H983">
        <v>-80.733671999999999</v>
      </c>
      <c r="I983">
        <v>3.5</v>
      </c>
      <c r="J983">
        <v>5</v>
      </c>
      <c r="K983">
        <v>0</v>
      </c>
      <c r="L983" t="s">
        <v>3703</v>
      </c>
    </row>
    <row r="984" spans="1:12" x14ac:dyDescent="0.2">
      <c r="A984" t="s">
        <v>3704</v>
      </c>
      <c r="B984" t="s">
        <v>3705</v>
      </c>
      <c r="C984" t="s">
        <v>3706</v>
      </c>
      <c r="D984" t="s">
        <v>30</v>
      </c>
      <c r="E984" t="s">
        <v>16</v>
      </c>
      <c r="F984">
        <v>28056</v>
      </c>
      <c r="G984">
        <v>35.2223398</v>
      </c>
      <c r="H984">
        <v>-81.098380300000002</v>
      </c>
      <c r="I984">
        <v>5</v>
      </c>
      <c r="J984">
        <v>3</v>
      </c>
      <c r="K984">
        <v>1</v>
      </c>
      <c r="L984" t="s">
        <v>3707</v>
      </c>
    </row>
    <row r="985" spans="1:12" x14ac:dyDescent="0.2">
      <c r="A985" t="s">
        <v>3708</v>
      </c>
      <c r="B985" t="s">
        <v>3709</v>
      </c>
      <c r="C985" t="s">
        <v>3710</v>
      </c>
      <c r="D985" t="s">
        <v>21</v>
      </c>
      <c r="E985" t="s">
        <v>16</v>
      </c>
      <c r="F985">
        <v>28211</v>
      </c>
      <c r="G985">
        <v>35.161630000000002</v>
      </c>
      <c r="H985">
        <v>-80.7755619</v>
      </c>
      <c r="I985">
        <v>3</v>
      </c>
      <c r="J985">
        <v>9</v>
      </c>
      <c r="K985">
        <v>1</v>
      </c>
      <c r="L985" t="s">
        <v>3711</v>
      </c>
    </row>
    <row r="986" spans="1:12" x14ac:dyDescent="0.2">
      <c r="A986" t="s">
        <v>3712</v>
      </c>
      <c r="B986" t="s">
        <v>3713</v>
      </c>
      <c r="C986" t="s">
        <v>552</v>
      </c>
      <c r="D986" t="s">
        <v>21</v>
      </c>
      <c r="E986" t="s">
        <v>16</v>
      </c>
      <c r="F986">
        <v>28208</v>
      </c>
      <c r="G986">
        <v>35.219382000000003</v>
      </c>
      <c r="H986">
        <v>-80.945042000000001</v>
      </c>
      <c r="I986">
        <v>1.5</v>
      </c>
      <c r="J986">
        <v>23</v>
      </c>
      <c r="K986">
        <v>1</v>
      </c>
      <c r="L986" t="s">
        <v>1010</v>
      </c>
    </row>
    <row r="987" spans="1:12" x14ac:dyDescent="0.2">
      <c r="A987" t="s">
        <v>3714</v>
      </c>
      <c r="B987" t="s">
        <v>547</v>
      </c>
      <c r="C987" t="s">
        <v>3715</v>
      </c>
      <c r="D987" t="s">
        <v>30</v>
      </c>
      <c r="E987" t="s">
        <v>16</v>
      </c>
      <c r="F987">
        <v>28052</v>
      </c>
      <c r="G987">
        <v>35.287309999999998</v>
      </c>
      <c r="H987">
        <v>-81.190077000000002</v>
      </c>
      <c r="I987">
        <v>1</v>
      </c>
      <c r="J987">
        <v>3</v>
      </c>
      <c r="K987">
        <v>1</v>
      </c>
      <c r="L987" t="s">
        <v>3716</v>
      </c>
    </row>
    <row r="988" spans="1:12" x14ac:dyDescent="0.2">
      <c r="A988" t="s">
        <v>3717</v>
      </c>
      <c r="B988" t="s">
        <v>3718</v>
      </c>
      <c r="D988" t="s">
        <v>21</v>
      </c>
      <c r="E988" t="s">
        <v>16</v>
      </c>
      <c r="F988">
        <v>28211</v>
      </c>
      <c r="G988">
        <v>35.166003199999999</v>
      </c>
      <c r="H988">
        <v>-80.7934798</v>
      </c>
      <c r="I988">
        <v>5</v>
      </c>
      <c r="J988">
        <v>5</v>
      </c>
      <c r="K988">
        <v>1</v>
      </c>
      <c r="L988" t="s">
        <v>3719</v>
      </c>
    </row>
    <row r="989" spans="1:12" x14ac:dyDescent="0.2">
      <c r="A989" t="s">
        <v>3720</v>
      </c>
      <c r="B989" t="s">
        <v>3721</v>
      </c>
      <c r="C989" t="s">
        <v>3722</v>
      </c>
      <c r="D989" t="s">
        <v>21</v>
      </c>
      <c r="E989" t="s">
        <v>16</v>
      </c>
      <c r="F989">
        <v>28226</v>
      </c>
      <c r="G989">
        <v>35.084868</v>
      </c>
      <c r="H989">
        <v>-80.847431299999997</v>
      </c>
      <c r="I989">
        <v>4.5</v>
      </c>
      <c r="J989">
        <v>5</v>
      </c>
      <c r="K989">
        <v>1</v>
      </c>
      <c r="L989" t="s">
        <v>3723</v>
      </c>
    </row>
    <row r="990" spans="1:12" x14ac:dyDescent="0.2">
      <c r="A990" t="s">
        <v>3724</v>
      </c>
      <c r="B990" t="s">
        <v>3725</v>
      </c>
      <c r="C990" t="s">
        <v>3726</v>
      </c>
      <c r="D990" t="s">
        <v>295</v>
      </c>
      <c r="E990" t="s">
        <v>16</v>
      </c>
      <c r="F990">
        <v>28226</v>
      </c>
      <c r="G990">
        <v>35.082673</v>
      </c>
      <c r="H990">
        <v>-80.876866399999997</v>
      </c>
      <c r="I990">
        <v>3.5</v>
      </c>
      <c r="J990">
        <v>7</v>
      </c>
      <c r="K990">
        <v>0</v>
      </c>
      <c r="L990" t="s">
        <v>3727</v>
      </c>
    </row>
    <row r="991" spans="1:12" x14ac:dyDescent="0.2">
      <c r="A991" t="s">
        <v>3728</v>
      </c>
      <c r="B991" t="s">
        <v>3729</v>
      </c>
      <c r="C991" t="s">
        <v>3730</v>
      </c>
      <c r="D991" t="s">
        <v>21</v>
      </c>
      <c r="E991" t="s">
        <v>16</v>
      </c>
      <c r="F991">
        <v>28226</v>
      </c>
      <c r="G991">
        <v>35.088940000000001</v>
      </c>
      <c r="H991">
        <v>-80.860558999999995</v>
      </c>
      <c r="I991">
        <v>3.5</v>
      </c>
      <c r="J991">
        <v>11</v>
      </c>
      <c r="K991">
        <v>1</v>
      </c>
      <c r="L991" t="s">
        <v>3731</v>
      </c>
    </row>
    <row r="992" spans="1:12" x14ac:dyDescent="0.2">
      <c r="A992" t="s">
        <v>3732</v>
      </c>
      <c r="B992" t="s">
        <v>3733</v>
      </c>
      <c r="D992" t="s">
        <v>21</v>
      </c>
      <c r="E992" t="s">
        <v>16</v>
      </c>
      <c r="F992">
        <v>28262</v>
      </c>
      <c r="G992">
        <v>35.330152900000002</v>
      </c>
      <c r="H992">
        <v>-80.732528700000003</v>
      </c>
      <c r="I992">
        <v>3.5</v>
      </c>
      <c r="J992">
        <v>3</v>
      </c>
      <c r="K992">
        <v>1</v>
      </c>
      <c r="L992" t="s">
        <v>3734</v>
      </c>
    </row>
    <row r="993" spans="1:12" x14ac:dyDescent="0.2">
      <c r="A993" t="s">
        <v>3735</v>
      </c>
      <c r="B993" t="s">
        <v>2075</v>
      </c>
      <c r="C993" t="s">
        <v>3736</v>
      </c>
      <c r="D993" t="s">
        <v>26</v>
      </c>
      <c r="E993" t="s">
        <v>16</v>
      </c>
      <c r="F993">
        <v>28078</v>
      </c>
      <c r="G993">
        <v>35.411270000000002</v>
      </c>
      <c r="H993">
        <v>-80.855992999999998</v>
      </c>
      <c r="I993">
        <v>2</v>
      </c>
      <c r="J993">
        <v>5</v>
      </c>
      <c r="K993">
        <v>1</v>
      </c>
      <c r="L993" t="s">
        <v>1453</v>
      </c>
    </row>
    <row r="994" spans="1:12" x14ac:dyDescent="0.2">
      <c r="A994" t="s">
        <v>3737</v>
      </c>
      <c r="B994" t="s">
        <v>3738</v>
      </c>
      <c r="C994" t="s">
        <v>3739</v>
      </c>
      <c r="D994" t="s">
        <v>295</v>
      </c>
      <c r="E994" t="s">
        <v>16</v>
      </c>
      <c r="F994">
        <v>28134</v>
      </c>
      <c r="G994">
        <v>35.076934999999999</v>
      </c>
      <c r="H994">
        <v>-80.876519999999999</v>
      </c>
      <c r="I994">
        <v>2.5</v>
      </c>
      <c r="J994">
        <v>37</v>
      </c>
      <c r="K994">
        <v>1</v>
      </c>
      <c r="L994" t="s">
        <v>3740</v>
      </c>
    </row>
    <row r="995" spans="1:12" x14ac:dyDescent="0.2">
      <c r="A995" t="s">
        <v>3741</v>
      </c>
      <c r="B995" t="s">
        <v>1178</v>
      </c>
      <c r="C995" t="s">
        <v>3742</v>
      </c>
      <c r="D995" t="s">
        <v>2611</v>
      </c>
      <c r="E995" t="s">
        <v>16</v>
      </c>
      <c r="F995">
        <v>28117</v>
      </c>
      <c r="G995">
        <v>35.528941516400003</v>
      </c>
      <c r="H995">
        <v>-80.864349761900002</v>
      </c>
      <c r="I995">
        <v>3</v>
      </c>
      <c r="J995">
        <v>10</v>
      </c>
      <c r="K995">
        <v>1</v>
      </c>
      <c r="L995" t="s">
        <v>3743</v>
      </c>
    </row>
    <row r="996" spans="1:12" x14ac:dyDescent="0.2">
      <c r="A996" t="s">
        <v>3744</v>
      </c>
      <c r="B996" t="s">
        <v>3745</v>
      </c>
      <c r="C996" t="s">
        <v>3746</v>
      </c>
      <c r="D996" t="s">
        <v>30</v>
      </c>
      <c r="E996" t="s">
        <v>16</v>
      </c>
      <c r="F996">
        <v>28056</v>
      </c>
      <c r="G996">
        <v>35.195214</v>
      </c>
      <c r="H996">
        <v>-81.131958999999995</v>
      </c>
      <c r="I996">
        <v>5</v>
      </c>
      <c r="J996">
        <v>5</v>
      </c>
      <c r="K996">
        <v>1</v>
      </c>
      <c r="L996" t="s">
        <v>3747</v>
      </c>
    </row>
    <row r="997" spans="1:12" x14ac:dyDescent="0.2">
      <c r="A997" t="s">
        <v>3748</v>
      </c>
      <c r="B997" t="s">
        <v>3749</v>
      </c>
      <c r="C997" t="s">
        <v>3750</v>
      </c>
      <c r="D997" t="s">
        <v>21</v>
      </c>
      <c r="E997" t="s">
        <v>16</v>
      </c>
      <c r="F997">
        <v>28217</v>
      </c>
      <c r="G997">
        <v>35.1671172</v>
      </c>
      <c r="H997">
        <v>-80.876816300000002</v>
      </c>
      <c r="I997">
        <v>2.5</v>
      </c>
      <c r="J997">
        <v>20</v>
      </c>
      <c r="K997">
        <v>1</v>
      </c>
      <c r="L997" t="s">
        <v>3751</v>
      </c>
    </row>
    <row r="998" spans="1:12" x14ac:dyDescent="0.2">
      <c r="A998" t="s">
        <v>3752</v>
      </c>
      <c r="B998" t="s">
        <v>3753</v>
      </c>
      <c r="C998" t="s">
        <v>3754</v>
      </c>
      <c r="D998" t="s">
        <v>21</v>
      </c>
      <c r="E998" t="s">
        <v>16</v>
      </c>
      <c r="F998">
        <v>28202</v>
      </c>
      <c r="G998">
        <v>35.228009813699998</v>
      </c>
      <c r="H998">
        <v>-80.844255963099997</v>
      </c>
      <c r="I998">
        <v>4</v>
      </c>
      <c r="J998">
        <v>601</v>
      </c>
      <c r="K998">
        <v>1</v>
      </c>
      <c r="L998" t="s">
        <v>3755</v>
      </c>
    </row>
    <row r="999" spans="1:12" x14ac:dyDescent="0.2">
      <c r="A999" t="s">
        <v>3756</v>
      </c>
      <c r="B999" t="s">
        <v>3757</v>
      </c>
      <c r="C999" t="s">
        <v>3758</v>
      </c>
      <c r="D999" t="s">
        <v>21</v>
      </c>
      <c r="E999" t="s">
        <v>16</v>
      </c>
      <c r="F999">
        <v>28205</v>
      </c>
      <c r="G999">
        <v>35.247188399999999</v>
      </c>
      <c r="H999">
        <v>-80.805811599999998</v>
      </c>
      <c r="I999">
        <v>4</v>
      </c>
      <c r="J999">
        <v>1247</v>
      </c>
      <c r="K999">
        <v>1</v>
      </c>
      <c r="L999" t="s">
        <v>3759</v>
      </c>
    </row>
    <row r="1000" spans="1:12" x14ac:dyDescent="0.2">
      <c r="A1000" t="s">
        <v>3760</v>
      </c>
      <c r="B1000" t="s">
        <v>637</v>
      </c>
      <c r="C1000" t="s">
        <v>3761</v>
      </c>
      <c r="D1000" t="s">
        <v>21</v>
      </c>
      <c r="E1000" t="s">
        <v>16</v>
      </c>
      <c r="F1000">
        <v>28277</v>
      </c>
      <c r="G1000">
        <v>35.033958200000001</v>
      </c>
      <c r="H1000">
        <v>-80.804741199999995</v>
      </c>
      <c r="I1000">
        <v>3</v>
      </c>
      <c r="J1000">
        <v>42</v>
      </c>
      <c r="K1000">
        <v>1</v>
      </c>
      <c r="L1000" t="s">
        <v>3762</v>
      </c>
    </row>
    <row r="1001" spans="1:12" x14ac:dyDescent="0.2">
      <c r="A1001" t="s">
        <v>3763</v>
      </c>
      <c r="B1001" t="s">
        <v>3764</v>
      </c>
      <c r="D1001" t="s">
        <v>21</v>
      </c>
      <c r="E1001" t="s">
        <v>16</v>
      </c>
      <c r="F1001">
        <v>28234</v>
      </c>
      <c r="G1001">
        <v>35.221955399999999</v>
      </c>
      <c r="H1001">
        <v>-80.832872399999999</v>
      </c>
      <c r="I1001">
        <v>2</v>
      </c>
      <c r="J1001">
        <v>8</v>
      </c>
      <c r="K1001">
        <v>1</v>
      </c>
      <c r="L1001" t="s">
        <v>3765</v>
      </c>
    </row>
    <row r="1002" spans="1:12" x14ac:dyDescent="0.2">
      <c r="A1002" t="s">
        <v>3766</v>
      </c>
      <c r="B1002" t="s">
        <v>3767</v>
      </c>
      <c r="C1002" t="s">
        <v>3768</v>
      </c>
      <c r="D1002" t="s">
        <v>21</v>
      </c>
      <c r="E1002" t="s">
        <v>16</v>
      </c>
      <c r="F1002">
        <v>28226</v>
      </c>
      <c r="G1002">
        <v>35.088675000000002</v>
      </c>
      <c r="H1002">
        <v>-80.865605000000002</v>
      </c>
      <c r="I1002">
        <v>3.5</v>
      </c>
      <c r="J1002">
        <v>15</v>
      </c>
      <c r="K1002">
        <v>0</v>
      </c>
      <c r="L1002" t="s">
        <v>3769</v>
      </c>
    </row>
    <row r="1003" spans="1:12" x14ac:dyDescent="0.2">
      <c r="A1003" t="s">
        <v>3770</v>
      </c>
      <c r="B1003" t="s">
        <v>3771</v>
      </c>
      <c r="C1003" t="s">
        <v>3772</v>
      </c>
      <c r="D1003" t="s">
        <v>135</v>
      </c>
      <c r="E1003" t="s">
        <v>16</v>
      </c>
      <c r="F1003">
        <v>28105</v>
      </c>
      <c r="G1003">
        <v>35.1202995684</v>
      </c>
      <c r="H1003">
        <v>-80.698526799999996</v>
      </c>
      <c r="I1003">
        <v>3.5</v>
      </c>
      <c r="J1003">
        <v>3</v>
      </c>
      <c r="K1003">
        <v>1</v>
      </c>
      <c r="L1003" t="s">
        <v>3773</v>
      </c>
    </row>
    <row r="1004" spans="1:12" x14ac:dyDescent="0.2">
      <c r="A1004" t="s">
        <v>3774</v>
      </c>
      <c r="B1004" t="s">
        <v>3775</v>
      </c>
      <c r="C1004" t="s">
        <v>3776</v>
      </c>
      <c r="D1004" t="s">
        <v>135</v>
      </c>
      <c r="E1004" t="s">
        <v>16</v>
      </c>
      <c r="F1004">
        <v>28105</v>
      </c>
      <c r="G1004">
        <v>35.118898999999999</v>
      </c>
      <c r="H1004">
        <v>-80.732410000000002</v>
      </c>
      <c r="I1004">
        <v>3.5</v>
      </c>
      <c r="J1004">
        <v>3</v>
      </c>
      <c r="K1004">
        <v>1</v>
      </c>
      <c r="L1004" t="s">
        <v>3777</v>
      </c>
    </row>
    <row r="1005" spans="1:12" x14ac:dyDescent="0.2">
      <c r="A1005" t="s">
        <v>3778</v>
      </c>
      <c r="B1005" t="s">
        <v>3779</v>
      </c>
      <c r="C1005" t="s">
        <v>3780</v>
      </c>
      <c r="D1005" t="s">
        <v>15</v>
      </c>
      <c r="E1005" t="s">
        <v>16</v>
      </c>
      <c r="F1005">
        <v>28031</v>
      </c>
      <c r="G1005">
        <v>35.465319600000001</v>
      </c>
      <c r="H1005">
        <v>-80.872240899999994</v>
      </c>
      <c r="I1005">
        <v>3.5</v>
      </c>
      <c r="J1005">
        <v>5</v>
      </c>
      <c r="K1005">
        <v>1</v>
      </c>
      <c r="L1005" t="s">
        <v>3665</v>
      </c>
    </row>
    <row r="1006" spans="1:12" x14ac:dyDescent="0.2">
      <c r="A1006" t="s">
        <v>3781</v>
      </c>
      <c r="B1006" t="s">
        <v>3782</v>
      </c>
      <c r="C1006" t="s">
        <v>3783</v>
      </c>
      <c r="D1006" t="s">
        <v>21</v>
      </c>
      <c r="E1006" t="s">
        <v>16</v>
      </c>
      <c r="F1006">
        <v>28277</v>
      </c>
      <c r="G1006">
        <v>35.097258047099999</v>
      </c>
      <c r="H1006">
        <v>-80.779388174399998</v>
      </c>
      <c r="I1006">
        <v>4.5</v>
      </c>
      <c r="J1006">
        <v>27</v>
      </c>
      <c r="K1006">
        <v>1</v>
      </c>
      <c r="L1006" t="s">
        <v>3784</v>
      </c>
    </row>
    <row r="1007" spans="1:12" x14ac:dyDescent="0.2">
      <c r="A1007" t="s">
        <v>3785</v>
      </c>
      <c r="B1007" t="s">
        <v>3786</v>
      </c>
      <c r="C1007" t="s">
        <v>3787</v>
      </c>
      <c r="D1007" t="s">
        <v>456</v>
      </c>
      <c r="E1007" t="s">
        <v>16</v>
      </c>
      <c r="F1007">
        <v>28012</v>
      </c>
      <c r="G1007">
        <v>35.245376100000001</v>
      </c>
      <c r="H1007">
        <v>-81.038330999999999</v>
      </c>
      <c r="I1007">
        <v>3</v>
      </c>
      <c r="J1007">
        <v>13</v>
      </c>
      <c r="K1007">
        <v>1</v>
      </c>
      <c r="L1007" t="s">
        <v>3788</v>
      </c>
    </row>
    <row r="1008" spans="1:12" x14ac:dyDescent="0.2">
      <c r="A1008" t="s">
        <v>3789</v>
      </c>
      <c r="B1008" t="s">
        <v>3790</v>
      </c>
      <c r="C1008" t="s">
        <v>3791</v>
      </c>
      <c r="D1008" t="s">
        <v>21</v>
      </c>
      <c r="E1008" t="s">
        <v>16</v>
      </c>
      <c r="F1008">
        <v>28203</v>
      </c>
      <c r="G1008">
        <v>35.210437400000004</v>
      </c>
      <c r="H1008">
        <v>-80.856449600000005</v>
      </c>
      <c r="I1008">
        <v>4</v>
      </c>
      <c r="J1008">
        <v>6</v>
      </c>
      <c r="K1008">
        <v>0</v>
      </c>
      <c r="L1008" t="s">
        <v>3792</v>
      </c>
    </row>
    <row r="1009" spans="1:12" x14ac:dyDescent="0.2">
      <c r="A1009" t="s">
        <v>3793</v>
      </c>
      <c r="B1009" t="s">
        <v>3794</v>
      </c>
      <c r="C1009" t="s">
        <v>3795</v>
      </c>
      <c r="D1009" t="s">
        <v>21</v>
      </c>
      <c r="E1009" t="s">
        <v>16</v>
      </c>
      <c r="F1009">
        <v>28217</v>
      </c>
      <c r="G1009">
        <v>35.1595947</v>
      </c>
      <c r="H1009">
        <v>-80.876498900000001</v>
      </c>
      <c r="I1009">
        <v>3</v>
      </c>
      <c r="J1009">
        <v>3</v>
      </c>
      <c r="K1009">
        <v>1</v>
      </c>
      <c r="L1009" t="s">
        <v>3796</v>
      </c>
    </row>
    <row r="1010" spans="1:12" x14ac:dyDescent="0.2">
      <c r="A1010" t="s">
        <v>3797</v>
      </c>
      <c r="B1010" t="s">
        <v>3798</v>
      </c>
      <c r="C1010" t="s">
        <v>3799</v>
      </c>
      <c r="D1010" t="s">
        <v>21</v>
      </c>
      <c r="E1010" t="s">
        <v>16</v>
      </c>
      <c r="F1010">
        <v>28277</v>
      </c>
      <c r="G1010">
        <v>35.035954099999998</v>
      </c>
      <c r="H1010">
        <v>-80.8065687</v>
      </c>
      <c r="I1010">
        <v>2.5</v>
      </c>
      <c r="J1010">
        <v>42</v>
      </c>
      <c r="K1010">
        <v>1</v>
      </c>
      <c r="L1010" t="s">
        <v>3800</v>
      </c>
    </row>
    <row r="1011" spans="1:12" x14ac:dyDescent="0.2">
      <c r="A1011" t="s">
        <v>3801</v>
      </c>
      <c r="B1011" t="s">
        <v>3802</v>
      </c>
      <c r="C1011" t="s">
        <v>3803</v>
      </c>
      <c r="D1011" t="s">
        <v>21</v>
      </c>
      <c r="E1011" t="s">
        <v>16</v>
      </c>
      <c r="F1011">
        <v>28215</v>
      </c>
      <c r="G1011">
        <v>35.282975</v>
      </c>
      <c r="H1011">
        <v>-80.669943000000004</v>
      </c>
      <c r="I1011">
        <v>4</v>
      </c>
      <c r="J1011">
        <v>6</v>
      </c>
      <c r="K1011">
        <v>1</v>
      </c>
      <c r="L1011" t="s">
        <v>3804</v>
      </c>
    </row>
    <row r="1012" spans="1:12" x14ac:dyDescent="0.2">
      <c r="A1012" t="s">
        <v>3805</v>
      </c>
      <c r="B1012" t="s">
        <v>3806</v>
      </c>
      <c r="C1012" t="s">
        <v>3807</v>
      </c>
      <c r="D1012" t="s">
        <v>21</v>
      </c>
      <c r="E1012" t="s">
        <v>16</v>
      </c>
      <c r="F1012">
        <v>28217</v>
      </c>
      <c r="G1012">
        <v>35.148470199999998</v>
      </c>
      <c r="H1012">
        <v>-80.883186300000006</v>
      </c>
      <c r="I1012">
        <v>5</v>
      </c>
      <c r="J1012">
        <v>6</v>
      </c>
      <c r="K1012">
        <v>1</v>
      </c>
      <c r="L1012" t="s">
        <v>565</v>
      </c>
    </row>
    <row r="1013" spans="1:12" x14ac:dyDescent="0.2">
      <c r="A1013" t="s">
        <v>3808</v>
      </c>
      <c r="B1013" t="s">
        <v>3809</v>
      </c>
      <c r="C1013" t="s">
        <v>3810</v>
      </c>
      <c r="D1013" t="s">
        <v>588</v>
      </c>
      <c r="E1013" t="s">
        <v>16</v>
      </c>
      <c r="F1013">
        <v>28110</v>
      </c>
      <c r="G1013">
        <v>35.088084000000002</v>
      </c>
      <c r="H1013">
        <v>-80.507909999999995</v>
      </c>
      <c r="I1013">
        <v>4.5</v>
      </c>
      <c r="J1013">
        <v>3</v>
      </c>
      <c r="K1013">
        <v>1</v>
      </c>
      <c r="L1013" t="s">
        <v>3811</v>
      </c>
    </row>
    <row r="1014" spans="1:12" x14ac:dyDescent="0.2">
      <c r="A1014" t="s">
        <v>3812</v>
      </c>
      <c r="B1014" t="s">
        <v>3813</v>
      </c>
      <c r="C1014" t="s">
        <v>3814</v>
      </c>
      <c r="D1014" t="s">
        <v>21</v>
      </c>
      <c r="E1014" t="s">
        <v>16</v>
      </c>
      <c r="F1014">
        <v>28105</v>
      </c>
      <c r="G1014">
        <v>35.066813500000002</v>
      </c>
      <c r="H1014">
        <v>-80.7582697</v>
      </c>
      <c r="I1014">
        <v>3.5</v>
      </c>
      <c r="J1014">
        <v>10</v>
      </c>
      <c r="K1014">
        <v>1</v>
      </c>
      <c r="L1014" t="s">
        <v>3815</v>
      </c>
    </row>
    <row r="1015" spans="1:12" x14ac:dyDescent="0.2">
      <c r="A1015" t="s">
        <v>3816</v>
      </c>
      <c r="B1015" t="s">
        <v>3817</v>
      </c>
      <c r="C1015" t="s">
        <v>3818</v>
      </c>
      <c r="D1015" t="s">
        <v>21</v>
      </c>
      <c r="E1015" t="s">
        <v>16</v>
      </c>
      <c r="F1015">
        <v>28210</v>
      </c>
      <c r="G1015">
        <v>35.094217</v>
      </c>
      <c r="H1015">
        <v>-80.863670999999997</v>
      </c>
      <c r="I1015">
        <v>2</v>
      </c>
      <c r="J1015">
        <v>9</v>
      </c>
      <c r="K1015">
        <v>1</v>
      </c>
      <c r="L1015" t="s">
        <v>1464</v>
      </c>
    </row>
    <row r="1016" spans="1:12" x14ac:dyDescent="0.2">
      <c r="A1016" t="s">
        <v>3819</v>
      </c>
      <c r="B1016" t="s">
        <v>3820</v>
      </c>
      <c r="C1016" t="s">
        <v>3821</v>
      </c>
      <c r="D1016" t="s">
        <v>21</v>
      </c>
      <c r="E1016" t="s">
        <v>16</v>
      </c>
      <c r="F1016">
        <v>28208</v>
      </c>
      <c r="G1016">
        <v>35.190250499999998</v>
      </c>
      <c r="H1016">
        <v>-80.928593300000003</v>
      </c>
      <c r="I1016">
        <v>3.5</v>
      </c>
      <c r="J1016">
        <v>5</v>
      </c>
      <c r="K1016">
        <v>1</v>
      </c>
      <c r="L1016" t="s">
        <v>3822</v>
      </c>
    </row>
    <row r="1017" spans="1:12" x14ac:dyDescent="0.2">
      <c r="A1017" t="s">
        <v>3823</v>
      </c>
      <c r="B1017" t="s">
        <v>3824</v>
      </c>
      <c r="C1017" t="s">
        <v>3825</v>
      </c>
      <c r="D1017" t="s">
        <v>21</v>
      </c>
      <c r="E1017" t="s">
        <v>16</v>
      </c>
      <c r="F1017">
        <v>28273</v>
      </c>
      <c r="G1017">
        <v>35.145913200000003</v>
      </c>
      <c r="H1017">
        <v>-80.929846100000006</v>
      </c>
      <c r="I1017">
        <v>1</v>
      </c>
      <c r="J1017">
        <v>3</v>
      </c>
      <c r="K1017">
        <v>1</v>
      </c>
      <c r="L1017" t="s">
        <v>2069</v>
      </c>
    </row>
    <row r="1018" spans="1:12" x14ac:dyDescent="0.2">
      <c r="A1018" t="s">
        <v>3826</v>
      </c>
      <c r="B1018" t="s">
        <v>3827</v>
      </c>
      <c r="C1018" t="s">
        <v>3828</v>
      </c>
      <c r="D1018" t="s">
        <v>26</v>
      </c>
      <c r="E1018" t="s">
        <v>16</v>
      </c>
      <c r="F1018">
        <v>28078</v>
      </c>
      <c r="G1018">
        <v>35.409902301400003</v>
      </c>
      <c r="H1018">
        <v>-80.853183999999999</v>
      </c>
      <c r="I1018">
        <v>3</v>
      </c>
      <c r="J1018">
        <v>38</v>
      </c>
      <c r="K1018">
        <v>1</v>
      </c>
      <c r="L1018" t="s">
        <v>3829</v>
      </c>
    </row>
    <row r="1019" spans="1:12" x14ac:dyDescent="0.2">
      <c r="A1019" t="s">
        <v>3830</v>
      </c>
      <c r="B1019" t="s">
        <v>3831</v>
      </c>
      <c r="C1019" t="s">
        <v>3832</v>
      </c>
      <c r="D1019" t="s">
        <v>167</v>
      </c>
      <c r="E1019" t="s">
        <v>16</v>
      </c>
      <c r="F1019">
        <v>28075</v>
      </c>
      <c r="G1019">
        <v>35.318387600000001</v>
      </c>
      <c r="H1019">
        <v>-80.672095100000007</v>
      </c>
      <c r="I1019">
        <v>3.5</v>
      </c>
      <c r="J1019">
        <v>114</v>
      </c>
      <c r="K1019">
        <v>1</v>
      </c>
      <c r="L1019" t="s">
        <v>3833</v>
      </c>
    </row>
    <row r="1020" spans="1:12" x14ac:dyDescent="0.2">
      <c r="A1020" t="s">
        <v>3834</v>
      </c>
      <c r="B1020" t="s">
        <v>3835</v>
      </c>
      <c r="C1020" t="s">
        <v>3836</v>
      </c>
      <c r="D1020" t="s">
        <v>21</v>
      </c>
      <c r="E1020" t="s">
        <v>16</v>
      </c>
      <c r="F1020">
        <v>28205</v>
      </c>
      <c r="G1020">
        <v>35.204099165700001</v>
      </c>
      <c r="H1020">
        <v>-80.760495528099995</v>
      </c>
      <c r="I1020">
        <v>3.5</v>
      </c>
      <c r="J1020">
        <v>3</v>
      </c>
      <c r="K1020">
        <v>1</v>
      </c>
      <c r="L1020" t="s">
        <v>3837</v>
      </c>
    </row>
    <row r="1021" spans="1:12" x14ac:dyDescent="0.2">
      <c r="A1021" t="s">
        <v>3838</v>
      </c>
      <c r="B1021" t="s">
        <v>3839</v>
      </c>
      <c r="C1021" t="s">
        <v>3840</v>
      </c>
      <c r="D1021" t="s">
        <v>21</v>
      </c>
      <c r="E1021" t="s">
        <v>16</v>
      </c>
      <c r="F1021">
        <v>28204</v>
      </c>
      <c r="G1021">
        <v>35.209760000000003</v>
      </c>
      <c r="H1021">
        <v>-80.837205999999995</v>
      </c>
      <c r="I1021">
        <v>4.5</v>
      </c>
      <c r="J1021">
        <v>6</v>
      </c>
      <c r="K1021">
        <v>1</v>
      </c>
      <c r="L1021" t="s">
        <v>3841</v>
      </c>
    </row>
    <row r="1022" spans="1:12" x14ac:dyDescent="0.2">
      <c r="A1022" t="s">
        <v>3842</v>
      </c>
      <c r="B1022" t="s">
        <v>3843</v>
      </c>
      <c r="C1022" t="s">
        <v>3844</v>
      </c>
      <c r="D1022" t="s">
        <v>21</v>
      </c>
      <c r="E1022" t="s">
        <v>16</v>
      </c>
      <c r="F1022">
        <v>28205</v>
      </c>
      <c r="G1022">
        <v>35.220141900000002</v>
      </c>
      <c r="H1022">
        <v>-80.805508700000004</v>
      </c>
      <c r="I1022">
        <v>4</v>
      </c>
      <c r="J1022">
        <v>118</v>
      </c>
      <c r="K1022">
        <v>1</v>
      </c>
      <c r="L1022" t="s">
        <v>3845</v>
      </c>
    </row>
    <row r="1023" spans="1:12" x14ac:dyDescent="0.2">
      <c r="A1023" t="s">
        <v>3846</v>
      </c>
      <c r="B1023" t="s">
        <v>3847</v>
      </c>
      <c r="C1023" t="s">
        <v>3848</v>
      </c>
      <c r="D1023" t="s">
        <v>39</v>
      </c>
      <c r="E1023" t="s">
        <v>16</v>
      </c>
      <c r="F1023">
        <v>28025</v>
      </c>
      <c r="G1023">
        <v>35.315590999999998</v>
      </c>
      <c r="H1023">
        <v>-80.587806299999997</v>
      </c>
      <c r="I1023">
        <v>2.5</v>
      </c>
      <c r="J1023">
        <v>3</v>
      </c>
      <c r="K1023">
        <v>1</v>
      </c>
      <c r="L1023" t="s">
        <v>3849</v>
      </c>
    </row>
    <row r="1024" spans="1:12" x14ac:dyDescent="0.2">
      <c r="A1024" t="s">
        <v>3850</v>
      </c>
      <c r="B1024" t="s">
        <v>3851</v>
      </c>
      <c r="C1024" t="s">
        <v>3852</v>
      </c>
      <c r="D1024" t="s">
        <v>21</v>
      </c>
      <c r="E1024" t="s">
        <v>16</v>
      </c>
      <c r="F1024">
        <v>28262</v>
      </c>
      <c r="G1024">
        <v>35.338470459</v>
      </c>
      <c r="H1024">
        <v>-80.760688781699997</v>
      </c>
      <c r="I1024">
        <v>2</v>
      </c>
      <c r="J1024">
        <v>7</v>
      </c>
      <c r="K1024">
        <v>1</v>
      </c>
      <c r="L1024" t="s">
        <v>3853</v>
      </c>
    </row>
    <row r="1025" spans="1:12" x14ac:dyDescent="0.2">
      <c r="A1025" t="s">
        <v>3854</v>
      </c>
      <c r="B1025" t="s">
        <v>345</v>
      </c>
      <c r="C1025" t="s">
        <v>3855</v>
      </c>
      <c r="D1025" t="s">
        <v>643</v>
      </c>
      <c r="E1025" t="s">
        <v>16</v>
      </c>
      <c r="F1025">
        <v>28079</v>
      </c>
      <c r="G1025">
        <v>35.078489576000003</v>
      </c>
      <c r="H1025">
        <v>-80.653531784199998</v>
      </c>
      <c r="I1025">
        <v>2.5</v>
      </c>
      <c r="J1025">
        <v>5</v>
      </c>
      <c r="K1025">
        <v>1</v>
      </c>
      <c r="L1025" t="s">
        <v>3856</v>
      </c>
    </row>
    <row r="1026" spans="1:12" x14ac:dyDescent="0.2">
      <c r="A1026" t="s">
        <v>3857</v>
      </c>
      <c r="B1026" t="s">
        <v>229</v>
      </c>
      <c r="C1026" t="s">
        <v>3858</v>
      </c>
      <c r="D1026" t="s">
        <v>21</v>
      </c>
      <c r="E1026" t="s">
        <v>16</v>
      </c>
      <c r="F1026">
        <v>28226</v>
      </c>
      <c r="G1026">
        <v>35.088111369499998</v>
      </c>
      <c r="H1026">
        <v>-80.850934608100005</v>
      </c>
      <c r="I1026">
        <v>3</v>
      </c>
      <c r="J1026">
        <v>76</v>
      </c>
      <c r="K1026">
        <v>1</v>
      </c>
      <c r="L1026" t="s">
        <v>3859</v>
      </c>
    </row>
    <row r="1027" spans="1:12" x14ac:dyDescent="0.2">
      <c r="A1027" t="s">
        <v>3860</v>
      </c>
      <c r="B1027" t="s">
        <v>3861</v>
      </c>
      <c r="C1027" t="s">
        <v>3862</v>
      </c>
      <c r="D1027" t="s">
        <v>456</v>
      </c>
      <c r="E1027" t="s">
        <v>16</v>
      </c>
      <c r="F1027">
        <v>28012</v>
      </c>
      <c r="G1027">
        <v>35.245206199999998</v>
      </c>
      <c r="H1027">
        <v>-81.031751900000003</v>
      </c>
      <c r="I1027">
        <v>3</v>
      </c>
      <c r="J1027">
        <v>4</v>
      </c>
      <c r="K1027">
        <v>1</v>
      </c>
      <c r="L1027" t="s">
        <v>3863</v>
      </c>
    </row>
    <row r="1028" spans="1:12" x14ac:dyDescent="0.2">
      <c r="A1028" t="s">
        <v>3864</v>
      </c>
      <c r="B1028" t="s">
        <v>3865</v>
      </c>
      <c r="C1028" t="s">
        <v>3866</v>
      </c>
      <c r="D1028" t="s">
        <v>21</v>
      </c>
      <c r="E1028" t="s">
        <v>16</v>
      </c>
      <c r="F1028">
        <v>28204</v>
      </c>
      <c r="G1028">
        <v>35.224531212499997</v>
      </c>
      <c r="H1028">
        <v>-80.820334106700003</v>
      </c>
      <c r="I1028">
        <v>5</v>
      </c>
      <c r="J1028">
        <v>11</v>
      </c>
      <c r="K1028">
        <v>1</v>
      </c>
      <c r="L1028" t="s">
        <v>3867</v>
      </c>
    </row>
    <row r="1029" spans="1:12" x14ac:dyDescent="0.2">
      <c r="A1029" t="s">
        <v>3868</v>
      </c>
      <c r="B1029" t="s">
        <v>3869</v>
      </c>
      <c r="C1029" t="s">
        <v>391</v>
      </c>
      <c r="D1029" t="s">
        <v>21</v>
      </c>
      <c r="E1029" t="s">
        <v>16</v>
      </c>
      <c r="F1029">
        <v>28211</v>
      </c>
      <c r="G1029">
        <v>35.152231100000002</v>
      </c>
      <c r="H1029">
        <v>-80.831896799999996</v>
      </c>
      <c r="I1029">
        <v>3</v>
      </c>
      <c r="J1029">
        <v>13</v>
      </c>
      <c r="K1029">
        <v>1</v>
      </c>
      <c r="L1029" t="s">
        <v>3870</v>
      </c>
    </row>
    <row r="1030" spans="1:12" x14ac:dyDescent="0.2">
      <c r="A1030" t="s">
        <v>3871</v>
      </c>
      <c r="B1030" t="s">
        <v>3872</v>
      </c>
      <c r="C1030" t="s">
        <v>3873</v>
      </c>
      <c r="D1030" t="s">
        <v>15</v>
      </c>
      <c r="E1030" t="s">
        <v>16</v>
      </c>
      <c r="F1030">
        <v>28031</v>
      </c>
      <c r="G1030">
        <v>35.491739799999998</v>
      </c>
      <c r="H1030">
        <v>-80.858060100000003</v>
      </c>
      <c r="I1030">
        <v>3</v>
      </c>
      <c r="J1030">
        <v>9</v>
      </c>
      <c r="K1030">
        <v>1</v>
      </c>
      <c r="L1030" t="s">
        <v>143</v>
      </c>
    </row>
    <row r="1031" spans="1:12" x14ac:dyDescent="0.2">
      <c r="A1031" t="s">
        <v>3874</v>
      </c>
      <c r="B1031" t="s">
        <v>438</v>
      </c>
      <c r="C1031" t="s">
        <v>3875</v>
      </c>
      <c r="D1031" t="s">
        <v>135</v>
      </c>
      <c r="E1031" t="s">
        <v>16</v>
      </c>
      <c r="F1031">
        <v>28105</v>
      </c>
      <c r="G1031">
        <v>35.127234999999999</v>
      </c>
      <c r="H1031">
        <v>-80.700350999999998</v>
      </c>
      <c r="I1031">
        <v>3.5</v>
      </c>
      <c r="J1031">
        <v>15</v>
      </c>
      <c r="K1031">
        <v>1</v>
      </c>
      <c r="L1031" t="s">
        <v>440</v>
      </c>
    </row>
    <row r="1032" spans="1:12" x14ac:dyDescent="0.2">
      <c r="A1032" t="s">
        <v>3876</v>
      </c>
      <c r="B1032" t="s">
        <v>3877</v>
      </c>
      <c r="C1032" t="s">
        <v>3878</v>
      </c>
      <c r="D1032" t="s">
        <v>21</v>
      </c>
      <c r="E1032" t="s">
        <v>16</v>
      </c>
      <c r="F1032">
        <v>28203</v>
      </c>
      <c r="G1032">
        <v>35.214756399999999</v>
      </c>
      <c r="H1032">
        <v>-80.855033300000002</v>
      </c>
      <c r="I1032">
        <v>3</v>
      </c>
      <c r="J1032">
        <v>16</v>
      </c>
      <c r="K1032">
        <v>1</v>
      </c>
      <c r="L1032" t="s">
        <v>3879</v>
      </c>
    </row>
    <row r="1033" spans="1:12" x14ac:dyDescent="0.2">
      <c r="A1033" t="s">
        <v>3880</v>
      </c>
      <c r="B1033" t="s">
        <v>3881</v>
      </c>
      <c r="C1033" t="s">
        <v>3882</v>
      </c>
      <c r="D1033" t="s">
        <v>239</v>
      </c>
      <c r="E1033" t="s">
        <v>16</v>
      </c>
      <c r="F1033">
        <v>28173</v>
      </c>
      <c r="G1033">
        <v>34.9345821</v>
      </c>
      <c r="H1033">
        <v>-80.751364300000006</v>
      </c>
      <c r="I1033">
        <v>4.5</v>
      </c>
      <c r="J1033">
        <v>3</v>
      </c>
      <c r="K1033">
        <v>1</v>
      </c>
      <c r="L1033" t="s">
        <v>3883</v>
      </c>
    </row>
    <row r="1034" spans="1:12" x14ac:dyDescent="0.2">
      <c r="A1034" t="s">
        <v>3884</v>
      </c>
      <c r="B1034" t="s">
        <v>3885</v>
      </c>
      <c r="C1034" t="s">
        <v>3886</v>
      </c>
      <c r="D1034" t="s">
        <v>21</v>
      </c>
      <c r="E1034" t="s">
        <v>16</v>
      </c>
      <c r="F1034">
        <v>28202</v>
      </c>
      <c r="G1034">
        <v>35.227841099999999</v>
      </c>
      <c r="H1034">
        <v>-80.839474499999994</v>
      </c>
      <c r="I1034">
        <v>2.5</v>
      </c>
      <c r="J1034">
        <v>5</v>
      </c>
      <c r="K1034">
        <v>0</v>
      </c>
      <c r="L1034" t="s">
        <v>3887</v>
      </c>
    </row>
    <row r="1035" spans="1:12" x14ac:dyDescent="0.2">
      <c r="A1035" t="s">
        <v>3888</v>
      </c>
      <c r="B1035" t="s">
        <v>3889</v>
      </c>
      <c r="C1035" t="s">
        <v>3890</v>
      </c>
      <c r="D1035" t="s">
        <v>21</v>
      </c>
      <c r="E1035" t="s">
        <v>16</v>
      </c>
      <c r="F1035">
        <v>28213</v>
      </c>
      <c r="G1035">
        <v>35.294168599999999</v>
      </c>
      <c r="H1035">
        <v>-80.739784700000001</v>
      </c>
      <c r="I1035">
        <v>4.5</v>
      </c>
      <c r="J1035">
        <v>4</v>
      </c>
      <c r="K1035">
        <v>0</v>
      </c>
      <c r="L1035" t="s">
        <v>3891</v>
      </c>
    </row>
    <row r="1036" spans="1:12" x14ac:dyDescent="0.2">
      <c r="A1036" t="s">
        <v>3892</v>
      </c>
      <c r="B1036" t="s">
        <v>3893</v>
      </c>
      <c r="C1036" t="s">
        <v>3894</v>
      </c>
      <c r="D1036" t="s">
        <v>21</v>
      </c>
      <c r="E1036" t="s">
        <v>16</v>
      </c>
      <c r="F1036">
        <v>28262</v>
      </c>
      <c r="G1036">
        <v>35.319074324900001</v>
      </c>
      <c r="H1036">
        <v>-80.776740086499998</v>
      </c>
      <c r="I1036">
        <v>3.5</v>
      </c>
      <c r="J1036">
        <v>5</v>
      </c>
      <c r="K1036">
        <v>1</v>
      </c>
      <c r="L1036" t="s">
        <v>3895</v>
      </c>
    </row>
    <row r="1037" spans="1:12" x14ac:dyDescent="0.2">
      <c r="A1037" t="s">
        <v>3896</v>
      </c>
      <c r="B1037" t="s">
        <v>498</v>
      </c>
      <c r="C1037" t="s">
        <v>3897</v>
      </c>
      <c r="D1037" t="s">
        <v>21</v>
      </c>
      <c r="E1037" t="s">
        <v>16</v>
      </c>
      <c r="F1037">
        <v>28226</v>
      </c>
      <c r="G1037">
        <v>35.096321000000003</v>
      </c>
      <c r="H1037">
        <v>-80.784630000000007</v>
      </c>
      <c r="I1037">
        <v>4</v>
      </c>
      <c r="J1037">
        <v>14</v>
      </c>
      <c r="K1037">
        <v>1</v>
      </c>
      <c r="L1037" t="s">
        <v>3898</v>
      </c>
    </row>
    <row r="1038" spans="1:12" x14ac:dyDescent="0.2">
      <c r="A1038" t="s">
        <v>3899</v>
      </c>
      <c r="B1038" t="s">
        <v>2528</v>
      </c>
      <c r="C1038" t="s">
        <v>3900</v>
      </c>
      <c r="D1038" t="s">
        <v>62</v>
      </c>
      <c r="E1038" t="s">
        <v>16</v>
      </c>
      <c r="F1038">
        <v>28227</v>
      </c>
      <c r="G1038">
        <v>35.188539300000002</v>
      </c>
      <c r="H1038">
        <v>-80.690663099999995</v>
      </c>
      <c r="I1038">
        <v>2.5</v>
      </c>
      <c r="J1038">
        <v>13</v>
      </c>
      <c r="K1038">
        <v>1</v>
      </c>
      <c r="L1038" t="s">
        <v>3901</v>
      </c>
    </row>
    <row r="1039" spans="1:12" x14ac:dyDescent="0.2">
      <c r="A1039" t="s">
        <v>3902</v>
      </c>
      <c r="B1039" t="s">
        <v>3903</v>
      </c>
      <c r="C1039" t="s">
        <v>3904</v>
      </c>
      <c r="D1039" t="s">
        <v>135</v>
      </c>
      <c r="E1039" t="s">
        <v>16</v>
      </c>
      <c r="F1039">
        <v>28105</v>
      </c>
      <c r="G1039">
        <v>35.115150999999997</v>
      </c>
      <c r="H1039">
        <v>-80.696957600000005</v>
      </c>
      <c r="I1039">
        <v>4.5</v>
      </c>
      <c r="J1039">
        <v>4</v>
      </c>
      <c r="K1039">
        <v>0</v>
      </c>
      <c r="L1039" t="s">
        <v>3905</v>
      </c>
    </row>
    <row r="1040" spans="1:12" x14ac:dyDescent="0.2">
      <c r="A1040" t="s">
        <v>3906</v>
      </c>
      <c r="B1040" t="s">
        <v>3907</v>
      </c>
      <c r="C1040" t="s">
        <v>3908</v>
      </c>
      <c r="D1040" t="s">
        <v>21</v>
      </c>
      <c r="E1040" t="s">
        <v>16</v>
      </c>
      <c r="F1040">
        <v>28226</v>
      </c>
      <c r="G1040">
        <v>35.089705899999998</v>
      </c>
      <c r="H1040">
        <v>-80.867846</v>
      </c>
      <c r="I1040">
        <v>4</v>
      </c>
      <c r="J1040">
        <v>9</v>
      </c>
      <c r="K1040">
        <v>1</v>
      </c>
      <c r="L1040" t="s">
        <v>3909</v>
      </c>
    </row>
    <row r="1041" spans="1:12" x14ac:dyDescent="0.2">
      <c r="A1041" t="s">
        <v>3910</v>
      </c>
      <c r="B1041" t="s">
        <v>3911</v>
      </c>
      <c r="C1041" t="s">
        <v>3912</v>
      </c>
      <c r="D1041" t="s">
        <v>21</v>
      </c>
      <c r="E1041" t="s">
        <v>16</v>
      </c>
      <c r="F1041">
        <v>28206</v>
      </c>
      <c r="G1041">
        <v>35.234342900000001</v>
      </c>
      <c r="H1041">
        <v>-80.822359199999994</v>
      </c>
      <c r="I1041">
        <v>5</v>
      </c>
      <c r="J1041">
        <v>3</v>
      </c>
      <c r="K1041">
        <v>1</v>
      </c>
      <c r="L1041" t="s">
        <v>457</v>
      </c>
    </row>
    <row r="1042" spans="1:12" x14ac:dyDescent="0.2">
      <c r="A1042" t="s">
        <v>3913</v>
      </c>
      <c r="B1042" t="s">
        <v>3914</v>
      </c>
      <c r="C1042" t="s">
        <v>3915</v>
      </c>
      <c r="D1042" t="s">
        <v>21</v>
      </c>
      <c r="E1042" t="s">
        <v>16</v>
      </c>
      <c r="F1042">
        <v>28211</v>
      </c>
      <c r="G1042">
        <v>35.152231100000002</v>
      </c>
      <c r="H1042">
        <v>-80.831896799999996</v>
      </c>
      <c r="I1042">
        <v>3.5</v>
      </c>
      <c r="J1042">
        <v>8</v>
      </c>
      <c r="K1042">
        <v>1</v>
      </c>
      <c r="L1042" t="s">
        <v>3916</v>
      </c>
    </row>
    <row r="1043" spans="1:12" x14ac:dyDescent="0.2">
      <c r="A1043" t="s">
        <v>3917</v>
      </c>
      <c r="B1043" t="s">
        <v>3918</v>
      </c>
      <c r="C1043" t="s">
        <v>3919</v>
      </c>
      <c r="D1043" t="s">
        <v>21</v>
      </c>
      <c r="E1043" t="s">
        <v>16</v>
      </c>
      <c r="F1043">
        <v>28204</v>
      </c>
      <c r="G1043">
        <v>35.224707299999999</v>
      </c>
      <c r="H1043">
        <v>-80.820736999999994</v>
      </c>
      <c r="I1043">
        <v>4.5</v>
      </c>
      <c r="J1043">
        <v>11</v>
      </c>
      <c r="K1043">
        <v>1</v>
      </c>
      <c r="L1043" t="s">
        <v>448</v>
      </c>
    </row>
    <row r="1044" spans="1:12" x14ac:dyDescent="0.2">
      <c r="A1044" t="s">
        <v>3920</v>
      </c>
      <c r="B1044" t="s">
        <v>3921</v>
      </c>
      <c r="C1044" t="s">
        <v>3922</v>
      </c>
      <c r="D1044" t="s">
        <v>295</v>
      </c>
      <c r="E1044" t="s">
        <v>16</v>
      </c>
      <c r="F1044">
        <v>28134</v>
      </c>
      <c r="G1044">
        <v>35.110280400000001</v>
      </c>
      <c r="H1044">
        <v>-80.915070600000007</v>
      </c>
      <c r="I1044">
        <v>3.5</v>
      </c>
      <c r="J1044">
        <v>3</v>
      </c>
      <c r="K1044">
        <v>1</v>
      </c>
      <c r="L1044" t="s">
        <v>3923</v>
      </c>
    </row>
    <row r="1045" spans="1:12" x14ac:dyDescent="0.2">
      <c r="A1045" t="s">
        <v>3924</v>
      </c>
      <c r="B1045" t="s">
        <v>2708</v>
      </c>
      <c r="C1045" t="s">
        <v>3925</v>
      </c>
      <c r="D1045" t="s">
        <v>21</v>
      </c>
      <c r="E1045" t="s">
        <v>16</v>
      </c>
      <c r="F1045">
        <v>28269</v>
      </c>
      <c r="G1045">
        <v>35.308649199999998</v>
      </c>
      <c r="H1045">
        <v>-80.845432900000006</v>
      </c>
      <c r="I1045">
        <v>4</v>
      </c>
      <c r="J1045">
        <v>16</v>
      </c>
      <c r="K1045">
        <v>1</v>
      </c>
      <c r="L1045" t="s">
        <v>3926</v>
      </c>
    </row>
    <row r="1046" spans="1:12" x14ac:dyDescent="0.2">
      <c r="A1046" t="s">
        <v>3927</v>
      </c>
      <c r="B1046" t="s">
        <v>3928</v>
      </c>
      <c r="C1046" t="s">
        <v>3929</v>
      </c>
      <c r="D1046" t="s">
        <v>21</v>
      </c>
      <c r="E1046" t="s">
        <v>16</v>
      </c>
      <c r="F1046">
        <v>28211</v>
      </c>
      <c r="G1046">
        <v>35.1744141</v>
      </c>
      <c r="H1046">
        <v>-80.8015714</v>
      </c>
      <c r="I1046">
        <v>3.5</v>
      </c>
      <c r="J1046">
        <v>5</v>
      </c>
      <c r="K1046">
        <v>1</v>
      </c>
      <c r="L1046" t="s">
        <v>3930</v>
      </c>
    </row>
    <row r="1047" spans="1:12" x14ac:dyDescent="0.2">
      <c r="A1047" t="s">
        <v>3931</v>
      </c>
      <c r="B1047" t="s">
        <v>3932</v>
      </c>
      <c r="C1047" t="s">
        <v>3933</v>
      </c>
      <c r="D1047" t="s">
        <v>21</v>
      </c>
      <c r="E1047" t="s">
        <v>16</v>
      </c>
      <c r="F1047">
        <v>28278</v>
      </c>
      <c r="G1047">
        <v>35.168334399999999</v>
      </c>
      <c r="H1047">
        <v>-80.969752</v>
      </c>
      <c r="I1047">
        <v>3</v>
      </c>
      <c r="J1047">
        <v>3</v>
      </c>
      <c r="K1047">
        <v>1</v>
      </c>
      <c r="L1047" t="s">
        <v>3934</v>
      </c>
    </row>
    <row r="1048" spans="1:12" x14ac:dyDescent="0.2">
      <c r="A1048" t="s">
        <v>3935</v>
      </c>
      <c r="B1048" t="s">
        <v>3936</v>
      </c>
      <c r="C1048" t="s">
        <v>3937</v>
      </c>
      <c r="D1048" t="s">
        <v>21</v>
      </c>
      <c r="E1048" t="s">
        <v>16</v>
      </c>
      <c r="F1048">
        <v>28262</v>
      </c>
      <c r="G1048">
        <v>35.313499100000001</v>
      </c>
      <c r="H1048">
        <v>-80.753096099999993</v>
      </c>
      <c r="I1048">
        <v>3</v>
      </c>
      <c r="J1048">
        <v>5</v>
      </c>
      <c r="K1048">
        <v>1</v>
      </c>
      <c r="L1048" t="s">
        <v>3938</v>
      </c>
    </row>
    <row r="1049" spans="1:12" x14ac:dyDescent="0.2">
      <c r="A1049" t="s">
        <v>3939</v>
      </c>
      <c r="B1049" t="s">
        <v>3940</v>
      </c>
      <c r="C1049" t="s">
        <v>3941</v>
      </c>
      <c r="D1049" t="s">
        <v>135</v>
      </c>
      <c r="E1049" t="s">
        <v>16</v>
      </c>
      <c r="F1049">
        <v>28105</v>
      </c>
      <c r="G1049">
        <v>35.1303634</v>
      </c>
      <c r="H1049">
        <v>-80.719146199999997</v>
      </c>
      <c r="I1049">
        <v>3</v>
      </c>
      <c r="J1049">
        <v>4</v>
      </c>
      <c r="K1049">
        <v>0</v>
      </c>
      <c r="L1049" t="s">
        <v>3942</v>
      </c>
    </row>
    <row r="1050" spans="1:12" x14ac:dyDescent="0.2">
      <c r="A1050" t="s">
        <v>3943</v>
      </c>
      <c r="B1050" t="s">
        <v>3944</v>
      </c>
      <c r="C1050" t="s">
        <v>3945</v>
      </c>
      <c r="D1050" t="s">
        <v>26</v>
      </c>
      <c r="E1050" t="s">
        <v>16</v>
      </c>
      <c r="F1050">
        <v>28078</v>
      </c>
      <c r="G1050">
        <v>35.4113015</v>
      </c>
      <c r="H1050">
        <v>-80.853661099999997</v>
      </c>
      <c r="I1050">
        <v>3</v>
      </c>
      <c r="J1050">
        <v>8</v>
      </c>
      <c r="K1050">
        <v>0</v>
      </c>
      <c r="L1050" t="s">
        <v>3946</v>
      </c>
    </row>
    <row r="1051" spans="1:12" x14ac:dyDescent="0.2">
      <c r="A1051" t="s">
        <v>3947</v>
      </c>
      <c r="B1051" t="s">
        <v>3948</v>
      </c>
      <c r="C1051" t="s">
        <v>3949</v>
      </c>
      <c r="D1051" t="s">
        <v>167</v>
      </c>
      <c r="E1051" t="s">
        <v>16</v>
      </c>
      <c r="F1051">
        <v>28075</v>
      </c>
      <c r="G1051">
        <v>35.326426499999997</v>
      </c>
      <c r="H1051">
        <v>-80.646772400000003</v>
      </c>
      <c r="I1051">
        <v>3.5</v>
      </c>
      <c r="J1051">
        <v>21</v>
      </c>
      <c r="K1051">
        <v>1</v>
      </c>
      <c r="L1051" t="s">
        <v>3950</v>
      </c>
    </row>
    <row r="1052" spans="1:12" x14ac:dyDescent="0.2">
      <c r="A1052" t="s">
        <v>3951</v>
      </c>
      <c r="B1052" t="s">
        <v>1178</v>
      </c>
      <c r="C1052" t="s">
        <v>3952</v>
      </c>
      <c r="D1052" t="s">
        <v>39</v>
      </c>
      <c r="E1052" t="s">
        <v>16</v>
      </c>
      <c r="F1052">
        <v>28027</v>
      </c>
      <c r="G1052">
        <v>35.375110148499999</v>
      </c>
      <c r="H1052">
        <v>-80.732622050800003</v>
      </c>
      <c r="I1052">
        <v>2</v>
      </c>
      <c r="J1052">
        <v>33</v>
      </c>
      <c r="K1052">
        <v>1</v>
      </c>
      <c r="L1052" t="s">
        <v>3953</v>
      </c>
    </row>
    <row r="1053" spans="1:12" x14ac:dyDescent="0.2">
      <c r="A1053" t="s">
        <v>3954</v>
      </c>
      <c r="B1053" t="s">
        <v>3955</v>
      </c>
      <c r="C1053" t="s">
        <v>3956</v>
      </c>
      <c r="D1053" t="s">
        <v>643</v>
      </c>
      <c r="E1053" t="s">
        <v>16</v>
      </c>
      <c r="F1053">
        <v>28079</v>
      </c>
      <c r="G1053">
        <v>35.079590500000002</v>
      </c>
      <c r="H1053">
        <v>-80.654801500000005</v>
      </c>
      <c r="I1053">
        <v>5</v>
      </c>
      <c r="J1053">
        <v>28</v>
      </c>
      <c r="K1053">
        <v>1</v>
      </c>
      <c r="L1053" t="s">
        <v>3957</v>
      </c>
    </row>
    <row r="1054" spans="1:12" x14ac:dyDescent="0.2">
      <c r="A1054" t="s">
        <v>3958</v>
      </c>
      <c r="B1054" t="s">
        <v>3959</v>
      </c>
      <c r="C1054" t="s">
        <v>3960</v>
      </c>
      <c r="D1054" t="s">
        <v>21</v>
      </c>
      <c r="E1054" t="s">
        <v>16</v>
      </c>
      <c r="F1054">
        <v>28216</v>
      </c>
      <c r="G1054">
        <v>35.352317803799998</v>
      </c>
      <c r="H1054">
        <v>-80.851912285599994</v>
      </c>
      <c r="I1054">
        <v>2.5</v>
      </c>
      <c r="J1054">
        <v>92</v>
      </c>
      <c r="K1054">
        <v>1</v>
      </c>
      <c r="L1054" t="s">
        <v>3961</v>
      </c>
    </row>
    <row r="1055" spans="1:12" x14ac:dyDescent="0.2">
      <c r="A1055" t="s">
        <v>3962</v>
      </c>
      <c r="B1055" t="s">
        <v>3963</v>
      </c>
      <c r="C1055" t="s">
        <v>3964</v>
      </c>
      <c r="D1055" t="s">
        <v>30</v>
      </c>
      <c r="E1055" t="s">
        <v>16</v>
      </c>
      <c r="F1055">
        <v>28052</v>
      </c>
      <c r="G1055">
        <v>35.246514300000001</v>
      </c>
      <c r="H1055">
        <v>-81.195095199999997</v>
      </c>
      <c r="I1055">
        <v>1</v>
      </c>
      <c r="J1055">
        <v>3</v>
      </c>
      <c r="K1055">
        <v>1</v>
      </c>
      <c r="L1055" t="s">
        <v>3965</v>
      </c>
    </row>
    <row r="1056" spans="1:12" x14ac:dyDescent="0.2">
      <c r="A1056" t="s">
        <v>3966</v>
      </c>
      <c r="B1056" t="s">
        <v>3967</v>
      </c>
      <c r="C1056" t="s">
        <v>3968</v>
      </c>
      <c r="D1056" t="s">
        <v>295</v>
      </c>
      <c r="E1056" t="s">
        <v>16</v>
      </c>
      <c r="F1056">
        <v>28134</v>
      </c>
      <c r="G1056">
        <v>35.086154800000003</v>
      </c>
      <c r="H1056">
        <v>-80.880627099999998</v>
      </c>
      <c r="I1056">
        <v>5</v>
      </c>
      <c r="J1056">
        <v>9</v>
      </c>
      <c r="K1056">
        <v>1</v>
      </c>
      <c r="L1056" t="s">
        <v>3969</v>
      </c>
    </row>
    <row r="1057" spans="1:12" x14ac:dyDescent="0.2">
      <c r="A1057" t="s">
        <v>3970</v>
      </c>
      <c r="B1057" t="s">
        <v>3971</v>
      </c>
      <c r="C1057" t="s">
        <v>3972</v>
      </c>
      <c r="D1057" t="s">
        <v>21</v>
      </c>
      <c r="E1057" t="s">
        <v>16</v>
      </c>
      <c r="F1057">
        <v>28210</v>
      </c>
      <c r="G1057">
        <v>35.152340479499998</v>
      </c>
      <c r="H1057">
        <v>-80.840114727599996</v>
      </c>
      <c r="I1057">
        <v>4</v>
      </c>
      <c r="J1057">
        <v>343</v>
      </c>
      <c r="K1057">
        <v>0</v>
      </c>
      <c r="L1057" t="s">
        <v>3973</v>
      </c>
    </row>
    <row r="1058" spans="1:12" x14ac:dyDescent="0.2">
      <c r="A1058" t="s">
        <v>3974</v>
      </c>
      <c r="B1058" t="s">
        <v>3975</v>
      </c>
      <c r="C1058" t="s">
        <v>3976</v>
      </c>
      <c r="D1058" t="s">
        <v>21</v>
      </c>
      <c r="E1058" t="s">
        <v>16</v>
      </c>
      <c r="F1058">
        <v>28277</v>
      </c>
      <c r="G1058">
        <v>35.056294200000004</v>
      </c>
      <c r="H1058">
        <v>-80.835396099999997</v>
      </c>
      <c r="I1058">
        <v>2.5</v>
      </c>
      <c r="J1058">
        <v>119</v>
      </c>
      <c r="K1058">
        <v>0</v>
      </c>
      <c r="L1058" t="s">
        <v>515</v>
      </c>
    </row>
    <row r="1059" spans="1:12" x14ac:dyDescent="0.2">
      <c r="A1059" t="s">
        <v>3977</v>
      </c>
      <c r="B1059" t="s">
        <v>3978</v>
      </c>
      <c r="D1059" t="s">
        <v>21</v>
      </c>
      <c r="E1059" t="s">
        <v>16</v>
      </c>
      <c r="F1059">
        <v>28273</v>
      </c>
      <c r="G1059">
        <v>35.129055700000002</v>
      </c>
      <c r="H1059">
        <v>-80.953947499999998</v>
      </c>
      <c r="I1059">
        <v>2.5</v>
      </c>
      <c r="J1059">
        <v>5</v>
      </c>
      <c r="K1059">
        <v>1</v>
      </c>
      <c r="L1059" t="s">
        <v>3979</v>
      </c>
    </row>
    <row r="1060" spans="1:12" x14ac:dyDescent="0.2">
      <c r="A1060" t="s">
        <v>3980</v>
      </c>
      <c r="B1060" t="s">
        <v>3981</v>
      </c>
      <c r="C1060" t="s">
        <v>3982</v>
      </c>
      <c r="D1060" t="s">
        <v>21</v>
      </c>
      <c r="E1060" t="s">
        <v>16</v>
      </c>
      <c r="F1060">
        <v>28209</v>
      </c>
      <c r="G1060">
        <v>35.172751133799999</v>
      </c>
      <c r="H1060">
        <v>-80.849359161099997</v>
      </c>
      <c r="I1060">
        <v>3.5</v>
      </c>
      <c r="J1060">
        <v>329</v>
      </c>
      <c r="K1060">
        <v>1</v>
      </c>
      <c r="L1060" t="s">
        <v>3983</v>
      </c>
    </row>
    <row r="1061" spans="1:12" x14ac:dyDescent="0.2">
      <c r="A1061" t="s">
        <v>3984</v>
      </c>
      <c r="B1061" t="s">
        <v>3985</v>
      </c>
      <c r="C1061" t="s">
        <v>3986</v>
      </c>
      <c r="D1061" t="s">
        <v>21</v>
      </c>
      <c r="E1061" t="s">
        <v>16</v>
      </c>
      <c r="F1061">
        <v>28277</v>
      </c>
      <c r="G1061">
        <v>35.035124000000003</v>
      </c>
      <c r="H1061">
        <v>-80.804962000000003</v>
      </c>
      <c r="I1061">
        <v>4.5</v>
      </c>
      <c r="J1061">
        <v>40</v>
      </c>
      <c r="K1061">
        <v>1</v>
      </c>
      <c r="L1061" t="s">
        <v>3987</v>
      </c>
    </row>
    <row r="1062" spans="1:12" x14ac:dyDescent="0.2">
      <c r="A1062" t="s">
        <v>3988</v>
      </c>
      <c r="B1062" t="s">
        <v>3989</v>
      </c>
      <c r="C1062" t="s">
        <v>3990</v>
      </c>
      <c r="D1062" t="s">
        <v>21</v>
      </c>
      <c r="E1062" t="s">
        <v>16</v>
      </c>
      <c r="F1062">
        <v>28270</v>
      </c>
      <c r="G1062">
        <v>35.137222999999999</v>
      </c>
      <c r="H1062">
        <v>-80.734594000000001</v>
      </c>
      <c r="I1062">
        <v>4</v>
      </c>
      <c r="J1062">
        <v>12</v>
      </c>
      <c r="K1062">
        <v>0</v>
      </c>
      <c r="L1062" t="s">
        <v>3991</v>
      </c>
    </row>
    <row r="1063" spans="1:12" x14ac:dyDescent="0.2">
      <c r="A1063" t="s">
        <v>3992</v>
      </c>
      <c r="B1063" t="s">
        <v>3993</v>
      </c>
      <c r="C1063" t="s">
        <v>3994</v>
      </c>
      <c r="D1063" t="s">
        <v>21</v>
      </c>
      <c r="E1063" t="s">
        <v>16</v>
      </c>
      <c r="F1063">
        <v>28207</v>
      </c>
      <c r="G1063">
        <v>35.201075199999998</v>
      </c>
      <c r="H1063">
        <v>-80.812918199999999</v>
      </c>
      <c r="I1063">
        <v>5</v>
      </c>
      <c r="J1063">
        <v>3</v>
      </c>
      <c r="K1063">
        <v>1</v>
      </c>
      <c r="L1063" t="s">
        <v>3995</v>
      </c>
    </row>
    <row r="1064" spans="1:12" x14ac:dyDescent="0.2">
      <c r="A1064" t="s">
        <v>3996</v>
      </c>
      <c r="B1064" t="s">
        <v>3997</v>
      </c>
      <c r="C1064" t="s">
        <v>3998</v>
      </c>
      <c r="D1064" t="s">
        <v>21</v>
      </c>
      <c r="E1064" t="s">
        <v>16</v>
      </c>
      <c r="F1064">
        <v>28203</v>
      </c>
      <c r="G1064">
        <v>35.214221999999999</v>
      </c>
      <c r="H1064">
        <v>-80.855236399999995</v>
      </c>
      <c r="I1064">
        <v>3.5</v>
      </c>
      <c r="J1064">
        <v>11</v>
      </c>
      <c r="K1064">
        <v>0</v>
      </c>
      <c r="L1064" t="s">
        <v>3999</v>
      </c>
    </row>
    <row r="1065" spans="1:12" x14ac:dyDescent="0.2">
      <c r="A1065" t="s">
        <v>4000</v>
      </c>
      <c r="B1065" t="s">
        <v>4001</v>
      </c>
      <c r="C1065" t="s">
        <v>4002</v>
      </c>
      <c r="D1065" t="s">
        <v>15</v>
      </c>
      <c r="E1065" t="s">
        <v>16</v>
      </c>
      <c r="F1065">
        <v>28031</v>
      </c>
      <c r="G1065">
        <v>35.472060200000001</v>
      </c>
      <c r="H1065">
        <v>-80.8744193</v>
      </c>
      <c r="I1065">
        <v>4</v>
      </c>
      <c r="J1065">
        <v>8</v>
      </c>
      <c r="K1065">
        <v>0</v>
      </c>
      <c r="L1065" t="s">
        <v>4003</v>
      </c>
    </row>
    <row r="1066" spans="1:12" x14ac:dyDescent="0.2">
      <c r="A1066" t="s">
        <v>4004</v>
      </c>
      <c r="B1066" t="s">
        <v>4005</v>
      </c>
      <c r="C1066" t="s">
        <v>4006</v>
      </c>
      <c r="D1066" t="s">
        <v>21</v>
      </c>
      <c r="E1066" t="s">
        <v>16</v>
      </c>
      <c r="F1066">
        <v>28226</v>
      </c>
      <c r="G1066">
        <v>35.088796000000002</v>
      </c>
      <c r="H1066">
        <v>-80.816148999999996</v>
      </c>
      <c r="I1066">
        <v>5</v>
      </c>
      <c r="J1066">
        <v>5</v>
      </c>
      <c r="K1066">
        <v>1</v>
      </c>
      <c r="L1066" t="s">
        <v>4007</v>
      </c>
    </row>
    <row r="1067" spans="1:12" x14ac:dyDescent="0.2">
      <c r="A1067" t="s">
        <v>4008</v>
      </c>
      <c r="B1067" t="s">
        <v>4009</v>
      </c>
      <c r="C1067" t="s">
        <v>4010</v>
      </c>
      <c r="D1067" t="s">
        <v>21</v>
      </c>
      <c r="E1067" t="s">
        <v>16</v>
      </c>
      <c r="F1067">
        <v>28212</v>
      </c>
      <c r="G1067">
        <v>35.151797100000003</v>
      </c>
      <c r="H1067">
        <v>-80.745302800000005</v>
      </c>
      <c r="I1067">
        <v>3.5</v>
      </c>
      <c r="J1067">
        <v>4</v>
      </c>
      <c r="K1067">
        <v>1</v>
      </c>
      <c r="L1067" t="s">
        <v>4011</v>
      </c>
    </row>
    <row r="1068" spans="1:12" x14ac:dyDescent="0.2">
      <c r="A1068" t="s">
        <v>4012</v>
      </c>
      <c r="B1068" t="s">
        <v>4013</v>
      </c>
      <c r="C1068" t="s">
        <v>4014</v>
      </c>
      <c r="D1068" t="s">
        <v>21</v>
      </c>
      <c r="E1068" t="s">
        <v>16</v>
      </c>
      <c r="F1068">
        <v>28226</v>
      </c>
      <c r="G1068">
        <v>35.087031000000003</v>
      </c>
      <c r="H1068">
        <v>-80.851902899999999</v>
      </c>
      <c r="I1068">
        <v>3.5</v>
      </c>
      <c r="J1068">
        <v>5</v>
      </c>
      <c r="K1068">
        <v>0</v>
      </c>
      <c r="L1068" t="s">
        <v>4015</v>
      </c>
    </row>
    <row r="1069" spans="1:12" x14ac:dyDescent="0.2">
      <c r="A1069" t="s">
        <v>4016</v>
      </c>
      <c r="B1069" t="s">
        <v>4017</v>
      </c>
      <c r="C1069" t="s">
        <v>4018</v>
      </c>
      <c r="D1069" t="s">
        <v>21</v>
      </c>
      <c r="E1069" t="s">
        <v>16</v>
      </c>
      <c r="F1069">
        <v>28217</v>
      </c>
      <c r="G1069">
        <v>35.168235498500003</v>
      </c>
      <c r="H1069">
        <v>-80.876568550900004</v>
      </c>
      <c r="I1069">
        <v>3.5</v>
      </c>
      <c r="J1069">
        <v>3</v>
      </c>
      <c r="K1069">
        <v>1</v>
      </c>
      <c r="L1069" t="s">
        <v>709</v>
      </c>
    </row>
    <row r="1070" spans="1:12" x14ac:dyDescent="0.2">
      <c r="A1070" t="s">
        <v>4019</v>
      </c>
      <c r="B1070" t="s">
        <v>4020</v>
      </c>
      <c r="C1070" t="s">
        <v>4021</v>
      </c>
      <c r="D1070" t="s">
        <v>21</v>
      </c>
      <c r="E1070" t="s">
        <v>16</v>
      </c>
      <c r="F1070">
        <v>28216</v>
      </c>
      <c r="G1070">
        <v>35.324267900000002</v>
      </c>
      <c r="H1070">
        <v>-80.947736000000006</v>
      </c>
      <c r="I1070">
        <v>4</v>
      </c>
      <c r="J1070">
        <v>29</v>
      </c>
      <c r="K1070">
        <v>0</v>
      </c>
      <c r="L1070" t="s">
        <v>1563</v>
      </c>
    </row>
    <row r="1071" spans="1:12" x14ac:dyDescent="0.2">
      <c r="A1071" t="s">
        <v>4022</v>
      </c>
      <c r="B1071" t="s">
        <v>4023</v>
      </c>
      <c r="C1071" t="s">
        <v>4024</v>
      </c>
      <c r="D1071" t="s">
        <v>21</v>
      </c>
      <c r="E1071" t="s">
        <v>16</v>
      </c>
      <c r="F1071">
        <v>28277</v>
      </c>
      <c r="G1071">
        <v>35.039599000000003</v>
      </c>
      <c r="H1071">
        <v>-80.8424914</v>
      </c>
      <c r="I1071">
        <v>4</v>
      </c>
      <c r="J1071">
        <v>35</v>
      </c>
      <c r="K1071">
        <v>1</v>
      </c>
      <c r="L1071" t="s">
        <v>4025</v>
      </c>
    </row>
    <row r="1072" spans="1:12" x14ac:dyDescent="0.2">
      <c r="A1072" t="s">
        <v>4026</v>
      </c>
      <c r="B1072" t="s">
        <v>4027</v>
      </c>
      <c r="C1072" t="s">
        <v>4028</v>
      </c>
      <c r="D1072" t="s">
        <v>135</v>
      </c>
      <c r="E1072" t="s">
        <v>16</v>
      </c>
      <c r="F1072">
        <v>28105</v>
      </c>
      <c r="G1072">
        <v>35.120626000000001</v>
      </c>
      <c r="H1072">
        <v>-80.717575999999994</v>
      </c>
      <c r="I1072">
        <v>4</v>
      </c>
      <c r="J1072">
        <v>7</v>
      </c>
      <c r="K1072">
        <v>1</v>
      </c>
      <c r="L1072" t="s">
        <v>4029</v>
      </c>
    </row>
    <row r="1073" spans="1:12" x14ac:dyDescent="0.2">
      <c r="A1073" t="s">
        <v>4030</v>
      </c>
      <c r="B1073" t="s">
        <v>4031</v>
      </c>
      <c r="C1073" t="s">
        <v>4032</v>
      </c>
      <c r="D1073" t="s">
        <v>21</v>
      </c>
      <c r="E1073" t="s">
        <v>16</v>
      </c>
      <c r="F1073">
        <v>28204</v>
      </c>
      <c r="G1073">
        <v>35.210374000000002</v>
      </c>
      <c r="H1073">
        <v>-80.835491700000006</v>
      </c>
      <c r="I1073">
        <v>1.5</v>
      </c>
      <c r="J1073">
        <v>12</v>
      </c>
      <c r="K1073">
        <v>1</v>
      </c>
      <c r="L1073" t="s">
        <v>4033</v>
      </c>
    </row>
    <row r="1074" spans="1:12" x14ac:dyDescent="0.2">
      <c r="A1074" t="s">
        <v>4034</v>
      </c>
      <c r="B1074" t="s">
        <v>4035</v>
      </c>
      <c r="C1074" t="s">
        <v>4036</v>
      </c>
      <c r="D1074" t="s">
        <v>21</v>
      </c>
      <c r="E1074" t="s">
        <v>16</v>
      </c>
      <c r="F1074">
        <v>28262</v>
      </c>
      <c r="G1074">
        <v>35.334612100000001</v>
      </c>
      <c r="H1074">
        <v>-80.765433099999996</v>
      </c>
      <c r="I1074">
        <v>1</v>
      </c>
      <c r="J1074">
        <v>5</v>
      </c>
      <c r="K1074">
        <v>1</v>
      </c>
      <c r="L1074" t="s">
        <v>4037</v>
      </c>
    </row>
    <row r="1075" spans="1:12" x14ac:dyDescent="0.2">
      <c r="A1075" t="s">
        <v>4038</v>
      </c>
      <c r="B1075" t="s">
        <v>4039</v>
      </c>
      <c r="C1075" t="s">
        <v>4040</v>
      </c>
      <c r="D1075" t="s">
        <v>26</v>
      </c>
      <c r="E1075" t="s">
        <v>16</v>
      </c>
      <c r="F1075">
        <v>28078</v>
      </c>
      <c r="G1075">
        <v>35.437227999999998</v>
      </c>
      <c r="H1075">
        <v>-80.864545500000006</v>
      </c>
      <c r="I1075">
        <v>5</v>
      </c>
      <c r="J1075">
        <v>4</v>
      </c>
      <c r="K1075">
        <v>1</v>
      </c>
      <c r="L1075" t="s">
        <v>4041</v>
      </c>
    </row>
    <row r="1076" spans="1:12" x14ac:dyDescent="0.2">
      <c r="A1076" t="s">
        <v>4042</v>
      </c>
      <c r="B1076" t="s">
        <v>4043</v>
      </c>
      <c r="C1076" t="s">
        <v>4044</v>
      </c>
      <c r="D1076" t="s">
        <v>30</v>
      </c>
      <c r="E1076" t="s">
        <v>16</v>
      </c>
      <c r="F1076">
        <v>28054</v>
      </c>
      <c r="G1076">
        <v>35.276119399999999</v>
      </c>
      <c r="H1076">
        <v>-81.134926399999998</v>
      </c>
      <c r="I1076">
        <v>3.5</v>
      </c>
      <c r="J1076">
        <v>3</v>
      </c>
      <c r="K1076">
        <v>1</v>
      </c>
      <c r="L1076" t="s">
        <v>1060</v>
      </c>
    </row>
    <row r="1077" spans="1:12" x14ac:dyDescent="0.2">
      <c r="A1077" t="s">
        <v>4045</v>
      </c>
      <c r="B1077" t="s">
        <v>4046</v>
      </c>
      <c r="C1077" t="s">
        <v>4047</v>
      </c>
      <c r="D1077" t="s">
        <v>26</v>
      </c>
      <c r="E1077" t="s">
        <v>16</v>
      </c>
      <c r="F1077">
        <v>28078</v>
      </c>
      <c r="G1077">
        <v>35.408391000000002</v>
      </c>
      <c r="H1077">
        <v>-80.862950499999997</v>
      </c>
      <c r="I1077">
        <v>2.5</v>
      </c>
      <c r="J1077">
        <v>55</v>
      </c>
      <c r="K1077">
        <v>1</v>
      </c>
      <c r="L1077" t="s">
        <v>709</v>
      </c>
    </row>
    <row r="1078" spans="1:12" x14ac:dyDescent="0.2">
      <c r="A1078" t="s">
        <v>4048</v>
      </c>
      <c r="B1078" t="s">
        <v>4049</v>
      </c>
      <c r="C1078" t="s">
        <v>4050</v>
      </c>
      <c r="D1078" t="s">
        <v>21</v>
      </c>
      <c r="E1078" t="s">
        <v>16</v>
      </c>
      <c r="F1078">
        <v>28206</v>
      </c>
      <c r="G1078">
        <v>35.232286999999999</v>
      </c>
      <c r="H1078">
        <v>-80.825472000000005</v>
      </c>
      <c r="I1078">
        <v>4.5</v>
      </c>
      <c r="J1078">
        <v>6</v>
      </c>
      <c r="K1078">
        <v>1</v>
      </c>
      <c r="L1078" t="s">
        <v>4051</v>
      </c>
    </row>
    <row r="1079" spans="1:12" x14ac:dyDescent="0.2">
      <c r="A1079" t="s">
        <v>4052</v>
      </c>
      <c r="B1079" t="s">
        <v>4053</v>
      </c>
      <c r="C1079" t="s">
        <v>4054</v>
      </c>
      <c r="D1079" t="s">
        <v>588</v>
      </c>
      <c r="E1079" t="s">
        <v>16</v>
      </c>
      <c r="F1079">
        <v>28110</v>
      </c>
      <c r="G1079">
        <v>35.019866803200003</v>
      </c>
      <c r="H1079">
        <v>-80.589837357500002</v>
      </c>
      <c r="I1079">
        <v>2</v>
      </c>
      <c r="J1079">
        <v>3</v>
      </c>
      <c r="K1079">
        <v>1</v>
      </c>
      <c r="L1079" t="s">
        <v>2146</v>
      </c>
    </row>
    <row r="1080" spans="1:12" x14ac:dyDescent="0.2">
      <c r="A1080" t="s">
        <v>4055</v>
      </c>
      <c r="B1080" t="s">
        <v>4056</v>
      </c>
      <c r="C1080" t="s">
        <v>4057</v>
      </c>
      <c r="D1080" t="s">
        <v>21</v>
      </c>
      <c r="E1080" t="s">
        <v>16</v>
      </c>
      <c r="F1080">
        <v>28209</v>
      </c>
      <c r="G1080">
        <v>35.173580000000001</v>
      </c>
      <c r="H1080">
        <v>-80.849997999999999</v>
      </c>
      <c r="I1080">
        <v>3.5</v>
      </c>
      <c r="J1080">
        <v>595</v>
      </c>
      <c r="K1080">
        <v>1</v>
      </c>
      <c r="L1080" t="s">
        <v>4058</v>
      </c>
    </row>
    <row r="1081" spans="1:12" x14ac:dyDescent="0.2">
      <c r="A1081" t="s">
        <v>4059</v>
      </c>
      <c r="B1081" t="s">
        <v>4060</v>
      </c>
      <c r="C1081" t="s">
        <v>4061</v>
      </c>
      <c r="D1081" t="s">
        <v>39</v>
      </c>
      <c r="E1081" t="s">
        <v>16</v>
      </c>
      <c r="F1081">
        <v>28027</v>
      </c>
      <c r="G1081">
        <v>35.429354506499998</v>
      </c>
      <c r="H1081">
        <v>-80.607791019000004</v>
      </c>
      <c r="I1081">
        <v>4.5</v>
      </c>
      <c r="J1081">
        <v>3</v>
      </c>
      <c r="K1081">
        <v>0</v>
      </c>
      <c r="L1081" t="s">
        <v>4062</v>
      </c>
    </row>
    <row r="1082" spans="1:12" x14ac:dyDescent="0.2">
      <c r="A1082" t="s">
        <v>4063</v>
      </c>
      <c r="B1082" t="s">
        <v>4064</v>
      </c>
      <c r="C1082" t="s">
        <v>4065</v>
      </c>
      <c r="D1082" t="s">
        <v>21</v>
      </c>
      <c r="E1082" t="s">
        <v>16</v>
      </c>
      <c r="F1082">
        <v>28226</v>
      </c>
      <c r="G1082">
        <v>35.086198000000003</v>
      </c>
      <c r="H1082">
        <v>-80.850279499999999</v>
      </c>
      <c r="I1082">
        <v>4.5</v>
      </c>
      <c r="J1082">
        <v>18</v>
      </c>
      <c r="K1082">
        <v>1</v>
      </c>
      <c r="L1082" t="s">
        <v>188</v>
      </c>
    </row>
    <row r="1083" spans="1:12" x14ac:dyDescent="0.2">
      <c r="A1083" t="s">
        <v>4066</v>
      </c>
      <c r="B1083" t="s">
        <v>4067</v>
      </c>
      <c r="C1083" t="s">
        <v>4068</v>
      </c>
      <c r="D1083" t="s">
        <v>21</v>
      </c>
      <c r="E1083" t="s">
        <v>16</v>
      </c>
      <c r="F1083">
        <v>28217</v>
      </c>
      <c r="G1083">
        <v>35.150307599999998</v>
      </c>
      <c r="H1083">
        <v>-80.9265197</v>
      </c>
      <c r="I1083">
        <v>3</v>
      </c>
      <c r="J1083">
        <v>21</v>
      </c>
      <c r="K1083">
        <v>1</v>
      </c>
      <c r="L1083" t="s">
        <v>4069</v>
      </c>
    </row>
    <row r="1084" spans="1:12" x14ac:dyDescent="0.2">
      <c r="A1084" t="s">
        <v>4070</v>
      </c>
      <c r="B1084" t="s">
        <v>4071</v>
      </c>
      <c r="C1084" t="s">
        <v>4072</v>
      </c>
      <c r="D1084" t="s">
        <v>21</v>
      </c>
      <c r="E1084" t="s">
        <v>16</v>
      </c>
      <c r="F1084">
        <v>28262</v>
      </c>
      <c r="G1084">
        <v>35.3288735</v>
      </c>
      <c r="H1084">
        <v>-80.7385479</v>
      </c>
      <c r="I1084">
        <v>2.5</v>
      </c>
      <c r="J1084">
        <v>106</v>
      </c>
      <c r="K1084">
        <v>1</v>
      </c>
      <c r="L1084" t="s">
        <v>4073</v>
      </c>
    </row>
    <row r="1085" spans="1:12" x14ac:dyDescent="0.2">
      <c r="A1085" t="s">
        <v>4074</v>
      </c>
      <c r="B1085" t="s">
        <v>4075</v>
      </c>
      <c r="C1085" t="s">
        <v>1831</v>
      </c>
      <c r="D1085" t="s">
        <v>21</v>
      </c>
      <c r="E1085" t="s">
        <v>16</v>
      </c>
      <c r="F1085">
        <v>28204</v>
      </c>
      <c r="G1085">
        <v>35.209131505599998</v>
      </c>
      <c r="H1085">
        <v>-80.835465817499994</v>
      </c>
      <c r="I1085">
        <v>5</v>
      </c>
      <c r="J1085">
        <v>79</v>
      </c>
      <c r="K1085">
        <v>1</v>
      </c>
      <c r="L1085" t="s">
        <v>4076</v>
      </c>
    </row>
    <row r="1086" spans="1:12" x14ac:dyDescent="0.2">
      <c r="A1086" t="s">
        <v>4077</v>
      </c>
      <c r="B1086" t="s">
        <v>4078</v>
      </c>
      <c r="C1086" t="s">
        <v>4079</v>
      </c>
      <c r="D1086" t="s">
        <v>15</v>
      </c>
      <c r="E1086" t="s">
        <v>16</v>
      </c>
      <c r="F1086">
        <v>28031</v>
      </c>
      <c r="G1086">
        <v>35.474224</v>
      </c>
      <c r="H1086">
        <v>-80.892263</v>
      </c>
      <c r="I1086">
        <v>5</v>
      </c>
      <c r="J1086">
        <v>3</v>
      </c>
      <c r="K1086">
        <v>1</v>
      </c>
      <c r="L1086" t="s">
        <v>4080</v>
      </c>
    </row>
    <row r="1087" spans="1:12" x14ac:dyDescent="0.2">
      <c r="A1087" t="s">
        <v>4081</v>
      </c>
      <c r="B1087" t="s">
        <v>4082</v>
      </c>
      <c r="C1087" t="s">
        <v>4083</v>
      </c>
      <c r="D1087" t="s">
        <v>39</v>
      </c>
      <c r="E1087" t="s">
        <v>16</v>
      </c>
      <c r="F1087">
        <v>28027</v>
      </c>
      <c r="G1087">
        <v>35.4184634</v>
      </c>
      <c r="H1087">
        <v>-80.675388699999999</v>
      </c>
      <c r="I1087">
        <v>4.5</v>
      </c>
      <c r="J1087">
        <v>6</v>
      </c>
      <c r="K1087">
        <v>1</v>
      </c>
      <c r="L1087" t="s">
        <v>4084</v>
      </c>
    </row>
    <row r="1088" spans="1:12" x14ac:dyDescent="0.2">
      <c r="A1088" t="s">
        <v>4085</v>
      </c>
      <c r="B1088" t="s">
        <v>4086</v>
      </c>
      <c r="C1088" t="s">
        <v>4087</v>
      </c>
      <c r="D1088" t="s">
        <v>21</v>
      </c>
      <c r="E1088" t="s">
        <v>16</v>
      </c>
      <c r="F1088">
        <v>28214</v>
      </c>
      <c r="G1088">
        <v>35.240227500000003</v>
      </c>
      <c r="H1088">
        <v>-80.973301500000005</v>
      </c>
      <c r="I1088">
        <v>4.5</v>
      </c>
      <c r="J1088">
        <v>4</v>
      </c>
      <c r="K1088">
        <v>0</v>
      </c>
      <c r="L1088" t="s">
        <v>4088</v>
      </c>
    </row>
    <row r="1089" spans="1:12" x14ac:dyDescent="0.2">
      <c r="A1089" t="s">
        <v>4089</v>
      </c>
      <c r="B1089" t="s">
        <v>4090</v>
      </c>
      <c r="C1089" t="s">
        <v>4091</v>
      </c>
      <c r="D1089" t="s">
        <v>21</v>
      </c>
      <c r="E1089" t="s">
        <v>16</v>
      </c>
      <c r="F1089">
        <v>28204</v>
      </c>
      <c r="G1089">
        <v>35.213456999999998</v>
      </c>
      <c r="H1089">
        <v>-80.825941</v>
      </c>
      <c r="I1089">
        <v>4</v>
      </c>
      <c r="J1089">
        <v>4</v>
      </c>
      <c r="K1089">
        <v>1</v>
      </c>
      <c r="L1089" t="s">
        <v>4092</v>
      </c>
    </row>
    <row r="1090" spans="1:12" x14ac:dyDescent="0.2">
      <c r="A1090" t="s">
        <v>4093</v>
      </c>
      <c r="B1090" t="s">
        <v>4094</v>
      </c>
      <c r="C1090" t="s">
        <v>4095</v>
      </c>
      <c r="D1090" t="s">
        <v>21</v>
      </c>
      <c r="E1090" t="s">
        <v>16</v>
      </c>
      <c r="F1090">
        <v>28227</v>
      </c>
      <c r="G1090">
        <v>35.142093199999998</v>
      </c>
      <c r="H1090">
        <v>-80.723217500000004</v>
      </c>
      <c r="I1090">
        <v>3.5</v>
      </c>
      <c r="J1090">
        <v>3</v>
      </c>
      <c r="K1090">
        <v>1</v>
      </c>
      <c r="L1090" t="s">
        <v>4096</v>
      </c>
    </row>
    <row r="1091" spans="1:12" x14ac:dyDescent="0.2">
      <c r="A1091" t="s">
        <v>4097</v>
      </c>
      <c r="B1091" t="s">
        <v>4098</v>
      </c>
      <c r="C1091" t="s">
        <v>4099</v>
      </c>
      <c r="D1091" t="s">
        <v>167</v>
      </c>
      <c r="E1091" t="s">
        <v>16</v>
      </c>
      <c r="F1091">
        <v>28075</v>
      </c>
      <c r="G1091">
        <v>35.330671600000002</v>
      </c>
      <c r="H1091">
        <v>-80.632376199999996</v>
      </c>
      <c r="I1091">
        <v>3.5</v>
      </c>
      <c r="J1091">
        <v>3</v>
      </c>
      <c r="K1091">
        <v>1</v>
      </c>
      <c r="L1091" t="s">
        <v>4100</v>
      </c>
    </row>
    <row r="1092" spans="1:12" x14ac:dyDescent="0.2">
      <c r="A1092" t="s">
        <v>4101</v>
      </c>
      <c r="B1092" t="s">
        <v>4102</v>
      </c>
      <c r="C1092" t="s">
        <v>4103</v>
      </c>
      <c r="D1092" t="s">
        <v>21</v>
      </c>
      <c r="E1092" t="s">
        <v>16</v>
      </c>
      <c r="F1092">
        <v>28209</v>
      </c>
      <c r="G1092">
        <v>35.170591299999998</v>
      </c>
      <c r="H1092">
        <v>-80.849457599999994</v>
      </c>
      <c r="I1092">
        <v>3</v>
      </c>
      <c r="J1092">
        <v>22</v>
      </c>
      <c r="K1092">
        <v>0</v>
      </c>
      <c r="L1092" t="s">
        <v>4104</v>
      </c>
    </row>
    <row r="1093" spans="1:12" x14ac:dyDescent="0.2">
      <c r="A1093" t="s">
        <v>4105</v>
      </c>
      <c r="B1093" t="s">
        <v>4106</v>
      </c>
      <c r="C1093" t="s">
        <v>4107</v>
      </c>
      <c r="D1093" t="s">
        <v>21</v>
      </c>
      <c r="E1093" t="s">
        <v>16</v>
      </c>
      <c r="F1093">
        <v>28206</v>
      </c>
      <c r="G1093">
        <v>35.2359459949</v>
      </c>
      <c r="H1093">
        <v>-80.824784226700004</v>
      </c>
      <c r="I1093">
        <v>4.5</v>
      </c>
      <c r="J1093">
        <v>3</v>
      </c>
      <c r="K1093">
        <v>1</v>
      </c>
      <c r="L1093" t="s">
        <v>4108</v>
      </c>
    </row>
    <row r="1094" spans="1:12" x14ac:dyDescent="0.2">
      <c r="A1094" t="s">
        <v>4109</v>
      </c>
      <c r="B1094" t="s">
        <v>4110</v>
      </c>
      <c r="C1094" t="s">
        <v>4111</v>
      </c>
      <c r="D1094" t="s">
        <v>39</v>
      </c>
      <c r="E1094" t="s">
        <v>16</v>
      </c>
      <c r="F1094">
        <v>28027</v>
      </c>
      <c r="G1094">
        <v>35.370798800000003</v>
      </c>
      <c r="H1094">
        <v>-80.715767700000001</v>
      </c>
      <c r="I1094">
        <v>2.5</v>
      </c>
      <c r="J1094">
        <v>111</v>
      </c>
      <c r="K1094">
        <v>1</v>
      </c>
      <c r="L1094" t="s">
        <v>4112</v>
      </c>
    </row>
    <row r="1095" spans="1:12" x14ac:dyDescent="0.2">
      <c r="A1095" t="s">
        <v>4113</v>
      </c>
      <c r="B1095" t="s">
        <v>4114</v>
      </c>
      <c r="D1095" t="s">
        <v>62</v>
      </c>
      <c r="E1095" t="s">
        <v>16</v>
      </c>
      <c r="F1095">
        <v>28227</v>
      </c>
      <c r="G1095">
        <v>35.182596199999999</v>
      </c>
      <c r="H1095">
        <v>-80.654888200000002</v>
      </c>
      <c r="I1095">
        <v>4</v>
      </c>
      <c r="J1095">
        <v>6</v>
      </c>
      <c r="K1095">
        <v>1</v>
      </c>
      <c r="L1095" t="s">
        <v>4115</v>
      </c>
    </row>
    <row r="1096" spans="1:12" x14ac:dyDescent="0.2">
      <c r="A1096" t="s">
        <v>4116</v>
      </c>
      <c r="B1096" t="s">
        <v>4117</v>
      </c>
      <c r="D1096" t="s">
        <v>39</v>
      </c>
      <c r="E1096" t="s">
        <v>16</v>
      </c>
      <c r="F1096">
        <v>28025</v>
      </c>
      <c r="G1096">
        <v>35.389841699999998</v>
      </c>
      <c r="H1096">
        <v>-80.521618399999994</v>
      </c>
      <c r="I1096">
        <v>2.5</v>
      </c>
      <c r="J1096">
        <v>3</v>
      </c>
      <c r="K1096">
        <v>1</v>
      </c>
      <c r="L1096" t="s">
        <v>4118</v>
      </c>
    </row>
    <row r="1097" spans="1:12" x14ac:dyDescent="0.2">
      <c r="A1097" t="s">
        <v>4119</v>
      </c>
      <c r="B1097" t="s">
        <v>4120</v>
      </c>
      <c r="D1097" t="s">
        <v>21</v>
      </c>
      <c r="E1097" t="s">
        <v>16</v>
      </c>
      <c r="F1097">
        <v>28217</v>
      </c>
      <c r="G1097">
        <v>35.174399899999997</v>
      </c>
      <c r="H1097">
        <v>-80.904181699999995</v>
      </c>
      <c r="I1097">
        <v>4</v>
      </c>
      <c r="J1097">
        <v>4</v>
      </c>
      <c r="K1097">
        <v>0</v>
      </c>
      <c r="L1097" t="s">
        <v>4121</v>
      </c>
    </row>
    <row r="1098" spans="1:12" x14ac:dyDescent="0.2">
      <c r="A1098" t="s">
        <v>4122</v>
      </c>
      <c r="B1098" t="s">
        <v>4123</v>
      </c>
      <c r="C1098" t="s">
        <v>4124</v>
      </c>
      <c r="D1098" t="s">
        <v>21</v>
      </c>
      <c r="E1098" t="s">
        <v>16</v>
      </c>
      <c r="F1098">
        <v>28209</v>
      </c>
      <c r="G1098">
        <v>35.161133399999997</v>
      </c>
      <c r="H1098">
        <v>-80.849282299999999</v>
      </c>
      <c r="I1098">
        <v>4</v>
      </c>
      <c r="J1098">
        <v>104</v>
      </c>
      <c r="K1098">
        <v>1</v>
      </c>
      <c r="L1098" t="s">
        <v>4125</v>
      </c>
    </row>
    <row r="1099" spans="1:12" x14ac:dyDescent="0.2">
      <c r="A1099" t="s">
        <v>4126</v>
      </c>
      <c r="B1099" t="s">
        <v>4127</v>
      </c>
      <c r="C1099" t="s">
        <v>4128</v>
      </c>
      <c r="D1099" t="s">
        <v>21</v>
      </c>
      <c r="E1099" t="s">
        <v>16</v>
      </c>
      <c r="F1099">
        <v>28208</v>
      </c>
      <c r="G1099">
        <v>35.237372800000003</v>
      </c>
      <c r="H1099">
        <v>-80.917026000000007</v>
      </c>
      <c r="I1099">
        <v>2.5</v>
      </c>
      <c r="J1099">
        <v>8</v>
      </c>
      <c r="K1099">
        <v>0</v>
      </c>
      <c r="L1099" t="s">
        <v>4129</v>
      </c>
    </row>
    <row r="1100" spans="1:12" x14ac:dyDescent="0.2">
      <c r="A1100" t="e">
        <f>-uZnQv5FrVbBXlxRnRk5Cw</f>
        <v>#NAME?</v>
      </c>
      <c r="B1100" t="s">
        <v>4130</v>
      </c>
      <c r="C1100" t="s">
        <v>4131</v>
      </c>
      <c r="D1100" t="s">
        <v>39</v>
      </c>
      <c r="E1100" t="s">
        <v>16</v>
      </c>
      <c r="F1100">
        <v>28025</v>
      </c>
      <c r="G1100">
        <v>35.431528900000004</v>
      </c>
      <c r="H1100">
        <v>-80.601163799999995</v>
      </c>
      <c r="I1100">
        <v>4</v>
      </c>
      <c r="J1100">
        <v>5</v>
      </c>
      <c r="K1100">
        <v>1</v>
      </c>
      <c r="L1100" t="s">
        <v>4132</v>
      </c>
    </row>
    <row r="1101" spans="1:12" x14ac:dyDescent="0.2">
      <c r="A1101" t="s">
        <v>4133</v>
      </c>
      <c r="B1101" t="s">
        <v>4134</v>
      </c>
      <c r="C1101" t="s">
        <v>4135</v>
      </c>
      <c r="D1101" t="s">
        <v>21</v>
      </c>
      <c r="E1101" t="s">
        <v>16</v>
      </c>
      <c r="F1101">
        <v>28277</v>
      </c>
      <c r="G1101">
        <v>35.056911999999997</v>
      </c>
      <c r="H1101">
        <v>-80.769829000000001</v>
      </c>
      <c r="I1101">
        <v>2.5</v>
      </c>
      <c r="J1101">
        <v>3</v>
      </c>
      <c r="K1101">
        <v>1</v>
      </c>
      <c r="L1101" t="s">
        <v>4136</v>
      </c>
    </row>
    <row r="1102" spans="1:12" x14ac:dyDescent="0.2">
      <c r="A1102" t="s">
        <v>4137</v>
      </c>
      <c r="B1102" t="s">
        <v>4138</v>
      </c>
      <c r="C1102" t="s">
        <v>4139</v>
      </c>
      <c r="D1102" t="s">
        <v>21</v>
      </c>
      <c r="E1102" t="s">
        <v>16</v>
      </c>
      <c r="F1102">
        <v>28203</v>
      </c>
      <c r="G1102">
        <v>35.220018699999997</v>
      </c>
      <c r="H1102">
        <v>-80.856875099999996</v>
      </c>
      <c r="I1102">
        <v>4</v>
      </c>
      <c r="J1102">
        <v>18</v>
      </c>
      <c r="K1102">
        <v>0</v>
      </c>
      <c r="L1102" t="s">
        <v>4140</v>
      </c>
    </row>
    <row r="1103" spans="1:12" x14ac:dyDescent="0.2">
      <c r="A1103" t="s">
        <v>4141</v>
      </c>
      <c r="B1103" t="s">
        <v>4142</v>
      </c>
      <c r="C1103" t="s">
        <v>4143</v>
      </c>
      <c r="D1103" t="s">
        <v>295</v>
      </c>
      <c r="E1103" t="s">
        <v>16</v>
      </c>
      <c r="F1103">
        <v>28134</v>
      </c>
      <c r="G1103">
        <v>35.083478499999998</v>
      </c>
      <c r="H1103">
        <v>-80.886889800000006</v>
      </c>
      <c r="I1103">
        <v>4</v>
      </c>
      <c r="J1103">
        <v>7</v>
      </c>
      <c r="K1103">
        <v>1</v>
      </c>
      <c r="L1103" t="s">
        <v>4144</v>
      </c>
    </row>
    <row r="1104" spans="1:12" x14ac:dyDescent="0.2">
      <c r="A1104" t="s">
        <v>4145</v>
      </c>
      <c r="B1104" t="s">
        <v>4146</v>
      </c>
      <c r="C1104" t="s">
        <v>4147</v>
      </c>
      <c r="D1104" t="s">
        <v>239</v>
      </c>
      <c r="E1104" t="s">
        <v>16</v>
      </c>
      <c r="F1104">
        <v>28173</v>
      </c>
      <c r="G1104">
        <v>34.924458000000001</v>
      </c>
      <c r="H1104">
        <v>-80.741275900000005</v>
      </c>
      <c r="I1104">
        <v>5</v>
      </c>
      <c r="J1104">
        <v>4</v>
      </c>
      <c r="K1104">
        <v>1</v>
      </c>
      <c r="L1104" t="s">
        <v>4148</v>
      </c>
    </row>
    <row r="1105" spans="1:12" x14ac:dyDescent="0.2">
      <c r="A1105" t="s">
        <v>4149</v>
      </c>
      <c r="B1105" t="s">
        <v>4150</v>
      </c>
      <c r="C1105" t="s">
        <v>4151</v>
      </c>
      <c r="D1105" t="s">
        <v>21</v>
      </c>
      <c r="E1105" t="s">
        <v>16</v>
      </c>
      <c r="F1105">
        <v>28226</v>
      </c>
      <c r="G1105">
        <v>35.117146099999999</v>
      </c>
      <c r="H1105">
        <v>-80.824370599999995</v>
      </c>
      <c r="I1105">
        <v>2.5</v>
      </c>
      <c r="J1105">
        <v>5</v>
      </c>
      <c r="K1105">
        <v>1</v>
      </c>
      <c r="L1105" t="s">
        <v>4152</v>
      </c>
    </row>
    <row r="1106" spans="1:12" x14ac:dyDescent="0.2">
      <c r="A1106" t="s">
        <v>4153</v>
      </c>
      <c r="B1106" t="s">
        <v>4154</v>
      </c>
      <c r="C1106" t="s">
        <v>4155</v>
      </c>
      <c r="D1106" t="s">
        <v>21</v>
      </c>
      <c r="E1106" t="s">
        <v>16</v>
      </c>
      <c r="F1106">
        <v>28202</v>
      </c>
      <c r="G1106">
        <v>35.232475200000003</v>
      </c>
      <c r="H1106">
        <v>-80.846211999999994</v>
      </c>
      <c r="I1106">
        <v>5</v>
      </c>
      <c r="J1106">
        <v>4</v>
      </c>
      <c r="K1106">
        <v>1</v>
      </c>
      <c r="L1106" t="s">
        <v>4156</v>
      </c>
    </row>
    <row r="1107" spans="1:12" x14ac:dyDescent="0.2">
      <c r="A1107" t="s">
        <v>4157</v>
      </c>
      <c r="B1107" t="s">
        <v>4158</v>
      </c>
      <c r="C1107" t="s">
        <v>4159</v>
      </c>
      <c r="D1107" t="s">
        <v>21</v>
      </c>
      <c r="E1107" t="s">
        <v>16</v>
      </c>
      <c r="F1107">
        <v>28262</v>
      </c>
      <c r="G1107">
        <v>35.296843600000003</v>
      </c>
      <c r="H1107">
        <v>-80.758885899999996</v>
      </c>
      <c r="I1107">
        <v>4</v>
      </c>
      <c r="J1107">
        <v>10</v>
      </c>
      <c r="K1107">
        <v>1</v>
      </c>
      <c r="L1107" t="s">
        <v>4160</v>
      </c>
    </row>
    <row r="1108" spans="1:12" x14ac:dyDescent="0.2">
      <c r="A1108" t="s">
        <v>4161</v>
      </c>
      <c r="B1108" t="s">
        <v>4162</v>
      </c>
      <c r="C1108" t="s">
        <v>4163</v>
      </c>
      <c r="D1108" t="s">
        <v>30</v>
      </c>
      <c r="E1108" t="s">
        <v>16</v>
      </c>
      <c r="F1108">
        <v>28052</v>
      </c>
      <c r="G1108">
        <v>35.263601000000001</v>
      </c>
      <c r="H1108">
        <v>-81.179450200000005</v>
      </c>
      <c r="I1108">
        <v>4</v>
      </c>
      <c r="J1108">
        <v>4</v>
      </c>
      <c r="K1108">
        <v>1</v>
      </c>
      <c r="L1108" t="s">
        <v>4164</v>
      </c>
    </row>
    <row r="1109" spans="1:12" x14ac:dyDescent="0.2">
      <c r="A1109" t="s">
        <v>4165</v>
      </c>
      <c r="B1109" t="s">
        <v>4166</v>
      </c>
      <c r="C1109" t="s">
        <v>4167</v>
      </c>
      <c r="D1109" t="s">
        <v>15</v>
      </c>
      <c r="E1109" t="s">
        <v>16</v>
      </c>
      <c r="F1109">
        <v>28031</v>
      </c>
      <c r="G1109">
        <v>35.4848645</v>
      </c>
      <c r="H1109">
        <v>-80.878831099999999</v>
      </c>
      <c r="I1109">
        <v>4.5</v>
      </c>
      <c r="J1109">
        <v>21</v>
      </c>
      <c r="K1109">
        <v>1</v>
      </c>
      <c r="L1109" t="s">
        <v>4168</v>
      </c>
    </row>
    <row r="1110" spans="1:12" x14ac:dyDescent="0.2">
      <c r="A1110" t="s">
        <v>4169</v>
      </c>
      <c r="B1110" t="s">
        <v>4170</v>
      </c>
      <c r="C1110" t="s">
        <v>4171</v>
      </c>
      <c r="D1110" t="s">
        <v>21</v>
      </c>
      <c r="E1110" t="s">
        <v>16</v>
      </c>
      <c r="F1110">
        <v>28262</v>
      </c>
      <c r="G1110">
        <v>35.315678300000002</v>
      </c>
      <c r="H1110">
        <v>-80.739413900000002</v>
      </c>
      <c r="I1110">
        <v>3</v>
      </c>
      <c r="J1110">
        <v>6</v>
      </c>
      <c r="K1110">
        <v>1</v>
      </c>
      <c r="L1110" t="s">
        <v>4172</v>
      </c>
    </row>
    <row r="1111" spans="1:12" x14ac:dyDescent="0.2">
      <c r="A1111" t="s">
        <v>4173</v>
      </c>
      <c r="B1111" t="s">
        <v>4174</v>
      </c>
      <c r="C1111" t="s">
        <v>4175</v>
      </c>
      <c r="D1111" t="s">
        <v>21</v>
      </c>
      <c r="E1111" t="s">
        <v>16</v>
      </c>
      <c r="F1111">
        <v>28205</v>
      </c>
      <c r="G1111">
        <v>35.219082</v>
      </c>
      <c r="H1111">
        <v>-80.796638599999994</v>
      </c>
      <c r="I1111">
        <v>3</v>
      </c>
      <c r="J1111">
        <v>9</v>
      </c>
      <c r="K1111">
        <v>0</v>
      </c>
      <c r="L1111" t="s">
        <v>1056</v>
      </c>
    </row>
    <row r="1112" spans="1:12" x14ac:dyDescent="0.2">
      <c r="A1112" t="s">
        <v>4176</v>
      </c>
      <c r="B1112" t="s">
        <v>4177</v>
      </c>
      <c r="C1112" t="s">
        <v>110</v>
      </c>
      <c r="D1112" t="s">
        <v>21</v>
      </c>
      <c r="E1112" t="s">
        <v>16</v>
      </c>
      <c r="F1112">
        <v>28273</v>
      </c>
      <c r="G1112">
        <v>35.146486899999999</v>
      </c>
      <c r="H1112">
        <v>-80.934079400000002</v>
      </c>
      <c r="I1112">
        <v>2.5</v>
      </c>
      <c r="J1112">
        <v>3</v>
      </c>
      <c r="K1112">
        <v>1</v>
      </c>
      <c r="L1112" t="s">
        <v>4178</v>
      </c>
    </row>
    <row r="1113" spans="1:12" x14ac:dyDescent="0.2">
      <c r="A1113" t="s">
        <v>4179</v>
      </c>
      <c r="B1113" t="s">
        <v>4180</v>
      </c>
      <c r="C1113" t="s">
        <v>4181</v>
      </c>
      <c r="D1113" t="s">
        <v>456</v>
      </c>
      <c r="E1113" t="s">
        <v>16</v>
      </c>
      <c r="F1113">
        <v>28012</v>
      </c>
      <c r="G1113">
        <v>35.274091800000001</v>
      </c>
      <c r="H1113">
        <v>-81.042264299999999</v>
      </c>
      <c r="I1113">
        <v>2.5</v>
      </c>
      <c r="J1113">
        <v>7</v>
      </c>
      <c r="K1113">
        <v>1</v>
      </c>
    </row>
    <row r="1114" spans="1:12" x14ac:dyDescent="0.2">
      <c r="A1114" t="s">
        <v>4182</v>
      </c>
      <c r="B1114" t="s">
        <v>4183</v>
      </c>
      <c r="C1114" t="s">
        <v>4184</v>
      </c>
      <c r="D1114" t="s">
        <v>601</v>
      </c>
      <c r="E1114" t="s">
        <v>16</v>
      </c>
      <c r="F1114">
        <v>28083</v>
      </c>
      <c r="G1114">
        <v>35.464052700000003</v>
      </c>
      <c r="H1114">
        <v>-80.608775800000004</v>
      </c>
      <c r="I1114">
        <v>3.5</v>
      </c>
      <c r="J1114">
        <v>3</v>
      </c>
      <c r="K1114">
        <v>1</v>
      </c>
      <c r="L1114" t="s">
        <v>4185</v>
      </c>
    </row>
    <row r="1115" spans="1:12" x14ac:dyDescent="0.2">
      <c r="A1115" t="s">
        <v>4186</v>
      </c>
      <c r="B1115" t="s">
        <v>4187</v>
      </c>
      <c r="C1115" t="s">
        <v>4188</v>
      </c>
      <c r="D1115" t="s">
        <v>21</v>
      </c>
      <c r="E1115" t="s">
        <v>16</v>
      </c>
      <c r="F1115">
        <v>28277</v>
      </c>
      <c r="G1115">
        <v>35.041632</v>
      </c>
      <c r="H1115">
        <v>-80.827762000000007</v>
      </c>
      <c r="I1115">
        <v>3.5</v>
      </c>
      <c r="J1115">
        <v>27</v>
      </c>
      <c r="K1115">
        <v>1</v>
      </c>
      <c r="L1115" t="s">
        <v>4189</v>
      </c>
    </row>
    <row r="1116" spans="1:12" x14ac:dyDescent="0.2">
      <c r="A1116" t="s">
        <v>4190</v>
      </c>
      <c r="B1116" t="s">
        <v>4191</v>
      </c>
      <c r="C1116" t="s">
        <v>4192</v>
      </c>
      <c r="D1116" t="s">
        <v>21</v>
      </c>
      <c r="E1116" t="s">
        <v>16</v>
      </c>
      <c r="F1116">
        <v>28213</v>
      </c>
      <c r="G1116">
        <v>35.296576999999999</v>
      </c>
      <c r="H1116">
        <v>-80.747885999999994</v>
      </c>
      <c r="I1116">
        <v>3.5</v>
      </c>
      <c r="J1116">
        <v>13</v>
      </c>
      <c r="K1116">
        <v>0</v>
      </c>
      <c r="L1116" t="s">
        <v>4193</v>
      </c>
    </row>
    <row r="1117" spans="1:12" x14ac:dyDescent="0.2">
      <c r="A1117" t="s">
        <v>4194</v>
      </c>
      <c r="B1117" t="s">
        <v>4195</v>
      </c>
      <c r="C1117" t="s">
        <v>4196</v>
      </c>
      <c r="D1117" t="s">
        <v>21</v>
      </c>
      <c r="E1117" t="s">
        <v>16</v>
      </c>
      <c r="F1117">
        <v>28203</v>
      </c>
      <c r="G1117">
        <v>35.216479793700003</v>
      </c>
      <c r="H1117">
        <v>-80.855985697600005</v>
      </c>
      <c r="I1117">
        <v>4</v>
      </c>
      <c r="J1117">
        <v>3</v>
      </c>
      <c r="K1117">
        <v>1</v>
      </c>
      <c r="L1117" t="s">
        <v>4197</v>
      </c>
    </row>
    <row r="1118" spans="1:12" x14ac:dyDescent="0.2">
      <c r="A1118" t="s">
        <v>4198</v>
      </c>
      <c r="B1118" t="s">
        <v>4199</v>
      </c>
      <c r="C1118" t="s">
        <v>4200</v>
      </c>
      <c r="D1118" t="s">
        <v>21</v>
      </c>
      <c r="E1118" t="s">
        <v>16</v>
      </c>
      <c r="F1118">
        <v>28216</v>
      </c>
      <c r="G1118">
        <v>35.266154</v>
      </c>
      <c r="H1118">
        <v>-80.884085099999993</v>
      </c>
      <c r="I1118">
        <v>4</v>
      </c>
      <c r="J1118">
        <v>5</v>
      </c>
      <c r="K1118">
        <v>1</v>
      </c>
      <c r="L1118" t="s">
        <v>4201</v>
      </c>
    </row>
    <row r="1119" spans="1:12" x14ac:dyDescent="0.2">
      <c r="A1119" t="s">
        <v>4202</v>
      </c>
      <c r="B1119" t="s">
        <v>4203</v>
      </c>
      <c r="C1119" t="s">
        <v>4204</v>
      </c>
      <c r="D1119" t="s">
        <v>21</v>
      </c>
      <c r="E1119" t="s">
        <v>16</v>
      </c>
      <c r="F1119">
        <v>28270</v>
      </c>
      <c r="G1119">
        <v>35.137481600000001</v>
      </c>
      <c r="H1119">
        <v>-80.739426100000003</v>
      </c>
      <c r="I1119">
        <v>3.5</v>
      </c>
      <c r="J1119">
        <v>45</v>
      </c>
      <c r="K1119">
        <v>1</v>
      </c>
      <c r="L1119" t="s">
        <v>4205</v>
      </c>
    </row>
    <row r="1120" spans="1:12" x14ac:dyDescent="0.2">
      <c r="A1120" t="s">
        <v>4206</v>
      </c>
      <c r="B1120" t="s">
        <v>4207</v>
      </c>
      <c r="C1120" t="s">
        <v>4208</v>
      </c>
      <c r="D1120" t="s">
        <v>21</v>
      </c>
      <c r="E1120" t="s">
        <v>16</v>
      </c>
      <c r="F1120">
        <v>28217</v>
      </c>
      <c r="G1120">
        <v>35.153368299999997</v>
      </c>
      <c r="H1120">
        <v>-80.875202099999996</v>
      </c>
      <c r="I1120">
        <v>4</v>
      </c>
      <c r="J1120">
        <v>192</v>
      </c>
      <c r="K1120">
        <v>1</v>
      </c>
      <c r="L1120" t="s">
        <v>4209</v>
      </c>
    </row>
    <row r="1121" spans="1:12" x14ac:dyDescent="0.2">
      <c r="A1121" t="s">
        <v>4210</v>
      </c>
      <c r="B1121" t="s">
        <v>4211</v>
      </c>
      <c r="C1121" t="s">
        <v>4212</v>
      </c>
      <c r="D1121" t="s">
        <v>21</v>
      </c>
      <c r="E1121" t="s">
        <v>16</v>
      </c>
      <c r="F1121">
        <v>28277</v>
      </c>
      <c r="G1121">
        <v>35.052644399999998</v>
      </c>
      <c r="H1121">
        <v>-80.846342500000006</v>
      </c>
      <c r="I1121">
        <v>2</v>
      </c>
      <c r="J1121">
        <v>20</v>
      </c>
      <c r="K1121">
        <v>1</v>
      </c>
      <c r="L1121" t="s">
        <v>2315</v>
      </c>
    </row>
    <row r="1122" spans="1:12" x14ac:dyDescent="0.2">
      <c r="A1122" t="s">
        <v>4213</v>
      </c>
      <c r="B1122" t="s">
        <v>4214</v>
      </c>
      <c r="C1122" t="s">
        <v>4215</v>
      </c>
      <c r="D1122" t="s">
        <v>135</v>
      </c>
      <c r="E1122" t="s">
        <v>16</v>
      </c>
      <c r="F1122">
        <v>28105</v>
      </c>
      <c r="G1122">
        <v>35.119717000000001</v>
      </c>
      <c r="H1122">
        <v>-80.700551000000004</v>
      </c>
      <c r="I1122">
        <v>3.5</v>
      </c>
      <c r="J1122">
        <v>12</v>
      </c>
      <c r="K1122">
        <v>0</v>
      </c>
      <c r="L1122" t="s">
        <v>4084</v>
      </c>
    </row>
    <row r="1123" spans="1:12" x14ac:dyDescent="0.2">
      <c r="A1123" t="s">
        <v>4216</v>
      </c>
      <c r="B1123" t="s">
        <v>4217</v>
      </c>
      <c r="C1123" t="s">
        <v>4218</v>
      </c>
      <c r="D1123" t="s">
        <v>588</v>
      </c>
      <c r="E1123" t="s">
        <v>16</v>
      </c>
      <c r="F1123">
        <v>28110</v>
      </c>
      <c r="G1123">
        <v>35.055346</v>
      </c>
      <c r="H1123">
        <v>-80.624161999999998</v>
      </c>
      <c r="I1123">
        <v>3</v>
      </c>
      <c r="J1123">
        <v>4</v>
      </c>
      <c r="K1123">
        <v>1</v>
      </c>
      <c r="L1123" t="s">
        <v>2029</v>
      </c>
    </row>
    <row r="1124" spans="1:12" x14ac:dyDescent="0.2">
      <c r="A1124" t="s">
        <v>4219</v>
      </c>
      <c r="B1124" t="s">
        <v>4220</v>
      </c>
      <c r="C1124" t="s">
        <v>4221</v>
      </c>
      <c r="D1124" t="s">
        <v>21</v>
      </c>
      <c r="E1124" t="s">
        <v>16</v>
      </c>
      <c r="F1124">
        <v>28213</v>
      </c>
      <c r="G1124">
        <v>35.258144225499997</v>
      </c>
      <c r="H1124">
        <v>-80.779057543199997</v>
      </c>
      <c r="I1124">
        <v>4</v>
      </c>
      <c r="J1124">
        <v>57</v>
      </c>
      <c r="K1124">
        <v>1</v>
      </c>
      <c r="L1124" t="s">
        <v>2905</v>
      </c>
    </row>
    <row r="1125" spans="1:12" x14ac:dyDescent="0.2">
      <c r="A1125" t="s">
        <v>4222</v>
      </c>
      <c r="B1125" t="s">
        <v>2144</v>
      </c>
      <c r="C1125" t="s">
        <v>4223</v>
      </c>
      <c r="D1125" t="s">
        <v>30</v>
      </c>
      <c r="E1125" t="s">
        <v>16</v>
      </c>
      <c r="F1125">
        <v>28054</v>
      </c>
      <c r="G1125">
        <v>35.2337828</v>
      </c>
      <c r="H1125">
        <v>-81.168311399999993</v>
      </c>
      <c r="I1125">
        <v>3</v>
      </c>
      <c r="J1125">
        <v>15</v>
      </c>
      <c r="K1125">
        <v>1</v>
      </c>
      <c r="L1125" t="s">
        <v>2146</v>
      </c>
    </row>
    <row r="1126" spans="1:12" x14ac:dyDescent="0.2">
      <c r="A1126" t="s">
        <v>4224</v>
      </c>
      <c r="B1126" t="s">
        <v>4225</v>
      </c>
      <c r="C1126" t="s">
        <v>4226</v>
      </c>
      <c r="D1126" t="s">
        <v>21</v>
      </c>
      <c r="E1126" t="s">
        <v>16</v>
      </c>
      <c r="F1126">
        <v>28277</v>
      </c>
      <c r="G1126">
        <v>35.053549599999997</v>
      </c>
      <c r="H1126">
        <v>-80.822886213800004</v>
      </c>
      <c r="I1126">
        <v>3.5</v>
      </c>
      <c r="J1126">
        <v>3</v>
      </c>
      <c r="K1126">
        <v>1</v>
      </c>
      <c r="L1126" t="s">
        <v>4227</v>
      </c>
    </row>
    <row r="1127" spans="1:12" x14ac:dyDescent="0.2">
      <c r="A1127" t="s">
        <v>4228</v>
      </c>
      <c r="B1127" t="s">
        <v>4229</v>
      </c>
      <c r="C1127" t="s">
        <v>4230</v>
      </c>
      <c r="D1127" t="s">
        <v>21</v>
      </c>
      <c r="E1127" t="s">
        <v>16</v>
      </c>
      <c r="F1127">
        <v>28208</v>
      </c>
      <c r="G1127">
        <v>35.233750299999997</v>
      </c>
      <c r="H1127">
        <v>-80.930666799999997</v>
      </c>
      <c r="I1127">
        <v>4.5</v>
      </c>
      <c r="J1127">
        <v>3</v>
      </c>
      <c r="K1127">
        <v>1</v>
      </c>
      <c r="L1127" t="s">
        <v>4231</v>
      </c>
    </row>
    <row r="1128" spans="1:12" x14ac:dyDescent="0.2">
      <c r="A1128" t="s">
        <v>4232</v>
      </c>
      <c r="B1128" t="s">
        <v>4233</v>
      </c>
      <c r="C1128" t="s">
        <v>4234</v>
      </c>
      <c r="D1128" t="s">
        <v>21</v>
      </c>
      <c r="E1128" t="s">
        <v>16</v>
      </c>
      <c r="F1128">
        <v>28277</v>
      </c>
      <c r="G1128">
        <v>35.056146499999997</v>
      </c>
      <c r="H1128">
        <v>-80.835607499999995</v>
      </c>
      <c r="I1128">
        <v>3</v>
      </c>
      <c r="J1128">
        <v>55</v>
      </c>
      <c r="K1128">
        <v>0</v>
      </c>
      <c r="L1128" t="s">
        <v>2394</v>
      </c>
    </row>
    <row r="1129" spans="1:12" x14ac:dyDescent="0.2">
      <c r="A1129" t="s">
        <v>4235</v>
      </c>
      <c r="B1129" t="s">
        <v>4236</v>
      </c>
      <c r="C1129" t="s">
        <v>4237</v>
      </c>
      <c r="D1129" t="s">
        <v>21</v>
      </c>
      <c r="E1129" t="s">
        <v>16</v>
      </c>
      <c r="F1129">
        <v>28204</v>
      </c>
      <c r="G1129">
        <v>35.214225599999999</v>
      </c>
      <c r="H1129">
        <v>-80.826741999999996</v>
      </c>
      <c r="I1129">
        <v>3</v>
      </c>
      <c r="J1129">
        <v>6</v>
      </c>
      <c r="K1129">
        <v>1</v>
      </c>
      <c r="L1129" t="s">
        <v>4238</v>
      </c>
    </row>
    <row r="1130" spans="1:12" x14ac:dyDescent="0.2">
      <c r="A1130" t="s">
        <v>4239</v>
      </c>
      <c r="B1130" t="s">
        <v>4240</v>
      </c>
      <c r="D1130" t="s">
        <v>588</v>
      </c>
      <c r="E1130" t="s">
        <v>16</v>
      </c>
      <c r="F1130">
        <v>28110</v>
      </c>
      <c r="G1130">
        <v>35.084975200000002</v>
      </c>
      <c r="H1130">
        <v>-80.521618399999994</v>
      </c>
      <c r="I1130">
        <v>1.5</v>
      </c>
      <c r="J1130">
        <v>3</v>
      </c>
      <c r="K1130">
        <v>1</v>
      </c>
      <c r="L1130" t="s">
        <v>4241</v>
      </c>
    </row>
    <row r="1131" spans="1:12" x14ac:dyDescent="0.2">
      <c r="A1131" t="s">
        <v>4242</v>
      </c>
      <c r="B1131" t="s">
        <v>4243</v>
      </c>
      <c r="C1131" t="s">
        <v>4244</v>
      </c>
      <c r="D1131" t="s">
        <v>15</v>
      </c>
      <c r="E1131" t="s">
        <v>16</v>
      </c>
      <c r="F1131">
        <v>28031</v>
      </c>
      <c r="G1131">
        <v>35.485886999999998</v>
      </c>
      <c r="H1131">
        <v>-80.878345999999993</v>
      </c>
      <c r="I1131">
        <v>3</v>
      </c>
      <c r="J1131">
        <v>5</v>
      </c>
      <c r="K1131">
        <v>1</v>
      </c>
      <c r="L1131" t="s">
        <v>159</v>
      </c>
    </row>
    <row r="1132" spans="1:12" x14ac:dyDescent="0.2">
      <c r="A1132" t="s">
        <v>4245</v>
      </c>
      <c r="B1132" t="s">
        <v>4246</v>
      </c>
      <c r="C1132" t="s">
        <v>4247</v>
      </c>
      <c r="D1132" t="s">
        <v>21</v>
      </c>
      <c r="E1132" t="s">
        <v>16</v>
      </c>
      <c r="F1132">
        <v>28277</v>
      </c>
      <c r="G1132">
        <v>35.068661392000003</v>
      </c>
      <c r="H1132">
        <v>-80.841102063299999</v>
      </c>
      <c r="I1132">
        <v>4.5</v>
      </c>
      <c r="J1132">
        <v>253</v>
      </c>
      <c r="K1132">
        <v>1</v>
      </c>
      <c r="L1132" t="s">
        <v>4248</v>
      </c>
    </row>
    <row r="1133" spans="1:12" x14ac:dyDescent="0.2">
      <c r="A1133" t="s">
        <v>4249</v>
      </c>
      <c r="B1133" t="s">
        <v>4250</v>
      </c>
      <c r="C1133" t="s">
        <v>4251</v>
      </c>
      <c r="D1133" t="s">
        <v>21</v>
      </c>
      <c r="E1133" t="s">
        <v>16</v>
      </c>
      <c r="F1133">
        <v>28210</v>
      </c>
      <c r="G1133">
        <v>35.162103700000003</v>
      </c>
      <c r="H1133">
        <v>-80.898045800000006</v>
      </c>
      <c r="I1133">
        <v>4.5</v>
      </c>
      <c r="J1133">
        <v>18</v>
      </c>
      <c r="K1133">
        <v>0</v>
      </c>
      <c r="L1133" t="s">
        <v>4252</v>
      </c>
    </row>
    <row r="1134" spans="1:12" x14ac:dyDescent="0.2">
      <c r="A1134" t="s">
        <v>4253</v>
      </c>
      <c r="B1134" t="s">
        <v>4254</v>
      </c>
      <c r="C1134" t="s">
        <v>4255</v>
      </c>
      <c r="D1134" t="s">
        <v>21</v>
      </c>
      <c r="E1134" t="s">
        <v>16</v>
      </c>
      <c r="F1134">
        <v>28273</v>
      </c>
      <c r="G1134">
        <v>35.112212900000003</v>
      </c>
      <c r="H1134">
        <v>-80.927167699999998</v>
      </c>
      <c r="I1134">
        <v>4.5</v>
      </c>
      <c r="J1134">
        <v>7</v>
      </c>
      <c r="K1134">
        <v>1</v>
      </c>
      <c r="L1134" t="s">
        <v>4256</v>
      </c>
    </row>
    <row r="1135" spans="1:12" x14ac:dyDescent="0.2">
      <c r="A1135" t="s">
        <v>4257</v>
      </c>
      <c r="B1135" t="s">
        <v>4258</v>
      </c>
      <c r="C1135" t="s">
        <v>4259</v>
      </c>
      <c r="D1135" t="s">
        <v>21</v>
      </c>
      <c r="E1135" t="s">
        <v>16</v>
      </c>
      <c r="F1135">
        <v>28209</v>
      </c>
      <c r="G1135">
        <v>35.186218500000003</v>
      </c>
      <c r="H1135">
        <v>-80.876224500000006</v>
      </c>
      <c r="I1135">
        <v>5</v>
      </c>
      <c r="J1135">
        <v>3</v>
      </c>
      <c r="K1135">
        <v>1</v>
      </c>
      <c r="L1135" t="s">
        <v>4260</v>
      </c>
    </row>
    <row r="1136" spans="1:12" x14ac:dyDescent="0.2">
      <c r="A1136" t="s">
        <v>4261</v>
      </c>
      <c r="B1136" t="s">
        <v>1093</v>
      </c>
      <c r="C1136" t="s">
        <v>4262</v>
      </c>
      <c r="D1136" t="s">
        <v>588</v>
      </c>
      <c r="E1136" t="s">
        <v>16</v>
      </c>
      <c r="F1136">
        <v>28110</v>
      </c>
      <c r="G1136">
        <v>35.005521183100001</v>
      </c>
      <c r="H1136">
        <v>-80.5569452047</v>
      </c>
      <c r="I1136">
        <v>3.5</v>
      </c>
      <c r="J1136">
        <v>3</v>
      </c>
      <c r="K1136">
        <v>1</v>
      </c>
      <c r="L1136" t="s">
        <v>4263</v>
      </c>
    </row>
    <row r="1137" spans="1:12" x14ac:dyDescent="0.2">
      <c r="A1137" t="s">
        <v>4264</v>
      </c>
      <c r="B1137" t="s">
        <v>4265</v>
      </c>
      <c r="C1137" t="s">
        <v>4266</v>
      </c>
      <c r="D1137" t="s">
        <v>21</v>
      </c>
      <c r="E1137" t="s">
        <v>16</v>
      </c>
      <c r="F1137">
        <v>28210</v>
      </c>
      <c r="G1137">
        <v>35.148616084899999</v>
      </c>
      <c r="H1137">
        <v>-80.832613226999996</v>
      </c>
      <c r="I1137">
        <v>3.5</v>
      </c>
      <c r="J1137">
        <v>13</v>
      </c>
      <c r="K1137">
        <v>1</v>
      </c>
      <c r="L1137" t="s">
        <v>4267</v>
      </c>
    </row>
    <row r="1138" spans="1:12" x14ac:dyDescent="0.2">
      <c r="A1138" t="s">
        <v>4268</v>
      </c>
      <c r="B1138" t="s">
        <v>4269</v>
      </c>
      <c r="C1138" t="s">
        <v>4270</v>
      </c>
      <c r="D1138" t="s">
        <v>21</v>
      </c>
      <c r="E1138" t="s">
        <v>16</v>
      </c>
      <c r="F1138">
        <v>28202</v>
      </c>
      <c r="G1138">
        <v>35.222557000000002</v>
      </c>
      <c r="H1138">
        <v>-80.842331700000003</v>
      </c>
      <c r="I1138">
        <v>5</v>
      </c>
      <c r="J1138">
        <v>4</v>
      </c>
      <c r="K1138">
        <v>1</v>
      </c>
      <c r="L1138" t="s">
        <v>4271</v>
      </c>
    </row>
    <row r="1139" spans="1:12" x14ac:dyDescent="0.2">
      <c r="A1139" t="s">
        <v>4272</v>
      </c>
      <c r="B1139" t="s">
        <v>4273</v>
      </c>
      <c r="C1139" t="s">
        <v>4274</v>
      </c>
      <c r="D1139" t="s">
        <v>4275</v>
      </c>
      <c r="E1139" t="s">
        <v>16</v>
      </c>
      <c r="F1139">
        <v>28104</v>
      </c>
      <c r="G1139">
        <v>35.003128799999999</v>
      </c>
      <c r="H1139">
        <v>-80.700001900000004</v>
      </c>
      <c r="I1139">
        <v>4.5</v>
      </c>
      <c r="J1139">
        <v>6</v>
      </c>
      <c r="K1139">
        <v>1</v>
      </c>
      <c r="L1139" t="s">
        <v>4276</v>
      </c>
    </row>
    <row r="1140" spans="1:12" x14ac:dyDescent="0.2">
      <c r="A1140" t="s">
        <v>4277</v>
      </c>
      <c r="B1140" t="s">
        <v>4278</v>
      </c>
      <c r="C1140" t="s">
        <v>4279</v>
      </c>
      <c r="D1140" t="s">
        <v>21</v>
      </c>
      <c r="E1140" t="s">
        <v>16</v>
      </c>
      <c r="F1140">
        <v>28227</v>
      </c>
      <c r="G1140">
        <v>35.146290730300002</v>
      </c>
      <c r="H1140">
        <v>-80.736644373000004</v>
      </c>
      <c r="I1140">
        <v>5</v>
      </c>
      <c r="J1140">
        <v>13</v>
      </c>
      <c r="K1140">
        <v>1</v>
      </c>
      <c r="L1140" t="s">
        <v>4280</v>
      </c>
    </row>
    <row r="1141" spans="1:12" x14ac:dyDescent="0.2">
      <c r="A1141" t="s">
        <v>4281</v>
      </c>
      <c r="B1141" t="s">
        <v>4282</v>
      </c>
      <c r="C1141" t="s">
        <v>4283</v>
      </c>
      <c r="D1141" t="s">
        <v>21</v>
      </c>
      <c r="E1141" t="s">
        <v>16</v>
      </c>
      <c r="F1141">
        <v>28209</v>
      </c>
      <c r="G1141">
        <v>35.167461000000003</v>
      </c>
      <c r="H1141">
        <v>-80.849104999999994</v>
      </c>
      <c r="I1141">
        <v>5</v>
      </c>
      <c r="J1141">
        <v>6</v>
      </c>
      <c r="K1141">
        <v>0</v>
      </c>
      <c r="L1141" t="s">
        <v>4284</v>
      </c>
    </row>
    <row r="1142" spans="1:12" x14ac:dyDescent="0.2">
      <c r="A1142" t="s">
        <v>4285</v>
      </c>
      <c r="B1142" t="s">
        <v>4286</v>
      </c>
      <c r="C1142" t="s">
        <v>4287</v>
      </c>
      <c r="D1142" t="s">
        <v>21</v>
      </c>
      <c r="E1142" t="s">
        <v>16</v>
      </c>
      <c r="F1142">
        <v>28209</v>
      </c>
      <c r="G1142">
        <v>35.169908599999999</v>
      </c>
      <c r="H1142">
        <v>-80.851132000000007</v>
      </c>
      <c r="I1142">
        <v>4.5</v>
      </c>
      <c r="J1142">
        <v>170</v>
      </c>
      <c r="K1142">
        <v>1</v>
      </c>
      <c r="L1142" t="s">
        <v>4288</v>
      </c>
    </row>
    <row r="1143" spans="1:12" x14ac:dyDescent="0.2">
      <c r="A1143" t="s">
        <v>4289</v>
      </c>
      <c r="B1143" t="s">
        <v>4290</v>
      </c>
      <c r="C1143" t="s">
        <v>4291</v>
      </c>
      <c r="D1143" t="s">
        <v>135</v>
      </c>
      <c r="E1143" t="s">
        <v>16</v>
      </c>
      <c r="F1143">
        <v>28105</v>
      </c>
      <c r="G1143">
        <v>35.085850899999997</v>
      </c>
      <c r="H1143">
        <v>-80.733264899999995</v>
      </c>
      <c r="I1143">
        <v>3.5</v>
      </c>
      <c r="J1143">
        <v>3</v>
      </c>
      <c r="K1143">
        <v>0</v>
      </c>
      <c r="L1143" t="s">
        <v>1319</v>
      </c>
    </row>
    <row r="1144" spans="1:12" x14ac:dyDescent="0.2">
      <c r="A1144" t="s">
        <v>4292</v>
      </c>
      <c r="B1144" t="s">
        <v>4293</v>
      </c>
      <c r="C1144" t="s">
        <v>4294</v>
      </c>
      <c r="D1144" t="s">
        <v>21</v>
      </c>
      <c r="E1144" t="s">
        <v>16</v>
      </c>
      <c r="F1144">
        <v>28204</v>
      </c>
      <c r="G1144">
        <v>35.212026199999997</v>
      </c>
      <c r="H1144">
        <v>-80.818448799999999</v>
      </c>
      <c r="I1144">
        <v>3.5</v>
      </c>
      <c r="J1144">
        <v>117</v>
      </c>
      <c r="K1144">
        <v>0</v>
      </c>
      <c r="L1144" t="s">
        <v>4295</v>
      </c>
    </row>
    <row r="1145" spans="1:12" x14ac:dyDescent="0.2">
      <c r="A1145" t="s">
        <v>4296</v>
      </c>
      <c r="B1145" t="s">
        <v>4297</v>
      </c>
      <c r="C1145" t="s">
        <v>4298</v>
      </c>
      <c r="D1145" t="s">
        <v>21</v>
      </c>
      <c r="E1145" t="s">
        <v>16</v>
      </c>
      <c r="F1145">
        <v>28213</v>
      </c>
      <c r="G1145">
        <v>35.267084400000002</v>
      </c>
      <c r="H1145">
        <v>-80.794475000000006</v>
      </c>
      <c r="I1145">
        <v>2.5</v>
      </c>
      <c r="J1145">
        <v>3</v>
      </c>
      <c r="K1145">
        <v>1</v>
      </c>
      <c r="L1145" t="s">
        <v>4299</v>
      </c>
    </row>
    <row r="1146" spans="1:12" x14ac:dyDescent="0.2">
      <c r="A1146" t="s">
        <v>4300</v>
      </c>
      <c r="B1146" t="s">
        <v>4301</v>
      </c>
      <c r="C1146" t="s">
        <v>4302</v>
      </c>
      <c r="D1146" t="s">
        <v>39</v>
      </c>
      <c r="E1146" t="s">
        <v>16</v>
      </c>
      <c r="F1146">
        <v>28025</v>
      </c>
      <c r="G1146">
        <v>35.422122000000002</v>
      </c>
      <c r="H1146">
        <v>-80.590774699999997</v>
      </c>
      <c r="I1146">
        <v>5</v>
      </c>
      <c r="J1146">
        <v>7</v>
      </c>
      <c r="K1146">
        <v>1</v>
      </c>
      <c r="L1146" t="s">
        <v>1997</v>
      </c>
    </row>
    <row r="1147" spans="1:12" x14ac:dyDescent="0.2">
      <c r="A1147" t="s">
        <v>4303</v>
      </c>
      <c r="B1147" t="s">
        <v>4304</v>
      </c>
      <c r="C1147" t="s">
        <v>4305</v>
      </c>
      <c r="D1147" t="s">
        <v>21</v>
      </c>
      <c r="E1147" t="s">
        <v>16</v>
      </c>
      <c r="F1147">
        <v>28205</v>
      </c>
      <c r="G1147">
        <v>35.219072199999999</v>
      </c>
      <c r="H1147">
        <v>-80.813253000000003</v>
      </c>
      <c r="I1147">
        <v>3.5</v>
      </c>
      <c r="J1147">
        <v>384</v>
      </c>
      <c r="K1147">
        <v>1</v>
      </c>
      <c r="L1147" t="s">
        <v>4306</v>
      </c>
    </row>
    <row r="1148" spans="1:12" x14ac:dyDescent="0.2">
      <c r="A1148" t="s">
        <v>4307</v>
      </c>
      <c r="B1148" t="s">
        <v>459</v>
      </c>
      <c r="C1148" t="s">
        <v>4308</v>
      </c>
      <c r="D1148" t="s">
        <v>39</v>
      </c>
      <c r="E1148" t="s">
        <v>16</v>
      </c>
      <c r="F1148">
        <v>28027</v>
      </c>
      <c r="G1148">
        <v>35.369405</v>
      </c>
      <c r="H1148">
        <v>-80.709500000000006</v>
      </c>
      <c r="I1148">
        <v>1.5</v>
      </c>
      <c r="J1148">
        <v>11</v>
      </c>
      <c r="K1148">
        <v>1</v>
      </c>
      <c r="L1148" t="s">
        <v>461</v>
      </c>
    </row>
    <row r="1149" spans="1:12" x14ac:dyDescent="0.2">
      <c r="A1149" t="s">
        <v>4309</v>
      </c>
      <c r="B1149" t="s">
        <v>4310</v>
      </c>
      <c r="C1149" t="s">
        <v>4311</v>
      </c>
      <c r="D1149" t="s">
        <v>21</v>
      </c>
      <c r="E1149" t="s">
        <v>16</v>
      </c>
      <c r="F1149">
        <v>28209</v>
      </c>
      <c r="G1149">
        <v>35.187110199999999</v>
      </c>
      <c r="H1149">
        <v>-80.876418200000003</v>
      </c>
      <c r="I1149">
        <v>3.5</v>
      </c>
      <c r="J1149">
        <v>3</v>
      </c>
      <c r="K1149">
        <v>1</v>
      </c>
      <c r="L1149" t="s">
        <v>4312</v>
      </c>
    </row>
    <row r="1150" spans="1:12" x14ac:dyDescent="0.2">
      <c r="A1150" t="s">
        <v>4313</v>
      </c>
      <c r="B1150" t="s">
        <v>4314</v>
      </c>
      <c r="C1150" t="s">
        <v>4315</v>
      </c>
      <c r="D1150" t="s">
        <v>21</v>
      </c>
      <c r="E1150" t="s">
        <v>16</v>
      </c>
      <c r="F1150">
        <v>28269</v>
      </c>
      <c r="G1150">
        <v>35.322946100000003</v>
      </c>
      <c r="H1150">
        <v>-80.827701200000007</v>
      </c>
      <c r="I1150">
        <v>4.5</v>
      </c>
      <c r="J1150">
        <v>3</v>
      </c>
      <c r="K1150">
        <v>1</v>
      </c>
      <c r="L1150" t="s">
        <v>4316</v>
      </c>
    </row>
    <row r="1151" spans="1:12" x14ac:dyDescent="0.2">
      <c r="A1151" t="s">
        <v>4317</v>
      </c>
      <c r="B1151" t="s">
        <v>4318</v>
      </c>
      <c r="C1151" t="s">
        <v>4319</v>
      </c>
      <c r="D1151" t="s">
        <v>30</v>
      </c>
      <c r="E1151" t="s">
        <v>16</v>
      </c>
      <c r="F1151">
        <v>28054</v>
      </c>
      <c r="G1151">
        <v>35.265694099999997</v>
      </c>
      <c r="H1151">
        <v>-81.146838900000006</v>
      </c>
      <c r="I1151">
        <v>3</v>
      </c>
      <c r="J1151">
        <v>6</v>
      </c>
      <c r="K1151">
        <v>1</v>
      </c>
      <c r="L1151" t="s">
        <v>188</v>
      </c>
    </row>
    <row r="1152" spans="1:12" x14ac:dyDescent="0.2">
      <c r="A1152" t="s">
        <v>4320</v>
      </c>
      <c r="B1152" t="s">
        <v>498</v>
      </c>
      <c r="C1152" t="s">
        <v>4321</v>
      </c>
      <c r="D1152" t="s">
        <v>21</v>
      </c>
      <c r="E1152" t="s">
        <v>16</v>
      </c>
      <c r="F1152">
        <v>28269</v>
      </c>
      <c r="G1152">
        <v>35.371600999999998</v>
      </c>
      <c r="H1152">
        <v>-80.782821999999996</v>
      </c>
      <c r="I1152">
        <v>3.5</v>
      </c>
      <c r="J1152">
        <v>11</v>
      </c>
      <c r="K1152">
        <v>1</v>
      </c>
      <c r="L1152" t="s">
        <v>4322</v>
      </c>
    </row>
    <row r="1153" spans="1:12" x14ac:dyDescent="0.2">
      <c r="A1153" t="s">
        <v>4323</v>
      </c>
      <c r="B1153" t="s">
        <v>4324</v>
      </c>
      <c r="C1153" t="s">
        <v>4325</v>
      </c>
      <c r="D1153" t="s">
        <v>26</v>
      </c>
      <c r="E1153" t="s">
        <v>16</v>
      </c>
      <c r="F1153">
        <v>28078</v>
      </c>
      <c r="G1153">
        <v>35.443722899999997</v>
      </c>
      <c r="H1153">
        <v>-80.864550199999996</v>
      </c>
      <c r="I1153">
        <v>3.5</v>
      </c>
      <c r="J1153">
        <v>69</v>
      </c>
      <c r="K1153">
        <v>1</v>
      </c>
      <c r="L1153" t="s">
        <v>4326</v>
      </c>
    </row>
    <row r="1154" spans="1:12" x14ac:dyDescent="0.2">
      <c r="A1154" t="s">
        <v>4327</v>
      </c>
      <c r="B1154" t="s">
        <v>4328</v>
      </c>
      <c r="D1154" t="s">
        <v>21</v>
      </c>
      <c r="E1154" t="s">
        <v>16</v>
      </c>
      <c r="F1154">
        <v>28253</v>
      </c>
      <c r="G1154">
        <v>35.325595399999997</v>
      </c>
      <c r="H1154">
        <v>-80.783349099999995</v>
      </c>
      <c r="I1154">
        <v>2.5</v>
      </c>
      <c r="J1154">
        <v>3</v>
      </c>
      <c r="K1154">
        <v>0</v>
      </c>
      <c r="L1154" t="s">
        <v>4329</v>
      </c>
    </row>
    <row r="1155" spans="1:12" x14ac:dyDescent="0.2">
      <c r="A1155" t="s">
        <v>4330</v>
      </c>
      <c r="B1155" t="s">
        <v>4331</v>
      </c>
      <c r="C1155" t="s">
        <v>552</v>
      </c>
      <c r="D1155" t="s">
        <v>21</v>
      </c>
      <c r="E1155" t="s">
        <v>16</v>
      </c>
      <c r="F1155">
        <v>28208</v>
      </c>
      <c r="G1155">
        <v>35.220559399999999</v>
      </c>
      <c r="H1155">
        <v>-80.943873699999997</v>
      </c>
      <c r="I1155">
        <v>2</v>
      </c>
      <c r="J1155">
        <v>64</v>
      </c>
      <c r="K1155">
        <v>1</v>
      </c>
      <c r="L1155" t="s">
        <v>4332</v>
      </c>
    </row>
    <row r="1156" spans="1:12" x14ac:dyDescent="0.2">
      <c r="A1156" t="s">
        <v>4333</v>
      </c>
      <c r="B1156" t="s">
        <v>641</v>
      </c>
      <c r="C1156" t="s">
        <v>4334</v>
      </c>
      <c r="D1156" t="s">
        <v>21</v>
      </c>
      <c r="E1156" t="s">
        <v>16</v>
      </c>
      <c r="F1156">
        <v>28269</v>
      </c>
      <c r="G1156">
        <v>35.333716664199997</v>
      </c>
      <c r="H1156">
        <v>-80.797563493300004</v>
      </c>
      <c r="I1156">
        <v>1.5</v>
      </c>
      <c r="J1156">
        <v>32</v>
      </c>
      <c r="K1156">
        <v>1</v>
      </c>
      <c r="L1156" t="s">
        <v>4335</v>
      </c>
    </row>
    <row r="1157" spans="1:12" x14ac:dyDescent="0.2">
      <c r="A1157" t="s">
        <v>4336</v>
      </c>
      <c r="B1157" t="s">
        <v>4337</v>
      </c>
      <c r="C1157" t="s">
        <v>4338</v>
      </c>
      <c r="D1157" t="s">
        <v>21</v>
      </c>
      <c r="E1157" t="s">
        <v>16</v>
      </c>
      <c r="F1157">
        <v>28211</v>
      </c>
      <c r="G1157">
        <v>35.209529199999999</v>
      </c>
      <c r="H1157">
        <v>-80.8248897</v>
      </c>
      <c r="I1157">
        <v>3.5</v>
      </c>
      <c r="J1157">
        <v>15</v>
      </c>
      <c r="K1157">
        <v>1</v>
      </c>
      <c r="L1157" t="s">
        <v>1956</v>
      </c>
    </row>
    <row r="1158" spans="1:12" x14ac:dyDescent="0.2">
      <c r="A1158" t="s">
        <v>4339</v>
      </c>
      <c r="B1158" t="s">
        <v>4340</v>
      </c>
      <c r="C1158" t="s">
        <v>4341</v>
      </c>
      <c r="D1158" t="s">
        <v>21</v>
      </c>
      <c r="E1158" t="s">
        <v>16</v>
      </c>
      <c r="F1158">
        <v>28273</v>
      </c>
      <c r="G1158">
        <v>35.169757872600002</v>
      </c>
      <c r="H1158">
        <v>-80.963379000200007</v>
      </c>
      <c r="I1158">
        <v>4.5</v>
      </c>
      <c r="J1158">
        <v>6</v>
      </c>
      <c r="K1158">
        <v>1</v>
      </c>
      <c r="L1158" t="s">
        <v>4342</v>
      </c>
    </row>
    <row r="1159" spans="1:12" x14ac:dyDescent="0.2">
      <c r="A1159" t="s">
        <v>4343</v>
      </c>
      <c r="B1159" t="s">
        <v>446</v>
      </c>
      <c r="C1159" t="s">
        <v>4344</v>
      </c>
      <c r="D1159" t="s">
        <v>21</v>
      </c>
      <c r="E1159" t="s">
        <v>16</v>
      </c>
      <c r="F1159">
        <v>28277</v>
      </c>
      <c r="G1159">
        <v>35.054032999999997</v>
      </c>
      <c r="H1159">
        <v>-80.769046000000003</v>
      </c>
      <c r="I1159">
        <v>2.5</v>
      </c>
      <c r="J1159">
        <v>3</v>
      </c>
      <c r="K1159">
        <v>1</v>
      </c>
      <c r="L1159" t="s">
        <v>448</v>
      </c>
    </row>
    <row r="1160" spans="1:12" x14ac:dyDescent="0.2">
      <c r="A1160" t="s">
        <v>4345</v>
      </c>
      <c r="B1160" t="s">
        <v>4346</v>
      </c>
      <c r="C1160" t="s">
        <v>4347</v>
      </c>
      <c r="D1160" t="s">
        <v>21</v>
      </c>
      <c r="E1160" t="s">
        <v>16</v>
      </c>
      <c r="F1160">
        <v>28204</v>
      </c>
      <c r="G1160">
        <v>35.203331800000001</v>
      </c>
      <c r="H1160">
        <v>-80.811860600000003</v>
      </c>
      <c r="I1160">
        <v>3</v>
      </c>
      <c r="J1160">
        <v>4</v>
      </c>
      <c r="K1160">
        <v>1</v>
      </c>
      <c r="L1160" t="s">
        <v>4348</v>
      </c>
    </row>
    <row r="1161" spans="1:12" x14ac:dyDescent="0.2">
      <c r="A1161" t="s">
        <v>4349</v>
      </c>
      <c r="B1161" t="s">
        <v>4350</v>
      </c>
      <c r="C1161" t="s">
        <v>4351</v>
      </c>
      <c r="D1161" t="s">
        <v>21</v>
      </c>
      <c r="E1161" t="s">
        <v>16</v>
      </c>
      <c r="F1161">
        <v>28205</v>
      </c>
      <c r="G1161">
        <v>35.246589999999998</v>
      </c>
      <c r="H1161">
        <v>-80.805959999999999</v>
      </c>
      <c r="I1161">
        <v>3.5</v>
      </c>
      <c r="J1161">
        <v>153</v>
      </c>
      <c r="K1161">
        <v>1</v>
      </c>
      <c r="L1161" t="s">
        <v>4352</v>
      </c>
    </row>
    <row r="1162" spans="1:12" x14ac:dyDescent="0.2">
      <c r="A1162" t="s">
        <v>4353</v>
      </c>
      <c r="B1162" t="s">
        <v>438</v>
      </c>
      <c r="C1162" t="s">
        <v>4354</v>
      </c>
      <c r="D1162" t="s">
        <v>39</v>
      </c>
      <c r="E1162" t="s">
        <v>16</v>
      </c>
      <c r="F1162">
        <v>28027</v>
      </c>
      <c r="G1162">
        <v>35.419916499999999</v>
      </c>
      <c r="H1162">
        <v>-80.676586900000004</v>
      </c>
      <c r="I1162">
        <v>3.5</v>
      </c>
      <c r="J1162">
        <v>21</v>
      </c>
      <c r="K1162">
        <v>1</v>
      </c>
      <c r="L1162" t="s">
        <v>440</v>
      </c>
    </row>
    <row r="1163" spans="1:12" x14ac:dyDescent="0.2">
      <c r="A1163" t="s">
        <v>4355</v>
      </c>
      <c r="B1163" t="s">
        <v>4356</v>
      </c>
      <c r="C1163" t="s">
        <v>4357</v>
      </c>
      <c r="D1163" t="s">
        <v>697</v>
      </c>
      <c r="E1163" t="s">
        <v>16</v>
      </c>
      <c r="F1163">
        <v>28037</v>
      </c>
      <c r="G1163">
        <v>35.482756000000002</v>
      </c>
      <c r="H1163">
        <v>-80.995372000000003</v>
      </c>
      <c r="I1163">
        <v>3</v>
      </c>
      <c r="J1163">
        <v>21</v>
      </c>
      <c r="K1163">
        <v>0</v>
      </c>
      <c r="L1163" t="s">
        <v>4358</v>
      </c>
    </row>
    <row r="1164" spans="1:12" x14ac:dyDescent="0.2">
      <c r="A1164" t="s">
        <v>4359</v>
      </c>
      <c r="B1164" t="s">
        <v>4360</v>
      </c>
      <c r="C1164" t="s">
        <v>4361</v>
      </c>
      <c r="D1164" t="s">
        <v>135</v>
      </c>
      <c r="E1164" t="s">
        <v>16</v>
      </c>
      <c r="F1164">
        <v>28105</v>
      </c>
      <c r="G1164">
        <v>35.116270999999998</v>
      </c>
      <c r="H1164">
        <v>-80.720967999999999</v>
      </c>
      <c r="I1164">
        <v>3.5</v>
      </c>
      <c r="J1164">
        <v>7</v>
      </c>
      <c r="K1164">
        <v>1</v>
      </c>
      <c r="L1164" t="s">
        <v>4362</v>
      </c>
    </row>
    <row r="1165" spans="1:12" x14ac:dyDescent="0.2">
      <c r="A1165" t="s">
        <v>4363</v>
      </c>
      <c r="B1165" t="s">
        <v>4364</v>
      </c>
      <c r="C1165" t="s">
        <v>4365</v>
      </c>
      <c r="D1165" t="s">
        <v>295</v>
      </c>
      <c r="E1165" t="s">
        <v>16</v>
      </c>
      <c r="F1165">
        <v>28134</v>
      </c>
      <c r="G1165">
        <v>35.07546</v>
      </c>
      <c r="H1165">
        <v>-80.886267000000004</v>
      </c>
      <c r="I1165">
        <v>2.5</v>
      </c>
      <c r="J1165">
        <v>3</v>
      </c>
      <c r="K1165">
        <v>1</v>
      </c>
      <c r="L1165" t="s">
        <v>256</v>
      </c>
    </row>
    <row r="1166" spans="1:12" x14ac:dyDescent="0.2">
      <c r="A1166" t="s">
        <v>4366</v>
      </c>
      <c r="B1166" t="s">
        <v>4367</v>
      </c>
      <c r="C1166" t="s">
        <v>4368</v>
      </c>
      <c r="D1166" t="s">
        <v>21</v>
      </c>
      <c r="E1166" t="s">
        <v>16</v>
      </c>
      <c r="F1166">
        <v>28270</v>
      </c>
      <c r="G1166">
        <v>35.078404900000002</v>
      </c>
      <c r="H1166">
        <v>-80.744286000000002</v>
      </c>
      <c r="I1166">
        <v>4</v>
      </c>
      <c r="J1166">
        <v>8</v>
      </c>
      <c r="K1166">
        <v>1</v>
      </c>
      <c r="L1166" t="s">
        <v>1188</v>
      </c>
    </row>
    <row r="1167" spans="1:12" x14ac:dyDescent="0.2">
      <c r="A1167" t="s">
        <v>4369</v>
      </c>
      <c r="B1167" t="s">
        <v>459</v>
      </c>
      <c r="C1167" t="s">
        <v>4370</v>
      </c>
      <c r="D1167" t="s">
        <v>601</v>
      </c>
      <c r="E1167" t="s">
        <v>16</v>
      </c>
      <c r="F1167">
        <v>28083</v>
      </c>
      <c r="G1167">
        <v>35.479334000000001</v>
      </c>
      <c r="H1167">
        <v>-80.612143000000003</v>
      </c>
      <c r="I1167">
        <v>3</v>
      </c>
      <c r="J1167">
        <v>12</v>
      </c>
      <c r="K1167">
        <v>1</v>
      </c>
      <c r="L1167" t="s">
        <v>4371</v>
      </c>
    </row>
    <row r="1168" spans="1:12" x14ac:dyDescent="0.2">
      <c r="A1168" t="s">
        <v>4372</v>
      </c>
      <c r="B1168" t="s">
        <v>4373</v>
      </c>
      <c r="C1168" t="s">
        <v>4374</v>
      </c>
      <c r="D1168" t="s">
        <v>21</v>
      </c>
      <c r="E1168" t="s">
        <v>16</v>
      </c>
      <c r="F1168">
        <v>28205</v>
      </c>
      <c r="G1168">
        <v>35.210990199999998</v>
      </c>
      <c r="H1168">
        <v>-80.781676200000007</v>
      </c>
      <c r="I1168">
        <v>1.5</v>
      </c>
      <c r="J1168">
        <v>13</v>
      </c>
      <c r="K1168">
        <v>1</v>
      </c>
      <c r="L1168" t="s">
        <v>4375</v>
      </c>
    </row>
    <row r="1169" spans="1:12" x14ac:dyDescent="0.2">
      <c r="A1169" t="s">
        <v>4376</v>
      </c>
      <c r="B1169" t="s">
        <v>4377</v>
      </c>
      <c r="C1169" t="s">
        <v>4378</v>
      </c>
      <c r="D1169" t="s">
        <v>21</v>
      </c>
      <c r="E1169" t="s">
        <v>16</v>
      </c>
      <c r="F1169">
        <v>28273</v>
      </c>
      <c r="G1169">
        <v>35.102406000000002</v>
      </c>
      <c r="H1169">
        <v>-80.984312000000003</v>
      </c>
      <c r="I1169">
        <v>2.5</v>
      </c>
      <c r="J1169">
        <v>11</v>
      </c>
      <c r="K1169">
        <v>1</v>
      </c>
      <c r="L1169" t="s">
        <v>4379</v>
      </c>
    </row>
    <row r="1170" spans="1:12" x14ac:dyDescent="0.2">
      <c r="A1170" t="s">
        <v>4380</v>
      </c>
      <c r="B1170" t="s">
        <v>4381</v>
      </c>
      <c r="C1170" t="s">
        <v>4382</v>
      </c>
      <c r="D1170" t="s">
        <v>15</v>
      </c>
      <c r="E1170" t="s">
        <v>16</v>
      </c>
      <c r="F1170">
        <v>28031</v>
      </c>
      <c r="G1170">
        <v>35.467049600000003</v>
      </c>
      <c r="H1170">
        <v>-80.871265300000005</v>
      </c>
      <c r="I1170">
        <v>5</v>
      </c>
      <c r="J1170">
        <v>14</v>
      </c>
      <c r="K1170">
        <v>1</v>
      </c>
      <c r="L1170" t="s">
        <v>4383</v>
      </c>
    </row>
    <row r="1171" spans="1:12" x14ac:dyDescent="0.2">
      <c r="A1171" t="s">
        <v>4384</v>
      </c>
      <c r="B1171" t="s">
        <v>4385</v>
      </c>
      <c r="C1171" t="s">
        <v>4386</v>
      </c>
      <c r="D1171" t="s">
        <v>21</v>
      </c>
      <c r="E1171" t="s">
        <v>16</v>
      </c>
      <c r="F1171">
        <v>28277</v>
      </c>
      <c r="G1171">
        <v>35.051002699999998</v>
      </c>
      <c r="H1171">
        <v>-80.767035800000002</v>
      </c>
      <c r="I1171">
        <v>4</v>
      </c>
      <c r="J1171">
        <v>42</v>
      </c>
      <c r="K1171">
        <v>1</v>
      </c>
      <c r="L1171" t="s">
        <v>4387</v>
      </c>
    </row>
    <row r="1172" spans="1:12" x14ac:dyDescent="0.2">
      <c r="A1172" t="s">
        <v>4388</v>
      </c>
      <c r="B1172" t="s">
        <v>2330</v>
      </c>
      <c r="C1172" t="s">
        <v>4389</v>
      </c>
      <c r="D1172" t="s">
        <v>21</v>
      </c>
      <c r="E1172" t="s">
        <v>16</v>
      </c>
      <c r="F1172">
        <v>28202</v>
      </c>
      <c r="G1172">
        <v>35.223510400000002</v>
      </c>
      <c r="H1172">
        <v>-80.844179499999996</v>
      </c>
      <c r="I1172">
        <v>4.5</v>
      </c>
      <c r="J1172">
        <v>12</v>
      </c>
      <c r="K1172">
        <v>1</v>
      </c>
      <c r="L1172" t="s">
        <v>4390</v>
      </c>
    </row>
    <row r="1173" spans="1:12" x14ac:dyDescent="0.2">
      <c r="A1173" t="s">
        <v>4391</v>
      </c>
      <c r="B1173" t="s">
        <v>4392</v>
      </c>
      <c r="C1173" t="s">
        <v>4393</v>
      </c>
      <c r="D1173" t="s">
        <v>239</v>
      </c>
      <c r="E1173" t="s">
        <v>16</v>
      </c>
      <c r="F1173">
        <v>28173</v>
      </c>
      <c r="G1173">
        <v>34.921916299999999</v>
      </c>
      <c r="H1173">
        <v>-80.740689399999994</v>
      </c>
      <c r="I1173">
        <v>2.5</v>
      </c>
      <c r="J1173">
        <v>3</v>
      </c>
      <c r="K1173">
        <v>1</v>
      </c>
      <c r="L1173" t="s">
        <v>4394</v>
      </c>
    </row>
    <row r="1174" spans="1:12" x14ac:dyDescent="0.2">
      <c r="A1174" t="s">
        <v>4395</v>
      </c>
      <c r="B1174" t="s">
        <v>4046</v>
      </c>
      <c r="C1174" t="s">
        <v>4396</v>
      </c>
      <c r="D1174" t="s">
        <v>21</v>
      </c>
      <c r="E1174" t="s">
        <v>16</v>
      </c>
      <c r="F1174">
        <v>28213</v>
      </c>
      <c r="G1174">
        <v>35.260103000000001</v>
      </c>
      <c r="H1174">
        <v>-80.7738315</v>
      </c>
      <c r="I1174">
        <v>2</v>
      </c>
      <c r="J1174">
        <v>8</v>
      </c>
      <c r="K1174">
        <v>1</v>
      </c>
      <c r="L1174" t="s">
        <v>709</v>
      </c>
    </row>
    <row r="1175" spans="1:12" x14ac:dyDescent="0.2">
      <c r="A1175" t="s">
        <v>4397</v>
      </c>
      <c r="B1175" t="s">
        <v>4398</v>
      </c>
      <c r="C1175" t="s">
        <v>4399</v>
      </c>
      <c r="D1175" t="s">
        <v>21</v>
      </c>
      <c r="E1175" t="s">
        <v>16</v>
      </c>
      <c r="F1175">
        <v>28204</v>
      </c>
      <c r="G1175">
        <v>35.215773200000001</v>
      </c>
      <c r="H1175">
        <v>-80.828213300000002</v>
      </c>
      <c r="I1175">
        <v>3</v>
      </c>
      <c r="J1175">
        <v>7</v>
      </c>
      <c r="K1175">
        <v>0</v>
      </c>
      <c r="L1175" t="s">
        <v>4400</v>
      </c>
    </row>
    <row r="1176" spans="1:12" x14ac:dyDescent="0.2">
      <c r="A1176" t="s">
        <v>4401</v>
      </c>
      <c r="B1176" t="s">
        <v>4402</v>
      </c>
      <c r="C1176" t="s">
        <v>4403</v>
      </c>
      <c r="D1176" t="s">
        <v>135</v>
      </c>
      <c r="E1176" t="s">
        <v>16</v>
      </c>
      <c r="F1176">
        <v>28105</v>
      </c>
      <c r="G1176">
        <v>35.122563</v>
      </c>
      <c r="H1176">
        <v>-80.714904000000004</v>
      </c>
      <c r="I1176">
        <v>4</v>
      </c>
      <c r="J1176">
        <v>5</v>
      </c>
      <c r="K1176">
        <v>1</v>
      </c>
      <c r="L1176" t="s">
        <v>4404</v>
      </c>
    </row>
    <row r="1177" spans="1:12" x14ac:dyDescent="0.2">
      <c r="A1177" t="s">
        <v>4405</v>
      </c>
      <c r="B1177" t="s">
        <v>4406</v>
      </c>
      <c r="C1177" t="s">
        <v>4407</v>
      </c>
      <c r="D1177" t="s">
        <v>135</v>
      </c>
      <c r="E1177" t="s">
        <v>16</v>
      </c>
      <c r="F1177">
        <v>28104</v>
      </c>
      <c r="G1177">
        <v>35.087433213600001</v>
      </c>
      <c r="H1177">
        <v>-80.695159136200004</v>
      </c>
      <c r="I1177">
        <v>2</v>
      </c>
      <c r="J1177">
        <v>4</v>
      </c>
      <c r="K1177">
        <v>1</v>
      </c>
      <c r="L1177" t="s">
        <v>4408</v>
      </c>
    </row>
    <row r="1178" spans="1:12" x14ac:dyDescent="0.2">
      <c r="A1178" t="s">
        <v>4409</v>
      </c>
      <c r="B1178" t="s">
        <v>4410</v>
      </c>
      <c r="C1178" t="s">
        <v>4411</v>
      </c>
      <c r="D1178" t="s">
        <v>30</v>
      </c>
      <c r="E1178" t="s">
        <v>16</v>
      </c>
      <c r="F1178">
        <v>28054</v>
      </c>
      <c r="G1178">
        <v>35.262757999999998</v>
      </c>
      <c r="H1178">
        <v>-81.169578000000001</v>
      </c>
      <c r="I1178">
        <v>4.5</v>
      </c>
      <c r="J1178">
        <v>13</v>
      </c>
      <c r="K1178">
        <v>1</v>
      </c>
      <c r="L1178" t="s">
        <v>3649</v>
      </c>
    </row>
    <row r="1179" spans="1:12" x14ac:dyDescent="0.2">
      <c r="A1179" t="s">
        <v>4412</v>
      </c>
      <c r="B1179" t="s">
        <v>4413</v>
      </c>
      <c r="C1179" t="s">
        <v>4414</v>
      </c>
      <c r="D1179" t="s">
        <v>21</v>
      </c>
      <c r="E1179" t="s">
        <v>16</v>
      </c>
      <c r="F1179">
        <v>28273</v>
      </c>
      <c r="G1179">
        <v>35.099322399999998</v>
      </c>
      <c r="H1179">
        <v>-80.9879885</v>
      </c>
      <c r="I1179">
        <v>1.5</v>
      </c>
      <c r="J1179">
        <v>3</v>
      </c>
      <c r="K1179">
        <v>1</v>
      </c>
      <c r="L1179" t="s">
        <v>4415</v>
      </c>
    </row>
    <row r="1180" spans="1:12" x14ac:dyDescent="0.2">
      <c r="A1180" t="s">
        <v>4416</v>
      </c>
      <c r="B1180" t="s">
        <v>4417</v>
      </c>
      <c r="C1180" t="s">
        <v>4418</v>
      </c>
      <c r="D1180" t="s">
        <v>30</v>
      </c>
      <c r="E1180" t="s">
        <v>16</v>
      </c>
      <c r="F1180">
        <v>28054</v>
      </c>
      <c r="G1180">
        <v>35.218316000000002</v>
      </c>
      <c r="H1180">
        <v>-81.173317999999995</v>
      </c>
      <c r="I1180">
        <v>4</v>
      </c>
      <c r="J1180">
        <v>10</v>
      </c>
      <c r="K1180">
        <v>1</v>
      </c>
      <c r="L1180" t="s">
        <v>58</v>
      </c>
    </row>
    <row r="1181" spans="1:12" x14ac:dyDescent="0.2">
      <c r="A1181" t="s">
        <v>4419</v>
      </c>
      <c r="B1181" t="s">
        <v>4420</v>
      </c>
      <c r="C1181" t="s">
        <v>4421</v>
      </c>
      <c r="D1181" t="s">
        <v>21</v>
      </c>
      <c r="E1181" t="s">
        <v>16</v>
      </c>
      <c r="F1181">
        <v>28273</v>
      </c>
      <c r="G1181">
        <v>35.102643</v>
      </c>
      <c r="H1181">
        <v>-80.939722000000003</v>
      </c>
      <c r="I1181">
        <v>3.5</v>
      </c>
      <c r="J1181">
        <v>11</v>
      </c>
      <c r="K1181">
        <v>1</v>
      </c>
      <c r="L1181" t="s">
        <v>1353</v>
      </c>
    </row>
    <row r="1182" spans="1:12" x14ac:dyDescent="0.2">
      <c r="A1182" t="s">
        <v>4422</v>
      </c>
      <c r="B1182" t="s">
        <v>4423</v>
      </c>
      <c r="C1182" t="s">
        <v>4424</v>
      </c>
      <c r="D1182" t="s">
        <v>21</v>
      </c>
      <c r="E1182" t="s">
        <v>16</v>
      </c>
      <c r="F1182">
        <v>28217</v>
      </c>
      <c r="G1182">
        <v>35.185566399999999</v>
      </c>
      <c r="H1182">
        <v>-80.902021000000005</v>
      </c>
      <c r="I1182">
        <v>4.5</v>
      </c>
      <c r="J1182">
        <v>4</v>
      </c>
      <c r="K1182">
        <v>1</v>
      </c>
      <c r="L1182" t="s">
        <v>4425</v>
      </c>
    </row>
    <row r="1183" spans="1:12" x14ac:dyDescent="0.2">
      <c r="A1183" t="s">
        <v>4426</v>
      </c>
      <c r="B1183" t="s">
        <v>4427</v>
      </c>
      <c r="C1183" t="s">
        <v>4428</v>
      </c>
      <c r="D1183" t="s">
        <v>39</v>
      </c>
      <c r="E1183" t="s">
        <v>16</v>
      </c>
      <c r="F1183">
        <v>28027</v>
      </c>
      <c r="G1183">
        <v>35.373404000000001</v>
      </c>
      <c r="H1183">
        <v>-80.727694</v>
      </c>
      <c r="I1183">
        <v>4.5</v>
      </c>
      <c r="J1183">
        <v>88</v>
      </c>
      <c r="K1183">
        <v>1</v>
      </c>
      <c r="L1183" t="s">
        <v>4429</v>
      </c>
    </row>
    <row r="1184" spans="1:12" x14ac:dyDescent="0.2">
      <c r="A1184" t="s">
        <v>4430</v>
      </c>
      <c r="B1184" t="s">
        <v>4431</v>
      </c>
      <c r="C1184" t="s">
        <v>4432</v>
      </c>
      <c r="D1184" t="s">
        <v>21</v>
      </c>
      <c r="E1184" t="s">
        <v>16</v>
      </c>
      <c r="F1184">
        <v>28217</v>
      </c>
      <c r="G1184">
        <v>35.188234000000001</v>
      </c>
      <c r="H1184">
        <v>-80.879641000000007</v>
      </c>
      <c r="I1184">
        <v>5</v>
      </c>
      <c r="J1184">
        <v>6</v>
      </c>
      <c r="K1184">
        <v>1</v>
      </c>
      <c r="L1184" t="s">
        <v>4433</v>
      </c>
    </row>
    <row r="1185" spans="1:12" x14ac:dyDescent="0.2">
      <c r="A1185" t="e">
        <f>-NYF1lNO5eqVn6NeGq56eQ</f>
        <v>#NAME?</v>
      </c>
      <c r="B1185" t="s">
        <v>4434</v>
      </c>
      <c r="C1185" t="s">
        <v>4435</v>
      </c>
      <c r="D1185" t="s">
        <v>21</v>
      </c>
      <c r="E1185" t="s">
        <v>16</v>
      </c>
      <c r="F1185">
        <v>28262</v>
      </c>
      <c r="G1185">
        <v>35.290692665800002</v>
      </c>
      <c r="H1185">
        <v>-80.765952460199998</v>
      </c>
      <c r="I1185">
        <v>3.5</v>
      </c>
      <c r="J1185">
        <v>72</v>
      </c>
      <c r="K1185">
        <v>1</v>
      </c>
      <c r="L1185" t="s">
        <v>287</v>
      </c>
    </row>
    <row r="1186" spans="1:12" x14ac:dyDescent="0.2">
      <c r="A1186" t="s">
        <v>4436</v>
      </c>
      <c r="B1186" t="s">
        <v>4437</v>
      </c>
      <c r="C1186" t="s">
        <v>552</v>
      </c>
      <c r="D1186" t="s">
        <v>21</v>
      </c>
      <c r="E1186" t="s">
        <v>16</v>
      </c>
      <c r="F1186">
        <v>28208</v>
      </c>
      <c r="G1186">
        <v>35.220559399999999</v>
      </c>
      <c r="H1186">
        <v>-80.943873699999997</v>
      </c>
      <c r="I1186">
        <v>3.5</v>
      </c>
      <c r="J1186">
        <v>32</v>
      </c>
      <c r="K1186">
        <v>1</v>
      </c>
      <c r="L1186" t="s">
        <v>923</v>
      </c>
    </row>
    <row r="1187" spans="1:12" x14ac:dyDescent="0.2">
      <c r="A1187" t="s">
        <v>4438</v>
      </c>
      <c r="B1187" t="s">
        <v>4439</v>
      </c>
      <c r="C1187" t="s">
        <v>4440</v>
      </c>
      <c r="D1187" t="s">
        <v>295</v>
      </c>
      <c r="E1187" t="s">
        <v>16</v>
      </c>
      <c r="F1187">
        <v>28134</v>
      </c>
      <c r="G1187">
        <v>35.098516400000001</v>
      </c>
      <c r="H1187">
        <v>-80.880633799999998</v>
      </c>
      <c r="I1187">
        <v>4</v>
      </c>
      <c r="J1187">
        <v>35</v>
      </c>
      <c r="K1187">
        <v>1</v>
      </c>
      <c r="L1187" t="s">
        <v>4441</v>
      </c>
    </row>
    <row r="1188" spans="1:12" x14ac:dyDescent="0.2">
      <c r="A1188" t="s">
        <v>4442</v>
      </c>
      <c r="B1188" t="s">
        <v>4443</v>
      </c>
      <c r="C1188" t="s">
        <v>4444</v>
      </c>
      <c r="D1188" t="s">
        <v>21</v>
      </c>
      <c r="E1188" t="s">
        <v>16</v>
      </c>
      <c r="F1188">
        <v>28226</v>
      </c>
      <c r="G1188">
        <v>35.0879653</v>
      </c>
      <c r="H1188">
        <v>-80.858478899999994</v>
      </c>
      <c r="I1188">
        <v>5</v>
      </c>
      <c r="J1188">
        <v>3</v>
      </c>
      <c r="K1188">
        <v>1</v>
      </c>
      <c r="L1188" t="s">
        <v>4445</v>
      </c>
    </row>
    <row r="1189" spans="1:12" x14ac:dyDescent="0.2">
      <c r="A1189" t="s">
        <v>4446</v>
      </c>
      <c r="B1189" t="s">
        <v>4447</v>
      </c>
      <c r="C1189" t="s">
        <v>4448</v>
      </c>
      <c r="D1189" t="s">
        <v>21</v>
      </c>
      <c r="E1189" t="s">
        <v>16</v>
      </c>
      <c r="F1189">
        <v>28227</v>
      </c>
      <c r="G1189">
        <v>35.1044543</v>
      </c>
      <c r="H1189">
        <v>-80.809359299999997</v>
      </c>
      <c r="I1189">
        <v>3.5</v>
      </c>
      <c r="J1189">
        <v>3</v>
      </c>
      <c r="K1189">
        <v>1</v>
      </c>
      <c r="L1189" t="s">
        <v>4449</v>
      </c>
    </row>
    <row r="1190" spans="1:12" x14ac:dyDescent="0.2">
      <c r="A1190" t="s">
        <v>4450</v>
      </c>
      <c r="B1190" t="s">
        <v>4451</v>
      </c>
      <c r="C1190" t="s">
        <v>4452</v>
      </c>
      <c r="D1190" t="s">
        <v>21</v>
      </c>
      <c r="E1190" t="s">
        <v>16</v>
      </c>
      <c r="F1190">
        <v>28215</v>
      </c>
      <c r="G1190">
        <v>35.234572</v>
      </c>
      <c r="H1190">
        <v>-80.737659100000002</v>
      </c>
      <c r="I1190">
        <v>3.5</v>
      </c>
      <c r="J1190">
        <v>4</v>
      </c>
      <c r="K1190">
        <v>1</v>
      </c>
      <c r="L1190" t="s">
        <v>264</v>
      </c>
    </row>
    <row r="1191" spans="1:12" x14ac:dyDescent="0.2">
      <c r="A1191" t="s">
        <v>4453</v>
      </c>
      <c r="B1191" t="s">
        <v>4454</v>
      </c>
      <c r="C1191" t="s">
        <v>4455</v>
      </c>
      <c r="D1191" t="s">
        <v>15</v>
      </c>
      <c r="E1191" t="s">
        <v>16</v>
      </c>
      <c r="F1191">
        <v>28031</v>
      </c>
      <c r="G1191">
        <v>35.480939329999998</v>
      </c>
      <c r="H1191">
        <v>-80.856975539999993</v>
      </c>
      <c r="I1191">
        <v>4</v>
      </c>
      <c r="J1191">
        <v>18</v>
      </c>
      <c r="K1191">
        <v>1</v>
      </c>
      <c r="L1191" t="s">
        <v>4456</v>
      </c>
    </row>
    <row r="1192" spans="1:12" x14ac:dyDescent="0.2">
      <c r="A1192" t="s">
        <v>4457</v>
      </c>
      <c r="B1192" t="s">
        <v>314</v>
      </c>
      <c r="C1192" t="s">
        <v>4458</v>
      </c>
      <c r="D1192" t="s">
        <v>21</v>
      </c>
      <c r="E1192" t="s">
        <v>16</v>
      </c>
      <c r="F1192">
        <v>28216</v>
      </c>
      <c r="G1192">
        <v>35.344473899999997</v>
      </c>
      <c r="H1192">
        <v>-80.886721699999995</v>
      </c>
      <c r="I1192">
        <v>4</v>
      </c>
      <c r="J1192">
        <v>8</v>
      </c>
      <c r="K1192">
        <v>1</v>
      </c>
      <c r="L1192" t="s">
        <v>3224</v>
      </c>
    </row>
    <row r="1193" spans="1:12" x14ac:dyDescent="0.2">
      <c r="A1193" t="s">
        <v>4459</v>
      </c>
      <c r="B1193" t="s">
        <v>4460</v>
      </c>
      <c r="C1193" t="s">
        <v>4461</v>
      </c>
      <c r="D1193" t="s">
        <v>295</v>
      </c>
      <c r="E1193" t="s">
        <v>16</v>
      </c>
      <c r="F1193">
        <v>28134</v>
      </c>
      <c r="G1193">
        <v>35.088031999999998</v>
      </c>
      <c r="H1193">
        <v>-80.877246999999997</v>
      </c>
      <c r="I1193">
        <v>3</v>
      </c>
      <c r="J1193">
        <v>29</v>
      </c>
      <c r="K1193">
        <v>1</v>
      </c>
      <c r="L1193" t="s">
        <v>4462</v>
      </c>
    </row>
    <row r="1194" spans="1:12" x14ac:dyDescent="0.2">
      <c r="A1194" t="s">
        <v>4463</v>
      </c>
      <c r="B1194" t="s">
        <v>4464</v>
      </c>
      <c r="C1194" t="s">
        <v>4465</v>
      </c>
      <c r="D1194" t="s">
        <v>21</v>
      </c>
      <c r="E1194" t="s">
        <v>16</v>
      </c>
      <c r="F1194">
        <v>28217</v>
      </c>
      <c r="G1194">
        <v>35.139527800000003</v>
      </c>
      <c r="H1194">
        <v>-80.8760774</v>
      </c>
      <c r="I1194">
        <v>4</v>
      </c>
      <c r="J1194">
        <v>135</v>
      </c>
      <c r="K1194">
        <v>1</v>
      </c>
      <c r="L1194" t="s">
        <v>1056</v>
      </c>
    </row>
    <row r="1195" spans="1:12" x14ac:dyDescent="0.2">
      <c r="A1195" t="e">
        <f>-Mwyd0NjrJ6hS0LzRlOLTg</f>
        <v>#NAME?</v>
      </c>
      <c r="B1195" t="s">
        <v>800</v>
      </c>
      <c r="C1195" t="s">
        <v>4466</v>
      </c>
      <c r="D1195" t="s">
        <v>21</v>
      </c>
      <c r="E1195" t="s">
        <v>16</v>
      </c>
      <c r="F1195">
        <v>28209</v>
      </c>
      <c r="G1195">
        <v>35.172853000000003</v>
      </c>
      <c r="H1195">
        <v>-80.847678000000002</v>
      </c>
      <c r="I1195">
        <v>3</v>
      </c>
      <c r="J1195">
        <v>39</v>
      </c>
      <c r="K1195">
        <v>1</v>
      </c>
      <c r="L1195" t="s">
        <v>4467</v>
      </c>
    </row>
    <row r="1196" spans="1:12" x14ac:dyDescent="0.2">
      <c r="A1196" t="s">
        <v>4468</v>
      </c>
      <c r="B1196" t="s">
        <v>4469</v>
      </c>
      <c r="C1196" t="s">
        <v>4470</v>
      </c>
      <c r="D1196" t="s">
        <v>295</v>
      </c>
      <c r="E1196" t="s">
        <v>16</v>
      </c>
      <c r="F1196">
        <v>28134</v>
      </c>
      <c r="G1196">
        <v>35.085503000000003</v>
      </c>
      <c r="H1196">
        <v>-80.884080999999995</v>
      </c>
      <c r="I1196">
        <v>3.5</v>
      </c>
      <c r="J1196">
        <v>13</v>
      </c>
      <c r="K1196">
        <v>1</v>
      </c>
      <c r="L1196" t="s">
        <v>3422</v>
      </c>
    </row>
    <row r="1197" spans="1:12" x14ac:dyDescent="0.2">
      <c r="A1197" t="s">
        <v>4471</v>
      </c>
      <c r="B1197" t="s">
        <v>4472</v>
      </c>
      <c r="C1197" t="s">
        <v>4473</v>
      </c>
      <c r="D1197" t="s">
        <v>21</v>
      </c>
      <c r="E1197" t="s">
        <v>16</v>
      </c>
      <c r="F1197">
        <v>28203</v>
      </c>
      <c r="G1197">
        <v>35.2180398</v>
      </c>
      <c r="H1197">
        <v>-80.856809499999997</v>
      </c>
      <c r="I1197">
        <v>4</v>
      </c>
      <c r="J1197">
        <v>9</v>
      </c>
      <c r="K1197">
        <v>0</v>
      </c>
      <c r="L1197" t="s">
        <v>4474</v>
      </c>
    </row>
    <row r="1198" spans="1:12" x14ac:dyDescent="0.2">
      <c r="A1198" t="s">
        <v>4475</v>
      </c>
      <c r="B1198" t="s">
        <v>4476</v>
      </c>
      <c r="C1198" t="s">
        <v>4477</v>
      </c>
      <c r="D1198" t="s">
        <v>21</v>
      </c>
      <c r="E1198" t="s">
        <v>16</v>
      </c>
      <c r="F1198">
        <v>28277</v>
      </c>
      <c r="G1198">
        <v>35.019011999999996</v>
      </c>
      <c r="H1198">
        <v>-80.824911999999998</v>
      </c>
      <c r="I1198">
        <v>5</v>
      </c>
      <c r="J1198">
        <v>6</v>
      </c>
      <c r="K1198">
        <v>1</v>
      </c>
      <c r="L1198" t="s">
        <v>4478</v>
      </c>
    </row>
    <row r="1199" spans="1:12" x14ac:dyDescent="0.2">
      <c r="A1199" t="s">
        <v>4479</v>
      </c>
      <c r="B1199" t="s">
        <v>2528</v>
      </c>
      <c r="C1199" t="s">
        <v>4480</v>
      </c>
      <c r="D1199" t="s">
        <v>135</v>
      </c>
      <c r="E1199" t="s">
        <v>16</v>
      </c>
      <c r="F1199">
        <v>28105</v>
      </c>
      <c r="G1199">
        <v>35.119805399999997</v>
      </c>
      <c r="H1199">
        <v>-80.697941900000004</v>
      </c>
      <c r="I1199">
        <v>2</v>
      </c>
      <c r="J1199">
        <v>21</v>
      </c>
      <c r="K1199">
        <v>1</v>
      </c>
      <c r="L1199" t="s">
        <v>3901</v>
      </c>
    </row>
    <row r="1200" spans="1:12" x14ac:dyDescent="0.2">
      <c r="A1200" t="s">
        <v>4481</v>
      </c>
      <c r="B1200" t="s">
        <v>4482</v>
      </c>
      <c r="D1200" t="s">
        <v>135</v>
      </c>
      <c r="E1200" t="s">
        <v>16</v>
      </c>
      <c r="F1200">
        <v>28104</v>
      </c>
      <c r="G1200">
        <v>35.116813100000002</v>
      </c>
      <c r="H1200">
        <v>-80.723680400000006</v>
      </c>
      <c r="I1200">
        <v>5</v>
      </c>
      <c r="J1200">
        <v>15</v>
      </c>
      <c r="K1200">
        <v>1</v>
      </c>
      <c r="L1200" t="s">
        <v>4483</v>
      </c>
    </row>
    <row r="1201" spans="1:12" x14ac:dyDescent="0.2">
      <c r="A1201" t="s">
        <v>4484</v>
      </c>
      <c r="B1201" t="s">
        <v>4485</v>
      </c>
      <c r="C1201" t="s">
        <v>4486</v>
      </c>
      <c r="D1201" t="s">
        <v>21</v>
      </c>
      <c r="E1201" t="s">
        <v>16</v>
      </c>
      <c r="F1201">
        <v>28204</v>
      </c>
      <c r="G1201">
        <v>35.219090002800002</v>
      </c>
      <c r="H1201">
        <v>-80.813720114500001</v>
      </c>
      <c r="I1201">
        <v>3.5</v>
      </c>
      <c r="J1201">
        <v>154</v>
      </c>
      <c r="K1201">
        <v>0</v>
      </c>
      <c r="L1201" t="s">
        <v>4487</v>
      </c>
    </row>
    <row r="1202" spans="1:12" x14ac:dyDescent="0.2">
      <c r="A1202" t="s">
        <v>4488</v>
      </c>
      <c r="B1202" t="s">
        <v>4489</v>
      </c>
      <c r="C1202" t="s">
        <v>4490</v>
      </c>
      <c r="D1202" t="s">
        <v>21</v>
      </c>
      <c r="E1202" t="s">
        <v>16</v>
      </c>
      <c r="F1202">
        <v>28277</v>
      </c>
      <c r="G1202">
        <v>35.067840500000003</v>
      </c>
      <c r="H1202">
        <v>-80.842017200000001</v>
      </c>
      <c r="I1202">
        <v>2.5</v>
      </c>
      <c r="J1202">
        <v>6</v>
      </c>
      <c r="K1202">
        <v>1</v>
      </c>
      <c r="L1202" t="s">
        <v>4491</v>
      </c>
    </row>
    <row r="1203" spans="1:12" x14ac:dyDescent="0.2">
      <c r="A1203" t="s">
        <v>4492</v>
      </c>
      <c r="B1203" t="s">
        <v>4493</v>
      </c>
      <c r="C1203" t="s">
        <v>4494</v>
      </c>
      <c r="D1203" t="s">
        <v>21</v>
      </c>
      <c r="E1203" t="s">
        <v>16</v>
      </c>
      <c r="F1203">
        <v>28204</v>
      </c>
      <c r="G1203">
        <v>35.217066329399998</v>
      </c>
      <c r="H1203">
        <v>-80.838363882099998</v>
      </c>
      <c r="I1203">
        <v>2.5</v>
      </c>
      <c r="J1203">
        <v>123</v>
      </c>
      <c r="K1203">
        <v>1</v>
      </c>
      <c r="L1203" t="s">
        <v>4495</v>
      </c>
    </row>
    <row r="1204" spans="1:12" x14ac:dyDescent="0.2">
      <c r="A1204" t="s">
        <v>4496</v>
      </c>
      <c r="B1204" t="s">
        <v>4497</v>
      </c>
      <c r="D1204" t="s">
        <v>21</v>
      </c>
      <c r="E1204" t="s">
        <v>16</v>
      </c>
      <c r="G1204">
        <v>35.227086900000003</v>
      </c>
      <c r="H1204">
        <v>-80.843126699999999</v>
      </c>
      <c r="I1204">
        <v>2.5</v>
      </c>
      <c r="J1204">
        <v>6</v>
      </c>
      <c r="K1204">
        <v>1</v>
      </c>
      <c r="L1204" t="s">
        <v>4498</v>
      </c>
    </row>
    <row r="1205" spans="1:12" x14ac:dyDescent="0.2">
      <c r="A1205" t="s">
        <v>4499</v>
      </c>
      <c r="B1205" t="s">
        <v>4500</v>
      </c>
      <c r="C1205" t="s">
        <v>4501</v>
      </c>
      <c r="D1205" t="s">
        <v>21</v>
      </c>
      <c r="E1205" t="s">
        <v>16</v>
      </c>
      <c r="F1205">
        <v>28211</v>
      </c>
      <c r="G1205">
        <v>35.156163200000002</v>
      </c>
      <c r="H1205">
        <v>-80.830945299999996</v>
      </c>
      <c r="I1205">
        <v>4</v>
      </c>
      <c r="J1205">
        <v>6</v>
      </c>
      <c r="K1205">
        <v>1</v>
      </c>
      <c r="L1205" t="s">
        <v>4502</v>
      </c>
    </row>
    <row r="1206" spans="1:12" x14ac:dyDescent="0.2">
      <c r="A1206" t="s">
        <v>4503</v>
      </c>
      <c r="B1206" t="s">
        <v>4504</v>
      </c>
      <c r="C1206" t="s">
        <v>4505</v>
      </c>
      <c r="D1206" t="s">
        <v>21</v>
      </c>
      <c r="E1206" t="s">
        <v>16</v>
      </c>
      <c r="F1206">
        <v>28214</v>
      </c>
      <c r="G1206">
        <v>35.3357843</v>
      </c>
      <c r="H1206">
        <v>-80.961504700000006</v>
      </c>
      <c r="I1206">
        <v>5</v>
      </c>
      <c r="J1206">
        <v>5</v>
      </c>
      <c r="K1206">
        <v>1</v>
      </c>
      <c r="L1206" t="s">
        <v>4506</v>
      </c>
    </row>
    <row r="1207" spans="1:12" x14ac:dyDescent="0.2">
      <c r="A1207" t="s">
        <v>4507</v>
      </c>
      <c r="B1207" t="s">
        <v>4508</v>
      </c>
      <c r="C1207" t="s">
        <v>4509</v>
      </c>
      <c r="D1207" t="s">
        <v>295</v>
      </c>
      <c r="E1207" t="s">
        <v>16</v>
      </c>
      <c r="F1207">
        <v>28134</v>
      </c>
      <c r="G1207">
        <v>35.087631700000003</v>
      </c>
      <c r="H1207">
        <v>-80.886354299999994</v>
      </c>
      <c r="I1207">
        <v>3.5</v>
      </c>
      <c r="J1207">
        <v>26</v>
      </c>
      <c r="K1207">
        <v>1</v>
      </c>
      <c r="L1207" t="s">
        <v>4510</v>
      </c>
    </row>
    <row r="1208" spans="1:12" x14ac:dyDescent="0.2">
      <c r="A1208" t="s">
        <v>4511</v>
      </c>
      <c r="B1208" t="s">
        <v>4512</v>
      </c>
      <c r="C1208" t="s">
        <v>4513</v>
      </c>
      <c r="D1208" t="s">
        <v>21</v>
      </c>
      <c r="E1208" t="s">
        <v>16</v>
      </c>
      <c r="F1208">
        <v>28209</v>
      </c>
      <c r="G1208">
        <v>35.160844623999999</v>
      </c>
      <c r="H1208">
        <v>-80.848994851100002</v>
      </c>
      <c r="I1208">
        <v>4.5</v>
      </c>
      <c r="J1208">
        <v>43</v>
      </c>
      <c r="K1208">
        <v>1</v>
      </c>
      <c r="L1208" t="s">
        <v>4514</v>
      </c>
    </row>
    <row r="1209" spans="1:12" x14ac:dyDescent="0.2">
      <c r="A1209" t="s">
        <v>4515</v>
      </c>
      <c r="B1209" t="s">
        <v>4516</v>
      </c>
      <c r="C1209" t="s">
        <v>4517</v>
      </c>
      <c r="D1209" t="s">
        <v>26</v>
      </c>
      <c r="E1209" t="s">
        <v>16</v>
      </c>
      <c r="F1209">
        <v>28078</v>
      </c>
      <c r="G1209">
        <v>35.403044999999999</v>
      </c>
      <c r="H1209">
        <v>-80.867553000000001</v>
      </c>
      <c r="I1209">
        <v>4.5</v>
      </c>
      <c r="J1209">
        <v>3</v>
      </c>
      <c r="K1209">
        <v>1</v>
      </c>
      <c r="L1209" t="s">
        <v>4518</v>
      </c>
    </row>
    <row r="1210" spans="1:12" x14ac:dyDescent="0.2">
      <c r="A1210" t="s">
        <v>4519</v>
      </c>
      <c r="B1210" t="s">
        <v>4520</v>
      </c>
      <c r="C1210" t="s">
        <v>4521</v>
      </c>
      <c r="D1210" t="s">
        <v>21</v>
      </c>
      <c r="E1210" t="s">
        <v>16</v>
      </c>
      <c r="F1210">
        <v>28209</v>
      </c>
      <c r="G1210">
        <v>35.174805599999999</v>
      </c>
      <c r="H1210">
        <v>-80.838845599999999</v>
      </c>
      <c r="I1210">
        <v>4</v>
      </c>
      <c r="J1210">
        <v>5</v>
      </c>
      <c r="K1210">
        <v>1</v>
      </c>
      <c r="L1210" t="s">
        <v>4522</v>
      </c>
    </row>
    <row r="1211" spans="1:12" x14ac:dyDescent="0.2">
      <c r="A1211" t="s">
        <v>4523</v>
      </c>
      <c r="B1211" t="s">
        <v>4524</v>
      </c>
      <c r="C1211" t="s">
        <v>4525</v>
      </c>
      <c r="D1211" t="s">
        <v>21</v>
      </c>
      <c r="E1211" t="s">
        <v>16</v>
      </c>
      <c r="F1211">
        <v>28278</v>
      </c>
      <c r="G1211">
        <v>35.169111100000002</v>
      </c>
      <c r="H1211">
        <v>-80.972731100000004</v>
      </c>
      <c r="I1211">
        <v>4</v>
      </c>
      <c r="J1211">
        <v>209</v>
      </c>
      <c r="K1211">
        <v>1</v>
      </c>
      <c r="L1211" t="s">
        <v>4526</v>
      </c>
    </row>
    <row r="1212" spans="1:12" x14ac:dyDescent="0.2">
      <c r="A1212" t="s">
        <v>4527</v>
      </c>
      <c r="B1212" t="s">
        <v>4528</v>
      </c>
      <c r="C1212" t="s">
        <v>4529</v>
      </c>
      <c r="D1212" t="s">
        <v>21</v>
      </c>
      <c r="E1212" t="s">
        <v>16</v>
      </c>
      <c r="F1212">
        <v>28273</v>
      </c>
      <c r="G1212">
        <v>35.113326999999998</v>
      </c>
      <c r="H1212">
        <v>-80.920092999999994</v>
      </c>
      <c r="I1212">
        <v>5</v>
      </c>
      <c r="J1212">
        <v>3</v>
      </c>
      <c r="K1212">
        <v>1</v>
      </c>
      <c r="L1212" t="s">
        <v>4530</v>
      </c>
    </row>
    <row r="1213" spans="1:12" x14ac:dyDescent="0.2">
      <c r="A1213" t="s">
        <v>4531</v>
      </c>
      <c r="B1213" t="s">
        <v>4532</v>
      </c>
      <c r="C1213" t="s">
        <v>4533</v>
      </c>
      <c r="D1213" t="s">
        <v>21</v>
      </c>
      <c r="E1213" t="s">
        <v>16</v>
      </c>
      <c r="F1213">
        <v>28212</v>
      </c>
      <c r="G1213">
        <v>35.1856936</v>
      </c>
      <c r="H1213">
        <v>-80.7585543</v>
      </c>
      <c r="I1213">
        <v>2</v>
      </c>
      <c r="J1213">
        <v>4</v>
      </c>
      <c r="K1213">
        <v>0</v>
      </c>
      <c r="L1213" t="s">
        <v>4534</v>
      </c>
    </row>
    <row r="1214" spans="1:12" x14ac:dyDescent="0.2">
      <c r="A1214" t="s">
        <v>4535</v>
      </c>
      <c r="B1214" t="s">
        <v>4536</v>
      </c>
      <c r="C1214" t="s">
        <v>4537</v>
      </c>
      <c r="D1214" t="s">
        <v>167</v>
      </c>
      <c r="E1214" t="s">
        <v>16</v>
      </c>
      <c r="F1214">
        <v>28075</v>
      </c>
      <c r="G1214">
        <v>35.3215705</v>
      </c>
      <c r="H1214">
        <v>-80.652561399999996</v>
      </c>
      <c r="I1214">
        <v>4</v>
      </c>
      <c r="J1214">
        <v>27</v>
      </c>
      <c r="K1214">
        <v>1</v>
      </c>
      <c r="L1214" t="s">
        <v>4538</v>
      </c>
    </row>
    <row r="1215" spans="1:12" x14ac:dyDescent="0.2">
      <c r="A1215" t="s">
        <v>4539</v>
      </c>
      <c r="B1215" t="s">
        <v>4540</v>
      </c>
      <c r="C1215" t="s">
        <v>391</v>
      </c>
      <c r="D1215" t="s">
        <v>21</v>
      </c>
      <c r="E1215" t="s">
        <v>16</v>
      </c>
      <c r="F1215">
        <v>28211</v>
      </c>
      <c r="G1215">
        <v>35.152617624299999</v>
      </c>
      <c r="H1215">
        <v>-80.832874774900006</v>
      </c>
      <c r="I1215">
        <v>4.5</v>
      </c>
      <c r="J1215">
        <v>7</v>
      </c>
      <c r="K1215">
        <v>1</v>
      </c>
      <c r="L1215" t="s">
        <v>3691</v>
      </c>
    </row>
    <row r="1216" spans="1:12" x14ac:dyDescent="0.2">
      <c r="A1216" t="s">
        <v>4541</v>
      </c>
      <c r="B1216" t="s">
        <v>4542</v>
      </c>
      <c r="C1216" t="s">
        <v>4543</v>
      </c>
      <c r="D1216" t="s">
        <v>21</v>
      </c>
      <c r="E1216" t="s">
        <v>16</v>
      </c>
      <c r="F1216">
        <v>28277</v>
      </c>
      <c r="G1216">
        <v>35.062018600000002</v>
      </c>
      <c r="H1216">
        <v>-80.849164599999995</v>
      </c>
      <c r="I1216">
        <v>3.5</v>
      </c>
      <c r="J1216">
        <v>3</v>
      </c>
      <c r="K1216">
        <v>0</v>
      </c>
      <c r="L1216" t="s">
        <v>4544</v>
      </c>
    </row>
    <row r="1217" spans="1:12" x14ac:dyDescent="0.2">
      <c r="A1217" t="s">
        <v>4545</v>
      </c>
      <c r="B1217" t="s">
        <v>4546</v>
      </c>
      <c r="C1217" t="s">
        <v>4547</v>
      </c>
      <c r="D1217" t="s">
        <v>21</v>
      </c>
      <c r="E1217" t="s">
        <v>16</v>
      </c>
      <c r="F1217">
        <v>28208</v>
      </c>
      <c r="G1217">
        <v>35.237391000000002</v>
      </c>
      <c r="H1217">
        <v>-80.912896000000003</v>
      </c>
      <c r="I1217">
        <v>2.5</v>
      </c>
      <c r="J1217">
        <v>14</v>
      </c>
      <c r="K1217">
        <v>1</v>
      </c>
      <c r="L1217" t="s">
        <v>4548</v>
      </c>
    </row>
    <row r="1218" spans="1:12" x14ac:dyDescent="0.2">
      <c r="A1218" t="s">
        <v>4549</v>
      </c>
      <c r="B1218" t="s">
        <v>4550</v>
      </c>
      <c r="C1218" t="s">
        <v>1796</v>
      </c>
      <c r="D1218" t="s">
        <v>21</v>
      </c>
      <c r="E1218" t="s">
        <v>16</v>
      </c>
      <c r="F1218">
        <v>28277</v>
      </c>
      <c r="G1218">
        <v>35.099142737100003</v>
      </c>
      <c r="H1218">
        <v>-80.776218473900002</v>
      </c>
      <c r="I1218">
        <v>4</v>
      </c>
      <c r="J1218">
        <v>7</v>
      </c>
      <c r="K1218">
        <v>1</v>
      </c>
      <c r="L1218" t="s">
        <v>4551</v>
      </c>
    </row>
    <row r="1219" spans="1:12" x14ac:dyDescent="0.2">
      <c r="A1219" t="s">
        <v>4552</v>
      </c>
      <c r="B1219" t="s">
        <v>4553</v>
      </c>
      <c r="C1219" t="s">
        <v>4554</v>
      </c>
      <c r="D1219" t="s">
        <v>21</v>
      </c>
      <c r="E1219" t="s">
        <v>16</v>
      </c>
      <c r="F1219">
        <v>28211</v>
      </c>
      <c r="G1219">
        <v>35.175518500000003</v>
      </c>
      <c r="H1219">
        <v>-80.802371800000003</v>
      </c>
      <c r="I1219">
        <v>3.5</v>
      </c>
      <c r="J1219">
        <v>3</v>
      </c>
      <c r="K1219">
        <v>0</v>
      </c>
      <c r="L1219" t="s">
        <v>4555</v>
      </c>
    </row>
    <row r="1220" spans="1:12" x14ac:dyDescent="0.2">
      <c r="A1220" t="s">
        <v>4556</v>
      </c>
      <c r="B1220" t="s">
        <v>4557</v>
      </c>
      <c r="C1220" t="s">
        <v>4558</v>
      </c>
      <c r="D1220" t="s">
        <v>21</v>
      </c>
      <c r="E1220" t="s">
        <v>16</v>
      </c>
      <c r="F1220">
        <v>28278</v>
      </c>
      <c r="G1220">
        <v>35.101739000000002</v>
      </c>
      <c r="H1220">
        <v>-80.995310000000003</v>
      </c>
      <c r="I1220">
        <v>3.5</v>
      </c>
      <c r="J1220">
        <v>7</v>
      </c>
      <c r="K1220">
        <v>1</v>
      </c>
      <c r="L1220" t="s">
        <v>901</v>
      </c>
    </row>
    <row r="1221" spans="1:12" x14ac:dyDescent="0.2">
      <c r="A1221" t="s">
        <v>4559</v>
      </c>
      <c r="B1221" t="s">
        <v>4560</v>
      </c>
      <c r="C1221" t="s">
        <v>4561</v>
      </c>
      <c r="D1221" t="s">
        <v>21</v>
      </c>
      <c r="E1221" t="s">
        <v>16</v>
      </c>
      <c r="F1221">
        <v>28270</v>
      </c>
      <c r="G1221">
        <v>35.140928000000002</v>
      </c>
      <c r="H1221">
        <v>-80.740251000000001</v>
      </c>
      <c r="I1221">
        <v>3.5</v>
      </c>
      <c r="J1221">
        <v>8</v>
      </c>
      <c r="K1221">
        <v>1</v>
      </c>
      <c r="L1221" t="s">
        <v>4562</v>
      </c>
    </row>
    <row r="1222" spans="1:12" x14ac:dyDescent="0.2">
      <c r="A1222" t="s">
        <v>4563</v>
      </c>
      <c r="B1222" t="s">
        <v>4564</v>
      </c>
      <c r="C1222" t="s">
        <v>4565</v>
      </c>
      <c r="D1222" t="s">
        <v>21</v>
      </c>
      <c r="E1222" t="s">
        <v>16</v>
      </c>
      <c r="F1222">
        <v>28244</v>
      </c>
      <c r="G1222">
        <v>35.225097439899997</v>
      </c>
      <c r="H1222">
        <v>-80.843326668000003</v>
      </c>
      <c r="I1222">
        <v>3</v>
      </c>
      <c r="J1222">
        <v>428</v>
      </c>
      <c r="K1222">
        <v>1</v>
      </c>
      <c r="L1222" t="s">
        <v>4566</v>
      </c>
    </row>
    <row r="1223" spans="1:12" x14ac:dyDescent="0.2">
      <c r="A1223" t="s">
        <v>4567</v>
      </c>
      <c r="B1223" t="s">
        <v>4568</v>
      </c>
      <c r="C1223" t="s">
        <v>4569</v>
      </c>
      <c r="D1223" t="s">
        <v>167</v>
      </c>
      <c r="E1223" t="s">
        <v>16</v>
      </c>
      <c r="F1223">
        <v>28075</v>
      </c>
      <c r="G1223">
        <v>35.327172599999997</v>
      </c>
      <c r="H1223">
        <v>-80.648048900000006</v>
      </c>
      <c r="I1223">
        <v>3.5</v>
      </c>
      <c r="J1223">
        <v>3</v>
      </c>
      <c r="K1223">
        <v>0</v>
      </c>
      <c r="L1223" t="s">
        <v>176</v>
      </c>
    </row>
    <row r="1224" spans="1:12" x14ac:dyDescent="0.2">
      <c r="A1224" t="s">
        <v>4570</v>
      </c>
      <c r="B1224" t="s">
        <v>4571</v>
      </c>
      <c r="C1224" t="s">
        <v>4572</v>
      </c>
      <c r="D1224" t="s">
        <v>21</v>
      </c>
      <c r="E1224" t="s">
        <v>16</v>
      </c>
      <c r="F1224">
        <v>28205</v>
      </c>
      <c r="G1224">
        <v>35.197254700000002</v>
      </c>
      <c r="H1224">
        <v>-80.769372300000001</v>
      </c>
      <c r="I1224">
        <v>3.5</v>
      </c>
      <c r="J1224">
        <v>3</v>
      </c>
      <c r="K1224">
        <v>0</v>
      </c>
      <c r="L1224" t="s">
        <v>3430</v>
      </c>
    </row>
    <row r="1225" spans="1:12" x14ac:dyDescent="0.2">
      <c r="A1225" t="s">
        <v>4573</v>
      </c>
      <c r="B1225" t="s">
        <v>4574</v>
      </c>
      <c r="C1225" t="s">
        <v>4575</v>
      </c>
      <c r="D1225" t="s">
        <v>21</v>
      </c>
      <c r="E1225" t="s">
        <v>16</v>
      </c>
      <c r="F1225">
        <v>28217</v>
      </c>
      <c r="G1225">
        <v>35.180092000000002</v>
      </c>
      <c r="H1225">
        <v>-80.880025000000003</v>
      </c>
      <c r="I1225">
        <v>5</v>
      </c>
      <c r="J1225">
        <v>9</v>
      </c>
      <c r="K1225">
        <v>1</v>
      </c>
      <c r="L1225" t="s">
        <v>4576</v>
      </c>
    </row>
    <row r="1226" spans="1:12" x14ac:dyDescent="0.2">
      <c r="A1226" t="s">
        <v>4577</v>
      </c>
      <c r="B1226" t="s">
        <v>4578</v>
      </c>
      <c r="C1226" t="s">
        <v>4579</v>
      </c>
      <c r="D1226" t="s">
        <v>21</v>
      </c>
      <c r="E1226" t="s">
        <v>16</v>
      </c>
      <c r="F1226">
        <v>28278</v>
      </c>
      <c r="G1226">
        <v>35.167954199999997</v>
      </c>
      <c r="H1226">
        <v>-80.970332099999993</v>
      </c>
      <c r="I1226">
        <v>3</v>
      </c>
      <c r="J1226">
        <v>4</v>
      </c>
      <c r="K1226">
        <v>1</v>
      </c>
      <c r="L1226" t="s">
        <v>4580</v>
      </c>
    </row>
    <row r="1227" spans="1:12" x14ac:dyDescent="0.2">
      <c r="A1227" t="s">
        <v>4581</v>
      </c>
      <c r="B1227" t="s">
        <v>4582</v>
      </c>
      <c r="C1227" t="s">
        <v>4583</v>
      </c>
      <c r="D1227" t="s">
        <v>643</v>
      </c>
      <c r="E1227" t="s">
        <v>16</v>
      </c>
      <c r="F1227">
        <v>28079</v>
      </c>
      <c r="G1227">
        <v>35.076577200000003</v>
      </c>
      <c r="H1227">
        <v>-80.672333399999999</v>
      </c>
      <c r="I1227">
        <v>3.5</v>
      </c>
      <c r="J1227">
        <v>3</v>
      </c>
      <c r="K1227">
        <v>1</v>
      </c>
      <c r="L1227" t="s">
        <v>4584</v>
      </c>
    </row>
    <row r="1228" spans="1:12" x14ac:dyDescent="0.2">
      <c r="A1228" t="s">
        <v>4585</v>
      </c>
      <c r="B1228" t="s">
        <v>314</v>
      </c>
      <c r="C1228" t="s">
        <v>4586</v>
      </c>
      <c r="D1228" t="s">
        <v>21</v>
      </c>
      <c r="E1228" t="s">
        <v>16</v>
      </c>
      <c r="F1228">
        <v>28202</v>
      </c>
      <c r="G1228">
        <v>35.239099500000002</v>
      </c>
      <c r="H1228">
        <v>-80.799624300000005</v>
      </c>
      <c r="I1228">
        <v>3</v>
      </c>
      <c r="J1228">
        <v>7</v>
      </c>
      <c r="K1228">
        <v>1</v>
      </c>
      <c r="L1228" t="s">
        <v>4587</v>
      </c>
    </row>
    <row r="1229" spans="1:12" x14ac:dyDescent="0.2">
      <c r="A1229" t="s">
        <v>4588</v>
      </c>
      <c r="B1229" t="s">
        <v>4589</v>
      </c>
      <c r="C1229" t="s">
        <v>4590</v>
      </c>
      <c r="D1229" t="s">
        <v>21</v>
      </c>
      <c r="E1229" t="s">
        <v>16</v>
      </c>
      <c r="F1229">
        <v>28277</v>
      </c>
      <c r="G1229">
        <v>35.071363300000002</v>
      </c>
      <c r="H1229">
        <v>-80.844049699999999</v>
      </c>
      <c r="I1229">
        <v>3.5</v>
      </c>
      <c r="J1229">
        <v>3</v>
      </c>
      <c r="K1229">
        <v>1</v>
      </c>
      <c r="L1229" t="s">
        <v>4591</v>
      </c>
    </row>
    <row r="1230" spans="1:12" x14ac:dyDescent="0.2">
      <c r="A1230" t="s">
        <v>4592</v>
      </c>
      <c r="B1230" t="s">
        <v>4593</v>
      </c>
      <c r="C1230" t="s">
        <v>4594</v>
      </c>
      <c r="D1230" t="s">
        <v>21</v>
      </c>
      <c r="E1230" t="s">
        <v>16</v>
      </c>
      <c r="F1230">
        <v>28273</v>
      </c>
      <c r="G1230">
        <v>35.101032155299997</v>
      </c>
      <c r="H1230">
        <v>-80.987171530699996</v>
      </c>
      <c r="I1230">
        <v>2</v>
      </c>
      <c r="J1230">
        <v>114</v>
      </c>
      <c r="K1230">
        <v>1</v>
      </c>
      <c r="L1230" t="s">
        <v>4595</v>
      </c>
    </row>
    <row r="1231" spans="1:12" x14ac:dyDescent="0.2">
      <c r="A1231" t="s">
        <v>4596</v>
      </c>
      <c r="B1231" t="s">
        <v>4597</v>
      </c>
      <c r="C1231" t="s">
        <v>4598</v>
      </c>
      <c r="D1231" t="s">
        <v>39</v>
      </c>
      <c r="E1231" t="s">
        <v>16</v>
      </c>
      <c r="F1231">
        <v>28025</v>
      </c>
      <c r="G1231">
        <v>35.368098199999999</v>
      </c>
      <c r="H1231">
        <v>-80.557855200000006</v>
      </c>
      <c r="I1231">
        <v>2</v>
      </c>
      <c r="J1231">
        <v>16</v>
      </c>
      <c r="K1231">
        <v>1</v>
      </c>
      <c r="L1231" t="s">
        <v>4599</v>
      </c>
    </row>
    <row r="1232" spans="1:12" x14ac:dyDescent="0.2">
      <c r="A1232" t="s">
        <v>4600</v>
      </c>
      <c r="B1232" t="s">
        <v>4601</v>
      </c>
      <c r="C1232" t="s">
        <v>4602</v>
      </c>
      <c r="D1232" t="s">
        <v>21</v>
      </c>
      <c r="E1232" t="s">
        <v>16</v>
      </c>
      <c r="F1232">
        <v>28277</v>
      </c>
      <c r="G1232">
        <v>35.060834999999997</v>
      </c>
      <c r="H1232">
        <v>-80.814261999999999</v>
      </c>
      <c r="I1232">
        <v>4</v>
      </c>
      <c r="J1232">
        <v>63</v>
      </c>
      <c r="K1232">
        <v>0</v>
      </c>
      <c r="L1232" t="s">
        <v>4603</v>
      </c>
    </row>
    <row r="1233" spans="1:12" x14ac:dyDescent="0.2">
      <c r="A1233" t="s">
        <v>4604</v>
      </c>
      <c r="B1233" t="s">
        <v>4605</v>
      </c>
      <c r="C1233" t="s">
        <v>4606</v>
      </c>
      <c r="D1233" t="s">
        <v>135</v>
      </c>
      <c r="E1233" t="s">
        <v>16</v>
      </c>
      <c r="F1233">
        <v>28105</v>
      </c>
      <c r="G1233">
        <v>35.118960000000001</v>
      </c>
      <c r="H1233">
        <v>-80.696549000000005</v>
      </c>
      <c r="I1233">
        <v>4.5</v>
      </c>
      <c r="J1233">
        <v>5</v>
      </c>
      <c r="K1233">
        <v>0</v>
      </c>
      <c r="L1233" t="s">
        <v>4607</v>
      </c>
    </row>
    <row r="1234" spans="1:12" x14ac:dyDescent="0.2">
      <c r="A1234" t="s">
        <v>4608</v>
      </c>
      <c r="B1234" t="s">
        <v>4609</v>
      </c>
      <c r="C1234" t="s">
        <v>4610</v>
      </c>
      <c r="D1234" t="s">
        <v>295</v>
      </c>
      <c r="E1234" t="s">
        <v>16</v>
      </c>
      <c r="F1234">
        <v>28134</v>
      </c>
      <c r="G1234">
        <v>35.091103836899997</v>
      </c>
      <c r="H1234">
        <v>-80.885443389399995</v>
      </c>
      <c r="I1234">
        <v>3.5</v>
      </c>
      <c r="J1234">
        <v>18</v>
      </c>
      <c r="K1234">
        <v>0</v>
      </c>
      <c r="L1234" t="s">
        <v>4611</v>
      </c>
    </row>
    <row r="1235" spans="1:12" x14ac:dyDescent="0.2">
      <c r="A1235" t="s">
        <v>4612</v>
      </c>
      <c r="B1235" t="s">
        <v>4613</v>
      </c>
      <c r="D1235" t="s">
        <v>21</v>
      </c>
      <c r="E1235" t="s">
        <v>16</v>
      </c>
      <c r="F1235">
        <v>28262</v>
      </c>
      <c r="G1235">
        <v>35.332492000000002</v>
      </c>
      <c r="H1235">
        <v>-80.732746000000006</v>
      </c>
      <c r="I1235">
        <v>4</v>
      </c>
      <c r="J1235">
        <v>3</v>
      </c>
      <c r="K1235">
        <v>0</v>
      </c>
      <c r="L1235" t="s">
        <v>4614</v>
      </c>
    </row>
    <row r="1236" spans="1:12" x14ac:dyDescent="0.2">
      <c r="A1236" t="s">
        <v>4615</v>
      </c>
      <c r="B1236" t="s">
        <v>4616</v>
      </c>
      <c r="C1236" t="s">
        <v>4617</v>
      </c>
      <c r="D1236" t="s">
        <v>30</v>
      </c>
      <c r="E1236" t="s">
        <v>16</v>
      </c>
      <c r="F1236">
        <v>28052</v>
      </c>
      <c r="G1236">
        <v>35.264150999999998</v>
      </c>
      <c r="H1236">
        <v>-81.181137000000007</v>
      </c>
      <c r="I1236">
        <v>5</v>
      </c>
      <c r="J1236">
        <v>3</v>
      </c>
      <c r="K1236">
        <v>1</v>
      </c>
      <c r="L1236" t="s">
        <v>4618</v>
      </c>
    </row>
    <row r="1237" spans="1:12" x14ac:dyDescent="0.2">
      <c r="A1237" t="s">
        <v>4619</v>
      </c>
      <c r="B1237" t="s">
        <v>4620</v>
      </c>
      <c r="C1237" t="s">
        <v>4621</v>
      </c>
      <c r="D1237" t="s">
        <v>21</v>
      </c>
      <c r="E1237" t="s">
        <v>16</v>
      </c>
      <c r="F1237">
        <v>28202</v>
      </c>
      <c r="G1237">
        <v>35.225354400000001</v>
      </c>
      <c r="H1237">
        <v>-80.8461468</v>
      </c>
      <c r="I1237">
        <v>4.5</v>
      </c>
      <c r="J1237">
        <v>3</v>
      </c>
      <c r="K1237">
        <v>1</v>
      </c>
      <c r="L1237" t="s">
        <v>63</v>
      </c>
    </row>
    <row r="1238" spans="1:12" x14ac:dyDescent="0.2">
      <c r="A1238" t="s">
        <v>4622</v>
      </c>
      <c r="B1238" t="s">
        <v>4623</v>
      </c>
      <c r="D1238" t="s">
        <v>21</v>
      </c>
      <c r="E1238" t="s">
        <v>16</v>
      </c>
      <c r="F1238">
        <v>28227</v>
      </c>
      <c r="G1238">
        <v>35.182596199999999</v>
      </c>
      <c r="H1238">
        <v>-80.654888200000002</v>
      </c>
      <c r="I1238">
        <v>2.5</v>
      </c>
      <c r="J1238">
        <v>3</v>
      </c>
      <c r="K1238">
        <v>1</v>
      </c>
      <c r="L1238" t="s">
        <v>4624</v>
      </c>
    </row>
    <row r="1239" spans="1:12" x14ac:dyDescent="0.2">
      <c r="A1239" t="s">
        <v>4625</v>
      </c>
      <c r="B1239" t="s">
        <v>4626</v>
      </c>
      <c r="C1239" t="s">
        <v>4627</v>
      </c>
      <c r="D1239" t="s">
        <v>15</v>
      </c>
      <c r="E1239" t="s">
        <v>16</v>
      </c>
      <c r="F1239">
        <v>28031</v>
      </c>
      <c r="G1239">
        <v>35.481682895399999</v>
      </c>
      <c r="H1239">
        <v>-80.8825221285</v>
      </c>
      <c r="I1239">
        <v>4.5</v>
      </c>
      <c r="J1239">
        <v>12</v>
      </c>
      <c r="K1239">
        <v>1</v>
      </c>
      <c r="L1239" t="s">
        <v>4628</v>
      </c>
    </row>
    <row r="1240" spans="1:12" x14ac:dyDescent="0.2">
      <c r="A1240" t="s">
        <v>4629</v>
      </c>
      <c r="B1240" t="s">
        <v>3451</v>
      </c>
      <c r="C1240" t="s">
        <v>4630</v>
      </c>
      <c r="D1240" t="s">
        <v>39</v>
      </c>
      <c r="E1240" t="s">
        <v>16</v>
      </c>
      <c r="F1240">
        <v>28027</v>
      </c>
      <c r="G1240">
        <v>35.379021000000002</v>
      </c>
      <c r="H1240">
        <v>-80.655191599999995</v>
      </c>
      <c r="I1240">
        <v>2.5</v>
      </c>
      <c r="J1240">
        <v>3</v>
      </c>
      <c r="K1240">
        <v>0</v>
      </c>
      <c r="L1240" t="s">
        <v>4631</v>
      </c>
    </row>
    <row r="1241" spans="1:12" x14ac:dyDescent="0.2">
      <c r="A1241" t="s">
        <v>4632</v>
      </c>
      <c r="B1241" t="s">
        <v>3088</v>
      </c>
      <c r="C1241" t="s">
        <v>4633</v>
      </c>
      <c r="D1241" t="s">
        <v>21</v>
      </c>
      <c r="E1241" t="s">
        <v>16</v>
      </c>
      <c r="F1241">
        <v>28277</v>
      </c>
      <c r="G1241">
        <v>35.0983168717</v>
      </c>
      <c r="H1241">
        <v>-80.780962814600002</v>
      </c>
      <c r="I1241">
        <v>2.5</v>
      </c>
      <c r="J1241">
        <v>24</v>
      </c>
      <c r="K1241">
        <v>0</v>
      </c>
      <c r="L1241" t="s">
        <v>4634</v>
      </c>
    </row>
    <row r="1242" spans="1:12" x14ac:dyDescent="0.2">
      <c r="A1242" t="s">
        <v>4635</v>
      </c>
      <c r="B1242" t="s">
        <v>4636</v>
      </c>
      <c r="C1242" t="s">
        <v>4637</v>
      </c>
      <c r="D1242" t="s">
        <v>21</v>
      </c>
      <c r="E1242" t="s">
        <v>16</v>
      </c>
      <c r="F1242">
        <v>28207</v>
      </c>
      <c r="G1242">
        <v>35.210692000000002</v>
      </c>
      <c r="H1242">
        <v>-80.821429100000003</v>
      </c>
      <c r="I1242">
        <v>2</v>
      </c>
      <c r="J1242">
        <v>36</v>
      </c>
      <c r="K1242">
        <v>1</v>
      </c>
      <c r="L1242" t="s">
        <v>2497</v>
      </c>
    </row>
    <row r="1243" spans="1:12" x14ac:dyDescent="0.2">
      <c r="A1243" t="s">
        <v>4638</v>
      </c>
      <c r="B1243" t="s">
        <v>4639</v>
      </c>
      <c r="C1243" t="s">
        <v>4640</v>
      </c>
      <c r="D1243" t="s">
        <v>21</v>
      </c>
      <c r="E1243" t="s">
        <v>16</v>
      </c>
      <c r="F1243">
        <v>28205</v>
      </c>
      <c r="G1243">
        <v>35.238448200000001</v>
      </c>
      <c r="H1243">
        <v>-80.816194800000005</v>
      </c>
      <c r="I1243">
        <v>4</v>
      </c>
      <c r="J1243">
        <v>59</v>
      </c>
      <c r="K1243">
        <v>1</v>
      </c>
      <c r="L1243" t="s">
        <v>4641</v>
      </c>
    </row>
    <row r="1244" spans="1:12" x14ac:dyDescent="0.2">
      <c r="A1244" t="s">
        <v>4642</v>
      </c>
      <c r="B1244" t="s">
        <v>4643</v>
      </c>
      <c r="C1244" t="s">
        <v>4644</v>
      </c>
      <c r="D1244" t="s">
        <v>21</v>
      </c>
      <c r="E1244" t="s">
        <v>16</v>
      </c>
      <c r="F1244">
        <v>28204</v>
      </c>
      <c r="G1244">
        <v>35.219178900000003</v>
      </c>
      <c r="H1244">
        <v>-80.838641899999999</v>
      </c>
      <c r="I1244">
        <v>3.5</v>
      </c>
      <c r="J1244">
        <v>9</v>
      </c>
      <c r="K1244">
        <v>1</v>
      </c>
      <c r="L1244" t="s">
        <v>58</v>
      </c>
    </row>
    <row r="1245" spans="1:12" x14ac:dyDescent="0.2">
      <c r="A1245" t="s">
        <v>4645</v>
      </c>
      <c r="B1245" t="s">
        <v>4646</v>
      </c>
      <c r="C1245" t="s">
        <v>4647</v>
      </c>
      <c r="D1245" t="s">
        <v>15</v>
      </c>
      <c r="E1245" t="s">
        <v>16</v>
      </c>
      <c r="F1245">
        <v>28031</v>
      </c>
      <c r="G1245">
        <v>35.482875</v>
      </c>
      <c r="H1245">
        <v>-80.864318999999995</v>
      </c>
      <c r="I1245">
        <v>4</v>
      </c>
      <c r="J1245">
        <v>18</v>
      </c>
      <c r="K1245">
        <v>1</v>
      </c>
      <c r="L1245" t="s">
        <v>4648</v>
      </c>
    </row>
    <row r="1246" spans="1:12" x14ac:dyDescent="0.2">
      <c r="A1246" t="s">
        <v>4649</v>
      </c>
      <c r="B1246" t="s">
        <v>595</v>
      </c>
      <c r="C1246" t="s">
        <v>4650</v>
      </c>
      <c r="D1246" t="s">
        <v>21</v>
      </c>
      <c r="E1246" t="s">
        <v>16</v>
      </c>
      <c r="F1246">
        <v>28204</v>
      </c>
      <c r="G1246">
        <v>35.212597299999999</v>
      </c>
      <c r="H1246">
        <v>-80.833605199999994</v>
      </c>
      <c r="I1246">
        <v>3.5</v>
      </c>
      <c r="J1246">
        <v>18</v>
      </c>
      <c r="K1246">
        <v>1</v>
      </c>
      <c r="L1246" t="s">
        <v>4651</v>
      </c>
    </row>
    <row r="1247" spans="1:12" x14ac:dyDescent="0.2">
      <c r="A1247" t="s">
        <v>4652</v>
      </c>
      <c r="B1247" t="s">
        <v>4653</v>
      </c>
      <c r="C1247" t="s">
        <v>4654</v>
      </c>
      <c r="D1247" t="s">
        <v>3396</v>
      </c>
      <c r="E1247" t="s">
        <v>16</v>
      </c>
      <c r="F1247">
        <v>28104</v>
      </c>
      <c r="G1247">
        <v>35.123199200000002</v>
      </c>
      <c r="H1247">
        <v>-80.655018200000001</v>
      </c>
      <c r="I1247">
        <v>3</v>
      </c>
      <c r="J1247">
        <v>5</v>
      </c>
      <c r="K1247">
        <v>1</v>
      </c>
      <c r="L1247" t="s">
        <v>4655</v>
      </c>
    </row>
    <row r="1248" spans="1:12" x14ac:dyDescent="0.2">
      <c r="A1248" t="s">
        <v>4656</v>
      </c>
      <c r="B1248" t="s">
        <v>1978</v>
      </c>
      <c r="C1248" t="s">
        <v>4657</v>
      </c>
      <c r="D1248" t="s">
        <v>30</v>
      </c>
      <c r="E1248" t="s">
        <v>16</v>
      </c>
      <c r="F1248">
        <v>28054</v>
      </c>
      <c r="G1248">
        <v>35.243362900000001</v>
      </c>
      <c r="H1248">
        <v>-81.134929400000004</v>
      </c>
      <c r="I1248">
        <v>1.5</v>
      </c>
      <c r="J1248">
        <v>21</v>
      </c>
      <c r="K1248">
        <v>1</v>
      </c>
      <c r="L1248" t="s">
        <v>4658</v>
      </c>
    </row>
    <row r="1249" spans="1:12" x14ac:dyDescent="0.2">
      <c r="A1249" t="s">
        <v>4659</v>
      </c>
      <c r="B1249" t="s">
        <v>4660</v>
      </c>
      <c r="C1249" t="s">
        <v>4661</v>
      </c>
      <c r="D1249" t="s">
        <v>21</v>
      </c>
      <c r="E1249" t="s">
        <v>16</v>
      </c>
      <c r="F1249">
        <v>28226</v>
      </c>
      <c r="G1249">
        <v>35.089493400000002</v>
      </c>
      <c r="H1249">
        <v>-80.844841599999995</v>
      </c>
      <c r="I1249">
        <v>3.5</v>
      </c>
      <c r="J1249">
        <v>3</v>
      </c>
      <c r="K1249">
        <v>0</v>
      </c>
      <c r="L1249" t="s">
        <v>4662</v>
      </c>
    </row>
    <row r="1250" spans="1:12" x14ac:dyDescent="0.2">
      <c r="A1250" t="s">
        <v>4663</v>
      </c>
      <c r="B1250" t="s">
        <v>4664</v>
      </c>
      <c r="C1250" t="s">
        <v>4665</v>
      </c>
      <c r="D1250" t="s">
        <v>21</v>
      </c>
      <c r="E1250" t="s">
        <v>16</v>
      </c>
      <c r="F1250">
        <v>28205</v>
      </c>
      <c r="G1250">
        <v>35.195245</v>
      </c>
      <c r="H1250">
        <v>-80.788235999999998</v>
      </c>
      <c r="I1250">
        <v>4.5</v>
      </c>
      <c r="J1250">
        <v>80</v>
      </c>
      <c r="K1250">
        <v>1</v>
      </c>
      <c r="L1250" t="s">
        <v>4666</v>
      </c>
    </row>
    <row r="1251" spans="1:12" x14ac:dyDescent="0.2">
      <c r="A1251" t="s">
        <v>4667</v>
      </c>
      <c r="B1251" t="s">
        <v>4668</v>
      </c>
      <c r="C1251" t="s">
        <v>4669</v>
      </c>
      <c r="D1251" t="s">
        <v>1239</v>
      </c>
      <c r="E1251" t="s">
        <v>16</v>
      </c>
      <c r="F1251">
        <v>28107</v>
      </c>
      <c r="G1251">
        <v>35.252850000000002</v>
      </c>
      <c r="H1251">
        <v>-80.585070999999999</v>
      </c>
      <c r="I1251">
        <v>5</v>
      </c>
      <c r="J1251">
        <v>4</v>
      </c>
      <c r="K1251">
        <v>1</v>
      </c>
      <c r="L1251" t="s">
        <v>4670</v>
      </c>
    </row>
    <row r="1252" spans="1:12" x14ac:dyDescent="0.2">
      <c r="A1252" t="s">
        <v>4671</v>
      </c>
      <c r="B1252" t="s">
        <v>4672</v>
      </c>
      <c r="C1252" t="s">
        <v>4673</v>
      </c>
      <c r="D1252" t="s">
        <v>21</v>
      </c>
      <c r="E1252" t="s">
        <v>16</v>
      </c>
      <c r="F1252">
        <v>28203</v>
      </c>
      <c r="G1252">
        <v>35.207158999999997</v>
      </c>
      <c r="H1252">
        <v>-80.860039</v>
      </c>
      <c r="I1252">
        <v>4.5</v>
      </c>
      <c r="J1252">
        <v>36</v>
      </c>
      <c r="K1252">
        <v>1</v>
      </c>
      <c r="L1252" t="s">
        <v>4674</v>
      </c>
    </row>
    <row r="1253" spans="1:12" x14ac:dyDescent="0.2">
      <c r="A1253" t="s">
        <v>4675</v>
      </c>
      <c r="B1253" t="s">
        <v>4676</v>
      </c>
      <c r="C1253" t="s">
        <v>4677</v>
      </c>
      <c r="D1253" t="s">
        <v>21</v>
      </c>
      <c r="E1253" t="s">
        <v>16</v>
      </c>
      <c r="F1253">
        <v>28208</v>
      </c>
      <c r="G1253">
        <v>35.238804999999999</v>
      </c>
      <c r="H1253">
        <v>-80.888475999999997</v>
      </c>
      <c r="I1253">
        <v>3.5</v>
      </c>
      <c r="J1253">
        <v>14</v>
      </c>
      <c r="K1253">
        <v>1</v>
      </c>
      <c r="L1253" t="s">
        <v>943</v>
      </c>
    </row>
    <row r="1254" spans="1:12" x14ac:dyDescent="0.2">
      <c r="A1254" t="s">
        <v>4678</v>
      </c>
      <c r="B1254" t="s">
        <v>4679</v>
      </c>
      <c r="C1254" t="s">
        <v>4680</v>
      </c>
      <c r="D1254" t="s">
        <v>39</v>
      </c>
      <c r="E1254" t="s">
        <v>16</v>
      </c>
      <c r="F1254">
        <v>28027</v>
      </c>
      <c r="G1254">
        <v>35.359028799999997</v>
      </c>
      <c r="H1254">
        <v>-80.6738687</v>
      </c>
      <c r="I1254">
        <v>4.5</v>
      </c>
      <c r="J1254">
        <v>4</v>
      </c>
      <c r="K1254">
        <v>1</v>
      </c>
      <c r="L1254" t="s">
        <v>4681</v>
      </c>
    </row>
    <row r="1255" spans="1:12" x14ac:dyDescent="0.2">
      <c r="A1255" t="s">
        <v>4682</v>
      </c>
      <c r="B1255" t="s">
        <v>4683</v>
      </c>
      <c r="C1255" t="s">
        <v>4684</v>
      </c>
      <c r="D1255" t="s">
        <v>39</v>
      </c>
      <c r="E1255" t="s">
        <v>16</v>
      </c>
      <c r="F1255">
        <v>28025</v>
      </c>
      <c r="G1255">
        <v>35.410871200000003</v>
      </c>
      <c r="H1255">
        <v>-80.580167500000002</v>
      </c>
      <c r="I1255">
        <v>4</v>
      </c>
      <c r="J1255">
        <v>17</v>
      </c>
      <c r="K1255">
        <v>1</v>
      </c>
      <c r="L1255" t="s">
        <v>4685</v>
      </c>
    </row>
    <row r="1256" spans="1:12" x14ac:dyDescent="0.2">
      <c r="A1256" t="s">
        <v>4686</v>
      </c>
      <c r="B1256" t="s">
        <v>4687</v>
      </c>
      <c r="C1256" t="s">
        <v>4688</v>
      </c>
      <c r="D1256" t="s">
        <v>21</v>
      </c>
      <c r="E1256" t="s">
        <v>16</v>
      </c>
      <c r="F1256">
        <v>28211</v>
      </c>
      <c r="G1256">
        <v>35.1744141</v>
      </c>
      <c r="H1256">
        <v>-80.8015714</v>
      </c>
      <c r="I1256">
        <v>5</v>
      </c>
      <c r="J1256">
        <v>5</v>
      </c>
      <c r="K1256">
        <v>1</v>
      </c>
      <c r="L1256" t="s">
        <v>428</v>
      </c>
    </row>
    <row r="1257" spans="1:12" x14ac:dyDescent="0.2">
      <c r="A1257" t="s">
        <v>4689</v>
      </c>
      <c r="B1257" t="s">
        <v>4690</v>
      </c>
      <c r="C1257" t="s">
        <v>4691</v>
      </c>
      <c r="D1257" t="s">
        <v>21</v>
      </c>
      <c r="E1257" t="s">
        <v>16</v>
      </c>
      <c r="F1257">
        <v>28273</v>
      </c>
      <c r="G1257">
        <v>35.138279599999997</v>
      </c>
      <c r="H1257">
        <v>-80.933172299999995</v>
      </c>
      <c r="I1257">
        <v>4</v>
      </c>
      <c r="J1257">
        <v>309</v>
      </c>
      <c r="K1257">
        <v>1</v>
      </c>
      <c r="L1257" t="s">
        <v>4692</v>
      </c>
    </row>
    <row r="1258" spans="1:12" x14ac:dyDescent="0.2">
      <c r="A1258" t="s">
        <v>4693</v>
      </c>
      <c r="B1258" t="s">
        <v>4694</v>
      </c>
      <c r="C1258" t="s">
        <v>4695</v>
      </c>
      <c r="D1258" t="s">
        <v>588</v>
      </c>
      <c r="E1258" t="s">
        <v>16</v>
      </c>
      <c r="F1258">
        <v>28110</v>
      </c>
      <c r="G1258">
        <v>35.054060399999997</v>
      </c>
      <c r="H1258">
        <v>-80.617471300000005</v>
      </c>
      <c r="I1258">
        <v>5</v>
      </c>
      <c r="J1258">
        <v>7</v>
      </c>
      <c r="K1258">
        <v>1</v>
      </c>
      <c r="L1258" t="s">
        <v>4696</v>
      </c>
    </row>
    <row r="1259" spans="1:12" x14ac:dyDescent="0.2">
      <c r="A1259" t="s">
        <v>4697</v>
      </c>
      <c r="B1259" t="s">
        <v>4698</v>
      </c>
      <c r="C1259" t="s">
        <v>4699</v>
      </c>
      <c r="D1259" t="s">
        <v>295</v>
      </c>
      <c r="E1259" t="s">
        <v>16</v>
      </c>
      <c r="F1259">
        <v>28134</v>
      </c>
      <c r="G1259">
        <v>35.073789243</v>
      </c>
      <c r="H1259">
        <v>-80.8810400829</v>
      </c>
      <c r="I1259">
        <v>1.5</v>
      </c>
      <c r="J1259">
        <v>16</v>
      </c>
      <c r="K1259">
        <v>1</v>
      </c>
      <c r="L1259" t="s">
        <v>4700</v>
      </c>
    </row>
    <row r="1260" spans="1:12" x14ac:dyDescent="0.2">
      <c r="A1260" t="s">
        <v>4701</v>
      </c>
      <c r="B1260" t="s">
        <v>101</v>
      </c>
      <c r="C1260" t="s">
        <v>4702</v>
      </c>
      <c r="D1260" t="s">
        <v>21</v>
      </c>
      <c r="E1260" t="s">
        <v>16</v>
      </c>
      <c r="F1260">
        <v>28262</v>
      </c>
      <c r="G1260">
        <v>35.305708799999998</v>
      </c>
      <c r="H1260">
        <v>-80.750859599999998</v>
      </c>
      <c r="I1260">
        <v>2.5</v>
      </c>
      <c r="J1260">
        <v>11</v>
      </c>
      <c r="K1260">
        <v>1</v>
      </c>
      <c r="L1260" t="s">
        <v>4703</v>
      </c>
    </row>
    <row r="1261" spans="1:12" x14ac:dyDescent="0.2">
      <c r="A1261" t="s">
        <v>4704</v>
      </c>
      <c r="B1261" t="s">
        <v>4705</v>
      </c>
      <c r="C1261" t="s">
        <v>4706</v>
      </c>
      <c r="D1261" t="s">
        <v>21</v>
      </c>
      <c r="E1261" t="s">
        <v>16</v>
      </c>
      <c r="F1261">
        <v>28204</v>
      </c>
      <c r="G1261">
        <v>35.213684999999998</v>
      </c>
      <c r="H1261">
        <v>-80.844950999999995</v>
      </c>
      <c r="I1261">
        <v>3.5</v>
      </c>
      <c r="J1261">
        <v>35</v>
      </c>
      <c r="K1261">
        <v>1</v>
      </c>
      <c r="L1261" t="s">
        <v>4707</v>
      </c>
    </row>
    <row r="1262" spans="1:12" x14ac:dyDescent="0.2">
      <c r="A1262" t="s">
        <v>4708</v>
      </c>
      <c r="B1262" t="s">
        <v>4709</v>
      </c>
      <c r="C1262" t="s">
        <v>4710</v>
      </c>
      <c r="D1262" t="s">
        <v>21</v>
      </c>
      <c r="E1262" t="s">
        <v>16</v>
      </c>
      <c r="F1262">
        <v>28205</v>
      </c>
      <c r="G1262">
        <v>35.219493900000003</v>
      </c>
      <c r="H1262">
        <v>-80.814580300000003</v>
      </c>
      <c r="I1262">
        <v>4</v>
      </c>
      <c r="J1262">
        <v>45</v>
      </c>
      <c r="K1262">
        <v>1</v>
      </c>
      <c r="L1262" t="s">
        <v>1135</v>
      </c>
    </row>
    <row r="1263" spans="1:12" x14ac:dyDescent="0.2">
      <c r="A1263" t="s">
        <v>4711</v>
      </c>
      <c r="B1263" t="s">
        <v>4712</v>
      </c>
      <c r="C1263" t="s">
        <v>4713</v>
      </c>
      <c r="D1263" t="s">
        <v>135</v>
      </c>
      <c r="E1263" t="s">
        <v>16</v>
      </c>
      <c r="F1263">
        <v>28104</v>
      </c>
      <c r="G1263">
        <v>35.089236999999997</v>
      </c>
      <c r="H1263">
        <v>-80.695617999999996</v>
      </c>
      <c r="I1263">
        <v>2.5</v>
      </c>
      <c r="J1263">
        <v>34</v>
      </c>
      <c r="K1263">
        <v>1</v>
      </c>
      <c r="L1263" t="s">
        <v>1319</v>
      </c>
    </row>
    <row r="1264" spans="1:12" x14ac:dyDescent="0.2">
      <c r="A1264" t="s">
        <v>4714</v>
      </c>
      <c r="B1264" t="s">
        <v>1265</v>
      </c>
      <c r="C1264" t="s">
        <v>4715</v>
      </c>
      <c r="D1264" t="s">
        <v>135</v>
      </c>
      <c r="E1264" t="s">
        <v>16</v>
      </c>
      <c r="F1264">
        <v>28104</v>
      </c>
      <c r="G1264">
        <v>35.142181143199998</v>
      </c>
      <c r="H1264">
        <v>-80.625017657900003</v>
      </c>
      <c r="I1264">
        <v>3.5</v>
      </c>
      <c r="J1264">
        <v>5</v>
      </c>
      <c r="K1264">
        <v>1</v>
      </c>
      <c r="L1264" t="s">
        <v>4716</v>
      </c>
    </row>
    <row r="1265" spans="1:12" x14ac:dyDescent="0.2">
      <c r="A1265" t="s">
        <v>4717</v>
      </c>
      <c r="B1265" t="s">
        <v>4718</v>
      </c>
      <c r="D1265" t="s">
        <v>21</v>
      </c>
      <c r="E1265" t="s">
        <v>16</v>
      </c>
      <c r="F1265">
        <v>28210</v>
      </c>
      <c r="G1265">
        <v>35.127428500000001</v>
      </c>
      <c r="H1265">
        <v>-80.859919300000001</v>
      </c>
      <c r="I1265">
        <v>1</v>
      </c>
      <c r="J1265">
        <v>3</v>
      </c>
      <c r="K1265">
        <v>1</v>
      </c>
      <c r="L1265" t="s">
        <v>4719</v>
      </c>
    </row>
    <row r="1266" spans="1:12" x14ac:dyDescent="0.2">
      <c r="A1266" t="s">
        <v>4720</v>
      </c>
      <c r="B1266" t="s">
        <v>4721</v>
      </c>
      <c r="C1266" t="s">
        <v>4722</v>
      </c>
      <c r="D1266" t="s">
        <v>21</v>
      </c>
      <c r="E1266" t="s">
        <v>16</v>
      </c>
      <c r="F1266">
        <v>28207</v>
      </c>
      <c r="G1266">
        <v>35.210818799999998</v>
      </c>
      <c r="H1266">
        <v>-80.8233757</v>
      </c>
      <c r="I1266">
        <v>5</v>
      </c>
      <c r="J1266">
        <v>4</v>
      </c>
      <c r="K1266">
        <v>1</v>
      </c>
      <c r="L1266" t="s">
        <v>4723</v>
      </c>
    </row>
    <row r="1267" spans="1:12" x14ac:dyDescent="0.2">
      <c r="A1267" t="s">
        <v>4724</v>
      </c>
      <c r="B1267" t="s">
        <v>4725</v>
      </c>
      <c r="C1267" t="s">
        <v>4726</v>
      </c>
      <c r="D1267" t="s">
        <v>21</v>
      </c>
      <c r="E1267" t="s">
        <v>16</v>
      </c>
      <c r="F1267">
        <v>28210</v>
      </c>
      <c r="G1267">
        <v>35.152791800000003</v>
      </c>
      <c r="H1267">
        <v>-80.8402873</v>
      </c>
      <c r="I1267">
        <v>4</v>
      </c>
      <c r="J1267">
        <v>6</v>
      </c>
      <c r="K1267">
        <v>1</v>
      </c>
      <c r="L1267" t="s">
        <v>4727</v>
      </c>
    </row>
    <row r="1268" spans="1:12" x14ac:dyDescent="0.2">
      <c r="A1268" t="s">
        <v>4728</v>
      </c>
      <c r="B1268" t="s">
        <v>4729</v>
      </c>
      <c r="C1268" t="s">
        <v>4730</v>
      </c>
      <c r="D1268" t="s">
        <v>21</v>
      </c>
      <c r="E1268" t="s">
        <v>16</v>
      </c>
      <c r="F1268">
        <v>28202</v>
      </c>
      <c r="G1268">
        <v>35.225939799999999</v>
      </c>
      <c r="H1268">
        <v>-80.846890599999995</v>
      </c>
      <c r="I1268">
        <v>3</v>
      </c>
      <c r="J1268">
        <v>3</v>
      </c>
      <c r="K1268">
        <v>1</v>
      </c>
      <c r="L1268" t="s">
        <v>1547</v>
      </c>
    </row>
    <row r="1269" spans="1:12" x14ac:dyDescent="0.2">
      <c r="A1269" t="s">
        <v>4731</v>
      </c>
      <c r="B1269" t="s">
        <v>4732</v>
      </c>
      <c r="C1269" t="s">
        <v>4733</v>
      </c>
      <c r="D1269" t="s">
        <v>21</v>
      </c>
      <c r="E1269" t="s">
        <v>16</v>
      </c>
      <c r="F1269">
        <v>28212</v>
      </c>
      <c r="G1269">
        <v>35.2019886</v>
      </c>
      <c r="H1269">
        <v>-80.727955100000003</v>
      </c>
      <c r="I1269">
        <v>4.5</v>
      </c>
      <c r="J1269">
        <v>17</v>
      </c>
      <c r="K1269">
        <v>0</v>
      </c>
      <c r="L1269" t="s">
        <v>4734</v>
      </c>
    </row>
    <row r="1270" spans="1:12" x14ac:dyDescent="0.2">
      <c r="A1270" t="s">
        <v>4735</v>
      </c>
      <c r="B1270" t="s">
        <v>4736</v>
      </c>
      <c r="C1270" t="s">
        <v>4737</v>
      </c>
      <c r="D1270" t="s">
        <v>21</v>
      </c>
      <c r="E1270" t="s">
        <v>16</v>
      </c>
      <c r="F1270">
        <v>28269</v>
      </c>
      <c r="G1270">
        <v>35.339413999999998</v>
      </c>
      <c r="H1270">
        <v>-80.771887000000007</v>
      </c>
      <c r="I1270">
        <v>3.5</v>
      </c>
      <c r="J1270">
        <v>3</v>
      </c>
      <c r="K1270">
        <v>1</v>
      </c>
      <c r="L1270" t="s">
        <v>1041</v>
      </c>
    </row>
    <row r="1271" spans="1:12" x14ac:dyDescent="0.2">
      <c r="A1271" t="s">
        <v>4738</v>
      </c>
      <c r="B1271" t="s">
        <v>1265</v>
      </c>
      <c r="C1271" t="s">
        <v>4739</v>
      </c>
      <c r="D1271" t="s">
        <v>21</v>
      </c>
      <c r="E1271" t="s">
        <v>16</v>
      </c>
      <c r="F1271">
        <v>28277</v>
      </c>
      <c r="G1271">
        <v>35.078537900000001</v>
      </c>
      <c r="H1271">
        <v>-80.818357800000001</v>
      </c>
      <c r="I1271">
        <v>4</v>
      </c>
      <c r="J1271">
        <v>5</v>
      </c>
      <c r="K1271">
        <v>1</v>
      </c>
      <c r="L1271" t="s">
        <v>4740</v>
      </c>
    </row>
    <row r="1272" spans="1:12" x14ac:dyDescent="0.2">
      <c r="A1272" t="s">
        <v>4741</v>
      </c>
      <c r="B1272" t="s">
        <v>4742</v>
      </c>
      <c r="C1272" t="s">
        <v>4743</v>
      </c>
      <c r="D1272" t="s">
        <v>21</v>
      </c>
      <c r="E1272" t="s">
        <v>16</v>
      </c>
      <c r="F1272">
        <v>28203</v>
      </c>
      <c r="G1272">
        <v>35.210717099999997</v>
      </c>
      <c r="H1272">
        <v>-80.8570007</v>
      </c>
      <c r="I1272">
        <v>4.5</v>
      </c>
      <c r="J1272">
        <v>32</v>
      </c>
      <c r="K1272">
        <v>1</v>
      </c>
      <c r="L1272" t="s">
        <v>4744</v>
      </c>
    </row>
    <row r="1273" spans="1:12" x14ac:dyDescent="0.2">
      <c r="A1273" t="s">
        <v>4745</v>
      </c>
      <c r="B1273" t="s">
        <v>4746</v>
      </c>
      <c r="C1273" t="s">
        <v>4747</v>
      </c>
      <c r="D1273" t="s">
        <v>588</v>
      </c>
      <c r="E1273" t="s">
        <v>16</v>
      </c>
      <c r="F1273">
        <v>28110</v>
      </c>
      <c r="G1273">
        <v>35.015977399999997</v>
      </c>
      <c r="H1273">
        <v>-80.5708822</v>
      </c>
      <c r="I1273">
        <v>3</v>
      </c>
      <c r="J1273">
        <v>26</v>
      </c>
      <c r="K1273">
        <v>1</v>
      </c>
      <c r="L1273" t="s">
        <v>4084</v>
      </c>
    </row>
    <row r="1274" spans="1:12" x14ac:dyDescent="0.2">
      <c r="A1274" t="s">
        <v>4748</v>
      </c>
      <c r="B1274" t="s">
        <v>4749</v>
      </c>
      <c r="C1274" t="s">
        <v>4750</v>
      </c>
      <c r="D1274" t="s">
        <v>21</v>
      </c>
      <c r="E1274" t="s">
        <v>16</v>
      </c>
      <c r="F1274">
        <v>28217</v>
      </c>
      <c r="G1274">
        <v>35.154308</v>
      </c>
      <c r="H1274">
        <v>-80.875152</v>
      </c>
      <c r="I1274">
        <v>3</v>
      </c>
      <c r="J1274">
        <v>4</v>
      </c>
      <c r="K1274">
        <v>1</v>
      </c>
      <c r="L1274" t="s">
        <v>4751</v>
      </c>
    </row>
    <row r="1275" spans="1:12" x14ac:dyDescent="0.2">
      <c r="A1275" t="s">
        <v>4752</v>
      </c>
      <c r="B1275" t="s">
        <v>4753</v>
      </c>
      <c r="C1275" t="s">
        <v>4754</v>
      </c>
      <c r="D1275" t="s">
        <v>21</v>
      </c>
      <c r="E1275" t="s">
        <v>16</v>
      </c>
      <c r="F1275">
        <v>28210</v>
      </c>
      <c r="G1275">
        <v>35.132201199999997</v>
      </c>
      <c r="H1275">
        <v>-80.839681799999994</v>
      </c>
      <c r="I1275">
        <v>4</v>
      </c>
      <c r="J1275">
        <v>3</v>
      </c>
      <c r="K1275">
        <v>1</v>
      </c>
      <c r="L1275" t="s">
        <v>4755</v>
      </c>
    </row>
    <row r="1276" spans="1:12" x14ac:dyDescent="0.2">
      <c r="A1276" t="s">
        <v>4756</v>
      </c>
      <c r="B1276" t="s">
        <v>4757</v>
      </c>
      <c r="C1276" t="s">
        <v>4758</v>
      </c>
      <c r="D1276" t="s">
        <v>30</v>
      </c>
      <c r="E1276" t="s">
        <v>16</v>
      </c>
      <c r="F1276">
        <v>28054</v>
      </c>
      <c r="G1276">
        <v>35.232996200000002</v>
      </c>
      <c r="H1276">
        <v>-81.192735600000006</v>
      </c>
      <c r="I1276">
        <v>3.5</v>
      </c>
      <c r="J1276">
        <v>4</v>
      </c>
      <c r="K1276">
        <v>1</v>
      </c>
      <c r="L1276" t="s">
        <v>4759</v>
      </c>
    </row>
    <row r="1277" spans="1:12" x14ac:dyDescent="0.2">
      <c r="A1277" t="s">
        <v>4760</v>
      </c>
      <c r="B1277" t="s">
        <v>1930</v>
      </c>
      <c r="C1277" t="s">
        <v>4761</v>
      </c>
      <c r="D1277" t="s">
        <v>21</v>
      </c>
      <c r="E1277" t="s">
        <v>16</v>
      </c>
      <c r="F1277">
        <v>28209</v>
      </c>
      <c r="G1277">
        <v>35.175182599999999</v>
      </c>
      <c r="H1277">
        <v>-80.848914699999995</v>
      </c>
      <c r="I1277">
        <v>3.5</v>
      </c>
      <c r="J1277">
        <v>26</v>
      </c>
      <c r="K1277">
        <v>1</v>
      </c>
      <c r="L1277" t="s">
        <v>1421</v>
      </c>
    </row>
    <row r="1278" spans="1:12" x14ac:dyDescent="0.2">
      <c r="A1278" t="s">
        <v>4762</v>
      </c>
      <c r="B1278" t="s">
        <v>4763</v>
      </c>
      <c r="C1278" t="s">
        <v>4764</v>
      </c>
      <c r="D1278" t="s">
        <v>2611</v>
      </c>
      <c r="E1278" t="s">
        <v>16</v>
      </c>
      <c r="F1278">
        <v>28117</v>
      </c>
      <c r="G1278">
        <v>35.529972999999998</v>
      </c>
      <c r="H1278">
        <v>-80.837902999999997</v>
      </c>
      <c r="I1278">
        <v>2</v>
      </c>
      <c r="J1278">
        <v>4</v>
      </c>
      <c r="K1278">
        <v>0</v>
      </c>
      <c r="L1278" t="s">
        <v>4765</v>
      </c>
    </row>
    <row r="1279" spans="1:12" x14ac:dyDescent="0.2">
      <c r="A1279" t="s">
        <v>4766</v>
      </c>
      <c r="B1279" t="s">
        <v>498</v>
      </c>
      <c r="C1279" t="s">
        <v>4767</v>
      </c>
      <c r="D1279" t="s">
        <v>21</v>
      </c>
      <c r="E1279" t="s">
        <v>16</v>
      </c>
      <c r="F1279">
        <v>28277</v>
      </c>
      <c r="G1279">
        <v>35.029799500000003</v>
      </c>
      <c r="H1279">
        <v>-80.849833799999999</v>
      </c>
      <c r="I1279">
        <v>3</v>
      </c>
      <c r="J1279">
        <v>4</v>
      </c>
      <c r="K1279">
        <v>0</v>
      </c>
      <c r="L1279" t="s">
        <v>4768</v>
      </c>
    </row>
    <row r="1280" spans="1:12" x14ac:dyDescent="0.2">
      <c r="A1280" t="s">
        <v>4769</v>
      </c>
      <c r="B1280" t="s">
        <v>4770</v>
      </c>
      <c r="C1280" t="s">
        <v>4771</v>
      </c>
      <c r="D1280" t="s">
        <v>21</v>
      </c>
      <c r="E1280" t="s">
        <v>16</v>
      </c>
      <c r="F1280">
        <v>28273</v>
      </c>
      <c r="G1280">
        <v>35.102951000700003</v>
      </c>
      <c r="H1280">
        <v>-80.982920302599993</v>
      </c>
      <c r="I1280">
        <v>2.5</v>
      </c>
      <c r="J1280">
        <v>23</v>
      </c>
      <c r="K1280">
        <v>1</v>
      </c>
      <c r="L1280" t="s">
        <v>4772</v>
      </c>
    </row>
    <row r="1281" spans="1:12" x14ac:dyDescent="0.2">
      <c r="A1281" t="s">
        <v>4773</v>
      </c>
      <c r="B1281" t="s">
        <v>4774</v>
      </c>
      <c r="C1281" t="s">
        <v>4775</v>
      </c>
      <c r="D1281" t="s">
        <v>21</v>
      </c>
      <c r="E1281" t="s">
        <v>16</v>
      </c>
      <c r="F1281">
        <v>28226</v>
      </c>
      <c r="G1281">
        <v>35.092397200000001</v>
      </c>
      <c r="H1281">
        <v>-80.843419800000007</v>
      </c>
      <c r="I1281">
        <v>2</v>
      </c>
      <c r="J1281">
        <v>34</v>
      </c>
      <c r="K1281">
        <v>0</v>
      </c>
      <c r="L1281" t="s">
        <v>4776</v>
      </c>
    </row>
    <row r="1282" spans="1:12" x14ac:dyDescent="0.2">
      <c r="A1282" t="s">
        <v>4777</v>
      </c>
      <c r="B1282" t="s">
        <v>4778</v>
      </c>
      <c r="D1282" t="s">
        <v>21</v>
      </c>
      <c r="E1282" t="s">
        <v>16</v>
      </c>
      <c r="F1282">
        <v>28226</v>
      </c>
      <c r="G1282">
        <v>35.087577600000003</v>
      </c>
      <c r="H1282">
        <v>-80.859409499999998</v>
      </c>
      <c r="I1282">
        <v>3</v>
      </c>
      <c r="J1282">
        <v>9</v>
      </c>
      <c r="K1282">
        <v>1</v>
      </c>
      <c r="L1282" t="s">
        <v>4779</v>
      </c>
    </row>
    <row r="1283" spans="1:12" x14ac:dyDescent="0.2">
      <c r="A1283" t="s">
        <v>4780</v>
      </c>
      <c r="B1283" t="s">
        <v>4781</v>
      </c>
      <c r="C1283" t="s">
        <v>4782</v>
      </c>
      <c r="D1283" t="s">
        <v>21</v>
      </c>
      <c r="E1283" t="s">
        <v>16</v>
      </c>
      <c r="F1283">
        <v>28277</v>
      </c>
      <c r="G1283">
        <v>35.053566400000001</v>
      </c>
      <c r="H1283">
        <v>-80.851866999999999</v>
      </c>
      <c r="I1283">
        <v>4</v>
      </c>
      <c r="J1283">
        <v>10</v>
      </c>
      <c r="K1283">
        <v>1</v>
      </c>
      <c r="L1283" t="s">
        <v>4783</v>
      </c>
    </row>
    <row r="1284" spans="1:12" x14ac:dyDescent="0.2">
      <c r="A1284" t="s">
        <v>4784</v>
      </c>
      <c r="B1284" t="s">
        <v>4785</v>
      </c>
      <c r="C1284" t="s">
        <v>4786</v>
      </c>
      <c r="D1284" t="s">
        <v>21</v>
      </c>
      <c r="E1284" t="s">
        <v>16</v>
      </c>
      <c r="F1284">
        <v>28227</v>
      </c>
      <c r="G1284">
        <v>35.143439000000001</v>
      </c>
      <c r="H1284">
        <v>-80.722294000000005</v>
      </c>
      <c r="I1284">
        <v>2.5</v>
      </c>
      <c r="J1284">
        <v>10</v>
      </c>
      <c r="K1284">
        <v>0</v>
      </c>
      <c r="L1284" t="s">
        <v>4787</v>
      </c>
    </row>
    <row r="1285" spans="1:12" x14ac:dyDescent="0.2">
      <c r="A1285" t="s">
        <v>4788</v>
      </c>
      <c r="B1285" t="s">
        <v>4789</v>
      </c>
      <c r="C1285" t="s">
        <v>4790</v>
      </c>
      <c r="D1285" t="s">
        <v>21</v>
      </c>
      <c r="E1285" t="s">
        <v>16</v>
      </c>
      <c r="F1285">
        <v>28270</v>
      </c>
      <c r="G1285">
        <v>35.140762000000002</v>
      </c>
      <c r="H1285">
        <v>-80.740557899999999</v>
      </c>
      <c r="I1285">
        <v>4.5</v>
      </c>
      <c r="J1285">
        <v>30</v>
      </c>
      <c r="K1285">
        <v>0</v>
      </c>
      <c r="L1285" t="s">
        <v>4791</v>
      </c>
    </row>
    <row r="1286" spans="1:12" x14ac:dyDescent="0.2">
      <c r="A1286" t="s">
        <v>4792</v>
      </c>
      <c r="B1286" t="s">
        <v>4793</v>
      </c>
      <c r="C1286" t="s">
        <v>4794</v>
      </c>
      <c r="D1286" t="s">
        <v>21</v>
      </c>
      <c r="E1286" t="s">
        <v>16</v>
      </c>
      <c r="F1286">
        <v>28205</v>
      </c>
      <c r="G1286">
        <v>35.209740199999999</v>
      </c>
      <c r="H1286">
        <v>-80.801398300000002</v>
      </c>
      <c r="I1286">
        <v>1</v>
      </c>
      <c r="J1286">
        <v>3</v>
      </c>
      <c r="K1286">
        <v>1</v>
      </c>
      <c r="L1286" t="s">
        <v>482</v>
      </c>
    </row>
    <row r="1287" spans="1:12" x14ac:dyDescent="0.2">
      <c r="A1287" t="s">
        <v>4795</v>
      </c>
      <c r="B1287" t="s">
        <v>4796</v>
      </c>
      <c r="C1287" t="s">
        <v>4797</v>
      </c>
      <c r="D1287" t="s">
        <v>21</v>
      </c>
      <c r="E1287" t="s">
        <v>16</v>
      </c>
      <c r="F1287">
        <v>28262</v>
      </c>
      <c r="G1287">
        <v>35.303509793800004</v>
      </c>
      <c r="H1287">
        <v>-80.748767091700003</v>
      </c>
      <c r="I1287">
        <v>4.5</v>
      </c>
      <c r="J1287">
        <v>290</v>
      </c>
      <c r="K1287">
        <v>1</v>
      </c>
      <c r="L1287" t="s">
        <v>4798</v>
      </c>
    </row>
    <row r="1288" spans="1:12" x14ac:dyDescent="0.2">
      <c r="A1288" t="s">
        <v>4799</v>
      </c>
      <c r="B1288" t="s">
        <v>4800</v>
      </c>
      <c r="C1288" t="s">
        <v>4801</v>
      </c>
      <c r="D1288" t="s">
        <v>21</v>
      </c>
      <c r="E1288" t="s">
        <v>16</v>
      </c>
      <c r="F1288">
        <v>28227</v>
      </c>
      <c r="G1288">
        <v>35.187192000000003</v>
      </c>
      <c r="H1288">
        <v>-80.687360999999996</v>
      </c>
      <c r="I1288">
        <v>4.5</v>
      </c>
      <c r="J1288">
        <v>28</v>
      </c>
      <c r="K1288">
        <v>1</v>
      </c>
      <c r="L1288" t="s">
        <v>4802</v>
      </c>
    </row>
    <row r="1289" spans="1:12" x14ac:dyDescent="0.2">
      <c r="A1289" t="s">
        <v>4803</v>
      </c>
      <c r="B1289" t="s">
        <v>4804</v>
      </c>
      <c r="C1289" t="s">
        <v>4805</v>
      </c>
      <c r="D1289" t="s">
        <v>21</v>
      </c>
      <c r="E1289" t="s">
        <v>16</v>
      </c>
      <c r="F1289">
        <v>28282</v>
      </c>
      <c r="G1289">
        <v>35.225667340400001</v>
      </c>
      <c r="H1289">
        <v>-80.845493265100004</v>
      </c>
      <c r="I1289">
        <v>4</v>
      </c>
      <c r="J1289">
        <v>3</v>
      </c>
      <c r="K1289">
        <v>1</v>
      </c>
      <c r="L1289" t="s">
        <v>4806</v>
      </c>
    </row>
    <row r="1290" spans="1:12" x14ac:dyDescent="0.2">
      <c r="A1290" t="s">
        <v>4807</v>
      </c>
      <c r="B1290" t="s">
        <v>4808</v>
      </c>
      <c r="C1290" t="s">
        <v>4809</v>
      </c>
      <c r="D1290" t="s">
        <v>30</v>
      </c>
      <c r="E1290" t="s">
        <v>16</v>
      </c>
      <c r="F1290">
        <v>28054</v>
      </c>
      <c r="G1290">
        <v>35.262549999999997</v>
      </c>
      <c r="H1290">
        <v>-81.154606000000001</v>
      </c>
      <c r="I1290">
        <v>2</v>
      </c>
      <c r="J1290">
        <v>7</v>
      </c>
      <c r="K1290">
        <v>1</v>
      </c>
      <c r="L1290" t="s">
        <v>4810</v>
      </c>
    </row>
    <row r="1291" spans="1:12" x14ac:dyDescent="0.2">
      <c r="A1291" t="s">
        <v>4811</v>
      </c>
      <c r="B1291" t="s">
        <v>4812</v>
      </c>
      <c r="C1291" t="s">
        <v>1673</v>
      </c>
      <c r="D1291" t="s">
        <v>21</v>
      </c>
      <c r="E1291" t="s">
        <v>16</v>
      </c>
      <c r="F1291">
        <v>28217</v>
      </c>
      <c r="G1291">
        <v>35.179110899999998</v>
      </c>
      <c r="H1291">
        <v>-80.889959500000003</v>
      </c>
      <c r="I1291">
        <v>4</v>
      </c>
      <c r="J1291">
        <v>33</v>
      </c>
      <c r="K1291">
        <v>0</v>
      </c>
      <c r="L1291" t="s">
        <v>4813</v>
      </c>
    </row>
    <row r="1292" spans="1:12" x14ac:dyDescent="0.2">
      <c r="A1292" t="e">
        <f>-I61n0UW25sZK7oxidJ7YQ</f>
        <v>#NAME?</v>
      </c>
      <c r="B1292" t="s">
        <v>4814</v>
      </c>
      <c r="C1292" t="s">
        <v>4815</v>
      </c>
      <c r="D1292" t="s">
        <v>21</v>
      </c>
      <c r="E1292" t="s">
        <v>16</v>
      </c>
      <c r="F1292">
        <v>28203</v>
      </c>
      <c r="G1292">
        <v>35.210189700000001</v>
      </c>
      <c r="H1292">
        <v>-80.865148500000004</v>
      </c>
      <c r="I1292">
        <v>2.5</v>
      </c>
      <c r="J1292">
        <v>6</v>
      </c>
      <c r="K1292">
        <v>0</v>
      </c>
      <c r="L1292" t="s">
        <v>256</v>
      </c>
    </row>
    <row r="1293" spans="1:12" x14ac:dyDescent="0.2">
      <c r="A1293" t="s">
        <v>4816</v>
      </c>
      <c r="B1293" t="s">
        <v>4817</v>
      </c>
      <c r="C1293" t="s">
        <v>4818</v>
      </c>
      <c r="D1293" t="s">
        <v>295</v>
      </c>
      <c r="E1293" t="s">
        <v>16</v>
      </c>
      <c r="F1293">
        <v>28134</v>
      </c>
      <c r="G1293">
        <v>35.0890760869</v>
      </c>
      <c r="H1293">
        <v>-80.886242687700005</v>
      </c>
      <c r="I1293">
        <v>4</v>
      </c>
      <c r="J1293">
        <v>9</v>
      </c>
      <c r="K1293">
        <v>0</v>
      </c>
      <c r="L1293" t="s">
        <v>4819</v>
      </c>
    </row>
    <row r="1294" spans="1:12" x14ac:dyDescent="0.2">
      <c r="A1294" t="s">
        <v>4820</v>
      </c>
      <c r="B1294" t="s">
        <v>4821</v>
      </c>
      <c r="C1294" t="s">
        <v>4822</v>
      </c>
      <c r="D1294" t="s">
        <v>21</v>
      </c>
      <c r="E1294" t="s">
        <v>16</v>
      </c>
      <c r="F1294">
        <v>28217</v>
      </c>
      <c r="G1294">
        <v>35.151915099999997</v>
      </c>
      <c r="H1294">
        <v>-80.875245300000003</v>
      </c>
      <c r="I1294">
        <v>3.5</v>
      </c>
      <c r="J1294">
        <v>19</v>
      </c>
      <c r="K1294">
        <v>1</v>
      </c>
      <c r="L1294" t="s">
        <v>4823</v>
      </c>
    </row>
    <row r="1295" spans="1:12" x14ac:dyDescent="0.2">
      <c r="A1295" t="s">
        <v>4824</v>
      </c>
      <c r="B1295" t="s">
        <v>2239</v>
      </c>
      <c r="C1295" t="s">
        <v>4825</v>
      </c>
      <c r="D1295" t="s">
        <v>643</v>
      </c>
      <c r="E1295" t="s">
        <v>16</v>
      </c>
      <c r="F1295">
        <v>28079</v>
      </c>
      <c r="G1295">
        <v>35.048305999999997</v>
      </c>
      <c r="H1295">
        <v>-80.645467999999994</v>
      </c>
      <c r="I1295">
        <v>2</v>
      </c>
      <c r="J1295">
        <v>4</v>
      </c>
      <c r="K1295">
        <v>1</v>
      </c>
      <c r="L1295" t="s">
        <v>4826</v>
      </c>
    </row>
    <row r="1296" spans="1:12" x14ac:dyDescent="0.2">
      <c r="A1296" t="s">
        <v>4827</v>
      </c>
      <c r="B1296" t="s">
        <v>4828</v>
      </c>
      <c r="C1296" t="s">
        <v>4829</v>
      </c>
      <c r="D1296" t="s">
        <v>21</v>
      </c>
      <c r="E1296" t="s">
        <v>16</v>
      </c>
      <c r="F1296">
        <v>28277</v>
      </c>
      <c r="G1296">
        <v>35.032753</v>
      </c>
      <c r="H1296">
        <v>-80.814118199999996</v>
      </c>
      <c r="I1296">
        <v>2.5</v>
      </c>
      <c r="J1296">
        <v>17</v>
      </c>
      <c r="K1296">
        <v>1</v>
      </c>
      <c r="L1296" t="s">
        <v>4830</v>
      </c>
    </row>
    <row r="1297" spans="1:12" x14ac:dyDescent="0.2">
      <c r="A1297" t="s">
        <v>4831</v>
      </c>
      <c r="B1297" t="s">
        <v>4832</v>
      </c>
      <c r="C1297" t="s">
        <v>4833</v>
      </c>
      <c r="D1297" t="s">
        <v>30</v>
      </c>
      <c r="E1297" t="s">
        <v>16</v>
      </c>
      <c r="F1297">
        <v>28056</v>
      </c>
      <c r="G1297">
        <v>35.239623000000002</v>
      </c>
      <c r="H1297">
        <v>-81.123227499999999</v>
      </c>
      <c r="I1297">
        <v>3</v>
      </c>
      <c r="J1297">
        <v>8</v>
      </c>
      <c r="K1297">
        <v>1</v>
      </c>
      <c r="L1297" t="s">
        <v>4834</v>
      </c>
    </row>
    <row r="1298" spans="1:12" x14ac:dyDescent="0.2">
      <c r="A1298" t="s">
        <v>4835</v>
      </c>
      <c r="B1298" t="s">
        <v>4836</v>
      </c>
      <c r="C1298" t="s">
        <v>4837</v>
      </c>
      <c r="D1298" t="s">
        <v>39</v>
      </c>
      <c r="E1298" t="s">
        <v>16</v>
      </c>
      <c r="F1298">
        <v>28025</v>
      </c>
      <c r="G1298">
        <v>35.403953999999999</v>
      </c>
      <c r="H1298">
        <v>-80.589820399999994</v>
      </c>
      <c r="I1298">
        <v>4</v>
      </c>
      <c r="J1298">
        <v>4</v>
      </c>
      <c r="K1298">
        <v>1</v>
      </c>
      <c r="L1298" t="s">
        <v>4838</v>
      </c>
    </row>
    <row r="1299" spans="1:12" x14ac:dyDescent="0.2">
      <c r="A1299" t="s">
        <v>4839</v>
      </c>
      <c r="B1299" t="s">
        <v>4840</v>
      </c>
      <c r="C1299" t="s">
        <v>1562</v>
      </c>
      <c r="D1299" t="s">
        <v>21</v>
      </c>
      <c r="E1299" t="s">
        <v>16</v>
      </c>
      <c r="F1299">
        <v>28277</v>
      </c>
      <c r="G1299">
        <v>35.039390957400002</v>
      </c>
      <c r="H1299">
        <v>-80.795071044500006</v>
      </c>
      <c r="I1299">
        <v>4</v>
      </c>
      <c r="J1299">
        <v>26</v>
      </c>
      <c r="K1299">
        <v>0</v>
      </c>
      <c r="L1299" t="s">
        <v>4841</v>
      </c>
    </row>
    <row r="1300" spans="1:12" x14ac:dyDescent="0.2">
      <c r="A1300" t="s">
        <v>4842</v>
      </c>
      <c r="B1300" t="s">
        <v>1765</v>
      </c>
      <c r="C1300" t="s">
        <v>4843</v>
      </c>
      <c r="D1300" t="s">
        <v>62</v>
      </c>
      <c r="E1300" t="s">
        <v>16</v>
      </c>
      <c r="F1300">
        <v>28227</v>
      </c>
      <c r="G1300">
        <v>35.170867899999998</v>
      </c>
      <c r="H1300">
        <v>-80.659569500000003</v>
      </c>
      <c r="I1300">
        <v>4</v>
      </c>
      <c r="J1300">
        <v>31</v>
      </c>
      <c r="K1300">
        <v>1</v>
      </c>
      <c r="L1300" t="s">
        <v>2198</v>
      </c>
    </row>
    <row r="1301" spans="1:12" x14ac:dyDescent="0.2">
      <c r="A1301" t="s">
        <v>4844</v>
      </c>
      <c r="B1301" t="s">
        <v>4845</v>
      </c>
      <c r="C1301" t="s">
        <v>4846</v>
      </c>
      <c r="D1301" t="s">
        <v>21</v>
      </c>
      <c r="E1301" t="s">
        <v>16</v>
      </c>
      <c r="F1301">
        <v>28204</v>
      </c>
      <c r="G1301">
        <v>35.221683200000001</v>
      </c>
      <c r="H1301">
        <v>-80.818925800000002</v>
      </c>
      <c r="I1301">
        <v>3</v>
      </c>
      <c r="J1301">
        <v>45</v>
      </c>
      <c r="K1301">
        <v>0</v>
      </c>
      <c r="L1301" t="s">
        <v>4847</v>
      </c>
    </row>
    <row r="1302" spans="1:12" x14ac:dyDescent="0.2">
      <c r="A1302" t="s">
        <v>4848</v>
      </c>
      <c r="B1302" t="s">
        <v>4849</v>
      </c>
      <c r="C1302" t="s">
        <v>4850</v>
      </c>
      <c r="D1302" t="s">
        <v>21</v>
      </c>
      <c r="E1302" t="s">
        <v>16</v>
      </c>
      <c r="F1302">
        <v>28202</v>
      </c>
      <c r="G1302">
        <v>35.227535617299999</v>
      </c>
      <c r="H1302">
        <v>-80.838049096099994</v>
      </c>
      <c r="I1302">
        <v>4.5</v>
      </c>
      <c r="J1302">
        <v>24</v>
      </c>
      <c r="K1302">
        <v>1</v>
      </c>
      <c r="L1302" t="s">
        <v>4851</v>
      </c>
    </row>
    <row r="1303" spans="1:12" x14ac:dyDescent="0.2">
      <c r="A1303" t="s">
        <v>4852</v>
      </c>
      <c r="B1303" t="s">
        <v>4853</v>
      </c>
      <c r="C1303" t="s">
        <v>4854</v>
      </c>
      <c r="D1303" t="s">
        <v>21</v>
      </c>
      <c r="E1303" t="s">
        <v>16</v>
      </c>
      <c r="F1303">
        <v>28209</v>
      </c>
      <c r="G1303">
        <v>35.169685200000004</v>
      </c>
      <c r="H1303">
        <v>-80.850276800000003</v>
      </c>
      <c r="I1303">
        <v>2</v>
      </c>
      <c r="J1303">
        <v>26</v>
      </c>
      <c r="K1303">
        <v>1</v>
      </c>
      <c r="L1303" t="s">
        <v>4855</v>
      </c>
    </row>
    <row r="1304" spans="1:12" x14ac:dyDescent="0.2">
      <c r="A1304" t="s">
        <v>4856</v>
      </c>
      <c r="B1304" t="s">
        <v>4857</v>
      </c>
      <c r="C1304" t="s">
        <v>4858</v>
      </c>
      <c r="D1304" t="s">
        <v>830</v>
      </c>
      <c r="E1304" t="s">
        <v>16</v>
      </c>
      <c r="F1304">
        <v>28034</v>
      </c>
      <c r="G1304">
        <v>35.338726000000001</v>
      </c>
      <c r="H1304">
        <v>-81.185817</v>
      </c>
      <c r="I1304">
        <v>1</v>
      </c>
      <c r="J1304">
        <v>3</v>
      </c>
      <c r="K1304">
        <v>1</v>
      </c>
      <c r="L1304" t="s">
        <v>2248</v>
      </c>
    </row>
    <row r="1305" spans="1:12" x14ac:dyDescent="0.2">
      <c r="A1305" t="s">
        <v>4859</v>
      </c>
      <c r="B1305" t="s">
        <v>1978</v>
      </c>
      <c r="C1305" t="s">
        <v>4860</v>
      </c>
      <c r="D1305" t="s">
        <v>39</v>
      </c>
      <c r="E1305" t="s">
        <v>16</v>
      </c>
      <c r="F1305">
        <v>28027</v>
      </c>
      <c r="G1305">
        <v>35.4046466</v>
      </c>
      <c r="H1305">
        <v>-80.687052800000004</v>
      </c>
      <c r="I1305">
        <v>3.5</v>
      </c>
      <c r="J1305">
        <v>10</v>
      </c>
      <c r="K1305">
        <v>1</v>
      </c>
      <c r="L1305" t="s">
        <v>4861</v>
      </c>
    </row>
    <row r="1306" spans="1:12" x14ac:dyDescent="0.2">
      <c r="A1306" t="s">
        <v>4862</v>
      </c>
      <c r="B1306" t="s">
        <v>4863</v>
      </c>
      <c r="C1306" t="s">
        <v>4864</v>
      </c>
      <c r="D1306" t="s">
        <v>21</v>
      </c>
      <c r="E1306" t="s">
        <v>16</v>
      </c>
      <c r="F1306">
        <v>28203</v>
      </c>
      <c r="G1306">
        <v>35.208473205600001</v>
      </c>
      <c r="H1306">
        <v>-80.860946655299998</v>
      </c>
      <c r="I1306">
        <v>4.5</v>
      </c>
      <c r="J1306">
        <v>5</v>
      </c>
      <c r="K1306">
        <v>0</v>
      </c>
      <c r="L1306" t="s">
        <v>4865</v>
      </c>
    </row>
    <row r="1307" spans="1:12" x14ac:dyDescent="0.2">
      <c r="A1307" t="s">
        <v>4866</v>
      </c>
      <c r="B1307" t="s">
        <v>4867</v>
      </c>
      <c r="C1307" t="s">
        <v>3730</v>
      </c>
      <c r="D1307" t="s">
        <v>21</v>
      </c>
      <c r="E1307" t="s">
        <v>16</v>
      </c>
      <c r="F1307">
        <v>28226</v>
      </c>
      <c r="G1307">
        <v>35.294189000000003</v>
      </c>
      <c r="H1307">
        <v>-80.751313999999994</v>
      </c>
      <c r="I1307">
        <v>2.5</v>
      </c>
      <c r="J1307">
        <v>3</v>
      </c>
      <c r="K1307">
        <v>1</v>
      </c>
      <c r="L1307" t="s">
        <v>4868</v>
      </c>
    </row>
    <row r="1308" spans="1:12" x14ac:dyDescent="0.2">
      <c r="A1308" t="s">
        <v>4869</v>
      </c>
      <c r="B1308" t="s">
        <v>4870</v>
      </c>
      <c r="C1308" t="s">
        <v>4871</v>
      </c>
      <c r="D1308" t="s">
        <v>21</v>
      </c>
      <c r="E1308" t="s">
        <v>16</v>
      </c>
      <c r="F1308">
        <v>28203</v>
      </c>
      <c r="G1308">
        <v>35.202385</v>
      </c>
      <c r="H1308">
        <v>-80.845240000000004</v>
      </c>
      <c r="I1308">
        <v>3</v>
      </c>
      <c r="J1308">
        <v>4</v>
      </c>
      <c r="K1308">
        <v>1</v>
      </c>
      <c r="L1308" t="s">
        <v>4872</v>
      </c>
    </row>
    <row r="1309" spans="1:12" x14ac:dyDescent="0.2">
      <c r="A1309" t="s">
        <v>4873</v>
      </c>
      <c r="B1309" t="s">
        <v>4874</v>
      </c>
      <c r="D1309" t="s">
        <v>456</v>
      </c>
      <c r="E1309" t="s">
        <v>16</v>
      </c>
      <c r="F1309">
        <v>28012</v>
      </c>
      <c r="G1309">
        <v>35.242917499999997</v>
      </c>
      <c r="H1309">
        <v>-81.037296999999995</v>
      </c>
      <c r="I1309">
        <v>3</v>
      </c>
      <c r="J1309">
        <v>9</v>
      </c>
      <c r="K1309">
        <v>1</v>
      </c>
      <c r="L1309" t="s">
        <v>4875</v>
      </c>
    </row>
    <row r="1310" spans="1:12" x14ac:dyDescent="0.2">
      <c r="A1310" t="s">
        <v>4876</v>
      </c>
      <c r="B1310" t="s">
        <v>4877</v>
      </c>
      <c r="C1310" t="s">
        <v>4878</v>
      </c>
      <c r="D1310" t="s">
        <v>21</v>
      </c>
      <c r="E1310" t="s">
        <v>16</v>
      </c>
      <c r="F1310">
        <v>28205</v>
      </c>
      <c r="G1310">
        <v>35.238244000000002</v>
      </c>
      <c r="H1310">
        <v>-80.817832899999999</v>
      </c>
      <c r="I1310">
        <v>4</v>
      </c>
      <c r="J1310">
        <v>9</v>
      </c>
      <c r="K1310">
        <v>1</v>
      </c>
      <c r="L1310" t="s">
        <v>1188</v>
      </c>
    </row>
    <row r="1311" spans="1:12" x14ac:dyDescent="0.2">
      <c r="A1311" t="s">
        <v>4879</v>
      </c>
      <c r="B1311" t="s">
        <v>4880</v>
      </c>
      <c r="C1311" t="s">
        <v>4881</v>
      </c>
      <c r="D1311" t="s">
        <v>135</v>
      </c>
      <c r="E1311" t="s">
        <v>16</v>
      </c>
      <c r="F1311">
        <v>28105</v>
      </c>
      <c r="G1311">
        <v>35.082958548800001</v>
      </c>
      <c r="H1311">
        <v>-80.728618986900003</v>
      </c>
      <c r="I1311">
        <v>4</v>
      </c>
      <c r="J1311">
        <v>42</v>
      </c>
      <c r="K1311">
        <v>0</v>
      </c>
      <c r="L1311" t="s">
        <v>4882</v>
      </c>
    </row>
    <row r="1312" spans="1:12" x14ac:dyDescent="0.2">
      <c r="A1312" t="s">
        <v>4883</v>
      </c>
      <c r="B1312" t="s">
        <v>4884</v>
      </c>
      <c r="C1312" t="s">
        <v>4885</v>
      </c>
      <c r="D1312" t="s">
        <v>359</v>
      </c>
      <c r="E1312" t="s">
        <v>16</v>
      </c>
      <c r="F1312">
        <v>28036</v>
      </c>
      <c r="G1312">
        <v>35.500781600000003</v>
      </c>
      <c r="H1312">
        <v>-80.850373399999995</v>
      </c>
      <c r="I1312">
        <v>4.5</v>
      </c>
      <c r="J1312">
        <v>8</v>
      </c>
      <c r="K1312">
        <v>1</v>
      </c>
      <c r="L1312" t="s">
        <v>4886</v>
      </c>
    </row>
    <row r="1313" spans="1:12" x14ac:dyDescent="0.2">
      <c r="A1313" t="s">
        <v>4887</v>
      </c>
      <c r="B1313" t="s">
        <v>4888</v>
      </c>
      <c r="C1313" t="s">
        <v>4889</v>
      </c>
      <c r="D1313" t="s">
        <v>21</v>
      </c>
      <c r="E1313" t="s">
        <v>16</v>
      </c>
      <c r="F1313">
        <v>28208</v>
      </c>
      <c r="G1313">
        <v>35.190177800000001</v>
      </c>
      <c r="H1313">
        <v>-80.921949699999999</v>
      </c>
      <c r="I1313">
        <v>2.5</v>
      </c>
      <c r="J1313">
        <v>49</v>
      </c>
      <c r="K1313">
        <v>1</v>
      </c>
      <c r="L1313" t="s">
        <v>4890</v>
      </c>
    </row>
    <row r="1314" spans="1:12" x14ac:dyDescent="0.2">
      <c r="A1314" t="s">
        <v>4891</v>
      </c>
      <c r="B1314" t="s">
        <v>4892</v>
      </c>
      <c r="C1314" t="s">
        <v>4893</v>
      </c>
      <c r="D1314" t="s">
        <v>21</v>
      </c>
      <c r="E1314" t="s">
        <v>16</v>
      </c>
      <c r="F1314">
        <v>28203</v>
      </c>
      <c r="G1314">
        <v>35.216576000000003</v>
      </c>
      <c r="H1314">
        <v>-80.854651000000004</v>
      </c>
      <c r="I1314">
        <v>3</v>
      </c>
      <c r="J1314">
        <v>217</v>
      </c>
      <c r="K1314">
        <v>1</v>
      </c>
      <c r="L1314" t="s">
        <v>4894</v>
      </c>
    </row>
    <row r="1315" spans="1:12" x14ac:dyDescent="0.2">
      <c r="A1315" t="s">
        <v>4895</v>
      </c>
      <c r="B1315" t="s">
        <v>4896</v>
      </c>
      <c r="C1315" t="s">
        <v>4897</v>
      </c>
      <c r="D1315" t="s">
        <v>295</v>
      </c>
      <c r="E1315" t="s">
        <v>16</v>
      </c>
      <c r="F1315">
        <v>28134</v>
      </c>
      <c r="G1315">
        <v>35.085478199999997</v>
      </c>
      <c r="H1315">
        <v>-80.875517000000002</v>
      </c>
      <c r="I1315">
        <v>3.5</v>
      </c>
      <c r="J1315">
        <v>3</v>
      </c>
      <c r="K1315">
        <v>1</v>
      </c>
      <c r="L1315" t="s">
        <v>4898</v>
      </c>
    </row>
    <row r="1316" spans="1:12" x14ac:dyDescent="0.2">
      <c r="A1316" t="s">
        <v>4899</v>
      </c>
      <c r="B1316" t="s">
        <v>4900</v>
      </c>
      <c r="C1316" t="s">
        <v>4901</v>
      </c>
      <c r="D1316" t="s">
        <v>21</v>
      </c>
      <c r="E1316" t="s">
        <v>16</v>
      </c>
      <c r="F1316">
        <v>28288</v>
      </c>
      <c r="G1316">
        <v>35.312311999999999</v>
      </c>
      <c r="H1316">
        <v>-80.772694999999999</v>
      </c>
      <c r="I1316">
        <v>3</v>
      </c>
      <c r="J1316">
        <v>4</v>
      </c>
      <c r="K1316">
        <v>1</v>
      </c>
      <c r="L1316" t="s">
        <v>4902</v>
      </c>
    </row>
    <row r="1317" spans="1:12" x14ac:dyDescent="0.2">
      <c r="A1317" t="e">
        <f>-xN272V3N2KjtAEJEyUZ7w</f>
        <v>#NAME?</v>
      </c>
      <c r="B1317" t="s">
        <v>4903</v>
      </c>
      <c r="C1317" t="s">
        <v>4904</v>
      </c>
      <c r="D1317" t="s">
        <v>21</v>
      </c>
      <c r="E1317" t="s">
        <v>16</v>
      </c>
      <c r="F1317">
        <v>28215</v>
      </c>
      <c r="G1317">
        <v>35.2249908</v>
      </c>
      <c r="H1317">
        <v>-80.740691299999995</v>
      </c>
      <c r="I1317">
        <v>5</v>
      </c>
      <c r="J1317">
        <v>4</v>
      </c>
      <c r="K1317">
        <v>1</v>
      </c>
      <c r="L1317" t="s">
        <v>4905</v>
      </c>
    </row>
    <row r="1318" spans="1:12" x14ac:dyDescent="0.2">
      <c r="A1318" t="s">
        <v>4906</v>
      </c>
      <c r="B1318" t="s">
        <v>4907</v>
      </c>
      <c r="C1318" t="s">
        <v>4908</v>
      </c>
      <c r="D1318" t="s">
        <v>135</v>
      </c>
      <c r="E1318" t="s">
        <v>16</v>
      </c>
      <c r="F1318">
        <v>28105</v>
      </c>
      <c r="G1318">
        <v>35.128353383499999</v>
      </c>
      <c r="H1318">
        <v>-80.700813391400004</v>
      </c>
      <c r="I1318">
        <v>3</v>
      </c>
      <c r="J1318">
        <v>21</v>
      </c>
      <c r="K1318">
        <v>1</v>
      </c>
      <c r="L1318" t="s">
        <v>4909</v>
      </c>
    </row>
    <row r="1319" spans="1:12" x14ac:dyDescent="0.2">
      <c r="A1319" t="s">
        <v>4910</v>
      </c>
      <c r="B1319" t="s">
        <v>4911</v>
      </c>
      <c r="C1319" t="s">
        <v>4912</v>
      </c>
      <c r="D1319" t="s">
        <v>21</v>
      </c>
      <c r="E1319" t="s">
        <v>16</v>
      </c>
      <c r="F1319">
        <v>28262</v>
      </c>
      <c r="G1319">
        <v>35.303945876900002</v>
      </c>
      <c r="H1319">
        <v>-80.749541965000006</v>
      </c>
      <c r="I1319">
        <v>4</v>
      </c>
      <c r="J1319">
        <v>11</v>
      </c>
      <c r="K1319">
        <v>1</v>
      </c>
      <c r="L1319" t="s">
        <v>4913</v>
      </c>
    </row>
    <row r="1320" spans="1:12" x14ac:dyDescent="0.2">
      <c r="A1320" t="s">
        <v>4914</v>
      </c>
      <c r="B1320" t="s">
        <v>4915</v>
      </c>
      <c r="C1320" t="s">
        <v>4916</v>
      </c>
      <c r="D1320" t="s">
        <v>26</v>
      </c>
      <c r="E1320" t="s">
        <v>16</v>
      </c>
      <c r="F1320">
        <v>28078</v>
      </c>
      <c r="G1320">
        <v>35.449209199999999</v>
      </c>
      <c r="H1320">
        <v>-80.8713762</v>
      </c>
      <c r="I1320">
        <v>2</v>
      </c>
      <c r="J1320">
        <v>4</v>
      </c>
      <c r="K1320">
        <v>1</v>
      </c>
      <c r="L1320" t="s">
        <v>4917</v>
      </c>
    </row>
    <row r="1321" spans="1:12" x14ac:dyDescent="0.2">
      <c r="A1321" t="s">
        <v>4918</v>
      </c>
      <c r="B1321" t="s">
        <v>4919</v>
      </c>
      <c r="C1321" t="s">
        <v>4920</v>
      </c>
      <c r="D1321" t="s">
        <v>39</v>
      </c>
      <c r="E1321" t="s">
        <v>16</v>
      </c>
      <c r="F1321">
        <v>28025</v>
      </c>
      <c r="G1321">
        <v>35.422547999999999</v>
      </c>
      <c r="H1321">
        <v>-80.576117999999994</v>
      </c>
      <c r="I1321">
        <v>5</v>
      </c>
      <c r="J1321">
        <v>3</v>
      </c>
      <c r="K1321">
        <v>1</v>
      </c>
      <c r="L1321" t="s">
        <v>4921</v>
      </c>
    </row>
    <row r="1322" spans="1:12" x14ac:dyDescent="0.2">
      <c r="A1322" t="s">
        <v>4922</v>
      </c>
      <c r="B1322" t="s">
        <v>4923</v>
      </c>
      <c r="C1322" t="s">
        <v>4924</v>
      </c>
      <c r="D1322" t="s">
        <v>21</v>
      </c>
      <c r="E1322" t="s">
        <v>16</v>
      </c>
      <c r="F1322">
        <v>28215</v>
      </c>
      <c r="G1322">
        <v>35.283115000000002</v>
      </c>
      <c r="H1322">
        <v>-80.668761000000003</v>
      </c>
      <c r="I1322">
        <v>3.5</v>
      </c>
      <c r="J1322">
        <v>3</v>
      </c>
      <c r="K1322">
        <v>1</v>
      </c>
      <c r="L1322" t="s">
        <v>4925</v>
      </c>
    </row>
    <row r="1323" spans="1:12" x14ac:dyDescent="0.2">
      <c r="A1323" t="s">
        <v>4926</v>
      </c>
      <c r="B1323" t="s">
        <v>4927</v>
      </c>
      <c r="C1323" t="s">
        <v>4928</v>
      </c>
      <c r="D1323" t="s">
        <v>21</v>
      </c>
      <c r="E1323" t="s">
        <v>16</v>
      </c>
      <c r="F1323">
        <v>28205</v>
      </c>
      <c r="G1323">
        <v>35.205114999999999</v>
      </c>
      <c r="H1323">
        <v>-80.795205999999993</v>
      </c>
      <c r="I1323">
        <v>3</v>
      </c>
      <c r="J1323">
        <v>13</v>
      </c>
      <c r="K1323">
        <v>1</v>
      </c>
      <c r="L1323" t="s">
        <v>4929</v>
      </c>
    </row>
    <row r="1324" spans="1:12" x14ac:dyDescent="0.2">
      <c r="A1324" t="s">
        <v>4930</v>
      </c>
      <c r="B1324" t="s">
        <v>4931</v>
      </c>
      <c r="C1324" t="s">
        <v>4932</v>
      </c>
      <c r="D1324" t="s">
        <v>21</v>
      </c>
      <c r="E1324" t="s">
        <v>16</v>
      </c>
      <c r="F1324">
        <v>28217</v>
      </c>
      <c r="G1324">
        <v>35.190372500000002</v>
      </c>
      <c r="H1324">
        <v>-80.909280600000002</v>
      </c>
      <c r="I1324">
        <v>5</v>
      </c>
      <c r="J1324">
        <v>71</v>
      </c>
      <c r="K1324">
        <v>1</v>
      </c>
      <c r="L1324" t="s">
        <v>4933</v>
      </c>
    </row>
    <row r="1325" spans="1:12" x14ac:dyDescent="0.2">
      <c r="A1325" t="s">
        <v>4934</v>
      </c>
      <c r="B1325" t="s">
        <v>4935</v>
      </c>
      <c r="C1325" t="s">
        <v>375</v>
      </c>
      <c r="D1325" t="s">
        <v>21</v>
      </c>
      <c r="E1325" t="s">
        <v>16</v>
      </c>
      <c r="F1325">
        <v>28202</v>
      </c>
      <c r="G1325">
        <v>35.227771500000003</v>
      </c>
      <c r="H1325">
        <v>-80.842934</v>
      </c>
      <c r="I1325">
        <v>3</v>
      </c>
      <c r="J1325">
        <v>60</v>
      </c>
      <c r="K1325">
        <v>1</v>
      </c>
      <c r="L1325" t="s">
        <v>4936</v>
      </c>
    </row>
    <row r="1326" spans="1:12" x14ac:dyDescent="0.2">
      <c r="A1326" t="s">
        <v>4937</v>
      </c>
      <c r="B1326" t="s">
        <v>4938</v>
      </c>
      <c r="C1326" t="s">
        <v>4805</v>
      </c>
      <c r="D1326" t="s">
        <v>21</v>
      </c>
      <c r="E1326" t="s">
        <v>16</v>
      </c>
      <c r="F1326">
        <v>28282</v>
      </c>
      <c r="G1326">
        <v>35.225451300000003</v>
      </c>
      <c r="H1326">
        <v>-80.845280000000002</v>
      </c>
      <c r="I1326">
        <v>3</v>
      </c>
      <c r="J1326">
        <v>3</v>
      </c>
      <c r="K1326">
        <v>1</v>
      </c>
      <c r="L1326" t="s">
        <v>4939</v>
      </c>
    </row>
    <row r="1327" spans="1:12" x14ac:dyDescent="0.2">
      <c r="A1327" t="s">
        <v>4940</v>
      </c>
      <c r="B1327" t="s">
        <v>4941</v>
      </c>
      <c r="C1327" t="s">
        <v>4942</v>
      </c>
      <c r="D1327" t="s">
        <v>21</v>
      </c>
      <c r="E1327" t="s">
        <v>16</v>
      </c>
      <c r="F1327">
        <v>28211</v>
      </c>
      <c r="G1327">
        <v>35.200131114100003</v>
      </c>
      <c r="H1327">
        <v>-80.801653861999995</v>
      </c>
      <c r="I1327">
        <v>4</v>
      </c>
      <c r="J1327">
        <v>8</v>
      </c>
      <c r="K1327">
        <v>1</v>
      </c>
      <c r="L1327" t="s">
        <v>4943</v>
      </c>
    </row>
    <row r="1328" spans="1:12" x14ac:dyDescent="0.2">
      <c r="A1328" t="e">
        <f>-RP7Sw9lqHySxzzRFaeYiQ</f>
        <v>#NAME?</v>
      </c>
      <c r="B1328" t="s">
        <v>2528</v>
      </c>
      <c r="C1328" t="s">
        <v>4944</v>
      </c>
      <c r="D1328" t="s">
        <v>21</v>
      </c>
      <c r="E1328" t="s">
        <v>16</v>
      </c>
      <c r="F1328">
        <v>28213</v>
      </c>
      <c r="G1328">
        <v>35.275585</v>
      </c>
      <c r="H1328">
        <v>-80.793881999999996</v>
      </c>
      <c r="I1328">
        <v>2</v>
      </c>
      <c r="J1328">
        <v>13</v>
      </c>
      <c r="K1328">
        <v>1</v>
      </c>
      <c r="L1328" t="s">
        <v>4945</v>
      </c>
    </row>
    <row r="1329" spans="1:12" x14ac:dyDescent="0.2">
      <c r="A1329" t="s">
        <v>4946</v>
      </c>
      <c r="B1329" t="s">
        <v>4947</v>
      </c>
      <c r="C1329" t="s">
        <v>4948</v>
      </c>
      <c r="D1329" t="s">
        <v>4949</v>
      </c>
      <c r="E1329" t="s">
        <v>16</v>
      </c>
      <c r="F1329">
        <v>28098</v>
      </c>
      <c r="G1329">
        <v>35.2601789</v>
      </c>
      <c r="H1329">
        <v>-81.108734900000002</v>
      </c>
      <c r="I1329">
        <v>4.5</v>
      </c>
      <c r="J1329">
        <v>5</v>
      </c>
      <c r="K1329">
        <v>1</v>
      </c>
      <c r="L1329" t="s">
        <v>4950</v>
      </c>
    </row>
    <row r="1330" spans="1:12" x14ac:dyDescent="0.2">
      <c r="A1330" t="s">
        <v>4951</v>
      </c>
      <c r="B1330" t="s">
        <v>3798</v>
      </c>
      <c r="C1330" t="s">
        <v>4952</v>
      </c>
      <c r="D1330" t="s">
        <v>135</v>
      </c>
      <c r="E1330" t="s">
        <v>16</v>
      </c>
      <c r="F1330">
        <v>28105</v>
      </c>
      <c r="G1330">
        <v>35.082671900000001</v>
      </c>
      <c r="H1330">
        <v>-80.728501199999997</v>
      </c>
      <c r="I1330">
        <v>4</v>
      </c>
      <c r="J1330">
        <v>30</v>
      </c>
      <c r="K1330">
        <v>1</v>
      </c>
      <c r="L1330" t="s">
        <v>4953</v>
      </c>
    </row>
    <row r="1331" spans="1:12" x14ac:dyDescent="0.2">
      <c r="A1331" t="s">
        <v>4954</v>
      </c>
      <c r="B1331" t="s">
        <v>4955</v>
      </c>
      <c r="C1331" t="s">
        <v>4956</v>
      </c>
      <c r="D1331" t="s">
        <v>135</v>
      </c>
      <c r="E1331" t="s">
        <v>16</v>
      </c>
      <c r="F1331">
        <v>28105</v>
      </c>
      <c r="G1331">
        <v>35.125706299999997</v>
      </c>
      <c r="H1331">
        <v>-80.708490600000005</v>
      </c>
      <c r="I1331">
        <v>4</v>
      </c>
      <c r="J1331">
        <v>51</v>
      </c>
      <c r="K1331">
        <v>1</v>
      </c>
      <c r="L1331" t="s">
        <v>4957</v>
      </c>
    </row>
    <row r="1332" spans="1:12" x14ac:dyDescent="0.2">
      <c r="A1332" t="s">
        <v>4958</v>
      </c>
      <c r="B1332" t="s">
        <v>4959</v>
      </c>
      <c r="C1332" t="s">
        <v>4960</v>
      </c>
      <c r="D1332" t="s">
        <v>15</v>
      </c>
      <c r="E1332" t="s">
        <v>16</v>
      </c>
      <c r="F1332">
        <v>28031</v>
      </c>
      <c r="G1332">
        <v>35.480255</v>
      </c>
      <c r="H1332">
        <v>-80.886972999999998</v>
      </c>
      <c r="I1332">
        <v>4</v>
      </c>
      <c r="J1332">
        <v>10</v>
      </c>
      <c r="K1332">
        <v>1</v>
      </c>
      <c r="L1332" t="s">
        <v>4961</v>
      </c>
    </row>
    <row r="1333" spans="1:12" x14ac:dyDescent="0.2">
      <c r="A1333" t="s">
        <v>4962</v>
      </c>
      <c r="B1333" t="s">
        <v>4963</v>
      </c>
      <c r="C1333" t="s">
        <v>4964</v>
      </c>
      <c r="D1333" t="s">
        <v>21</v>
      </c>
      <c r="E1333" t="s">
        <v>16</v>
      </c>
      <c r="F1333">
        <v>28207</v>
      </c>
      <c r="G1333">
        <v>35.199947000000002</v>
      </c>
      <c r="H1333">
        <v>-80.824846399999998</v>
      </c>
      <c r="I1333">
        <v>3.5</v>
      </c>
      <c r="J1333">
        <v>3</v>
      </c>
      <c r="K1333">
        <v>1</v>
      </c>
      <c r="L1333" t="s">
        <v>4965</v>
      </c>
    </row>
    <row r="1334" spans="1:12" x14ac:dyDescent="0.2">
      <c r="A1334" t="s">
        <v>4966</v>
      </c>
      <c r="B1334" t="s">
        <v>4967</v>
      </c>
      <c r="C1334" t="s">
        <v>4968</v>
      </c>
      <c r="D1334" t="s">
        <v>21</v>
      </c>
      <c r="E1334" t="s">
        <v>16</v>
      </c>
      <c r="F1334">
        <v>28213</v>
      </c>
      <c r="G1334">
        <v>35.308337748500001</v>
      </c>
      <c r="H1334">
        <v>-80.719635215699995</v>
      </c>
      <c r="I1334">
        <v>3</v>
      </c>
      <c r="J1334">
        <v>4</v>
      </c>
      <c r="K1334">
        <v>0</v>
      </c>
      <c r="L1334" t="s">
        <v>1376</v>
      </c>
    </row>
    <row r="1335" spans="1:12" x14ac:dyDescent="0.2">
      <c r="A1335" t="s">
        <v>4969</v>
      </c>
      <c r="B1335" t="s">
        <v>1765</v>
      </c>
      <c r="C1335" t="s">
        <v>4970</v>
      </c>
      <c r="D1335" t="s">
        <v>21</v>
      </c>
      <c r="E1335" t="s">
        <v>16</v>
      </c>
      <c r="F1335">
        <v>28273</v>
      </c>
      <c r="G1335">
        <v>35.145895431699998</v>
      </c>
      <c r="H1335">
        <v>-80.929510742399998</v>
      </c>
      <c r="I1335">
        <v>4</v>
      </c>
      <c r="J1335">
        <v>56</v>
      </c>
      <c r="K1335">
        <v>1</v>
      </c>
      <c r="L1335" t="s">
        <v>4971</v>
      </c>
    </row>
    <row r="1336" spans="1:12" x14ac:dyDescent="0.2">
      <c r="A1336" t="s">
        <v>4972</v>
      </c>
      <c r="B1336" t="s">
        <v>4973</v>
      </c>
      <c r="C1336" t="s">
        <v>4974</v>
      </c>
      <c r="D1336" t="s">
        <v>21</v>
      </c>
      <c r="E1336" t="s">
        <v>16</v>
      </c>
      <c r="F1336">
        <v>28206</v>
      </c>
      <c r="G1336">
        <v>35.254416900000002</v>
      </c>
      <c r="H1336">
        <v>-80.800880000000006</v>
      </c>
      <c r="I1336">
        <v>4</v>
      </c>
      <c r="J1336">
        <v>50</v>
      </c>
      <c r="K1336">
        <v>0</v>
      </c>
      <c r="L1336" t="s">
        <v>4975</v>
      </c>
    </row>
    <row r="1337" spans="1:12" x14ac:dyDescent="0.2">
      <c r="A1337" t="s">
        <v>4976</v>
      </c>
      <c r="B1337" t="s">
        <v>4977</v>
      </c>
      <c r="C1337" t="s">
        <v>4978</v>
      </c>
      <c r="D1337" t="s">
        <v>21</v>
      </c>
      <c r="E1337" t="s">
        <v>16</v>
      </c>
      <c r="F1337">
        <v>28277</v>
      </c>
      <c r="G1337">
        <v>35.033785700000003</v>
      </c>
      <c r="H1337">
        <v>-80.8046401</v>
      </c>
      <c r="I1337">
        <v>4</v>
      </c>
      <c r="J1337">
        <v>43</v>
      </c>
      <c r="K1337">
        <v>1</v>
      </c>
      <c r="L1337" t="s">
        <v>4979</v>
      </c>
    </row>
    <row r="1338" spans="1:12" x14ac:dyDescent="0.2">
      <c r="A1338" t="s">
        <v>4980</v>
      </c>
      <c r="B1338" t="s">
        <v>459</v>
      </c>
      <c r="C1338" t="s">
        <v>4981</v>
      </c>
      <c r="D1338" t="s">
        <v>456</v>
      </c>
      <c r="E1338" t="s">
        <v>16</v>
      </c>
      <c r="F1338">
        <v>28012</v>
      </c>
      <c r="G1338">
        <v>35.251901400000001</v>
      </c>
      <c r="H1338">
        <v>-81.027912000000001</v>
      </c>
      <c r="I1338">
        <v>2.5</v>
      </c>
      <c r="J1338">
        <v>22</v>
      </c>
      <c r="K1338">
        <v>1</v>
      </c>
      <c r="L1338" t="s">
        <v>4982</v>
      </c>
    </row>
    <row r="1339" spans="1:12" x14ac:dyDescent="0.2">
      <c r="A1339" t="s">
        <v>4983</v>
      </c>
      <c r="B1339" t="s">
        <v>4984</v>
      </c>
      <c r="D1339" t="s">
        <v>21</v>
      </c>
      <c r="E1339" t="s">
        <v>16</v>
      </c>
      <c r="F1339">
        <v>28203</v>
      </c>
      <c r="G1339">
        <v>35.199964799999997</v>
      </c>
      <c r="H1339">
        <v>-80.8477113</v>
      </c>
      <c r="I1339">
        <v>2.5</v>
      </c>
      <c r="J1339">
        <v>89</v>
      </c>
      <c r="K1339">
        <v>1</v>
      </c>
      <c r="L1339" t="s">
        <v>4985</v>
      </c>
    </row>
    <row r="1340" spans="1:12" x14ac:dyDescent="0.2">
      <c r="A1340" t="s">
        <v>4986</v>
      </c>
      <c r="B1340" t="s">
        <v>3204</v>
      </c>
      <c r="C1340" t="s">
        <v>4987</v>
      </c>
      <c r="D1340" t="s">
        <v>135</v>
      </c>
      <c r="E1340" t="s">
        <v>16</v>
      </c>
      <c r="F1340">
        <v>28104</v>
      </c>
      <c r="G1340">
        <v>35.141248400000002</v>
      </c>
      <c r="H1340">
        <v>-80.624076200000005</v>
      </c>
      <c r="I1340">
        <v>2</v>
      </c>
      <c r="J1340">
        <v>6</v>
      </c>
      <c r="K1340">
        <v>1</v>
      </c>
      <c r="L1340" t="s">
        <v>3212</v>
      </c>
    </row>
    <row r="1341" spans="1:12" x14ac:dyDescent="0.2">
      <c r="A1341" t="s">
        <v>4988</v>
      </c>
      <c r="B1341" t="s">
        <v>4989</v>
      </c>
      <c r="C1341" t="s">
        <v>4990</v>
      </c>
      <c r="D1341" t="s">
        <v>21</v>
      </c>
      <c r="E1341" t="s">
        <v>16</v>
      </c>
      <c r="F1341">
        <v>28262</v>
      </c>
      <c r="G1341">
        <v>35.333983343200003</v>
      </c>
      <c r="H1341">
        <v>-80.7136163861</v>
      </c>
      <c r="I1341">
        <v>4.5</v>
      </c>
      <c r="J1341">
        <v>69</v>
      </c>
      <c r="K1341">
        <v>1</v>
      </c>
      <c r="L1341" t="s">
        <v>4991</v>
      </c>
    </row>
    <row r="1342" spans="1:12" x14ac:dyDescent="0.2">
      <c r="A1342" t="s">
        <v>4992</v>
      </c>
      <c r="B1342" t="s">
        <v>4993</v>
      </c>
      <c r="C1342" t="s">
        <v>4994</v>
      </c>
      <c r="D1342" t="s">
        <v>30</v>
      </c>
      <c r="E1342" t="s">
        <v>16</v>
      </c>
      <c r="F1342">
        <v>28054</v>
      </c>
      <c r="G1342">
        <v>35.262650000000001</v>
      </c>
      <c r="H1342">
        <v>-81.1387</v>
      </c>
      <c r="I1342">
        <v>3</v>
      </c>
      <c r="J1342">
        <v>6</v>
      </c>
      <c r="K1342">
        <v>1</v>
      </c>
      <c r="L1342" t="s">
        <v>4995</v>
      </c>
    </row>
    <row r="1343" spans="1:12" x14ac:dyDescent="0.2">
      <c r="A1343" t="s">
        <v>4996</v>
      </c>
      <c r="B1343" t="s">
        <v>4997</v>
      </c>
      <c r="C1343" t="s">
        <v>3726</v>
      </c>
      <c r="D1343" t="s">
        <v>295</v>
      </c>
      <c r="E1343" t="s">
        <v>16</v>
      </c>
      <c r="F1343">
        <v>28134</v>
      </c>
      <c r="G1343">
        <v>35.0822</v>
      </c>
      <c r="H1343">
        <v>-80.877224200000001</v>
      </c>
      <c r="I1343">
        <v>3</v>
      </c>
      <c r="J1343">
        <v>4</v>
      </c>
      <c r="K1343">
        <v>1</v>
      </c>
      <c r="L1343" t="s">
        <v>4998</v>
      </c>
    </row>
    <row r="1344" spans="1:12" x14ac:dyDescent="0.2">
      <c r="A1344" t="s">
        <v>4999</v>
      </c>
      <c r="B1344" t="s">
        <v>856</v>
      </c>
      <c r="C1344" t="s">
        <v>5000</v>
      </c>
      <c r="D1344" t="s">
        <v>39</v>
      </c>
      <c r="E1344" t="s">
        <v>16</v>
      </c>
      <c r="F1344">
        <v>28027</v>
      </c>
      <c r="G1344">
        <v>35.3673237</v>
      </c>
      <c r="H1344">
        <v>-80.666460999999998</v>
      </c>
      <c r="I1344">
        <v>2.5</v>
      </c>
      <c r="J1344">
        <v>9</v>
      </c>
      <c r="K1344">
        <v>1</v>
      </c>
      <c r="L1344" t="s">
        <v>5001</v>
      </c>
    </row>
    <row r="1345" spans="1:12" x14ac:dyDescent="0.2">
      <c r="A1345" t="s">
        <v>5002</v>
      </c>
      <c r="B1345" t="s">
        <v>5003</v>
      </c>
      <c r="C1345" t="s">
        <v>5004</v>
      </c>
      <c r="D1345" t="s">
        <v>21</v>
      </c>
      <c r="E1345" t="s">
        <v>16</v>
      </c>
      <c r="F1345">
        <v>28203</v>
      </c>
      <c r="G1345">
        <v>35.210419999999999</v>
      </c>
      <c r="H1345">
        <v>-80.856366800000004</v>
      </c>
      <c r="I1345">
        <v>3.5</v>
      </c>
      <c r="J1345">
        <v>11</v>
      </c>
      <c r="K1345">
        <v>1</v>
      </c>
      <c r="L1345" t="s">
        <v>143</v>
      </c>
    </row>
    <row r="1346" spans="1:12" x14ac:dyDescent="0.2">
      <c r="A1346" t="s">
        <v>5005</v>
      </c>
      <c r="B1346" t="s">
        <v>5006</v>
      </c>
      <c r="C1346" t="s">
        <v>5007</v>
      </c>
      <c r="D1346" t="s">
        <v>21</v>
      </c>
      <c r="E1346" t="s">
        <v>16</v>
      </c>
      <c r="F1346">
        <v>28204</v>
      </c>
      <c r="G1346">
        <v>35.2218321</v>
      </c>
      <c r="H1346">
        <v>-80.819590599999998</v>
      </c>
      <c r="I1346">
        <v>4.5</v>
      </c>
      <c r="J1346">
        <v>36</v>
      </c>
      <c r="K1346">
        <v>1</v>
      </c>
      <c r="L1346" t="s">
        <v>5008</v>
      </c>
    </row>
    <row r="1347" spans="1:12" x14ac:dyDescent="0.2">
      <c r="A1347" t="s">
        <v>5009</v>
      </c>
      <c r="B1347" t="s">
        <v>5010</v>
      </c>
      <c r="C1347" t="s">
        <v>5011</v>
      </c>
      <c r="D1347" t="s">
        <v>21</v>
      </c>
      <c r="E1347" t="s">
        <v>16</v>
      </c>
      <c r="F1347">
        <v>28203</v>
      </c>
      <c r="G1347">
        <v>35.201812500000003</v>
      </c>
      <c r="H1347">
        <v>-80.843790200000001</v>
      </c>
      <c r="I1347">
        <v>4</v>
      </c>
      <c r="J1347">
        <v>23</v>
      </c>
      <c r="K1347">
        <v>1</v>
      </c>
      <c r="L1347" t="s">
        <v>5012</v>
      </c>
    </row>
    <row r="1348" spans="1:12" x14ac:dyDescent="0.2">
      <c r="A1348" t="s">
        <v>5013</v>
      </c>
      <c r="B1348" t="s">
        <v>5014</v>
      </c>
      <c r="C1348" t="s">
        <v>5015</v>
      </c>
      <c r="D1348" t="s">
        <v>21</v>
      </c>
      <c r="E1348" t="s">
        <v>16</v>
      </c>
      <c r="F1348">
        <v>28217</v>
      </c>
      <c r="G1348">
        <v>35.151261300000002</v>
      </c>
      <c r="H1348">
        <v>-80.875310099999993</v>
      </c>
      <c r="I1348">
        <v>3</v>
      </c>
      <c r="J1348">
        <v>17</v>
      </c>
      <c r="K1348">
        <v>1</v>
      </c>
      <c r="L1348" t="s">
        <v>2406</v>
      </c>
    </row>
    <row r="1349" spans="1:12" x14ac:dyDescent="0.2">
      <c r="A1349" t="s">
        <v>5016</v>
      </c>
      <c r="B1349" t="s">
        <v>5017</v>
      </c>
      <c r="C1349" t="s">
        <v>5018</v>
      </c>
      <c r="D1349" t="s">
        <v>21</v>
      </c>
      <c r="E1349" t="s">
        <v>16</v>
      </c>
      <c r="F1349">
        <v>28211</v>
      </c>
      <c r="G1349">
        <v>35.19211</v>
      </c>
      <c r="H1349">
        <v>-80.804124200000004</v>
      </c>
      <c r="I1349">
        <v>1.5</v>
      </c>
      <c r="J1349">
        <v>5</v>
      </c>
      <c r="K1349">
        <v>1</v>
      </c>
      <c r="L1349" t="s">
        <v>5019</v>
      </c>
    </row>
    <row r="1350" spans="1:12" x14ac:dyDescent="0.2">
      <c r="A1350" t="s">
        <v>5020</v>
      </c>
      <c r="B1350" t="s">
        <v>5021</v>
      </c>
      <c r="C1350" t="s">
        <v>5022</v>
      </c>
      <c r="D1350" t="s">
        <v>21</v>
      </c>
      <c r="E1350" t="s">
        <v>16</v>
      </c>
      <c r="F1350">
        <v>28203</v>
      </c>
      <c r="G1350">
        <v>35.220036999999998</v>
      </c>
      <c r="H1350">
        <v>-80.856953000000004</v>
      </c>
      <c r="I1350">
        <v>4</v>
      </c>
      <c r="J1350">
        <v>52</v>
      </c>
      <c r="K1350">
        <v>0</v>
      </c>
      <c r="L1350" t="s">
        <v>5023</v>
      </c>
    </row>
    <row r="1351" spans="1:12" x14ac:dyDescent="0.2">
      <c r="A1351" t="s">
        <v>5024</v>
      </c>
      <c r="B1351" t="s">
        <v>5025</v>
      </c>
      <c r="C1351" t="s">
        <v>5026</v>
      </c>
      <c r="D1351" t="s">
        <v>21</v>
      </c>
      <c r="E1351" t="s">
        <v>16</v>
      </c>
      <c r="F1351">
        <v>28273</v>
      </c>
      <c r="G1351">
        <v>35.129393200000003</v>
      </c>
      <c r="H1351">
        <v>-80.957315899999998</v>
      </c>
      <c r="I1351">
        <v>5</v>
      </c>
      <c r="J1351">
        <v>4</v>
      </c>
      <c r="K1351">
        <v>1</v>
      </c>
      <c r="L1351" t="s">
        <v>5027</v>
      </c>
    </row>
    <row r="1352" spans="1:12" x14ac:dyDescent="0.2">
      <c r="A1352" t="s">
        <v>5028</v>
      </c>
      <c r="B1352" t="s">
        <v>5029</v>
      </c>
      <c r="C1352" t="s">
        <v>5030</v>
      </c>
      <c r="D1352" t="s">
        <v>21</v>
      </c>
      <c r="E1352" t="s">
        <v>16</v>
      </c>
      <c r="F1352">
        <v>28216</v>
      </c>
      <c r="G1352">
        <v>35.350093999999999</v>
      </c>
      <c r="H1352">
        <v>-80.855536000000001</v>
      </c>
      <c r="I1352">
        <v>2.5</v>
      </c>
      <c r="J1352">
        <v>3</v>
      </c>
      <c r="K1352">
        <v>1</v>
      </c>
      <c r="L1352" t="s">
        <v>5031</v>
      </c>
    </row>
    <row r="1353" spans="1:12" x14ac:dyDescent="0.2">
      <c r="A1353" t="s">
        <v>5032</v>
      </c>
      <c r="B1353" t="s">
        <v>5033</v>
      </c>
      <c r="C1353" t="s">
        <v>5034</v>
      </c>
      <c r="D1353" t="s">
        <v>21</v>
      </c>
      <c r="E1353" t="s">
        <v>16</v>
      </c>
      <c r="F1353">
        <v>28277</v>
      </c>
      <c r="G1353">
        <v>35.0538569</v>
      </c>
      <c r="H1353">
        <v>-80.815426400000007</v>
      </c>
      <c r="I1353">
        <v>3.5</v>
      </c>
      <c r="J1353">
        <v>6</v>
      </c>
      <c r="K1353">
        <v>0</v>
      </c>
      <c r="L1353" t="s">
        <v>5035</v>
      </c>
    </row>
    <row r="1354" spans="1:12" x14ac:dyDescent="0.2">
      <c r="A1354" t="s">
        <v>5036</v>
      </c>
      <c r="B1354" t="s">
        <v>5037</v>
      </c>
      <c r="C1354" t="s">
        <v>5038</v>
      </c>
      <c r="D1354" t="s">
        <v>26</v>
      </c>
      <c r="E1354" t="s">
        <v>16</v>
      </c>
      <c r="F1354">
        <v>28078</v>
      </c>
      <c r="G1354">
        <v>35.402737999999999</v>
      </c>
      <c r="H1354">
        <v>-80.864806000000002</v>
      </c>
      <c r="I1354">
        <v>1.5</v>
      </c>
      <c r="J1354">
        <v>7</v>
      </c>
      <c r="K1354">
        <v>1</v>
      </c>
      <c r="L1354" t="s">
        <v>119</v>
      </c>
    </row>
    <row r="1355" spans="1:12" x14ac:dyDescent="0.2">
      <c r="A1355" t="s">
        <v>5039</v>
      </c>
      <c r="B1355" t="s">
        <v>4993</v>
      </c>
      <c r="C1355" t="s">
        <v>5040</v>
      </c>
      <c r="D1355" t="s">
        <v>21</v>
      </c>
      <c r="E1355" t="s">
        <v>16</v>
      </c>
      <c r="F1355">
        <v>28204</v>
      </c>
      <c r="G1355">
        <v>35.214849000000001</v>
      </c>
      <c r="H1355">
        <v>-80.834423000000001</v>
      </c>
      <c r="I1355">
        <v>4</v>
      </c>
      <c r="J1355">
        <v>20</v>
      </c>
      <c r="K1355">
        <v>1</v>
      </c>
      <c r="L1355" t="s">
        <v>5041</v>
      </c>
    </row>
    <row r="1356" spans="1:12" x14ac:dyDescent="0.2">
      <c r="A1356" t="s">
        <v>5042</v>
      </c>
      <c r="B1356" t="s">
        <v>5043</v>
      </c>
      <c r="C1356" t="s">
        <v>5044</v>
      </c>
      <c r="D1356" t="s">
        <v>39</v>
      </c>
      <c r="E1356" t="s">
        <v>16</v>
      </c>
      <c r="F1356">
        <v>28025</v>
      </c>
      <c r="G1356">
        <v>35.429125399999997</v>
      </c>
      <c r="H1356">
        <v>-80.598647999999997</v>
      </c>
      <c r="I1356">
        <v>2.5</v>
      </c>
      <c r="J1356">
        <v>6</v>
      </c>
      <c r="K1356">
        <v>1</v>
      </c>
      <c r="L1356" t="s">
        <v>5045</v>
      </c>
    </row>
    <row r="1357" spans="1:12" x14ac:dyDescent="0.2">
      <c r="A1357" t="s">
        <v>5046</v>
      </c>
      <c r="B1357" t="s">
        <v>5047</v>
      </c>
      <c r="C1357" t="s">
        <v>5048</v>
      </c>
      <c r="D1357" t="s">
        <v>21</v>
      </c>
      <c r="E1357" t="s">
        <v>16</v>
      </c>
      <c r="F1357">
        <v>28262</v>
      </c>
      <c r="G1357">
        <v>35.301635602700003</v>
      </c>
      <c r="H1357">
        <v>-80.749323203200007</v>
      </c>
      <c r="I1357">
        <v>4.5</v>
      </c>
      <c r="J1357">
        <v>143</v>
      </c>
      <c r="K1357">
        <v>1</v>
      </c>
      <c r="L1357" t="s">
        <v>5049</v>
      </c>
    </row>
    <row r="1358" spans="1:12" x14ac:dyDescent="0.2">
      <c r="A1358" t="s">
        <v>5050</v>
      </c>
      <c r="B1358" t="s">
        <v>5051</v>
      </c>
      <c r="C1358" t="s">
        <v>5052</v>
      </c>
      <c r="D1358" t="s">
        <v>21</v>
      </c>
      <c r="E1358" t="s">
        <v>16</v>
      </c>
      <c r="F1358">
        <v>28203</v>
      </c>
      <c r="G1358">
        <v>35.210167693300001</v>
      </c>
      <c r="H1358">
        <v>-80.859930891700003</v>
      </c>
      <c r="I1358">
        <v>3.5</v>
      </c>
      <c r="J1358">
        <v>306</v>
      </c>
      <c r="K1358">
        <v>1</v>
      </c>
      <c r="L1358" t="s">
        <v>5053</v>
      </c>
    </row>
    <row r="1359" spans="1:12" x14ac:dyDescent="0.2">
      <c r="A1359" t="s">
        <v>5054</v>
      </c>
      <c r="B1359" t="s">
        <v>5055</v>
      </c>
      <c r="C1359" t="s">
        <v>5056</v>
      </c>
      <c r="D1359" t="s">
        <v>30</v>
      </c>
      <c r="E1359" t="s">
        <v>16</v>
      </c>
      <c r="F1359">
        <v>28056</v>
      </c>
      <c r="G1359">
        <v>35.257182499999999</v>
      </c>
      <c r="H1359">
        <v>-81.110822299999995</v>
      </c>
      <c r="I1359">
        <v>2</v>
      </c>
      <c r="J1359">
        <v>19</v>
      </c>
      <c r="K1359">
        <v>0</v>
      </c>
      <c r="L1359" t="s">
        <v>5057</v>
      </c>
    </row>
    <row r="1360" spans="1:12" x14ac:dyDescent="0.2">
      <c r="A1360" t="s">
        <v>5058</v>
      </c>
      <c r="B1360" t="s">
        <v>5059</v>
      </c>
      <c r="C1360" t="s">
        <v>5060</v>
      </c>
      <c r="D1360" t="s">
        <v>21</v>
      </c>
      <c r="E1360" t="s">
        <v>16</v>
      </c>
      <c r="F1360">
        <v>28269</v>
      </c>
      <c r="G1360">
        <v>35.367657418199997</v>
      </c>
      <c r="H1360">
        <v>-80.833574831500002</v>
      </c>
      <c r="I1360">
        <v>3.5</v>
      </c>
      <c r="J1360">
        <v>45</v>
      </c>
      <c r="K1360">
        <v>1</v>
      </c>
      <c r="L1360" t="s">
        <v>919</v>
      </c>
    </row>
    <row r="1361" spans="1:12" x14ac:dyDescent="0.2">
      <c r="A1361" t="s">
        <v>5061</v>
      </c>
      <c r="B1361" t="s">
        <v>5062</v>
      </c>
      <c r="C1361" t="s">
        <v>5063</v>
      </c>
      <c r="D1361" t="s">
        <v>21</v>
      </c>
      <c r="E1361" t="s">
        <v>16</v>
      </c>
      <c r="F1361">
        <v>28217</v>
      </c>
      <c r="G1361">
        <v>35.191871999999996</v>
      </c>
      <c r="H1361">
        <v>-80.880908099999999</v>
      </c>
      <c r="I1361">
        <v>3.5</v>
      </c>
      <c r="J1361">
        <v>6</v>
      </c>
      <c r="K1361">
        <v>1</v>
      </c>
      <c r="L1361" t="s">
        <v>5064</v>
      </c>
    </row>
    <row r="1362" spans="1:12" x14ac:dyDescent="0.2">
      <c r="A1362" t="s">
        <v>5065</v>
      </c>
      <c r="B1362" t="s">
        <v>5066</v>
      </c>
      <c r="C1362" t="s">
        <v>5067</v>
      </c>
      <c r="D1362" t="s">
        <v>21</v>
      </c>
      <c r="E1362" t="s">
        <v>16</v>
      </c>
      <c r="F1362">
        <v>28278</v>
      </c>
      <c r="G1362">
        <v>35.1556997</v>
      </c>
      <c r="H1362">
        <v>-81.004855199999994</v>
      </c>
      <c r="I1362">
        <v>1</v>
      </c>
      <c r="J1362">
        <v>4</v>
      </c>
      <c r="K1362">
        <v>1</v>
      </c>
      <c r="L1362" t="s">
        <v>5068</v>
      </c>
    </row>
    <row r="1363" spans="1:12" x14ac:dyDescent="0.2">
      <c r="A1363" t="s">
        <v>5069</v>
      </c>
      <c r="B1363" t="s">
        <v>5070</v>
      </c>
      <c r="C1363" t="s">
        <v>5071</v>
      </c>
      <c r="D1363" t="s">
        <v>62</v>
      </c>
      <c r="E1363" t="s">
        <v>16</v>
      </c>
      <c r="F1363">
        <v>28105</v>
      </c>
      <c r="G1363">
        <v>35.170743999999999</v>
      </c>
      <c r="H1363">
        <v>-80.7031049</v>
      </c>
      <c r="I1363">
        <v>5</v>
      </c>
      <c r="J1363">
        <v>7</v>
      </c>
      <c r="K1363">
        <v>1</v>
      </c>
      <c r="L1363" t="s">
        <v>5072</v>
      </c>
    </row>
    <row r="1364" spans="1:12" x14ac:dyDescent="0.2">
      <c r="A1364" t="s">
        <v>5073</v>
      </c>
      <c r="B1364" t="s">
        <v>5074</v>
      </c>
      <c r="C1364" t="s">
        <v>5075</v>
      </c>
      <c r="D1364" t="s">
        <v>21</v>
      </c>
      <c r="E1364" t="s">
        <v>16</v>
      </c>
      <c r="F1364">
        <v>28205</v>
      </c>
      <c r="G1364">
        <v>35.219075799999999</v>
      </c>
      <c r="H1364">
        <v>-80.815252200000003</v>
      </c>
      <c r="I1364">
        <v>4</v>
      </c>
      <c r="J1364">
        <v>5</v>
      </c>
      <c r="K1364">
        <v>1</v>
      </c>
      <c r="L1364" t="s">
        <v>188</v>
      </c>
    </row>
    <row r="1365" spans="1:12" x14ac:dyDescent="0.2">
      <c r="A1365" t="s">
        <v>5076</v>
      </c>
      <c r="B1365" t="s">
        <v>5077</v>
      </c>
      <c r="C1365" t="s">
        <v>5078</v>
      </c>
      <c r="D1365" t="s">
        <v>21</v>
      </c>
      <c r="E1365" t="s">
        <v>16</v>
      </c>
      <c r="F1365">
        <v>28277</v>
      </c>
      <c r="G1365">
        <v>35.055799499999999</v>
      </c>
      <c r="H1365">
        <v>-80.853649700000005</v>
      </c>
      <c r="I1365">
        <v>3.5</v>
      </c>
      <c r="J1365">
        <v>37</v>
      </c>
      <c r="K1365">
        <v>1</v>
      </c>
      <c r="L1365" t="s">
        <v>5079</v>
      </c>
    </row>
    <row r="1366" spans="1:12" x14ac:dyDescent="0.2">
      <c r="A1366" t="s">
        <v>5080</v>
      </c>
      <c r="B1366" t="s">
        <v>5081</v>
      </c>
      <c r="C1366" t="s">
        <v>5082</v>
      </c>
      <c r="D1366" t="s">
        <v>26</v>
      </c>
      <c r="E1366" t="s">
        <v>16</v>
      </c>
      <c r="F1366">
        <v>28078</v>
      </c>
      <c r="G1366">
        <v>35.442239999999998</v>
      </c>
      <c r="H1366">
        <v>-80.858526999999995</v>
      </c>
      <c r="I1366">
        <v>3.5</v>
      </c>
      <c r="J1366">
        <v>10</v>
      </c>
      <c r="K1366">
        <v>0</v>
      </c>
      <c r="L1366" t="s">
        <v>5083</v>
      </c>
    </row>
    <row r="1367" spans="1:12" x14ac:dyDescent="0.2">
      <c r="A1367" t="s">
        <v>5084</v>
      </c>
      <c r="B1367" t="s">
        <v>5085</v>
      </c>
      <c r="C1367" t="s">
        <v>884</v>
      </c>
      <c r="D1367" t="s">
        <v>135</v>
      </c>
      <c r="E1367" t="s">
        <v>16</v>
      </c>
      <c r="F1367">
        <v>28104</v>
      </c>
      <c r="G1367">
        <v>35.1220146</v>
      </c>
      <c r="H1367">
        <v>-80.6537565</v>
      </c>
      <c r="I1367">
        <v>3</v>
      </c>
      <c r="J1367">
        <v>17</v>
      </c>
      <c r="K1367">
        <v>0</v>
      </c>
      <c r="L1367" t="s">
        <v>2905</v>
      </c>
    </row>
    <row r="1368" spans="1:12" x14ac:dyDescent="0.2">
      <c r="A1368" t="s">
        <v>5086</v>
      </c>
      <c r="B1368" t="s">
        <v>5087</v>
      </c>
      <c r="C1368" t="s">
        <v>5088</v>
      </c>
      <c r="D1368" t="s">
        <v>135</v>
      </c>
      <c r="E1368" t="s">
        <v>16</v>
      </c>
      <c r="F1368">
        <v>28105</v>
      </c>
      <c r="G1368">
        <v>35.084735799999997</v>
      </c>
      <c r="H1368">
        <v>-80.729947600000003</v>
      </c>
      <c r="I1368">
        <v>4</v>
      </c>
      <c r="J1368">
        <v>40</v>
      </c>
      <c r="K1368">
        <v>1</v>
      </c>
      <c r="L1368" t="s">
        <v>5089</v>
      </c>
    </row>
    <row r="1369" spans="1:12" x14ac:dyDescent="0.2">
      <c r="A1369" t="s">
        <v>5090</v>
      </c>
      <c r="B1369" t="s">
        <v>5091</v>
      </c>
      <c r="C1369" t="s">
        <v>5092</v>
      </c>
      <c r="D1369" t="s">
        <v>21</v>
      </c>
      <c r="E1369" t="s">
        <v>16</v>
      </c>
      <c r="F1369">
        <v>28205</v>
      </c>
      <c r="G1369">
        <v>35.192638000000002</v>
      </c>
      <c r="H1369">
        <v>-80.767848000000001</v>
      </c>
      <c r="I1369">
        <v>2.5</v>
      </c>
      <c r="J1369">
        <v>6</v>
      </c>
      <c r="K1369">
        <v>1</v>
      </c>
      <c r="L1369" t="s">
        <v>5093</v>
      </c>
    </row>
    <row r="1370" spans="1:12" x14ac:dyDescent="0.2">
      <c r="A1370" t="s">
        <v>5094</v>
      </c>
      <c r="B1370" t="s">
        <v>5095</v>
      </c>
      <c r="C1370" t="s">
        <v>5096</v>
      </c>
      <c r="D1370" t="s">
        <v>21</v>
      </c>
      <c r="E1370" t="s">
        <v>16</v>
      </c>
      <c r="F1370">
        <v>28207</v>
      </c>
      <c r="G1370">
        <v>35.200530299999997</v>
      </c>
      <c r="H1370">
        <v>-80.8129931</v>
      </c>
      <c r="I1370">
        <v>4.5</v>
      </c>
      <c r="J1370">
        <v>3</v>
      </c>
      <c r="K1370">
        <v>0</v>
      </c>
      <c r="L1370" t="s">
        <v>5097</v>
      </c>
    </row>
    <row r="1371" spans="1:12" x14ac:dyDescent="0.2">
      <c r="A1371" t="s">
        <v>5098</v>
      </c>
      <c r="B1371" t="s">
        <v>5099</v>
      </c>
      <c r="C1371" t="s">
        <v>5100</v>
      </c>
      <c r="D1371" t="s">
        <v>21</v>
      </c>
      <c r="E1371" t="s">
        <v>16</v>
      </c>
      <c r="F1371">
        <v>28262</v>
      </c>
      <c r="G1371">
        <v>35.312168100000001</v>
      </c>
      <c r="H1371">
        <v>-80.745097400000006</v>
      </c>
      <c r="I1371">
        <v>4.5</v>
      </c>
      <c r="J1371">
        <v>60</v>
      </c>
      <c r="K1371">
        <v>1</v>
      </c>
      <c r="L1371" t="s">
        <v>5101</v>
      </c>
    </row>
    <row r="1372" spans="1:12" x14ac:dyDescent="0.2">
      <c r="A1372" t="s">
        <v>5102</v>
      </c>
      <c r="B1372" t="s">
        <v>5103</v>
      </c>
      <c r="C1372" t="s">
        <v>5104</v>
      </c>
      <c r="D1372" t="s">
        <v>21</v>
      </c>
      <c r="E1372" t="s">
        <v>16</v>
      </c>
      <c r="F1372">
        <v>28217</v>
      </c>
      <c r="G1372">
        <v>35.178287599999997</v>
      </c>
      <c r="H1372">
        <v>-80.878534200000004</v>
      </c>
      <c r="I1372">
        <v>4.5</v>
      </c>
      <c r="J1372">
        <v>31</v>
      </c>
      <c r="K1372">
        <v>1</v>
      </c>
      <c r="L1372" t="s">
        <v>5105</v>
      </c>
    </row>
    <row r="1373" spans="1:12" x14ac:dyDescent="0.2">
      <c r="A1373" t="s">
        <v>5106</v>
      </c>
      <c r="B1373" t="s">
        <v>5107</v>
      </c>
      <c r="C1373" t="s">
        <v>5108</v>
      </c>
      <c r="D1373" t="s">
        <v>21</v>
      </c>
      <c r="E1373" t="s">
        <v>16</v>
      </c>
      <c r="F1373">
        <v>28223</v>
      </c>
      <c r="G1373">
        <v>35.306871999999998</v>
      </c>
      <c r="H1373">
        <v>-80.730880999999997</v>
      </c>
      <c r="I1373">
        <v>2</v>
      </c>
      <c r="J1373">
        <v>4</v>
      </c>
      <c r="K1373">
        <v>1</v>
      </c>
      <c r="L1373" t="s">
        <v>5109</v>
      </c>
    </row>
    <row r="1374" spans="1:12" x14ac:dyDescent="0.2">
      <c r="A1374" t="s">
        <v>5110</v>
      </c>
      <c r="B1374" t="s">
        <v>5111</v>
      </c>
      <c r="C1374" t="s">
        <v>5112</v>
      </c>
      <c r="D1374" t="s">
        <v>21</v>
      </c>
      <c r="E1374" t="s">
        <v>16</v>
      </c>
      <c r="F1374">
        <v>28277</v>
      </c>
      <c r="G1374">
        <v>35.052847399999997</v>
      </c>
      <c r="H1374">
        <v>-80.851786500000003</v>
      </c>
      <c r="I1374">
        <v>5</v>
      </c>
      <c r="J1374">
        <v>5</v>
      </c>
      <c r="K1374">
        <v>1</v>
      </c>
      <c r="L1374" t="s">
        <v>5113</v>
      </c>
    </row>
    <row r="1375" spans="1:12" x14ac:dyDescent="0.2">
      <c r="A1375" t="s">
        <v>5114</v>
      </c>
      <c r="B1375" t="s">
        <v>5115</v>
      </c>
      <c r="C1375" t="s">
        <v>5116</v>
      </c>
      <c r="D1375" t="s">
        <v>21</v>
      </c>
      <c r="E1375" t="s">
        <v>16</v>
      </c>
      <c r="F1375">
        <v>28277</v>
      </c>
      <c r="G1375">
        <v>35.053566400000001</v>
      </c>
      <c r="H1375">
        <v>-80.851866999999999</v>
      </c>
      <c r="I1375">
        <v>4</v>
      </c>
      <c r="J1375">
        <v>31</v>
      </c>
      <c r="K1375">
        <v>1</v>
      </c>
      <c r="L1375" t="s">
        <v>5117</v>
      </c>
    </row>
    <row r="1376" spans="1:12" x14ac:dyDescent="0.2">
      <c r="A1376" t="s">
        <v>5118</v>
      </c>
      <c r="B1376" t="s">
        <v>5119</v>
      </c>
      <c r="C1376" t="s">
        <v>5120</v>
      </c>
      <c r="D1376" t="s">
        <v>295</v>
      </c>
      <c r="E1376" t="s">
        <v>16</v>
      </c>
      <c r="F1376">
        <v>28134</v>
      </c>
      <c r="G1376">
        <v>35.083171999999998</v>
      </c>
      <c r="H1376">
        <v>-80.884372999999997</v>
      </c>
      <c r="I1376">
        <v>4</v>
      </c>
      <c r="J1376">
        <v>41</v>
      </c>
      <c r="K1376">
        <v>1</v>
      </c>
      <c r="L1376" t="s">
        <v>264</v>
      </c>
    </row>
    <row r="1377" spans="1:12" x14ac:dyDescent="0.2">
      <c r="A1377" t="s">
        <v>5121</v>
      </c>
      <c r="B1377" t="s">
        <v>5122</v>
      </c>
      <c r="C1377" t="s">
        <v>5123</v>
      </c>
      <c r="D1377" t="s">
        <v>21</v>
      </c>
      <c r="E1377" t="s">
        <v>16</v>
      </c>
      <c r="F1377">
        <v>28202</v>
      </c>
      <c r="G1377">
        <v>35.225868225100001</v>
      </c>
      <c r="H1377">
        <v>-80.846984863299994</v>
      </c>
      <c r="I1377">
        <v>2.5</v>
      </c>
      <c r="J1377">
        <v>3</v>
      </c>
      <c r="K1377">
        <v>0</v>
      </c>
      <c r="L1377" t="s">
        <v>5124</v>
      </c>
    </row>
    <row r="1378" spans="1:12" x14ac:dyDescent="0.2">
      <c r="A1378" t="s">
        <v>5125</v>
      </c>
      <c r="B1378" t="s">
        <v>5126</v>
      </c>
      <c r="C1378" t="s">
        <v>5127</v>
      </c>
      <c r="D1378" t="s">
        <v>30</v>
      </c>
      <c r="E1378" t="s">
        <v>16</v>
      </c>
      <c r="F1378">
        <v>28056</v>
      </c>
      <c r="G1378">
        <v>35.262735300000003</v>
      </c>
      <c r="H1378">
        <v>-81.125895</v>
      </c>
      <c r="I1378">
        <v>3.5</v>
      </c>
      <c r="J1378">
        <v>49</v>
      </c>
      <c r="K1378">
        <v>1</v>
      </c>
      <c r="L1378" t="s">
        <v>176</v>
      </c>
    </row>
    <row r="1379" spans="1:12" x14ac:dyDescent="0.2">
      <c r="A1379" t="s">
        <v>5128</v>
      </c>
      <c r="B1379" t="s">
        <v>5129</v>
      </c>
      <c r="C1379" t="s">
        <v>5130</v>
      </c>
      <c r="D1379" t="s">
        <v>21</v>
      </c>
      <c r="E1379" t="s">
        <v>16</v>
      </c>
      <c r="F1379">
        <v>28211</v>
      </c>
      <c r="G1379">
        <v>35.152385162599998</v>
      </c>
      <c r="H1379">
        <v>-80.832125432799998</v>
      </c>
      <c r="I1379">
        <v>3.5</v>
      </c>
      <c r="J1379">
        <v>3</v>
      </c>
      <c r="K1379">
        <v>1</v>
      </c>
      <c r="L1379" t="s">
        <v>1421</v>
      </c>
    </row>
    <row r="1380" spans="1:12" x14ac:dyDescent="0.2">
      <c r="A1380" t="s">
        <v>5131</v>
      </c>
      <c r="B1380" t="s">
        <v>5132</v>
      </c>
      <c r="C1380" t="s">
        <v>3960</v>
      </c>
      <c r="D1380" t="s">
        <v>21</v>
      </c>
      <c r="E1380" t="s">
        <v>16</v>
      </c>
      <c r="F1380">
        <v>28078</v>
      </c>
      <c r="G1380">
        <v>35.352549000000003</v>
      </c>
      <c r="H1380">
        <v>-80.851180999999997</v>
      </c>
      <c r="I1380">
        <v>2</v>
      </c>
      <c r="J1380">
        <v>14</v>
      </c>
      <c r="K1380">
        <v>1</v>
      </c>
      <c r="L1380" t="s">
        <v>5133</v>
      </c>
    </row>
    <row r="1381" spans="1:12" x14ac:dyDescent="0.2">
      <c r="A1381" t="s">
        <v>5134</v>
      </c>
      <c r="B1381" t="s">
        <v>2257</v>
      </c>
      <c r="C1381" t="s">
        <v>5135</v>
      </c>
      <c r="D1381" t="s">
        <v>26</v>
      </c>
      <c r="E1381" t="s">
        <v>16</v>
      </c>
      <c r="F1381">
        <v>28078</v>
      </c>
      <c r="G1381">
        <v>35.4086201</v>
      </c>
      <c r="H1381">
        <v>-80.863594300000003</v>
      </c>
      <c r="I1381">
        <v>3</v>
      </c>
      <c r="J1381">
        <v>10</v>
      </c>
      <c r="K1381">
        <v>1</v>
      </c>
      <c r="L1381" t="s">
        <v>5136</v>
      </c>
    </row>
    <row r="1382" spans="1:12" x14ac:dyDescent="0.2">
      <c r="A1382" t="s">
        <v>5137</v>
      </c>
      <c r="B1382" t="s">
        <v>5138</v>
      </c>
      <c r="C1382" t="s">
        <v>5139</v>
      </c>
      <c r="D1382" t="s">
        <v>21</v>
      </c>
      <c r="E1382" t="s">
        <v>16</v>
      </c>
      <c r="F1382">
        <v>28273</v>
      </c>
      <c r="G1382">
        <v>35.134022999999999</v>
      </c>
      <c r="H1382">
        <v>-80.939087000000001</v>
      </c>
      <c r="I1382">
        <v>4</v>
      </c>
      <c r="J1382">
        <v>15</v>
      </c>
      <c r="K1382">
        <v>0</v>
      </c>
      <c r="L1382" t="s">
        <v>5140</v>
      </c>
    </row>
    <row r="1383" spans="1:12" x14ac:dyDescent="0.2">
      <c r="A1383" t="s">
        <v>5141</v>
      </c>
      <c r="B1383" t="s">
        <v>5142</v>
      </c>
      <c r="C1383" t="s">
        <v>5143</v>
      </c>
      <c r="D1383" t="s">
        <v>62</v>
      </c>
      <c r="E1383" t="s">
        <v>16</v>
      </c>
      <c r="F1383">
        <v>28227</v>
      </c>
      <c r="G1383">
        <v>35.171466000000002</v>
      </c>
      <c r="H1383">
        <v>-80.656509999999997</v>
      </c>
      <c r="I1383">
        <v>5</v>
      </c>
      <c r="J1383">
        <v>8</v>
      </c>
      <c r="K1383">
        <v>1</v>
      </c>
      <c r="L1383" t="s">
        <v>5144</v>
      </c>
    </row>
    <row r="1384" spans="1:12" x14ac:dyDescent="0.2">
      <c r="A1384" t="s">
        <v>5145</v>
      </c>
      <c r="B1384" t="s">
        <v>5146</v>
      </c>
      <c r="C1384" t="s">
        <v>5147</v>
      </c>
      <c r="D1384" t="s">
        <v>21</v>
      </c>
      <c r="E1384" t="s">
        <v>16</v>
      </c>
      <c r="F1384">
        <v>28202</v>
      </c>
      <c r="G1384">
        <v>35.227329525499997</v>
      </c>
      <c r="H1384">
        <v>-80.838524610999997</v>
      </c>
      <c r="I1384">
        <v>4.5</v>
      </c>
      <c r="J1384">
        <v>36</v>
      </c>
      <c r="K1384">
        <v>1</v>
      </c>
      <c r="L1384" t="s">
        <v>5148</v>
      </c>
    </row>
    <row r="1385" spans="1:12" x14ac:dyDescent="0.2">
      <c r="A1385" t="s">
        <v>5149</v>
      </c>
      <c r="B1385" t="s">
        <v>5150</v>
      </c>
      <c r="C1385" t="s">
        <v>5151</v>
      </c>
      <c r="D1385" t="s">
        <v>21</v>
      </c>
      <c r="E1385" t="s">
        <v>16</v>
      </c>
      <c r="F1385">
        <v>28277</v>
      </c>
      <c r="G1385">
        <v>35.034888031900003</v>
      </c>
      <c r="H1385">
        <v>-80.804544364400002</v>
      </c>
      <c r="I1385">
        <v>2.5</v>
      </c>
      <c r="J1385">
        <v>3</v>
      </c>
      <c r="K1385">
        <v>1</v>
      </c>
      <c r="L1385" t="s">
        <v>5152</v>
      </c>
    </row>
    <row r="1386" spans="1:12" x14ac:dyDescent="0.2">
      <c r="A1386" t="s">
        <v>5153</v>
      </c>
      <c r="B1386" t="s">
        <v>5154</v>
      </c>
      <c r="C1386" t="s">
        <v>5155</v>
      </c>
      <c r="D1386" t="s">
        <v>21</v>
      </c>
      <c r="E1386" t="s">
        <v>16</v>
      </c>
      <c r="F1386">
        <v>28216</v>
      </c>
      <c r="G1386">
        <v>35.303803299999998</v>
      </c>
      <c r="H1386">
        <v>-80.9366445</v>
      </c>
      <c r="I1386">
        <v>3.5</v>
      </c>
      <c r="J1386">
        <v>3</v>
      </c>
      <c r="K1386">
        <v>1</v>
      </c>
      <c r="L1386" t="s">
        <v>159</v>
      </c>
    </row>
    <row r="1387" spans="1:12" x14ac:dyDescent="0.2">
      <c r="A1387" t="s">
        <v>5156</v>
      </c>
      <c r="B1387" t="s">
        <v>5157</v>
      </c>
      <c r="D1387" t="s">
        <v>643</v>
      </c>
      <c r="E1387" t="s">
        <v>16</v>
      </c>
      <c r="F1387">
        <v>28079</v>
      </c>
      <c r="G1387">
        <v>35.101964799999998</v>
      </c>
      <c r="H1387">
        <v>-80.599385400000003</v>
      </c>
      <c r="I1387">
        <v>1.5</v>
      </c>
      <c r="J1387">
        <v>15</v>
      </c>
      <c r="K1387">
        <v>1</v>
      </c>
    </row>
    <row r="1388" spans="1:12" x14ac:dyDescent="0.2">
      <c r="A1388" t="s">
        <v>5158</v>
      </c>
      <c r="B1388" t="s">
        <v>5159</v>
      </c>
      <c r="C1388" t="s">
        <v>5160</v>
      </c>
      <c r="D1388" t="s">
        <v>21</v>
      </c>
      <c r="E1388" t="s">
        <v>16</v>
      </c>
      <c r="F1388">
        <v>28217</v>
      </c>
      <c r="G1388">
        <v>35.180603499999997</v>
      </c>
      <c r="H1388">
        <v>-80.880154399999995</v>
      </c>
      <c r="I1388">
        <v>3.5</v>
      </c>
      <c r="J1388">
        <v>3</v>
      </c>
      <c r="K1388">
        <v>1</v>
      </c>
      <c r="L1388" t="s">
        <v>5161</v>
      </c>
    </row>
    <row r="1389" spans="1:12" x14ac:dyDescent="0.2">
      <c r="A1389" t="s">
        <v>5162</v>
      </c>
      <c r="B1389" t="s">
        <v>5163</v>
      </c>
      <c r="C1389" t="s">
        <v>5164</v>
      </c>
      <c r="D1389" t="s">
        <v>21</v>
      </c>
      <c r="E1389" t="s">
        <v>16</v>
      </c>
      <c r="F1389">
        <v>28203</v>
      </c>
      <c r="G1389">
        <v>35.217782100000001</v>
      </c>
      <c r="H1389">
        <v>-80.857718800000001</v>
      </c>
      <c r="I1389">
        <v>3.5</v>
      </c>
      <c r="J1389">
        <v>10</v>
      </c>
      <c r="K1389">
        <v>1</v>
      </c>
      <c r="L1389" t="s">
        <v>901</v>
      </c>
    </row>
    <row r="1390" spans="1:12" x14ac:dyDescent="0.2">
      <c r="A1390" t="s">
        <v>5165</v>
      </c>
      <c r="B1390" t="s">
        <v>5166</v>
      </c>
      <c r="C1390" t="s">
        <v>5167</v>
      </c>
      <c r="D1390" t="s">
        <v>135</v>
      </c>
      <c r="E1390" t="s">
        <v>16</v>
      </c>
      <c r="F1390">
        <v>28105</v>
      </c>
      <c r="G1390">
        <v>35.132036999999997</v>
      </c>
      <c r="H1390">
        <v>-80.713018000000005</v>
      </c>
      <c r="I1390">
        <v>3.5</v>
      </c>
      <c r="J1390">
        <v>9</v>
      </c>
      <c r="K1390">
        <v>1</v>
      </c>
      <c r="L1390" t="s">
        <v>260</v>
      </c>
    </row>
    <row r="1391" spans="1:12" x14ac:dyDescent="0.2">
      <c r="A1391" t="s">
        <v>5168</v>
      </c>
      <c r="B1391" t="s">
        <v>353</v>
      </c>
      <c r="C1391" t="s">
        <v>5169</v>
      </c>
      <c r="D1391" t="s">
        <v>135</v>
      </c>
      <c r="E1391" t="s">
        <v>16</v>
      </c>
      <c r="F1391">
        <v>28105</v>
      </c>
      <c r="G1391">
        <v>35.120106399999997</v>
      </c>
      <c r="H1391">
        <v>-80.7179845</v>
      </c>
      <c r="I1391">
        <v>5</v>
      </c>
      <c r="J1391">
        <v>3</v>
      </c>
      <c r="K1391">
        <v>1</v>
      </c>
      <c r="L1391" t="s">
        <v>5170</v>
      </c>
    </row>
    <row r="1392" spans="1:12" x14ac:dyDescent="0.2">
      <c r="A1392" t="s">
        <v>5171</v>
      </c>
      <c r="B1392" t="s">
        <v>5172</v>
      </c>
      <c r="C1392" t="s">
        <v>5173</v>
      </c>
      <c r="D1392" t="s">
        <v>21</v>
      </c>
      <c r="E1392" t="s">
        <v>16</v>
      </c>
      <c r="F1392">
        <v>28205</v>
      </c>
      <c r="G1392">
        <v>35.219118847799997</v>
      </c>
      <c r="H1392">
        <v>-80.815523648999999</v>
      </c>
      <c r="I1392">
        <v>4.5</v>
      </c>
      <c r="J1392">
        <v>11</v>
      </c>
      <c r="K1392">
        <v>1</v>
      </c>
      <c r="L1392" t="s">
        <v>5174</v>
      </c>
    </row>
    <row r="1393" spans="1:12" x14ac:dyDescent="0.2">
      <c r="A1393" t="s">
        <v>5175</v>
      </c>
      <c r="B1393" t="s">
        <v>5176</v>
      </c>
      <c r="C1393" t="s">
        <v>5177</v>
      </c>
      <c r="D1393" t="s">
        <v>21</v>
      </c>
      <c r="E1393" t="s">
        <v>16</v>
      </c>
      <c r="F1393">
        <v>28277</v>
      </c>
      <c r="G1393">
        <v>35.033785700000003</v>
      </c>
      <c r="H1393">
        <v>-80.8046401</v>
      </c>
      <c r="I1393">
        <v>3</v>
      </c>
      <c r="J1393">
        <v>74</v>
      </c>
      <c r="K1393">
        <v>1</v>
      </c>
      <c r="L1393" t="s">
        <v>5178</v>
      </c>
    </row>
    <row r="1394" spans="1:12" x14ac:dyDescent="0.2">
      <c r="A1394" t="s">
        <v>5179</v>
      </c>
      <c r="B1394" t="s">
        <v>498</v>
      </c>
      <c r="C1394" t="s">
        <v>5180</v>
      </c>
      <c r="D1394" t="s">
        <v>21</v>
      </c>
      <c r="E1394" t="s">
        <v>16</v>
      </c>
      <c r="F1394">
        <v>28215</v>
      </c>
      <c r="G1394">
        <v>35.282692400000002</v>
      </c>
      <c r="H1394">
        <v>-80.669538099999997</v>
      </c>
      <c r="I1394">
        <v>4</v>
      </c>
      <c r="J1394">
        <v>4</v>
      </c>
      <c r="K1394">
        <v>1</v>
      </c>
      <c r="L1394" t="s">
        <v>1767</v>
      </c>
    </row>
    <row r="1395" spans="1:12" x14ac:dyDescent="0.2">
      <c r="A1395" t="s">
        <v>5181</v>
      </c>
      <c r="B1395" t="s">
        <v>769</v>
      </c>
      <c r="C1395" t="s">
        <v>5182</v>
      </c>
      <c r="D1395" t="s">
        <v>21</v>
      </c>
      <c r="E1395" t="s">
        <v>16</v>
      </c>
      <c r="F1395">
        <v>28270</v>
      </c>
      <c r="G1395">
        <v>35.138977500000003</v>
      </c>
      <c r="H1395">
        <v>-80.732009000000005</v>
      </c>
      <c r="I1395">
        <v>1</v>
      </c>
      <c r="J1395">
        <v>5</v>
      </c>
      <c r="K1395">
        <v>1</v>
      </c>
      <c r="L1395" t="s">
        <v>5183</v>
      </c>
    </row>
    <row r="1396" spans="1:12" x14ac:dyDescent="0.2">
      <c r="A1396" t="s">
        <v>5184</v>
      </c>
      <c r="B1396" t="s">
        <v>5185</v>
      </c>
      <c r="C1396" t="s">
        <v>5186</v>
      </c>
      <c r="D1396" t="s">
        <v>21</v>
      </c>
      <c r="E1396" t="s">
        <v>16</v>
      </c>
      <c r="F1396">
        <v>28226</v>
      </c>
      <c r="G1396">
        <v>35.089715356799999</v>
      </c>
      <c r="H1396">
        <v>-80.858212535800007</v>
      </c>
      <c r="I1396">
        <v>5</v>
      </c>
      <c r="J1396">
        <v>5</v>
      </c>
      <c r="K1396">
        <v>1</v>
      </c>
      <c r="L1396" t="s">
        <v>5187</v>
      </c>
    </row>
    <row r="1397" spans="1:12" x14ac:dyDescent="0.2">
      <c r="A1397" t="s">
        <v>5188</v>
      </c>
      <c r="B1397" t="s">
        <v>5189</v>
      </c>
      <c r="C1397" t="s">
        <v>5190</v>
      </c>
      <c r="D1397" t="s">
        <v>21</v>
      </c>
      <c r="E1397" t="s">
        <v>16</v>
      </c>
      <c r="F1397">
        <v>28277</v>
      </c>
      <c r="G1397">
        <v>35.056863200000002</v>
      </c>
      <c r="H1397">
        <v>-80.853552500000006</v>
      </c>
      <c r="I1397">
        <v>5</v>
      </c>
      <c r="J1397">
        <v>13</v>
      </c>
      <c r="K1397">
        <v>1</v>
      </c>
      <c r="L1397" t="s">
        <v>5191</v>
      </c>
    </row>
    <row r="1398" spans="1:12" x14ac:dyDescent="0.2">
      <c r="A1398" t="s">
        <v>5192</v>
      </c>
      <c r="B1398" t="s">
        <v>5193</v>
      </c>
      <c r="C1398" t="s">
        <v>5194</v>
      </c>
      <c r="D1398" t="s">
        <v>21</v>
      </c>
      <c r="E1398" t="s">
        <v>16</v>
      </c>
      <c r="F1398">
        <v>28209</v>
      </c>
      <c r="G1398">
        <v>35.176816000000002</v>
      </c>
      <c r="H1398">
        <v>-80.851337000000001</v>
      </c>
      <c r="I1398">
        <v>4</v>
      </c>
      <c r="J1398">
        <v>7</v>
      </c>
      <c r="K1398">
        <v>1</v>
      </c>
      <c r="L1398" t="s">
        <v>1913</v>
      </c>
    </row>
    <row r="1399" spans="1:12" x14ac:dyDescent="0.2">
      <c r="A1399" t="s">
        <v>5195</v>
      </c>
      <c r="B1399" t="s">
        <v>5196</v>
      </c>
      <c r="C1399" t="s">
        <v>5197</v>
      </c>
      <c r="D1399" t="s">
        <v>21</v>
      </c>
      <c r="E1399" t="s">
        <v>16</v>
      </c>
      <c r="F1399">
        <v>28207</v>
      </c>
      <c r="G1399">
        <v>35.209245600000003</v>
      </c>
      <c r="H1399">
        <v>-80.860701300000002</v>
      </c>
      <c r="I1399">
        <v>5</v>
      </c>
      <c r="J1399">
        <v>4</v>
      </c>
      <c r="K1399">
        <v>0</v>
      </c>
      <c r="L1399" t="s">
        <v>5198</v>
      </c>
    </row>
    <row r="1400" spans="1:12" x14ac:dyDescent="0.2">
      <c r="A1400" t="s">
        <v>5199</v>
      </c>
      <c r="B1400" t="s">
        <v>5200</v>
      </c>
      <c r="C1400" t="s">
        <v>5201</v>
      </c>
      <c r="D1400" t="s">
        <v>295</v>
      </c>
      <c r="E1400" t="s">
        <v>16</v>
      </c>
      <c r="F1400">
        <v>28134</v>
      </c>
      <c r="G1400">
        <v>35.082934000000002</v>
      </c>
      <c r="H1400">
        <v>-80.877180999999993</v>
      </c>
      <c r="I1400">
        <v>4</v>
      </c>
      <c r="J1400">
        <v>25</v>
      </c>
      <c r="K1400">
        <v>1</v>
      </c>
      <c r="L1400" t="s">
        <v>5202</v>
      </c>
    </row>
    <row r="1401" spans="1:12" x14ac:dyDescent="0.2">
      <c r="A1401" t="s">
        <v>5203</v>
      </c>
      <c r="B1401" t="s">
        <v>5204</v>
      </c>
      <c r="C1401" t="s">
        <v>5205</v>
      </c>
      <c r="D1401" t="s">
        <v>21</v>
      </c>
      <c r="E1401" t="s">
        <v>16</v>
      </c>
      <c r="F1401">
        <v>28211</v>
      </c>
      <c r="G1401">
        <v>35.1744141</v>
      </c>
      <c r="H1401">
        <v>-80.8015714</v>
      </c>
      <c r="I1401">
        <v>1.5</v>
      </c>
      <c r="J1401">
        <v>10</v>
      </c>
      <c r="K1401">
        <v>1</v>
      </c>
      <c r="L1401" t="s">
        <v>2315</v>
      </c>
    </row>
    <row r="1402" spans="1:12" x14ac:dyDescent="0.2">
      <c r="A1402" t="s">
        <v>5206</v>
      </c>
      <c r="B1402" t="s">
        <v>5207</v>
      </c>
      <c r="C1402" t="s">
        <v>5208</v>
      </c>
      <c r="D1402" t="s">
        <v>135</v>
      </c>
      <c r="E1402" t="s">
        <v>16</v>
      </c>
      <c r="F1402">
        <v>28105</v>
      </c>
      <c r="G1402">
        <v>35.119613000000001</v>
      </c>
      <c r="H1402">
        <v>-80.718409899999997</v>
      </c>
      <c r="I1402">
        <v>3.5</v>
      </c>
      <c r="J1402">
        <v>7</v>
      </c>
      <c r="K1402">
        <v>1</v>
      </c>
      <c r="L1402" t="s">
        <v>248</v>
      </c>
    </row>
    <row r="1403" spans="1:12" x14ac:dyDescent="0.2">
      <c r="A1403" t="s">
        <v>5209</v>
      </c>
      <c r="B1403" t="s">
        <v>5210</v>
      </c>
      <c r="C1403" t="s">
        <v>5211</v>
      </c>
      <c r="D1403" t="s">
        <v>21</v>
      </c>
      <c r="E1403" t="s">
        <v>16</v>
      </c>
      <c r="F1403">
        <v>28202</v>
      </c>
      <c r="G1403">
        <v>35.219276000000001</v>
      </c>
      <c r="H1403">
        <v>-80.849732700000004</v>
      </c>
      <c r="I1403">
        <v>3.5</v>
      </c>
      <c r="J1403">
        <v>21</v>
      </c>
      <c r="K1403">
        <v>0</v>
      </c>
      <c r="L1403" t="s">
        <v>5212</v>
      </c>
    </row>
    <row r="1404" spans="1:12" x14ac:dyDescent="0.2">
      <c r="A1404" t="s">
        <v>5213</v>
      </c>
      <c r="B1404" t="s">
        <v>5214</v>
      </c>
      <c r="C1404" t="s">
        <v>5215</v>
      </c>
      <c r="D1404" t="s">
        <v>21</v>
      </c>
      <c r="E1404" t="s">
        <v>16</v>
      </c>
      <c r="F1404">
        <v>28202</v>
      </c>
      <c r="G1404">
        <v>35.2265619589</v>
      </c>
      <c r="H1404">
        <v>-80.842054715800003</v>
      </c>
      <c r="I1404">
        <v>3.5</v>
      </c>
      <c r="J1404">
        <v>239</v>
      </c>
      <c r="K1404">
        <v>0</v>
      </c>
      <c r="L1404" t="s">
        <v>5216</v>
      </c>
    </row>
    <row r="1405" spans="1:12" x14ac:dyDescent="0.2">
      <c r="A1405" t="s">
        <v>5217</v>
      </c>
      <c r="B1405" t="s">
        <v>5218</v>
      </c>
      <c r="C1405" t="s">
        <v>5219</v>
      </c>
      <c r="D1405" t="s">
        <v>135</v>
      </c>
      <c r="E1405" t="s">
        <v>16</v>
      </c>
      <c r="F1405">
        <v>28105</v>
      </c>
      <c r="G1405">
        <v>35.118107999999999</v>
      </c>
      <c r="H1405">
        <v>-80.7034369</v>
      </c>
      <c r="I1405">
        <v>3</v>
      </c>
      <c r="J1405">
        <v>8</v>
      </c>
      <c r="K1405">
        <v>0</v>
      </c>
      <c r="L1405" t="s">
        <v>1202</v>
      </c>
    </row>
    <row r="1406" spans="1:12" x14ac:dyDescent="0.2">
      <c r="A1406" t="s">
        <v>5220</v>
      </c>
      <c r="B1406" t="s">
        <v>5221</v>
      </c>
      <c r="C1406" t="s">
        <v>5222</v>
      </c>
      <c r="D1406" t="s">
        <v>21</v>
      </c>
      <c r="E1406" t="s">
        <v>16</v>
      </c>
      <c r="F1406">
        <v>28212</v>
      </c>
      <c r="G1406">
        <v>35.189486500000001</v>
      </c>
      <c r="H1406">
        <v>-80.771450900000005</v>
      </c>
      <c r="I1406">
        <v>3.5</v>
      </c>
      <c r="J1406">
        <v>9</v>
      </c>
      <c r="K1406">
        <v>1</v>
      </c>
      <c r="L1406" t="s">
        <v>5223</v>
      </c>
    </row>
    <row r="1407" spans="1:12" x14ac:dyDescent="0.2">
      <c r="A1407" t="s">
        <v>5224</v>
      </c>
      <c r="B1407" t="s">
        <v>5225</v>
      </c>
      <c r="C1407" t="s">
        <v>5226</v>
      </c>
      <c r="D1407" t="s">
        <v>21</v>
      </c>
      <c r="E1407" t="s">
        <v>16</v>
      </c>
      <c r="F1407">
        <v>28277</v>
      </c>
      <c r="G1407">
        <v>35.051148496099998</v>
      </c>
      <c r="H1407">
        <v>-80.768388299099996</v>
      </c>
      <c r="I1407">
        <v>4</v>
      </c>
      <c r="J1407">
        <v>120</v>
      </c>
      <c r="K1407">
        <v>1</v>
      </c>
      <c r="L1407" t="s">
        <v>5227</v>
      </c>
    </row>
    <row r="1408" spans="1:12" x14ac:dyDescent="0.2">
      <c r="A1408" t="s">
        <v>5228</v>
      </c>
      <c r="B1408" t="s">
        <v>5229</v>
      </c>
      <c r="C1408" t="s">
        <v>5230</v>
      </c>
      <c r="D1408" t="s">
        <v>21</v>
      </c>
      <c r="E1408" t="s">
        <v>16</v>
      </c>
      <c r="F1408">
        <v>28277</v>
      </c>
      <c r="G1408">
        <v>35.062322600000002</v>
      </c>
      <c r="H1408">
        <v>-80.771753899999993</v>
      </c>
      <c r="I1408">
        <v>3.5</v>
      </c>
      <c r="J1408">
        <v>6</v>
      </c>
      <c r="K1408">
        <v>1</v>
      </c>
      <c r="L1408" t="s">
        <v>5231</v>
      </c>
    </row>
    <row r="1409" spans="1:12" x14ac:dyDescent="0.2">
      <c r="A1409" t="s">
        <v>5232</v>
      </c>
      <c r="B1409" t="s">
        <v>3985</v>
      </c>
      <c r="C1409" t="s">
        <v>5233</v>
      </c>
      <c r="D1409" t="s">
        <v>21</v>
      </c>
      <c r="E1409" t="s">
        <v>16</v>
      </c>
      <c r="F1409">
        <v>28277</v>
      </c>
      <c r="G1409">
        <v>35.09704</v>
      </c>
      <c r="H1409">
        <v>-80.779050999999995</v>
      </c>
      <c r="I1409">
        <v>4</v>
      </c>
      <c r="J1409">
        <v>61</v>
      </c>
      <c r="K1409">
        <v>1</v>
      </c>
      <c r="L1409" t="s">
        <v>5234</v>
      </c>
    </row>
    <row r="1410" spans="1:12" x14ac:dyDescent="0.2">
      <c r="A1410" t="s">
        <v>5235</v>
      </c>
      <c r="B1410" t="s">
        <v>5236</v>
      </c>
      <c r="C1410" t="s">
        <v>5237</v>
      </c>
      <c r="D1410" t="s">
        <v>21</v>
      </c>
      <c r="E1410" t="s">
        <v>16</v>
      </c>
      <c r="F1410">
        <v>28203</v>
      </c>
      <c r="G1410">
        <v>35.213638099999997</v>
      </c>
      <c r="H1410">
        <v>-80.863388700000002</v>
      </c>
      <c r="I1410">
        <v>1.5</v>
      </c>
      <c r="J1410">
        <v>14</v>
      </c>
      <c r="K1410">
        <v>1</v>
      </c>
      <c r="L1410" t="s">
        <v>1425</v>
      </c>
    </row>
    <row r="1411" spans="1:12" x14ac:dyDescent="0.2">
      <c r="A1411" t="s">
        <v>5238</v>
      </c>
      <c r="B1411" t="s">
        <v>2528</v>
      </c>
      <c r="C1411" t="s">
        <v>5239</v>
      </c>
      <c r="D1411" t="s">
        <v>21</v>
      </c>
      <c r="E1411" t="s">
        <v>16</v>
      </c>
      <c r="F1411">
        <v>28215</v>
      </c>
      <c r="G1411">
        <v>35.250294199999999</v>
      </c>
      <c r="H1411">
        <v>-80.779912600000003</v>
      </c>
      <c r="I1411">
        <v>3</v>
      </c>
      <c r="J1411">
        <v>9</v>
      </c>
      <c r="K1411">
        <v>1</v>
      </c>
      <c r="L1411" t="s">
        <v>5240</v>
      </c>
    </row>
    <row r="1412" spans="1:12" x14ac:dyDescent="0.2">
      <c r="A1412" t="s">
        <v>5241</v>
      </c>
      <c r="B1412" t="s">
        <v>5242</v>
      </c>
      <c r="C1412" t="s">
        <v>5243</v>
      </c>
      <c r="D1412" t="s">
        <v>21</v>
      </c>
      <c r="E1412" t="s">
        <v>16</v>
      </c>
      <c r="F1412">
        <v>28205</v>
      </c>
      <c r="G1412">
        <v>35.193997199999998</v>
      </c>
      <c r="H1412">
        <v>-80.788657099999995</v>
      </c>
      <c r="I1412">
        <v>3</v>
      </c>
      <c r="J1412">
        <v>4</v>
      </c>
      <c r="K1412">
        <v>0</v>
      </c>
      <c r="L1412" t="s">
        <v>5244</v>
      </c>
    </row>
    <row r="1413" spans="1:12" x14ac:dyDescent="0.2">
      <c r="A1413" t="s">
        <v>5245</v>
      </c>
      <c r="B1413" t="s">
        <v>5246</v>
      </c>
      <c r="C1413" t="s">
        <v>5247</v>
      </c>
      <c r="D1413" t="s">
        <v>643</v>
      </c>
      <c r="E1413" t="s">
        <v>16</v>
      </c>
      <c r="F1413">
        <v>28104</v>
      </c>
      <c r="G1413">
        <v>35.084754199999999</v>
      </c>
      <c r="H1413">
        <v>-80.672246700000002</v>
      </c>
      <c r="I1413">
        <v>2</v>
      </c>
      <c r="J1413">
        <v>4</v>
      </c>
      <c r="K1413">
        <v>1</v>
      </c>
      <c r="L1413" t="s">
        <v>2958</v>
      </c>
    </row>
    <row r="1414" spans="1:12" x14ac:dyDescent="0.2">
      <c r="A1414" t="s">
        <v>5248</v>
      </c>
      <c r="B1414" t="s">
        <v>5249</v>
      </c>
      <c r="C1414" t="s">
        <v>4974</v>
      </c>
      <c r="D1414" t="s">
        <v>21</v>
      </c>
      <c r="E1414" t="s">
        <v>16</v>
      </c>
      <c r="F1414">
        <v>28206</v>
      </c>
      <c r="G1414">
        <v>35.254408400000003</v>
      </c>
      <c r="H1414">
        <v>-80.8009007</v>
      </c>
      <c r="I1414">
        <v>3</v>
      </c>
      <c r="J1414">
        <v>7</v>
      </c>
      <c r="K1414">
        <v>0</v>
      </c>
      <c r="L1414" t="s">
        <v>5250</v>
      </c>
    </row>
    <row r="1415" spans="1:12" x14ac:dyDescent="0.2">
      <c r="A1415" t="s">
        <v>5251</v>
      </c>
      <c r="B1415" t="s">
        <v>5252</v>
      </c>
      <c r="C1415" t="s">
        <v>5253</v>
      </c>
      <c r="D1415" t="s">
        <v>21</v>
      </c>
      <c r="E1415" t="s">
        <v>16</v>
      </c>
      <c r="F1415">
        <v>28273</v>
      </c>
      <c r="G1415">
        <v>35.144018294299997</v>
      </c>
      <c r="H1415">
        <v>-80.932500064400003</v>
      </c>
      <c r="I1415">
        <v>3</v>
      </c>
      <c r="J1415">
        <v>51</v>
      </c>
      <c r="K1415">
        <v>1</v>
      </c>
      <c r="L1415" t="s">
        <v>5254</v>
      </c>
    </row>
    <row r="1416" spans="1:12" x14ac:dyDescent="0.2">
      <c r="A1416" t="s">
        <v>5255</v>
      </c>
      <c r="B1416" t="s">
        <v>5256</v>
      </c>
      <c r="C1416" t="s">
        <v>5257</v>
      </c>
      <c r="D1416" t="s">
        <v>21</v>
      </c>
      <c r="E1416" t="s">
        <v>16</v>
      </c>
      <c r="F1416">
        <v>28226</v>
      </c>
      <c r="G1416">
        <v>35.089846000000001</v>
      </c>
      <c r="H1416">
        <v>-80.867187000000001</v>
      </c>
      <c r="I1416">
        <v>3.5</v>
      </c>
      <c r="J1416">
        <v>35</v>
      </c>
      <c r="K1416">
        <v>1</v>
      </c>
      <c r="L1416" t="s">
        <v>1323</v>
      </c>
    </row>
    <row r="1417" spans="1:12" x14ac:dyDescent="0.2">
      <c r="A1417" t="s">
        <v>5258</v>
      </c>
      <c r="B1417" t="s">
        <v>5259</v>
      </c>
      <c r="C1417" t="s">
        <v>5260</v>
      </c>
      <c r="D1417" t="s">
        <v>21</v>
      </c>
      <c r="E1417" t="s">
        <v>16</v>
      </c>
      <c r="F1417">
        <v>28210</v>
      </c>
      <c r="G1417">
        <v>35.147189699999998</v>
      </c>
      <c r="H1417">
        <v>-80.832208600000001</v>
      </c>
      <c r="I1417">
        <v>4</v>
      </c>
      <c r="J1417">
        <v>8</v>
      </c>
      <c r="K1417">
        <v>1</v>
      </c>
      <c r="L1417" t="s">
        <v>5261</v>
      </c>
    </row>
    <row r="1418" spans="1:12" x14ac:dyDescent="0.2">
      <c r="A1418" t="s">
        <v>5262</v>
      </c>
      <c r="B1418" t="s">
        <v>5263</v>
      </c>
      <c r="C1418" t="s">
        <v>5264</v>
      </c>
      <c r="D1418" t="s">
        <v>21</v>
      </c>
      <c r="E1418" t="s">
        <v>16</v>
      </c>
      <c r="F1418">
        <v>28213</v>
      </c>
      <c r="G1418">
        <v>35.310059500000001</v>
      </c>
      <c r="H1418">
        <v>-80.714890600000004</v>
      </c>
      <c r="I1418">
        <v>3.5</v>
      </c>
      <c r="J1418">
        <v>3</v>
      </c>
      <c r="K1418">
        <v>1</v>
      </c>
      <c r="L1418" t="s">
        <v>5265</v>
      </c>
    </row>
    <row r="1419" spans="1:12" x14ac:dyDescent="0.2">
      <c r="A1419" t="s">
        <v>5266</v>
      </c>
      <c r="B1419" t="s">
        <v>5267</v>
      </c>
      <c r="C1419" t="s">
        <v>5268</v>
      </c>
      <c r="D1419" t="s">
        <v>15</v>
      </c>
      <c r="E1419" t="s">
        <v>16</v>
      </c>
      <c r="F1419">
        <v>28031</v>
      </c>
      <c r="G1419">
        <v>35.478423999999997</v>
      </c>
      <c r="H1419">
        <v>-80.893939500000002</v>
      </c>
      <c r="I1419">
        <v>5</v>
      </c>
      <c r="J1419">
        <v>15</v>
      </c>
      <c r="K1419">
        <v>1</v>
      </c>
      <c r="L1419" t="s">
        <v>5269</v>
      </c>
    </row>
    <row r="1420" spans="1:12" x14ac:dyDescent="0.2">
      <c r="A1420" t="s">
        <v>5270</v>
      </c>
      <c r="B1420" t="s">
        <v>5271</v>
      </c>
      <c r="C1420" t="s">
        <v>5272</v>
      </c>
      <c r="D1420" t="s">
        <v>21</v>
      </c>
      <c r="E1420" t="s">
        <v>16</v>
      </c>
      <c r="F1420">
        <v>28209</v>
      </c>
      <c r="G1420">
        <v>35.171936000000002</v>
      </c>
      <c r="H1420">
        <v>-80.847703999999993</v>
      </c>
      <c r="I1420">
        <v>3.5</v>
      </c>
      <c r="J1420">
        <v>3</v>
      </c>
      <c r="K1420">
        <v>1</v>
      </c>
      <c r="L1420" t="s">
        <v>5273</v>
      </c>
    </row>
    <row r="1421" spans="1:12" x14ac:dyDescent="0.2">
      <c r="A1421" t="s">
        <v>5274</v>
      </c>
      <c r="B1421" t="s">
        <v>5275</v>
      </c>
      <c r="C1421" t="s">
        <v>5276</v>
      </c>
      <c r="D1421" t="s">
        <v>21</v>
      </c>
      <c r="E1421" t="s">
        <v>16</v>
      </c>
      <c r="F1421">
        <v>28273</v>
      </c>
      <c r="G1421">
        <v>35.139060899999997</v>
      </c>
      <c r="H1421">
        <v>-80.922588300000001</v>
      </c>
      <c r="I1421">
        <v>4</v>
      </c>
      <c r="J1421">
        <v>5</v>
      </c>
      <c r="K1421">
        <v>1</v>
      </c>
      <c r="L1421" t="s">
        <v>5277</v>
      </c>
    </row>
    <row r="1422" spans="1:12" x14ac:dyDescent="0.2">
      <c r="A1422" t="s">
        <v>5278</v>
      </c>
      <c r="B1422" t="s">
        <v>5279</v>
      </c>
      <c r="C1422" t="s">
        <v>5280</v>
      </c>
      <c r="D1422" t="s">
        <v>21</v>
      </c>
      <c r="E1422" t="s">
        <v>16</v>
      </c>
      <c r="F1422">
        <v>28277</v>
      </c>
      <c r="G1422">
        <v>35.022718281499998</v>
      </c>
      <c r="H1422">
        <v>-80.8458566666</v>
      </c>
      <c r="I1422">
        <v>4</v>
      </c>
      <c r="J1422">
        <v>21</v>
      </c>
      <c r="K1422">
        <v>0</v>
      </c>
      <c r="L1422" t="s">
        <v>2905</v>
      </c>
    </row>
    <row r="1423" spans="1:12" x14ac:dyDescent="0.2">
      <c r="A1423" t="s">
        <v>5281</v>
      </c>
      <c r="B1423" t="s">
        <v>5282</v>
      </c>
      <c r="C1423" t="s">
        <v>5283</v>
      </c>
      <c r="D1423" t="s">
        <v>21</v>
      </c>
      <c r="E1423" t="s">
        <v>16</v>
      </c>
      <c r="F1423">
        <v>28202</v>
      </c>
      <c r="G1423">
        <v>35.233914499999997</v>
      </c>
      <c r="H1423">
        <v>-80.841627900000006</v>
      </c>
      <c r="I1423">
        <v>4</v>
      </c>
      <c r="J1423">
        <v>4</v>
      </c>
      <c r="K1423">
        <v>1</v>
      </c>
      <c r="L1423" t="s">
        <v>188</v>
      </c>
    </row>
    <row r="1424" spans="1:12" x14ac:dyDescent="0.2">
      <c r="A1424" t="s">
        <v>5284</v>
      </c>
      <c r="B1424" t="s">
        <v>5285</v>
      </c>
      <c r="D1424" t="s">
        <v>21</v>
      </c>
      <c r="E1424" t="s">
        <v>16</v>
      </c>
      <c r="F1424">
        <v>28217</v>
      </c>
      <c r="G1424">
        <v>35.174399899999997</v>
      </c>
      <c r="H1424">
        <v>-80.904181699999995</v>
      </c>
      <c r="I1424">
        <v>5</v>
      </c>
      <c r="J1424">
        <v>5</v>
      </c>
      <c r="K1424">
        <v>1</v>
      </c>
      <c r="L1424" t="s">
        <v>5286</v>
      </c>
    </row>
    <row r="1425" spans="1:12" x14ac:dyDescent="0.2">
      <c r="A1425" t="s">
        <v>5287</v>
      </c>
      <c r="B1425" t="s">
        <v>5288</v>
      </c>
      <c r="C1425" t="s">
        <v>5289</v>
      </c>
      <c r="D1425" t="s">
        <v>21</v>
      </c>
      <c r="E1425" t="s">
        <v>16</v>
      </c>
      <c r="F1425">
        <v>28273</v>
      </c>
      <c r="G1425">
        <v>35.131453899999997</v>
      </c>
      <c r="H1425">
        <v>-80.941595300000003</v>
      </c>
      <c r="I1425">
        <v>3</v>
      </c>
      <c r="J1425">
        <v>17</v>
      </c>
      <c r="K1425">
        <v>1</v>
      </c>
      <c r="L1425" t="s">
        <v>5290</v>
      </c>
    </row>
    <row r="1426" spans="1:12" x14ac:dyDescent="0.2">
      <c r="A1426" t="s">
        <v>5291</v>
      </c>
      <c r="B1426" t="s">
        <v>121</v>
      </c>
      <c r="C1426" t="s">
        <v>5292</v>
      </c>
      <c r="D1426" t="s">
        <v>21</v>
      </c>
      <c r="E1426" t="s">
        <v>16</v>
      </c>
      <c r="F1426">
        <v>28208</v>
      </c>
      <c r="G1426">
        <v>35.220249176000003</v>
      </c>
      <c r="H1426">
        <v>-80.947334289599993</v>
      </c>
      <c r="I1426">
        <v>3</v>
      </c>
      <c r="J1426">
        <v>26</v>
      </c>
      <c r="K1426">
        <v>1</v>
      </c>
      <c r="L1426" t="s">
        <v>1095</v>
      </c>
    </row>
    <row r="1427" spans="1:12" x14ac:dyDescent="0.2">
      <c r="A1427" t="s">
        <v>5293</v>
      </c>
      <c r="B1427" t="s">
        <v>5294</v>
      </c>
      <c r="C1427" t="s">
        <v>658</v>
      </c>
      <c r="D1427" t="s">
        <v>30</v>
      </c>
      <c r="E1427" t="s">
        <v>16</v>
      </c>
      <c r="F1427">
        <v>28054</v>
      </c>
      <c r="G1427">
        <v>35.252198100000001</v>
      </c>
      <c r="H1427">
        <v>-81.144801900000004</v>
      </c>
      <c r="I1427">
        <v>4.5</v>
      </c>
      <c r="J1427">
        <v>62</v>
      </c>
      <c r="K1427">
        <v>1</v>
      </c>
      <c r="L1427" t="s">
        <v>5295</v>
      </c>
    </row>
    <row r="1428" spans="1:12" x14ac:dyDescent="0.2">
      <c r="A1428" t="s">
        <v>5296</v>
      </c>
      <c r="B1428" t="s">
        <v>5297</v>
      </c>
      <c r="C1428" t="s">
        <v>5298</v>
      </c>
      <c r="D1428" t="s">
        <v>295</v>
      </c>
      <c r="E1428" t="s">
        <v>16</v>
      </c>
      <c r="F1428">
        <v>28134</v>
      </c>
      <c r="G1428">
        <v>35.085868499999997</v>
      </c>
      <c r="H1428">
        <v>-80.890676499999998</v>
      </c>
      <c r="I1428">
        <v>4.5</v>
      </c>
      <c r="J1428">
        <v>17</v>
      </c>
      <c r="K1428">
        <v>1</v>
      </c>
      <c r="L1428" t="s">
        <v>5299</v>
      </c>
    </row>
    <row r="1429" spans="1:12" x14ac:dyDescent="0.2">
      <c r="A1429" t="s">
        <v>5300</v>
      </c>
      <c r="B1429" t="s">
        <v>5301</v>
      </c>
      <c r="C1429" t="s">
        <v>5302</v>
      </c>
      <c r="D1429" t="s">
        <v>295</v>
      </c>
      <c r="E1429" t="s">
        <v>16</v>
      </c>
      <c r="F1429">
        <v>28134</v>
      </c>
      <c r="G1429">
        <v>35.0828001</v>
      </c>
      <c r="H1429">
        <v>-80.886697799999993</v>
      </c>
      <c r="I1429">
        <v>2.5</v>
      </c>
      <c r="J1429">
        <v>11</v>
      </c>
      <c r="K1429">
        <v>0</v>
      </c>
      <c r="L1429" t="s">
        <v>5303</v>
      </c>
    </row>
    <row r="1430" spans="1:12" x14ac:dyDescent="0.2">
      <c r="A1430" t="s">
        <v>5304</v>
      </c>
      <c r="B1430" t="s">
        <v>5305</v>
      </c>
      <c r="C1430" t="s">
        <v>5306</v>
      </c>
      <c r="D1430" t="s">
        <v>643</v>
      </c>
      <c r="E1430" t="s">
        <v>16</v>
      </c>
      <c r="F1430">
        <v>28079</v>
      </c>
      <c r="G1430">
        <v>35.048896789600001</v>
      </c>
      <c r="H1430">
        <v>-80.647941589400006</v>
      </c>
      <c r="I1430">
        <v>4</v>
      </c>
      <c r="J1430">
        <v>50</v>
      </c>
      <c r="K1430">
        <v>1</v>
      </c>
      <c r="L1430" t="s">
        <v>5307</v>
      </c>
    </row>
    <row r="1431" spans="1:12" x14ac:dyDescent="0.2">
      <c r="A1431" t="s">
        <v>5308</v>
      </c>
      <c r="B1431" t="s">
        <v>5309</v>
      </c>
      <c r="C1431" t="s">
        <v>5310</v>
      </c>
      <c r="D1431" t="s">
        <v>21</v>
      </c>
      <c r="E1431" t="s">
        <v>16</v>
      </c>
      <c r="F1431">
        <v>28204</v>
      </c>
      <c r="G1431">
        <v>35.209598921599998</v>
      </c>
      <c r="H1431">
        <v>-80.837960243200001</v>
      </c>
      <c r="I1431">
        <v>4</v>
      </c>
      <c r="J1431">
        <v>3</v>
      </c>
      <c r="K1431">
        <v>1</v>
      </c>
      <c r="L1431" t="s">
        <v>4329</v>
      </c>
    </row>
    <row r="1432" spans="1:12" x14ac:dyDescent="0.2">
      <c r="A1432" t="s">
        <v>5311</v>
      </c>
      <c r="B1432" t="s">
        <v>5312</v>
      </c>
      <c r="C1432" t="s">
        <v>5313</v>
      </c>
      <c r="D1432" t="s">
        <v>30</v>
      </c>
      <c r="E1432" t="s">
        <v>16</v>
      </c>
      <c r="F1432">
        <v>28054</v>
      </c>
      <c r="G1432">
        <v>35.270239009400001</v>
      </c>
      <c r="H1432">
        <v>-81.1465483904</v>
      </c>
      <c r="I1432">
        <v>3</v>
      </c>
      <c r="J1432">
        <v>22</v>
      </c>
      <c r="K1432">
        <v>1</v>
      </c>
      <c r="L1432" t="s">
        <v>4495</v>
      </c>
    </row>
    <row r="1433" spans="1:12" x14ac:dyDescent="0.2">
      <c r="A1433" t="s">
        <v>5314</v>
      </c>
      <c r="B1433" t="s">
        <v>5315</v>
      </c>
      <c r="C1433" t="s">
        <v>5316</v>
      </c>
      <c r="D1433" t="s">
        <v>21</v>
      </c>
      <c r="E1433" t="s">
        <v>16</v>
      </c>
      <c r="F1433">
        <v>28204</v>
      </c>
      <c r="G1433">
        <v>35.211879000000003</v>
      </c>
      <c r="H1433">
        <v>-80.833826000000002</v>
      </c>
      <c r="I1433">
        <v>4</v>
      </c>
      <c r="J1433">
        <v>18</v>
      </c>
      <c r="K1433">
        <v>0</v>
      </c>
      <c r="L1433" t="s">
        <v>5317</v>
      </c>
    </row>
    <row r="1434" spans="1:12" x14ac:dyDescent="0.2">
      <c r="A1434" t="s">
        <v>5318</v>
      </c>
      <c r="B1434" t="s">
        <v>459</v>
      </c>
      <c r="C1434" t="s">
        <v>5319</v>
      </c>
      <c r="D1434" t="s">
        <v>21</v>
      </c>
      <c r="E1434" t="s">
        <v>16</v>
      </c>
      <c r="F1434">
        <v>28208</v>
      </c>
      <c r="G1434">
        <v>35.228439999999999</v>
      </c>
      <c r="H1434">
        <v>-80.923879999999997</v>
      </c>
      <c r="I1434">
        <v>2.5</v>
      </c>
      <c r="J1434">
        <v>8</v>
      </c>
      <c r="K1434">
        <v>1</v>
      </c>
      <c r="L1434" t="s">
        <v>5320</v>
      </c>
    </row>
    <row r="1435" spans="1:12" x14ac:dyDescent="0.2">
      <c r="A1435" t="s">
        <v>5321</v>
      </c>
      <c r="B1435" t="s">
        <v>5322</v>
      </c>
      <c r="C1435" t="s">
        <v>5323</v>
      </c>
      <c r="D1435" t="s">
        <v>697</v>
      </c>
      <c r="E1435" t="s">
        <v>16</v>
      </c>
      <c r="F1435">
        <v>28037</v>
      </c>
      <c r="G1435">
        <v>35.447337771900003</v>
      </c>
      <c r="H1435">
        <v>-81.002954587199994</v>
      </c>
      <c r="I1435">
        <v>4.5</v>
      </c>
      <c r="J1435">
        <v>3</v>
      </c>
      <c r="K1435">
        <v>1</v>
      </c>
      <c r="L1435" t="s">
        <v>5324</v>
      </c>
    </row>
    <row r="1436" spans="1:12" x14ac:dyDescent="0.2">
      <c r="A1436" t="s">
        <v>5325</v>
      </c>
      <c r="B1436" t="s">
        <v>5326</v>
      </c>
      <c r="C1436" t="s">
        <v>5327</v>
      </c>
      <c r="D1436" t="s">
        <v>21</v>
      </c>
      <c r="E1436" t="s">
        <v>16</v>
      </c>
      <c r="F1436">
        <v>28277</v>
      </c>
      <c r="G1436">
        <v>35.071645500000002</v>
      </c>
      <c r="H1436">
        <v>-80.843271299999998</v>
      </c>
      <c r="I1436">
        <v>4</v>
      </c>
      <c r="J1436">
        <v>5</v>
      </c>
      <c r="K1436">
        <v>1</v>
      </c>
      <c r="L1436" t="s">
        <v>5328</v>
      </c>
    </row>
    <row r="1437" spans="1:12" x14ac:dyDescent="0.2">
      <c r="A1437" t="s">
        <v>5329</v>
      </c>
      <c r="B1437" t="s">
        <v>5330</v>
      </c>
      <c r="C1437" t="s">
        <v>5331</v>
      </c>
      <c r="D1437" t="s">
        <v>456</v>
      </c>
      <c r="E1437" t="s">
        <v>16</v>
      </c>
      <c r="F1437">
        <v>28012</v>
      </c>
      <c r="G1437">
        <v>35.252073699999997</v>
      </c>
      <c r="H1437">
        <v>-81.026509799999999</v>
      </c>
      <c r="I1437">
        <v>4</v>
      </c>
      <c r="J1437">
        <v>22</v>
      </c>
      <c r="K1437">
        <v>1</v>
      </c>
      <c r="L1437" t="s">
        <v>5332</v>
      </c>
    </row>
    <row r="1438" spans="1:12" x14ac:dyDescent="0.2">
      <c r="A1438" t="s">
        <v>5333</v>
      </c>
      <c r="B1438" t="s">
        <v>5334</v>
      </c>
      <c r="C1438" t="s">
        <v>5335</v>
      </c>
      <c r="D1438" t="s">
        <v>135</v>
      </c>
      <c r="E1438" t="s">
        <v>16</v>
      </c>
      <c r="F1438">
        <v>28105</v>
      </c>
      <c r="G1438">
        <v>35.128168100000003</v>
      </c>
      <c r="H1438">
        <v>-80.701048200000002</v>
      </c>
      <c r="I1438">
        <v>3.5</v>
      </c>
      <c r="J1438">
        <v>45</v>
      </c>
      <c r="K1438">
        <v>1</v>
      </c>
      <c r="L1438" t="s">
        <v>5336</v>
      </c>
    </row>
    <row r="1439" spans="1:12" x14ac:dyDescent="0.2">
      <c r="A1439" t="s">
        <v>5337</v>
      </c>
      <c r="B1439" t="s">
        <v>5338</v>
      </c>
      <c r="C1439" t="s">
        <v>5339</v>
      </c>
      <c r="D1439" t="s">
        <v>21</v>
      </c>
      <c r="E1439" t="s">
        <v>16</v>
      </c>
      <c r="F1439">
        <v>28208</v>
      </c>
      <c r="G1439">
        <v>35.234566999999998</v>
      </c>
      <c r="H1439">
        <v>-80.913503000000006</v>
      </c>
      <c r="I1439">
        <v>2</v>
      </c>
      <c r="J1439">
        <v>13</v>
      </c>
      <c r="K1439">
        <v>1</v>
      </c>
      <c r="L1439" t="s">
        <v>5340</v>
      </c>
    </row>
    <row r="1440" spans="1:12" x14ac:dyDescent="0.2">
      <c r="A1440" t="s">
        <v>5341</v>
      </c>
      <c r="B1440" t="s">
        <v>5342</v>
      </c>
      <c r="C1440" t="s">
        <v>5343</v>
      </c>
      <c r="D1440" t="s">
        <v>21</v>
      </c>
      <c r="E1440" t="s">
        <v>16</v>
      </c>
      <c r="F1440">
        <v>28027</v>
      </c>
      <c r="G1440">
        <v>35.373672800000001</v>
      </c>
      <c r="H1440">
        <v>-80.723146099999994</v>
      </c>
      <c r="I1440">
        <v>3.5</v>
      </c>
      <c r="J1440">
        <v>87</v>
      </c>
      <c r="K1440">
        <v>1</v>
      </c>
      <c r="L1440" t="s">
        <v>5344</v>
      </c>
    </row>
    <row r="1441" spans="1:12" x14ac:dyDescent="0.2">
      <c r="A1441" t="s">
        <v>5345</v>
      </c>
      <c r="B1441" t="s">
        <v>5346</v>
      </c>
      <c r="C1441" t="s">
        <v>5347</v>
      </c>
      <c r="D1441" t="s">
        <v>21</v>
      </c>
      <c r="E1441" t="s">
        <v>16</v>
      </c>
      <c r="F1441">
        <v>28227</v>
      </c>
      <c r="G1441">
        <v>35.161345300000001</v>
      </c>
      <c r="H1441">
        <v>-80.740409900000003</v>
      </c>
      <c r="I1441">
        <v>4.5</v>
      </c>
      <c r="J1441">
        <v>13</v>
      </c>
      <c r="K1441">
        <v>1</v>
      </c>
      <c r="L1441" t="s">
        <v>5348</v>
      </c>
    </row>
    <row r="1442" spans="1:12" x14ac:dyDescent="0.2">
      <c r="A1442" t="s">
        <v>5349</v>
      </c>
      <c r="B1442" t="s">
        <v>459</v>
      </c>
      <c r="C1442" t="s">
        <v>5350</v>
      </c>
      <c r="D1442" t="s">
        <v>21</v>
      </c>
      <c r="E1442" t="s">
        <v>16</v>
      </c>
      <c r="F1442">
        <v>28203</v>
      </c>
      <c r="G1442">
        <v>35.204348000000003</v>
      </c>
      <c r="H1442">
        <v>-80.863484999999997</v>
      </c>
      <c r="I1442">
        <v>2</v>
      </c>
      <c r="J1442">
        <v>35</v>
      </c>
      <c r="K1442">
        <v>1</v>
      </c>
      <c r="L1442" t="s">
        <v>461</v>
      </c>
    </row>
    <row r="1443" spans="1:12" x14ac:dyDescent="0.2">
      <c r="A1443" t="s">
        <v>5351</v>
      </c>
      <c r="B1443" t="s">
        <v>2423</v>
      </c>
      <c r="C1443" t="s">
        <v>5352</v>
      </c>
      <c r="D1443" t="s">
        <v>135</v>
      </c>
      <c r="E1443" t="s">
        <v>16</v>
      </c>
      <c r="F1443">
        <v>28105</v>
      </c>
      <c r="G1443">
        <v>35.084336299999997</v>
      </c>
      <c r="H1443">
        <v>-80.733524700000004</v>
      </c>
      <c r="I1443">
        <v>4</v>
      </c>
      <c r="J1443">
        <v>16</v>
      </c>
      <c r="K1443">
        <v>1</v>
      </c>
      <c r="L1443" t="s">
        <v>2425</v>
      </c>
    </row>
    <row r="1444" spans="1:12" x14ac:dyDescent="0.2">
      <c r="A1444" t="s">
        <v>5353</v>
      </c>
      <c r="B1444" t="s">
        <v>5354</v>
      </c>
      <c r="C1444" t="s">
        <v>5355</v>
      </c>
      <c r="D1444" t="s">
        <v>21</v>
      </c>
      <c r="E1444" t="s">
        <v>16</v>
      </c>
      <c r="F1444">
        <v>28262</v>
      </c>
      <c r="G1444">
        <v>35.296922700000003</v>
      </c>
      <c r="H1444">
        <v>-80.757035799999997</v>
      </c>
      <c r="I1444">
        <v>2</v>
      </c>
      <c r="J1444">
        <v>6</v>
      </c>
      <c r="K1444">
        <v>1</v>
      </c>
      <c r="L1444" t="s">
        <v>5356</v>
      </c>
    </row>
    <row r="1445" spans="1:12" x14ac:dyDescent="0.2">
      <c r="A1445" t="s">
        <v>5357</v>
      </c>
      <c r="B1445" t="s">
        <v>5358</v>
      </c>
      <c r="C1445" t="s">
        <v>5359</v>
      </c>
      <c r="D1445" t="s">
        <v>135</v>
      </c>
      <c r="E1445" t="s">
        <v>16</v>
      </c>
      <c r="F1445">
        <v>28104</v>
      </c>
      <c r="G1445">
        <v>35.087327399999999</v>
      </c>
      <c r="H1445">
        <v>-80.672615100000002</v>
      </c>
      <c r="I1445">
        <v>1</v>
      </c>
      <c r="J1445">
        <v>3</v>
      </c>
      <c r="K1445">
        <v>1</v>
      </c>
      <c r="L1445" t="s">
        <v>1220</v>
      </c>
    </row>
    <row r="1446" spans="1:12" x14ac:dyDescent="0.2">
      <c r="A1446" t="s">
        <v>5360</v>
      </c>
      <c r="B1446" t="s">
        <v>5361</v>
      </c>
      <c r="C1446" t="s">
        <v>5362</v>
      </c>
      <c r="D1446" t="s">
        <v>26</v>
      </c>
      <c r="E1446" t="s">
        <v>16</v>
      </c>
      <c r="F1446">
        <v>28078</v>
      </c>
      <c r="G1446">
        <v>35.410178899999998</v>
      </c>
      <c r="H1446">
        <v>-80.855048600000003</v>
      </c>
      <c r="I1446">
        <v>3</v>
      </c>
      <c r="J1446">
        <v>5</v>
      </c>
      <c r="K1446">
        <v>0</v>
      </c>
      <c r="L1446" t="s">
        <v>3548</v>
      </c>
    </row>
    <row r="1447" spans="1:12" x14ac:dyDescent="0.2">
      <c r="A1447" t="s">
        <v>5363</v>
      </c>
      <c r="B1447" t="s">
        <v>5364</v>
      </c>
      <c r="C1447" t="s">
        <v>5365</v>
      </c>
      <c r="D1447" t="s">
        <v>21</v>
      </c>
      <c r="E1447" t="s">
        <v>16</v>
      </c>
      <c r="F1447">
        <v>28277</v>
      </c>
      <c r="G1447">
        <v>35.032771199999999</v>
      </c>
      <c r="H1447">
        <v>-80.806503800000002</v>
      </c>
      <c r="I1447">
        <v>2.5</v>
      </c>
      <c r="J1447">
        <v>4</v>
      </c>
      <c r="K1447">
        <v>1</v>
      </c>
      <c r="L1447" t="s">
        <v>5366</v>
      </c>
    </row>
    <row r="1448" spans="1:12" x14ac:dyDescent="0.2">
      <c r="A1448" t="s">
        <v>5367</v>
      </c>
      <c r="B1448" t="s">
        <v>446</v>
      </c>
      <c r="C1448" t="s">
        <v>5368</v>
      </c>
      <c r="D1448" t="s">
        <v>21</v>
      </c>
      <c r="E1448" t="s">
        <v>16</v>
      </c>
      <c r="F1448">
        <v>28208</v>
      </c>
      <c r="G1448">
        <v>35.218066999999998</v>
      </c>
      <c r="H1448">
        <v>-80.945310000000006</v>
      </c>
      <c r="I1448">
        <v>2.5</v>
      </c>
      <c r="J1448">
        <v>30</v>
      </c>
      <c r="K1448">
        <v>1</v>
      </c>
      <c r="L1448" t="s">
        <v>448</v>
      </c>
    </row>
    <row r="1449" spans="1:12" x14ac:dyDescent="0.2">
      <c r="A1449" t="s">
        <v>5369</v>
      </c>
      <c r="B1449" t="s">
        <v>5370</v>
      </c>
      <c r="C1449" t="s">
        <v>5371</v>
      </c>
      <c r="D1449" t="s">
        <v>26</v>
      </c>
      <c r="E1449" t="s">
        <v>16</v>
      </c>
      <c r="F1449">
        <v>28078</v>
      </c>
      <c r="G1449">
        <v>35.443223500000002</v>
      </c>
      <c r="H1449">
        <v>-80.883696099999995</v>
      </c>
      <c r="I1449">
        <v>3</v>
      </c>
      <c r="J1449">
        <v>13</v>
      </c>
      <c r="K1449">
        <v>1</v>
      </c>
      <c r="L1449" t="s">
        <v>287</v>
      </c>
    </row>
    <row r="1450" spans="1:12" x14ac:dyDescent="0.2">
      <c r="A1450" t="s">
        <v>5372</v>
      </c>
      <c r="B1450" t="s">
        <v>5373</v>
      </c>
      <c r="D1450" t="s">
        <v>21</v>
      </c>
      <c r="E1450" t="s">
        <v>16</v>
      </c>
      <c r="F1450">
        <v>28226</v>
      </c>
      <c r="G1450">
        <v>35.117347299999999</v>
      </c>
      <c r="H1450">
        <v>-80.799018500000003</v>
      </c>
      <c r="I1450">
        <v>2.5</v>
      </c>
      <c r="J1450">
        <v>5</v>
      </c>
      <c r="K1450">
        <v>1</v>
      </c>
      <c r="L1450" t="s">
        <v>5374</v>
      </c>
    </row>
    <row r="1451" spans="1:12" x14ac:dyDescent="0.2">
      <c r="A1451" t="s">
        <v>5375</v>
      </c>
      <c r="B1451" t="s">
        <v>5376</v>
      </c>
      <c r="C1451" t="s">
        <v>805</v>
      </c>
      <c r="D1451" t="s">
        <v>21</v>
      </c>
      <c r="E1451" t="s">
        <v>16</v>
      </c>
      <c r="F1451">
        <v>28208</v>
      </c>
      <c r="G1451">
        <v>35.2144026</v>
      </c>
      <c r="H1451">
        <v>-80.947314599999999</v>
      </c>
      <c r="I1451">
        <v>2</v>
      </c>
      <c r="J1451">
        <v>19</v>
      </c>
      <c r="K1451">
        <v>1</v>
      </c>
      <c r="L1451" t="s">
        <v>5377</v>
      </c>
    </row>
    <row r="1452" spans="1:12" x14ac:dyDescent="0.2">
      <c r="A1452" t="s">
        <v>5378</v>
      </c>
      <c r="B1452" t="s">
        <v>5379</v>
      </c>
      <c r="C1452" t="s">
        <v>5380</v>
      </c>
      <c r="D1452" t="s">
        <v>21</v>
      </c>
      <c r="E1452" t="s">
        <v>16</v>
      </c>
      <c r="F1452">
        <v>28211</v>
      </c>
      <c r="G1452">
        <v>35.158593000000003</v>
      </c>
      <c r="H1452">
        <v>-80.832189499999998</v>
      </c>
      <c r="I1452">
        <v>4</v>
      </c>
      <c r="J1452">
        <v>6</v>
      </c>
      <c r="K1452">
        <v>1</v>
      </c>
      <c r="L1452" t="s">
        <v>5381</v>
      </c>
    </row>
    <row r="1453" spans="1:12" x14ac:dyDescent="0.2">
      <c r="A1453" t="s">
        <v>5382</v>
      </c>
      <c r="B1453" t="s">
        <v>5383</v>
      </c>
      <c r="C1453" t="s">
        <v>5384</v>
      </c>
      <c r="D1453" t="s">
        <v>21</v>
      </c>
      <c r="E1453" t="s">
        <v>16</v>
      </c>
      <c r="F1453">
        <v>28202</v>
      </c>
      <c r="G1453">
        <v>35.225611569999998</v>
      </c>
      <c r="H1453">
        <v>-80.845495697000004</v>
      </c>
      <c r="I1453">
        <v>4</v>
      </c>
      <c r="J1453">
        <v>17</v>
      </c>
      <c r="K1453">
        <v>0</v>
      </c>
      <c r="L1453" t="s">
        <v>5385</v>
      </c>
    </row>
    <row r="1454" spans="1:12" x14ac:dyDescent="0.2">
      <c r="A1454" t="s">
        <v>5386</v>
      </c>
      <c r="B1454" t="s">
        <v>3193</v>
      </c>
      <c r="C1454" t="s">
        <v>5387</v>
      </c>
      <c r="D1454" t="s">
        <v>21</v>
      </c>
      <c r="E1454" t="s">
        <v>16</v>
      </c>
      <c r="F1454">
        <v>28277</v>
      </c>
      <c r="G1454">
        <v>35.054167800000002</v>
      </c>
      <c r="H1454">
        <v>-80.849039099999999</v>
      </c>
      <c r="I1454">
        <v>5</v>
      </c>
      <c r="J1454">
        <v>3</v>
      </c>
      <c r="K1454">
        <v>1</v>
      </c>
      <c r="L1454" t="s">
        <v>3082</v>
      </c>
    </row>
    <row r="1455" spans="1:12" x14ac:dyDescent="0.2">
      <c r="A1455" t="s">
        <v>5388</v>
      </c>
      <c r="B1455" t="s">
        <v>5389</v>
      </c>
      <c r="C1455" t="s">
        <v>5390</v>
      </c>
      <c r="D1455" t="s">
        <v>39</v>
      </c>
      <c r="E1455" t="s">
        <v>16</v>
      </c>
      <c r="F1455">
        <v>28027</v>
      </c>
      <c r="G1455">
        <v>35.408234</v>
      </c>
      <c r="H1455">
        <v>-80.712097</v>
      </c>
      <c r="I1455">
        <v>5</v>
      </c>
      <c r="J1455">
        <v>6</v>
      </c>
      <c r="K1455">
        <v>1</v>
      </c>
      <c r="L1455" t="s">
        <v>2069</v>
      </c>
    </row>
    <row r="1456" spans="1:12" x14ac:dyDescent="0.2">
      <c r="A1456" t="s">
        <v>5391</v>
      </c>
      <c r="B1456" t="s">
        <v>5392</v>
      </c>
      <c r="C1456" t="s">
        <v>5393</v>
      </c>
      <c r="D1456" t="s">
        <v>21</v>
      </c>
      <c r="E1456" t="s">
        <v>16</v>
      </c>
      <c r="F1456">
        <v>28211</v>
      </c>
      <c r="G1456">
        <v>35.189591999999998</v>
      </c>
      <c r="H1456">
        <v>-80.805824000000001</v>
      </c>
      <c r="I1456">
        <v>4.5</v>
      </c>
      <c r="J1456">
        <v>6</v>
      </c>
      <c r="K1456">
        <v>1</v>
      </c>
      <c r="L1456" t="s">
        <v>5394</v>
      </c>
    </row>
    <row r="1457" spans="1:12" x14ac:dyDescent="0.2">
      <c r="A1457" t="s">
        <v>5395</v>
      </c>
      <c r="B1457" t="s">
        <v>5396</v>
      </c>
      <c r="C1457" t="s">
        <v>5397</v>
      </c>
      <c r="D1457" t="s">
        <v>21</v>
      </c>
      <c r="E1457" t="s">
        <v>16</v>
      </c>
      <c r="F1457">
        <v>28210</v>
      </c>
      <c r="G1457">
        <v>35.150467322399997</v>
      </c>
      <c r="H1457">
        <v>-80.837576657699998</v>
      </c>
      <c r="I1457">
        <v>4.5</v>
      </c>
      <c r="J1457">
        <v>6</v>
      </c>
      <c r="K1457">
        <v>1</v>
      </c>
      <c r="L1457" t="s">
        <v>5398</v>
      </c>
    </row>
    <row r="1458" spans="1:12" x14ac:dyDescent="0.2">
      <c r="A1458" t="s">
        <v>5399</v>
      </c>
      <c r="B1458" t="s">
        <v>5400</v>
      </c>
      <c r="C1458" t="s">
        <v>5401</v>
      </c>
      <c r="D1458" t="s">
        <v>697</v>
      </c>
      <c r="E1458" t="s">
        <v>16</v>
      </c>
      <c r="F1458">
        <v>28037</v>
      </c>
      <c r="G1458">
        <v>35.450906000000003</v>
      </c>
      <c r="H1458">
        <v>-80.994895</v>
      </c>
      <c r="I1458">
        <v>4.5</v>
      </c>
      <c r="J1458">
        <v>8</v>
      </c>
      <c r="K1458">
        <v>1</v>
      </c>
      <c r="L1458" t="s">
        <v>5402</v>
      </c>
    </row>
    <row r="1459" spans="1:12" x14ac:dyDescent="0.2">
      <c r="A1459" t="s">
        <v>5403</v>
      </c>
      <c r="B1459" t="s">
        <v>5404</v>
      </c>
      <c r="C1459" t="s">
        <v>2160</v>
      </c>
      <c r="D1459" t="s">
        <v>295</v>
      </c>
      <c r="E1459" t="s">
        <v>16</v>
      </c>
      <c r="F1459">
        <v>28134</v>
      </c>
      <c r="G1459">
        <v>35.081975999999997</v>
      </c>
      <c r="H1459">
        <v>-80.875966000000005</v>
      </c>
      <c r="I1459">
        <v>3.5</v>
      </c>
      <c r="J1459">
        <v>8</v>
      </c>
      <c r="K1459">
        <v>1</v>
      </c>
      <c r="L1459" t="s">
        <v>5405</v>
      </c>
    </row>
    <row r="1460" spans="1:12" x14ac:dyDescent="0.2">
      <c r="A1460" t="s">
        <v>5406</v>
      </c>
      <c r="B1460" t="s">
        <v>5407</v>
      </c>
      <c r="C1460" t="s">
        <v>5408</v>
      </c>
      <c r="D1460" t="s">
        <v>295</v>
      </c>
      <c r="E1460" t="s">
        <v>16</v>
      </c>
      <c r="F1460">
        <v>28134</v>
      </c>
      <c r="G1460">
        <v>35.092506200000003</v>
      </c>
      <c r="H1460">
        <v>-80.886289500000004</v>
      </c>
      <c r="I1460">
        <v>4</v>
      </c>
      <c r="J1460">
        <v>11</v>
      </c>
      <c r="K1460">
        <v>1</v>
      </c>
      <c r="L1460" t="s">
        <v>5409</v>
      </c>
    </row>
    <row r="1461" spans="1:12" x14ac:dyDescent="0.2">
      <c r="A1461" t="s">
        <v>5410</v>
      </c>
      <c r="B1461" t="s">
        <v>5411</v>
      </c>
      <c r="C1461" t="s">
        <v>5412</v>
      </c>
      <c r="D1461" t="s">
        <v>21</v>
      </c>
      <c r="E1461" t="s">
        <v>16</v>
      </c>
      <c r="F1461">
        <v>28214</v>
      </c>
      <c r="G1461">
        <v>35.302872404200002</v>
      </c>
      <c r="H1461">
        <v>-80.985847868099995</v>
      </c>
      <c r="I1461">
        <v>1.5</v>
      </c>
      <c r="J1461">
        <v>51</v>
      </c>
      <c r="K1461">
        <v>1</v>
      </c>
      <c r="L1461" t="s">
        <v>5413</v>
      </c>
    </row>
    <row r="1462" spans="1:12" x14ac:dyDescent="0.2">
      <c r="A1462" t="s">
        <v>5414</v>
      </c>
      <c r="B1462" t="s">
        <v>5415</v>
      </c>
      <c r="C1462" t="s">
        <v>5416</v>
      </c>
      <c r="D1462" t="s">
        <v>21</v>
      </c>
      <c r="E1462" t="s">
        <v>16</v>
      </c>
      <c r="F1462">
        <v>28204</v>
      </c>
      <c r="G1462">
        <v>35.220737</v>
      </c>
      <c r="H1462">
        <v>-80.833678000000006</v>
      </c>
      <c r="I1462">
        <v>5</v>
      </c>
      <c r="J1462">
        <v>4</v>
      </c>
      <c r="K1462">
        <v>1</v>
      </c>
      <c r="L1462" t="s">
        <v>5417</v>
      </c>
    </row>
    <row r="1463" spans="1:12" x14ac:dyDescent="0.2">
      <c r="A1463" t="s">
        <v>5418</v>
      </c>
      <c r="B1463" t="s">
        <v>5419</v>
      </c>
      <c r="C1463" t="s">
        <v>5420</v>
      </c>
      <c r="D1463" t="s">
        <v>643</v>
      </c>
      <c r="E1463" t="s">
        <v>16</v>
      </c>
      <c r="F1463">
        <v>28079</v>
      </c>
      <c r="G1463">
        <v>35.085836899999997</v>
      </c>
      <c r="H1463">
        <v>-80.634936400000001</v>
      </c>
      <c r="I1463">
        <v>3.5</v>
      </c>
      <c r="J1463">
        <v>4</v>
      </c>
      <c r="K1463">
        <v>0</v>
      </c>
      <c r="L1463" t="s">
        <v>264</v>
      </c>
    </row>
    <row r="1464" spans="1:12" x14ac:dyDescent="0.2">
      <c r="A1464" t="s">
        <v>5421</v>
      </c>
      <c r="B1464" t="s">
        <v>5422</v>
      </c>
      <c r="C1464" t="s">
        <v>5423</v>
      </c>
      <c r="D1464" t="s">
        <v>21</v>
      </c>
      <c r="E1464" t="s">
        <v>16</v>
      </c>
      <c r="F1464">
        <v>28262</v>
      </c>
      <c r="G1464">
        <v>35.3236604453</v>
      </c>
      <c r="H1464">
        <v>-80.751131772999997</v>
      </c>
      <c r="I1464">
        <v>1</v>
      </c>
      <c r="J1464">
        <v>4</v>
      </c>
      <c r="K1464">
        <v>1</v>
      </c>
      <c r="L1464" t="s">
        <v>5424</v>
      </c>
    </row>
    <row r="1465" spans="1:12" x14ac:dyDescent="0.2">
      <c r="A1465" t="s">
        <v>5425</v>
      </c>
      <c r="B1465" t="s">
        <v>5426</v>
      </c>
      <c r="C1465" t="s">
        <v>5427</v>
      </c>
      <c r="D1465" t="s">
        <v>21</v>
      </c>
      <c r="E1465" t="s">
        <v>16</v>
      </c>
      <c r="F1465">
        <v>28226</v>
      </c>
      <c r="G1465">
        <v>35.091369999999998</v>
      </c>
      <c r="H1465">
        <v>-80.842492899999996</v>
      </c>
      <c r="I1465">
        <v>2.5</v>
      </c>
      <c r="J1465">
        <v>3</v>
      </c>
      <c r="K1465">
        <v>1</v>
      </c>
      <c r="L1465" t="s">
        <v>5428</v>
      </c>
    </row>
    <row r="1466" spans="1:12" x14ac:dyDescent="0.2">
      <c r="A1466" t="s">
        <v>5429</v>
      </c>
      <c r="B1466" t="s">
        <v>3106</v>
      </c>
      <c r="C1466" t="s">
        <v>5430</v>
      </c>
      <c r="D1466" t="s">
        <v>21</v>
      </c>
      <c r="E1466" t="s">
        <v>16</v>
      </c>
      <c r="F1466">
        <v>28210</v>
      </c>
      <c r="G1466">
        <v>35.095542799999997</v>
      </c>
      <c r="H1466">
        <v>-80.862395500000005</v>
      </c>
      <c r="I1466">
        <v>4.5</v>
      </c>
      <c r="J1466">
        <v>8</v>
      </c>
      <c r="K1466">
        <v>1</v>
      </c>
      <c r="L1466" t="s">
        <v>3108</v>
      </c>
    </row>
    <row r="1467" spans="1:12" x14ac:dyDescent="0.2">
      <c r="A1467" t="s">
        <v>5431</v>
      </c>
      <c r="B1467" t="s">
        <v>5432</v>
      </c>
      <c r="C1467" t="s">
        <v>5433</v>
      </c>
      <c r="D1467" t="s">
        <v>601</v>
      </c>
      <c r="E1467" t="s">
        <v>16</v>
      </c>
      <c r="F1467">
        <v>28081</v>
      </c>
      <c r="G1467">
        <v>35.4424888</v>
      </c>
      <c r="H1467">
        <v>-80.761992699999993</v>
      </c>
      <c r="I1467">
        <v>3</v>
      </c>
      <c r="J1467">
        <v>4</v>
      </c>
      <c r="K1467">
        <v>1</v>
      </c>
      <c r="L1467" t="s">
        <v>176</v>
      </c>
    </row>
    <row r="1468" spans="1:12" x14ac:dyDescent="0.2">
      <c r="A1468" t="s">
        <v>5434</v>
      </c>
      <c r="B1468" t="s">
        <v>5435</v>
      </c>
      <c r="C1468" t="s">
        <v>5436</v>
      </c>
      <c r="D1468" t="s">
        <v>15</v>
      </c>
      <c r="E1468" t="s">
        <v>16</v>
      </c>
      <c r="F1468">
        <v>28031</v>
      </c>
      <c r="G1468">
        <v>35.448633600000001</v>
      </c>
      <c r="H1468">
        <v>-80.890654799999993</v>
      </c>
      <c r="I1468">
        <v>3.5</v>
      </c>
      <c r="J1468">
        <v>47</v>
      </c>
      <c r="K1468">
        <v>1</v>
      </c>
      <c r="L1468" t="s">
        <v>5437</v>
      </c>
    </row>
    <row r="1469" spans="1:12" x14ac:dyDescent="0.2">
      <c r="A1469" t="s">
        <v>5438</v>
      </c>
      <c r="B1469" t="s">
        <v>5439</v>
      </c>
      <c r="C1469" t="s">
        <v>5440</v>
      </c>
      <c r="D1469" t="s">
        <v>21</v>
      </c>
      <c r="E1469" t="s">
        <v>16</v>
      </c>
      <c r="F1469">
        <v>28277</v>
      </c>
      <c r="G1469">
        <v>35.055393000000002</v>
      </c>
      <c r="H1469">
        <v>-80.851660600000002</v>
      </c>
      <c r="I1469">
        <v>3.5</v>
      </c>
      <c r="J1469">
        <v>5</v>
      </c>
      <c r="K1469">
        <v>1</v>
      </c>
      <c r="L1469" t="s">
        <v>1006</v>
      </c>
    </row>
    <row r="1470" spans="1:12" x14ac:dyDescent="0.2">
      <c r="A1470" t="s">
        <v>5441</v>
      </c>
      <c r="B1470" t="s">
        <v>5442</v>
      </c>
      <c r="C1470" t="s">
        <v>5443</v>
      </c>
      <c r="D1470" t="s">
        <v>21</v>
      </c>
      <c r="E1470" t="s">
        <v>16</v>
      </c>
      <c r="F1470">
        <v>28210</v>
      </c>
      <c r="G1470">
        <v>35.148024100000001</v>
      </c>
      <c r="H1470">
        <v>-80.833323399999998</v>
      </c>
      <c r="I1470">
        <v>3</v>
      </c>
      <c r="J1470">
        <v>9</v>
      </c>
      <c r="K1470">
        <v>0</v>
      </c>
      <c r="L1470" t="s">
        <v>5444</v>
      </c>
    </row>
    <row r="1471" spans="1:12" x14ac:dyDescent="0.2">
      <c r="A1471" t="s">
        <v>5445</v>
      </c>
      <c r="B1471" t="s">
        <v>5446</v>
      </c>
      <c r="C1471" t="s">
        <v>5447</v>
      </c>
      <c r="D1471" t="s">
        <v>135</v>
      </c>
      <c r="E1471" t="s">
        <v>16</v>
      </c>
      <c r="F1471">
        <v>28105</v>
      </c>
      <c r="G1471">
        <v>35.125689100000002</v>
      </c>
      <c r="H1471">
        <v>-80.729280700000004</v>
      </c>
      <c r="I1471">
        <v>4</v>
      </c>
      <c r="J1471">
        <v>36</v>
      </c>
      <c r="K1471">
        <v>1</v>
      </c>
      <c r="L1471" t="s">
        <v>5448</v>
      </c>
    </row>
    <row r="1472" spans="1:12" x14ac:dyDescent="0.2">
      <c r="A1472" t="s">
        <v>5449</v>
      </c>
      <c r="B1472" t="s">
        <v>5450</v>
      </c>
      <c r="C1472" t="s">
        <v>5451</v>
      </c>
      <c r="D1472" t="s">
        <v>30</v>
      </c>
      <c r="E1472" t="s">
        <v>16</v>
      </c>
      <c r="F1472">
        <v>28056</v>
      </c>
      <c r="G1472">
        <v>35.259242499999999</v>
      </c>
      <c r="H1472">
        <v>-81.122367400000002</v>
      </c>
      <c r="I1472">
        <v>2</v>
      </c>
      <c r="J1472">
        <v>4</v>
      </c>
      <c r="K1472">
        <v>1</v>
      </c>
      <c r="L1472" t="s">
        <v>1380</v>
      </c>
    </row>
    <row r="1473" spans="1:12" x14ac:dyDescent="0.2">
      <c r="A1473" t="s">
        <v>5452</v>
      </c>
      <c r="B1473" t="s">
        <v>5453</v>
      </c>
      <c r="C1473" t="s">
        <v>5454</v>
      </c>
      <c r="D1473" t="s">
        <v>21</v>
      </c>
      <c r="E1473" t="s">
        <v>16</v>
      </c>
      <c r="F1473">
        <v>28262</v>
      </c>
      <c r="G1473">
        <v>35.317188700000003</v>
      </c>
      <c r="H1473">
        <v>-80.739154099999993</v>
      </c>
      <c r="I1473">
        <v>3</v>
      </c>
      <c r="J1473">
        <v>13</v>
      </c>
      <c r="K1473">
        <v>1</v>
      </c>
      <c r="L1473" t="s">
        <v>5455</v>
      </c>
    </row>
    <row r="1474" spans="1:12" x14ac:dyDescent="0.2">
      <c r="A1474" t="s">
        <v>5456</v>
      </c>
      <c r="B1474" t="s">
        <v>5457</v>
      </c>
      <c r="C1474" t="s">
        <v>5458</v>
      </c>
      <c r="D1474" t="s">
        <v>39</v>
      </c>
      <c r="E1474" t="s">
        <v>16</v>
      </c>
      <c r="F1474">
        <v>28027</v>
      </c>
      <c r="G1474">
        <v>35.374700199999999</v>
      </c>
      <c r="H1474">
        <v>-80.725971000000001</v>
      </c>
      <c r="I1474">
        <v>3</v>
      </c>
      <c r="J1474">
        <v>37</v>
      </c>
      <c r="K1474">
        <v>0</v>
      </c>
      <c r="L1474" t="s">
        <v>5455</v>
      </c>
    </row>
    <row r="1475" spans="1:12" x14ac:dyDescent="0.2">
      <c r="A1475" t="s">
        <v>5459</v>
      </c>
      <c r="B1475" t="s">
        <v>5460</v>
      </c>
      <c r="C1475" t="s">
        <v>5461</v>
      </c>
      <c r="D1475" t="s">
        <v>26</v>
      </c>
      <c r="E1475" t="s">
        <v>16</v>
      </c>
      <c r="F1475">
        <v>28078</v>
      </c>
      <c r="G1475">
        <v>35.426311300000002</v>
      </c>
      <c r="H1475">
        <v>-80.915783500000003</v>
      </c>
      <c r="I1475">
        <v>3.5</v>
      </c>
      <c r="J1475">
        <v>19</v>
      </c>
      <c r="K1475">
        <v>1</v>
      </c>
      <c r="L1475" t="s">
        <v>5462</v>
      </c>
    </row>
    <row r="1476" spans="1:12" x14ac:dyDescent="0.2">
      <c r="A1476" t="s">
        <v>5463</v>
      </c>
      <c r="B1476" t="s">
        <v>5464</v>
      </c>
      <c r="C1476" t="s">
        <v>5465</v>
      </c>
      <c r="D1476" t="s">
        <v>21</v>
      </c>
      <c r="E1476" t="s">
        <v>16</v>
      </c>
      <c r="F1476">
        <v>28204</v>
      </c>
      <c r="G1476">
        <v>35.2123518</v>
      </c>
      <c r="H1476">
        <v>-80.835872499999994</v>
      </c>
      <c r="I1476">
        <v>4.5</v>
      </c>
      <c r="J1476">
        <v>397</v>
      </c>
      <c r="K1476">
        <v>1</v>
      </c>
      <c r="L1476" t="s">
        <v>5466</v>
      </c>
    </row>
    <row r="1477" spans="1:12" x14ac:dyDescent="0.2">
      <c r="A1477" t="s">
        <v>5467</v>
      </c>
      <c r="B1477" t="s">
        <v>5468</v>
      </c>
      <c r="C1477" t="s">
        <v>5469</v>
      </c>
      <c r="D1477" t="s">
        <v>21</v>
      </c>
      <c r="E1477" t="s">
        <v>16</v>
      </c>
      <c r="F1477">
        <v>28207</v>
      </c>
      <c r="G1477">
        <v>35.201565000000002</v>
      </c>
      <c r="H1477">
        <v>-80.824692999999996</v>
      </c>
      <c r="I1477">
        <v>4.5</v>
      </c>
      <c r="J1477">
        <v>59</v>
      </c>
      <c r="K1477">
        <v>1</v>
      </c>
      <c r="L1477" t="s">
        <v>1091</v>
      </c>
    </row>
    <row r="1478" spans="1:12" x14ac:dyDescent="0.2">
      <c r="A1478" t="s">
        <v>5470</v>
      </c>
      <c r="B1478" t="s">
        <v>5471</v>
      </c>
      <c r="C1478" t="s">
        <v>5472</v>
      </c>
      <c r="D1478" t="s">
        <v>21</v>
      </c>
      <c r="E1478" t="s">
        <v>16</v>
      </c>
      <c r="F1478">
        <v>28202</v>
      </c>
      <c r="G1478">
        <v>35.221558000000002</v>
      </c>
      <c r="H1478">
        <v>-80.847533900000002</v>
      </c>
      <c r="I1478">
        <v>3.5</v>
      </c>
      <c r="J1478">
        <v>7</v>
      </c>
      <c r="K1478">
        <v>0</v>
      </c>
      <c r="L1478" t="s">
        <v>5473</v>
      </c>
    </row>
    <row r="1479" spans="1:12" x14ac:dyDescent="0.2">
      <c r="A1479" t="s">
        <v>5474</v>
      </c>
      <c r="B1479" t="s">
        <v>5475</v>
      </c>
      <c r="C1479" t="s">
        <v>5476</v>
      </c>
      <c r="D1479" t="s">
        <v>15</v>
      </c>
      <c r="E1479" t="s">
        <v>16</v>
      </c>
      <c r="F1479">
        <v>28031</v>
      </c>
      <c r="G1479">
        <v>35.491334500000001</v>
      </c>
      <c r="H1479">
        <v>-80.857195300000001</v>
      </c>
      <c r="I1479">
        <v>4.5</v>
      </c>
      <c r="J1479">
        <v>3</v>
      </c>
      <c r="K1479">
        <v>1</v>
      </c>
      <c r="L1479" t="s">
        <v>5477</v>
      </c>
    </row>
    <row r="1480" spans="1:12" x14ac:dyDescent="0.2">
      <c r="A1480" t="s">
        <v>5478</v>
      </c>
      <c r="B1480" t="s">
        <v>5479</v>
      </c>
      <c r="C1480" t="s">
        <v>5480</v>
      </c>
      <c r="D1480" t="s">
        <v>39</v>
      </c>
      <c r="E1480" t="s">
        <v>16</v>
      </c>
      <c r="F1480">
        <v>28027</v>
      </c>
      <c r="G1480">
        <v>35.370550329099999</v>
      </c>
      <c r="H1480">
        <v>-80.709773898099996</v>
      </c>
      <c r="I1480">
        <v>4</v>
      </c>
      <c r="J1480">
        <v>32</v>
      </c>
      <c r="K1480">
        <v>1</v>
      </c>
      <c r="L1480" t="s">
        <v>260</v>
      </c>
    </row>
    <row r="1481" spans="1:12" x14ac:dyDescent="0.2">
      <c r="A1481" t="s">
        <v>5481</v>
      </c>
      <c r="B1481" t="s">
        <v>5482</v>
      </c>
      <c r="C1481" t="s">
        <v>5483</v>
      </c>
      <c r="D1481" t="s">
        <v>21</v>
      </c>
      <c r="E1481" t="s">
        <v>16</v>
      </c>
      <c r="F1481">
        <v>28217</v>
      </c>
      <c r="G1481">
        <v>35.163567999999998</v>
      </c>
      <c r="H1481">
        <v>-80.881268000000006</v>
      </c>
      <c r="I1481">
        <v>1</v>
      </c>
      <c r="J1481">
        <v>3</v>
      </c>
      <c r="K1481">
        <v>1</v>
      </c>
      <c r="L1481" t="s">
        <v>5484</v>
      </c>
    </row>
    <row r="1482" spans="1:12" x14ac:dyDescent="0.2">
      <c r="A1482" t="s">
        <v>5485</v>
      </c>
      <c r="B1482" t="s">
        <v>5486</v>
      </c>
      <c r="C1482" t="s">
        <v>5487</v>
      </c>
      <c r="D1482" t="s">
        <v>21</v>
      </c>
      <c r="E1482" t="s">
        <v>16</v>
      </c>
      <c r="F1482">
        <v>28213</v>
      </c>
      <c r="G1482">
        <v>35.256184699999999</v>
      </c>
      <c r="H1482">
        <v>-80.791178700000003</v>
      </c>
      <c r="I1482">
        <v>4</v>
      </c>
      <c r="J1482">
        <v>3</v>
      </c>
      <c r="K1482">
        <v>0</v>
      </c>
      <c r="L1482" t="s">
        <v>5488</v>
      </c>
    </row>
    <row r="1483" spans="1:12" x14ac:dyDescent="0.2">
      <c r="A1483" t="s">
        <v>5489</v>
      </c>
      <c r="B1483" t="s">
        <v>5490</v>
      </c>
      <c r="C1483" t="s">
        <v>5491</v>
      </c>
      <c r="D1483" t="s">
        <v>21</v>
      </c>
      <c r="E1483" t="s">
        <v>16</v>
      </c>
      <c r="F1483">
        <v>28209</v>
      </c>
      <c r="G1483">
        <v>35.175325000000001</v>
      </c>
      <c r="H1483">
        <v>-80.849761999999998</v>
      </c>
      <c r="I1483">
        <v>4</v>
      </c>
      <c r="J1483">
        <v>305</v>
      </c>
      <c r="K1483">
        <v>1</v>
      </c>
      <c r="L1483" t="s">
        <v>5492</v>
      </c>
    </row>
    <row r="1484" spans="1:12" x14ac:dyDescent="0.2">
      <c r="A1484" t="s">
        <v>5493</v>
      </c>
      <c r="B1484" t="s">
        <v>5494</v>
      </c>
      <c r="C1484" t="s">
        <v>5495</v>
      </c>
      <c r="D1484" t="s">
        <v>21</v>
      </c>
      <c r="E1484" t="s">
        <v>16</v>
      </c>
      <c r="F1484">
        <v>28217</v>
      </c>
      <c r="G1484">
        <v>35.139568355599998</v>
      </c>
      <c r="H1484">
        <v>-80.877618769799994</v>
      </c>
      <c r="I1484">
        <v>4.5</v>
      </c>
      <c r="J1484">
        <v>28</v>
      </c>
      <c r="K1484">
        <v>1</v>
      </c>
      <c r="L1484" t="s">
        <v>5496</v>
      </c>
    </row>
    <row r="1485" spans="1:12" x14ac:dyDescent="0.2">
      <c r="A1485" t="s">
        <v>5497</v>
      </c>
      <c r="B1485" t="s">
        <v>5498</v>
      </c>
      <c r="C1485" t="s">
        <v>5499</v>
      </c>
      <c r="D1485" t="s">
        <v>21</v>
      </c>
      <c r="E1485" t="s">
        <v>16</v>
      </c>
      <c r="F1485">
        <v>28209</v>
      </c>
      <c r="G1485">
        <v>35.175652999999997</v>
      </c>
      <c r="H1485">
        <v>-80.851395999999994</v>
      </c>
      <c r="I1485">
        <v>5</v>
      </c>
      <c r="J1485">
        <v>20</v>
      </c>
      <c r="K1485">
        <v>1</v>
      </c>
      <c r="L1485" t="s">
        <v>5500</v>
      </c>
    </row>
    <row r="1486" spans="1:12" x14ac:dyDescent="0.2">
      <c r="A1486" t="s">
        <v>5501</v>
      </c>
      <c r="B1486" t="s">
        <v>5502</v>
      </c>
      <c r="C1486" t="s">
        <v>5503</v>
      </c>
      <c r="D1486" t="s">
        <v>21</v>
      </c>
      <c r="E1486" t="s">
        <v>16</v>
      </c>
      <c r="F1486">
        <v>28213</v>
      </c>
      <c r="G1486">
        <v>35.258522377399999</v>
      </c>
      <c r="H1486">
        <v>-80.783677170999994</v>
      </c>
      <c r="I1486">
        <v>3.5</v>
      </c>
      <c r="J1486">
        <v>6</v>
      </c>
      <c r="K1486">
        <v>1</v>
      </c>
      <c r="L1486" t="s">
        <v>5504</v>
      </c>
    </row>
    <row r="1487" spans="1:12" x14ac:dyDescent="0.2">
      <c r="A1487" t="s">
        <v>5505</v>
      </c>
      <c r="B1487" t="s">
        <v>5506</v>
      </c>
      <c r="C1487" t="s">
        <v>5507</v>
      </c>
      <c r="D1487" t="s">
        <v>21</v>
      </c>
      <c r="E1487" t="s">
        <v>16</v>
      </c>
      <c r="F1487">
        <v>28206</v>
      </c>
      <c r="G1487">
        <v>35.2320861878</v>
      </c>
      <c r="H1487">
        <v>-80.824455599999993</v>
      </c>
      <c r="I1487">
        <v>3.5</v>
      </c>
      <c r="J1487">
        <v>3</v>
      </c>
      <c r="K1487">
        <v>1</v>
      </c>
      <c r="L1487" t="s">
        <v>5508</v>
      </c>
    </row>
    <row r="1488" spans="1:12" x14ac:dyDescent="0.2">
      <c r="A1488" t="s">
        <v>5509</v>
      </c>
      <c r="B1488" t="s">
        <v>5510</v>
      </c>
      <c r="C1488" t="s">
        <v>5511</v>
      </c>
      <c r="D1488" t="s">
        <v>21</v>
      </c>
      <c r="E1488" t="s">
        <v>16</v>
      </c>
      <c r="F1488">
        <v>28273</v>
      </c>
      <c r="G1488">
        <v>35.104907400000002</v>
      </c>
      <c r="H1488">
        <v>-80.987884399999999</v>
      </c>
      <c r="I1488">
        <v>2.5</v>
      </c>
      <c r="J1488">
        <v>3</v>
      </c>
      <c r="K1488">
        <v>1</v>
      </c>
      <c r="L1488" t="s">
        <v>3905</v>
      </c>
    </row>
    <row r="1489" spans="1:12" x14ac:dyDescent="0.2">
      <c r="A1489" t="s">
        <v>5512</v>
      </c>
      <c r="B1489" t="s">
        <v>5513</v>
      </c>
      <c r="C1489" t="s">
        <v>5514</v>
      </c>
      <c r="D1489" t="s">
        <v>135</v>
      </c>
      <c r="E1489" t="s">
        <v>16</v>
      </c>
      <c r="F1489">
        <v>28105</v>
      </c>
      <c r="G1489">
        <v>35.124273000000002</v>
      </c>
      <c r="H1489">
        <v>-80.728666000000004</v>
      </c>
      <c r="I1489">
        <v>2</v>
      </c>
      <c r="J1489">
        <v>4</v>
      </c>
      <c r="K1489">
        <v>1</v>
      </c>
      <c r="L1489" t="s">
        <v>188</v>
      </c>
    </row>
    <row r="1490" spans="1:12" x14ac:dyDescent="0.2">
      <c r="A1490" t="s">
        <v>5515</v>
      </c>
      <c r="B1490" t="s">
        <v>5516</v>
      </c>
      <c r="C1490" t="s">
        <v>5517</v>
      </c>
      <c r="D1490" t="s">
        <v>21</v>
      </c>
      <c r="E1490" t="s">
        <v>16</v>
      </c>
      <c r="F1490">
        <v>28269</v>
      </c>
      <c r="G1490">
        <v>35.285238999999997</v>
      </c>
      <c r="H1490">
        <v>-80.835378500000004</v>
      </c>
      <c r="I1490">
        <v>1</v>
      </c>
      <c r="J1490">
        <v>3</v>
      </c>
      <c r="K1490">
        <v>1</v>
      </c>
      <c r="L1490" t="s">
        <v>1425</v>
      </c>
    </row>
    <row r="1491" spans="1:12" x14ac:dyDescent="0.2">
      <c r="A1491" t="s">
        <v>5518</v>
      </c>
      <c r="B1491" t="s">
        <v>5519</v>
      </c>
      <c r="C1491" t="s">
        <v>5520</v>
      </c>
      <c r="D1491" t="s">
        <v>30</v>
      </c>
      <c r="E1491" t="s">
        <v>16</v>
      </c>
      <c r="F1491">
        <v>28052</v>
      </c>
      <c r="G1491">
        <v>35.257384299999998</v>
      </c>
      <c r="H1491">
        <v>-81.110720000000001</v>
      </c>
      <c r="I1491">
        <v>2.5</v>
      </c>
      <c r="J1491">
        <v>3</v>
      </c>
      <c r="K1491">
        <v>1</v>
      </c>
      <c r="L1491" t="s">
        <v>5521</v>
      </c>
    </row>
    <row r="1492" spans="1:12" x14ac:dyDescent="0.2">
      <c r="A1492" t="s">
        <v>5522</v>
      </c>
      <c r="B1492" t="s">
        <v>5523</v>
      </c>
      <c r="C1492" t="s">
        <v>5524</v>
      </c>
      <c r="D1492" t="s">
        <v>21</v>
      </c>
      <c r="E1492" t="s">
        <v>16</v>
      </c>
      <c r="F1492">
        <v>28277</v>
      </c>
      <c r="G1492">
        <v>35.053090500000003</v>
      </c>
      <c r="H1492">
        <v>-80.847163300000005</v>
      </c>
      <c r="I1492">
        <v>3.5</v>
      </c>
      <c r="J1492">
        <v>46</v>
      </c>
      <c r="K1492">
        <v>1</v>
      </c>
      <c r="L1492" t="s">
        <v>5525</v>
      </c>
    </row>
    <row r="1493" spans="1:12" x14ac:dyDescent="0.2">
      <c r="A1493" t="s">
        <v>5526</v>
      </c>
      <c r="B1493" t="s">
        <v>5527</v>
      </c>
      <c r="C1493" t="s">
        <v>5528</v>
      </c>
      <c r="D1493" t="s">
        <v>21</v>
      </c>
      <c r="E1493" t="s">
        <v>16</v>
      </c>
      <c r="F1493">
        <v>28269</v>
      </c>
      <c r="G1493">
        <v>35.334830500000002</v>
      </c>
      <c r="H1493">
        <v>-80.794604800000002</v>
      </c>
      <c r="I1493">
        <v>1</v>
      </c>
      <c r="J1493">
        <v>3</v>
      </c>
      <c r="K1493">
        <v>1</v>
      </c>
      <c r="L1493" t="s">
        <v>1010</v>
      </c>
    </row>
    <row r="1494" spans="1:12" x14ac:dyDescent="0.2">
      <c r="A1494" t="e">
        <f>-tG3pBfEBo5Di-kmBxPE1g</f>
        <v>#NAME?</v>
      </c>
      <c r="B1494" t="s">
        <v>5529</v>
      </c>
      <c r="C1494" t="s">
        <v>5530</v>
      </c>
      <c r="D1494" t="s">
        <v>239</v>
      </c>
      <c r="E1494" t="s">
        <v>16</v>
      </c>
      <c r="F1494">
        <v>28173</v>
      </c>
      <c r="G1494">
        <v>34.938831999999998</v>
      </c>
      <c r="H1494">
        <v>-80.750895</v>
      </c>
      <c r="I1494">
        <v>4.5</v>
      </c>
      <c r="J1494">
        <v>12</v>
      </c>
      <c r="K1494">
        <v>0</v>
      </c>
      <c r="L1494" t="s">
        <v>5531</v>
      </c>
    </row>
    <row r="1495" spans="1:12" x14ac:dyDescent="0.2">
      <c r="A1495" t="s">
        <v>5532</v>
      </c>
      <c r="B1495" t="s">
        <v>5533</v>
      </c>
      <c r="C1495" t="s">
        <v>5534</v>
      </c>
      <c r="D1495" t="s">
        <v>15</v>
      </c>
      <c r="E1495" t="s">
        <v>16</v>
      </c>
      <c r="F1495">
        <v>28031</v>
      </c>
      <c r="G1495">
        <v>35.481535000000001</v>
      </c>
      <c r="H1495">
        <v>-80.883864000000003</v>
      </c>
      <c r="I1495">
        <v>3</v>
      </c>
      <c r="J1495">
        <v>35</v>
      </c>
      <c r="K1495">
        <v>1</v>
      </c>
      <c r="L1495" t="s">
        <v>5535</v>
      </c>
    </row>
    <row r="1496" spans="1:12" x14ac:dyDescent="0.2">
      <c r="A1496" t="s">
        <v>5536</v>
      </c>
      <c r="B1496" t="s">
        <v>5537</v>
      </c>
      <c r="C1496" t="s">
        <v>5538</v>
      </c>
      <c r="D1496" t="s">
        <v>21</v>
      </c>
      <c r="E1496" t="s">
        <v>16</v>
      </c>
      <c r="F1496">
        <v>28204</v>
      </c>
      <c r="G1496">
        <v>35.2128364</v>
      </c>
      <c r="H1496">
        <v>-80.835818399999994</v>
      </c>
      <c r="I1496">
        <v>5</v>
      </c>
      <c r="J1496">
        <v>20</v>
      </c>
      <c r="K1496">
        <v>0</v>
      </c>
      <c r="L1496" t="s">
        <v>5539</v>
      </c>
    </row>
    <row r="1497" spans="1:12" x14ac:dyDescent="0.2">
      <c r="A1497" t="s">
        <v>5540</v>
      </c>
      <c r="B1497" t="s">
        <v>5541</v>
      </c>
      <c r="C1497" t="s">
        <v>5542</v>
      </c>
      <c r="D1497" t="s">
        <v>21</v>
      </c>
      <c r="E1497" t="s">
        <v>16</v>
      </c>
      <c r="F1497">
        <v>28273</v>
      </c>
      <c r="G1497">
        <v>35.111361000000002</v>
      </c>
      <c r="H1497">
        <v>-80.881792000000004</v>
      </c>
      <c r="I1497">
        <v>2</v>
      </c>
      <c r="J1497">
        <v>60</v>
      </c>
      <c r="K1497">
        <v>1</v>
      </c>
      <c r="L1497" t="s">
        <v>5543</v>
      </c>
    </row>
    <row r="1498" spans="1:12" x14ac:dyDescent="0.2">
      <c r="A1498" t="s">
        <v>5544</v>
      </c>
      <c r="B1498" t="s">
        <v>5545</v>
      </c>
      <c r="C1498" t="s">
        <v>5546</v>
      </c>
      <c r="D1498" t="s">
        <v>26</v>
      </c>
      <c r="E1498" t="s">
        <v>16</v>
      </c>
      <c r="F1498">
        <v>28078</v>
      </c>
      <c r="G1498">
        <v>35.410178899999998</v>
      </c>
      <c r="H1498">
        <v>-80.855048600000003</v>
      </c>
      <c r="I1498">
        <v>2.5</v>
      </c>
      <c r="J1498">
        <v>3</v>
      </c>
      <c r="K1498">
        <v>0</v>
      </c>
      <c r="L1498" t="s">
        <v>4112</v>
      </c>
    </row>
    <row r="1499" spans="1:12" x14ac:dyDescent="0.2">
      <c r="A1499" t="s">
        <v>5547</v>
      </c>
      <c r="B1499" t="s">
        <v>5548</v>
      </c>
      <c r="C1499" t="s">
        <v>5549</v>
      </c>
      <c r="D1499" t="s">
        <v>21</v>
      </c>
      <c r="E1499" t="s">
        <v>16</v>
      </c>
      <c r="F1499">
        <v>28210</v>
      </c>
      <c r="G1499">
        <v>35.117998999999998</v>
      </c>
      <c r="H1499">
        <v>-80.873217999999994</v>
      </c>
      <c r="I1499">
        <v>3.5</v>
      </c>
      <c r="J1499">
        <v>3</v>
      </c>
      <c r="K1499">
        <v>1</v>
      </c>
      <c r="L1499" t="s">
        <v>5550</v>
      </c>
    </row>
    <row r="1500" spans="1:12" x14ac:dyDescent="0.2">
      <c r="A1500" t="s">
        <v>5551</v>
      </c>
      <c r="B1500" t="s">
        <v>5552</v>
      </c>
      <c r="C1500" t="s">
        <v>5553</v>
      </c>
      <c r="D1500" t="s">
        <v>21</v>
      </c>
      <c r="E1500" t="s">
        <v>16</v>
      </c>
      <c r="F1500">
        <v>28262</v>
      </c>
      <c r="G1500">
        <v>35.340876000000002</v>
      </c>
      <c r="H1500">
        <v>-80.746601699999999</v>
      </c>
      <c r="I1500">
        <v>5</v>
      </c>
      <c r="J1500">
        <v>4</v>
      </c>
      <c r="K1500">
        <v>1</v>
      </c>
      <c r="L1500" t="s">
        <v>5554</v>
      </c>
    </row>
    <row r="1501" spans="1:12" x14ac:dyDescent="0.2">
      <c r="A1501" t="s">
        <v>5555</v>
      </c>
      <c r="B1501" t="s">
        <v>5556</v>
      </c>
      <c r="C1501" t="s">
        <v>5557</v>
      </c>
      <c r="D1501" t="s">
        <v>26</v>
      </c>
      <c r="E1501" t="s">
        <v>16</v>
      </c>
      <c r="F1501">
        <v>28078</v>
      </c>
      <c r="G1501">
        <v>35.446788699999999</v>
      </c>
      <c r="H1501">
        <v>-80.878638699999996</v>
      </c>
      <c r="I1501">
        <v>5</v>
      </c>
      <c r="J1501">
        <v>4</v>
      </c>
      <c r="K1501">
        <v>0</v>
      </c>
      <c r="L1501" t="s">
        <v>1052</v>
      </c>
    </row>
    <row r="1502" spans="1:12" x14ac:dyDescent="0.2">
      <c r="A1502" t="s">
        <v>5558</v>
      </c>
      <c r="B1502" t="s">
        <v>604</v>
      </c>
      <c r="C1502" t="s">
        <v>5559</v>
      </c>
      <c r="D1502" t="s">
        <v>21</v>
      </c>
      <c r="E1502" t="s">
        <v>16</v>
      </c>
      <c r="F1502">
        <v>28202</v>
      </c>
      <c r="G1502">
        <v>35.225386</v>
      </c>
      <c r="H1502">
        <v>-80.846063000000001</v>
      </c>
      <c r="I1502">
        <v>3.5</v>
      </c>
      <c r="J1502">
        <v>8</v>
      </c>
      <c r="K1502">
        <v>0</v>
      </c>
      <c r="L1502" t="s">
        <v>5560</v>
      </c>
    </row>
    <row r="1503" spans="1:12" x14ac:dyDescent="0.2">
      <c r="A1503" t="s">
        <v>5561</v>
      </c>
      <c r="B1503" t="s">
        <v>5562</v>
      </c>
      <c r="C1503" t="s">
        <v>5563</v>
      </c>
      <c r="D1503" t="s">
        <v>39</v>
      </c>
      <c r="E1503" t="s">
        <v>16</v>
      </c>
      <c r="F1503">
        <v>28027</v>
      </c>
      <c r="G1503">
        <v>35.367528</v>
      </c>
      <c r="H1503">
        <v>-80.670788000000002</v>
      </c>
      <c r="I1503">
        <v>3.5</v>
      </c>
      <c r="J1503">
        <v>3</v>
      </c>
      <c r="K1503">
        <v>1</v>
      </c>
      <c r="L1503" t="s">
        <v>5564</v>
      </c>
    </row>
    <row r="1504" spans="1:12" x14ac:dyDescent="0.2">
      <c r="A1504" t="s">
        <v>5565</v>
      </c>
      <c r="B1504" t="s">
        <v>5566</v>
      </c>
      <c r="C1504" t="s">
        <v>5567</v>
      </c>
      <c r="D1504" t="s">
        <v>295</v>
      </c>
      <c r="E1504" t="s">
        <v>16</v>
      </c>
      <c r="F1504">
        <v>28134</v>
      </c>
      <c r="G1504">
        <v>35.074491999999999</v>
      </c>
      <c r="H1504">
        <v>-80.876731000000007</v>
      </c>
      <c r="I1504">
        <v>3.5</v>
      </c>
      <c r="J1504">
        <v>5</v>
      </c>
      <c r="K1504">
        <v>0</v>
      </c>
      <c r="L1504" t="s">
        <v>5568</v>
      </c>
    </row>
    <row r="1505" spans="1:12" x14ac:dyDescent="0.2">
      <c r="A1505" t="s">
        <v>5569</v>
      </c>
      <c r="B1505" t="s">
        <v>5570</v>
      </c>
      <c r="C1505" t="s">
        <v>5571</v>
      </c>
      <c r="D1505" t="s">
        <v>588</v>
      </c>
      <c r="E1505" t="s">
        <v>16</v>
      </c>
      <c r="F1505">
        <v>28110</v>
      </c>
      <c r="G1505">
        <v>35.004764899999998</v>
      </c>
      <c r="H1505">
        <v>-80.562724299999999</v>
      </c>
      <c r="I1505">
        <v>2.5</v>
      </c>
      <c r="J1505">
        <v>3</v>
      </c>
      <c r="K1505">
        <v>1</v>
      </c>
      <c r="L1505" t="s">
        <v>5572</v>
      </c>
    </row>
    <row r="1506" spans="1:12" x14ac:dyDescent="0.2">
      <c r="A1506" t="s">
        <v>5573</v>
      </c>
      <c r="B1506" t="s">
        <v>5574</v>
      </c>
      <c r="C1506" t="s">
        <v>5575</v>
      </c>
      <c r="D1506" t="s">
        <v>21</v>
      </c>
      <c r="E1506" t="s">
        <v>16</v>
      </c>
      <c r="F1506">
        <v>28262</v>
      </c>
      <c r="G1506">
        <v>35.294535199999999</v>
      </c>
      <c r="H1506">
        <v>-80.753513299999995</v>
      </c>
      <c r="I1506">
        <v>4.5</v>
      </c>
      <c r="J1506">
        <v>73</v>
      </c>
      <c r="K1506">
        <v>1</v>
      </c>
      <c r="L1506" t="s">
        <v>5576</v>
      </c>
    </row>
    <row r="1507" spans="1:12" x14ac:dyDescent="0.2">
      <c r="A1507" t="s">
        <v>5577</v>
      </c>
      <c r="B1507" t="s">
        <v>5578</v>
      </c>
      <c r="C1507" t="s">
        <v>199</v>
      </c>
      <c r="D1507" t="s">
        <v>21</v>
      </c>
      <c r="E1507" t="s">
        <v>16</v>
      </c>
      <c r="F1507">
        <v>28273</v>
      </c>
      <c r="G1507">
        <v>35.1282791</v>
      </c>
      <c r="H1507">
        <v>-80.943020700000005</v>
      </c>
      <c r="I1507">
        <v>4</v>
      </c>
      <c r="J1507">
        <v>9</v>
      </c>
      <c r="K1507">
        <v>1</v>
      </c>
      <c r="L1507" t="s">
        <v>709</v>
      </c>
    </row>
    <row r="1508" spans="1:12" x14ac:dyDescent="0.2">
      <c r="A1508" t="s">
        <v>5579</v>
      </c>
      <c r="B1508" t="s">
        <v>5580</v>
      </c>
      <c r="C1508" t="s">
        <v>2160</v>
      </c>
      <c r="D1508" t="s">
        <v>295</v>
      </c>
      <c r="E1508" t="s">
        <v>16</v>
      </c>
      <c r="F1508">
        <v>28134</v>
      </c>
      <c r="G1508">
        <v>35.08343</v>
      </c>
      <c r="H1508">
        <v>-80.876811000000004</v>
      </c>
      <c r="I1508">
        <v>4</v>
      </c>
      <c r="J1508">
        <v>10</v>
      </c>
      <c r="K1508">
        <v>1</v>
      </c>
      <c r="L1508" t="s">
        <v>5581</v>
      </c>
    </row>
    <row r="1509" spans="1:12" x14ac:dyDescent="0.2">
      <c r="A1509" t="s">
        <v>5582</v>
      </c>
      <c r="B1509" t="s">
        <v>5583</v>
      </c>
      <c r="C1509" t="s">
        <v>5584</v>
      </c>
      <c r="D1509" t="s">
        <v>456</v>
      </c>
      <c r="E1509" t="s">
        <v>16</v>
      </c>
      <c r="F1509">
        <v>28012</v>
      </c>
      <c r="G1509">
        <v>35.271926499999999</v>
      </c>
      <c r="H1509">
        <v>-81.047670199999999</v>
      </c>
      <c r="I1509">
        <v>3</v>
      </c>
      <c r="J1509">
        <v>5</v>
      </c>
      <c r="K1509">
        <v>1</v>
      </c>
      <c r="L1509" t="s">
        <v>3224</v>
      </c>
    </row>
    <row r="1510" spans="1:12" x14ac:dyDescent="0.2">
      <c r="A1510" t="s">
        <v>5585</v>
      </c>
      <c r="B1510" t="s">
        <v>5586</v>
      </c>
      <c r="C1510" t="s">
        <v>5587</v>
      </c>
      <c r="D1510" t="s">
        <v>135</v>
      </c>
      <c r="E1510" t="s">
        <v>16</v>
      </c>
      <c r="F1510">
        <v>28105</v>
      </c>
      <c r="G1510">
        <v>35.081923000000003</v>
      </c>
      <c r="H1510">
        <v>-80.728712000000002</v>
      </c>
      <c r="I1510">
        <v>5</v>
      </c>
      <c r="J1510">
        <v>3</v>
      </c>
      <c r="K1510">
        <v>1</v>
      </c>
      <c r="L1510" t="s">
        <v>5588</v>
      </c>
    </row>
    <row r="1511" spans="1:12" x14ac:dyDescent="0.2">
      <c r="A1511" t="s">
        <v>5589</v>
      </c>
      <c r="B1511" t="s">
        <v>5590</v>
      </c>
      <c r="C1511" t="s">
        <v>5591</v>
      </c>
      <c r="D1511" t="s">
        <v>21</v>
      </c>
      <c r="E1511" t="s">
        <v>16</v>
      </c>
      <c r="F1511">
        <v>28270</v>
      </c>
      <c r="G1511">
        <v>35.066514599999998</v>
      </c>
      <c r="H1511">
        <v>-80.762164999999996</v>
      </c>
      <c r="I1511">
        <v>4.5</v>
      </c>
      <c r="J1511">
        <v>13</v>
      </c>
      <c r="K1511">
        <v>1</v>
      </c>
      <c r="L1511" t="s">
        <v>1275</v>
      </c>
    </row>
    <row r="1512" spans="1:12" x14ac:dyDescent="0.2">
      <c r="A1512" t="s">
        <v>5592</v>
      </c>
      <c r="B1512" t="s">
        <v>5593</v>
      </c>
      <c r="C1512" t="s">
        <v>5594</v>
      </c>
      <c r="D1512" t="s">
        <v>21</v>
      </c>
      <c r="E1512" t="s">
        <v>16</v>
      </c>
      <c r="F1512">
        <v>28205</v>
      </c>
      <c r="G1512">
        <v>35.215789999999998</v>
      </c>
      <c r="H1512">
        <v>-80.786793799999998</v>
      </c>
      <c r="I1512">
        <v>4.5</v>
      </c>
      <c r="J1512">
        <v>10</v>
      </c>
      <c r="K1512">
        <v>1</v>
      </c>
      <c r="L1512" t="s">
        <v>5595</v>
      </c>
    </row>
    <row r="1513" spans="1:12" x14ac:dyDescent="0.2">
      <c r="A1513" t="s">
        <v>5596</v>
      </c>
      <c r="B1513" t="s">
        <v>5597</v>
      </c>
      <c r="C1513" t="s">
        <v>5598</v>
      </c>
      <c r="D1513" t="s">
        <v>21</v>
      </c>
      <c r="E1513" t="s">
        <v>16</v>
      </c>
      <c r="F1513">
        <v>28277</v>
      </c>
      <c r="G1513">
        <v>35.032753</v>
      </c>
      <c r="H1513">
        <v>-80.814124100000001</v>
      </c>
      <c r="I1513">
        <v>3.5</v>
      </c>
      <c r="J1513">
        <v>46</v>
      </c>
      <c r="K1513">
        <v>1</v>
      </c>
      <c r="L1513" t="s">
        <v>5599</v>
      </c>
    </row>
    <row r="1514" spans="1:12" x14ac:dyDescent="0.2">
      <c r="A1514" t="s">
        <v>5600</v>
      </c>
      <c r="B1514" t="s">
        <v>5601</v>
      </c>
      <c r="D1514" t="s">
        <v>21</v>
      </c>
      <c r="E1514" t="s">
        <v>16</v>
      </c>
      <c r="F1514">
        <v>28209</v>
      </c>
      <c r="G1514">
        <v>35.1811188</v>
      </c>
      <c r="H1514">
        <v>-80.848849799999996</v>
      </c>
      <c r="I1514">
        <v>5</v>
      </c>
      <c r="J1514">
        <v>11</v>
      </c>
      <c r="K1514">
        <v>1</v>
      </c>
      <c r="L1514" t="s">
        <v>5602</v>
      </c>
    </row>
    <row r="1515" spans="1:12" x14ac:dyDescent="0.2">
      <c r="A1515" t="s">
        <v>5603</v>
      </c>
      <c r="B1515" t="s">
        <v>5604</v>
      </c>
      <c r="C1515" t="s">
        <v>5605</v>
      </c>
      <c r="D1515" t="s">
        <v>21</v>
      </c>
      <c r="E1515" t="s">
        <v>16</v>
      </c>
      <c r="F1515">
        <v>28277</v>
      </c>
      <c r="G1515">
        <v>35.0543099</v>
      </c>
      <c r="H1515">
        <v>-80.767901499999994</v>
      </c>
      <c r="I1515">
        <v>4.5</v>
      </c>
      <c r="J1515">
        <v>15</v>
      </c>
      <c r="K1515">
        <v>1</v>
      </c>
      <c r="L1515" t="s">
        <v>5606</v>
      </c>
    </row>
    <row r="1516" spans="1:12" x14ac:dyDescent="0.2">
      <c r="A1516" t="s">
        <v>5607</v>
      </c>
      <c r="B1516" t="s">
        <v>5608</v>
      </c>
      <c r="C1516" t="s">
        <v>5609</v>
      </c>
      <c r="D1516" t="s">
        <v>21</v>
      </c>
      <c r="E1516" t="s">
        <v>16</v>
      </c>
      <c r="F1516">
        <v>28277</v>
      </c>
      <c r="G1516">
        <v>35.056777199999999</v>
      </c>
      <c r="H1516">
        <v>-80.853606400000004</v>
      </c>
      <c r="I1516">
        <v>3.5</v>
      </c>
      <c r="J1516">
        <v>5</v>
      </c>
      <c r="K1516">
        <v>1</v>
      </c>
      <c r="L1516" t="s">
        <v>5610</v>
      </c>
    </row>
    <row r="1517" spans="1:12" x14ac:dyDescent="0.2">
      <c r="A1517" t="s">
        <v>5611</v>
      </c>
      <c r="B1517" t="s">
        <v>5612</v>
      </c>
      <c r="C1517" t="s">
        <v>5613</v>
      </c>
      <c r="D1517" t="s">
        <v>21</v>
      </c>
      <c r="E1517" t="s">
        <v>16</v>
      </c>
      <c r="F1517">
        <v>28277</v>
      </c>
      <c r="G1517">
        <v>35.068228099999999</v>
      </c>
      <c r="H1517">
        <v>-80.842991299999994</v>
      </c>
      <c r="I1517">
        <v>5</v>
      </c>
      <c r="J1517">
        <v>5</v>
      </c>
      <c r="K1517">
        <v>1</v>
      </c>
      <c r="L1517" t="s">
        <v>5614</v>
      </c>
    </row>
    <row r="1518" spans="1:12" x14ac:dyDescent="0.2">
      <c r="A1518" t="s">
        <v>5615</v>
      </c>
      <c r="B1518" t="s">
        <v>5616</v>
      </c>
      <c r="C1518" t="s">
        <v>5617</v>
      </c>
      <c r="D1518" t="s">
        <v>21</v>
      </c>
      <c r="E1518" t="s">
        <v>16</v>
      </c>
      <c r="F1518">
        <v>28273</v>
      </c>
      <c r="G1518">
        <v>35.138195205300001</v>
      </c>
      <c r="H1518">
        <v>-80.935370079899997</v>
      </c>
      <c r="I1518">
        <v>4</v>
      </c>
      <c r="J1518">
        <v>152</v>
      </c>
      <c r="K1518">
        <v>1</v>
      </c>
      <c r="L1518" t="s">
        <v>5618</v>
      </c>
    </row>
    <row r="1519" spans="1:12" x14ac:dyDescent="0.2">
      <c r="A1519" t="s">
        <v>5619</v>
      </c>
      <c r="B1519" t="s">
        <v>5620</v>
      </c>
      <c r="C1519" t="s">
        <v>20</v>
      </c>
      <c r="D1519" t="s">
        <v>21</v>
      </c>
      <c r="E1519" t="s">
        <v>16</v>
      </c>
      <c r="F1519">
        <v>28205</v>
      </c>
      <c r="G1519">
        <v>35.194893999999998</v>
      </c>
      <c r="H1519">
        <v>-80.767442000000003</v>
      </c>
      <c r="I1519">
        <v>2</v>
      </c>
      <c r="J1519">
        <v>10</v>
      </c>
      <c r="K1519">
        <v>0</v>
      </c>
      <c r="L1519" t="s">
        <v>1659</v>
      </c>
    </row>
    <row r="1520" spans="1:12" x14ac:dyDescent="0.2">
      <c r="A1520" t="s">
        <v>5621</v>
      </c>
      <c r="B1520" t="s">
        <v>5622</v>
      </c>
      <c r="C1520" t="s">
        <v>5623</v>
      </c>
      <c r="D1520" t="s">
        <v>295</v>
      </c>
      <c r="E1520" t="s">
        <v>16</v>
      </c>
      <c r="F1520">
        <v>28134</v>
      </c>
      <c r="G1520">
        <v>35.085376500000002</v>
      </c>
      <c r="H1520">
        <v>-80.890654799999993</v>
      </c>
      <c r="I1520">
        <v>4.5</v>
      </c>
      <c r="J1520">
        <v>16</v>
      </c>
      <c r="K1520">
        <v>1</v>
      </c>
      <c r="L1520" t="s">
        <v>188</v>
      </c>
    </row>
    <row r="1521" spans="1:12" x14ac:dyDescent="0.2">
      <c r="A1521" t="s">
        <v>5624</v>
      </c>
      <c r="B1521" t="s">
        <v>5625</v>
      </c>
      <c r="D1521" t="s">
        <v>21</v>
      </c>
      <c r="E1521" t="s">
        <v>16</v>
      </c>
      <c r="F1521">
        <v>28214</v>
      </c>
      <c r="G1521">
        <v>35.248896600000002</v>
      </c>
      <c r="H1521">
        <v>-80.947608200000005</v>
      </c>
      <c r="I1521">
        <v>3.5</v>
      </c>
      <c r="J1521">
        <v>6</v>
      </c>
      <c r="K1521">
        <v>1</v>
      </c>
      <c r="L1521" t="s">
        <v>5626</v>
      </c>
    </row>
    <row r="1522" spans="1:12" x14ac:dyDescent="0.2">
      <c r="A1522" t="s">
        <v>5627</v>
      </c>
      <c r="B1522" t="s">
        <v>5628</v>
      </c>
      <c r="C1522" t="s">
        <v>5629</v>
      </c>
      <c r="D1522" t="s">
        <v>21</v>
      </c>
      <c r="E1522" t="s">
        <v>16</v>
      </c>
      <c r="F1522">
        <v>28277</v>
      </c>
      <c r="G1522">
        <v>35.066800999999998</v>
      </c>
      <c r="H1522">
        <v>-80.838596199999998</v>
      </c>
      <c r="I1522">
        <v>4</v>
      </c>
      <c r="J1522">
        <v>13</v>
      </c>
      <c r="K1522">
        <v>1</v>
      </c>
      <c r="L1522" t="s">
        <v>3004</v>
      </c>
    </row>
    <row r="1523" spans="1:12" x14ac:dyDescent="0.2">
      <c r="A1523" t="s">
        <v>5630</v>
      </c>
      <c r="B1523" t="s">
        <v>5631</v>
      </c>
      <c r="C1523" t="s">
        <v>5632</v>
      </c>
      <c r="D1523" t="s">
        <v>21</v>
      </c>
      <c r="E1523" t="s">
        <v>16</v>
      </c>
      <c r="F1523">
        <v>28204</v>
      </c>
      <c r="G1523">
        <v>35.212387900000003</v>
      </c>
      <c r="H1523">
        <v>-80.817146500000007</v>
      </c>
      <c r="I1523">
        <v>4.5</v>
      </c>
      <c r="J1523">
        <v>60</v>
      </c>
      <c r="K1523">
        <v>1</v>
      </c>
      <c r="L1523" t="s">
        <v>287</v>
      </c>
    </row>
    <row r="1524" spans="1:12" x14ac:dyDescent="0.2">
      <c r="A1524" t="s">
        <v>5633</v>
      </c>
      <c r="B1524" t="s">
        <v>5634</v>
      </c>
      <c r="C1524" t="s">
        <v>5635</v>
      </c>
      <c r="D1524" t="s">
        <v>4275</v>
      </c>
      <c r="E1524" t="s">
        <v>16</v>
      </c>
      <c r="F1524">
        <v>28104</v>
      </c>
      <c r="G1524">
        <v>34.999544999999998</v>
      </c>
      <c r="H1524">
        <v>-80.698982999999998</v>
      </c>
      <c r="I1524">
        <v>3.5</v>
      </c>
      <c r="J1524">
        <v>73</v>
      </c>
      <c r="K1524">
        <v>1</v>
      </c>
      <c r="L1524" t="s">
        <v>5636</v>
      </c>
    </row>
    <row r="1525" spans="1:12" x14ac:dyDescent="0.2">
      <c r="A1525" t="s">
        <v>5637</v>
      </c>
      <c r="B1525" t="s">
        <v>5638</v>
      </c>
      <c r="C1525" t="s">
        <v>5639</v>
      </c>
      <c r="D1525" t="s">
        <v>21</v>
      </c>
      <c r="E1525" t="s">
        <v>16</v>
      </c>
      <c r="F1525">
        <v>28211</v>
      </c>
      <c r="G1525">
        <v>35.156094600000003</v>
      </c>
      <c r="H1525">
        <v>-80.824744999999993</v>
      </c>
      <c r="I1525">
        <v>3</v>
      </c>
      <c r="J1525">
        <v>3</v>
      </c>
      <c r="K1525">
        <v>1</v>
      </c>
      <c r="L1525" t="s">
        <v>5640</v>
      </c>
    </row>
    <row r="1526" spans="1:12" x14ac:dyDescent="0.2">
      <c r="A1526" t="s">
        <v>5641</v>
      </c>
      <c r="B1526" t="s">
        <v>5642</v>
      </c>
      <c r="C1526" t="s">
        <v>5643</v>
      </c>
      <c r="D1526" t="s">
        <v>21</v>
      </c>
      <c r="E1526" t="s">
        <v>16</v>
      </c>
      <c r="F1526">
        <v>28204</v>
      </c>
      <c r="G1526">
        <v>35.2054361</v>
      </c>
      <c r="H1526">
        <v>-80.810830300000006</v>
      </c>
      <c r="I1526">
        <v>2.5</v>
      </c>
      <c r="J1526">
        <v>23</v>
      </c>
      <c r="K1526">
        <v>1</v>
      </c>
      <c r="L1526" t="s">
        <v>5644</v>
      </c>
    </row>
    <row r="1527" spans="1:12" x14ac:dyDescent="0.2">
      <c r="A1527" t="s">
        <v>5645</v>
      </c>
      <c r="B1527" t="s">
        <v>5646</v>
      </c>
      <c r="C1527" t="s">
        <v>5647</v>
      </c>
      <c r="D1527" t="s">
        <v>456</v>
      </c>
      <c r="E1527" t="s">
        <v>16</v>
      </c>
      <c r="F1527">
        <v>28012</v>
      </c>
      <c r="G1527">
        <v>35.251199999999997</v>
      </c>
      <c r="H1527">
        <v>-81.029600000000002</v>
      </c>
      <c r="I1527">
        <v>2</v>
      </c>
      <c r="J1527">
        <v>3</v>
      </c>
      <c r="K1527">
        <v>1</v>
      </c>
      <c r="L1527" t="s">
        <v>5648</v>
      </c>
    </row>
    <row r="1528" spans="1:12" x14ac:dyDescent="0.2">
      <c r="A1528" t="s">
        <v>5649</v>
      </c>
      <c r="B1528" t="s">
        <v>5650</v>
      </c>
      <c r="C1528" t="s">
        <v>5651</v>
      </c>
      <c r="D1528" t="s">
        <v>21</v>
      </c>
      <c r="E1528" t="s">
        <v>16</v>
      </c>
      <c r="F1528">
        <v>28277</v>
      </c>
      <c r="G1528">
        <v>35.057217199999997</v>
      </c>
      <c r="H1528">
        <v>-80.854663200000005</v>
      </c>
      <c r="I1528">
        <v>3</v>
      </c>
      <c r="J1528">
        <v>4</v>
      </c>
      <c r="K1528">
        <v>1</v>
      </c>
      <c r="L1528" t="s">
        <v>5652</v>
      </c>
    </row>
    <row r="1529" spans="1:12" x14ac:dyDescent="0.2">
      <c r="A1529" t="s">
        <v>5653</v>
      </c>
      <c r="B1529" t="s">
        <v>5654</v>
      </c>
      <c r="C1529" t="s">
        <v>5655</v>
      </c>
      <c r="D1529" t="s">
        <v>21</v>
      </c>
      <c r="E1529" t="s">
        <v>16</v>
      </c>
      <c r="F1529">
        <v>28206</v>
      </c>
      <c r="G1529">
        <v>35.2687946</v>
      </c>
      <c r="H1529">
        <v>-80.837843699999993</v>
      </c>
      <c r="I1529">
        <v>3.5</v>
      </c>
      <c r="J1529">
        <v>10</v>
      </c>
      <c r="K1529">
        <v>0</v>
      </c>
      <c r="L1529" t="s">
        <v>5656</v>
      </c>
    </row>
    <row r="1530" spans="1:12" x14ac:dyDescent="0.2">
      <c r="A1530" t="s">
        <v>5657</v>
      </c>
      <c r="B1530" t="s">
        <v>5658</v>
      </c>
      <c r="C1530" t="s">
        <v>5659</v>
      </c>
      <c r="D1530" t="s">
        <v>26</v>
      </c>
      <c r="E1530" t="s">
        <v>16</v>
      </c>
      <c r="F1530">
        <v>28078</v>
      </c>
      <c r="G1530">
        <v>35.384037900000003</v>
      </c>
      <c r="H1530">
        <v>-80.840096000000003</v>
      </c>
      <c r="I1530">
        <v>3</v>
      </c>
      <c r="J1530">
        <v>8</v>
      </c>
      <c r="K1530">
        <v>1</v>
      </c>
      <c r="L1530" t="s">
        <v>5660</v>
      </c>
    </row>
    <row r="1531" spans="1:12" x14ac:dyDescent="0.2">
      <c r="A1531" t="s">
        <v>5661</v>
      </c>
      <c r="B1531" t="s">
        <v>5662</v>
      </c>
      <c r="C1531" t="s">
        <v>5663</v>
      </c>
      <c r="D1531" t="s">
        <v>21</v>
      </c>
      <c r="E1531" t="s">
        <v>16</v>
      </c>
      <c r="F1531">
        <v>28277</v>
      </c>
      <c r="G1531">
        <v>35.050863300000003</v>
      </c>
      <c r="H1531">
        <v>-80.764654899999996</v>
      </c>
      <c r="I1531">
        <v>4</v>
      </c>
      <c r="J1531">
        <v>6</v>
      </c>
      <c r="K1531">
        <v>0</v>
      </c>
      <c r="L1531" t="s">
        <v>119</v>
      </c>
    </row>
    <row r="1532" spans="1:12" x14ac:dyDescent="0.2">
      <c r="A1532" t="s">
        <v>5664</v>
      </c>
      <c r="B1532" t="s">
        <v>5665</v>
      </c>
      <c r="C1532" t="s">
        <v>5666</v>
      </c>
      <c r="D1532" t="s">
        <v>21</v>
      </c>
      <c r="E1532" t="s">
        <v>16</v>
      </c>
      <c r="F1532">
        <v>28217</v>
      </c>
      <c r="G1532">
        <v>35.169864699999998</v>
      </c>
      <c r="H1532">
        <v>-80.875631299999995</v>
      </c>
      <c r="I1532">
        <v>4</v>
      </c>
      <c r="J1532">
        <v>301</v>
      </c>
      <c r="K1532">
        <v>1</v>
      </c>
      <c r="L1532" t="s">
        <v>5667</v>
      </c>
    </row>
    <row r="1533" spans="1:12" x14ac:dyDescent="0.2">
      <c r="A1533" t="s">
        <v>5668</v>
      </c>
      <c r="B1533" t="s">
        <v>5669</v>
      </c>
      <c r="C1533" t="s">
        <v>5670</v>
      </c>
      <c r="D1533" t="s">
        <v>21</v>
      </c>
      <c r="E1533" t="s">
        <v>16</v>
      </c>
      <c r="F1533">
        <v>28277</v>
      </c>
      <c r="G1533">
        <v>35.058142799999999</v>
      </c>
      <c r="H1533">
        <v>-80.817611099999993</v>
      </c>
      <c r="I1533">
        <v>2.5</v>
      </c>
      <c r="J1533">
        <v>5</v>
      </c>
      <c r="K1533">
        <v>1</v>
      </c>
      <c r="L1533" t="s">
        <v>5671</v>
      </c>
    </row>
    <row r="1534" spans="1:12" x14ac:dyDescent="0.2">
      <c r="A1534" t="s">
        <v>5672</v>
      </c>
      <c r="B1534" t="s">
        <v>5673</v>
      </c>
      <c r="C1534" t="s">
        <v>5674</v>
      </c>
      <c r="D1534" t="s">
        <v>21</v>
      </c>
      <c r="E1534" t="s">
        <v>16</v>
      </c>
      <c r="F1534">
        <v>28269</v>
      </c>
      <c r="G1534">
        <v>35.329919500000003</v>
      </c>
      <c r="H1534">
        <v>-80.843919999999997</v>
      </c>
      <c r="I1534">
        <v>3.5</v>
      </c>
      <c r="J1534">
        <v>5</v>
      </c>
      <c r="K1534">
        <v>1</v>
      </c>
      <c r="L1534" t="s">
        <v>5675</v>
      </c>
    </row>
    <row r="1535" spans="1:12" x14ac:dyDescent="0.2">
      <c r="A1535" t="s">
        <v>5676</v>
      </c>
      <c r="B1535" t="s">
        <v>5677</v>
      </c>
      <c r="C1535" t="s">
        <v>5678</v>
      </c>
      <c r="D1535" t="s">
        <v>21</v>
      </c>
      <c r="E1535" t="s">
        <v>16</v>
      </c>
      <c r="F1535">
        <v>28217</v>
      </c>
      <c r="G1535">
        <v>35.199474100000003</v>
      </c>
      <c r="H1535">
        <v>-80.883177399999994</v>
      </c>
      <c r="I1535">
        <v>4.5</v>
      </c>
      <c r="J1535">
        <v>7</v>
      </c>
      <c r="K1535">
        <v>1</v>
      </c>
      <c r="L1535" t="s">
        <v>5679</v>
      </c>
    </row>
    <row r="1536" spans="1:12" x14ac:dyDescent="0.2">
      <c r="A1536" t="s">
        <v>5680</v>
      </c>
      <c r="B1536" t="s">
        <v>5681</v>
      </c>
      <c r="C1536" t="s">
        <v>5682</v>
      </c>
      <c r="D1536" t="s">
        <v>21</v>
      </c>
      <c r="E1536" t="s">
        <v>16</v>
      </c>
      <c r="F1536">
        <v>28213</v>
      </c>
      <c r="G1536">
        <v>35.301642000000001</v>
      </c>
      <c r="H1536">
        <v>-80.720419000000007</v>
      </c>
      <c r="I1536">
        <v>2</v>
      </c>
      <c r="J1536">
        <v>4</v>
      </c>
      <c r="K1536">
        <v>1</v>
      </c>
      <c r="L1536" t="s">
        <v>1109</v>
      </c>
    </row>
    <row r="1537" spans="1:12" x14ac:dyDescent="0.2">
      <c r="A1537" t="s">
        <v>5683</v>
      </c>
      <c r="B1537" t="s">
        <v>641</v>
      </c>
      <c r="C1537" t="s">
        <v>5684</v>
      </c>
      <c r="D1537" t="s">
        <v>39</v>
      </c>
      <c r="E1537" t="s">
        <v>16</v>
      </c>
      <c r="F1537">
        <v>28025</v>
      </c>
      <c r="G1537">
        <v>35.371397064299998</v>
      </c>
      <c r="H1537">
        <v>-80.549346083700001</v>
      </c>
      <c r="I1537">
        <v>1.5</v>
      </c>
      <c r="J1537">
        <v>17</v>
      </c>
      <c r="K1537">
        <v>1</v>
      </c>
      <c r="L1537" t="s">
        <v>5685</v>
      </c>
    </row>
    <row r="1538" spans="1:12" x14ac:dyDescent="0.2">
      <c r="A1538" t="s">
        <v>5686</v>
      </c>
      <c r="B1538" t="s">
        <v>5687</v>
      </c>
      <c r="C1538" t="s">
        <v>5688</v>
      </c>
      <c r="D1538" t="s">
        <v>30</v>
      </c>
      <c r="E1538" t="s">
        <v>16</v>
      </c>
      <c r="F1538">
        <v>28054</v>
      </c>
      <c r="G1538">
        <v>35.259946999999997</v>
      </c>
      <c r="H1538">
        <v>-81.110506000000001</v>
      </c>
      <c r="I1538">
        <v>2.5</v>
      </c>
      <c r="J1538">
        <v>24</v>
      </c>
      <c r="K1538">
        <v>1</v>
      </c>
      <c r="L1538" t="s">
        <v>5307</v>
      </c>
    </row>
    <row r="1539" spans="1:12" x14ac:dyDescent="0.2">
      <c r="A1539" t="s">
        <v>5689</v>
      </c>
      <c r="B1539" t="s">
        <v>2914</v>
      </c>
      <c r="C1539" t="s">
        <v>5690</v>
      </c>
      <c r="D1539" t="s">
        <v>21</v>
      </c>
      <c r="E1539" t="s">
        <v>16</v>
      </c>
      <c r="F1539">
        <v>28226</v>
      </c>
      <c r="G1539">
        <v>35.096682000000001</v>
      </c>
      <c r="H1539">
        <v>-80.782374000000004</v>
      </c>
      <c r="I1539">
        <v>2</v>
      </c>
      <c r="J1539">
        <v>24</v>
      </c>
      <c r="K1539">
        <v>1</v>
      </c>
      <c r="L1539" t="s">
        <v>5691</v>
      </c>
    </row>
    <row r="1540" spans="1:12" x14ac:dyDescent="0.2">
      <c r="A1540" t="s">
        <v>5692</v>
      </c>
      <c r="B1540" t="s">
        <v>5693</v>
      </c>
      <c r="C1540" t="s">
        <v>5694</v>
      </c>
      <c r="D1540" t="s">
        <v>21</v>
      </c>
      <c r="E1540" t="s">
        <v>16</v>
      </c>
      <c r="F1540">
        <v>28207</v>
      </c>
      <c r="G1540">
        <v>35.204008000000002</v>
      </c>
      <c r="H1540">
        <v>-80.835273000000001</v>
      </c>
      <c r="I1540">
        <v>2.5</v>
      </c>
      <c r="J1540">
        <v>22</v>
      </c>
      <c r="K1540">
        <v>1</v>
      </c>
      <c r="L1540" t="s">
        <v>5695</v>
      </c>
    </row>
    <row r="1541" spans="1:12" x14ac:dyDescent="0.2">
      <c r="A1541" t="s">
        <v>5696</v>
      </c>
      <c r="B1541" t="s">
        <v>5697</v>
      </c>
      <c r="C1541" t="s">
        <v>5698</v>
      </c>
      <c r="D1541" t="s">
        <v>21</v>
      </c>
      <c r="E1541" t="s">
        <v>16</v>
      </c>
      <c r="F1541">
        <v>28203</v>
      </c>
      <c r="G1541">
        <v>35.197208000000003</v>
      </c>
      <c r="H1541">
        <v>-80.851951999999997</v>
      </c>
      <c r="I1541">
        <v>4</v>
      </c>
      <c r="J1541">
        <v>43</v>
      </c>
      <c r="K1541">
        <v>1</v>
      </c>
      <c r="L1541" t="s">
        <v>1056</v>
      </c>
    </row>
    <row r="1542" spans="1:12" x14ac:dyDescent="0.2">
      <c r="A1542" t="s">
        <v>5699</v>
      </c>
      <c r="B1542" t="s">
        <v>5700</v>
      </c>
      <c r="C1542" t="s">
        <v>5701</v>
      </c>
      <c r="D1542" t="s">
        <v>21</v>
      </c>
      <c r="E1542" t="s">
        <v>16</v>
      </c>
      <c r="F1542">
        <v>28277</v>
      </c>
      <c r="G1542">
        <v>35.078959699999999</v>
      </c>
      <c r="H1542">
        <v>-80.817257799999993</v>
      </c>
      <c r="I1542">
        <v>3</v>
      </c>
      <c r="J1542">
        <v>33</v>
      </c>
      <c r="K1542">
        <v>0</v>
      </c>
      <c r="L1542" t="s">
        <v>2905</v>
      </c>
    </row>
    <row r="1543" spans="1:12" x14ac:dyDescent="0.2">
      <c r="A1543" t="s">
        <v>5702</v>
      </c>
      <c r="B1543" t="s">
        <v>5703</v>
      </c>
      <c r="C1543" t="s">
        <v>5704</v>
      </c>
      <c r="D1543" t="s">
        <v>21</v>
      </c>
      <c r="E1543" t="s">
        <v>16</v>
      </c>
      <c r="F1543">
        <v>28205</v>
      </c>
      <c r="G1543">
        <v>35.236753999999998</v>
      </c>
      <c r="H1543">
        <v>-80.797227000000007</v>
      </c>
      <c r="I1543">
        <v>4</v>
      </c>
      <c r="J1543">
        <v>6</v>
      </c>
      <c r="K1543">
        <v>0</v>
      </c>
      <c r="L1543" t="s">
        <v>5705</v>
      </c>
    </row>
    <row r="1544" spans="1:12" x14ac:dyDescent="0.2">
      <c r="A1544" t="s">
        <v>5706</v>
      </c>
      <c r="B1544" t="s">
        <v>5707</v>
      </c>
      <c r="C1544" t="s">
        <v>5708</v>
      </c>
      <c r="D1544" t="s">
        <v>21</v>
      </c>
      <c r="E1544" t="s">
        <v>16</v>
      </c>
      <c r="F1544">
        <v>28213</v>
      </c>
      <c r="G1544">
        <v>35.273316399999999</v>
      </c>
      <c r="H1544">
        <v>-80.768074600000006</v>
      </c>
      <c r="I1544">
        <v>4.5</v>
      </c>
      <c r="J1544">
        <v>10</v>
      </c>
      <c r="K1544">
        <v>1</v>
      </c>
      <c r="L1544" t="s">
        <v>5709</v>
      </c>
    </row>
    <row r="1545" spans="1:12" x14ac:dyDescent="0.2">
      <c r="A1545" t="s">
        <v>5710</v>
      </c>
      <c r="B1545" t="s">
        <v>5711</v>
      </c>
      <c r="C1545" t="s">
        <v>5712</v>
      </c>
      <c r="D1545" t="s">
        <v>21</v>
      </c>
      <c r="E1545" t="s">
        <v>16</v>
      </c>
      <c r="F1545">
        <v>28208</v>
      </c>
      <c r="G1545">
        <v>35.216838299999999</v>
      </c>
      <c r="H1545">
        <v>-80.882084899999995</v>
      </c>
      <c r="I1545">
        <v>3</v>
      </c>
      <c r="J1545">
        <v>17</v>
      </c>
      <c r="K1545">
        <v>1</v>
      </c>
      <c r="L1545" t="s">
        <v>5713</v>
      </c>
    </row>
    <row r="1546" spans="1:12" x14ac:dyDescent="0.2">
      <c r="A1546" t="s">
        <v>5714</v>
      </c>
      <c r="B1546" t="s">
        <v>5715</v>
      </c>
      <c r="C1546" t="s">
        <v>5716</v>
      </c>
      <c r="D1546" t="s">
        <v>135</v>
      </c>
      <c r="E1546" t="s">
        <v>16</v>
      </c>
      <c r="F1546">
        <v>28105</v>
      </c>
      <c r="G1546">
        <v>35.116444000000001</v>
      </c>
      <c r="H1546">
        <v>-80.721528300000003</v>
      </c>
      <c r="I1546">
        <v>4.5</v>
      </c>
      <c r="J1546">
        <v>18</v>
      </c>
      <c r="K1546">
        <v>1</v>
      </c>
      <c r="L1546" t="s">
        <v>428</v>
      </c>
    </row>
    <row r="1547" spans="1:12" x14ac:dyDescent="0.2">
      <c r="A1547" t="s">
        <v>5717</v>
      </c>
      <c r="B1547" t="s">
        <v>5718</v>
      </c>
      <c r="C1547" t="s">
        <v>5719</v>
      </c>
      <c r="D1547" t="s">
        <v>167</v>
      </c>
      <c r="E1547" t="s">
        <v>16</v>
      </c>
      <c r="F1547">
        <v>28075</v>
      </c>
      <c r="G1547">
        <v>35.320984000000003</v>
      </c>
      <c r="H1547">
        <v>-80.651848000000001</v>
      </c>
      <c r="I1547">
        <v>5</v>
      </c>
      <c r="J1547">
        <v>11</v>
      </c>
      <c r="K1547">
        <v>1</v>
      </c>
      <c r="L1547" t="s">
        <v>5720</v>
      </c>
    </row>
    <row r="1548" spans="1:12" x14ac:dyDescent="0.2">
      <c r="A1548" t="s">
        <v>5721</v>
      </c>
      <c r="B1548" t="s">
        <v>5722</v>
      </c>
      <c r="C1548" t="s">
        <v>5723</v>
      </c>
      <c r="D1548" t="s">
        <v>21</v>
      </c>
      <c r="E1548" t="s">
        <v>16</v>
      </c>
      <c r="F1548">
        <v>28277</v>
      </c>
      <c r="G1548">
        <v>35.0686131</v>
      </c>
      <c r="H1548">
        <v>-80.842575199999999</v>
      </c>
      <c r="I1548">
        <v>4.5</v>
      </c>
      <c r="J1548">
        <v>13</v>
      </c>
      <c r="K1548">
        <v>1</v>
      </c>
      <c r="L1548" t="s">
        <v>5724</v>
      </c>
    </row>
    <row r="1549" spans="1:12" x14ac:dyDescent="0.2">
      <c r="A1549" t="s">
        <v>5725</v>
      </c>
      <c r="B1549" t="s">
        <v>5726</v>
      </c>
      <c r="C1549" t="s">
        <v>5727</v>
      </c>
      <c r="D1549" t="s">
        <v>21</v>
      </c>
      <c r="E1549" t="s">
        <v>16</v>
      </c>
      <c r="F1549">
        <v>28202</v>
      </c>
      <c r="G1549">
        <v>35.2288329</v>
      </c>
      <c r="H1549">
        <v>-80.839725099999995</v>
      </c>
      <c r="I1549">
        <v>3</v>
      </c>
      <c r="J1549">
        <v>3</v>
      </c>
      <c r="K1549">
        <v>1</v>
      </c>
    </row>
    <row r="1550" spans="1:12" x14ac:dyDescent="0.2">
      <c r="A1550" t="s">
        <v>5728</v>
      </c>
      <c r="B1550" t="s">
        <v>5729</v>
      </c>
      <c r="C1550" t="s">
        <v>5730</v>
      </c>
      <c r="D1550" t="s">
        <v>21</v>
      </c>
      <c r="E1550" t="s">
        <v>16</v>
      </c>
      <c r="F1550">
        <v>28209</v>
      </c>
      <c r="G1550">
        <v>35.170714699999998</v>
      </c>
      <c r="H1550">
        <v>-80.851292599999994</v>
      </c>
      <c r="I1550">
        <v>4</v>
      </c>
      <c r="J1550">
        <v>21</v>
      </c>
      <c r="K1550">
        <v>1</v>
      </c>
      <c r="L1550" t="s">
        <v>5731</v>
      </c>
    </row>
    <row r="1551" spans="1:12" x14ac:dyDescent="0.2">
      <c r="A1551" t="s">
        <v>5732</v>
      </c>
      <c r="B1551" t="s">
        <v>5733</v>
      </c>
      <c r="C1551" t="s">
        <v>5734</v>
      </c>
      <c r="D1551" t="s">
        <v>21</v>
      </c>
      <c r="E1551" t="s">
        <v>16</v>
      </c>
      <c r="F1551">
        <v>28246</v>
      </c>
      <c r="G1551">
        <v>35.228490999999998</v>
      </c>
      <c r="H1551">
        <v>-80.843169000000003</v>
      </c>
      <c r="I1551">
        <v>1.5</v>
      </c>
      <c r="J1551">
        <v>8</v>
      </c>
      <c r="K1551">
        <v>1</v>
      </c>
      <c r="L1551" t="s">
        <v>5735</v>
      </c>
    </row>
    <row r="1552" spans="1:12" x14ac:dyDescent="0.2">
      <c r="A1552" t="s">
        <v>5736</v>
      </c>
      <c r="B1552" t="s">
        <v>5737</v>
      </c>
      <c r="C1552" t="s">
        <v>5738</v>
      </c>
      <c r="D1552" t="s">
        <v>697</v>
      </c>
      <c r="E1552" t="s">
        <v>16</v>
      </c>
      <c r="F1552">
        <v>28037</v>
      </c>
      <c r="G1552">
        <v>35.446536000000002</v>
      </c>
      <c r="H1552">
        <v>-80.998788000000005</v>
      </c>
      <c r="I1552">
        <v>4</v>
      </c>
      <c r="J1552">
        <v>43</v>
      </c>
      <c r="K1552">
        <v>1</v>
      </c>
      <c r="L1552" t="s">
        <v>264</v>
      </c>
    </row>
    <row r="1553" spans="1:12" x14ac:dyDescent="0.2">
      <c r="A1553" t="s">
        <v>5739</v>
      </c>
      <c r="B1553" t="s">
        <v>5740</v>
      </c>
      <c r="C1553" t="s">
        <v>5741</v>
      </c>
      <c r="D1553" t="s">
        <v>21</v>
      </c>
      <c r="E1553" t="s">
        <v>16</v>
      </c>
      <c r="F1553">
        <v>28203</v>
      </c>
      <c r="G1553">
        <v>35.210843300000001</v>
      </c>
      <c r="H1553">
        <v>-80.857044000000002</v>
      </c>
      <c r="I1553">
        <v>5</v>
      </c>
      <c r="J1553">
        <v>3</v>
      </c>
      <c r="K1553">
        <v>1</v>
      </c>
      <c r="L1553" t="s">
        <v>5742</v>
      </c>
    </row>
    <row r="1554" spans="1:12" x14ac:dyDescent="0.2">
      <c r="A1554" t="s">
        <v>5743</v>
      </c>
      <c r="B1554" t="s">
        <v>5744</v>
      </c>
      <c r="C1554" t="s">
        <v>5745</v>
      </c>
      <c r="D1554" t="s">
        <v>30</v>
      </c>
      <c r="E1554" t="s">
        <v>16</v>
      </c>
      <c r="F1554">
        <v>28054</v>
      </c>
      <c r="G1554">
        <v>35.225334099999998</v>
      </c>
      <c r="H1554">
        <v>-81.132709800000001</v>
      </c>
      <c r="I1554">
        <v>2</v>
      </c>
      <c r="J1554">
        <v>13</v>
      </c>
      <c r="K1554">
        <v>1</v>
      </c>
      <c r="L1554" t="s">
        <v>709</v>
      </c>
    </row>
    <row r="1555" spans="1:12" x14ac:dyDescent="0.2">
      <c r="A1555" t="s">
        <v>5746</v>
      </c>
      <c r="B1555" t="s">
        <v>5747</v>
      </c>
      <c r="C1555" t="s">
        <v>5748</v>
      </c>
      <c r="D1555" t="s">
        <v>21</v>
      </c>
      <c r="E1555" t="s">
        <v>16</v>
      </c>
      <c r="F1555">
        <v>28204</v>
      </c>
      <c r="G1555">
        <v>35.212257866500003</v>
      </c>
      <c r="H1555">
        <v>-80.835931052800007</v>
      </c>
      <c r="I1555">
        <v>4</v>
      </c>
      <c r="J1555">
        <v>488</v>
      </c>
      <c r="K1555">
        <v>1</v>
      </c>
      <c r="L1555" t="s">
        <v>5749</v>
      </c>
    </row>
    <row r="1556" spans="1:12" x14ac:dyDescent="0.2">
      <c r="A1556" t="s">
        <v>5750</v>
      </c>
      <c r="B1556" t="s">
        <v>5751</v>
      </c>
      <c r="D1556" t="s">
        <v>21</v>
      </c>
      <c r="E1556" t="s">
        <v>16</v>
      </c>
      <c r="F1556">
        <v>28269</v>
      </c>
      <c r="G1556">
        <v>35.3352529</v>
      </c>
      <c r="H1556">
        <v>-80.799018500000003</v>
      </c>
      <c r="I1556">
        <v>5</v>
      </c>
      <c r="J1556">
        <v>3</v>
      </c>
      <c r="K1556">
        <v>1</v>
      </c>
      <c r="L1556" t="s">
        <v>5752</v>
      </c>
    </row>
    <row r="1557" spans="1:12" x14ac:dyDescent="0.2">
      <c r="A1557" t="s">
        <v>5753</v>
      </c>
      <c r="B1557" t="s">
        <v>5754</v>
      </c>
      <c r="C1557" t="s">
        <v>5755</v>
      </c>
      <c r="D1557" t="s">
        <v>21</v>
      </c>
      <c r="E1557" t="s">
        <v>16</v>
      </c>
      <c r="F1557">
        <v>28203</v>
      </c>
      <c r="G1557">
        <v>35.205495499999998</v>
      </c>
      <c r="H1557">
        <v>-80.869906400000005</v>
      </c>
      <c r="I1557">
        <v>4.5</v>
      </c>
      <c r="J1557">
        <v>15</v>
      </c>
      <c r="K1557">
        <v>1</v>
      </c>
      <c r="L1557" t="s">
        <v>5756</v>
      </c>
    </row>
    <row r="1558" spans="1:12" x14ac:dyDescent="0.2">
      <c r="A1558" t="s">
        <v>5757</v>
      </c>
      <c r="B1558" t="s">
        <v>1008</v>
      </c>
      <c r="C1558" t="s">
        <v>5758</v>
      </c>
      <c r="D1558" t="s">
        <v>21</v>
      </c>
      <c r="E1558" t="s">
        <v>16</v>
      </c>
      <c r="F1558">
        <v>28227</v>
      </c>
      <c r="G1558">
        <v>35.177782000000001</v>
      </c>
      <c r="H1558">
        <v>-80.750416000000001</v>
      </c>
      <c r="I1558">
        <v>2</v>
      </c>
      <c r="J1558">
        <v>11</v>
      </c>
      <c r="K1558">
        <v>1</v>
      </c>
      <c r="L1558" t="s">
        <v>5759</v>
      </c>
    </row>
    <row r="1559" spans="1:12" x14ac:dyDescent="0.2">
      <c r="A1559" t="s">
        <v>5760</v>
      </c>
      <c r="B1559" t="s">
        <v>446</v>
      </c>
      <c r="C1559" t="s">
        <v>3404</v>
      </c>
      <c r="D1559" t="s">
        <v>39</v>
      </c>
      <c r="E1559" t="s">
        <v>16</v>
      </c>
      <c r="F1559">
        <v>28027</v>
      </c>
      <c r="G1559">
        <v>35.417046210000002</v>
      </c>
      <c r="H1559">
        <v>-80.679345990000002</v>
      </c>
      <c r="I1559">
        <v>3</v>
      </c>
      <c r="J1559">
        <v>4</v>
      </c>
      <c r="K1559">
        <v>1</v>
      </c>
      <c r="L1559" t="s">
        <v>1997</v>
      </c>
    </row>
    <row r="1560" spans="1:12" x14ac:dyDescent="0.2">
      <c r="A1560" t="s">
        <v>5761</v>
      </c>
      <c r="B1560" t="s">
        <v>5762</v>
      </c>
      <c r="C1560" t="s">
        <v>5763</v>
      </c>
      <c r="D1560" t="s">
        <v>21</v>
      </c>
      <c r="E1560" t="s">
        <v>16</v>
      </c>
      <c r="F1560">
        <v>28217</v>
      </c>
      <c r="G1560">
        <v>35.176423547399999</v>
      </c>
      <c r="H1560">
        <v>-80.877988176499997</v>
      </c>
      <c r="I1560">
        <v>3.5</v>
      </c>
      <c r="J1560">
        <v>11</v>
      </c>
      <c r="K1560">
        <v>1</v>
      </c>
      <c r="L1560" t="s">
        <v>5764</v>
      </c>
    </row>
    <row r="1561" spans="1:12" x14ac:dyDescent="0.2">
      <c r="A1561" t="s">
        <v>5765</v>
      </c>
      <c r="B1561" t="s">
        <v>5766</v>
      </c>
      <c r="C1561" t="s">
        <v>5767</v>
      </c>
      <c r="D1561" t="s">
        <v>21</v>
      </c>
      <c r="E1561" t="s">
        <v>16</v>
      </c>
      <c r="F1561">
        <v>28202</v>
      </c>
      <c r="G1561">
        <v>35.224456600000003</v>
      </c>
      <c r="H1561">
        <v>-80.833738800000006</v>
      </c>
      <c r="I1561">
        <v>5</v>
      </c>
      <c r="J1561">
        <v>3</v>
      </c>
      <c r="K1561">
        <v>1</v>
      </c>
      <c r="L1561" t="s">
        <v>5768</v>
      </c>
    </row>
    <row r="1562" spans="1:12" x14ac:dyDescent="0.2">
      <c r="A1562" t="s">
        <v>5769</v>
      </c>
      <c r="B1562" t="s">
        <v>5770</v>
      </c>
      <c r="C1562" t="s">
        <v>5771</v>
      </c>
      <c r="D1562" t="s">
        <v>15</v>
      </c>
      <c r="E1562" t="s">
        <v>16</v>
      </c>
      <c r="F1562">
        <v>28031</v>
      </c>
      <c r="G1562">
        <v>35.481521200000003</v>
      </c>
      <c r="H1562">
        <v>-80.876369199999999</v>
      </c>
      <c r="I1562">
        <v>2.5</v>
      </c>
      <c r="J1562">
        <v>6</v>
      </c>
      <c r="K1562">
        <v>1</v>
      </c>
      <c r="L1562" t="s">
        <v>5772</v>
      </c>
    </row>
    <row r="1563" spans="1:12" x14ac:dyDescent="0.2">
      <c r="A1563" t="s">
        <v>5773</v>
      </c>
      <c r="B1563" t="s">
        <v>1426</v>
      </c>
      <c r="C1563" t="s">
        <v>5774</v>
      </c>
      <c r="D1563" t="s">
        <v>21</v>
      </c>
      <c r="E1563" t="s">
        <v>16</v>
      </c>
      <c r="F1563">
        <v>28262</v>
      </c>
      <c r="G1563">
        <v>35.323172428100001</v>
      </c>
      <c r="H1563">
        <v>-80.732895433899998</v>
      </c>
      <c r="I1563">
        <v>3</v>
      </c>
      <c r="J1563">
        <v>29</v>
      </c>
      <c r="K1563">
        <v>1</v>
      </c>
      <c r="L1563" t="s">
        <v>5775</v>
      </c>
    </row>
    <row r="1564" spans="1:12" x14ac:dyDescent="0.2">
      <c r="A1564" t="s">
        <v>5776</v>
      </c>
      <c r="B1564" t="s">
        <v>5777</v>
      </c>
      <c r="C1564" t="s">
        <v>5778</v>
      </c>
      <c r="D1564" t="s">
        <v>15</v>
      </c>
      <c r="E1564" t="s">
        <v>16</v>
      </c>
      <c r="F1564">
        <v>28031</v>
      </c>
      <c r="G1564">
        <v>35.457200200000003</v>
      </c>
      <c r="H1564">
        <v>-80.853087500000001</v>
      </c>
      <c r="I1564">
        <v>5</v>
      </c>
      <c r="J1564">
        <v>6</v>
      </c>
      <c r="K1564">
        <v>1</v>
      </c>
      <c r="L1564" t="s">
        <v>5779</v>
      </c>
    </row>
    <row r="1565" spans="1:12" x14ac:dyDescent="0.2">
      <c r="A1565" t="s">
        <v>5780</v>
      </c>
      <c r="B1565" t="s">
        <v>5781</v>
      </c>
      <c r="C1565" t="s">
        <v>5782</v>
      </c>
      <c r="D1565" t="s">
        <v>4275</v>
      </c>
      <c r="E1565" t="s">
        <v>16</v>
      </c>
      <c r="F1565">
        <v>28104</v>
      </c>
      <c r="G1565">
        <v>34.999702251499997</v>
      </c>
      <c r="H1565">
        <v>-80.699416100999997</v>
      </c>
      <c r="I1565">
        <v>2.5</v>
      </c>
      <c r="J1565">
        <v>9</v>
      </c>
      <c r="K1565">
        <v>1</v>
      </c>
      <c r="L1565" t="s">
        <v>5783</v>
      </c>
    </row>
    <row r="1566" spans="1:12" x14ac:dyDescent="0.2">
      <c r="A1566" t="s">
        <v>5784</v>
      </c>
      <c r="B1566" t="s">
        <v>5785</v>
      </c>
      <c r="C1566" t="s">
        <v>5786</v>
      </c>
      <c r="D1566" t="s">
        <v>26</v>
      </c>
      <c r="E1566" t="s">
        <v>16</v>
      </c>
      <c r="F1566">
        <v>28078</v>
      </c>
      <c r="G1566">
        <v>35.443106</v>
      </c>
      <c r="H1566">
        <v>-80.859584999999996</v>
      </c>
      <c r="I1566">
        <v>2.5</v>
      </c>
      <c r="J1566">
        <v>3</v>
      </c>
      <c r="K1566">
        <v>0</v>
      </c>
      <c r="L1566" t="s">
        <v>1323</v>
      </c>
    </row>
    <row r="1567" spans="1:12" x14ac:dyDescent="0.2">
      <c r="A1567" t="s">
        <v>5787</v>
      </c>
      <c r="B1567" t="s">
        <v>5788</v>
      </c>
      <c r="C1567" t="s">
        <v>447</v>
      </c>
      <c r="D1567" t="s">
        <v>21</v>
      </c>
      <c r="E1567" t="s">
        <v>16</v>
      </c>
      <c r="F1567">
        <v>28202</v>
      </c>
      <c r="G1567">
        <v>35.223081999999998</v>
      </c>
      <c r="H1567">
        <v>-80.846097999999998</v>
      </c>
      <c r="I1567">
        <v>3.5</v>
      </c>
      <c r="J1567">
        <v>44</v>
      </c>
      <c r="K1567">
        <v>1</v>
      </c>
      <c r="L1567" t="s">
        <v>3357</v>
      </c>
    </row>
    <row r="1568" spans="1:12" x14ac:dyDescent="0.2">
      <c r="A1568" t="s">
        <v>5789</v>
      </c>
      <c r="B1568" t="s">
        <v>5790</v>
      </c>
      <c r="C1568" t="s">
        <v>5791</v>
      </c>
      <c r="D1568" t="s">
        <v>295</v>
      </c>
      <c r="E1568" t="s">
        <v>16</v>
      </c>
      <c r="F1568">
        <v>28134</v>
      </c>
      <c r="G1568">
        <v>35.085985299999997</v>
      </c>
      <c r="H1568">
        <v>-80.891040000000004</v>
      </c>
      <c r="I1568">
        <v>5</v>
      </c>
      <c r="J1568">
        <v>42</v>
      </c>
      <c r="K1568">
        <v>1</v>
      </c>
      <c r="L1568" t="s">
        <v>5792</v>
      </c>
    </row>
    <row r="1569" spans="1:12" x14ac:dyDescent="0.2">
      <c r="A1569" t="s">
        <v>5793</v>
      </c>
      <c r="B1569" t="s">
        <v>5794</v>
      </c>
      <c r="C1569" t="s">
        <v>5795</v>
      </c>
      <c r="D1569" t="s">
        <v>21</v>
      </c>
      <c r="E1569" t="s">
        <v>16</v>
      </c>
      <c r="F1569">
        <v>28277</v>
      </c>
      <c r="G1569">
        <v>35.048281000000003</v>
      </c>
      <c r="H1569">
        <v>-80.816257199999995</v>
      </c>
      <c r="I1569">
        <v>4.5</v>
      </c>
      <c r="J1569">
        <v>19</v>
      </c>
      <c r="K1569">
        <v>1</v>
      </c>
      <c r="L1569" t="s">
        <v>5796</v>
      </c>
    </row>
    <row r="1570" spans="1:12" x14ac:dyDescent="0.2">
      <c r="A1570" t="s">
        <v>5797</v>
      </c>
      <c r="B1570" t="s">
        <v>5798</v>
      </c>
      <c r="C1570" t="s">
        <v>5799</v>
      </c>
      <c r="D1570" t="s">
        <v>135</v>
      </c>
      <c r="E1570" t="s">
        <v>16</v>
      </c>
      <c r="F1570">
        <v>28105</v>
      </c>
      <c r="G1570">
        <v>35.104191800000002</v>
      </c>
      <c r="H1570">
        <v>-80.711262899999994</v>
      </c>
      <c r="I1570">
        <v>4.5</v>
      </c>
      <c r="J1570">
        <v>3</v>
      </c>
      <c r="K1570">
        <v>1</v>
      </c>
      <c r="L1570" t="s">
        <v>5800</v>
      </c>
    </row>
    <row r="1571" spans="1:12" x14ac:dyDescent="0.2">
      <c r="A1571" t="s">
        <v>5801</v>
      </c>
      <c r="B1571" t="s">
        <v>5802</v>
      </c>
      <c r="C1571" t="s">
        <v>5803</v>
      </c>
      <c r="D1571" t="s">
        <v>39</v>
      </c>
      <c r="E1571" t="s">
        <v>16</v>
      </c>
      <c r="F1571">
        <v>28027</v>
      </c>
      <c r="G1571">
        <v>35.410367708999999</v>
      </c>
      <c r="H1571">
        <v>-80.665783211600001</v>
      </c>
      <c r="I1571">
        <v>4</v>
      </c>
      <c r="J1571">
        <v>9</v>
      </c>
      <c r="K1571">
        <v>1</v>
      </c>
      <c r="L1571" t="s">
        <v>4152</v>
      </c>
    </row>
    <row r="1572" spans="1:12" x14ac:dyDescent="0.2">
      <c r="A1572" t="s">
        <v>5804</v>
      </c>
      <c r="B1572" t="s">
        <v>5805</v>
      </c>
      <c r="C1572" t="s">
        <v>5806</v>
      </c>
      <c r="D1572" t="s">
        <v>21</v>
      </c>
      <c r="E1572" t="s">
        <v>16</v>
      </c>
      <c r="F1572">
        <v>28203</v>
      </c>
      <c r="G1572">
        <v>35.209245600000003</v>
      </c>
      <c r="H1572">
        <v>-80.860701300000002</v>
      </c>
      <c r="I1572">
        <v>4.5</v>
      </c>
      <c r="J1572">
        <v>23</v>
      </c>
      <c r="K1572">
        <v>1</v>
      </c>
      <c r="L1572" t="s">
        <v>5807</v>
      </c>
    </row>
    <row r="1573" spans="1:12" x14ac:dyDescent="0.2">
      <c r="A1573" t="e">
        <f>-U0liwRSHGYBEMYVj8kFmQ</f>
        <v>#NAME?</v>
      </c>
      <c r="B1573" t="s">
        <v>5808</v>
      </c>
      <c r="C1573" t="s">
        <v>854</v>
      </c>
      <c r="D1573" t="s">
        <v>21</v>
      </c>
      <c r="E1573" t="s">
        <v>16</v>
      </c>
      <c r="F1573">
        <v>28277</v>
      </c>
      <c r="G1573">
        <v>35.096006500000001</v>
      </c>
      <c r="H1573">
        <v>-80.780138100000002</v>
      </c>
      <c r="I1573">
        <v>3</v>
      </c>
      <c r="J1573">
        <v>164</v>
      </c>
      <c r="K1573">
        <v>1</v>
      </c>
      <c r="L1573" t="s">
        <v>5809</v>
      </c>
    </row>
    <row r="1574" spans="1:12" x14ac:dyDescent="0.2">
      <c r="A1574" t="s">
        <v>5810</v>
      </c>
      <c r="B1574" t="s">
        <v>5811</v>
      </c>
      <c r="C1574" t="s">
        <v>5812</v>
      </c>
      <c r="D1574" t="s">
        <v>601</v>
      </c>
      <c r="E1574" t="s">
        <v>16</v>
      </c>
      <c r="F1574">
        <v>28083</v>
      </c>
      <c r="G1574">
        <v>35.470604000000002</v>
      </c>
      <c r="H1574">
        <v>-80.611480999999998</v>
      </c>
      <c r="I1574">
        <v>1</v>
      </c>
      <c r="J1574">
        <v>3</v>
      </c>
      <c r="K1574">
        <v>1</v>
      </c>
      <c r="L1574" t="s">
        <v>5813</v>
      </c>
    </row>
    <row r="1575" spans="1:12" x14ac:dyDescent="0.2">
      <c r="A1575" t="s">
        <v>5814</v>
      </c>
      <c r="B1575" t="s">
        <v>5815</v>
      </c>
      <c r="C1575" t="s">
        <v>2896</v>
      </c>
      <c r="D1575" t="s">
        <v>21</v>
      </c>
      <c r="E1575" t="s">
        <v>16</v>
      </c>
      <c r="F1575">
        <v>28202</v>
      </c>
      <c r="G1575">
        <v>35.220629199999998</v>
      </c>
      <c r="H1575">
        <v>-80.844216399999993</v>
      </c>
      <c r="I1575">
        <v>4.5</v>
      </c>
      <c r="J1575">
        <v>7</v>
      </c>
      <c r="K1575">
        <v>1</v>
      </c>
      <c r="L1575" t="s">
        <v>1997</v>
      </c>
    </row>
    <row r="1576" spans="1:12" x14ac:dyDescent="0.2">
      <c r="A1576" t="s">
        <v>5816</v>
      </c>
      <c r="B1576" t="s">
        <v>5817</v>
      </c>
      <c r="C1576" t="s">
        <v>5818</v>
      </c>
      <c r="D1576" t="s">
        <v>21</v>
      </c>
      <c r="E1576" t="s">
        <v>16</v>
      </c>
      <c r="F1576">
        <v>28211</v>
      </c>
      <c r="G1576">
        <v>35.152231100000002</v>
      </c>
      <c r="H1576">
        <v>-80.831896799999996</v>
      </c>
      <c r="I1576">
        <v>4</v>
      </c>
      <c r="J1576">
        <v>9</v>
      </c>
      <c r="K1576">
        <v>1</v>
      </c>
      <c r="L1576" t="s">
        <v>5819</v>
      </c>
    </row>
    <row r="1577" spans="1:12" x14ac:dyDescent="0.2">
      <c r="A1577" t="s">
        <v>5820</v>
      </c>
      <c r="B1577" t="s">
        <v>5821</v>
      </c>
      <c r="C1577" t="s">
        <v>5822</v>
      </c>
      <c r="D1577" t="s">
        <v>21</v>
      </c>
      <c r="E1577" t="s">
        <v>16</v>
      </c>
      <c r="F1577">
        <v>28262</v>
      </c>
      <c r="G1577">
        <v>35.353984832800002</v>
      </c>
      <c r="H1577">
        <v>-80.703979492200006</v>
      </c>
      <c r="I1577">
        <v>4.5</v>
      </c>
      <c r="J1577">
        <v>5</v>
      </c>
      <c r="K1577">
        <v>0</v>
      </c>
      <c r="L1577" t="s">
        <v>5823</v>
      </c>
    </row>
    <row r="1578" spans="1:12" x14ac:dyDescent="0.2">
      <c r="A1578" t="s">
        <v>5824</v>
      </c>
      <c r="B1578" t="s">
        <v>5825</v>
      </c>
      <c r="C1578" t="s">
        <v>5826</v>
      </c>
      <c r="D1578" t="s">
        <v>39</v>
      </c>
      <c r="E1578" t="s">
        <v>16</v>
      </c>
      <c r="F1578">
        <v>28027</v>
      </c>
      <c r="G1578">
        <v>35.393477501600003</v>
      </c>
      <c r="H1578">
        <v>-80.617832680700005</v>
      </c>
      <c r="I1578">
        <v>3</v>
      </c>
      <c r="J1578">
        <v>22</v>
      </c>
      <c r="K1578">
        <v>1</v>
      </c>
      <c r="L1578" t="s">
        <v>5827</v>
      </c>
    </row>
    <row r="1579" spans="1:12" x14ac:dyDescent="0.2">
      <c r="A1579" t="s">
        <v>5828</v>
      </c>
      <c r="B1579" t="s">
        <v>5829</v>
      </c>
      <c r="C1579" t="s">
        <v>5830</v>
      </c>
      <c r="D1579" t="s">
        <v>21</v>
      </c>
      <c r="E1579" t="s">
        <v>16</v>
      </c>
      <c r="F1579">
        <v>28202</v>
      </c>
      <c r="G1579">
        <v>35.2259928</v>
      </c>
      <c r="H1579">
        <v>-80.846860899999996</v>
      </c>
      <c r="I1579">
        <v>5</v>
      </c>
      <c r="J1579">
        <v>5</v>
      </c>
      <c r="K1579">
        <v>0</v>
      </c>
      <c r="L1579" t="s">
        <v>5831</v>
      </c>
    </row>
    <row r="1580" spans="1:12" x14ac:dyDescent="0.2">
      <c r="A1580" t="s">
        <v>5832</v>
      </c>
      <c r="B1580" t="s">
        <v>5833</v>
      </c>
      <c r="C1580" t="s">
        <v>5834</v>
      </c>
      <c r="D1580" t="s">
        <v>21</v>
      </c>
      <c r="E1580" t="s">
        <v>16</v>
      </c>
      <c r="F1580">
        <v>28269</v>
      </c>
      <c r="G1580">
        <v>35.366997890199997</v>
      </c>
      <c r="H1580">
        <v>-80.787435519900001</v>
      </c>
      <c r="I1580">
        <v>3.5</v>
      </c>
      <c r="J1580">
        <v>3</v>
      </c>
      <c r="K1580">
        <v>1</v>
      </c>
      <c r="L1580" t="s">
        <v>5835</v>
      </c>
    </row>
    <row r="1581" spans="1:12" x14ac:dyDescent="0.2">
      <c r="A1581" t="e">
        <f>-fxjv4LJGU-TnNzXRWRAIg</f>
        <v>#NAME?</v>
      </c>
      <c r="B1581" t="s">
        <v>5836</v>
      </c>
      <c r="C1581" t="s">
        <v>166</v>
      </c>
      <c r="D1581" t="s">
        <v>167</v>
      </c>
      <c r="E1581" t="s">
        <v>16</v>
      </c>
      <c r="F1581">
        <v>28075</v>
      </c>
      <c r="G1581">
        <v>35.326298000000001</v>
      </c>
      <c r="H1581">
        <v>-80.648239000000004</v>
      </c>
      <c r="I1581">
        <v>5</v>
      </c>
      <c r="J1581">
        <v>5</v>
      </c>
      <c r="K1581">
        <v>0</v>
      </c>
      <c r="L1581" t="s">
        <v>5837</v>
      </c>
    </row>
    <row r="1582" spans="1:12" x14ac:dyDescent="0.2">
      <c r="A1582" t="s">
        <v>5838</v>
      </c>
      <c r="B1582" t="s">
        <v>5839</v>
      </c>
      <c r="C1582" t="s">
        <v>5840</v>
      </c>
      <c r="D1582" t="s">
        <v>21</v>
      </c>
      <c r="E1582" t="s">
        <v>16</v>
      </c>
      <c r="F1582">
        <v>28203</v>
      </c>
      <c r="G1582">
        <v>35.214912499999997</v>
      </c>
      <c r="H1582">
        <v>-80.853231300000004</v>
      </c>
      <c r="I1582">
        <v>4.5</v>
      </c>
      <c r="J1582">
        <v>22</v>
      </c>
      <c r="K1582">
        <v>0</v>
      </c>
      <c r="L1582" t="s">
        <v>5841</v>
      </c>
    </row>
    <row r="1583" spans="1:12" x14ac:dyDescent="0.2">
      <c r="A1583" t="s">
        <v>5842</v>
      </c>
      <c r="B1583" t="s">
        <v>5843</v>
      </c>
      <c r="C1583" t="s">
        <v>5701</v>
      </c>
      <c r="D1583" t="s">
        <v>21</v>
      </c>
      <c r="E1583" t="s">
        <v>16</v>
      </c>
      <c r="F1583">
        <v>28277</v>
      </c>
      <c r="G1583">
        <v>35.078991000000002</v>
      </c>
      <c r="H1583">
        <v>-80.817122999999995</v>
      </c>
      <c r="I1583">
        <v>4</v>
      </c>
      <c r="J1583">
        <v>53</v>
      </c>
      <c r="K1583">
        <v>1</v>
      </c>
      <c r="L1583" t="s">
        <v>2394</v>
      </c>
    </row>
    <row r="1584" spans="1:12" x14ac:dyDescent="0.2">
      <c r="A1584" t="s">
        <v>5844</v>
      </c>
      <c r="B1584" t="s">
        <v>5845</v>
      </c>
      <c r="C1584" t="s">
        <v>5846</v>
      </c>
      <c r="D1584" t="s">
        <v>830</v>
      </c>
      <c r="E1584" t="s">
        <v>16</v>
      </c>
      <c r="F1584">
        <v>28034</v>
      </c>
      <c r="G1584">
        <v>35.297139799999997</v>
      </c>
      <c r="H1584">
        <v>-81.187269900000004</v>
      </c>
      <c r="I1584">
        <v>3</v>
      </c>
      <c r="J1584">
        <v>22</v>
      </c>
      <c r="K1584">
        <v>1</v>
      </c>
      <c r="L1584" t="s">
        <v>3548</v>
      </c>
    </row>
    <row r="1585" spans="1:12" x14ac:dyDescent="0.2">
      <c r="A1585" t="s">
        <v>5847</v>
      </c>
      <c r="B1585" t="s">
        <v>5848</v>
      </c>
      <c r="C1585" t="s">
        <v>5849</v>
      </c>
      <c r="D1585" t="s">
        <v>15</v>
      </c>
      <c r="E1585" t="s">
        <v>16</v>
      </c>
      <c r="F1585">
        <v>28031</v>
      </c>
      <c r="G1585">
        <v>35.465994000000002</v>
      </c>
      <c r="H1585">
        <v>-80.872191000000001</v>
      </c>
      <c r="I1585">
        <v>5</v>
      </c>
      <c r="J1585">
        <v>3</v>
      </c>
      <c r="K1585">
        <v>0</v>
      </c>
      <c r="L1585" t="s">
        <v>5850</v>
      </c>
    </row>
    <row r="1586" spans="1:12" x14ac:dyDescent="0.2">
      <c r="A1586" t="s">
        <v>5851</v>
      </c>
      <c r="B1586" t="s">
        <v>5852</v>
      </c>
      <c r="C1586" t="s">
        <v>5853</v>
      </c>
      <c r="D1586" t="s">
        <v>21</v>
      </c>
      <c r="E1586" t="s">
        <v>16</v>
      </c>
      <c r="F1586">
        <v>28202</v>
      </c>
      <c r="G1586">
        <v>35.2252005</v>
      </c>
      <c r="H1586">
        <v>-80.847379599999996</v>
      </c>
      <c r="I1586">
        <v>2.5</v>
      </c>
      <c r="J1586">
        <v>5</v>
      </c>
      <c r="K1586">
        <v>1</v>
      </c>
      <c r="L1586" t="s">
        <v>5854</v>
      </c>
    </row>
    <row r="1587" spans="1:12" x14ac:dyDescent="0.2">
      <c r="A1587" t="s">
        <v>5855</v>
      </c>
      <c r="B1587" t="s">
        <v>5856</v>
      </c>
      <c r="C1587" t="s">
        <v>5857</v>
      </c>
      <c r="D1587" t="s">
        <v>21</v>
      </c>
      <c r="E1587" t="s">
        <v>16</v>
      </c>
      <c r="F1587">
        <v>28205</v>
      </c>
      <c r="G1587">
        <v>35.248579999999997</v>
      </c>
      <c r="H1587">
        <v>-80.806545</v>
      </c>
      <c r="I1587">
        <v>5</v>
      </c>
      <c r="J1587">
        <v>3</v>
      </c>
      <c r="K1587">
        <v>1</v>
      </c>
      <c r="L1587" t="s">
        <v>2743</v>
      </c>
    </row>
    <row r="1588" spans="1:12" x14ac:dyDescent="0.2">
      <c r="A1588" t="s">
        <v>5858</v>
      </c>
      <c r="B1588" t="s">
        <v>5859</v>
      </c>
      <c r="C1588" t="s">
        <v>5860</v>
      </c>
      <c r="D1588" t="s">
        <v>26</v>
      </c>
      <c r="E1588" t="s">
        <v>16</v>
      </c>
      <c r="F1588">
        <v>28078</v>
      </c>
      <c r="G1588">
        <v>35.445804000000003</v>
      </c>
      <c r="H1588">
        <v>-80.864821000000006</v>
      </c>
      <c r="I1588">
        <v>3</v>
      </c>
      <c r="J1588">
        <v>38</v>
      </c>
      <c r="K1588">
        <v>1</v>
      </c>
      <c r="L1588" t="s">
        <v>5861</v>
      </c>
    </row>
    <row r="1589" spans="1:12" x14ac:dyDescent="0.2">
      <c r="A1589" t="s">
        <v>5862</v>
      </c>
      <c r="B1589" t="s">
        <v>5863</v>
      </c>
      <c r="C1589" t="s">
        <v>5864</v>
      </c>
      <c r="D1589" t="s">
        <v>21</v>
      </c>
      <c r="E1589" t="s">
        <v>16</v>
      </c>
      <c r="F1589">
        <v>28205</v>
      </c>
      <c r="G1589">
        <v>35.237701600000001</v>
      </c>
      <c r="H1589">
        <v>-80.798911899999993</v>
      </c>
      <c r="I1589">
        <v>5</v>
      </c>
      <c r="J1589">
        <v>4</v>
      </c>
      <c r="K1589">
        <v>1</v>
      </c>
      <c r="L1589" t="s">
        <v>5865</v>
      </c>
    </row>
    <row r="1590" spans="1:12" x14ac:dyDescent="0.2">
      <c r="A1590" t="s">
        <v>5866</v>
      </c>
      <c r="B1590" t="s">
        <v>5867</v>
      </c>
      <c r="C1590" t="s">
        <v>5868</v>
      </c>
      <c r="D1590" t="s">
        <v>21</v>
      </c>
      <c r="E1590" t="s">
        <v>16</v>
      </c>
      <c r="F1590">
        <v>28202</v>
      </c>
      <c r="G1590">
        <v>35.227125000000001</v>
      </c>
      <c r="H1590">
        <v>-80.843947999999997</v>
      </c>
      <c r="I1590">
        <v>4</v>
      </c>
      <c r="J1590">
        <v>4</v>
      </c>
      <c r="K1590">
        <v>1</v>
      </c>
      <c r="L1590" t="s">
        <v>5869</v>
      </c>
    </row>
    <row r="1591" spans="1:12" x14ac:dyDescent="0.2">
      <c r="A1591" t="s">
        <v>5870</v>
      </c>
      <c r="B1591" t="s">
        <v>5871</v>
      </c>
      <c r="C1591" t="s">
        <v>5872</v>
      </c>
      <c r="D1591" t="s">
        <v>21</v>
      </c>
      <c r="E1591" t="s">
        <v>16</v>
      </c>
      <c r="F1591">
        <v>28204</v>
      </c>
      <c r="G1591">
        <v>35.221138000000003</v>
      </c>
      <c r="H1591">
        <v>-80.833477299999998</v>
      </c>
      <c r="I1591">
        <v>2.5</v>
      </c>
      <c r="J1591">
        <v>3</v>
      </c>
      <c r="K1591">
        <v>1</v>
      </c>
      <c r="L1591" t="s">
        <v>5873</v>
      </c>
    </row>
    <row r="1592" spans="1:12" x14ac:dyDescent="0.2">
      <c r="A1592" t="s">
        <v>5874</v>
      </c>
      <c r="B1592" t="s">
        <v>5875</v>
      </c>
      <c r="C1592" t="s">
        <v>5876</v>
      </c>
      <c r="D1592" t="s">
        <v>39</v>
      </c>
      <c r="E1592" t="s">
        <v>16</v>
      </c>
      <c r="F1592">
        <v>28025</v>
      </c>
      <c r="G1592">
        <v>35.438733612500002</v>
      </c>
      <c r="H1592">
        <v>-80.606750476200006</v>
      </c>
      <c r="I1592">
        <v>2.5</v>
      </c>
      <c r="J1592">
        <v>10</v>
      </c>
      <c r="K1592">
        <v>1</v>
      </c>
      <c r="L1592" t="s">
        <v>1547</v>
      </c>
    </row>
    <row r="1593" spans="1:12" x14ac:dyDescent="0.2">
      <c r="A1593" t="s">
        <v>5877</v>
      </c>
      <c r="B1593" t="s">
        <v>5878</v>
      </c>
      <c r="C1593" t="s">
        <v>5879</v>
      </c>
      <c r="D1593" t="s">
        <v>21</v>
      </c>
      <c r="E1593" t="s">
        <v>16</v>
      </c>
      <c r="F1593">
        <v>28205</v>
      </c>
      <c r="G1593">
        <v>35.198710400000003</v>
      </c>
      <c r="H1593">
        <v>-80.767354999999995</v>
      </c>
      <c r="I1593">
        <v>3</v>
      </c>
      <c r="J1593">
        <v>5</v>
      </c>
      <c r="K1593">
        <v>0</v>
      </c>
      <c r="L1593" t="s">
        <v>5880</v>
      </c>
    </row>
    <row r="1594" spans="1:12" x14ac:dyDescent="0.2">
      <c r="A1594" t="s">
        <v>5881</v>
      </c>
      <c r="B1594" t="s">
        <v>5882</v>
      </c>
      <c r="C1594" t="s">
        <v>5883</v>
      </c>
      <c r="D1594" t="s">
        <v>21</v>
      </c>
      <c r="E1594" t="s">
        <v>16</v>
      </c>
      <c r="F1594">
        <v>28270</v>
      </c>
      <c r="G1594">
        <v>35.137412300000001</v>
      </c>
      <c r="H1594">
        <v>-80.734323099999997</v>
      </c>
      <c r="I1594">
        <v>4</v>
      </c>
      <c r="J1594">
        <v>19</v>
      </c>
      <c r="K1594">
        <v>0</v>
      </c>
      <c r="L1594" t="s">
        <v>5884</v>
      </c>
    </row>
    <row r="1595" spans="1:12" x14ac:dyDescent="0.2">
      <c r="A1595" t="s">
        <v>5885</v>
      </c>
      <c r="B1595" t="s">
        <v>5886</v>
      </c>
      <c r="C1595" t="s">
        <v>5887</v>
      </c>
      <c r="D1595" t="s">
        <v>21</v>
      </c>
      <c r="E1595" t="s">
        <v>16</v>
      </c>
      <c r="F1595">
        <v>28203</v>
      </c>
      <c r="G1595">
        <v>35.199843000000001</v>
      </c>
      <c r="H1595">
        <v>-80.841189</v>
      </c>
      <c r="I1595">
        <v>3</v>
      </c>
      <c r="J1595">
        <v>8</v>
      </c>
      <c r="K1595">
        <v>0</v>
      </c>
      <c r="L1595" t="s">
        <v>5888</v>
      </c>
    </row>
    <row r="1596" spans="1:12" x14ac:dyDescent="0.2">
      <c r="A1596" t="s">
        <v>5889</v>
      </c>
      <c r="B1596" t="s">
        <v>5890</v>
      </c>
      <c r="D1596" t="s">
        <v>21</v>
      </c>
      <c r="E1596" t="s">
        <v>16</v>
      </c>
      <c r="F1596">
        <v>28216</v>
      </c>
      <c r="G1596">
        <v>35.320222299999998</v>
      </c>
      <c r="H1596">
        <v>-80.887586099999993</v>
      </c>
      <c r="I1596">
        <v>1.5</v>
      </c>
      <c r="J1596">
        <v>28</v>
      </c>
      <c r="K1596">
        <v>1</v>
      </c>
      <c r="L1596" t="s">
        <v>2186</v>
      </c>
    </row>
    <row r="1597" spans="1:12" x14ac:dyDescent="0.2">
      <c r="A1597" t="s">
        <v>5891</v>
      </c>
      <c r="B1597" t="s">
        <v>5892</v>
      </c>
      <c r="C1597" t="s">
        <v>5893</v>
      </c>
      <c r="D1597" t="s">
        <v>21</v>
      </c>
      <c r="E1597" t="s">
        <v>16</v>
      </c>
      <c r="F1597">
        <v>28273</v>
      </c>
      <c r="G1597">
        <v>35.116424563400003</v>
      </c>
      <c r="H1597">
        <v>-80.881808996199993</v>
      </c>
      <c r="I1597">
        <v>3</v>
      </c>
      <c r="J1597">
        <v>115</v>
      </c>
      <c r="K1597">
        <v>1</v>
      </c>
      <c r="L1597" t="s">
        <v>5894</v>
      </c>
    </row>
    <row r="1598" spans="1:12" x14ac:dyDescent="0.2">
      <c r="A1598" t="s">
        <v>5895</v>
      </c>
      <c r="B1598" t="s">
        <v>5896</v>
      </c>
      <c r="C1598" t="s">
        <v>5897</v>
      </c>
      <c r="D1598" t="s">
        <v>21</v>
      </c>
      <c r="E1598" t="s">
        <v>16</v>
      </c>
      <c r="F1598">
        <v>28262</v>
      </c>
      <c r="G1598">
        <v>35.305008999999998</v>
      </c>
      <c r="H1598">
        <v>-80.751698000000005</v>
      </c>
      <c r="I1598">
        <v>3</v>
      </c>
      <c r="J1598">
        <v>20</v>
      </c>
      <c r="K1598">
        <v>1</v>
      </c>
      <c r="L1598" t="s">
        <v>260</v>
      </c>
    </row>
    <row r="1599" spans="1:12" x14ac:dyDescent="0.2">
      <c r="A1599" t="s">
        <v>5898</v>
      </c>
      <c r="B1599" t="s">
        <v>5899</v>
      </c>
      <c r="C1599" t="s">
        <v>5900</v>
      </c>
      <c r="D1599" t="s">
        <v>21</v>
      </c>
      <c r="E1599" t="s">
        <v>16</v>
      </c>
      <c r="F1599">
        <v>28204</v>
      </c>
      <c r="G1599">
        <v>35.220760900000002</v>
      </c>
      <c r="H1599">
        <v>-80.818379399999998</v>
      </c>
      <c r="I1599">
        <v>5</v>
      </c>
      <c r="J1599">
        <v>9</v>
      </c>
      <c r="K1599">
        <v>0</v>
      </c>
      <c r="L1599" t="s">
        <v>5901</v>
      </c>
    </row>
    <row r="1600" spans="1:12" x14ac:dyDescent="0.2">
      <c r="A1600" t="s">
        <v>5902</v>
      </c>
      <c r="B1600" t="s">
        <v>5903</v>
      </c>
      <c r="C1600" t="s">
        <v>5904</v>
      </c>
      <c r="D1600" t="s">
        <v>21</v>
      </c>
      <c r="E1600" t="s">
        <v>16</v>
      </c>
      <c r="F1600">
        <v>28282</v>
      </c>
      <c r="G1600">
        <v>35.225451300000003</v>
      </c>
      <c r="H1600">
        <v>-80.845280000000002</v>
      </c>
      <c r="I1600">
        <v>4.5</v>
      </c>
      <c r="J1600">
        <v>109</v>
      </c>
      <c r="K1600">
        <v>1</v>
      </c>
      <c r="L1600" t="s">
        <v>5905</v>
      </c>
    </row>
    <row r="1601" spans="1:12" x14ac:dyDescent="0.2">
      <c r="A1601" t="s">
        <v>5906</v>
      </c>
      <c r="B1601" t="s">
        <v>5907</v>
      </c>
      <c r="C1601" t="s">
        <v>5908</v>
      </c>
      <c r="D1601" t="s">
        <v>21</v>
      </c>
      <c r="E1601" t="s">
        <v>16</v>
      </c>
      <c r="F1601">
        <v>28273</v>
      </c>
      <c r="G1601">
        <v>35.133617000000001</v>
      </c>
      <c r="H1601">
        <v>-80.940623000000002</v>
      </c>
      <c r="I1601">
        <v>3.5</v>
      </c>
      <c r="J1601">
        <v>36</v>
      </c>
      <c r="K1601">
        <v>1</v>
      </c>
      <c r="L1601" t="s">
        <v>5909</v>
      </c>
    </row>
    <row r="1602" spans="1:12" x14ac:dyDescent="0.2">
      <c r="A1602" t="s">
        <v>5910</v>
      </c>
      <c r="B1602" t="s">
        <v>5911</v>
      </c>
      <c r="C1602" t="s">
        <v>5912</v>
      </c>
      <c r="D1602" t="s">
        <v>21</v>
      </c>
      <c r="E1602" t="s">
        <v>16</v>
      </c>
      <c r="F1602">
        <v>28205</v>
      </c>
      <c r="G1602">
        <v>35.211258600000001</v>
      </c>
      <c r="H1602">
        <v>-80.802553799999998</v>
      </c>
      <c r="I1602">
        <v>3.5</v>
      </c>
      <c r="J1602">
        <v>3</v>
      </c>
      <c r="K1602">
        <v>0</v>
      </c>
      <c r="L1602" t="s">
        <v>5913</v>
      </c>
    </row>
    <row r="1603" spans="1:12" x14ac:dyDescent="0.2">
      <c r="A1603" t="s">
        <v>5914</v>
      </c>
      <c r="B1603" t="s">
        <v>5915</v>
      </c>
      <c r="C1603" t="s">
        <v>5916</v>
      </c>
      <c r="D1603" t="s">
        <v>26</v>
      </c>
      <c r="E1603" t="s">
        <v>16</v>
      </c>
      <c r="F1603">
        <v>28078</v>
      </c>
      <c r="G1603">
        <v>35.4389185</v>
      </c>
      <c r="H1603">
        <v>-80.867178199999998</v>
      </c>
      <c r="I1603">
        <v>3</v>
      </c>
      <c r="J1603">
        <v>4</v>
      </c>
      <c r="K1603">
        <v>0</v>
      </c>
      <c r="L1603" t="s">
        <v>5917</v>
      </c>
    </row>
    <row r="1604" spans="1:12" x14ac:dyDescent="0.2">
      <c r="A1604" t="s">
        <v>5918</v>
      </c>
      <c r="B1604" t="s">
        <v>5919</v>
      </c>
      <c r="C1604" t="s">
        <v>5920</v>
      </c>
      <c r="D1604" t="s">
        <v>21</v>
      </c>
      <c r="E1604" t="s">
        <v>16</v>
      </c>
      <c r="F1604">
        <v>28226</v>
      </c>
      <c r="G1604">
        <v>35.088415454200003</v>
      </c>
      <c r="H1604">
        <v>-80.857529640199999</v>
      </c>
      <c r="I1604">
        <v>5</v>
      </c>
      <c r="J1604">
        <v>3</v>
      </c>
      <c r="K1604">
        <v>1</v>
      </c>
      <c r="L1604" t="s">
        <v>5921</v>
      </c>
    </row>
    <row r="1605" spans="1:12" x14ac:dyDescent="0.2">
      <c r="A1605" t="s">
        <v>5922</v>
      </c>
      <c r="B1605" t="s">
        <v>5923</v>
      </c>
      <c r="C1605" t="s">
        <v>5924</v>
      </c>
      <c r="D1605" t="s">
        <v>21</v>
      </c>
      <c r="E1605" t="s">
        <v>16</v>
      </c>
      <c r="F1605">
        <v>28213</v>
      </c>
      <c r="G1605">
        <v>35.2868172628</v>
      </c>
      <c r="H1605">
        <v>-80.727378800500006</v>
      </c>
      <c r="I1605">
        <v>4.5</v>
      </c>
      <c r="J1605">
        <v>5</v>
      </c>
      <c r="K1605">
        <v>1</v>
      </c>
      <c r="L1605" t="s">
        <v>5925</v>
      </c>
    </row>
    <row r="1606" spans="1:12" x14ac:dyDescent="0.2">
      <c r="A1606" t="s">
        <v>5926</v>
      </c>
      <c r="B1606" t="s">
        <v>2525</v>
      </c>
      <c r="C1606" t="s">
        <v>5927</v>
      </c>
      <c r="D1606" t="s">
        <v>21</v>
      </c>
      <c r="E1606" t="s">
        <v>16</v>
      </c>
      <c r="F1606">
        <v>28209</v>
      </c>
      <c r="G1606">
        <v>35.185655508300002</v>
      </c>
      <c r="H1606">
        <v>-80.876042246799997</v>
      </c>
      <c r="I1606">
        <v>3.5</v>
      </c>
      <c r="J1606">
        <v>15</v>
      </c>
      <c r="K1606">
        <v>1</v>
      </c>
      <c r="L1606" t="s">
        <v>5759</v>
      </c>
    </row>
    <row r="1607" spans="1:12" x14ac:dyDescent="0.2">
      <c r="A1607" t="s">
        <v>5928</v>
      </c>
      <c r="B1607" t="s">
        <v>5929</v>
      </c>
      <c r="C1607" t="s">
        <v>5930</v>
      </c>
      <c r="D1607" t="s">
        <v>21</v>
      </c>
      <c r="E1607" t="s">
        <v>16</v>
      </c>
      <c r="F1607">
        <v>28277</v>
      </c>
      <c r="G1607">
        <v>35.096097</v>
      </c>
      <c r="H1607">
        <v>-80.780336000000005</v>
      </c>
      <c r="I1607">
        <v>4</v>
      </c>
      <c r="J1607">
        <v>12</v>
      </c>
      <c r="K1607">
        <v>1</v>
      </c>
      <c r="L1607" t="s">
        <v>5931</v>
      </c>
    </row>
    <row r="1608" spans="1:12" x14ac:dyDescent="0.2">
      <c r="A1608" t="s">
        <v>5932</v>
      </c>
      <c r="B1608" t="s">
        <v>3508</v>
      </c>
      <c r="C1608" t="s">
        <v>5933</v>
      </c>
      <c r="D1608" t="s">
        <v>21</v>
      </c>
      <c r="E1608" t="s">
        <v>16</v>
      </c>
      <c r="F1608">
        <v>28216</v>
      </c>
      <c r="G1608">
        <v>35.3490277836</v>
      </c>
      <c r="H1608">
        <v>-80.855901392700005</v>
      </c>
      <c r="I1608">
        <v>2.5</v>
      </c>
      <c r="J1608">
        <v>7</v>
      </c>
      <c r="K1608">
        <v>1</v>
      </c>
      <c r="L1608" t="s">
        <v>5934</v>
      </c>
    </row>
    <row r="1609" spans="1:12" x14ac:dyDescent="0.2">
      <c r="A1609" t="s">
        <v>5935</v>
      </c>
      <c r="B1609" t="s">
        <v>5936</v>
      </c>
      <c r="C1609" t="s">
        <v>5937</v>
      </c>
      <c r="D1609" t="s">
        <v>21</v>
      </c>
      <c r="E1609" t="s">
        <v>16</v>
      </c>
      <c r="F1609">
        <v>28217</v>
      </c>
      <c r="G1609">
        <v>35.165230000000001</v>
      </c>
      <c r="H1609">
        <v>-80.892183780699995</v>
      </c>
      <c r="I1609">
        <v>3.5</v>
      </c>
      <c r="J1609">
        <v>30</v>
      </c>
      <c r="K1609">
        <v>1</v>
      </c>
      <c r="L1609" t="s">
        <v>482</v>
      </c>
    </row>
    <row r="1610" spans="1:12" x14ac:dyDescent="0.2">
      <c r="A1610" t="s">
        <v>5938</v>
      </c>
      <c r="B1610" t="s">
        <v>5939</v>
      </c>
      <c r="D1610" t="s">
        <v>30</v>
      </c>
      <c r="E1610" t="s">
        <v>16</v>
      </c>
      <c r="F1610">
        <v>28054</v>
      </c>
      <c r="G1610">
        <v>35.252842200000003</v>
      </c>
      <c r="H1610">
        <v>-81.152697599999996</v>
      </c>
      <c r="I1610">
        <v>1</v>
      </c>
      <c r="J1610">
        <v>3</v>
      </c>
      <c r="K1610">
        <v>1</v>
      </c>
      <c r="L1610" t="s">
        <v>5940</v>
      </c>
    </row>
    <row r="1611" spans="1:12" x14ac:dyDescent="0.2">
      <c r="A1611" t="s">
        <v>5941</v>
      </c>
      <c r="B1611" t="s">
        <v>5942</v>
      </c>
      <c r="C1611" t="s">
        <v>5943</v>
      </c>
      <c r="D1611" t="s">
        <v>21</v>
      </c>
      <c r="E1611" t="s">
        <v>16</v>
      </c>
      <c r="F1611">
        <v>28209</v>
      </c>
      <c r="G1611">
        <v>35.186069000000003</v>
      </c>
      <c r="H1611">
        <v>-80.875731999999999</v>
      </c>
      <c r="I1611">
        <v>4</v>
      </c>
      <c r="J1611">
        <v>4</v>
      </c>
      <c r="K1611">
        <v>0</v>
      </c>
      <c r="L1611" t="s">
        <v>2198</v>
      </c>
    </row>
    <row r="1612" spans="1:12" x14ac:dyDescent="0.2">
      <c r="A1612" t="s">
        <v>5944</v>
      </c>
      <c r="B1612" t="s">
        <v>5945</v>
      </c>
      <c r="D1612" t="s">
        <v>21</v>
      </c>
      <c r="E1612" t="s">
        <v>16</v>
      </c>
      <c r="F1612">
        <v>28262</v>
      </c>
      <c r="G1612">
        <v>35.330152900000002</v>
      </c>
      <c r="H1612">
        <v>-80.732528700000003</v>
      </c>
      <c r="I1612">
        <v>3.5</v>
      </c>
      <c r="J1612">
        <v>3</v>
      </c>
      <c r="K1612">
        <v>1</v>
      </c>
      <c r="L1612" t="s">
        <v>1220</v>
      </c>
    </row>
    <row r="1613" spans="1:12" x14ac:dyDescent="0.2">
      <c r="A1613" t="s">
        <v>5946</v>
      </c>
      <c r="B1613" t="s">
        <v>5947</v>
      </c>
      <c r="C1613" t="s">
        <v>5948</v>
      </c>
      <c r="D1613" t="s">
        <v>239</v>
      </c>
      <c r="E1613" t="s">
        <v>16</v>
      </c>
      <c r="F1613">
        <v>28173</v>
      </c>
      <c r="G1613">
        <v>34.9373103</v>
      </c>
      <c r="H1613">
        <v>-80.750216600000002</v>
      </c>
      <c r="I1613">
        <v>4</v>
      </c>
      <c r="J1613">
        <v>8</v>
      </c>
      <c r="K1613">
        <v>1</v>
      </c>
      <c r="L1613" t="s">
        <v>5949</v>
      </c>
    </row>
    <row r="1614" spans="1:12" x14ac:dyDescent="0.2">
      <c r="A1614" t="s">
        <v>5950</v>
      </c>
      <c r="B1614" t="s">
        <v>5951</v>
      </c>
      <c r="C1614" t="s">
        <v>5952</v>
      </c>
      <c r="D1614" t="s">
        <v>21</v>
      </c>
      <c r="E1614" t="s">
        <v>16</v>
      </c>
      <c r="F1614">
        <v>28269</v>
      </c>
      <c r="G1614">
        <v>35.372087000000001</v>
      </c>
      <c r="H1614">
        <v>-80.782285000000002</v>
      </c>
      <c r="I1614">
        <v>5</v>
      </c>
      <c r="J1614">
        <v>7</v>
      </c>
      <c r="K1614">
        <v>1</v>
      </c>
      <c r="L1614" t="s">
        <v>5953</v>
      </c>
    </row>
    <row r="1615" spans="1:12" x14ac:dyDescent="0.2">
      <c r="A1615" t="s">
        <v>5954</v>
      </c>
      <c r="B1615" t="s">
        <v>5955</v>
      </c>
      <c r="C1615" t="s">
        <v>5956</v>
      </c>
      <c r="D1615" t="s">
        <v>21</v>
      </c>
      <c r="E1615" t="s">
        <v>16</v>
      </c>
      <c r="F1615">
        <v>28202</v>
      </c>
      <c r="G1615">
        <v>35.2175297</v>
      </c>
      <c r="H1615">
        <v>-80.847606499999998</v>
      </c>
      <c r="I1615">
        <v>3.5</v>
      </c>
      <c r="J1615">
        <v>3</v>
      </c>
      <c r="K1615">
        <v>1</v>
      </c>
      <c r="L1615" t="s">
        <v>5957</v>
      </c>
    </row>
    <row r="1616" spans="1:12" x14ac:dyDescent="0.2">
      <c r="A1616" t="s">
        <v>5958</v>
      </c>
      <c r="B1616" t="s">
        <v>5959</v>
      </c>
      <c r="C1616" t="s">
        <v>5960</v>
      </c>
      <c r="D1616" t="s">
        <v>21</v>
      </c>
      <c r="E1616" t="s">
        <v>16</v>
      </c>
      <c r="F1616">
        <v>28202</v>
      </c>
      <c r="G1616">
        <v>35.233617600000002</v>
      </c>
      <c r="H1616">
        <v>-80.840788099999997</v>
      </c>
      <c r="I1616">
        <v>4.5</v>
      </c>
      <c r="J1616">
        <v>417</v>
      </c>
      <c r="K1616">
        <v>1</v>
      </c>
      <c r="L1616" t="s">
        <v>5961</v>
      </c>
    </row>
    <row r="1617" spans="1:12" x14ac:dyDescent="0.2">
      <c r="A1617" t="s">
        <v>5962</v>
      </c>
      <c r="B1617" t="s">
        <v>1549</v>
      </c>
      <c r="C1617" t="s">
        <v>5963</v>
      </c>
      <c r="D1617" t="s">
        <v>295</v>
      </c>
      <c r="E1617" t="s">
        <v>16</v>
      </c>
      <c r="F1617">
        <v>28134</v>
      </c>
      <c r="G1617">
        <v>35.091606300000002</v>
      </c>
      <c r="H1617">
        <v>-80.878854799999999</v>
      </c>
      <c r="I1617">
        <v>2.5</v>
      </c>
      <c r="J1617">
        <v>5</v>
      </c>
      <c r="K1617">
        <v>1</v>
      </c>
      <c r="L1617" t="s">
        <v>5964</v>
      </c>
    </row>
    <row r="1618" spans="1:12" x14ac:dyDescent="0.2">
      <c r="A1618" t="s">
        <v>5965</v>
      </c>
      <c r="B1618" t="s">
        <v>5966</v>
      </c>
      <c r="C1618" t="s">
        <v>5967</v>
      </c>
      <c r="D1618" t="s">
        <v>643</v>
      </c>
      <c r="E1618" t="s">
        <v>16</v>
      </c>
      <c r="F1618">
        <v>28079</v>
      </c>
      <c r="G1618">
        <v>35.072316499999999</v>
      </c>
      <c r="H1618">
        <v>-80.642966900000005</v>
      </c>
      <c r="I1618">
        <v>2.5</v>
      </c>
      <c r="J1618">
        <v>9</v>
      </c>
      <c r="K1618">
        <v>1</v>
      </c>
      <c r="L1618" t="s">
        <v>275</v>
      </c>
    </row>
    <row r="1619" spans="1:12" x14ac:dyDescent="0.2">
      <c r="A1619" t="s">
        <v>5968</v>
      </c>
      <c r="B1619" t="s">
        <v>5969</v>
      </c>
      <c r="C1619" t="s">
        <v>5970</v>
      </c>
      <c r="D1619" t="s">
        <v>643</v>
      </c>
      <c r="E1619" t="s">
        <v>16</v>
      </c>
      <c r="F1619">
        <v>28079</v>
      </c>
      <c r="G1619">
        <v>35.069637999999998</v>
      </c>
      <c r="H1619">
        <v>-80.643888899999993</v>
      </c>
      <c r="I1619">
        <v>4</v>
      </c>
      <c r="J1619">
        <v>7</v>
      </c>
      <c r="K1619">
        <v>1</v>
      </c>
      <c r="L1619" t="s">
        <v>5971</v>
      </c>
    </row>
    <row r="1620" spans="1:12" x14ac:dyDescent="0.2">
      <c r="A1620" t="s">
        <v>5972</v>
      </c>
      <c r="B1620" t="s">
        <v>5973</v>
      </c>
      <c r="C1620" t="s">
        <v>5974</v>
      </c>
      <c r="D1620" t="s">
        <v>21</v>
      </c>
      <c r="E1620" t="s">
        <v>16</v>
      </c>
      <c r="F1620">
        <v>28204</v>
      </c>
      <c r="G1620">
        <v>35.212533999999998</v>
      </c>
      <c r="H1620">
        <v>-80.827904000000004</v>
      </c>
      <c r="I1620">
        <v>5</v>
      </c>
      <c r="J1620">
        <v>4</v>
      </c>
      <c r="K1620">
        <v>1</v>
      </c>
      <c r="L1620" t="s">
        <v>5975</v>
      </c>
    </row>
    <row r="1621" spans="1:12" x14ac:dyDescent="0.2">
      <c r="A1621" t="s">
        <v>5976</v>
      </c>
      <c r="B1621" t="s">
        <v>676</v>
      </c>
      <c r="C1621" t="s">
        <v>5977</v>
      </c>
      <c r="D1621" t="s">
        <v>21</v>
      </c>
      <c r="E1621" t="s">
        <v>16</v>
      </c>
      <c r="F1621">
        <v>28209</v>
      </c>
      <c r="G1621">
        <v>35.171872999999998</v>
      </c>
      <c r="H1621">
        <v>-80.849031999999994</v>
      </c>
      <c r="I1621">
        <v>4</v>
      </c>
      <c r="J1621">
        <v>21</v>
      </c>
      <c r="K1621">
        <v>0</v>
      </c>
      <c r="L1621" t="s">
        <v>5978</v>
      </c>
    </row>
    <row r="1622" spans="1:12" x14ac:dyDescent="0.2">
      <c r="A1622" t="s">
        <v>5979</v>
      </c>
      <c r="B1622" t="s">
        <v>5980</v>
      </c>
      <c r="C1622" t="s">
        <v>5981</v>
      </c>
      <c r="D1622" t="s">
        <v>21</v>
      </c>
      <c r="E1622" t="s">
        <v>16</v>
      </c>
      <c r="F1622">
        <v>28216</v>
      </c>
      <c r="G1622">
        <v>35.337746366899999</v>
      </c>
      <c r="H1622">
        <v>-80.860045552299994</v>
      </c>
      <c r="I1622">
        <v>3.5</v>
      </c>
      <c r="J1622">
        <v>11</v>
      </c>
      <c r="K1622">
        <v>1</v>
      </c>
      <c r="L1622" t="s">
        <v>565</v>
      </c>
    </row>
    <row r="1623" spans="1:12" x14ac:dyDescent="0.2">
      <c r="A1623" t="s">
        <v>5982</v>
      </c>
      <c r="B1623" t="s">
        <v>5983</v>
      </c>
      <c r="C1623" t="s">
        <v>5984</v>
      </c>
      <c r="D1623" t="s">
        <v>30</v>
      </c>
      <c r="E1623" t="s">
        <v>16</v>
      </c>
      <c r="F1623">
        <v>28054</v>
      </c>
      <c r="G1623">
        <v>35.225740000000002</v>
      </c>
      <c r="H1623">
        <v>-81.133623999999998</v>
      </c>
      <c r="I1623">
        <v>3.5</v>
      </c>
      <c r="J1623">
        <v>3</v>
      </c>
      <c r="K1623">
        <v>1</v>
      </c>
      <c r="L1623" t="s">
        <v>5985</v>
      </c>
    </row>
    <row r="1624" spans="1:12" x14ac:dyDescent="0.2">
      <c r="A1624" t="s">
        <v>5986</v>
      </c>
      <c r="B1624" t="s">
        <v>5987</v>
      </c>
      <c r="C1624" t="s">
        <v>5988</v>
      </c>
      <c r="D1624" t="s">
        <v>21</v>
      </c>
      <c r="E1624" t="s">
        <v>16</v>
      </c>
      <c r="F1624">
        <v>28209</v>
      </c>
      <c r="G1624">
        <v>35.153965200000002</v>
      </c>
      <c r="H1624">
        <v>-80.838643899999994</v>
      </c>
      <c r="I1624">
        <v>3.5</v>
      </c>
      <c r="J1624">
        <v>129</v>
      </c>
      <c r="K1624">
        <v>1</v>
      </c>
      <c r="L1624" t="s">
        <v>2093</v>
      </c>
    </row>
    <row r="1625" spans="1:12" x14ac:dyDescent="0.2">
      <c r="A1625" t="s">
        <v>5989</v>
      </c>
      <c r="B1625" t="s">
        <v>5990</v>
      </c>
      <c r="C1625" t="s">
        <v>5991</v>
      </c>
      <c r="D1625" t="s">
        <v>21</v>
      </c>
      <c r="E1625" t="s">
        <v>16</v>
      </c>
      <c r="F1625">
        <v>28203</v>
      </c>
      <c r="G1625">
        <v>35.208433900000003</v>
      </c>
      <c r="H1625">
        <v>-80.861272999999997</v>
      </c>
      <c r="I1625">
        <v>5</v>
      </c>
      <c r="J1625">
        <v>5</v>
      </c>
      <c r="K1625">
        <v>0</v>
      </c>
      <c r="L1625" t="s">
        <v>5554</v>
      </c>
    </row>
    <row r="1626" spans="1:12" x14ac:dyDescent="0.2">
      <c r="A1626" t="s">
        <v>5992</v>
      </c>
      <c r="B1626" t="s">
        <v>5993</v>
      </c>
      <c r="D1626" t="s">
        <v>167</v>
      </c>
      <c r="E1626" t="s">
        <v>16</v>
      </c>
      <c r="F1626">
        <v>28075</v>
      </c>
      <c r="G1626">
        <v>35.301526899999999</v>
      </c>
      <c r="H1626">
        <v>-80.643790600000003</v>
      </c>
      <c r="I1626">
        <v>5</v>
      </c>
      <c r="J1626">
        <v>3</v>
      </c>
      <c r="K1626">
        <v>1</v>
      </c>
      <c r="L1626" t="s">
        <v>5994</v>
      </c>
    </row>
    <row r="1627" spans="1:12" x14ac:dyDescent="0.2">
      <c r="A1627" t="s">
        <v>5995</v>
      </c>
      <c r="B1627" t="s">
        <v>5996</v>
      </c>
      <c r="C1627" t="s">
        <v>5997</v>
      </c>
      <c r="D1627" t="s">
        <v>39</v>
      </c>
      <c r="E1627" t="s">
        <v>16</v>
      </c>
      <c r="F1627">
        <v>28025</v>
      </c>
      <c r="G1627">
        <v>35.386321299999999</v>
      </c>
      <c r="H1627">
        <v>-80.565935499999995</v>
      </c>
      <c r="I1627">
        <v>3.5</v>
      </c>
      <c r="J1627">
        <v>13</v>
      </c>
      <c r="K1627">
        <v>1</v>
      </c>
      <c r="L1627" t="s">
        <v>5998</v>
      </c>
    </row>
    <row r="1628" spans="1:12" x14ac:dyDescent="0.2">
      <c r="A1628" t="s">
        <v>5999</v>
      </c>
      <c r="B1628" t="s">
        <v>6000</v>
      </c>
      <c r="C1628" t="s">
        <v>6001</v>
      </c>
      <c r="D1628" t="s">
        <v>21</v>
      </c>
      <c r="E1628" t="s">
        <v>16</v>
      </c>
      <c r="F1628">
        <v>28202</v>
      </c>
      <c r="G1628">
        <v>35.226072299999998</v>
      </c>
      <c r="H1628">
        <v>-80.844362599999997</v>
      </c>
      <c r="I1628">
        <v>3.5</v>
      </c>
      <c r="J1628">
        <v>27</v>
      </c>
      <c r="K1628">
        <v>1</v>
      </c>
      <c r="L1628" t="s">
        <v>6002</v>
      </c>
    </row>
    <row r="1629" spans="1:12" x14ac:dyDescent="0.2">
      <c r="A1629" t="s">
        <v>6003</v>
      </c>
      <c r="B1629" t="s">
        <v>6004</v>
      </c>
      <c r="C1629" t="s">
        <v>6005</v>
      </c>
      <c r="D1629" t="s">
        <v>135</v>
      </c>
      <c r="E1629" t="s">
        <v>16</v>
      </c>
      <c r="F1629">
        <v>28105</v>
      </c>
      <c r="G1629">
        <v>35.116283000000003</v>
      </c>
      <c r="H1629">
        <v>-80.720961000000003</v>
      </c>
      <c r="I1629">
        <v>4</v>
      </c>
      <c r="J1629">
        <v>5</v>
      </c>
      <c r="K1629">
        <v>1</v>
      </c>
      <c r="L1629" t="s">
        <v>6006</v>
      </c>
    </row>
    <row r="1630" spans="1:12" x14ac:dyDescent="0.2">
      <c r="A1630" t="s">
        <v>6007</v>
      </c>
      <c r="B1630" t="s">
        <v>6008</v>
      </c>
      <c r="C1630" t="s">
        <v>6009</v>
      </c>
      <c r="D1630" t="s">
        <v>135</v>
      </c>
      <c r="E1630" t="s">
        <v>16</v>
      </c>
      <c r="F1630">
        <v>28104</v>
      </c>
      <c r="G1630">
        <v>35.129030800000002</v>
      </c>
      <c r="H1630">
        <v>-80.633954500000002</v>
      </c>
      <c r="I1630">
        <v>3</v>
      </c>
      <c r="J1630">
        <v>5</v>
      </c>
      <c r="K1630">
        <v>1</v>
      </c>
      <c r="L1630" t="s">
        <v>790</v>
      </c>
    </row>
    <row r="1631" spans="1:12" x14ac:dyDescent="0.2">
      <c r="A1631" t="s">
        <v>6010</v>
      </c>
      <c r="B1631" t="s">
        <v>6011</v>
      </c>
      <c r="C1631" t="s">
        <v>6012</v>
      </c>
      <c r="D1631" t="s">
        <v>15</v>
      </c>
      <c r="E1631" t="s">
        <v>16</v>
      </c>
      <c r="F1631">
        <v>28031</v>
      </c>
      <c r="G1631">
        <v>35.485711600000002</v>
      </c>
      <c r="H1631">
        <v>-80.878400900000003</v>
      </c>
      <c r="I1631">
        <v>3.5</v>
      </c>
      <c r="J1631">
        <v>6</v>
      </c>
      <c r="K1631">
        <v>1</v>
      </c>
      <c r="L1631" t="s">
        <v>6013</v>
      </c>
    </row>
    <row r="1632" spans="1:12" x14ac:dyDescent="0.2">
      <c r="A1632" t="s">
        <v>6014</v>
      </c>
      <c r="B1632" t="s">
        <v>6015</v>
      </c>
      <c r="C1632" t="s">
        <v>6016</v>
      </c>
      <c r="D1632" t="s">
        <v>643</v>
      </c>
      <c r="E1632" t="s">
        <v>16</v>
      </c>
      <c r="F1632">
        <v>28079</v>
      </c>
      <c r="G1632">
        <v>35.073407000000003</v>
      </c>
      <c r="H1632">
        <v>-80.651302999999999</v>
      </c>
      <c r="I1632">
        <v>5</v>
      </c>
      <c r="J1632">
        <v>14</v>
      </c>
      <c r="K1632">
        <v>1</v>
      </c>
      <c r="L1632" t="s">
        <v>457</v>
      </c>
    </row>
    <row r="1633" spans="1:12" x14ac:dyDescent="0.2">
      <c r="A1633" t="s">
        <v>6017</v>
      </c>
      <c r="B1633" t="s">
        <v>6018</v>
      </c>
      <c r="C1633" t="s">
        <v>6019</v>
      </c>
      <c r="D1633" t="s">
        <v>21</v>
      </c>
      <c r="E1633" t="s">
        <v>16</v>
      </c>
      <c r="F1633">
        <v>28203</v>
      </c>
      <c r="G1633">
        <v>35.222909899999998</v>
      </c>
      <c r="H1633">
        <v>-80.855617100000003</v>
      </c>
      <c r="I1633">
        <v>5</v>
      </c>
      <c r="J1633">
        <v>72</v>
      </c>
      <c r="K1633">
        <v>1</v>
      </c>
      <c r="L1633" t="s">
        <v>6020</v>
      </c>
    </row>
    <row r="1634" spans="1:12" x14ac:dyDescent="0.2">
      <c r="A1634" t="s">
        <v>6021</v>
      </c>
      <c r="B1634" t="s">
        <v>6022</v>
      </c>
      <c r="C1634" t="s">
        <v>6023</v>
      </c>
      <c r="D1634" t="s">
        <v>21</v>
      </c>
      <c r="E1634" t="s">
        <v>16</v>
      </c>
      <c r="F1634">
        <v>28209</v>
      </c>
      <c r="G1634">
        <v>35.152524</v>
      </c>
      <c r="H1634">
        <v>-80.833850499999997</v>
      </c>
      <c r="I1634">
        <v>4</v>
      </c>
      <c r="J1634">
        <v>25</v>
      </c>
      <c r="K1634">
        <v>1</v>
      </c>
      <c r="L1634" t="s">
        <v>6024</v>
      </c>
    </row>
    <row r="1635" spans="1:12" x14ac:dyDescent="0.2">
      <c r="A1635" t="s">
        <v>6025</v>
      </c>
      <c r="B1635" t="s">
        <v>6026</v>
      </c>
      <c r="C1635" t="s">
        <v>6027</v>
      </c>
      <c r="D1635" t="s">
        <v>21</v>
      </c>
      <c r="E1635" t="s">
        <v>16</v>
      </c>
      <c r="F1635">
        <v>28269</v>
      </c>
      <c r="G1635">
        <v>35.332567500000003</v>
      </c>
      <c r="H1635">
        <v>-80.842406400000002</v>
      </c>
      <c r="I1635">
        <v>5</v>
      </c>
      <c r="J1635">
        <v>8</v>
      </c>
      <c r="K1635">
        <v>1</v>
      </c>
      <c r="L1635" t="s">
        <v>6028</v>
      </c>
    </row>
    <row r="1636" spans="1:12" x14ac:dyDescent="0.2">
      <c r="A1636" t="s">
        <v>6029</v>
      </c>
      <c r="B1636" t="s">
        <v>6030</v>
      </c>
      <c r="C1636" t="s">
        <v>6031</v>
      </c>
      <c r="D1636" t="s">
        <v>21</v>
      </c>
      <c r="E1636" t="s">
        <v>16</v>
      </c>
      <c r="F1636">
        <v>28277</v>
      </c>
      <c r="G1636">
        <v>35.023303300000002</v>
      </c>
      <c r="H1636">
        <v>-80.848678000000007</v>
      </c>
      <c r="I1636">
        <v>2.5</v>
      </c>
      <c r="J1636">
        <v>3</v>
      </c>
      <c r="K1636">
        <v>1</v>
      </c>
      <c r="L1636" t="s">
        <v>1913</v>
      </c>
    </row>
    <row r="1637" spans="1:12" x14ac:dyDescent="0.2">
      <c r="A1637" t="s">
        <v>6032</v>
      </c>
      <c r="B1637" t="s">
        <v>6033</v>
      </c>
      <c r="C1637" t="s">
        <v>6034</v>
      </c>
      <c r="D1637" t="s">
        <v>21</v>
      </c>
      <c r="E1637" t="s">
        <v>16</v>
      </c>
      <c r="F1637">
        <v>28262</v>
      </c>
      <c r="G1637">
        <v>35.303780500000002</v>
      </c>
      <c r="H1637">
        <v>-80.749457199999995</v>
      </c>
      <c r="I1637">
        <v>1</v>
      </c>
      <c r="J1637">
        <v>5</v>
      </c>
      <c r="K1637">
        <v>1</v>
      </c>
      <c r="L1637" t="s">
        <v>6035</v>
      </c>
    </row>
    <row r="1638" spans="1:12" x14ac:dyDescent="0.2">
      <c r="A1638" t="s">
        <v>6036</v>
      </c>
      <c r="B1638" t="s">
        <v>3508</v>
      </c>
      <c r="C1638" t="s">
        <v>6037</v>
      </c>
      <c r="D1638" t="s">
        <v>295</v>
      </c>
      <c r="E1638" t="s">
        <v>16</v>
      </c>
      <c r="F1638">
        <v>28134</v>
      </c>
      <c r="G1638">
        <v>35.085559136599997</v>
      </c>
      <c r="H1638">
        <v>-80.876240249899993</v>
      </c>
      <c r="I1638">
        <v>2</v>
      </c>
      <c r="J1638">
        <v>12</v>
      </c>
      <c r="K1638">
        <v>1</v>
      </c>
      <c r="L1638" t="s">
        <v>6038</v>
      </c>
    </row>
    <row r="1639" spans="1:12" x14ac:dyDescent="0.2">
      <c r="A1639" t="s">
        <v>6039</v>
      </c>
      <c r="B1639" t="s">
        <v>6040</v>
      </c>
      <c r="C1639" t="s">
        <v>6041</v>
      </c>
      <c r="D1639" t="s">
        <v>21</v>
      </c>
      <c r="E1639" t="s">
        <v>16</v>
      </c>
      <c r="F1639">
        <v>28205</v>
      </c>
      <c r="G1639">
        <v>35.219034947899999</v>
      </c>
      <c r="H1639">
        <v>-80.813623890299993</v>
      </c>
      <c r="I1639">
        <v>4</v>
      </c>
      <c r="J1639">
        <v>8</v>
      </c>
      <c r="K1639">
        <v>1</v>
      </c>
      <c r="L1639" t="s">
        <v>6042</v>
      </c>
    </row>
    <row r="1640" spans="1:12" x14ac:dyDescent="0.2">
      <c r="A1640" t="s">
        <v>6043</v>
      </c>
      <c r="B1640" t="s">
        <v>6044</v>
      </c>
      <c r="C1640" t="s">
        <v>6045</v>
      </c>
      <c r="D1640" t="s">
        <v>21</v>
      </c>
      <c r="E1640" t="s">
        <v>16</v>
      </c>
      <c r="F1640">
        <v>28209</v>
      </c>
      <c r="G1640">
        <v>35.174287</v>
      </c>
      <c r="H1640">
        <v>-80.848259999999996</v>
      </c>
      <c r="I1640">
        <v>3.5</v>
      </c>
      <c r="J1640">
        <v>16</v>
      </c>
      <c r="K1640">
        <v>0</v>
      </c>
      <c r="L1640" t="s">
        <v>6046</v>
      </c>
    </row>
    <row r="1641" spans="1:12" x14ac:dyDescent="0.2">
      <c r="A1641" t="s">
        <v>6047</v>
      </c>
      <c r="B1641" t="s">
        <v>3088</v>
      </c>
      <c r="C1641" t="s">
        <v>6048</v>
      </c>
      <c r="D1641" t="s">
        <v>588</v>
      </c>
      <c r="E1641" t="s">
        <v>16</v>
      </c>
      <c r="F1641">
        <v>28110</v>
      </c>
      <c r="G1641">
        <v>35.019346599999999</v>
      </c>
      <c r="H1641">
        <v>-80.578199999999995</v>
      </c>
      <c r="I1641">
        <v>3.5</v>
      </c>
      <c r="J1641">
        <v>14</v>
      </c>
      <c r="K1641">
        <v>1</v>
      </c>
      <c r="L1641" t="s">
        <v>6049</v>
      </c>
    </row>
    <row r="1642" spans="1:12" x14ac:dyDescent="0.2">
      <c r="A1642" t="s">
        <v>6050</v>
      </c>
      <c r="B1642" t="s">
        <v>6051</v>
      </c>
      <c r="D1642" t="s">
        <v>21</v>
      </c>
      <c r="E1642" t="s">
        <v>16</v>
      </c>
      <c r="F1642">
        <v>28277</v>
      </c>
      <c r="G1642">
        <v>35.053549599999997</v>
      </c>
      <c r="H1642">
        <v>-80.821169600000005</v>
      </c>
      <c r="I1642">
        <v>4</v>
      </c>
      <c r="J1642">
        <v>4</v>
      </c>
      <c r="K1642">
        <v>1</v>
      </c>
      <c r="L1642" t="s">
        <v>6052</v>
      </c>
    </row>
    <row r="1643" spans="1:12" x14ac:dyDescent="0.2">
      <c r="A1643" t="s">
        <v>6053</v>
      </c>
      <c r="B1643" t="s">
        <v>6054</v>
      </c>
      <c r="C1643" t="s">
        <v>6055</v>
      </c>
      <c r="D1643" t="s">
        <v>2611</v>
      </c>
      <c r="E1643" t="s">
        <v>16</v>
      </c>
      <c r="F1643">
        <v>28117</v>
      </c>
      <c r="G1643">
        <v>35.527895999999998</v>
      </c>
      <c r="H1643">
        <v>-80.86824</v>
      </c>
      <c r="I1643">
        <v>4</v>
      </c>
      <c r="J1643">
        <v>24</v>
      </c>
      <c r="K1643">
        <v>1</v>
      </c>
      <c r="L1643" t="s">
        <v>6056</v>
      </c>
    </row>
    <row r="1644" spans="1:12" x14ac:dyDescent="0.2">
      <c r="A1644" t="s">
        <v>6057</v>
      </c>
      <c r="B1644" t="s">
        <v>6058</v>
      </c>
      <c r="C1644" t="s">
        <v>6059</v>
      </c>
      <c r="D1644" t="s">
        <v>135</v>
      </c>
      <c r="E1644" t="s">
        <v>16</v>
      </c>
      <c r="F1644">
        <v>28105</v>
      </c>
      <c r="G1644">
        <v>35.121926000000002</v>
      </c>
      <c r="H1644">
        <v>-80.7092703</v>
      </c>
      <c r="I1644">
        <v>5</v>
      </c>
      <c r="J1644">
        <v>6</v>
      </c>
      <c r="K1644">
        <v>1</v>
      </c>
      <c r="L1644" t="s">
        <v>6060</v>
      </c>
    </row>
    <row r="1645" spans="1:12" x14ac:dyDescent="0.2">
      <c r="A1645" t="s">
        <v>6061</v>
      </c>
      <c r="B1645" t="s">
        <v>6062</v>
      </c>
      <c r="C1645" t="s">
        <v>6063</v>
      </c>
      <c r="D1645" t="s">
        <v>21</v>
      </c>
      <c r="E1645" t="s">
        <v>16</v>
      </c>
      <c r="F1645">
        <v>28213</v>
      </c>
      <c r="G1645">
        <v>35.294989999999999</v>
      </c>
      <c r="H1645">
        <v>-80.751344000000003</v>
      </c>
      <c r="I1645">
        <v>3.5</v>
      </c>
      <c r="J1645">
        <v>53</v>
      </c>
      <c r="K1645">
        <v>1</v>
      </c>
      <c r="L1645" t="s">
        <v>709</v>
      </c>
    </row>
    <row r="1646" spans="1:12" x14ac:dyDescent="0.2">
      <c r="A1646" t="s">
        <v>6064</v>
      </c>
      <c r="B1646" t="s">
        <v>6065</v>
      </c>
      <c r="C1646" t="s">
        <v>6066</v>
      </c>
      <c r="D1646" t="s">
        <v>15</v>
      </c>
      <c r="E1646" t="s">
        <v>16</v>
      </c>
      <c r="F1646">
        <v>28031</v>
      </c>
      <c r="G1646">
        <v>35.472700099999997</v>
      </c>
      <c r="H1646">
        <v>-80.895500100000007</v>
      </c>
      <c r="I1646">
        <v>4.5</v>
      </c>
      <c r="J1646">
        <v>3</v>
      </c>
      <c r="K1646">
        <v>1</v>
      </c>
      <c r="L1646" t="s">
        <v>6067</v>
      </c>
    </row>
    <row r="1647" spans="1:12" x14ac:dyDescent="0.2">
      <c r="A1647" t="s">
        <v>6068</v>
      </c>
      <c r="B1647" t="s">
        <v>1197</v>
      </c>
      <c r="C1647" t="s">
        <v>6069</v>
      </c>
      <c r="D1647" t="s">
        <v>601</v>
      </c>
      <c r="E1647" t="s">
        <v>16</v>
      </c>
      <c r="F1647">
        <v>28083</v>
      </c>
      <c r="G1647">
        <v>35.484308800000001</v>
      </c>
      <c r="H1647">
        <v>-80.611099999999993</v>
      </c>
      <c r="I1647">
        <v>3</v>
      </c>
      <c r="J1647">
        <v>3</v>
      </c>
      <c r="K1647">
        <v>1</v>
      </c>
      <c r="L1647" t="s">
        <v>6070</v>
      </c>
    </row>
    <row r="1648" spans="1:12" x14ac:dyDescent="0.2">
      <c r="A1648" t="s">
        <v>6071</v>
      </c>
      <c r="B1648" t="s">
        <v>891</v>
      </c>
      <c r="C1648" t="s">
        <v>6072</v>
      </c>
      <c r="D1648" t="s">
        <v>1452</v>
      </c>
      <c r="E1648" t="s">
        <v>16</v>
      </c>
      <c r="F1648">
        <v>28164</v>
      </c>
      <c r="G1648">
        <v>35.353561300000003</v>
      </c>
      <c r="H1648">
        <v>-81.088839199999995</v>
      </c>
      <c r="I1648">
        <v>2</v>
      </c>
      <c r="J1648">
        <v>6</v>
      </c>
      <c r="K1648">
        <v>1</v>
      </c>
      <c r="L1648" t="s">
        <v>893</v>
      </c>
    </row>
    <row r="1649" spans="1:12" x14ac:dyDescent="0.2">
      <c r="A1649" t="s">
        <v>6073</v>
      </c>
      <c r="B1649" t="s">
        <v>6074</v>
      </c>
      <c r="C1649" t="s">
        <v>6075</v>
      </c>
      <c r="D1649" t="s">
        <v>21</v>
      </c>
      <c r="E1649" t="s">
        <v>16</v>
      </c>
      <c r="F1649">
        <v>28270</v>
      </c>
      <c r="G1649">
        <v>35.140521</v>
      </c>
      <c r="H1649">
        <v>-80.739187999999999</v>
      </c>
      <c r="I1649">
        <v>4</v>
      </c>
      <c r="J1649">
        <v>4</v>
      </c>
      <c r="K1649">
        <v>1</v>
      </c>
      <c r="L1649" t="s">
        <v>6076</v>
      </c>
    </row>
    <row r="1650" spans="1:12" x14ac:dyDescent="0.2">
      <c r="A1650" t="s">
        <v>6077</v>
      </c>
      <c r="B1650" t="s">
        <v>6078</v>
      </c>
      <c r="C1650" t="s">
        <v>6079</v>
      </c>
      <c r="D1650" t="s">
        <v>21</v>
      </c>
      <c r="E1650" t="s">
        <v>16</v>
      </c>
      <c r="F1650">
        <v>28277</v>
      </c>
      <c r="G1650">
        <v>35.061754108300001</v>
      </c>
      <c r="H1650">
        <v>-80.772665490600005</v>
      </c>
      <c r="I1650">
        <v>3</v>
      </c>
      <c r="J1650">
        <v>5</v>
      </c>
      <c r="K1650">
        <v>1</v>
      </c>
      <c r="L1650" t="s">
        <v>6080</v>
      </c>
    </row>
    <row r="1651" spans="1:12" x14ac:dyDescent="0.2">
      <c r="A1651" t="s">
        <v>6081</v>
      </c>
      <c r="B1651" t="s">
        <v>6082</v>
      </c>
      <c r="C1651" t="s">
        <v>6083</v>
      </c>
      <c r="D1651" t="s">
        <v>21</v>
      </c>
      <c r="E1651" t="s">
        <v>16</v>
      </c>
      <c r="F1651">
        <v>28204</v>
      </c>
      <c r="G1651">
        <v>35.209834100000002</v>
      </c>
      <c r="H1651">
        <v>-80.835616400000006</v>
      </c>
      <c r="I1651">
        <v>5</v>
      </c>
      <c r="J1651">
        <v>9</v>
      </c>
      <c r="K1651">
        <v>1</v>
      </c>
      <c r="L1651" t="s">
        <v>6084</v>
      </c>
    </row>
    <row r="1652" spans="1:12" x14ac:dyDescent="0.2">
      <c r="A1652" t="s">
        <v>6085</v>
      </c>
      <c r="B1652" t="s">
        <v>6086</v>
      </c>
      <c r="D1652" t="s">
        <v>21</v>
      </c>
      <c r="E1652" t="s">
        <v>16</v>
      </c>
      <c r="F1652">
        <v>28205</v>
      </c>
      <c r="G1652">
        <v>35.226371399999998</v>
      </c>
      <c r="H1652">
        <v>-80.799018500000003</v>
      </c>
      <c r="I1652">
        <v>2.5</v>
      </c>
      <c r="J1652">
        <v>3</v>
      </c>
      <c r="K1652">
        <v>1</v>
      </c>
      <c r="L1652" t="s">
        <v>6087</v>
      </c>
    </row>
    <row r="1653" spans="1:12" x14ac:dyDescent="0.2">
      <c r="A1653" t="s">
        <v>6088</v>
      </c>
      <c r="B1653" t="s">
        <v>6089</v>
      </c>
      <c r="C1653" t="s">
        <v>6090</v>
      </c>
      <c r="D1653" t="s">
        <v>21</v>
      </c>
      <c r="E1653" t="s">
        <v>16</v>
      </c>
      <c r="F1653">
        <v>28209</v>
      </c>
      <c r="G1653">
        <v>35.161133399999997</v>
      </c>
      <c r="H1653">
        <v>-80.849282299999999</v>
      </c>
      <c r="I1653">
        <v>3.5</v>
      </c>
      <c r="J1653">
        <v>32</v>
      </c>
      <c r="K1653">
        <v>1</v>
      </c>
      <c r="L1653" t="s">
        <v>485</v>
      </c>
    </row>
    <row r="1654" spans="1:12" x14ac:dyDescent="0.2">
      <c r="A1654" t="s">
        <v>6091</v>
      </c>
      <c r="B1654" t="s">
        <v>6092</v>
      </c>
      <c r="C1654" t="s">
        <v>6093</v>
      </c>
      <c r="D1654" t="s">
        <v>456</v>
      </c>
      <c r="E1654" t="s">
        <v>16</v>
      </c>
      <c r="F1654">
        <v>28012</v>
      </c>
      <c r="G1654">
        <v>35.254552099999998</v>
      </c>
      <c r="H1654">
        <v>-81.0375114</v>
      </c>
      <c r="I1654">
        <v>2.5</v>
      </c>
      <c r="J1654">
        <v>21</v>
      </c>
      <c r="K1654">
        <v>1</v>
      </c>
      <c r="L1654" t="s">
        <v>6094</v>
      </c>
    </row>
    <row r="1655" spans="1:12" x14ac:dyDescent="0.2">
      <c r="A1655" t="s">
        <v>6095</v>
      </c>
      <c r="B1655" t="s">
        <v>6096</v>
      </c>
      <c r="C1655" t="s">
        <v>6097</v>
      </c>
      <c r="D1655" t="s">
        <v>21</v>
      </c>
      <c r="E1655" t="s">
        <v>16</v>
      </c>
      <c r="F1655">
        <v>28270</v>
      </c>
      <c r="G1655">
        <v>35.071948399999997</v>
      </c>
      <c r="H1655">
        <v>-80.7516392</v>
      </c>
      <c r="I1655">
        <v>5</v>
      </c>
      <c r="J1655">
        <v>3</v>
      </c>
      <c r="K1655">
        <v>0</v>
      </c>
      <c r="L1655" t="s">
        <v>6098</v>
      </c>
    </row>
    <row r="1656" spans="1:12" x14ac:dyDescent="0.2">
      <c r="A1656" t="s">
        <v>6099</v>
      </c>
      <c r="B1656" t="s">
        <v>6100</v>
      </c>
      <c r="C1656" t="s">
        <v>6101</v>
      </c>
      <c r="D1656" t="s">
        <v>21</v>
      </c>
      <c r="E1656" t="s">
        <v>16</v>
      </c>
      <c r="F1656">
        <v>28203</v>
      </c>
      <c r="G1656">
        <v>35.211544000000004</v>
      </c>
      <c r="H1656">
        <v>-80.867183999999995</v>
      </c>
      <c r="I1656">
        <v>3.5</v>
      </c>
      <c r="J1656">
        <v>20</v>
      </c>
      <c r="K1656">
        <v>0</v>
      </c>
      <c r="L1656" t="s">
        <v>6102</v>
      </c>
    </row>
    <row r="1657" spans="1:12" x14ac:dyDescent="0.2">
      <c r="A1657" t="s">
        <v>6103</v>
      </c>
      <c r="B1657" t="s">
        <v>6104</v>
      </c>
      <c r="C1657" t="s">
        <v>6105</v>
      </c>
      <c r="D1657" t="s">
        <v>21</v>
      </c>
      <c r="E1657" t="s">
        <v>16</v>
      </c>
      <c r="F1657">
        <v>28210</v>
      </c>
      <c r="G1657">
        <v>35.160176999999997</v>
      </c>
      <c r="H1657">
        <v>-80.875039000000001</v>
      </c>
      <c r="I1657">
        <v>2</v>
      </c>
      <c r="J1657">
        <v>14</v>
      </c>
      <c r="K1657">
        <v>1</v>
      </c>
      <c r="L1657" t="s">
        <v>6106</v>
      </c>
    </row>
    <row r="1658" spans="1:12" x14ac:dyDescent="0.2">
      <c r="A1658" t="s">
        <v>6107</v>
      </c>
      <c r="B1658" t="s">
        <v>6108</v>
      </c>
      <c r="D1658" t="s">
        <v>21</v>
      </c>
      <c r="E1658" t="s">
        <v>16</v>
      </c>
      <c r="F1658">
        <v>28272</v>
      </c>
      <c r="G1658">
        <v>35.229999900000003</v>
      </c>
      <c r="H1658">
        <v>-80.84</v>
      </c>
      <c r="I1658">
        <v>2</v>
      </c>
      <c r="J1658">
        <v>4</v>
      </c>
      <c r="K1658">
        <v>1</v>
      </c>
      <c r="L1658" t="s">
        <v>6109</v>
      </c>
    </row>
    <row r="1659" spans="1:12" x14ac:dyDescent="0.2">
      <c r="A1659" t="s">
        <v>6110</v>
      </c>
      <c r="B1659" t="s">
        <v>6111</v>
      </c>
      <c r="C1659" t="s">
        <v>6112</v>
      </c>
      <c r="D1659" t="s">
        <v>21</v>
      </c>
      <c r="E1659" t="s">
        <v>16</v>
      </c>
      <c r="F1659">
        <v>28273</v>
      </c>
      <c r="G1659">
        <v>35.114983500000001</v>
      </c>
      <c r="H1659">
        <v>-80.976659999999995</v>
      </c>
      <c r="I1659">
        <v>2</v>
      </c>
      <c r="J1659">
        <v>4</v>
      </c>
      <c r="K1659">
        <v>1</v>
      </c>
      <c r="L1659" t="s">
        <v>6113</v>
      </c>
    </row>
    <row r="1660" spans="1:12" x14ac:dyDescent="0.2">
      <c r="A1660" t="s">
        <v>6114</v>
      </c>
      <c r="B1660" t="s">
        <v>6115</v>
      </c>
      <c r="C1660" t="s">
        <v>6116</v>
      </c>
      <c r="D1660" t="s">
        <v>62</v>
      </c>
      <c r="E1660" t="s">
        <v>16</v>
      </c>
      <c r="F1660">
        <v>28227</v>
      </c>
      <c r="G1660">
        <v>35.172811000000003</v>
      </c>
      <c r="H1660">
        <v>-80.658748000000003</v>
      </c>
      <c r="I1660">
        <v>2.5</v>
      </c>
      <c r="J1660">
        <v>12</v>
      </c>
      <c r="K1660">
        <v>1</v>
      </c>
      <c r="L1660" t="s">
        <v>287</v>
      </c>
    </row>
    <row r="1661" spans="1:12" x14ac:dyDescent="0.2">
      <c r="A1661" t="s">
        <v>6117</v>
      </c>
      <c r="B1661" t="s">
        <v>6118</v>
      </c>
      <c r="C1661" t="s">
        <v>6119</v>
      </c>
      <c r="D1661" t="s">
        <v>21</v>
      </c>
      <c r="E1661" t="s">
        <v>16</v>
      </c>
      <c r="F1661">
        <v>28202</v>
      </c>
      <c r="G1661">
        <v>35.225394000000001</v>
      </c>
      <c r="H1661">
        <v>-80.843950000000007</v>
      </c>
      <c r="I1661">
        <v>2.5</v>
      </c>
      <c r="J1661">
        <v>7</v>
      </c>
      <c r="K1661">
        <v>0</v>
      </c>
      <c r="L1661" t="s">
        <v>6120</v>
      </c>
    </row>
    <row r="1662" spans="1:12" x14ac:dyDescent="0.2">
      <c r="A1662" t="s">
        <v>6121</v>
      </c>
      <c r="B1662" t="s">
        <v>6122</v>
      </c>
      <c r="C1662" t="s">
        <v>6123</v>
      </c>
      <c r="D1662" t="s">
        <v>21</v>
      </c>
      <c r="E1662" t="s">
        <v>16</v>
      </c>
      <c r="F1662">
        <v>28204</v>
      </c>
      <c r="G1662">
        <v>35.211230999999998</v>
      </c>
      <c r="H1662">
        <v>-80.8254661</v>
      </c>
      <c r="I1662">
        <v>5</v>
      </c>
      <c r="J1662">
        <v>7</v>
      </c>
      <c r="K1662">
        <v>1</v>
      </c>
      <c r="L1662" t="s">
        <v>2448</v>
      </c>
    </row>
    <row r="1663" spans="1:12" x14ac:dyDescent="0.2">
      <c r="A1663" t="s">
        <v>6124</v>
      </c>
      <c r="B1663" t="s">
        <v>6125</v>
      </c>
      <c r="C1663" t="s">
        <v>6126</v>
      </c>
      <c r="D1663" t="s">
        <v>26</v>
      </c>
      <c r="E1663" t="s">
        <v>16</v>
      </c>
      <c r="F1663">
        <v>28078</v>
      </c>
      <c r="G1663">
        <v>35.409135499999998</v>
      </c>
      <c r="H1663">
        <v>-80.861432500000006</v>
      </c>
      <c r="I1663">
        <v>4</v>
      </c>
      <c r="J1663">
        <v>82</v>
      </c>
      <c r="K1663">
        <v>1</v>
      </c>
      <c r="L1663" t="s">
        <v>6127</v>
      </c>
    </row>
    <row r="1664" spans="1:12" x14ac:dyDescent="0.2">
      <c r="A1664" t="s">
        <v>6128</v>
      </c>
      <c r="B1664" t="s">
        <v>6129</v>
      </c>
      <c r="C1664" t="s">
        <v>6130</v>
      </c>
      <c r="D1664" t="s">
        <v>26</v>
      </c>
      <c r="E1664" t="s">
        <v>16</v>
      </c>
      <c r="F1664">
        <v>28078</v>
      </c>
      <c r="G1664">
        <v>35.436606071999996</v>
      </c>
      <c r="H1664">
        <v>-80.870637595700003</v>
      </c>
      <c r="I1664">
        <v>3.5</v>
      </c>
      <c r="J1664">
        <v>160</v>
      </c>
      <c r="K1664">
        <v>1</v>
      </c>
      <c r="L1664" t="s">
        <v>5905</v>
      </c>
    </row>
    <row r="1665" spans="1:12" x14ac:dyDescent="0.2">
      <c r="A1665" t="s">
        <v>6131</v>
      </c>
      <c r="B1665" t="s">
        <v>6132</v>
      </c>
      <c r="C1665" t="s">
        <v>6133</v>
      </c>
      <c r="D1665" t="s">
        <v>39</v>
      </c>
      <c r="E1665" t="s">
        <v>16</v>
      </c>
      <c r="F1665">
        <v>28025</v>
      </c>
      <c r="G1665">
        <v>35.434666</v>
      </c>
      <c r="H1665">
        <v>-80.600036000000003</v>
      </c>
      <c r="I1665">
        <v>3.5</v>
      </c>
      <c r="J1665">
        <v>3</v>
      </c>
      <c r="K1665">
        <v>1</v>
      </c>
      <c r="L1665" t="s">
        <v>6134</v>
      </c>
    </row>
    <row r="1666" spans="1:12" x14ac:dyDescent="0.2">
      <c r="A1666" t="s">
        <v>6135</v>
      </c>
      <c r="B1666" t="s">
        <v>6136</v>
      </c>
      <c r="C1666" t="s">
        <v>6137</v>
      </c>
      <c r="D1666" t="s">
        <v>21</v>
      </c>
      <c r="E1666" t="s">
        <v>16</v>
      </c>
      <c r="F1666">
        <v>28212</v>
      </c>
      <c r="G1666">
        <v>35.207031999999998</v>
      </c>
      <c r="H1666">
        <v>-80.754492999999997</v>
      </c>
      <c r="I1666">
        <v>1.5</v>
      </c>
      <c r="J1666">
        <v>6</v>
      </c>
      <c r="K1666">
        <v>0</v>
      </c>
      <c r="L1666" t="s">
        <v>6138</v>
      </c>
    </row>
    <row r="1667" spans="1:12" x14ac:dyDescent="0.2">
      <c r="A1667" t="s">
        <v>6139</v>
      </c>
      <c r="B1667" t="s">
        <v>6140</v>
      </c>
      <c r="C1667" t="s">
        <v>6141</v>
      </c>
      <c r="D1667" t="s">
        <v>21</v>
      </c>
      <c r="E1667" t="s">
        <v>16</v>
      </c>
      <c r="F1667">
        <v>28262</v>
      </c>
      <c r="G1667">
        <v>35.3121668</v>
      </c>
      <c r="H1667">
        <v>-80.745089100000001</v>
      </c>
      <c r="I1667">
        <v>3</v>
      </c>
      <c r="J1667">
        <v>17</v>
      </c>
      <c r="K1667">
        <v>0</v>
      </c>
      <c r="L1667" t="s">
        <v>6142</v>
      </c>
    </row>
    <row r="1668" spans="1:12" x14ac:dyDescent="0.2">
      <c r="A1668" t="s">
        <v>6143</v>
      </c>
      <c r="B1668" t="s">
        <v>6144</v>
      </c>
      <c r="C1668" t="s">
        <v>6145</v>
      </c>
      <c r="D1668" t="s">
        <v>30</v>
      </c>
      <c r="E1668" t="s">
        <v>16</v>
      </c>
      <c r="F1668">
        <v>28054</v>
      </c>
      <c r="G1668">
        <v>35.263851000000003</v>
      </c>
      <c r="H1668">
        <v>-81.135174000000006</v>
      </c>
      <c r="I1668">
        <v>3</v>
      </c>
      <c r="J1668">
        <v>4</v>
      </c>
      <c r="K1668">
        <v>1</v>
      </c>
      <c r="L1668" t="s">
        <v>6146</v>
      </c>
    </row>
    <row r="1669" spans="1:12" x14ac:dyDescent="0.2">
      <c r="A1669" t="s">
        <v>6147</v>
      </c>
      <c r="B1669" t="s">
        <v>6148</v>
      </c>
      <c r="C1669" t="s">
        <v>6149</v>
      </c>
      <c r="D1669" t="s">
        <v>21</v>
      </c>
      <c r="E1669" t="s">
        <v>16</v>
      </c>
      <c r="F1669">
        <v>28236</v>
      </c>
      <c r="G1669">
        <v>35.222008000000002</v>
      </c>
      <c r="H1669">
        <v>-80.833929600000005</v>
      </c>
      <c r="I1669">
        <v>3</v>
      </c>
      <c r="J1669">
        <v>11</v>
      </c>
      <c r="K1669">
        <v>1</v>
      </c>
      <c r="L1669" t="s">
        <v>6150</v>
      </c>
    </row>
    <row r="1670" spans="1:12" x14ac:dyDescent="0.2">
      <c r="A1670" t="s">
        <v>6151</v>
      </c>
      <c r="B1670" t="s">
        <v>6152</v>
      </c>
      <c r="C1670" t="s">
        <v>6153</v>
      </c>
      <c r="D1670" t="s">
        <v>21</v>
      </c>
      <c r="E1670" t="s">
        <v>16</v>
      </c>
      <c r="F1670">
        <v>28273</v>
      </c>
      <c r="G1670">
        <v>35.107802999999997</v>
      </c>
      <c r="H1670">
        <v>-80.878990999999999</v>
      </c>
      <c r="I1670">
        <v>3</v>
      </c>
      <c r="J1670">
        <v>32</v>
      </c>
      <c r="K1670">
        <v>1</v>
      </c>
      <c r="L1670" t="s">
        <v>6154</v>
      </c>
    </row>
    <row r="1671" spans="1:12" x14ac:dyDescent="0.2">
      <c r="A1671" t="s">
        <v>6155</v>
      </c>
      <c r="B1671" t="s">
        <v>5107</v>
      </c>
      <c r="C1671" t="s">
        <v>6156</v>
      </c>
      <c r="D1671" t="s">
        <v>21</v>
      </c>
      <c r="E1671" t="s">
        <v>16</v>
      </c>
      <c r="F1671">
        <v>28209</v>
      </c>
      <c r="G1671">
        <v>35.198153599999998</v>
      </c>
      <c r="H1671">
        <v>-80.868125000000006</v>
      </c>
      <c r="I1671">
        <v>3</v>
      </c>
      <c r="J1671">
        <v>76</v>
      </c>
      <c r="K1671">
        <v>1</v>
      </c>
      <c r="L1671" t="s">
        <v>6157</v>
      </c>
    </row>
    <row r="1672" spans="1:12" x14ac:dyDescent="0.2">
      <c r="A1672" t="s">
        <v>6158</v>
      </c>
      <c r="B1672" t="s">
        <v>1426</v>
      </c>
      <c r="C1672" t="s">
        <v>6159</v>
      </c>
      <c r="D1672" t="s">
        <v>39</v>
      </c>
      <c r="E1672" t="s">
        <v>16</v>
      </c>
      <c r="F1672">
        <v>28027</v>
      </c>
      <c r="G1672">
        <v>35.366220401900001</v>
      </c>
      <c r="H1672">
        <v>-80.7109813</v>
      </c>
      <c r="I1672">
        <v>2.5</v>
      </c>
      <c r="J1672">
        <v>28</v>
      </c>
      <c r="K1672">
        <v>1</v>
      </c>
      <c r="L1672" t="s">
        <v>6160</v>
      </c>
    </row>
    <row r="1673" spans="1:12" x14ac:dyDescent="0.2">
      <c r="A1673" t="s">
        <v>6161</v>
      </c>
      <c r="B1673" t="s">
        <v>6162</v>
      </c>
      <c r="C1673" t="s">
        <v>6163</v>
      </c>
      <c r="D1673" t="s">
        <v>588</v>
      </c>
      <c r="E1673" t="s">
        <v>16</v>
      </c>
      <c r="F1673">
        <v>28110</v>
      </c>
      <c r="G1673">
        <v>35.061811800000001</v>
      </c>
      <c r="H1673">
        <v>-80.630003299999998</v>
      </c>
      <c r="I1673">
        <v>3.5</v>
      </c>
      <c r="J1673">
        <v>3</v>
      </c>
      <c r="K1673">
        <v>1</v>
      </c>
      <c r="L1673" t="s">
        <v>6164</v>
      </c>
    </row>
    <row r="1674" spans="1:12" x14ac:dyDescent="0.2">
      <c r="A1674" t="s">
        <v>6165</v>
      </c>
      <c r="B1674" t="s">
        <v>6166</v>
      </c>
      <c r="C1674" t="s">
        <v>6167</v>
      </c>
      <c r="D1674" t="s">
        <v>21</v>
      </c>
      <c r="E1674" t="s">
        <v>16</v>
      </c>
      <c r="F1674">
        <v>28217</v>
      </c>
      <c r="G1674">
        <v>35.167138261700003</v>
      </c>
      <c r="H1674">
        <v>-80.876799307400006</v>
      </c>
      <c r="I1674">
        <v>4</v>
      </c>
      <c r="J1674">
        <v>11</v>
      </c>
      <c r="K1674">
        <v>1</v>
      </c>
      <c r="L1674" t="s">
        <v>6168</v>
      </c>
    </row>
    <row r="1675" spans="1:12" x14ac:dyDescent="0.2">
      <c r="A1675" t="s">
        <v>6169</v>
      </c>
      <c r="B1675" t="s">
        <v>6170</v>
      </c>
      <c r="C1675" t="s">
        <v>6171</v>
      </c>
      <c r="D1675" t="s">
        <v>21</v>
      </c>
      <c r="E1675" t="s">
        <v>16</v>
      </c>
      <c r="F1675">
        <v>28277</v>
      </c>
      <c r="G1675">
        <v>35.056005900000002</v>
      </c>
      <c r="H1675">
        <v>-80.8528369</v>
      </c>
      <c r="I1675">
        <v>4.5</v>
      </c>
      <c r="J1675">
        <v>5</v>
      </c>
      <c r="K1675">
        <v>0</v>
      </c>
      <c r="L1675" t="s">
        <v>6172</v>
      </c>
    </row>
    <row r="1676" spans="1:12" x14ac:dyDescent="0.2">
      <c r="A1676" t="s">
        <v>6173</v>
      </c>
      <c r="B1676" t="s">
        <v>6174</v>
      </c>
      <c r="C1676" t="s">
        <v>6175</v>
      </c>
      <c r="D1676" t="s">
        <v>21</v>
      </c>
      <c r="E1676" t="s">
        <v>16</v>
      </c>
      <c r="F1676">
        <v>28205</v>
      </c>
      <c r="G1676">
        <v>35.249424099999999</v>
      </c>
      <c r="H1676">
        <v>-80.801236000000003</v>
      </c>
      <c r="I1676">
        <v>5</v>
      </c>
      <c r="J1676">
        <v>21</v>
      </c>
      <c r="K1676">
        <v>1</v>
      </c>
      <c r="L1676" t="s">
        <v>6176</v>
      </c>
    </row>
    <row r="1677" spans="1:12" x14ac:dyDescent="0.2">
      <c r="A1677" t="s">
        <v>6177</v>
      </c>
      <c r="B1677" t="s">
        <v>6178</v>
      </c>
      <c r="C1677" t="s">
        <v>6179</v>
      </c>
      <c r="D1677" t="s">
        <v>26</v>
      </c>
      <c r="E1677" t="s">
        <v>16</v>
      </c>
      <c r="F1677">
        <v>28078</v>
      </c>
      <c r="G1677">
        <v>35.446292700000001</v>
      </c>
      <c r="H1677">
        <v>-80.879935500000002</v>
      </c>
      <c r="I1677">
        <v>5</v>
      </c>
      <c r="J1677">
        <v>4</v>
      </c>
      <c r="K1677">
        <v>1</v>
      </c>
      <c r="L1677" t="s">
        <v>1913</v>
      </c>
    </row>
    <row r="1678" spans="1:12" x14ac:dyDescent="0.2">
      <c r="A1678" t="s">
        <v>6180</v>
      </c>
      <c r="B1678" t="s">
        <v>6181</v>
      </c>
      <c r="C1678" t="s">
        <v>6182</v>
      </c>
      <c r="D1678" t="s">
        <v>135</v>
      </c>
      <c r="E1678" t="s">
        <v>16</v>
      </c>
      <c r="F1678">
        <v>28105</v>
      </c>
      <c r="G1678">
        <v>35.116354399999999</v>
      </c>
      <c r="H1678">
        <v>-80.722383100000002</v>
      </c>
      <c r="I1678">
        <v>3.5</v>
      </c>
      <c r="J1678">
        <v>6</v>
      </c>
      <c r="K1678">
        <v>0</v>
      </c>
      <c r="L1678" t="s">
        <v>6183</v>
      </c>
    </row>
    <row r="1679" spans="1:12" x14ac:dyDescent="0.2">
      <c r="A1679" t="s">
        <v>6184</v>
      </c>
      <c r="B1679" t="s">
        <v>229</v>
      </c>
      <c r="C1679" t="s">
        <v>6185</v>
      </c>
      <c r="D1679" t="s">
        <v>39</v>
      </c>
      <c r="E1679" t="s">
        <v>16</v>
      </c>
      <c r="F1679">
        <v>28025</v>
      </c>
      <c r="G1679">
        <v>35.437967999999998</v>
      </c>
      <c r="H1679">
        <v>-80.605547999999999</v>
      </c>
      <c r="I1679">
        <v>2.5</v>
      </c>
      <c r="J1679">
        <v>40</v>
      </c>
      <c r="K1679">
        <v>1</v>
      </c>
      <c r="L1679" t="s">
        <v>6186</v>
      </c>
    </row>
    <row r="1680" spans="1:12" x14ac:dyDescent="0.2">
      <c r="A1680" t="s">
        <v>6187</v>
      </c>
      <c r="B1680" t="s">
        <v>6188</v>
      </c>
      <c r="C1680" t="s">
        <v>6189</v>
      </c>
      <c r="D1680" t="s">
        <v>21</v>
      </c>
      <c r="E1680" t="s">
        <v>16</v>
      </c>
      <c r="F1680">
        <v>28211</v>
      </c>
      <c r="G1680">
        <v>35.155994310700002</v>
      </c>
      <c r="H1680">
        <v>-80.823932544200005</v>
      </c>
      <c r="I1680">
        <v>4</v>
      </c>
      <c r="J1680">
        <v>207</v>
      </c>
      <c r="K1680">
        <v>1</v>
      </c>
      <c r="L1680" t="s">
        <v>6190</v>
      </c>
    </row>
    <row r="1681" spans="1:12" x14ac:dyDescent="0.2">
      <c r="A1681" t="s">
        <v>6191</v>
      </c>
      <c r="B1681" t="s">
        <v>6192</v>
      </c>
      <c r="C1681" t="s">
        <v>6193</v>
      </c>
      <c r="D1681" t="s">
        <v>15</v>
      </c>
      <c r="E1681" t="s">
        <v>16</v>
      </c>
      <c r="F1681">
        <v>28031</v>
      </c>
      <c r="G1681">
        <v>35.482353000000003</v>
      </c>
      <c r="H1681">
        <v>-80.860692</v>
      </c>
      <c r="I1681">
        <v>3.5</v>
      </c>
      <c r="J1681">
        <v>9</v>
      </c>
      <c r="K1681">
        <v>0</v>
      </c>
      <c r="L1681" t="s">
        <v>5884</v>
      </c>
    </row>
    <row r="1682" spans="1:12" x14ac:dyDescent="0.2">
      <c r="A1682" t="s">
        <v>6194</v>
      </c>
      <c r="B1682" t="s">
        <v>6195</v>
      </c>
      <c r="C1682" t="s">
        <v>6196</v>
      </c>
      <c r="D1682" t="s">
        <v>21</v>
      </c>
      <c r="E1682" t="s">
        <v>16</v>
      </c>
      <c r="F1682">
        <v>28203</v>
      </c>
      <c r="G1682">
        <v>35.212367999999998</v>
      </c>
      <c r="H1682">
        <v>-80.859276699999995</v>
      </c>
      <c r="I1682">
        <v>5</v>
      </c>
      <c r="J1682">
        <v>10</v>
      </c>
      <c r="K1682">
        <v>0</v>
      </c>
      <c r="L1682" t="s">
        <v>6197</v>
      </c>
    </row>
    <row r="1683" spans="1:12" x14ac:dyDescent="0.2">
      <c r="A1683" t="s">
        <v>6198</v>
      </c>
      <c r="B1683" t="s">
        <v>6199</v>
      </c>
      <c r="C1683" t="s">
        <v>6200</v>
      </c>
      <c r="D1683" t="s">
        <v>21</v>
      </c>
      <c r="E1683" t="s">
        <v>16</v>
      </c>
      <c r="F1683">
        <v>28202</v>
      </c>
      <c r="G1683">
        <v>35.225472600000003</v>
      </c>
      <c r="H1683">
        <v>-80.846187200000003</v>
      </c>
      <c r="I1683">
        <v>5</v>
      </c>
      <c r="J1683">
        <v>8</v>
      </c>
      <c r="K1683">
        <v>1</v>
      </c>
      <c r="L1683" t="s">
        <v>6201</v>
      </c>
    </row>
    <row r="1684" spans="1:12" x14ac:dyDescent="0.2">
      <c r="A1684" t="s">
        <v>6202</v>
      </c>
      <c r="B1684" t="s">
        <v>6203</v>
      </c>
      <c r="C1684" t="s">
        <v>6204</v>
      </c>
      <c r="D1684" t="s">
        <v>21</v>
      </c>
      <c r="E1684" t="s">
        <v>16</v>
      </c>
      <c r="F1684">
        <v>28262</v>
      </c>
      <c r="G1684">
        <v>35.312168100000001</v>
      </c>
      <c r="H1684">
        <v>-80.745097400000006</v>
      </c>
      <c r="I1684">
        <v>2.5</v>
      </c>
      <c r="J1684">
        <v>3</v>
      </c>
      <c r="K1684">
        <v>1</v>
      </c>
      <c r="L1684" t="s">
        <v>6205</v>
      </c>
    </row>
    <row r="1685" spans="1:12" x14ac:dyDescent="0.2">
      <c r="A1685" t="s">
        <v>6206</v>
      </c>
      <c r="B1685" t="s">
        <v>6207</v>
      </c>
      <c r="C1685" t="s">
        <v>6208</v>
      </c>
      <c r="D1685" t="s">
        <v>21</v>
      </c>
      <c r="E1685" t="s">
        <v>16</v>
      </c>
      <c r="F1685">
        <v>28206</v>
      </c>
      <c r="G1685">
        <v>35.251594605100003</v>
      </c>
      <c r="H1685">
        <v>-80.812480718399996</v>
      </c>
      <c r="I1685">
        <v>4.5</v>
      </c>
      <c r="J1685">
        <v>306</v>
      </c>
      <c r="K1685">
        <v>1</v>
      </c>
      <c r="L1685" t="s">
        <v>2093</v>
      </c>
    </row>
    <row r="1686" spans="1:12" x14ac:dyDescent="0.2">
      <c r="A1686" t="s">
        <v>6209</v>
      </c>
      <c r="B1686" t="s">
        <v>6210</v>
      </c>
      <c r="C1686" t="s">
        <v>6211</v>
      </c>
      <c r="D1686" t="s">
        <v>21</v>
      </c>
      <c r="E1686" t="s">
        <v>16</v>
      </c>
      <c r="F1686">
        <v>28202</v>
      </c>
      <c r="G1686">
        <v>35.227933632000003</v>
      </c>
      <c r="H1686">
        <v>-80.841868892299999</v>
      </c>
      <c r="I1686">
        <v>3</v>
      </c>
      <c r="J1686">
        <v>74</v>
      </c>
      <c r="K1686">
        <v>1</v>
      </c>
      <c r="L1686" t="s">
        <v>6212</v>
      </c>
    </row>
    <row r="1687" spans="1:12" x14ac:dyDescent="0.2">
      <c r="A1687" t="s">
        <v>6213</v>
      </c>
      <c r="B1687" t="s">
        <v>6214</v>
      </c>
      <c r="C1687" t="s">
        <v>6215</v>
      </c>
      <c r="D1687" t="s">
        <v>21</v>
      </c>
      <c r="E1687" t="s">
        <v>16</v>
      </c>
      <c r="F1687">
        <v>28216</v>
      </c>
      <c r="G1687">
        <v>35.348163300000003</v>
      </c>
      <c r="H1687">
        <v>-80.858578899999998</v>
      </c>
      <c r="I1687">
        <v>3.5</v>
      </c>
      <c r="J1687">
        <v>6</v>
      </c>
      <c r="K1687">
        <v>1</v>
      </c>
      <c r="L1687" t="s">
        <v>6216</v>
      </c>
    </row>
    <row r="1688" spans="1:12" x14ac:dyDescent="0.2">
      <c r="A1688" t="s">
        <v>6217</v>
      </c>
      <c r="B1688" t="s">
        <v>6218</v>
      </c>
      <c r="C1688" t="s">
        <v>6219</v>
      </c>
      <c r="D1688" t="s">
        <v>21</v>
      </c>
      <c r="E1688" t="s">
        <v>16</v>
      </c>
      <c r="F1688">
        <v>28217</v>
      </c>
      <c r="G1688">
        <v>35.168560900000003</v>
      </c>
      <c r="H1688">
        <v>-80.874931000000004</v>
      </c>
      <c r="I1688">
        <v>3</v>
      </c>
      <c r="J1688">
        <v>16</v>
      </c>
      <c r="K1688">
        <v>0</v>
      </c>
      <c r="L1688" t="s">
        <v>6220</v>
      </c>
    </row>
    <row r="1689" spans="1:12" x14ac:dyDescent="0.2">
      <c r="A1689" t="s">
        <v>6221</v>
      </c>
      <c r="B1689" t="s">
        <v>6222</v>
      </c>
      <c r="C1689" t="s">
        <v>6223</v>
      </c>
      <c r="D1689" t="s">
        <v>21</v>
      </c>
      <c r="E1689" t="s">
        <v>16</v>
      </c>
      <c r="F1689">
        <v>28277</v>
      </c>
      <c r="G1689">
        <v>35.055353349400001</v>
      </c>
      <c r="H1689">
        <v>-80.835140303399996</v>
      </c>
      <c r="I1689">
        <v>3.5</v>
      </c>
      <c r="J1689">
        <v>244</v>
      </c>
      <c r="K1689">
        <v>1</v>
      </c>
      <c r="L1689" t="s">
        <v>6224</v>
      </c>
    </row>
    <row r="1690" spans="1:12" x14ac:dyDescent="0.2">
      <c r="A1690" t="s">
        <v>6225</v>
      </c>
      <c r="B1690" t="s">
        <v>6188</v>
      </c>
      <c r="C1690" t="s">
        <v>6226</v>
      </c>
      <c r="D1690" t="s">
        <v>21</v>
      </c>
      <c r="E1690" t="s">
        <v>16</v>
      </c>
      <c r="F1690">
        <v>28277</v>
      </c>
      <c r="G1690">
        <v>35.062054699999997</v>
      </c>
      <c r="H1690">
        <v>-80.815746000000004</v>
      </c>
      <c r="I1690">
        <v>4</v>
      </c>
      <c r="J1690">
        <v>382</v>
      </c>
      <c r="K1690">
        <v>1</v>
      </c>
      <c r="L1690" t="s">
        <v>6227</v>
      </c>
    </row>
    <row r="1691" spans="1:12" x14ac:dyDescent="0.2">
      <c r="A1691" t="s">
        <v>6228</v>
      </c>
      <c r="B1691" t="s">
        <v>6229</v>
      </c>
      <c r="D1691" t="s">
        <v>21</v>
      </c>
      <c r="E1691" t="s">
        <v>16</v>
      </c>
      <c r="F1691">
        <v>28256</v>
      </c>
      <c r="G1691">
        <v>35.279455200000001</v>
      </c>
      <c r="H1691">
        <v>-80.765793299999999</v>
      </c>
      <c r="I1691">
        <v>4.5</v>
      </c>
      <c r="J1691">
        <v>4</v>
      </c>
      <c r="K1691">
        <v>1</v>
      </c>
      <c r="L1691" t="s">
        <v>6230</v>
      </c>
    </row>
    <row r="1692" spans="1:12" x14ac:dyDescent="0.2">
      <c r="A1692" t="s">
        <v>6231</v>
      </c>
      <c r="B1692" t="s">
        <v>6232</v>
      </c>
      <c r="C1692" t="s">
        <v>6233</v>
      </c>
      <c r="D1692" t="s">
        <v>21</v>
      </c>
      <c r="E1692" t="s">
        <v>16</v>
      </c>
      <c r="F1692">
        <v>28203</v>
      </c>
      <c r="G1692">
        <v>35.204082399999997</v>
      </c>
      <c r="H1692">
        <v>-80.868593500000003</v>
      </c>
      <c r="I1692">
        <v>4.5</v>
      </c>
      <c r="J1692">
        <v>9</v>
      </c>
      <c r="K1692">
        <v>1</v>
      </c>
      <c r="L1692" t="s">
        <v>6234</v>
      </c>
    </row>
    <row r="1693" spans="1:12" x14ac:dyDescent="0.2">
      <c r="A1693" t="s">
        <v>6235</v>
      </c>
      <c r="B1693" t="s">
        <v>1261</v>
      </c>
      <c r="C1693" t="s">
        <v>6236</v>
      </c>
      <c r="D1693" t="s">
        <v>21</v>
      </c>
      <c r="E1693" t="s">
        <v>16</v>
      </c>
      <c r="F1693">
        <v>28273</v>
      </c>
      <c r="G1693">
        <v>35.101248599999998</v>
      </c>
      <c r="H1693">
        <v>-80.9868484</v>
      </c>
      <c r="I1693">
        <v>3</v>
      </c>
      <c r="J1693">
        <v>3</v>
      </c>
      <c r="K1693">
        <v>1</v>
      </c>
      <c r="L1693" t="s">
        <v>5819</v>
      </c>
    </row>
    <row r="1694" spans="1:12" x14ac:dyDescent="0.2">
      <c r="A1694" t="s">
        <v>6237</v>
      </c>
      <c r="B1694" t="s">
        <v>6238</v>
      </c>
      <c r="C1694" t="s">
        <v>6239</v>
      </c>
      <c r="D1694" t="s">
        <v>21</v>
      </c>
      <c r="E1694" t="s">
        <v>16</v>
      </c>
      <c r="F1694">
        <v>28208</v>
      </c>
      <c r="G1694">
        <v>35.216288400000003</v>
      </c>
      <c r="H1694">
        <v>-80.882010300000005</v>
      </c>
      <c r="I1694">
        <v>2.5</v>
      </c>
      <c r="J1694">
        <v>8</v>
      </c>
      <c r="K1694">
        <v>1</v>
      </c>
      <c r="L1694" t="s">
        <v>6240</v>
      </c>
    </row>
    <row r="1695" spans="1:12" x14ac:dyDescent="0.2">
      <c r="A1695" t="s">
        <v>6241</v>
      </c>
      <c r="B1695" t="s">
        <v>6242</v>
      </c>
      <c r="C1695" t="s">
        <v>6243</v>
      </c>
      <c r="D1695" t="s">
        <v>21</v>
      </c>
      <c r="E1695" t="s">
        <v>16</v>
      </c>
      <c r="F1695">
        <v>28277</v>
      </c>
      <c r="G1695">
        <v>35.053348</v>
      </c>
      <c r="H1695">
        <v>-80.850966999999997</v>
      </c>
      <c r="I1695">
        <v>4</v>
      </c>
      <c r="J1695">
        <v>87</v>
      </c>
      <c r="K1695">
        <v>1</v>
      </c>
      <c r="L1695" t="s">
        <v>3430</v>
      </c>
    </row>
    <row r="1696" spans="1:12" x14ac:dyDescent="0.2">
      <c r="A1696" t="s">
        <v>6244</v>
      </c>
      <c r="B1696" t="s">
        <v>6245</v>
      </c>
      <c r="C1696" t="s">
        <v>6246</v>
      </c>
      <c r="D1696" t="s">
        <v>21</v>
      </c>
      <c r="E1696" t="s">
        <v>16</v>
      </c>
      <c r="F1696">
        <v>28203</v>
      </c>
      <c r="G1696">
        <v>35.211226000000003</v>
      </c>
      <c r="H1696">
        <v>-80.858755000000002</v>
      </c>
      <c r="I1696">
        <v>3</v>
      </c>
      <c r="J1696">
        <v>7</v>
      </c>
      <c r="K1696">
        <v>0</v>
      </c>
      <c r="L1696" t="s">
        <v>6247</v>
      </c>
    </row>
    <row r="1697" spans="1:12" x14ac:dyDescent="0.2">
      <c r="A1697" t="s">
        <v>6248</v>
      </c>
      <c r="B1697" t="s">
        <v>6249</v>
      </c>
      <c r="C1697" t="s">
        <v>6250</v>
      </c>
      <c r="D1697" t="s">
        <v>588</v>
      </c>
      <c r="E1697" t="s">
        <v>16</v>
      </c>
      <c r="F1697">
        <v>28110</v>
      </c>
      <c r="G1697">
        <v>35.005194000000003</v>
      </c>
      <c r="H1697">
        <v>-80.607257799999999</v>
      </c>
      <c r="I1697">
        <v>5</v>
      </c>
      <c r="J1697">
        <v>3</v>
      </c>
      <c r="K1697">
        <v>1</v>
      </c>
      <c r="L1697" t="s">
        <v>6251</v>
      </c>
    </row>
    <row r="1698" spans="1:12" x14ac:dyDescent="0.2">
      <c r="A1698" t="s">
        <v>6252</v>
      </c>
      <c r="B1698" t="s">
        <v>2850</v>
      </c>
      <c r="C1698" t="s">
        <v>6253</v>
      </c>
      <c r="D1698" t="s">
        <v>21</v>
      </c>
      <c r="E1698" t="s">
        <v>16</v>
      </c>
      <c r="F1698">
        <v>28203</v>
      </c>
      <c r="G1698">
        <v>35.20017</v>
      </c>
      <c r="H1698">
        <v>-80.843800999999999</v>
      </c>
      <c r="I1698">
        <v>3.5</v>
      </c>
      <c r="J1698">
        <v>121</v>
      </c>
      <c r="K1698">
        <v>1</v>
      </c>
      <c r="L1698" t="s">
        <v>6254</v>
      </c>
    </row>
    <row r="1699" spans="1:12" x14ac:dyDescent="0.2">
      <c r="A1699" t="s">
        <v>6255</v>
      </c>
      <c r="B1699" t="s">
        <v>5014</v>
      </c>
      <c r="C1699" t="s">
        <v>6256</v>
      </c>
      <c r="D1699" t="s">
        <v>2611</v>
      </c>
      <c r="E1699" t="s">
        <v>16</v>
      </c>
      <c r="F1699">
        <v>28123</v>
      </c>
      <c r="G1699">
        <v>35.541845299999999</v>
      </c>
      <c r="H1699">
        <v>-80.8472431</v>
      </c>
      <c r="I1699">
        <v>4</v>
      </c>
      <c r="J1699">
        <v>6</v>
      </c>
      <c r="K1699">
        <v>1</v>
      </c>
      <c r="L1699" t="s">
        <v>2406</v>
      </c>
    </row>
    <row r="1700" spans="1:12" x14ac:dyDescent="0.2">
      <c r="A1700" t="s">
        <v>6257</v>
      </c>
      <c r="B1700" t="s">
        <v>6258</v>
      </c>
      <c r="C1700" t="s">
        <v>6259</v>
      </c>
      <c r="D1700" t="s">
        <v>62</v>
      </c>
      <c r="E1700" t="s">
        <v>16</v>
      </c>
      <c r="F1700">
        <v>28227</v>
      </c>
      <c r="G1700">
        <v>35.185738999999998</v>
      </c>
      <c r="H1700">
        <v>-80.690812699999995</v>
      </c>
      <c r="I1700">
        <v>1.5</v>
      </c>
      <c r="J1700">
        <v>3</v>
      </c>
      <c r="K1700">
        <v>1</v>
      </c>
      <c r="L1700" t="s">
        <v>709</v>
      </c>
    </row>
    <row r="1701" spans="1:12" x14ac:dyDescent="0.2">
      <c r="A1701" t="s">
        <v>6260</v>
      </c>
      <c r="B1701" t="s">
        <v>6261</v>
      </c>
      <c r="C1701" t="s">
        <v>6262</v>
      </c>
      <c r="D1701" t="s">
        <v>21</v>
      </c>
      <c r="E1701" t="s">
        <v>16</v>
      </c>
      <c r="F1701">
        <v>28204</v>
      </c>
      <c r="G1701">
        <v>35.219451900000003</v>
      </c>
      <c r="H1701">
        <v>-80.835695000000001</v>
      </c>
      <c r="I1701">
        <v>4</v>
      </c>
      <c r="J1701">
        <v>4</v>
      </c>
      <c r="K1701">
        <v>0</v>
      </c>
      <c r="L1701" t="s">
        <v>1323</v>
      </c>
    </row>
    <row r="1702" spans="1:12" x14ac:dyDescent="0.2">
      <c r="A1702" t="s">
        <v>6263</v>
      </c>
      <c r="B1702" t="s">
        <v>6264</v>
      </c>
      <c r="C1702" t="s">
        <v>6265</v>
      </c>
      <c r="D1702" t="s">
        <v>21</v>
      </c>
      <c r="E1702" t="s">
        <v>16</v>
      </c>
      <c r="F1702">
        <v>28277</v>
      </c>
      <c r="G1702">
        <v>35.057661799999998</v>
      </c>
      <c r="H1702">
        <v>-80.811868599999997</v>
      </c>
      <c r="I1702">
        <v>3</v>
      </c>
      <c r="J1702">
        <v>4</v>
      </c>
      <c r="K1702">
        <v>1</v>
      </c>
      <c r="L1702" t="s">
        <v>6266</v>
      </c>
    </row>
    <row r="1703" spans="1:12" x14ac:dyDescent="0.2">
      <c r="A1703" t="s">
        <v>6267</v>
      </c>
      <c r="B1703" t="s">
        <v>6268</v>
      </c>
      <c r="C1703" t="s">
        <v>6269</v>
      </c>
      <c r="D1703" t="s">
        <v>26</v>
      </c>
      <c r="E1703" t="s">
        <v>16</v>
      </c>
      <c r="F1703">
        <v>28078</v>
      </c>
      <c r="G1703">
        <v>35.407843800000002</v>
      </c>
      <c r="H1703">
        <v>-80.866793599999994</v>
      </c>
      <c r="I1703">
        <v>3.5</v>
      </c>
      <c r="J1703">
        <v>3</v>
      </c>
      <c r="K1703">
        <v>1</v>
      </c>
      <c r="L1703" t="s">
        <v>1041</v>
      </c>
    </row>
    <row r="1704" spans="1:12" x14ac:dyDescent="0.2">
      <c r="A1704" t="s">
        <v>6270</v>
      </c>
      <c r="B1704" t="s">
        <v>547</v>
      </c>
      <c r="C1704" t="s">
        <v>6271</v>
      </c>
      <c r="D1704" t="s">
        <v>295</v>
      </c>
      <c r="E1704" t="s">
        <v>16</v>
      </c>
      <c r="F1704">
        <v>28134</v>
      </c>
      <c r="G1704">
        <v>35.101697062100001</v>
      </c>
      <c r="H1704">
        <v>-80.903792381299994</v>
      </c>
      <c r="I1704">
        <v>1.5</v>
      </c>
      <c r="J1704">
        <v>16</v>
      </c>
      <c r="K1704">
        <v>1</v>
      </c>
      <c r="L1704" t="s">
        <v>6272</v>
      </c>
    </row>
    <row r="1705" spans="1:12" x14ac:dyDescent="0.2">
      <c r="A1705" t="s">
        <v>6273</v>
      </c>
      <c r="B1705" t="s">
        <v>6274</v>
      </c>
      <c r="C1705" t="s">
        <v>5147</v>
      </c>
      <c r="D1705" t="s">
        <v>21</v>
      </c>
      <c r="E1705" t="s">
        <v>16</v>
      </c>
      <c r="F1705">
        <v>28202</v>
      </c>
      <c r="G1705">
        <v>35.227538769100001</v>
      </c>
      <c r="H1705">
        <v>-80.838377862800002</v>
      </c>
      <c r="I1705">
        <v>4.5</v>
      </c>
      <c r="J1705">
        <v>9</v>
      </c>
      <c r="K1705">
        <v>0</v>
      </c>
      <c r="L1705" t="s">
        <v>6275</v>
      </c>
    </row>
    <row r="1706" spans="1:12" x14ac:dyDescent="0.2">
      <c r="A1706" t="s">
        <v>6276</v>
      </c>
      <c r="B1706" t="s">
        <v>1012</v>
      </c>
      <c r="C1706" t="s">
        <v>6277</v>
      </c>
      <c r="D1706" t="s">
        <v>39</v>
      </c>
      <c r="E1706" t="s">
        <v>16</v>
      </c>
      <c r="F1706">
        <v>28025</v>
      </c>
      <c r="G1706">
        <v>35.402224599999997</v>
      </c>
      <c r="H1706">
        <v>-80.759849799999998</v>
      </c>
      <c r="I1706">
        <v>2.5</v>
      </c>
      <c r="J1706">
        <v>11</v>
      </c>
      <c r="K1706">
        <v>1</v>
      </c>
      <c r="L1706" t="s">
        <v>1323</v>
      </c>
    </row>
    <row r="1707" spans="1:12" x14ac:dyDescent="0.2">
      <c r="A1707" t="s">
        <v>6278</v>
      </c>
      <c r="B1707" t="s">
        <v>6279</v>
      </c>
      <c r="D1707" t="s">
        <v>21</v>
      </c>
      <c r="E1707" t="s">
        <v>16</v>
      </c>
      <c r="F1707">
        <v>28215</v>
      </c>
      <c r="G1707">
        <v>35.241357200000003</v>
      </c>
      <c r="H1707">
        <v>-80.7103532</v>
      </c>
      <c r="I1707">
        <v>2.5</v>
      </c>
      <c r="J1707">
        <v>12</v>
      </c>
      <c r="K1707">
        <v>1</v>
      </c>
      <c r="L1707" t="s">
        <v>6280</v>
      </c>
    </row>
    <row r="1708" spans="1:12" x14ac:dyDescent="0.2">
      <c r="A1708" t="s">
        <v>6281</v>
      </c>
      <c r="B1708" t="s">
        <v>6282</v>
      </c>
      <c r="C1708" t="s">
        <v>6283</v>
      </c>
      <c r="D1708" t="s">
        <v>21</v>
      </c>
      <c r="E1708" t="s">
        <v>16</v>
      </c>
      <c r="F1708">
        <v>28277</v>
      </c>
      <c r="G1708">
        <v>35.053134888899997</v>
      </c>
      <c r="H1708">
        <v>-80.847303972999995</v>
      </c>
      <c r="I1708">
        <v>5</v>
      </c>
      <c r="J1708">
        <v>42</v>
      </c>
      <c r="K1708">
        <v>1</v>
      </c>
      <c r="L1708" t="s">
        <v>6284</v>
      </c>
    </row>
    <row r="1709" spans="1:12" x14ac:dyDescent="0.2">
      <c r="A1709" t="s">
        <v>6285</v>
      </c>
      <c r="B1709" t="s">
        <v>6286</v>
      </c>
      <c r="C1709" t="s">
        <v>6287</v>
      </c>
      <c r="D1709" t="s">
        <v>21</v>
      </c>
      <c r="E1709" t="s">
        <v>16</v>
      </c>
      <c r="F1709">
        <v>28210</v>
      </c>
      <c r="G1709">
        <v>35.1526529</v>
      </c>
      <c r="H1709">
        <v>-80.875129599999994</v>
      </c>
      <c r="I1709">
        <v>4.5</v>
      </c>
      <c r="J1709">
        <v>3</v>
      </c>
      <c r="K1709">
        <v>0</v>
      </c>
      <c r="L1709" t="s">
        <v>6288</v>
      </c>
    </row>
    <row r="1710" spans="1:12" x14ac:dyDescent="0.2">
      <c r="A1710" t="s">
        <v>6289</v>
      </c>
      <c r="B1710" t="s">
        <v>6290</v>
      </c>
      <c r="C1710" t="s">
        <v>6291</v>
      </c>
      <c r="D1710" t="s">
        <v>21</v>
      </c>
      <c r="E1710" t="s">
        <v>16</v>
      </c>
      <c r="F1710">
        <v>28270</v>
      </c>
      <c r="G1710">
        <v>35.142063999999998</v>
      </c>
      <c r="H1710">
        <v>-80.740979899999999</v>
      </c>
      <c r="I1710">
        <v>4.5</v>
      </c>
      <c r="J1710">
        <v>6</v>
      </c>
      <c r="K1710">
        <v>1</v>
      </c>
      <c r="L1710" t="s">
        <v>6292</v>
      </c>
    </row>
    <row r="1711" spans="1:12" x14ac:dyDescent="0.2">
      <c r="A1711" t="s">
        <v>6293</v>
      </c>
      <c r="B1711" t="s">
        <v>6294</v>
      </c>
      <c r="C1711" t="s">
        <v>6295</v>
      </c>
      <c r="D1711" t="s">
        <v>21</v>
      </c>
      <c r="E1711" t="s">
        <v>16</v>
      </c>
      <c r="F1711">
        <v>28208</v>
      </c>
      <c r="G1711">
        <v>35.224585900000001</v>
      </c>
      <c r="H1711">
        <v>-80.9084596</v>
      </c>
      <c r="I1711">
        <v>2.5</v>
      </c>
      <c r="J1711">
        <v>3</v>
      </c>
      <c r="K1711">
        <v>1</v>
      </c>
      <c r="L1711" t="s">
        <v>6296</v>
      </c>
    </row>
    <row r="1712" spans="1:12" x14ac:dyDescent="0.2">
      <c r="A1712" t="s">
        <v>6297</v>
      </c>
      <c r="B1712" t="s">
        <v>4158</v>
      </c>
      <c r="C1712" t="s">
        <v>5104</v>
      </c>
      <c r="D1712" t="s">
        <v>21</v>
      </c>
      <c r="E1712" t="s">
        <v>16</v>
      </c>
      <c r="F1712">
        <v>28217</v>
      </c>
      <c r="G1712">
        <v>35.1781843503</v>
      </c>
      <c r="H1712">
        <v>-80.878601074200006</v>
      </c>
      <c r="I1712">
        <v>3.5</v>
      </c>
      <c r="J1712">
        <v>15</v>
      </c>
      <c r="K1712">
        <v>1</v>
      </c>
      <c r="L1712" t="s">
        <v>6298</v>
      </c>
    </row>
    <row r="1713" spans="1:12" x14ac:dyDescent="0.2">
      <c r="A1713" t="s">
        <v>6299</v>
      </c>
      <c r="B1713" t="s">
        <v>6300</v>
      </c>
      <c r="C1713" t="s">
        <v>6301</v>
      </c>
      <c r="D1713" t="s">
        <v>21</v>
      </c>
      <c r="E1713" t="s">
        <v>16</v>
      </c>
      <c r="F1713">
        <v>28212</v>
      </c>
      <c r="G1713">
        <v>35.181754977499999</v>
      </c>
      <c r="H1713">
        <v>-80.756335449100007</v>
      </c>
      <c r="I1713">
        <v>3.5</v>
      </c>
      <c r="J1713">
        <v>30</v>
      </c>
      <c r="K1713">
        <v>1</v>
      </c>
      <c r="L1713" t="s">
        <v>6302</v>
      </c>
    </row>
    <row r="1714" spans="1:12" x14ac:dyDescent="0.2">
      <c r="A1714" t="s">
        <v>6303</v>
      </c>
      <c r="B1714" t="s">
        <v>6304</v>
      </c>
      <c r="C1714" t="s">
        <v>6305</v>
      </c>
      <c r="D1714" t="s">
        <v>588</v>
      </c>
      <c r="E1714" t="s">
        <v>16</v>
      </c>
      <c r="F1714">
        <v>28110</v>
      </c>
      <c r="G1714">
        <v>35.019814924999999</v>
      </c>
      <c r="H1714">
        <v>-80.578002821200002</v>
      </c>
      <c r="I1714">
        <v>4</v>
      </c>
      <c r="J1714">
        <v>6</v>
      </c>
      <c r="K1714">
        <v>1</v>
      </c>
      <c r="L1714" t="s">
        <v>4084</v>
      </c>
    </row>
    <row r="1715" spans="1:12" x14ac:dyDescent="0.2">
      <c r="A1715" t="s">
        <v>6306</v>
      </c>
      <c r="B1715" t="s">
        <v>6307</v>
      </c>
      <c r="C1715" t="s">
        <v>6308</v>
      </c>
      <c r="D1715" t="s">
        <v>21</v>
      </c>
      <c r="E1715" t="s">
        <v>16</v>
      </c>
      <c r="F1715">
        <v>28203</v>
      </c>
      <c r="G1715">
        <v>35.214991300000001</v>
      </c>
      <c r="H1715">
        <v>-80.848470800000001</v>
      </c>
      <c r="I1715">
        <v>5</v>
      </c>
      <c r="J1715">
        <v>5</v>
      </c>
      <c r="K1715">
        <v>1</v>
      </c>
      <c r="L1715" t="s">
        <v>1041</v>
      </c>
    </row>
    <row r="1716" spans="1:12" x14ac:dyDescent="0.2">
      <c r="A1716" t="s">
        <v>6309</v>
      </c>
      <c r="B1716" t="s">
        <v>6310</v>
      </c>
      <c r="C1716" t="s">
        <v>6311</v>
      </c>
      <c r="D1716" t="s">
        <v>21</v>
      </c>
      <c r="E1716" t="s">
        <v>16</v>
      </c>
      <c r="F1716">
        <v>28277</v>
      </c>
      <c r="G1716">
        <v>35.025724599999997</v>
      </c>
      <c r="H1716">
        <v>-80.8373031</v>
      </c>
      <c r="I1716">
        <v>4</v>
      </c>
      <c r="J1716">
        <v>4</v>
      </c>
      <c r="K1716">
        <v>1</v>
      </c>
      <c r="L1716" t="s">
        <v>6312</v>
      </c>
    </row>
    <row r="1717" spans="1:12" x14ac:dyDescent="0.2">
      <c r="A1717" t="s">
        <v>6313</v>
      </c>
      <c r="B1717" t="s">
        <v>6314</v>
      </c>
      <c r="C1717" t="s">
        <v>6315</v>
      </c>
      <c r="D1717" t="s">
        <v>21</v>
      </c>
      <c r="E1717" t="s">
        <v>16</v>
      </c>
      <c r="F1717">
        <v>28217</v>
      </c>
      <c r="G1717">
        <v>35.186717999999999</v>
      </c>
      <c r="H1717">
        <v>-80.908680000000004</v>
      </c>
      <c r="I1717">
        <v>4.5</v>
      </c>
      <c r="J1717">
        <v>5</v>
      </c>
      <c r="K1717">
        <v>0</v>
      </c>
      <c r="L1717" t="s">
        <v>6316</v>
      </c>
    </row>
    <row r="1718" spans="1:12" x14ac:dyDescent="0.2">
      <c r="A1718" t="s">
        <v>6317</v>
      </c>
      <c r="B1718" t="s">
        <v>6318</v>
      </c>
      <c r="C1718" t="s">
        <v>6319</v>
      </c>
      <c r="D1718" t="s">
        <v>15</v>
      </c>
      <c r="E1718" t="s">
        <v>16</v>
      </c>
      <c r="F1718">
        <v>28031</v>
      </c>
      <c r="G1718">
        <v>35.482579690500003</v>
      </c>
      <c r="H1718">
        <v>-80.857525466400006</v>
      </c>
      <c r="I1718">
        <v>5</v>
      </c>
      <c r="J1718">
        <v>7</v>
      </c>
      <c r="K1718">
        <v>1</v>
      </c>
      <c r="L1718" t="s">
        <v>6320</v>
      </c>
    </row>
    <row r="1719" spans="1:12" x14ac:dyDescent="0.2">
      <c r="A1719" t="s">
        <v>6321</v>
      </c>
      <c r="B1719" t="s">
        <v>6322</v>
      </c>
      <c r="C1719" t="s">
        <v>6323</v>
      </c>
      <c r="D1719" t="s">
        <v>135</v>
      </c>
      <c r="E1719" t="s">
        <v>16</v>
      </c>
      <c r="F1719">
        <v>28105</v>
      </c>
      <c r="G1719">
        <v>35.1357772</v>
      </c>
      <c r="H1719">
        <v>-80.709226999999998</v>
      </c>
      <c r="I1719">
        <v>1.5</v>
      </c>
      <c r="J1719">
        <v>22</v>
      </c>
      <c r="K1719">
        <v>1</v>
      </c>
      <c r="L1719" t="s">
        <v>6324</v>
      </c>
    </row>
    <row r="1720" spans="1:12" x14ac:dyDescent="0.2">
      <c r="A1720" t="s">
        <v>6325</v>
      </c>
      <c r="B1720" t="s">
        <v>6326</v>
      </c>
      <c r="C1720" t="s">
        <v>6327</v>
      </c>
      <c r="D1720" t="s">
        <v>21</v>
      </c>
      <c r="E1720" t="s">
        <v>16</v>
      </c>
      <c r="F1720">
        <v>28226</v>
      </c>
      <c r="G1720">
        <v>35.089201000000003</v>
      </c>
      <c r="H1720">
        <v>-80.860524999999996</v>
      </c>
      <c r="I1720">
        <v>3.5</v>
      </c>
      <c r="J1720">
        <v>18</v>
      </c>
      <c r="K1720">
        <v>1</v>
      </c>
      <c r="L1720" t="s">
        <v>6328</v>
      </c>
    </row>
    <row r="1721" spans="1:12" x14ac:dyDescent="0.2">
      <c r="A1721" t="e">
        <f>-uYnPpNwsjSpGv3IB219RQ</f>
        <v>#NAME?</v>
      </c>
      <c r="B1721" t="s">
        <v>6329</v>
      </c>
      <c r="C1721" t="s">
        <v>6330</v>
      </c>
      <c r="D1721" t="s">
        <v>21</v>
      </c>
      <c r="E1721" t="s">
        <v>16</v>
      </c>
      <c r="F1721">
        <v>28217</v>
      </c>
      <c r="G1721">
        <v>35.195426599999998</v>
      </c>
      <c r="H1721">
        <v>-80.876952799999998</v>
      </c>
      <c r="I1721">
        <v>2</v>
      </c>
      <c r="J1721">
        <v>5</v>
      </c>
      <c r="K1721">
        <v>1</v>
      </c>
      <c r="L1721" t="s">
        <v>6331</v>
      </c>
    </row>
    <row r="1722" spans="1:12" x14ac:dyDescent="0.2">
      <c r="A1722" t="s">
        <v>6332</v>
      </c>
      <c r="B1722" t="s">
        <v>6333</v>
      </c>
      <c r="C1722" t="s">
        <v>6334</v>
      </c>
      <c r="D1722" t="s">
        <v>135</v>
      </c>
      <c r="E1722" t="s">
        <v>16</v>
      </c>
      <c r="F1722">
        <v>28105</v>
      </c>
      <c r="G1722">
        <v>35.120936499999999</v>
      </c>
      <c r="H1722">
        <v>-80.728977499999999</v>
      </c>
      <c r="I1722">
        <v>4</v>
      </c>
      <c r="J1722">
        <v>19</v>
      </c>
      <c r="K1722">
        <v>1</v>
      </c>
      <c r="L1722" t="s">
        <v>6335</v>
      </c>
    </row>
    <row r="1723" spans="1:12" x14ac:dyDescent="0.2">
      <c r="A1723" t="s">
        <v>6336</v>
      </c>
      <c r="B1723" t="s">
        <v>6337</v>
      </c>
      <c r="C1723" t="s">
        <v>6338</v>
      </c>
      <c r="D1723" t="s">
        <v>21</v>
      </c>
      <c r="E1723" t="s">
        <v>16</v>
      </c>
      <c r="F1723">
        <v>28202</v>
      </c>
      <c r="G1723">
        <v>35.230249000000001</v>
      </c>
      <c r="H1723">
        <v>-80.839038000000002</v>
      </c>
      <c r="I1723">
        <v>4</v>
      </c>
      <c r="J1723">
        <v>28</v>
      </c>
      <c r="K1723">
        <v>1</v>
      </c>
      <c r="L1723" t="s">
        <v>6339</v>
      </c>
    </row>
    <row r="1724" spans="1:12" x14ac:dyDescent="0.2">
      <c r="A1724" t="s">
        <v>6340</v>
      </c>
      <c r="B1724" t="s">
        <v>6341</v>
      </c>
      <c r="C1724" t="s">
        <v>6342</v>
      </c>
      <c r="D1724" t="s">
        <v>30</v>
      </c>
      <c r="E1724" t="s">
        <v>16</v>
      </c>
      <c r="F1724">
        <v>28054</v>
      </c>
      <c r="G1724">
        <v>35.249443928700003</v>
      </c>
      <c r="H1724">
        <v>-81.174657605600004</v>
      </c>
      <c r="I1724">
        <v>5</v>
      </c>
      <c r="J1724">
        <v>3</v>
      </c>
      <c r="K1724">
        <v>1</v>
      </c>
      <c r="L1724" t="s">
        <v>188</v>
      </c>
    </row>
    <row r="1725" spans="1:12" x14ac:dyDescent="0.2">
      <c r="A1725" t="s">
        <v>6343</v>
      </c>
      <c r="B1725" t="s">
        <v>6344</v>
      </c>
      <c r="C1725" t="s">
        <v>3636</v>
      </c>
      <c r="D1725" t="s">
        <v>21</v>
      </c>
      <c r="E1725" t="s">
        <v>16</v>
      </c>
      <c r="F1725">
        <v>28202</v>
      </c>
      <c r="G1725">
        <v>35.224974699999997</v>
      </c>
      <c r="H1725">
        <v>-80.841943799999996</v>
      </c>
      <c r="I1725">
        <v>2</v>
      </c>
      <c r="J1725">
        <v>12</v>
      </c>
      <c r="K1725">
        <v>1</v>
      </c>
      <c r="L1725" t="s">
        <v>6345</v>
      </c>
    </row>
    <row r="1726" spans="1:12" x14ac:dyDescent="0.2">
      <c r="A1726" t="s">
        <v>6346</v>
      </c>
      <c r="B1726" t="s">
        <v>6347</v>
      </c>
      <c r="C1726" t="s">
        <v>6348</v>
      </c>
      <c r="D1726" t="s">
        <v>21</v>
      </c>
      <c r="E1726" t="s">
        <v>16</v>
      </c>
      <c r="F1726">
        <v>28206</v>
      </c>
      <c r="G1726">
        <v>35.254911999999997</v>
      </c>
      <c r="H1726">
        <v>-80.7995509</v>
      </c>
      <c r="I1726">
        <v>2.5</v>
      </c>
      <c r="J1726">
        <v>3</v>
      </c>
      <c r="K1726">
        <v>1</v>
      </c>
      <c r="L1726" t="s">
        <v>6349</v>
      </c>
    </row>
    <row r="1727" spans="1:12" x14ac:dyDescent="0.2">
      <c r="A1727" t="s">
        <v>6350</v>
      </c>
      <c r="B1727" t="s">
        <v>6351</v>
      </c>
      <c r="C1727" t="s">
        <v>6352</v>
      </c>
      <c r="D1727" t="s">
        <v>21</v>
      </c>
      <c r="E1727" t="s">
        <v>16</v>
      </c>
      <c r="F1727">
        <v>28209</v>
      </c>
      <c r="G1727">
        <v>35.174401600000003</v>
      </c>
      <c r="H1727">
        <v>-80.839465599999997</v>
      </c>
      <c r="I1727">
        <v>3.5</v>
      </c>
      <c r="J1727">
        <v>11</v>
      </c>
      <c r="K1727">
        <v>1</v>
      </c>
      <c r="L1727" t="s">
        <v>6353</v>
      </c>
    </row>
    <row r="1728" spans="1:12" x14ac:dyDescent="0.2">
      <c r="A1728" t="s">
        <v>6354</v>
      </c>
      <c r="B1728" t="s">
        <v>6355</v>
      </c>
      <c r="D1728" t="s">
        <v>21</v>
      </c>
      <c r="E1728" t="s">
        <v>16</v>
      </c>
      <c r="F1728">
        <v>28217</v>
      </c>
      <c r="G1728">
        <v>35.174399899999997</v>
      </c>
      <c r="H1728">
        <v>-80.904181699999995</v>
      </c>
      <c r="I1728">
        <v>4.5</v>
      </c>
      <c r="J1728">
        <v>10</v>
      </c>
      <c r="K1728">
        <v>1</v>
      </c>
      <c r="L1728" t="s">
        <v>6356</v>
      </c>
    </row>
    <row r="1729" spans="1:12" x14ac:dyDescent="0.2">
      <c r="A1729" t="s">
        <v>6357</v>
      </c>
      <c r="B1729" t="s">
        <v>1765</v>
      </c>
      <c r="C1729" t="s">
        <v>6358</v>
      </c>
      <c r="D1729" t="s">
        <v>167</v>
      </c>
      <c r="E1729" t="s">
        <v>16</v>
      </c>
      <c r="F1729">
        <v>28075</v>
      </c>
      <c r="G1729">
        <v>35.323239176999998</v>
      </c>
      <c r="H1729">
        <v>-80.637114220100003</v>
      </c>
      <c r="I1729">
        <v>3.5</v>
      </c>
      <c r="J1729">
        <v>10</v>
      </c>
      <c r="K1729">
        <v>1</v>
      </c>
      <c r="L1729" t="s">
        <v>2198</v>
      </c>
    </row>
    <row r="1730" spans="1:12" x14ac:dyDescent="0.2">
      <c r="A1730" t="s">
        <v>6359</v>
      </c>
      <c r="B1730" t="s">
        <v>6360</v>
      </c>
      <c r="D1730" t="s">
        <v>21</v>
      </c>
      <c r="E1730" t="s">
        <v>16</v>
      </c>
      <c r="F1730">
        <v>28269</v>
      </c>
      <c r="G1730">
        <v>35.231402000000003</v>
      </c>
      <c r="H1730">
        <v>-80.845840999999993</v>
      </c>
      <c r="I1730">
        <v>4.5</v>
      </c>
      <c r="J1730">
        <v>3</v>
      </c>
      <c r="K1730">
        <v>1</v>
      </c>
      <c r="L1730" t="s">
        <v>1247</v>
      </c>
    </row>
    <row r="1731" spans="1:12" x14ac:dyDescent="0.2">
      <c r="A1731" t="s">
        <v>6361</v>
      </c>
      <c r="B1731" t="s">
        <v>121</v>
      </c>
      <c r="C1731" t="s">
        <v>6362</v>
      </c>
      <c r="D1731" t="s">
        <v>21</v>
      </c>
      <c r="E1731" t="s">
        <v>16</v>
      </c>
      <c r="F1731">
        <v>28270</v>
      </c>
      <c r="G1731">
        <v>35.140348699999997</v>
      </c>
      <c r="H1731">
        <v>-80.736274499999993</v>
      </c>
      <c r="I1731">
        <v>3</v>
      </c>
      <c r="J1731">
        <v>17</v>
      </c>
      <c r="K1731">
        <v>1</v>
      </c>
      <c r="L1731" t="s">
        <v>2837</v>
      </c>
    </row>
    <row r="1732" spans="1:12" x14ac:dyDescent="0.2">
      <c r="A1732" t="s">
        <v>6363</v>
      </c>
      <c r="B1732" t="s">
        <v>6364</v>
      </c>
      <c r="D1732" t="s">
        <v>15</v>
      </c>
      <c r="E1732" t="s">
        <v>16</v>
      </c>
      <c r="G1732">
        <v>35.486803199999997</v>
      </c>
      <c r="H1732">
        <v>-80.860073600000007</v>
      </c>
      <c r="I1732">
        <v>3.5</v>
      </c>
      <c r="J1732">
        <v>7</v>
      </c>
      <c r="K1732">
        <v>1</v>
      </c>
      <c r="L1732" t="s">
        <v>6365</v>
      </c>
    </row>
    <row r="1733" spans="1:12" x14ac:dyDescent="0.2">
      <c r="A1733" t="s">
        <v>6366</v>
      </c>
      <c r="B1733" t="s">
        <v>3508</v>
      </c>
      <c r="C1733" t="s">
        <v>6367</v>
      </c>
      <c r="D1733" t="s">
        <v>21</v>
      </c>
      <c r="E1733" t="s">
        <v>16</v>
      </c>
      <c r="F1733">
        <v>28210</v>
      </c>
      <c r="G1733">
        <v>35.151295500000003</v>
      </c>
      <c r="H1733">
        <v>-80.841470275199995</v>
      </c>
      <c r="I1733">
        <v>2.5</v>
      </c>
      <c r="J1733">
        <v>29</v>
      </c>
      <c r="K1733">
        <v>1</v>
      </c>
      <c r="L1733" t="s">
        <v>6368</v>
      </c>
    </row>
    <row r="1734" spans="1:12" x14ac:dyDescent="0.2">
      <c r="A1734" t="s">
        <v>6369</v>
      </c>
      <c r="B1734" t="s">
        <v>6370</v>
      </c>
      <c r="C1734" t="s">
        <v>6371</v>
      </c>
      <c r="D1734" t="s">
        <v>135</v>
      </c>
      <c r="E1734" t="s">
        <v>16</v>
      </c>
      <c r="F1734">
        <v>28105</v>
      </c>
      <c r="G1734">
        <v>35.118986100000001</v>
      </c>
      <c r="H1734">
        <v>-80.699676199999999</v>
      </c>
      <c r="I1734">
        <v>2.5</v>
      </c>
      <c r="J1734">
        <v>3</v>
      </c>
      <c r="K1734">
        <v>1</v>
      </c>
      <c r="L1734" t="s">
        <v>6372</v>
      </c>
    </row>
    <row r="1735" spans="1:12" x14ac:dyDescent="0.2">
      <c r="A1735" t="s">
        <v>6373</v>
      </c>
      <c r="B1735" t="s">
        <v>6374</v>
      </c>
      <c r="C1735" t="s">
        <v>6375</v>
      </c>
      <c r="D1735" t="s">
        <v>21</v>
      </c>
      <c r="E1735" t="s">
        <v>16</v>
      </c>
      <c r="F1735">
        <v>28277</v>
      </c>
      <c r="G1735">
        <v>35.051850999999999</v>
      </c>
      <c r="H1735">
        <v>-80.847353299999995</v>
      </c>
      <c r="I1735">
        <v>2</v>
      </c>
      <c r="J1735">
        <v>5</v>
      </c>
      <c r="K1735">
        <v>1</v>
      </c>
      <c r="L1735" t="s">
        <v>2743</v>
      </c>
    </row>
    <row r="1736" spans="1:12" x14ac:dyDescent="0.2">
      <c r="A1736" t="s">
        <v>6376</v>
      </c>
      <c r="B1736" t="s">
        <v>6377</v>
      </c>
      <c r="C1736" t="s">
        <v>6378</v>
      </c>
      <c r="D1736" t="s">
        <v>21</v>
      </c>
      <c r="E1736" t="s">
        <v>16</v>
      </c>
      <c r="F1736">
        <v>28211</v>
      </c>
      <c r="G1736">
        <v>35.156963500000003</v>
      </c>
      <c r="H1736">
        <v>-80.826340500000001</v>
      </c>
      <c r="I1736">
        <v>2.5</v>
      </c>
      <c r="J1736">
        <v>12</v>
      </c>
      <c r="K1736">
        <v>1</v>
      </c>
      <c r="L1736" t="s">
        <v>256</v>
      </c>
    </row>
    <row r="1737" spans="1:12" x14ac:dyDescent="0.2">
      <c r="A1737" t="s">
        <v>6379</v>
      </c>
      <c r="B1737" t="s">
        <v>121</v>
      </c>
      <c r="C1737" t="s">
        <v>6380</v>
      </c>
      <c r="D1737" t="s">
        <v>21</v>
      </c>
      <c r="E1737" t="s">
        <v>16</v>
      </c>
      <c r="F1737">
        <v>28213</v>
      </c>
      <c r="G1737">
        <v>35.275724799999999</v>
      </c>
      <c r="H1737">
        <v>-80.793155200000001</v>
      </c>
      <c r="I1737">
        <v>2</v>
      </c>
      <c r="J1737">
        <v>14</v>
      </c>
      <c r="K1737">
        <v>1</v>
      </c>
      <c r="L1737" t="s">
        <v>6381</v>
      </c>
    </row>
    <row r="1738" spans="1:12" x14ac:dyDescent="0.2">
      <c r="A1738" t="s">
        <v>6382</v>
      </c>
      <c r="B1738" t="s">
        <v>6383</v>
      </c>
      <c r="C1738" t="s">
        <v>6384</v>
      </c>
      <c r="D1738" t="s">
        <v>39</v>
      </c>
      <c r="E1738" t="s">
        <v>16</v>
      </c>
      <c r="F1738">
        <v>28027</v>
      </c>
      <c r="G1738">
        <v>35.410366500000002</v>
      </c>
      <c r="H1738">
        <v>-80.662932299999994</v>
      </c>
      <c r="I1738">
        <v>5</v>
      </c>
      <c r="J1738">
        <v>3</v>
      </c>
      <c r="K1738">
        <v>1</v>
      </c>
      <c r="L1738" t="s">
        <v>6385</v>
      </c>
    </row>
    <row r="1739" spans="1:12" x14ac:dyDescent="0.2">
      <c r="A1739" t="s">
        <v>6386</v>
      </c>
      <c r="B1739" t="s">
        <v>6387</v>
      </c>
      <c r="C1739" t="s">
        <v>6388</v>
      </c>
      <c r="D1739" t="s">
        <v>21</v>
      </c>
      <c r="E1739" t="s">
        <v>16</v>
      </c>
      <c r="F1739">
        <v>28269</v>
      </c>
      <c r="G1739">
        <v>35.349396499999997</v>
      </c>
      <c r="H1739">
        <v>-80.851314599999995</v>
      </c>
      <c r="I1739">
        <v>2.5</v>
      </c>
      <c r="J1739">
        <v>125</v>
      </c>
      <c r="K1739">
        <v>1</v>
      </c>
      <c r="L1739" t="s">
        <v>6389</v>
      </c>
    </row>
    <row r="1740" spans="1:12" x14ac:dyDescent="0.2">
      <c r="A1740" t="s">
        <v>6390</v>
      </c>
      <c r="B1740" t="s">
        <v>6391</v>
      </c>
      <c r="C1740" t="s">
        <v>6392</v>
      </c>
      <c r="D1740" t="s">
        <v>39</v>
      </c>
      <c r="E1740" t="s">
        <v>16</v>
      </c>
      <c r="F1740">
        <v>28027</v>
      </c>
      <c r="G1740">
        <v>35.374963999999999</v>
      </c>
      <c r="H1740">
        <v>-80.732195000000004</v>
      </c>
      <c r="I1740">
        <v>4.5</v>
      </c>
      <c r="J1740">
        <v>34</v>
      </c>
      <c r="K1740">
        <v>1</v>
      </c>
      <c r="L1740" t="s">
        <v>1453</v>
      </c>
    </row>
    <row r="1741" spans="1:12" x14ac:dyDescent="0.2">
      <c r="A1741" t="s">
        <v>6393</v>
      </c>
      <c r="B1741" t="s">
        <v>6394</v>
      </c>
      <c r="C1741" t="s">
        <v>6395</v>
      </c>
      <c r="D1741" t="s">
        <v>135</v>
      </c>
      <c r="E1741" t="s">
        <v>16</v>
      </c>
      <c r="F1741">
        <v>28104</v>
      </c>
      <c r="G1741">
        <v>35.070559000000003</v>
      </c>
      <c r="H1741">
        <v>-80.685160300000007</v>
      </c>
      <c r="I1741">
        <v>3.5</v>
      </c>
      <c r="J1741">
        <v>12</v>
      </c>
      <c r="K1741">
        <v>1</v>
      </c>
      <c r="L1741" t="s">
        <v>1319</v>
      </c>
    </row>
    <row r="1742" spans="1:12" x14ac:dyDescent="0.2">
      <c r="A1742" t="s">
        <v>6396</v>
      </c>
      <c r="B1742" t="s">
        <v>6397</v>
      </c>
      <c r="C1742" t="s">
        <v>6398</v>
      </c>
      <c r="D1742" t="s">
        <v>21</v>
      </c>
      <c r="E1742" t="s">
        <v>16</v>
      </c>
      <c r="F1742">
        <v>28262</v>
      </c>
      <c r="G1742">
        <v>35.288668460399997</v>
      </c>
      <c r="H1742">
        <v>-80.761158919099998</v>
      </c>
      <c r="I1742">
        <v>5</v>
      </c>
      <c r="J1742">
        <v>3</v>
      </c>
      <c r="K1742">
        <v>1</v>
      </c>
      <c r="L1742" t="s">
        <v>943</v>
      </c>
    </row>
    <row r="1743" spans="1:12" x14ac:dyDescent="0.2">
      <c r="A1743" t="s">
        <v>6399</v>
      </c>
      <c r="B1743" t="s">
        <v>2144</v>
      </c>
      <c r="C1743" t="s">
        <v>6400</v>
      </c>
      <c r="D1743" t="s">
        <v>39</v>
      </c>
      <c r="E1743" t="s">
        <v>16</v>
      </c>
      <c r="F1743">
        <v>28027</v>
      </c>
      <c r="G1743">
        <v>35.374070099999997</v>
      </c>
      <c r="H1743">
        <v>-80.723010900000006</v>
      </c>
      <c r="I1743">
        <v>2.5</v>
      </c>
      <c r="J1743">
        <v>25</v>
      </c>
      <c r="K1743">
        <v>1</v>
      </c>
      <c r="L1743" t="s">
        <v>1771</v>
      </c>
    </row>
    <row r="1744" spans="1:12" x14ac:dyDescent="0.2">
      <c r="A1744" t="s">
        <v>6401</v>
      </c>
      <c r="B1744" t="s">
        <v>6402</v>
      </c>
      <c r="C1744" t="s">
        <v>6403</v>
      </c>
      <c r="D1744" t="s">
        <v>21</v>
      </c>
      <c r="E1744" t="s">
        <v>16</v>
      </c>
      <c r="F1744">
        <v>28214</v>
      </c>
      <c r="G1744">
        <v>35.303154999999997</v>
      </c>
      <c r="H1744">
        <v>-80.986696100000003</v>
      </c>
      <c r="I1744">
        <v>2</v>
      </c>
      <c r="J1744">
        <v>9</v>
      </c>
      <c r="K1744">
        <v>0</v>
      </c>
      <c r="L1744" t="s">
        <v>6404</v>
      </c>
    </row>
    <row r="1745" spans="1:12" x14ac:dyDescent="0.2">
      <c r="A1745" t="e">
        <f>-VlfL9rbFuI42CTFFtgMmw</f>
        <v>#NAME?</v>
      </c>
      <c r="B1745" t="s">
        <v>1093</v>
      </c>
      <c r="C1745" t="s">
        <v>6405</v>
      </c>
      <c r="D1745" t="s">
        <v>21</v>
      </c>
      <c r="E1745" t="s">
        <v>16</v>
      </c>
      <c r="F1745">
        <v>28206</v>
      </c>
      <c r="G1745">
        <v>35.254995100000002</v>
      </c>
      <c r="H1745">
        <v>-80.802177099999994</v>
      </c>
      <c r="I1745">
        <v>1.5</v>
      </c>
      <c r="J1745">
        <v>8</v>
      </c>
      <c r="K1745">
        <v>1</v>
      </c>
      <c r="L1745" t="s">
        <v>6406</v>
      </c>
    </row>
    <row r="1746" spans="1:12" x14ac:dyDescent="0.2">
      <c r="A1746" t="s">
        <v>6407</v>
      </c>
      <c r="B1746" t="s">
        <v>6408</v>
      </c>
      <c r="C1746" t="s">
        <v>6409</v>
      </c>
      <c r="D1746" t="s">
        <v>643</v>
      </c>
      <c r="E1746" t="s">
        <v>16</v>
      </c>
      <c r="F1746">
        <v>28079</v>
      </c>
      <c r="G1746">
        <v>35.103057</v>
      </c>
      <c r="H1746">
        <v>-80.628647999999998</v>
      </c>
      <c r="I1746">
        <v>2.5</v>
      </c>
      <c r="J1746">
        <v>6</v>
      </c>
      <c r="K1746">
        <v>1</v>
      </c>
      <c r="L1746" t="s">
        <v>967</v>
      </c>
    </row>
    <row r="1747" spans="1:12" x14ac:dyDescent="0.2">
      <c r="A1747" t="s">
        <v>6410</v>
      </c>
      <c r="B1747" t="s">
        <v>6411</v>
      </c>
      <c r="C1747" t="s">
        <v>6412</v>
      </c>
      <c r="D1747" t="s">
        <v>26</v>
      </c>
      <c r="E1747" t="s">
        <v>16</v>
      </c>
      <c r="F1747">
        <v>28078</v>
      </c>
      <c r="G1747">
        <v>35.443738500000002</v>
      </c>
      <c r="H1747">
        <v>-80.878724500000004</v>
      </c>
      <c r="I1747">
        <v>4</v>
      </c>
      <c r="J1747">
        <v>4</v>
      </c>
      <c r="K1747">
        <v>0</v>
      </c>
      <c r="L1747" t="s">
        <v>6413</v>
      </c>
    </row>
    <row r="1748" spans="1:12" x14ac:dyDescent="0.2">
      <c r="A1748" t="s">
        <v>6414</v>
      </c>
      <c r="B1748" t="s">
        <v>6415</v>
      </c>
      <c r="C1748" t="s">
        <v>6416</v>
      </c>
      <c r="D1748" t="s">
        <v>21</v>
      </c>
      <c r="E1748" t="s">
        <v>16</v>
      </c>
      <c r="F1748">
        <v>28203</v>
      </c>
      <c r="G1748">
        <v>35.2087</v>
      </c>
      <c r="H1748">
        <v>-80.858571999999995</v>
      </c>
      <c r="I1748">
        <v>4</v>
      </c>
      <c r="J1748">
        <v>7</v>
      </c>
      <c r="K1748">
        <v>0</v>
      </c>
      <c r="L1748" t="s">
        <v>6417</v>
      </c>
    </row>
    <row r="1749" spans="1:12" x14ac:dyDescent="0.2">
      <c r="A1749" t="s">
        <v>6418</v>
      </c>
      <c r="B1749" t="s">
        <v>6419</v>
      </c>
      <c r="C1749" t="s">
        <v>6420</v>
      </c>
      <c r="D1749" t="s">
        <v>21</v>
      </c>
      <c r="E1749" t="s">
        <v>16</v>
      </c>
      <c r="F1749">
        <v>28217</v>
      </c>
      <c r="G1749">
        <v>35.168551600000001</v>
      </c>
      <c r="H1749">
        <v>-80.874943799999997</v>
      </c>
      <c r="I1749">
        <v>3.5</v>
      </c>
      <c r="J1749">
        <v>87</v>
      </c>
      <c r="K1749">
        <v>1</v>
      </c>
      <c r="L1749" t="s">
        <v>5827</v>
      </c>
    </row>
    <row r="1750" spans="1:12" x14ac:dyDescent="0.2">
      <c r="A1750" t="s">
        <v>6421</v>
      </c>
      <c r="B1750" t="s">
        <v>6422</v>
      </c>
      <c r="C1750" t="s">
        <v>6423</v>
      </c>
      <c r="D1750" t="s">
        <v>21</v>
      </c>
      <c r="E1750" t="s">
        <v>16</v>
      </c>
      <c r="F1750">
        <v>28210</v>
      </c>
      <c r="G1750">
        <v>35.148190999999997</v>
      </c>
      <c r="H1750">
        <v>-80.831603999999999</v>
      </c>
      <c r="I1750">
        <v>4</v>
      </c>
      <c r="J1750">
        <v>3</v>
      </c>
      <c r="K1750">
        <v>0</v>
      </c>
      <c r="L1750" t="s">
        <v>1353</v>
      </c>
    </row>
    <row r="1751" spans="1:12" x14ac:dyDescent="0.2">
      <c r="A1751" t="s">
        <v>6424</v>
      </c>
      <c r="B1751" t="s">
        <v>6425</v>
      </c>
      <c r="C1751" t="s">
        <v>6426</v>
      </c>
      <c r="D1751" t="s">
        <v>21</v>
      </c>
      <c r="E1751" t="s">
        <v>16</v>
      </c>
      <c r="F1751">
        <v>28026</v>
      </c>
      <c r="G1751">
        <v>35.239943917799998</v>
      </c>
      <c r="H1751">
        <v>-80.845742503799997</v>
      </c>
      <c r="I1751">
        <v>3.5</v>
      </c>
      <c r="J1751">
        <v>4</v>
      </c>
      <c r="K1751">
        <v>0</v>
      </c>
      <c r="L1751" t="s">
        <v>6427</v>
      </c>
    </row>
    <row r="1752" spans="1:12" x14ac:dyDescent="0.2">
      <c r="A1752" t="s">
        <v>6428</v>
      </c>
      <c r="B1752" t="s">
        <v>6429</v>
      </c>
      <c r="C1752" t="s">
        <v>375</v>
      </c>
      <c r="D1752" t="s">
        <v>21</v>
      </c>
      <c r="E1752" t="s">
        <v>16</v>
      </c>
      <c r="F1752">
        <v>28202</v>
      </c>
      <c r="G1752">
        <v>35.227771500000003</v>
      </c>
      <c r="H1752">
        <v>-80.842934</v>
      </c>
      <c r="I1752">
        <v>3.5</v>
      </c>
      <c r="J1752">
        <v>106</v>
      </c>
      <c r="K1752">
        <v>0</v>
      </c>
      <c r="L1752" t="s">
        <v>6430</v>
      </c>
    </row>
    <row r="1753" spans="1:12" x14ac:dyDescent="0.2">
      <c r="A1753" t="s">
        <v>6431</v>
      </c>
      <c r="B1753" t="s">
        <v>6432</v>
      </c>
      <c r="C1753" t="s">
        <v>6433</v>
      </c>
      <c r="D1753" t="s">
        <v>21</v>
      </c>
      <c r="E1753" t="s">
        <v>16</v>
      </c>
      <c r="F1753">
        <v>28263</v>
      </c>
      <c r="G1753">
        <v>35.197621099999999</v>
      </c>
      <c r="H1753">
        <v>-80.852272499999998</v>
      </c>
      <c r="I1753">
        <v>4</v>
      </c>
      <c r="J1753">
        <v>293</v>
      </c>
      <c r="K1753">
        <v>1</v>
      </c>
      <c r="L1753" t="s">
        <v>6434</v>
      </c>
    </row>
    <row r="1754" spans="1:12" x14ac:dyDescent="0.2">
      <c r="A1754" t="s">
        <v>6435</v>
      </c>
      <c r="B1754" t="s">
        <v>6436</v>
      </c>
      <c r="C1754" t="s">
        <v>6437</v>
      </c>
      <c r="D1754" t="s">
        <v>21</v>
      </c>
      <c r="E1754" t="s">
        <v>16</v>
      </c>
      <c r="F1754">
        <v>28262</v>
      </c>
      <c r="G1754">
        <v>35.325896999999998</v>
      </c>
      <c r="H1754">
        <v>-80.738878999999997</v>
      </c>
      <c r="I1754">
        <v>3.5</v>
      </c>
      <c r="J1754">
        <v>12</v>
      </c>
      <c r="K1754">
        <v>1</v>
      </c>
      <c r="L1754" t="s">
        <v>565</v>
      </c>
    </row>
    <row r="1755" spans="1:12" x14ac:dyDescent="0.2">
      <c r="A1755" t="s">
        <v>6438</v>
      </c>
      <c r="B1755" t="s">
        <v>6439</v>
      </c>
      <c r="C1755" t="s">
        <v>6440</v>
      </c>
      <c r="D1755" t="s">
        <v>21</v>
      </c>
      <c r="E1755" t="s">
        <v>16</v>
      </c>
      <c r="F1755">
        <v>28202</v>
      </c>
      <c r="G1755">
        <v>35.228516470099997</v>
      </c>
      <c r="H1755">
        <v>-80.842745302400004</v>
      </c>
      <c r="I1755">
        <v>4</v>
      </c>
      <c r="J1755">
        <v>76</v>
      </c>
      <c r="K1755">
        <v>1</v>
      </c>
      <c r="L1755" t="s">
        <v>6441</v>
      </c>
    </row>
    <row r="1756" spans="1:12" x14ac:dyDescent="0.2">
      <c r="A1756" t="s">
        <v>6442</v>
      </c>
      <c r="B1756" t="s">
        <v>6443</v>
      </c>
      <c r="C1756" t="s">
        <v>6444</v>
      </c>
      <c r="D1756" t="s">
        <v>21</v>
      </c>
      <c r="E1756" t="s">
        <v>16</v>
      </c>
      <c r="F1756">
        <v>28277</v>
      </c>
      <c r="G1756">
        <v>35.0954148223</v>
      </c>
      <c r="H1756">
        <v>-80.778314313199999</v>
      </c>
      <c r="I1756">
        <v>3</v>
      </c>
      <c r="J1756">
        <v>53</v>
      </c>
      <c r="K1756">
        <v>1</v>
      </c>
      <c r="L1756" t="s">
        <v>287</v>
      </c>
    </row>
    <row r="1757" spans="1:12" x14ac:dyDescent="0.2">
      <c r="A1757" t="s">
        <v>6445</v>
      </c>
      <c r="B1757" t="s">
        <v>6446</v>
      </c>
      <c r="C1757" t="s">
        <v>6447</v>
      </c>
      <c r="D1757" t="s">
        <v>239</v>
      </c>
      <c r="E1757" t="s">
        <v>16</v>
      </c>
      <c r="F1757">
        <v>28173</v>
      </c>
      <c r="G1757">
        <v>34.924613800000003</v>
      </c>
      <c r="H1757">
        <v>-80.743212200000002</v>
      </c>
      <c r="I1757">
        <v>4</v>
      </c>
      <c r="J1757">
        <v>4</v>
      </c>
      <c r="K1757">
        <v>1</v>
      </c>
      <c r="L1757" t="s">
        <v>6448</v>
      </c>
    </row>
    <row r="1758" spans="1:12" x14ac:dyDescent="0.2">
      <c r="A1758" t="s">
        <v>6449</v>
      </c>
      <c r="B1758" t="s">
        <v>6450</v>
      </c>
      <c r="C1758" t="s">
        <v>6451</v>
      </c>
      <c r="D1758" t="s">
        <v>21</v>
      </c>
      <c r="E1758" t="s">
        <v>16</v>
      </c>
      <c r="F1758">
        <v>28262</v>
      </c>
      <c r="G1758">
        <v>35.309966000000003</v>
      </c>
      <c r="H1758">
        <v>-80.747856999999996</v>
      </c>
      <c r="I1758">
        <v>4.5</v>
      </c>
      <c r="J1758">
        <v>226</v>
      </c>
      <c r="K1758">
        <v>1</v>
      </c>
      <c r="L1758" t="s">
        <v>6452</v>
      </c>
    </row>
    <row r="1759" spans="1:12" x14ac:dyDescent="0.2">
      <c r="A1759" t="s">
        <v>6453</v>
      </c>
      <c r="B1759" t="s">
        <v>6454</v>
      </c>
      <c r="C1759" t="s">
        <v>6455</v>
      </c>
      <c r="D1759" t="s">
        <v>21</v>
      </c>
      <c r="E1759" t="s">
        <v>16</v>
      </c>
      <c r="F1759">
        <v>28202</v>
      </c>
      <c r="G1759">
        <v>35.226875905699998</v>
      </c>
      <c r="H1759">
        <v>-80.847598990600005</v>
      </c>
      <c r="I1759">
        <v>3</v>
      </c>
      <c r="J1759">
        <v>18</v>
      </c>
      <c r="K1759">
        <v>1</v>
      </c>
      <c r="L1759" t="s">
        <v>6456</v>
      </c>
    </row>
    <row r="1760" spans="1:12" x14ac:dyDescent="0.2">
      <c r="A1760" t="s">
        <v>6457</v>
      </c>
      <c r="B1760" t="s">
        <v>595</v>
      </c>
      <c r="C1760" t="s">
        <v>6458</v>
      </c>
      <c r="D1760" t="s">
        <v>643</v>
      </c>
      <c r="E1760" t="s">
        <v>16</v>
      </c>
      <c r="F1760">
        <v>28079</v>
      </c>
      <c r="G1760">
        <v>35.080575000000003</v>
      </c>
      <c r="H1760">
        <v>-80.658006</v>
      </c>
      <c r="I1760">
        <v>3</v>
      </c>
      <c r="J1760">
        <v>4</v>
      </c>
      <c r="K1760">
        <v>1</v>
      </c>
      <c r="L1760" t="s">
        <v>3206</v>
      </c>
    </row>
    <row r="1761" spans="1:12" x14ac:dyDescent="0.2">
      <c r="A1761" t="e">
        <f>-iwMgcbRnQNi_gkDJ82cvA</f>
        <v>#NAME?</v>
      </c>
      <c r="B1761" t="s">
        <v>6459</v>
      </c>
      <c r="C1761" t="s">
        <v>6460</v>
      </c>
      <c r="D1761" t="s">
        <v>21</v>
      </c>
      <c r="E1761" t="s">
        <v>16</v>
      </c>
      <c r="F1761">
        <v>28277</v>
      </c>
      <c r="G1761">
        <v>35.071232100000003</v>
      </c>
      <c r="H1761">
        <v>-80.844574199999997</v>
      </c>
      <c r="I1761">
        <v>1</v>
      </c>
      <c r="J1761">
        <v>3</v>
      </c>
      <c r="K1761">
        <v>1</v>
      </c>
      <c r="L1761" t="s">
        <v>248</v>
      </c>
    </row>
    <row r="1762" spans="1:12" x14ac:dyDescent="0.2">
      <c r="A1762" t="s">
        <v>6461</v>
      </c>
      <c r="B1762" t="s">
        <v>6462</v>
      </c>
      <c r="C1762" t="s">
        <v>6463</v>
      </c>
      <c r="D1762" t="s">
        <v>295</v>
      </c>
      <c r="E1762" t="s">
        <v>16</v>
      </c>
      <c r="F1762">
        <v>28134</v>
      </c>
      <c r="G1762">
        <v>35.087963000000002</v>
      </c>
      <c r="H1762">
        <v>-80.858487999999994</v>
      </c>
      <c r="I1762">
        <v>3.5</v>
      </c>
      <c r="J1762">
        <v>39</v>
      </c>
      <c r="K1762">
        <v>1</v>
      </c>
      <c r="L1762" t="s">
        <v>6464</v>
      </c>
    </row>
    <row r="1763" spans="1:12" x14ac:dyDescent="0.2">
      <c r="A1763" t="s">
        <v>6465</v>
      </c>
      <c r="B1763" t="s">
        <v>6466</v>
      </c>
      <c r="C1763" t="s">
        <v>6467</v>
      </c>
      <c r="D1763" t="s">
        <v>21</v>
      </c>
      <c r="E1763" t="s">
        <v>16</v>
      </c>
      <c r="F1763">
        <v>28273</v>
      </c>
      <c r="G1763">
        <v>35.105404</v>
      </c>
      <c r="H1763">
        <v>-80.986951000000005</v>
      </c>
      <c r="I1763">
        <v>3.5</v>
      </c>
      <c r="J1763">
        <v>4</v>
      </c>
      <c r="K1763">
        <v>1</v>
      </c>
      <c r="L1763" t="s">
        <v>6468</v>
      </c>
    </row>
    <row r="1764" spans="1:12" x14ac:dyDescent="0.2">
      <c r="A1764" t="s">
        <v>6469</v>
      </c>
      <c r="B1764" t="s">
        <v>6470</v>
      </c>
      <c r="C1764" t="s">
        <v>6471</v>
      </c>
      <c r="D1764" t="s">
        <v>21</v>
      </c>
      <c r="E1764" t="s">
        <v>16</v>
      </c>
      <c r="F1764">
        <v>28205</v>
      </c>
      <c r="G1764">
        <v>35.239639099999998</v>
      </c>
      <c r="H1764">
        <v>-80.814408999999998</v>
      </c>
      <c r="I1764">
        <v>4.5</v>
      </c>
      <c r="J1764">
        <v>13</v>
      </c>
      <c r="K1764">
        <v>1</v>
      </c>
      <c r="L1764" t="s">
        <v>6472</v>
      </c>
    </row>
    <row r="1765" spans="1:12" x14ac:dyDescent="0.2">
      <c r="A1765" t="s">
        <v>6473</v>
      </c>
      <c r="B1765" t="s">
        <v>6474</v>
      </c>
      <c r="C1765" t="s">
        <v>6475</v>
      </c>
      <c r="D1765" t="s">
        <v>21</v>
      </c>
      <c r="E1765" t="s">
        <v>16</v>
      </c>
      <c r="F1765">
        <v>28273</v>
      </c>
      <c r="G1765">
        <v>35.145606000000001</v>
      </c>
      <c r="H1765">
        <v>-80.936565900000005</v>
      </c>
      <c r="I1765">
        <v>3.5</v>
      </c>
      <c r="J1765">
        <v>9</v>
      </c>
      <c r="K1765">
        <v>0</v>
      </c>
      <c r="L1765" t="s">
        <v>6476</v>
      </c>
    </row>
    <row r="1766" spans="1:12" x14ac:dyDescent="0.2">
      <c r="A1766" t="s">
        <v>6477</v>
      </c>
      <c r="B1766" t="s">
        <v>6478</v>
      </c>
      <c r="C1766" t="s">
        <v>6479</v>
      </c>
      <c r="D1766" t="s">
        <v>30</v>
      </c>
      <c r="E1766" t="s">
        <v>16</v>
      </c>
      <c r="F1766">
        <v>28054</v>
      </c>
      <c r="G1766">
        <v>35.261291999999997</v>
      </c>
      <c r="H1766">
        <v>-81.140618000000003</v>
      </c>
      <c r="I1766">
        <v>4.5</v>
      </c>
      <c r="J1766">
        <v>71</v>
      </c>
      <c r="K1766">
        <v>1</v>
      </c>
      <c r="L1766" t="s">
        <v>6480</v>
      </c>
    </row>
    <row r="1767" spans="1:12" x14ac:dyDescent="0.2">
      <c r="A1767" t="s">
        <v>6481</v>
      </c>
      <c r="B1767" t="s">
        <v>6482</v>
      </c>
      <c r="C1767" t="s">
        <v>6483</v>
      </c>
      <c r="D1767" t="s">
        <v>21</v>
      </c>
      <c r="E1767" t="s">
        <v>16</v>
      </c>
      <c r="F1767">
        <v>28277</v>
      </c>
      <c r="G1767">
        <v>35.030797300000003</v>
      </c>
      <c r="H1767">
        <v>-80.8528041</v>
      </c>
      <c r="I1767">
        <v>2.5</v>
      </c>
      <c r="J1767">
        <v>4</v>
      </c>
      <c r="K1767">
        <v>1</v>
      </c>
      <c r="L1767" t="s">
        <v>2782</v>
      </c>
    </row>
    <row r="1768" spans="1:12" x14ac:dyDescent="0.2">
      <c r="A1768" t="s">
        <v>6484</v>
      </c>
      <c r="B1768" t="s">
        <v>6485</v>
      </c>
      <c r="C1768" t="s">
        <v>6486</v>
      </c>
      <c r="D1768" t="s">
        <v>942</v>
      </c>
      <c r="E1768" t="s">
        <v>16</v>
      </c>
      <c r="F1768">
        <v>28120</v>
      </c>
      <c r="G1768">
        <v>35.385314999999999</v>
      </c>
      <c r="H1768">
        <v>-81.020960000000002</v>
      </c>
      <c r="I1768">
        <v>5</v>
      </c>
      <c r="J1768">
        <v>3</v>
      </c>
      <c r="K1768">
        <v>1</v>
      </c>
      <c r="L1768" t="s">
        <v>6487</v>
      </c>
    </row>
    <row r="1769" spans="1:12" x14ac:dyDescent="0.2">
      <c r="A1769" t="s">
        <v>6488</v>
      </c>
      <c r="B1769" t="s">
        <v>6489</v>
      </c>
      <c r="C1769" t="s">
        <v>6490</v>
      </c>
      <c r="D1769" t="s">
        <v>135</v>
      </c>
      <c r="E1769" t="s">
        <v>16</v>
      </c>
      <c r="F1769">
        <v>28105</v>
      </c>
      <c r="G1769">
        <v>35.116026599999998</v>
      </c>
      <c r="H1769">
        <v>-80.723304099999993</v>
      </c>
      <c r="I1769">
        <v>4</v>
      </c>
      <c r="J1769">
        <v>162</v>
      </c>
      <c r="K1769">
        <v>1</v>
      </c>
      <c r="L1769" t="s">
        <v>6491</v>
      </c>
    </row>
    <row r="1770" spans="1:12" x14ac:dyDescent="0.2">
      <c r="A1770" t="s">
        <v>6492</v>
      </c>
      <c r="B1770" t="s">
        <v>6493</v>
      </c>
      <c r="C1770" t="s">
        <v>6494</v>
      </c>
      <c r="D1770" t="s">
        <v>21</v>
      </c>
      <c r="E1770" t="s">
        <v>16</v>
      </c>
      <c r="F1770">
        <v>28212</v>
      </c>
      <c r="G1770">
        <v>35.201925199999998</v>
      </c>
      <c r="H1770">
        <v>-80.730245499999995</v>
      </c>
      <c r="I1770">
        <v>4</v>
      </c>
      <c r="J1770">
        <v>6</v>
      </c>
      <c r="K1770">
        <v>1</v>
      </c>
      <c r="L1770" t="s">
        <v>6495</v>
      </c>
    </row>
    <row r="1771" spans="1:12" x14ac:dyDescent="0.2">
      <c r="A1771" t="s">
        <v>6496</v>
      </c>
      <c r="B1771" t="s">
        <v>6497</v>
      </c>
      <c r="C1771" t="s">
        <v>6498</v>
      </c>
      <c r="D1771" t="s">
        <v>21</v>
      </c>
      <c r="E1771" t="s">
        <v>16</v>
      </c>
      <c r="F1771">
        <v>28208</v>
      </c>
      <c r="G1771">
        <v>35.190877999999998</v>
      </c>
      <c r="H1771">
        <v>-80.929697000000004</v>
      </c>
      <c r="I1771">
        <v>4</v>
      </c>
      <c r="J1771">
        <v>17</v>
      </c>
      <c r="K1771">
        <v>0</v>
      </c>
      <c r="L1771" t="s">
        <v>2905</v>
      </c>
    </row>
    <row r="1772" spans="1:12" x14ac:dyDescent="0.2">
      <c r="A1772" t="s">
        <v>6499</v>
      </c>
      <c r="B1772" t="s">
        <v>6500</v>
      </c>
      <c r="C1772" t="s">
        <v>6501</v>
      </c>
      <c r="D1772" t="s">
        <v>697</v>
      </c>
      <c r="E1772" t="s">
        <v>16</v>
      </c>
      <c r="F1772">
        <v>28037</v>
      </c>
      <c r="G1772">
        <v>35.446321500000003</v>
      </c>
      <c r="H1772">
        <v>-80.996387900000002</v>
      </c>
      <c r="I1772">
        <v>4</v>
      </c>
      <c r="J1772">
        <v>3</v>
      </c>
      <c r="K1772">
        <v>0</v>
      </c>
      <c r="L1772" t="s">
        <v>4415</v>
      </c>
    </row>
    <row r="1773" spans="1:12" x14ac:dyDescent="0.2">
      <c r="A1773" t="s">
        <v>6502</v>
      </c>
      <c r="B1773" t="s">
        <v>6503</v>
      </c>
      <c r="C1773" t="s">
        <v>6504</v>
      </c>
      <c r="D1773" t="s">
        <v>21</v>
      </c>
      <c r="E1773" t="s">
        <v>16</v>
      </c>
      <c r="F1773">
        <v>28227</v>
      </c>
      <c r="G1773">
        <v>35.163811799999998</v>
      </c>
      <c r="H1773">
        <v>-80.738958199999999</v>
      </c>
      <c r="I1773">
        <v>2</v>
      </c>
      <c r="J1773">
        <v>16</v>
      </c>
      <c r="K1773">
        <v>1</v>
      </c>
      <c r="L1773" t="s">
        <v>287</v>
      </c>
    </row>
    <row r="1774" spans="1:12" x14ac:dyDescent="0.2">
      <c r="A1774" t="s">
        <v>6505</v>
      </c>
      <c r="B1774" t="s">
        <v>5762</v>
      </c>
      <c r="C1774" t="s">
        <v>6506</v>
      </c>
      <c r="D1774" t="s">
        <v>39</v>
      </c>
      <c r="E1774" t="s">
        <v>16</v>
      </c>
      <c r="F1774">
        <v>28027</v>
      </c>
      <c r="G1774">
        <v>35.368916499999997</v>
      </c>
      <c r="H1774">
        <v>-80.722136800000001</v>
      </c>
      <c r="I1774">
        <v>3.5</v>
      </c>
      <c r="J1774">
        <v>10</v>
      </c>
      <c r="K1774">
        <v>1</v>
      </c>
      <c r="L1774" t="s">
        <v>6507</v>
      </c>
    </row>
    <row r="1775" spans="1:12" x14ac:dyDescent="0.2">
      <c r="A1775" t="s">
        <v>6508</v>
      </c>
      <c r="B1775" t="s">
        <v>6509</v>
      </c>
      <c r="C1775" t="s">
        <v>6510</v>
      </c>
      <c r="D1775" t="s">
        <v>21</v>
      </c>
      <c r="E1775" t="s">
        <v>16</v>
      </c>
      <c r="F1775">
        <v>28210</v>
      </c>
      <c r="G1775">
        <v>35.127603200000003</v>
      </c>
      <c r="H1775">
        <v>-80.874056499999995</v>
      </c>
      <c r="I1775">
        <v>3.5</v>
      </c>
      <c r="J1775">
        <v>3</v>
      </c>
      <c r="K1775">
        <v>1</v>
      </c>
      <c r="L1775" t="s">
        <v>63</v>
      </c>
    </row>
    <row r="1776" spans="1:12" x14ac:dyDescent="0.2">
      <c r="A1776" t="s">
        <v>6511</v>
      </c>
      <c r="B1776" t="s">
        <v>6512</v>
      </c>
      <c r="C1776" t="s">
        <v>6513</v>
      </c>
      <c r="D1776" t="s">
        <v>21</v>
      </c>
      <c r="E1776" t="s">
        <v>16</v>
      </c>
      <c r="F1776">
        <v>28277</v>
      </c>
      <c r="G1776">
        <v>35.072396520600002</v>
      </c>
      <c r="H1776">
        <v>-80.842915624400007</v>
      </c>
      <c r="I1776">
        <v>4.5</v>
      </c>
      <c r="J1776">
        <v>21</v>
      </c>
      <c r="K1776">
        <v>1</v>
      </c>
      <c r="L1776" t="s">
        <v>3422</v>
      </c>
    </row>
    <row r="1777" spans="1:12" x14ac:dyDescent="0.2">
      <c r="A1777" t="s">
        <v>6514</v>
      </c>
      <c r="B1777" t="s">
        <v>6515</v>
      </c>
      <c r="C1777" t="s">
        <v>6516</v>
      </c>
      <c r="D1777" t="s">
        <v>21</v>
      </c>
      <c r="E1777" t="s">
        <v>16</v>
      </c>
      <c r="F1777">
        <v>28203</v>
      </c>
      <c r="G1777">
        <v>35.210706999999999</v>
      </c>
      <c r="H1777">
        <v>-80.859637000000006</v>
      </c>
      <c r="I1777">
        <v>4</v>
      </c>
      <c r="J1777">
        <v>337</v>
      </c>
      <c r="K1777">
        <v>1</v>
      </c>
      <c r="L1777" t="s">
        <v>3430</v>
      </c>
    </row>
    <row r="1778" spans="1:12" x14ac:dyDescent="0.2">
      <c r="A1778" t="s">
        <v>6517</v>
      </c>
      <c r="B1778" t="s">
        <v>6518</v>
      </c>
      <c r="C1778" t="s">
        <v>6519</v>
      </c>
      <c r="D1778" t="s">
        <v>21</v>
      </c>
      <c r="E1778" t="s">
        <v>16</v>
      </c>
      <c r="F1778">
        <v>28211</v>
      </c>
      <c r="G1778">
        <v>35.169888200000003</v>
      </c>
      <c r="H1778">
        <v>-80.806463899999997</v>
      </c>
      <c r="I1778">
        <v>3.5</v>
      </c>
      <c r="J1778">
        <v>9</v>
      </c>
      <c r="K1778">
        <v>1</v>
      </c>
      <c r="L1778" t="s">
        <v>6520</v>
      </c>
    </row>
    <row r="1779" spans="1:12" x14ac:dyDescent="0.2">
      <c r="A1779" t="s">
        <v>6521</v>
      </c>
      <c r="B1779" t="s">
        <v>6522</v>
      </c>
      <c r="C1779" t="s">
        <v>6523</v>
      </c>
      <c r="D1779" t="s">
        <v>21</v>
      </c>
      <c r="E1779" t="s">
        <v>16</v>
      </c>
      <c r="F1779">
        <v>28208</v>
      </c>
      <c r="G1779">
        <v>35.235843000000003</v>
      </c>
      <c r="H1779">
        <v>-80.918267900000004</v>
      </c>
      <c r="I1779">
        <v>2.5</v>
      </c>
      <c r="J1779">
        <v>15</v>
      </c>
      <c r="K1779">
        <v>1</v>
      </c>
      <c r="L1779" t="s">
        <v>6524</v>
      </c>
    </row>
    <row r="1780" spans="1:12" x14ac:dyDescent="0.2">
      <c r="A1780" t="s">
        <v>6525</v>
      </c>
      <c r="B1780" t="s">
        <v>6526</v>
      </c>
      <c r="C1780" t="s">
        <v>6527</v>
      </c>
      <c r="D1780" t="s">
        <v>21</v>
      </c>
      <c r="E1780" t="s">
        <v>16</v>
      </c>
      <c r="F1780">
        <v>28204</v>
      </c>
      <c r="G1780">
        <v>35.217456800000001</v>
      </c>
      <c r="H1780">
        <v>-80.838929300000004</v>
      </c>
      <c r="I1780">
        <v>2</v>
      </c>
      <c r="J1780">
        <v>57</v>
      </c>
      <c r="K1780">
        <v>0</v>
      </c>
      <c r="L1780" t="s">
        <v>1464</v>
      </c>
    </row>
    <row r="1781" spans="1:12" x14ac:dyDescent="0.2">
      <c r="A1781" t="s">
        <v>6528</v>
      </c>
      <c r="B1781" t="s">
        <v>6529</v>
      </c>
      <c r="C1781" t="s">
        <v>6530</v>
      </c>
      <c r="D1781" t="s">
        <v>295</v>
      </c>
      <c r="E1781" t="s">
        <v>16</v>
      </c>
      <c r="F1781">
        <v>28134</v>
      </c>
      <c r="G1781">
        <v>35.073565600000002</v>
      </c>
      <c r="H1781">
        <v>-80.881621300000006</v>
      </c>
      <c r="I1781">
        <v>2.5</v>
      </c>
      <c r="J1781">
        <v>3</v>
      </c>
      <c r="K1781">
        <v>0</v>
      </c>
      <c r="L1781" t="s">
        <v>6531</v>
      </c>
    </row>
    <row r="1782" spans="1:12" x14ac:dyDescent="0.2">
      <c r="A1782" t="s">
        <v>6532</v>
      </c>
      <c r="B1782" t="s">
        <v>6533</v>
      </c>
      <c r="C1782" t="s">
        <v>6534</v>
      </c>
      <c r="D1782" t="s">
        <v>21</v>
      </c>
      <c r="E1782" t="s">
        <v>16</v>
      </c>
      <c r="F1782">
        <v>28202</v>
      </c>
      <c r="G1782">
        <v>35.223694999999999</v>
      </c>
      <c r="H1782">
        <v>-80.843591000000004</v>
      </c>
      <c r="I1782">
        <v>3.5</v>
      </c>
      <c r="J1782">
        <v>139</v>
      </c>
      <c r="K1782">
        <v>1</v>
      </c>
      <c r="L1782" t="s">
        <v>6535</v>
      </c>
    </row>
    <row r="1783" spans="1:12" x14ac:dyDescent="0.2">
      <c r="A1783" t="s">
        <v>6536</v>
      </c>
      <c r="B1783" t="s">
        <v>6537</v>
      </c>
      <c r="C1783" t="s">
        <v>3866</v>
      </c>
      <c r="D1783" t="s">
        <v>21</v>
      </c>
      <c r="E1783" t="s">
        <v>16</v>
      </c>
      <c r="F1783">
        <v>28205</v>
      </c>
      <c r="G1783">
        <v>35.224707299999999</v>
      </c>
      <c r="H1783">
        <v>-80.820736999999994</v>
      </c>
      <c r="I1783">
        <v>4.5</v>
      </c>
      <c r="J1783">
        <v>31</v>
      </c>
      <c r="K1783">
        <v>1</v>
      </c>
      <c r="L1783" t="s">
        <v>6538</v>
      </c>
    </row>
    <row r="1784" spans="1:12" x14ac:dyDescent="0.2">
      <c r="A1784" t="s">
        <v>6539</v>
      </c>
      <c r="B1784" t="s">
        <v>6540</v>
      </c>
      <c r="D1784" t="s">
        <v>239</v>
      </c>
      <c r="E1784" t="s">
        <v>16</v>
      </c>
      <c r="F1784">
        <v>28173</v>
      </c>
      <c r="G1784">
        <v>34.9245935</v>
      </c>
      <c r="H1784">
        <v>-80.743401899999995</v>
      </c>
      <c r="I1784">
        <v>4.5</v>
      </c>
      <c r="J1784">
        <v>8</v>
      </c>
      <c r="K1784">
        <v>1</v>
      </c>
      <c r="L1784" t="s">
        <v>6541</v>
      </c>
    </row>
    <row r="1785" spans="1:12" x14ac:dyDescent="0.2">
      <c r="A1785" t="s">
        <v>6542</v>
      </c>
      <c r="B1785" t="s">
        <v>6543</v>
      </c>
      <c r="C1785" t="s">
        <v>6544</v>
      </c>
      <c r="D1785" t="s">
        <v>21</v>
      </c>
      <c r="E1785" t="s">
        <v>16</v>
      </c>
      <c r="F1785">
        <v>28217</v>
      </c>
      <c r="G1785">
        <v>35.176373099999999</v>
      </c>
      <c r="H1785">
        <v>-80.880029399999998</v>
      </c>
      <c r="I1785">
        <v>4</v>
      </c>
      <c r="J1785">
        <v>88</v>
      </c>
      <c r="K1785">
        <v>1</v>
      </c>
      <c r="L1785" t="s">
        <v>6545</v>
      </c>
    </row>
    <row r="1786" spans="1:12" x14ac:dyDescent="0.2">
      <c r="A1786" t="s">
        <v>6546</v>
      </c>
      <c r="B1786" t="s">
        <v>6547</v>
      </c>
      <c r="C1786" t="s">
        <v>6548</v>
      </c>
      <c r="D1786" t="s">
        <v>21</v>
      </c>
      <c r="E1786" t="s">
        <v>16</v>
      </c>
      <c r="F1786">
        <v>28217</v>
      </c>
      <c r="G1786">
        <v>35.176648499999999</v>
      </c>
      <c r="H1786">
        <v>-80.880929699999996</v>
      </c>
      <c r="I1786">
        <v>4.5</v>
      </c>
      <c r="J1786">
        <v>11</v>
      </c>
      <c r="K1786">
        <v>1</v>
      </c>
      <c r="L1786" t="s">
        <v>6549</v>
      </c>
    </row>
    <row r="1787" spans="1:12" x14ac:dyDescent="0.2">
      <c r="A1787" t="s">
        <v>6550</v>
      </c>
      <c r="B1787" t="s">
        <v>6551</v>
      </c>
      <c r="C1787" t="s">
        <v>6552</v>
      </c>
      <c r="D1787" t="s">
        <v>21</v>
      </c>
      <c r="E1787" t="s">
        <v>16</v>
      </c>
      <c r="F1787">
        <v>28205</v>
      </c>
      <c r="G1787">
        <v>35.233294700000002</v>
      </c>
      <c r="H1787">
        <v>-80.820888400000001</v>
      </c>
      <c r="I1787">
        <v>4.5</v>
      </c>
      <c r="J1787">
        <v>3</v>
      </c>
      <c r="K1787">
        <v>1</v>
      </c>
      <c r="L1787" t="s">
        <v>6553</v>
      </c>
    </row>
    <row r="1788" spans="1:12" x14ac:dyDescent="0.2">
      <c r="A1788" t="s">
        <v>6554</v>
      </c>
      <c r="B1788" t="s">
        <v>6555</v>
      </c>
      <c r="C1788" t="s">
        <v>6556</v>
      </c>
      <c r="D1788" t="s">
        <v>21</v>
      </c>
      <c r="E1788" t="s">
        <v>16</v>
      </c>
      <c r="F1788">
        <v>28273</v>
      </c>
      <c r="G1788">
        <v>35.122799499999999</v>
      </c>
      <c r="H1788">
        <v>-80.9480954</v>
      </c>
      <c r="I1788">
        <v>2.5</v>
      </c>
      <c r="J1788">
        <v>3</v>
      </c>
      <c r="K1788">
        <v>1</v>
      </c>
      <c r="L1788" t="s">
        <v>6557</v>
      </c>
    </row>
    <row r="1789" spans="1:12" x14ac:dyDescent="0.2">
      <c r="A1789" t="s">
        <v>6558</v>
      </c>
      <c r="B1789" t="s">
        <v>6559</v>
      </c>
      <c r="D1789" t="s">
        <v>39</v>
      </c>
      <c r="E1789" t="s">
        <v>16</v>
      </c>
      <c r="F1789">
        <v>28027</v>
      </c>
      <c r="G1789">
        <v>35.400272100000002</v>
      </c>
      <c r="H1789">
        <v>-80.654888200000002</v>
      </c>
      <c r="I1789">
        <v>3.5</v>
      </c>
      <c r="J1789">
        <v>3</v>
      </c>
      <c r="K1789">
        <v>1</v>
      </c>
      <c r="L1789" t="s">
        <v>6560</v>
      </c>
    </row>
    <row r="1790" spans="1:12" x14ac:dyDescent="0.2">
      <c r="A1790" t="s">
        <v>6561</v>
      </c>
      <c r="B1790" t="s">
        <v>6562</v>
      </c>
      <c r="C1790" t="s">
        <v>6563</v>
      </c>
      <c r="D1790" t="s">
        <v>21</v>
      </c>
      <c r="E1790" t="s">
        <v>16</v>
      </c>
      <c r="F1790">
        <v>28269</v>
      </c>
      <c r="G1790">
        <v>35.372159000000003</v>
      </c>
      <c r="H1790">
        <v>-80.782484999999994</v>
      </c>
      <c r="I1790">
        <v>3.5</v>
      </c>
      <c r="J1790">
        <v>63</v>
      </c>
      <c r="K1790">
        <v>1</v>
      </c>
      <c r="L1790" t="s">
        <v>176</v>
      </c>
    </row>
    <row r="1791" spans="1:12" x14ac:dyDescent="0.2">
      <c r="A1791" t="s">
        <v>6564</v>
      </c>
      <c r="B1791" t="s">
        <v>6565</v>
      </c>
      <c r="C1791" t="s">
        <v>6566</v>
      </c>
      <c r="D1791" t="s">
        <v>26</v>
      </c>
      <c r="E1791" t="s">
        <v>16</v>
      </c>
      <c r="F1791">
        <v>28078</v>
      </c>
      <c r="G1791">
        <v>35.384346000000001</v>
      </c>
      <c r="H1791">
        <v>-80.786208000000002</v>
      </c>
      <c r="I1791">
        <v>1.5</v>
      </c>
      <c r="J1791">
        <v>3</v>
      </c>
      <c r="K1791">
        <v>0</v>
      </c>
      <c r="L1791" t="s">
        <v>3430</v>
      </c>
    </row>
    <row r="1792" spans="1:12" x14ac:dyDescent="0.2">
      <c r="A1792" t="s">
        <v>6567</v>
      </c>
      <c r="B1792" t="s">
        <v>6568</v>
      </c>
      <c r="C1792" t="s">
        <v>6569</v>
      </c>
      <c r="D1792" t="s">
        <v>21</v>
      </c>
      <c r="E1792" t="s">
        <v>16</v>
      </c>
      <c r="F1792">
        <v>28209</v>
      </c>
      <c r="G1792">
        <v>35.173099517799997</v>
      </c>
      <c r="H1792">
        <v>-80.840942382799994</v>
      </c>
      <c r="I1792">
        <v>1.5</v>
      </c>
      <c r="J1792">
        <v>3</v>
      </c>
      <c r="K1792">
        <v>1</v>
      </c>
      <c r="L1792" t="s">
        <v>4415</v>
      </c>
    </row>
    <row r="1793" spans="1:12" x14ac:dyDescent="0.2">
      <c r="A1793" t="s">
        <v>6570</v>
      </c>
      <c r="B1793" t="s">
        <v>6571</v>
      </c>
      <c r="C1793" t="s">
        <v>6572</v>
      </c>
      <c r="D1793" t="s">
        <v>21</v>
      </c>
      <c r="E1793" t="s">
        <v>16</v>
      </c>
      <c r="F1793">
        <v>28211</v>
      </c>
      <c r="G1793">
        <v>35.157837499999999</v>
      </c>
      <c r="H1793">
        <v>-80.799309300000004</v>
      </c>
      <c r="I1793">
        <v>3</v>
      </c>
      <c r="J1793">
        <v>5</v>
      </c>
      <c r="K1793">
        <v>1</v>
      </c>
      <c r="L1793" t="s">
        <v>6573</v>
      </c>
    </row>
    <row r="1794" spans="1:12" x14ac:dyDescent="0.2">
      <c r="A1794" t="s">
        <v>6574</v>
      </c>
      <c r="B1794" t="s">
        <v>6575</v>
      </c>
      <c r="C1794" t="s">
        <v>6576</v>
      </c>
      <c r="D1794" t="s">
        <v>167</v>
      </c>
      <c r="E1794" t="s">
        <v>16</v>
      </c>
      <c r="F1794">
        <v>28075</v>
      </c>
      <c r="G1794">
        <v>35.320951999999998</v>
      </c>
      <c r="H1794">
        <v>-80.658714000000003</v>
      </c>
      <c r="I1794">
        <v>3.5</v>
      </c>
      <c r="J1794">
        <v>12</v>
      </c>
      <c r="K1794">
        <v>1</v>
      </c>
      <c r="L1794" t="s">
        <v>6577</v>
      </c>
    </row>
    <row r="1795" spans="1:12" x14ac:dyDescent="0.2">
      <c r="A1795" t="s">
        <v>6578</v>
      </c>
      <c r="B1795" t="s">
        <v>1178</v>
      </c>
      <c r="C1795" t="s">
        <v>6579</v>
      </c>
      <c r="D1795" t="s">
        <v>26</v>
      </c>
      <c r="E1795" t="s">
        <v>16</v>
      </c>
      <c r="F1795">
        <v>28078</v>
      </c>
      <c r="G1795">
        <v>35.411114792200003</v>
      </c>
      <c r="H1795">
        <v>-80.856059119099996</v>
      </c>
      <c r="I1795">
        <v>2</v>
      </c>
      <c r="J1795">
        <v>37</v>
      </c>
      <c r="K1795">
        <v>1</v>
      </c>
      <c r="L1795" t="s">
        <v>6580</v>
      </c>
    </row>
    <row r="1796" spans="1:12" x14ac:dyDescent="0.2">
      <c r="A1796" t="s">
        <v>6581</v>
      </c>
      <c r="B1796" t="s">
        <v>6582</v>
      </c>
      <c r="C1796" t="s">
        <v>6583</v>
      </c>
      <c r="D1796" t="s">
        <v>21</v>
      </c>
      <c r="E1796" t="s">
        <v>16</v>
      </c>
      <c r="F1796">
        <v>28205</v>
      </c>
      <c r="G1796">
        <v>35.224950999999997</v>
      </c>
      <c r="H1796">
        <v>-80.805165000000002</v>
      </c>
      <c r="I1796">
        <v>3.5</v>
      </c>
      <c r="J1796">
        <v>3</v>
      </c>
      <c r="K1796">
        <v>0</v>
      </c>
      <c r="L1796" t="s">
        <v>6584</v>
      </c>
    </row>
    <row r="1797" spans="1:12" x14ac:dyDescent="0.2">
      <c r="A1797" t="s">
        <v>6585</v>
      </c>
      <c r="B1797" t="s">
        <v>2528</v>
      </c>
      <c r="C1797" t="s">
        <v>6586</v>
      </c>
      <c r="D1797" t="s">
        <v>26</v>
      </c>
      <c r="E1797" t="s">
        <v>16</v>
      </c>
      <c r="F1797">
        <v>28078</v>
      </c>
      <c r="G1797">
        <v>35.412425361899999</v>
      </c>
      <c r="H1797">
        <v>-80.856390199499998</v>
      </c>
      <c r="I1797">
        <v>2.5</v>
      </c>
      <c r="J1797">
        <v>29</v>
      </c>
      <c r="K1797">
        <v>1</v>
      </c>
      <c r="L1797" t="s">
        <v>6587</v>
      </c>
    </row>
    <row r="1798" spans="1:12" x14ac:dyDescent="0.2">
      <c r="A1798" t="s">
        <v>6588</v>
      </c>
      <c r="B1798" t="s">
        <v>6589</v>
      </c>
      <c r="C1798" t="s">
        <v>6590</v>
      </c>
      <c r="D1798" t="s">
        <v>21</v>
      </c>
      <c r="E1798" t="s">
        <v>16</v>
      </c>
      <c r="F1798">
        <v>28273</v>
      </c>
      <c r="G1798">
        <v>35.122549200000002</v>
      </c>
      <c r="H1798">
        <v>-80.978645999999998</v>
      </c>
      <c r="I1798">
        <v>3</v>
      </c>
      <c r="J1798">
        <v>4</v>
      </c>
      <c r="K1798">
        <v>1</v>
      </c>
      <c r="L1798" t="s">
        <v>6591</v>
      </c>
    </row>
    <row r="1799" spans="1:12" x14ac:dyDescent="0.2">
      <c r="A1799" t="s">
        <v>6592</v>
      </c>
      <c r="B1799" t="s">
        <v>6593</v>
      </c>
      <c r="C1799" t="s">
        <v>6594</v>
      </c>
      <c r="D1799" t="s">
        <v>21</v>
      </c>
      <c r="E1799" t="s">
        <v>16</v>
      </c>
      <c r="F1799">
        <v>28210</v>
      </c>
      <c r="G1799">
        <v>35.147156099999997</v>
      </c>
      <c r="H1799">
        <v>-80.8312028</v>
      </c>
      <c r="I1799">
        <v>3.5</v>
      </c>
      <c r="J1799">
        <v>5</v>
      </c>
      <c r="K1799">
        <v>1</v>
      </c>
      <c r="L1799" t="s">
        <v>6595</v>
      </c>
    </row>
    <row r="1800" spans="1:12" x14ac:dyDescent="0.2">
      <c r="A1800" t="s">
        <v>6596</v>
      </c>
      <c r="B1800" t="s">
        <v>6597</v>
      </c>
      <c r="D1800" t="s">
        <v>21</v>
      </c>
      <c r="E1800" t="s">
        <v>16</v>
      </c>
      <c r="F1800">
        <v>28277</v>
      </c>
      <c r="G1800">
        <v>35.053549599999997</v>
      </c>
      <c r="H1800">
        <v>-80.821169600000005</v>
      </c>
      <c r="I1800">
        <v>4.5</v>
      </c>
      <c r="J1800">
        <v>31</v>
      </c>
      <c r="K1800">
        <v>1</v>
      </c>
      <c r="L1800" t="s">
        <v>6598</v>
      </c>
    </row>
    <row r="1801" spans="1:12" x14ac:dyDescent="0.2">
      <c r="A1801" t="s">
        <v>6599</v>
      </c>
      <c r="B1801" t="s">
        <v>6600</v>
      </c>
      <c r="C1801" t="s">
        <v>6601</v>
      </c>
      <c r="D1801" t="s">
        <v>21</v>
      </c>
      <c r="E1801" t="s">
        <v>16</v>
      </c>
      <c r="F1801">
        <v>28273</v>
      </c>
      <c r="G1801">
        <v>35.147379999999998</v>
      </c>
      <c r="H1801">
        <v>-80.953479999999999</v>
      </c>
      <c r="I1801">
        <v>4</v>
      </c>
      <c r="J1801">
        <v>3</v>
      </c>
      <c r="K1801">
        <v>1</v>
      </c>
      <c r="L1801" t="s">
        <v>6602</v>
      </c>
    </row>
    <row r="1802" spans="1:12" x14ac:dyDescent="0.2">
      <c r="A1802" t="s">
        <v>6603</v>
      </c>
      <c r="B1802" t="s">
        <v>6604</v>
      </c>
      <c r="C1802" t="s">
        <v>6605</v>
      </c>
      <c r="D1802" t="s">
        <v>135</v>
      </c>
      <c r="E1802" t="s">
        <v>16</v>
      </c>
      <c r="F1802">
        <v>28105</v>
      </c>
      <c r="G1802">
        <v>35.120336997499997</v>
      </c>
      <c r="H1802">
        <v>-80.718525182199997</v>
      </c>
      <c r="I1802">
        <v>4.5</v>
      </c>
      <c r="J1802">
        <v>94</v>
      </c>
      <c r="K1802">
        <v>1</v>
      </c>
      <c r="L1802" t="s">
        <v>6606</v>
      </c>
    </row>
    <row r="1803" spans="1:12" x14ac:dyDescent="0.2">
      <c r="A1803" t="s">
        <v>6607</v>
      </c>
      <c r="B1803" t="s">
        <v>229</v>
      </c>
      <c r="C1803" t="s">
        <v>6608</v>
      </c>
      <c r="D1803" t="s">
        <v>21</v>
      </c>
      <c r="E1803" t="s">
        <v>16</v>
      </c>
      <c r="F1803">
        <v>28277</v>
      </c>
      <c r="G1803">
        <v>35.061269000000003</v>
      </c>
      <c r="H1803">
        <v>-80.814440000000005</v>
      </c>
      <c r="I1803">
        <v>2</v>
      </c>
      <c r="J1803">
        <v>51</v>
      </c>
      <c r="K1803">
        <v>1</v>
      </c>
      <c r="L1803" t="s">
        <v>3859</v>
      </c>
    </row>
    <row r="1804" spans="1:12" x14ac:dyDescent="0.2">
      <c r="A1804" t="s">
        <v>6609</v>
      </c>
      <c r="B1804" t="s">
        <v>6610</v>
      </c>
      <c r="C1804" t="s">
        <v>6611</v>
      </c>
      <c r="D1804" t="s">
        <v>26</v>
      </c>
      <c r="E1804" t="s">
        <v>16</v>
      </c>
      <c r="F1804">
        <v>28078</v>
      </c>
      <c r="G1804">
        <v>35.443164257799999</v>
      </c>
      <c r="H1804">
        <v>-80.878590345399999</v>
      </c>
      <c r="I1804">
        <v>3</v>
      </c>
      <c r="J1804">
        <v>12</v>
      </c>
      <c r="K1804">
        <v>1</v>
      </c>
      <c r="L1804" t="s">
        <v>6612</v>
      </c>
    </row>
    <row r="1805" spans="1:12" x14ac:dyDescent="0.2">
      <c r="A1805" t="s">
        <v>6613</v>
      </c>
      <c r="B1805" t="s">
        <v>6614</v>
      </c>
      <c r="C1805" t="s">
        <v>6615</v>
      </c>
      <c r="D1805" t="s">
        <v>21</v>
      </c>
      <c r="E1805" t="s">
        <v>16</v>
      </c>
      <c r="F1805">
        <v>28203</v>
      </c>
      <c r="G1805">
        <v>35.210436799999997</v>
      </c>
      <c r="H1805">
        <v>-80.840300900000003</v>
      </c>
      <c r="I1805">
        <v>5</v>
      </c>
      <c r="J1805">
        <v>12</v>
      </c>
      <c r="K1805">
        <v>1</v>
      </c>
      <c r="L1805" t="s">
        <v>159</v>
      </c>
    </row>
    <row r="1806" spans="1:12" x14ac:dyDescent="0.2">
      <c r="A1806" t="s">
        <v>6616</v>
      </c>
      <c r="B1806" t="s">
        <v>6617</v>
      </c>
      <c r="C1806" t="s">
        <v>6618</v>
      </c>
      <c r="D1806" t="s">
        <v>21</v>
      </c>
      <c r="E1806" t="s">
        <v>16</v>
      </c>
      <c r="F1806">
        <v>28262</v>
      </c>
      <c r="G1806">
        <v>35.334103432399999</v>
      </c>
      <c r="H1806">
        <v>-80.713359245999996</v>
      </c>
      <c r="I1806">
        <v>4.5</v>
      </c>
      <c r="J1806">
        <v>16</v>
      </c>
      <c r="K1806">
        <v>1</v>
      </c>
      <c r="L1806" t="s">
        <v>6619</v>
      </c>
    </row>
    <row r="1807" spans="1:12" x14ac:dyDescent="0.2">
      <c r="A1807" t="s">
        <v>6620</v>
      </c>
      <c r="B1807" t="s">
        <v>4278</v>
      </c>
      <c r="C1807" t="s">
        <v>6621</v>
      </c>
      <c r="D1807" t="s">
        <v>26</v>
      </c>
      <c r="E1807" t="s">
        <v>16</v>
      </c>
      <c r="F1807">
        <v>28078</v>
      </c>
      <c r="G1807">
        <v>35.409474105199997</v>
      </c>
      <c r="H1807">
        <v>-80.863790383400001</v>
      </c>
      <c r="I1807">
        <v>3</v>
      </c>
      <c r="J1807">
        <v>12</v>
      </c>
      <c r="K1807">
        <v>1</v>
      </c>
      <c r="L1807" t="s">
        <v>6622</v>
      </c>
    </row>
    <row r="1808" spans="1:12" x14ac:dyDescent="0.2">
      <c r="A1808" t="s">
        <v>6623</v>
      </c>
      <c r="B1808" t="s">
        <v>2525</v>
      </c>
      <c r="C1808" t="s">
        <v>6624</v>
      </c>
      <c r="D1808" t="s">
        <v>21</v>
      </c>
      <c r="E1808" t="s">
        <v>16</v>
      </c>
      <c r="F1808">
        <v>28213</v>
      </c>
      <c r="G1808">
        <v>35.292640921100002</v>
      </c>
      <c r="H1808">
        <v>-80.752732044400005</v>
      </c>
      <c r="I1808">
        <v>3</v>
      </c>
      <c r="J1808">
        <v>8</v>
      </c>
      <c r="K1808">
        <v>1</v>
      </c>
      <c r="L1808" t="s">
        <v>1010</v>
      </c>
    </row>
    <row r="1809" spans="1:12" x14ac:dyDescent="0.2">
      <c r="A1809" t="s">
        <v>6625</v>
      </c>
      <c r="B1809" t="s">
        <v>6626</v>
      </c>
      <c r="C1809" t="s">
        <v>6627</v>
      </c>
      <c r="D1809" t="s">
        <v>21</v>
      </c>
      <c r="E1809" t="s">
        <v>16</v>
      </c>
      <c r="F1809">
        <v>28210</v>
      </c>
      <c r="G1809">
        <v>35.0916791</v>
      </c>
      <c r="H1809">
        <v>-80.858345799999995</v>
      </c>
      <c r="I1809">
        <v>3.5</v>
      </c>
      <c r="J1809">
        <v>12</v>
      </c>
      <c r="K1809">
        <v>1</v>
      </c>
      <c r="L1809" t="s">
        <v>2198</v>
      </c>
    </row>
    <row r="1810" spans="1:12" x14ac:dyDescent="0.2">
      <c r="A1810" t="s">
        <v>6628</v>
      </c>
      <c r="B1810" t="s">
        <v>6629</v>
      </c>
      <c r="C1810" t="s">
        <v>6630</v>
      </c>
      <c r="D1810" t="s">
        <v>21</v>
      </c>
      <c r="E1810" t="s">
        <v>16</v>
      </c>
      <c r="F1810">
        <v>28211</v>
      </c>
      <c r="G1810">
        <v>35.176029499999999</v>
      </c>
      <c r="H1810">
        <v>-80.796508799999998</v>
      </c>
      <c r="I1810">
        <v>4</v>
      </c>
      <c r="J1810">
        <v>7</v>
      </c>
      <c r="K1810">
        <v>1</v>
      </c>
      <c r="L1810" t="s">
        <v>6631</v>
      </c>
    </row>
    <row r="1811" spans="1:12" x14ac:dyDescent="0.2">
      <c r="A1811" t="s">
        <v>6632</v>
      </c>
      <c r="B1811" t="s">
        <v>6633</v>
      </c>
      <c r="C1811" t="s">
        <v>6634</v>
      </c>
      <c r="D1811" t="s">
        <v>21</v>
      </c>
      <c r="E1811" t="s">
        <v>16</v>
      </c>
      <c r="F1811">
        <v>28209</v>
      </c>
      <c r="G1811">
        <v>35.171735594700003</v>
      </c>
      <c r="H1811">
        <v>-80.849271453900002</v>
      </c>
      <c r="I1811">
        <v>4.5</v>
      </c>
      <c r="J1811">
        <v>117</v>
      </c>
      <c r="K1811">
        <v>0</v>
      </c>
      <c r="L1811" t="s">
        <v>6635</v>
      </c>
    </row>
    <row r="1812" spans="1:12" x14ac:dyDescent="0.2">
      <c r="A1812" t="s">
        <v>6636</v>
      </c>
      <c r="B1812" t="s">
        <v>6637</v>
      </c>
      <c r="C1812" t="s">
        <v>6638</v>
      </c>
      <c r="D1812" t="s">
        <v>26</v>
      </c>
      <c r="E1812" t="s">
        <v>16</v>
      </c>
      <c r="F1812">
        <v>28078</v>
      </c>
      <c r="G1812">
        <v>35.446430900000003</v>
      </c>
      <c r="H1812">
        <v>-80.878664999999998</v>
      </c>
      <c r="I1812">
        <v>3.5</v>
      </c>
      <c r="J1812">
        <v>12</v>
      </c>
      <c r="K1812">
        <v>0</v>
      </c>
      <c r="L1812" t="s">
        <v>6639</v>
      </c>
    </row>
    <row r="1813" spans="1:12" x14ac:dyDescent="0.2">
      <c r="A1813" t="s">
        <v>6640</v>
      </c>
      <c r="B1813" t="s">
        <v>6641</v>
      </c>
      <c r="C1813" t="s">
        <v>6642</v>
      </c>
      <c r="D1813" t="s">
        <v>15</v>
      </c>
      <c r="E1813" t="s">
        <v>16</v>
      </c>
      <c r="F1813">
        <v>28031</v>
      </c>
      <c r="G1813">
        <v>35.469762099999997</v>
      </c>
      <c r="H1813">
        <v>-80.874524100000002</v>
      </c>
      <c r="I1813">
        <v>4</v>
      </c>
      <c r="J1813">
        <v>13</v>
      </c>
      <c r="K1813">
        <v>1</v>
      </c>
      <c r="L1813" t="s">
        <v>1202</v>
      </c>
    </row>
    <row r="1814" spans="1:12" x14ac:dyDescent="0.2">
      <c r="A1814" t="s">
        <v>6643</v>
      </c>
      <c r="B1814" t="s">
        <v>6644</v>
      </c>
      <c r="C1814" t="s">
        <v>6645</v>
      </c>
      <c r="D1814" t="s">
        <v>21</v>
      </c>
      <c r="E1814" t="s">
        <v>16</v>
      </c>
      <c r="F1814">
        <v>28278</v>
      </c>
      <c r="G1814">
        <v>35.170788299999998</v>
      </c>
      <c r="H1814">
        <v>-80.970965899999996</v>
      </c>
      <c r="I1814">
        <v>3</v>
      </c>
      <c r="J1814">
        <v>3</v>
      </c>
      <c r="K1814">
        <v>1</v>
      </c>
      <c r="L1814" t="s">
        <v>6646</v>
      </c>
    </row>
    <row r="1815" spans="1:12" x14ac:dyDescent="0.2">
      <c r="A1815" t="s">
        <v>6647</v>
      </c>
      <c r="B1815" t="s">
        <v>6648</v>
      </c>
      <c r="C1815" t="s">
        <v>552</v>
      </c>
      <c r="D1815" t="s">
        <v>21</v>
      </c>
      <c r="E1815" t="s">
        <v>16</v>
      </c>
      <c r="F1815">
        <v>28208</v>
      </c>
      <c r="G1815">
        <v>35.222317500000003</v>
      </c>
      <c r="H1815">
        <v>-80.941461799999999</v>
      </c>
      <c r="I1815">
        <v>2.5</v>
      </c>
      <c r="J1815">
        <v>56</v>
      </c>
      <c r="K1815">
        <v>1</v>
      </c>
      <c r="L1815" t="s">
        <v>6649</v>
      </c>
    </row>
    <row r="1816" spans="1:12" x14ac:dyDescent="0.2">
      <c r="A1816" t="s">
        <v>6650</v>
      </c>
      <c r="B1816" t="s">
        <v>2330</v>
      </c>
      <c r="C1816" t="s">
        <v>6651</v>
      </c>
      <c r="D1816" t="s">
        <v>21</v>
      </c>
      <c r="E1816" t="s">
        <v>16</v>
      </c>
      <c r="F1816">
        <v>28209</v>
      </c>
      <c r="G1816">
        <v>35.171872999999998</v>
      </c>
      <c r="H1816">
        <v>-80.849031999999994</v>
      </c>
      <c r="I1816">
        <v>3.5</v>
      </c>
      <c r="J1816">
        <v>15</v>
      </c>
      <c r="K1816">
        <v>1</v>
      </c>
      <c r="L1816" t="s">
        <v>6652</v>
      </c>
    </row>
    <row r="1817" spans="1:12" x14ac:dyDescent="0.2">
      <c r="A1817" t="s">
        <v>6653</v>
      </c>
      <c r="B1817" t="s">
        <v>6654</v>
      </c>
      <c r="C1817" t="s">
        <v>6655</v>
      </c>
      <c r="D1817" t="s">
        <v>39</v>
      </c>
      <c r="E1817" t="s">
        <v>16</v>
      </c>
      <c r="F1817">
        <v>28027</v>
      </c>
      <c r="G1817">
        <v>35.413339000000001</v>
      </c>
      <c r="H1817">
        <v>-80.637857999999994</v>
      </c>
      <c r="I1817">
        <v>3.5</v>
      </c>
      <c r="J1817">
        <v>3</v>
      </c>
      <c r="K1817">
        <v>1</v>
      </c>
      <c r="L1817" t="s">
        <v>1060</v>
      </c>
    </row>
    <row r="1818" spans="1:12" x14ac:dyDescent="0.2">
      <c r="A1818" t="s">
        <v>6656</v>
      </c>
      <c r="B1818" t="s">
        <v>2914</v>
      </c>
      <c r="C1818" t="s">
        <v>6657</v>
      </c>
      <c r="D1818" t="s">
        <v>21</v>
      </c>
      <c r="E1818" t="s">
        <v>16</v>
      </c>
      <c r="F1818">
        <v>28262</v>
      </c>
      <c r="G1818">
        <v>35.295576699999998</v>
      </c>
      <c r="H1818">
        <v>-80.758331799999993</v>
      </c>
      <c r="I1818">
        <v>2</v>
      </c>
      <c r="J1818">
        <v>63</v>
      </c>
      <c r="K1818">
        <v>1</v>
      </c>
      <c r="L1818" t="s">
        <v>6658</v>
      </c>
    </row>
    <row r="1819" spans="1:12" x14ac:dyDescent="0.2">
      <c r="A1819" t="s">
        <v>6659</v>
      </c>
      <c r="B1819" t="s">
        <v>6660</v>
      </c>
      <c r="C1819" t="s">
        <v>6661</v>
      </c>
      <c r="D1819" t="s">
        <v>21</v>
      </c>
      <c r="E1819" t="s">
        <v>16</v>
      </c>
      <c r="F1819">
        <v>28204</v>
      </c>
      <c r="G1819">
        <v>35.215627300000001</v>
      </c>
      <c r="H1819">
        <v>-80.827268700000005</v>
      </c>
      <c r="I1819">
        <v>3.5</v>
      </c>
      <c r="J1819">
        <v>4</v>
      </c>
      <c r="K1819">
        <v>1</v>
      </c>
      <c r="L1819" t="s">
        <v>6662</v>
      </c>
    </row>
    <row r="1820" spans="1:12" x14ac:dyDescent="0.2">
      <c r="A1820" t="s">
        <v>6663</v>
      </c>
      <c r="B1820" t="s">
        <v>6664</v>
      </c>
      <c r="D1820" t="s">
        <v>21</v>
      </c>
      <c r="E1820" t="s">
        <v>16</v>
      </c>
      <c r="F1820">
        <v>28227</v>
      </c>
      <c r="G1820">
        <v>35.182596199999999</v>
      </c>
      <c r="H1820">
        <v>-80.654888200000002</v>
      </c>
      <c r="I1820">
        <v>4</v>
      </c>
      <c r="J1820">
        <v>4</v>
      </c>
      <c r="K1820">
        <v>1</v>
      </c>
      <c r="L1820" t="s">
        <v>6665</v>
      </c>
    </row>
    <row r="1821" spans="1:12" x14ac:dyDescent="0.2">
      <c r="A1821" t="s">
        <v>6666</v>
      </c>
      <c r="B1821" t="s">
        <v>6667</v>
      </c>
      <c r="C1821" t="s">
        <v>3305</v>
      </c>
      <c r="D1821" t="s">
        <v>21</v>
      </c>
      <c r="E1821" t="s">
        <v>16</v>
      </c>
      <c r="F1821">
        <v>28280</v>
      </c>
      <c r="G1821">
        <v>35.226839198699999</v>
      </c>
      <c r="H1821">
        <v>-80.843259000000003</v>
      </c>
      <c r="I1821">
        <v>4.5</v>
      </c>
      <c r="J1821">
        <v>216</v>
      </c>
      <c r="K1821">
        <v>1</v>
      </c>
      <c r="L1821" t="s">
        <v>6668</v>
      </c>
    </row>
    <row r="1822" spans="1:12" x14ac:dyDescent="0.2">
      <c r="A1822" t="s">
        <v>6669</v>
      </c>
      <c r="B1822" t="s">
        <v>6670</v>
      </c>
      <c r="C1822" t="s">
        <v>6671</v>
      </c>
      <c r="D1822" t="s">
        <v>643</v>
      </c>
      <c r="E1822" t="s">
        <v>16</v>
      </c>
      <c r="F1822">
        <v>28079</v>
      </c>
      <c r="G1822">
        <v>35.051098465700001</v>
      </c>
      <c r="H1822">
        <v>-80.645967386699994</v>
      </c>
      <c r="I1822">
        <v>4</v>
      </c>
      <c r="J1822">
        <v>22</v>
      </c>
      <c r="K1822">
        <v>1</v>
      </c>
      <c r="L1822" t="s">
        <v>6672</v>
      </c>
    </row>
    <row r="1823" spans="1:12" x14ac:dyDescent="0.2">
      <c r="A1823" t="s">
        <v>6673</v>
      </c>
      <c r="B1823" t="s">
        <v>6674</v>
      </c>
      <c r="C1823" t="s">
        <v>6675</v>
      </c>
      <c r="D1823" t="s">
        <v>21</v>
      </c>
      <c r="E1823" t="s">
        <v>16</v>
      </c>
      <c r="F1823">
        <v>28205</v>
      </c>
      <c r="G1823">
        <v>35.219201200000001</v>
      </c>
      <c r="H1823">
        <v>-80.801246800000001</v>
      </c>
      <c r="I1823">
        <v>4</v>
      </c>
      <c r="J1823">
        <v>4</v>
      </c>
      <c r="K1823">
        <v>1</v>
      </c>
      <c r="L1823" t="s">
        <v>1380</v>
      </c>
    </row>
    <row r="1824" spans="1:12" x14ac:dyDescent="0.2">
      <c r="A1824" t="s">
        <v>6676</v>
      </c>
      <c r="B1824" t="s">
        <v>6677</v>
      </c>
      <c r="C1824" t="s">
        <v>6678</v>
      </c>
      <c r="D1824" t="s">
        <v>21</v>
      </c>
      <c r="E1824" t="s">
        <v>16</v>
      </c>
      <c r="F1824">
        <v>28211</v>
      </c>
      <c r="G1824">
        <v>35.1542903</v>
      </c>
      <c r="H1824">
        <v>-80.824121500000004</v>
      </c>
      <c r="I1824">
        <v>3</v>
      </c>
      <c r="J1824">
        <v>3</v>
      </c>
      <c r="K1824">
        <v>0</v>
      </c>
      <c r="L1824" t="s">
        <v>6679</v>
      </c>
    </row>
    <row r="1825" spans="1:12" x14ac:dyDescent="0.2">
      <c r="A1825" t="s">
        <v>6680</v>
      </c>
      <c r="B1825" t="s">
        <v>6681</v>
      </c>
      <c r="C1825" t="s">
        <v>6682</v>
      </c>
      <c r="D1825" t="s">
        <v>30</v>
      </c>
      <c r="E1825" t="s">
        <v>16</v>
      </c>
      <c r="F1825">
        <v>28052</v>
      </c>
      <c r="G1825">
        <v>35.239797500000002</v>
      </c>
      <c r="H1825">
        <v>-81.194685000000007</v>
      </c>
      <c r="I1825">
        <v>4</v>
      </c>
      <c r="J1825">
        <v>28</v>
      </c>
      <c r="K1825">
        <v>1</v>
      </c>
      <c r="L1825" t="s">
        <v>6683</v>
      </c>
    </row>
    <row r="1826" spans="1:12" x14ac:dyDescent="0.2">
      <c r="A1826" t="s">
        <v>6684</v>
      </c>
      <c r="B1826" t="s">
        <v>1178</v>
      </c>
      <c r="C1826" t="s">
        <v>6685</v>
      </c>
      <c r="D1826" t="s">
        <v>21</v>
      </c>
      <c r="E1826" t="s">
        <v>16</v>
      </c>
      <c r="F1826">
        <v>28226</v>
      </c>
      <c r="G1826">
        <v>35.088110299999997</v>
      </c>
      <c r="H1826">
        <v>-80.860780700000007</v>
      </c>
      <c r="I1826">
        <v>3.5</v>
      </c>
      <c r="J1826">
        <v>21</v>
      </c>
      <c r="K1826">
        <v>1</v>
      </c>
      <c r="L1826" t="s">
        <v>3953</v>
      </c>
    </row>
    <row r="1827" spans="1:12" x14ac:dyDescent="0.2">
      <c r="A1827" t="s">
        <v>6686</v>
      </c>
      <c r="B1827" t="s">
        <v>6687</v>
      </c>
      <c r="C1827" t="s">
        <v>6688</v>
      </c>
      <c r="D1827" t="s">
        <v>21</v>
      </c>
      <c r="E1827" t="s">
        <v>16</v>
      </c>
      <c r="F1827">
        <v>28209</v>
      </c>
      <c r="G1827">
        <v>35.179024499999997</v>
      </c>
      <c r="H1827">
        <v>-80.876669699999994</v>
      </c>
      <c r="I1827">
        <v>4.5</v>
      </c>
      <c r="J1827">
        <v>8</v>
      </c>
      <c r="K1827">
        <v>1</v>
      </c>
      <c r="L1827" t="s">
        <v>6689</v>
      </c>
    </row>
    <row r="1828" spans="1:12" x14ac:dyDescent="0.2">
      <c r="A1828" t="s">
        <v>6690</v>
      </c>
      <c r="B1828" t="s">
        <v>6691</v>
      </c>
      <c r="C1828" t="s">
        <v>2254</v>
      </c>
      <c r="D1828" t="s">
        <v>26</v>
      </c>
      <c r="E1828" t="s">
        <v>16</v>
      </c>
      <c r="F1828">
        <v>28078</v>
      </c>
      <c r="G1828">
        <v>35.441951099999997</v>
      </c>
      <c r="H1828">
        <v>-80.866361299999994</v>
      </c>
      <c r="I1828">
        <v>4.5</v>
      </c>
      <c r="J1828">
        <v>8</v>
      </c>
      <c r="K1828">
        <v>1</v>
      </c>
      <c r="L1828" t="s">
        <v>6692</v>
      </c>
    </row>
    <row r="1829" spans="1:12" x14ac:dyDescent="0.2">
      <c r="A1829" t="s">
        <v>6693</v>
      </c>
      <c r="B1829" t="s">
        <v>6694</v>
      </c>
      <c r="C1829" t="s">
        <v>6695</v>
      </c>
      <c r="D1829" t="s">
        <v>456</v>
      </c>
      <c r="E1829" t="s">
        <v>16</v>
      </c>
      <c r="F1829">
        <v>28012</v>
      </c>
      <c r="G1829">
        <v>35.2369024825</v>
      </c>
      <c r="H1829">
        <v>-81.014795035399999</v>
      </c>
      <c r="I1829">
        <v>5</v>
      </c>
      <c r="J1829">
        <v>27</v>
      </c>
      <c r="K1829">
        <v>1</v>
      </c>
      <c r="L1829" t="s">
        <v>6696</v>
      </c>
    </row>
    <row r="1830" spans="1:12" x14ac:dyDescent="0.2">
      <c r="A1830" t="s">
        <v>6697</v>
      </c>
      <c r="B1830" t="s">
        <v>6698</v>
      </c>
      <c r="C1830" t="s">
        <v>6699</v>
      </c>
      <c r="D1830" t="s">
        <v>39</v>
      </c>
      <c r="E1830" t="s">
        <v>16</v>
      </c>
      <c r="F1830">
        <v>28025</v>
      </c>
      <c r="G1830">
        <v>35.418650700000001</v>
      </c>
      <c r="H1830">
        <v>-80.589182899999997</v>
      </c>
      <c r="I1830">
        <v>5</v>
      </c>
      <c r="J1830">
        <v>3</v>
      </c>
      <c r="K1830">
        <v>1</v>
      </c>
      <c r="L1830" t="s">
        <v>6700</v>
      </c>
    </row>
    <row r="1831" spans="1:12" x14ac:dyDescent="0.2">
      <c r="A1831" t="s">
        <v>6701</v>
      </c>
      <c r="B1831" t="s">
        <v>6702</v>
      </c>
      <c r="C1831" t="s">
        <v>6703</v>
      </c>
      <c r="D1831" t="s">
        <v>21</v>
      </c>
      <c r="E1831" t="s">
        <v>16</v>
      </c>
      <c r="F1831">
        <v>28270</v>
      </c>
      <c r="G1831">
        <v>35.137551999999999</v>
      </c>
      <c r="H1831">
        <v>-80.734352999999999</v>
      </c>
      <c r="I1831">
        <v>3</v>
      </c>
      <c r="J1831">
        <v>23</v>
      </c>
      <c r="K1831">
        <v>0</v>
      </c>
      <c r="L1831" t="s">
        <v>6704</v>
      </c>
    </row>
    <row r="1832" spans="1:12" x14ac:dyDescent="0.2">
      <c r="A1832" t="s">
        <v>6705</v>
      </c>
      <c r="B1832" t="s">
        <v>6706</v>
      </c>
      <c r="C1832" t="s">
        <v>6707</v>
      </c>
      <c r="D1832" t="s">
        <v>21</v>
      </c>
      <c r="E1832" t="s">
        <v>16</v>
      </c>
      <c r="F1832">
        <v>28209</v>
      </c>
      <c r="G1832">
        <v>35.192278000000002</v>
      </c>
      <c r="H1832">
        <v>-80.873320000000007</v>
      </c>
      <c r="I1832">
        <v>3.5</v>
      </c>
      <c r="J1832">
        <v>14</v>
      </c>
      <c r="K1832">
        <v>1</v>
      </c>
      <c r="L1832" t="s">
        <v>6708</v>
      </c>
    </row>
    <row r="1833" spans="1:12" x14ac:dyDescent="0.2">
      <c r="A1833" t="s">
        <v>6709</v>
      </c>
      <c r="B1833" t="s">
        <v>6710</v>
      </c>
      <c r="C1833" t="s">
        <v>6711</v>
      </c>
      <c r="D1833" t="s">
        <v>21</v>
      </c>
      <c r="E1833" t="s">
        <v>16</v>
      </c>
      <c r="F1833">
        <v>28273</v>
      </c>
      <c r="G1833">
        <v>35.104586500000003</v>
      </c>
      <c r="H1833">
        <v>-80.988417900000002</v>
      </c>
      <c r="I1833">
        <v>2</v>
      </c>
      <c r="J1833">
        <v>4</v>
      </c>
      <c r="K1833">
        <v>1</v>
      </c>
      <c r="L1833" t="s">
        <v>4965</v>
      </c>
    </row>
    <row r="1834" spans="1:12" x14ac:dyDescent="0.2">
      <c r="A1834" t="s">
        <v>6712</v>
      </c>
      <c r="B1834" t="s">
        <v>604</v>
      </c>
      <c r="C1834" t="s">
        <v>6713</v>
      </c>
      <c r="D1834" t="s">
        <v>295</v>
      </c>
      <c r="E1834" t="s">
        <v>16</v>
      </c>
      <c r="F1834">
        <v>28134</v>
      </c>
      <c r="G1834">
        <v>35.085889999999999</v>
      </c>
      <c r="H1834">
        <v>-80.886332999999993</v>
      </c>
      <c r="I1834">
        <v>3.5</v>
      </c>
      <c r="J1834">
        <v>8</v>
      </c>
      <c r="K1834">
        <v>1</v>
      </c>
      <c r="L1834" t="s">
        <v>6714</v>
      </c>
    </row>
    <row r="1835" spans="1:12" x14ac:dyDescent="0.2">
      <c r="A1835" t="s">
        <v>6715</v>
      </c>
      <c r="B1835" t="s">
        <v>6716</v>
      </c>
      <c r="C1835" t="s">
        <v>6717</v>
      </c>
      <c r="D1835" t="s">
        <v>21</v>
      </c>
      <c r="E1835" t="s">
        <v>16</v>
      </c>
      <c r="F1835">
        <v>28210</v>
      </c>
      <c r="G1835">
        <v>35.148800899999998</v>
      </c>
      <c r="H1835">
        <v>-80.8351203</v>
      </c>
      <c r="I1835">
        <v>5</v>
      </c>
      <c r="J1835">
        <v>9</v>
      </c>
      <c r="K1835">
        <v>1</v>
      </c>
      <c r="L1835" t="s">
        <v>188</v>
      </c>
    </row>
    <row r="1836" spans="1:12" x14ac:dyDescent="0.2">
      <c r="A1836" t="s">
        <v>6718</v>
      </c>
      <c r="B1836" t="s">
        <v>6719</v>
      </c>
      <c r="C1836" t="s">
        <v>6720</v>
      </c>
      <c r="D1836" t="s">
        <v>21</v>
      </c>
      <c r="E1836" t="s">
        <v>16</v>
      </c>
      <c r="F1836">
        <v>28217</v>
      </c>
      <c r="G1836">
        <v>35.150486999999998</v>
      </c>
      <c r="H1836">
        <v>-80.924954</v>
      </c>
      <c r="I1836">
        <v>3</v>
      </c>
      <c r="J1836">
        <v>5</v>
      </c>
      <c r="K1836">
        <v>0</v>
      </c>
      <c r="L1836" t="s">
        <v>6721</v>
      </c>
    </row>
    <row r="1837" spans="1:12" x14ac:dyDescent="0.2">
      <c r="A1837" t="s">
        <v>6722</v>
      </c>
      <c r="B1837" t="s">
        <v>6723</v>
      </c>
      <c r="C1837" t="s">
        <v>6724</v>
      </c>
      <c r="D1837" t="s">
        <v>601</v>
      </c>
      <c r="E1837" t="s">
        <v>16</v>
      </c>
      <c r="F1837">
        <v>28083</v>
      </c>
      <c r="G1837">
        <v>35.472034299999997</v>
      </c>
      <c r="H1837">
        <v>-80.611023299999999</v>
      </c>
      <c r="I1837">
        <v>5</v>
      </c>
      <c r="J1837">
        <v>6</v>
      </c>
      <c r="K1837">
        <v>1</v>
      </c>
      <c r="L1837" t="s">
        <v>1056</v>
      </c>
    </row>
    <row r="1838" spans="1:12" x14ac:dyDescent="0.2">
      <c r="A1838" t="s">
        <v>6725</v>
      </c>
      <c r="B1838" t="s">
        <v>6726</v>
      </c>
      <c r="C1838" t="s">
        <v>6727</v>
      </c>
      <c r="D1838" t="s">
        <v>21</v>
      </c>
      <c r="E1838" t="s">
        <v>16</v>
      </c>
      <c r="F1838">
        <v>28210</v>
      </c>
      <c r="G1838">
        <v>35.146298999999999</v>
      </c>
      <c r="H1838">
        <v>-80.826217999999997</v>
      </c>
      <c r="I1838">
        <v>4.5</v>
      </c>
      <c r="J1838">
        <v>7</v>
      </c>
      <c r="K1838">
        <v>0</v>
      </c>
      <c r="L1838" t="s">
        <v>6728</v>
      </c>
    </row>
    <row r="1839" spans="1:12" x14ac:dyDescent="0.2">
      <c r="A1839" t="s">
        <v>6729</v>
      </c>
      <c r="B1839" t="s">
        <v>6730</v>
      </c>
      <c r="C1839" t="s">
        <v>6731</v>
      </c>
      <c r="D1839" t="s">
        <v>135</v>
      </c>
      <c r="E1839" t="s">
        <v>16</v>
      </c>
      <c r="F1839">
        <v>28105</v>
      </c>
      <c r="G1839">
        <v>35.129231500000003</v>
      </c>
      <c r="H1839">
        <v>-80.702992499999993</v>
      </c>
      <c r="I1839">
        <v>3.5</v>
      </c>
      <c r="J1839">
        <v>14</v>
      </c>
      <c r="K1839">
        <v>1</v>
      </c>
      <c r="L1839" t="s">
        <v>6732</v>
      </c>
    </row>
    <row r="1840" spans="1:12" x14ac:dyDescent="0.2">
      <c r="A1840" t="s">
        <v>6733</v>
      </c>
      <c r="B1840" t="s">
        <v>6734</v>
      </c>
      <c r="C1840" t="s">
        <v>6735</v>
      </c>
      <c r="D1840" t="s">
        <v>21</v>
      </c>
      <c r="E1840" t="s">
        <v>16</v>
      </c>
      <c r="F1840">
        <v>28202</v>
      </c>
      <c r="G1840">
        <v>35.219048999999998</v>
      </c>
      <c r="H1840">
        <v>-80.844688399999995</v>
      </c>
      <c r="I1840">
        <v>5</v>
      </c>
      <c r="J1840">
        <v>4</v>
      </c>
      <c r="K1840">
        <v>1</v>
      </c>
      <c r="L1840" t="s">
        <v>565</v>
      </c>
    </row>
    <row r="1841" spans="1:12" x14ac:dyDescent="0.2">
      <c r="A1841" t="s">
        <v>6736</v>
      </c>
      <c r="B1841" t="s">
        <v>6737</v>
      </c>
      <c r="C1841" t="s">
        <v>3636</v>
      </c>
      <c r="D1841" t="s">
        <v>21</v>
      </c>
      <c r="E1841" t="s">
        <v>16</v>
      </c>
      <c r="F1841">
        <v>28202</v>
      </c>
      <c r="G1841">
        <v>35.225377999999999</v>
      </c>
      <c r="H1841">
        <v>-80.841960999999998</v>
      </c>
      <c r="I1841">
        <v>4</v>
      </c>
      <c r="J1841">
        <v>68</v>
      </c>
      <c r="K1841">
        <v>0</v>
      </c>
      <c r="L1841" t="s">
        <v>6738</v>
      </c>
    </row>
    <row r="1842" spans="1:12" x14ac:dyDescent="0.2">
      <c r="A1842" t="s">
        <v>6739</v>
      </c>
      <c r="B1842" t="s">
        <v>6740</v>
      </c>
      <c r="C1842" t="s">
        <v>6741</v>
      </c>
      <c r="D1842" t="s">
        <v>21</v>
      </c>
      <c r="E1842" t="s">
        <v>16</v>
      </c>
      <c r="F1842">
        <v>28209</v>
      </c>
      <c r="G1842">
        <v>35.170958599999999</v>
      </c>
      <c r="H1842">
        <v>-80.849420300000006</v>
      </c>
      <c r="I1842">
        <v>3</v>
      </c>
      <c r="J1842">
        <v>4</v>
      </c>
      <c r="K1842">
        <v>0</v>
      </c>
      <c r="L1842" t="s">
        <v>6742</v>
      </c>
    </row>
    <row r="1843" spans="1:12" x14ac:dyDescent="0.2">
      <c r="A1843" t="s">
        <v>6743</v>
      </c>
      <c r="B1843" t="s">
        <v>498</v>
      </c>
      <c r="C1843" t="s">
        <v>6744</v>
      </c>
      <c r="D1843" t="s">
        <v>135</v>
      </c>
      <c r="E1843" t="s">
        <v>16</v>
      </c>
      <c r="F1843">
        <v>28104</v>
      </c>
      <c r="G1843">
        <v>35.140062399999998</v>
      </c>
      <c r="H1843">
        <v>-80.623701699999998</v>
      </c>
      <c r="I1843">
        <v>3</v>
      </c>
      <c r="J1843">
        <v>8</v>
      </c>
      <c r="K1843">
        <v>1</v>
      </c>
      <c r="L1843" t="s">
        <v>6745</v>
      </c>
    </row>
    <row r="1844" spans="1:12" x14ac:dyDescent="0.2">
      <c r="A1844" t="s">
        <v>6746</v>
      </c>
      <c r="B1844" t="s">
        <v>6747</v>
      </c>
      <c r="C1844" t="s">
        <v>6748</v>
      </c>
      <c r="D1844" t="s">
        <v>21</v>
      </c>
      <c r="E1844" t="s">
        <v>16</v>
      </c>
      <c r="F1844">
        <v>28216</v>
      </c>
      <c r="G1844">
        <v>35.350093999999999</v>
      </c>
      <c r="H1844">
        <v>-80.855536000000001</v>
      </c>
      <c r="I1844">
        <v>3</v>
      </c>
      <c r="J1844">
        <v>15</v>
      </c>
      <c r="K1844">
        <v>1</v>
      </c>
      <c r="L1844" t="s">
        <v>6749</v>
      </c>
    </row>
    <row r="1845" spans="1:12" x14ac:dyDescent="0.2">
      <c r="A1845" t="s">
        <v>6750</v>
      </c>
      <c r="B1845" t="s">
        <v>1822</v>
      </c>
      <c r="C1845" t="s">
        <v>6751</v>
      </c>
      <c r="D1845" t="s">
        <v>30</v>
      </c>
      <c r="E1845" t="s">
        <v>16</v>
      </c>
      <c r="F1845">
        <v>28054</v>
      </c>
      <c r="G1845">
        <v>35.216604699999998</v>
      </c>
      <c r="H1845">
        <v>-81.168289900000005</v>
      </c>
      <c r="I1845">
        <v>2.5</v>
      </c>
      <c r="J1845">
        <v>3</v>
      </c>
      <c r="K1845">
        <v>1</v>
      </c>
      <c r="L1845" t="s">
        <v>6752</v>
      </c>
    </row>
    <row r="1846" spans="1:12" x14ac:dyDescent="0.2">
      <c r="A1846" t="s">
        <v>6753</v>
      </c>
      <c r="B1846" t="s">
        <v>6754</v>
      </c>
      <c r="C1846" t="s">
        <v>6755</v>
      </c>
      <c r="D1846" t="s">
        <v>135</v>
      </c>
      <c r="E1846" t="s">
        <v>16</v>
      </c>
      <c r="F1846">
        <v>28105</v>
      </c>
      <c r="G1846">
        <v>35.128800300000002</v>
      </c>
      <c r="H1846">
        <v>-80.733178199999998</v>
      </c>
      <c r="I1846">
        <v>4</v>
      </c>
      <c r="J1846">
        <v>21</v>
      </c>
      <c r="K1846">
        <v>1</v>
      </c>
      <c r="L1846" t="s">
        <v>6756</v>
      </c>
    </row>
    <row r="1847" spans="1:12" x14ac:dyDescent="0.2">
      <c r="A1847" t="s">
        <v>6757</v>
      </c>
      <c r="B1847" t="s">
        <v>6758</v>
      </c>
      <c r="C1847" t="s">
        <v>6759</v>
      </c>
      <c r="D1847" t="s">
        <v>39</v>
      </c>
      <c r="E1847" t="s">
        <v>16</v>
      </c>
      <c r="F1847">
        <v>28025</v>
      </c>
      <c r="G1847">
        <v>35.432245999999999</v>
      </c>
      <c r="H1847">
        <v>-80.604742999999999</v>
      </c>
      <c r="I1847">
        <v>2.5</v>
      </c>
      <c r="J1847">
        <v>7</v>
      </c>
      <c r="K1847">
        <v>0</v>
      </c>
      <c r="L1847" t="s">
        <v>176</v>
      </c>
    </row>
    <row r="1848" spans="1:12" x14ac:dyDescent="0.2">
      <c r="A1848" t="s">
        <v>6760</v>
      </c>
      <c r="B1848" t="s">
        <v>6761</v>
      </c>
      <c r="C1848" t="s">
        <v>6762</v>
      </c>
      <c r="D1848" t="s">
        <v>30</v>
      </c>
      <c r="E1848" t="s">
        <v>16</v>
      </c>
      <c r="F1848">
        <v>28054</v>
      </c>
      <c r="G1848">
        <v>35.261653199999998</v>
      </c>
      <c r="H1848">
        <v>-81.167906500000001</v>
      </c>
      <c r="I1848">
        <v>2</v>
      </c>
      <c r="J1848">
        <v>5</v>
      </c>
      <c r="K1848">
        <v>1</v>
      </c>
      <c r="L1848" t="s">
        <v>6168</v>
      </c>
    </row>
    <row r="1849" spans="1:12" x14ac:dyDescent="0.2">
      <c r="A1849" t="s">
        <v>6763</v>
      </c>
      <c r="B1849" t="s">
        <v>6764</v>
      </c>
      <c r="C1849" t="s">
        <v>6765</v>
      </c>
      <c r="D1849" t="s">
        <v>15</v>
      </c>
      <c r="E1849" t="s">
        <v>16</v>
      </c>
      <c r="F1849">
        <v>28031</v>
      </c>
      <c r="G1849">
        <v>35.482232799999998</v>
      </c>
      <c r="H1849">
        <v>-80.880551999999994</v>
      </c>
      <c r="I1849">
        <v>5</v>
      </c>
      <c r="J1849">
        <v>17</v>
      </c>
      <c r="K1849">
        <v>0</v>
      </c>
      <c r="L1849" t="s">
        <v>6766</v>
      </c>
    </row>
    <row r="1850" spans="1:12" x14ac:dyDescent="0.2">
      <c r="A1850" t="s">
        <v>6767</v>
      </c>
      <c r="B1850" t="s">
        <v>6768</v>
      </c>
      <c r="C1850" t="s">
        <v>6769</v>
      </c>
      <c r="D1850" t="s">
        <v>21</v>
      </c>
      <c r="E1850" t="s">
        <v>16</v>
      </c>
      <c r="F1850">
        <v>28203</v>
      </c>
      <c r="G1850">
        <v>35.225404177500003</v>
      </c>
      <c r="H1850">
        <v>-80.844499991000006</v>
      </c>
      <c r="I1850">
        <v>5</v>
      </c>
      <c r="J1850">
        <v>13</v>
      </c>
      <c r="K1850">
        <v>1</v>
      </c>
      <c r="L1850" t="s">
        <v>6770</v>
      </c>
    </row>
    <row r="1851" spans="1:12" x14ac:dyDescent="0.2">
      <c r="A1851" t="s">
        <v>6771</v>
      </c>
      <c r="B1851" t="s">
        <v>6772</v>
      </c>
      <c r="C1851" t="s">
        <v>6773</v>
      </c>
      <c r="D1851" t="s">
        <v>21</v>
      </c>
      <c r="E1851" t="s">
        <v>16</v>
      </c>
      <c r="F1851">
        <v>28206</v>
      </c>
      <c r="G1851">
        <v>35.270089900000002</v>
      </c>
      <c r="H1851">
        <v>-80.808072199999998</v>
      </c>
      <c r="I1851">
        <v>3.5</v>
      </c>
      <c r="J1851">
        <v>3</v>
      </c>
      <c r="K1851">
        <v>1</v>
      </c>
      <c r="L1851" t="s">
        <v>6774</v>
      </c>
    </row>
    <row r="1852" spans="1:12" x14ac:dyDescent="0.2">
      <c r="A1852" t="s">
        <v>6775</v>
      </c>
      <c r="B1852" t="s">
        <v>6776</v>
      </c>
      <c r="C1852" t="s">
        <v>6777</v>
      </c>
      <c r="D1852" t="s">
        <v>21</v>
      </c>
      <c r="E1852" t="s">
        <v>16</v>
      </c>
      <c r="F1852">
        <v>28205</v>
      </c>
      <c r="G1852">
        <v>35.247284100000002</v>
      </c>
      <c r="H1852">
        <v>-80.805470799999995</v>
      </c>
      <c r="I1852">
        <v>4</v>
      </c>
      <c r="J1852">
        <v>12</v>
      </c>
      <c r="K1852">
        <v>0</v>
      </c>
      <c r="L1852" t="s">
        <v>6778</v>
      </c>
    </row>
    <row r="1853" spans="1:12" x14ac:dyDescent="0.2">
      <c r="A1853" t="s">
        <v>6779</v>
      </c>
      <c r="B1853" t="s">
        <v>6780</v>
      </c>
      <c r="D1853" t="s">
        <v>21</v>
      </c>
      <c r="E1853" t="s">
        <v>16</v>
      </c>
      <c r="F1853">
        <v>28203</v>
      </c>
      <c r="G1853">
        <v>35.2146586</v>
      </c>
      <c r="H1853">
        <v>-80.859919300000001</v>
      </c>
      <c r="I1853">
        <v>4</v>
      </c>
      <c r="J1853">
        <v>9</v>
      </c>
      <c r="K1853">
        <v>0</v>
      </c>
      <c r="L1853" t="s">
        <v>6781</v>
      </c>
    </row>
    <row r="1854" spans="1:12" x14ac:dyDescent="0.2">
      <c r="A1854" t="s">
        <v>6782</v>
      </c>
      <c r="B1854" t="s">
        <v>6783</v>
      </c>
      <c r="C1854" t="s">
        <v>6784</v>
      </c>
      <c r="D1854" t="s">
        <v>39</v>
      </c>
      <c r="E1854" t="s">
        <v>16</v>
      </c>
      <c r="F1854">
        <v>28027</v>
      </c>
      <c r="G1854">
        <v>35.370569000000003</v>
      </c>
      <c r="H1854">
        <v>-80.725432999999995</v>
      </c>
      <c r="I1854">
        <v>2.5</v>
      </c>
      <c r="J1854">
        <v>7</v>
      </c>
      <c r="K1854">
        <v>1</v>
      </c>
      <c r="L1854" t="s">
        <v>6785</v>
      </c>
    </row>
    <row r="1855" spans="1:12" x14ac:dyDescent="0.2">
      <c r="A1855" t="s">
        <v>6786</v>
      </c>
      <c r="B1855" t="s">
        <v>6787</v>
      </c>
      <c r="C1855" t="s">
        <v>6788</v>
      </c>
      <c r="D1855" t="s">
        <v>21</v>
      </c>
      <c r="E1855" t="s">
        <v>16</v>
      </c>
      <c r="F1855">
        <v>28277</v>
      </c>
      <c r="G1855">
        <v>35.099764999999998</v>
      </c>
      <c r="H1855">
        <v>-80.777468999999996</v>
      </c>
      <c r="I1855">
        <v>4</v>
      </c>
      <c r="J1855">
        <v>5</v>
      </c>
      <c r="K1855">
        <v>1</v>
      </c>
      <c r="L1855" t="s">
        <v>6789</v>
      </c>
    </row>
    <row r="1856" spans="1:12" x14ac:dyDescent="0.2">
      <c r="A1856" t="s">
        <v>6790</v>
      </c>
      <c r="B1856" t="s">
        <v>2748</v>
      </c>
      <c r="C1856" t="s">
        <v>6791</v>
      </c>
      <c r="D1856" t="s">
        <v>942</v>
      </c>
      <c r="E1856" t="s">
        <v>16</v>
      </c>
      <c r="F1856">
        <v>28012</v>
      </c>
      <c r="G1856">
        <v>35.299672600000001</v>
      </c>
      <c r="H1856">
        <v>-81.022270599999999</v>
      </c>
      <c r="I1856">
        <v>3.5</v>
      </c>
      <c r="J1856">
        <v>25</v>
      </c>
      <c r="K1856">
        <v>1</v>
      </c>
      <c r="L1856" t="s">
        <v>6792</v>
      </c>
    </row>
    <row r="1857" spans="1:12" x14ac:dyDescent="0.2">
      <c r="A1857" t="s">
        <v>6793</v>
      </c>
      <c r="B1857" t="s">
        <v>6794</v>
      </c>
      <c r="C1857" t="s">
        <v>6795</v>
      </c>
      <c r="D1857" t="s">
        <v>21</v>
      </c>
      <c r="E1857" t="s">
        <v>16</v>
      </c>
      <c r="F1857">
        <v>28273</v>
      </c>
      <c r="G1857">
        <v>35.143880000000003</v>
      </c>
      <c r="H1857">
        <v>-80.931466</v>
      </c>
      <c r="I1857">
        <v>3</v>
      </c>
      <c r="J1857">
        <v>53</v>
      </c>
      <c r="K1857">
        <v>1</v>
      </c>
      <c r="L1857" t="s">
        <v>6796</v>
      </c>
    </row>
    <row r="1858" spans="1:12" x14ac:dyDescent="0.2">
      <c r="A1858" t="s">
        <v>6797</v>
      </c>
      <c r="B1858" t="s">
        <v>6798</v>
      </c>
      <c r="C1858" t="s">
        <v>6799</v>
      </c>
      <c r="D1858" t="s">
        <v>21</v>
      </c>
      <c r="E1858" t="s">
        <v>16</v>
      </c>
      <c r="F1858">
        <v>28202</v>
      </c>
      <c r="G1858">
        <v>35.230554400000003</v>
      </c>
      <c r="H1858">
        <v>-80.837735600000002</v>
      </c>
      <c r="I1858">
        <v>3</v>
      </c>
      <c r="J1858">
        <v>31</v>
      </c>
      <c r="K1858">
        <v>1</v>
      </c>
      <c r="L1858" t="s">
        <v>6800</v>
      </c>
    </row>
    <row r="1859" spans="1:12" x14ac:dyDescent="0.2">
      <c r="A1859" t="s">
        <v>6801</v>
      </c>
      <c r="B1859" t="s">
        <v>1426</v>
      </c>
      <c r="C1859" t="s">
        <v>6802</v>
      </c>
      <c r="D1859" t="s">
        <v>39</v>
      </c>
      <c r="E1859" t="s">
        <v>16</v>
      </c>
      <c r="F1859">
        <v>28027</v>
      </c>
      <c r="G1859">
        <v>35.393333480999999</v>
      </c>
      <c r="H1859">
        <v>-80.619749799999994</v>
      </c>
      <c r="I1859">
        <v>2.5</v>
      </c>
      <c r="J1859">
        <v>12</v>
      </c>
      <c r="K1859">
        <v>1</v>
      </c>
      <c r="L1859" t="s">
        <v>6803</v>
      </c>
    </row>
    <row r="1860" spans="1:12" x14ac:dyDescent="0.2">
      <c r="A1860" t="s">
        <v>6804</v>
      </c>
      <c r="B1860" t="s">
        <v>6805</v>
      </c>
      <c r="C1860" t="s">
        <v>6806</v>
      </c>
      <c r="D1860" t="s">
        <v>26</v>
      </c>
      <c r="E1860" t="s">
        <v>16</v>
      </c>
      <c r="F1860">
        <v>28078</v>
      </c>
      <c r="G1860">
        <v>35.443553217400002</v>
      </c>
      <c r="H1860">
        <v>-80.894321501299999</v>
      </c>
      <c r="I1860">
        <v>2</v>
      </c>
      <c r="J1860">
        <v>13</v>
      </c>
      <c r="K1860">
        <v>1</v>
      </c>
      <c r="L1860" t="s">
        <v>4316</v>
      </c>
    </row>
    <row r="1861" spans="1:12" x14ac:dyDescent="0.2">
      <c r="A1861" t="s">
        <v>6807</v>
      </c>
      <c r="B1861" t="s">
        <v>6808</v>
      </c>
      <c r="C1861" t="s">
        <v>6809</v>
      </c>
      <c r="D1861" t="s">
        <v>239</v>
      </c>
      <c r="E1861" t="s">
        <v>16</v>
      </c>
      <c r="F1861">
        <v>28173</v>
      </c>
      <c r="G1861">
        <v>34.954259800000003</v>
      </c>
      <c r="H1861">
        <v>-80.759513999999996</v>
      </c>
      <c r="I1861">
        <v>2</v>
      </c>
      <c r="J1861">
        <v>4</v>
      </c>
      <c r="K1861">
        <v>1</v>
      </c>
      <c r="L1861" t="s">
        <v>6810</v>
      </c>
    </row>
    <row r="1862" spans="1:12" x14ac:dyDescent="0.2">
      <c r="A1862" t="s">
        <v>6811</v>
      </c>
      <c r="B1862" t="s">
        <v>6812</v>
      </c>
      <c r="C1862" t="s">
        <v>6813</v>
      </c>
      <c r="D1862" t="s">
        <v>21</v>
      </c>
      <c r="E1862" t="s">
        <v>16</v>
      </c>
      <c r="F1862">
        <v>28211</v>
      </c>
      <c r="G1862">
        <v>35.155501000000001</v>
      </c>
      <c r="H1862">
        <v>-80.824575999999993</v>
      </c>
      <c r="I1862">
        <v>3.5</v>
      </c>
      <c r="J1862">
        <v>39</v>
      </c>
      <c r="K1862">
        <v>1</v>
      </c>
      <c r="L1862" t="s">
        <v>2233</v>
      </c>
    </row>
    <row r="1863" spans="1:12" x14ac:dyDescent="0.2">
      <c r="A1863" t="s">
        <v>6814</v>
      </c>
      <c r="B1863" t="s">
        <v>6815</v>
      </c>
      <c r="C1863" t="s">
        <v>6816</v>
      </c>
      <c r="D1863" t="s">
        <v>15</v>
      </c>
      <c r="E1863" t="s">
        <v>16</v>
      </c>
      <c r="F1863">
        <v>28031</v>
      </c>
      <c r="G1863">
        <v>35.475192999999997</v>
      </c>
      <c r="H1863">
        <v>-80.892415</v>
      </c>
      <c r="I1863">
        <v>2.5</v>
      </c>
      <c r="J1863">
        <v>7</v>
      </c>
      <c r="K1863">
        <v>1</v>
      </c>
      <c r="L1863" t="s">
        <v>6817</v>
      </c>
    </row>
    <row r="1864" spans="1:12" x14ac:dyDescent="0.2">
      <c r="A1864" t="s">
        <v>6818</v>
      </c>
      <c r="B1864" t="s">
        <v>6819</v>
      </c>
      <c r="C1864" t="s">
        <v>6820</v>
      </c>
      <c r="D1864" t="s">
        <v>21</v>
      </c>
      <c r="E1864" t="s">
        <v>16</v>
      </c>
      <c r="F1864">
        <v>28277</v>
      </c>
      <c r="G1864">
        <v>35.039100500000004</v>
      </c>
      <c r="H1864">
        <v>-80.794388499999997</v>
      </c>
      <c r="I1864">
        <v>2</v>
      </c>
      <c r="J1864">
        <v>3</v>
      </c>
      <c r="K1864">
        <v>1</v>
      </c>
      <c r="L1864" t="s">
        <v>1879</v>
      </c>
    </row>
    <row r="1865" spans="1:12" x14ac:dyDescent="0.2">
      <c r="A1865" t="e">
        <f>-mD2rxd7-poEu9Pvr7K4ow</f>
        <v>#NAME?</v>
      </c>
      <c r="B1865" t="s">
        <v>6821</v>
      </c>
      <c r="C1865" t="s">
        <v>6822</v>
      </c>
      <c r="D1865" t="s">
        <v>21</v>
      </c>
      <c r="E1865" t="s">
        <v>16</v>
      </c>
      <c r="F1865">
        <v>28211</v>
      </c>
      <c r="G1865">
        <v>35.177592799999999</v>
      </c>
      <c r="H1865">
        <v>-80.797742</v>
      </c>
      <c r="I1865">
        <v>1.5</v>
      </c>
      <c r="J1865">
        <v>8</v>
      </c>
      <c r="K1865">
        <v>1</v>
      </c>
      <c r="L1865" t="s">
        <v>6823</v>
      </c>
    </row>
    <row r="1866" spans="1:12" x14ac:dyDescent="0.2">
      <c r="A1866" t="s">
        <v>6824</v>
      </c>
      <c r="B1866" t="s">
        <v>6825</v>
      </c>
      <c r="C1866" t="s">
        <v>6826</v>
      </c>
      <c r="D1866" t="s">
        <v>21</v>
      </c>
      <c r="E1866" t="s">
        <v>16</v>
      </c>
      <c r="F1866">
        <v>28217</v>
      </c>
      <c r="G1866">
        <v>35.165710099999998</v>
      </c>
      <c r="H1866">
        <v>-80.875654667600003</v>
      </c>
      <c r="I1866">
        <v>4.5</v>
      </c>
      <c r="J1866">
        <v>19</v>
      </c>
      <c r="K1866">
        <v>1</v>
      </c>
      <c r="L1866" t="s">
        <v>6827</v>
      </c>
    </row>
    <row r="1867" spans="1:12" x14ac:dyDescent="0.2">
      <c r="A1867" t="s">
        <v>6828</v>
      </c>
      <c r="B1867" t="s">
        <v>345</v>
      </c>
      <c r="C1867" t="s">
        <v>6829</v>
      </c>
      <c r="D1867" t="s">
        <v>21</v>
      </c>
      <c r="E1867" t="s">
        <v>16</v>
      </c>
      <c r="F1867">
        <v>28277</v>
      </c>
      <c r="G1867">
        <v>35.029324000000003</v>
      </c>
      <c r="H1867">
        <v>-80.850153000000006</v>
      </c>
      <c r="I1867">
        <v>3.5</v>
      </c>
      <c r="J1867">
        <v>20</v>
      </c>
      <c r="K1867">
        <v>0</v>
      </c>
      <c r="L1867" t="s">
        <v>440</v>
      </c>
    </row>
    <row r="1868" spans="1:12" x14ac:dyDescent="0.2">
      <c r="A1868" t="s">
        <v>6830</v>
      </c>
      <c r="B1868" t="s">
        <v>6831</v>
      </c>
      <c r="C1868" t="s">
        <v>6832</v>
      </c>
      <c r="D1868" t="s">
        <v>21</v>
      </c>
      <c r="E1868" t="s">
        <v>16</v>
      </c>
      <c r="F1868">
        <v>28227</v>
      </c>
      <c r="G1868">
        <v>35.144398099999997</v>
      </c>
      <c r="H1868">
        <v>-80.727158599999996</v>
      </c>
      <c r="I1868">
        <v>2</v>
      </c>
      <c r="J1868">
        <v>20</v>
      </c>
      <c r="K1868">
        <v>1</v>
      </c>
      <c r="L1868" t="s">
        <v>6833</v>
      </c>
    </row>
    <row r="1869" spans="1:12" x14ac:dyDescent="0.2">
      <c r="A1869" t="s">
        <v>6834</v>
      </c>
      <c r="B1869" t="s">
        <v>6835</v>
      </c>
      <c r="C1869" t="s">
        <v>6836</v>
      </c>
      <c r="D1869" t="s">
        <v>21</v>
      </c>
      <c r="E1869" t="s">
        <v>16</v>
      </c>
      <c r="F1869">
        <v>28202</v>
      </c>
      <c r="G1869">
        <v>35.2275712</v>
      </c>
      <c r="H1869">
        <v>-80.841099600000007</v>
      </c>
      <c r="I1869">
        <v>4.5</v>
      </c>
      <c r="J1869">
        <v>690</v>
      </c>
      <c r="K1869">
        <v>1</v>
      </c>
      <c r="L1869" t="s">
        <v>6837</v>
      </c>
    </row>
    <row r="1870" spans="1:12" x14ac:dyDescent="0.2">
      <c r="A1870" t="s">
        <v>6838</v>
      </c>
      <c r="B1870" t="s">
        <v>6839</v>
      </c>
      <c r="C1870" t="s">
        <v>6840</v>
      </c>
      <c r="D1870" t="s">
        <v>295</v>
      </c>
      <c r="E1870" t="s">
        <v>16</v>
      </c>
      <c r="F1870">
        <v>28134</v>
      </c>
      <c r="G1870">
        <v>35.0853465</v>
      </c>
      <c r="H1870">
        <v>-80.890692200000004</v>
      </c>
      <c r="I1870">
        <v>5</v>
      </c>
      <c r="J1870">
        <v>8</v>
      </c>
      <c r="K1870">
        <v>1</v>
      </c>
      <c r="L1870" t="s">
        <v>6841</v>
      </c>
    </row>
    <row r="1871" spans="1:12" x14ac:dyDescent="0.2">
      <c r="A1871" t="s">
        <v>6842</v>
      </c>
      <c r="B1871" t="s">
        <v>6843</v>
      </c>
      <c r="C1871" t="s">
        <v>6844</v>
      </c>
      <c r="D1871" t="s">
        <v>21</v>
      </c>
      <c r="E1871" t="s">
        <v>16</v>
      </c>
      <c r="F1871">
        <v>28277</v>
      </c>
      <c r="G1871">
        <v>35.039097458999997</v>
      </c>
      <c r="H1871">
        <v>-80.794460177399998</v>
      </c>
      <c r="I1871">
        <v>5</v>
      </c>
      <c r="J1871">
        <v>4</v>
      </c>
      <c r="K1871">
        <v>1</v>
      </c>
      <c r="L1871" t="s">
        <v>6845</v>
      </c>
    </row>
    <row r="1872" spans="1:12" x14ac:dyDescent="0.2">
      <c r="A1872" t="s">
        <v>6846</v>
      </c>
      <c r="B1872" t="s">
        <v>6847</v>
      </c>
      <c r="C1872" t="s">
        <v>6848</v>
      </c>
      <c r="D1872" t="s">
        <v>21</v>
      </c>
      <c r="E1872" t="s">
        <v>16</v>
      </c>
      <c r="F1872">
        <v>28212</v>
      </c>
      <c r="G1872">
        <v>35.176502999999997</v>
      </c>
      <c r="H1872">
        <v>-80.752582000000004</v>
      </c>
      <c r="I1872">
        <v>3.5</v>
      </c>
      <c r="J1872">
        <v>10</v>
      </c>
      <c r="K1872">
        <v>1</v>
      </c>
      <c r="L1872" t="s">
        <v>6849</v>
      </c>
    </row>
    <row r="1873" spans="1:12" x14ac:dyDescent="0.2">
      <c r="A1873" t="s">
        <v>6850</v>
      </c>
      <c r="B1873" t="s">
        <v>2246</v>
      </c>
      <c r="C1873" t="s">
        <v>6851</v>
      </c>
      <c r="D1873" t="s">
        <v>21</v>
      </c>
      <c r="E1873" t="s">
        <v>16</v>
      </c>
      <c r="F1873">
        <v>28227</v>
      </c>
      <c r="G1873">
        <v>35.209366569700002</v>
      </c>
      <c r="H1873">
        <v>-80.672839055899999</v>
      </c>
      <c r="I1873">
        <v>1</v>
      </c>
      <c r="J1873">
        <v>3</v>
      </c>
      <c r="K1873">
        <v>1</v>
      </c>
      <c r="L1873" t="s">
        <v>2248</v>
      </c>
    </row>
    <row r="1874" spans="1:12" x14ac:dyDescent="0.2">
      <c r="A1874" t="s">
        <v>6852</v>
      </c>
      <c r="B1874" t="s">
        <v>6853</v>
      </c>
      <c r="C1874" t="s">
        <v>6854</v>
      </c>
      <c r="D1874" t="s">
        <v>135</v>
      </c>
      <c r="E1874" t="s">
        <v>16</v>
      </c>
      <c r="F1874">
        <v>28104</v>
      </c>
      <c r="G1874">
        <v>35.086395000000003</v>
      </c>
      <c r="H1874">
        <v>-80.671483199999997</v>
      </c>
      <c r="I1874">
        <v>3.5</v>
      </c>
      <c r="J1874">
        <v>3</v>
      </c>
      <c r="K1874">
        <v>1</v>
      </c>
      <c r="L1874" t="s">
        <v>666</v>
      </c>
    </row>
    <row r="1875" spans="1:12" x14ac:dyDescent="0.2">
      <c r="A1875" t="s">
        <v>6855</v>
      </c>
      <c r="B1875" t="s">
        <v>6856</v>
      </c>
      <c r="D1875" t="s">
        <v>239</v>
      </c>
      <c r="E1875" t="s">
        <v>16</v>
      </c>
      <c r="F1875">
        <v>28173</v>
      </c>
      <c r="G1875">
        <v>34.925105000000002</v>
      </c>
      <c r="H1875">
        <v>-80.72775</v>
      </c>
      <c r="I1875">
        <v>5</v>
      </c>
      <c r="J1875">
        <v>4</v>
      </c>
      <c r="K1875">
        <v>1</v>
      </c>
      <c r="L1875" t="s">
        <v>6857</v>
      </c>
    </row>
    <row r="1876" spans="1:12" x14ac:dyDescent="0.2">
      <c r="A1876" t="s">
        <v>6858</v>
      </c>
      <c r="B1876" t="s">
        <v>6859</v>
      </c>
      <c r="C1876" t="s">
        <v>6860</v>
      </c>
      <c r="D1876" t="s">
        <v>21</v>
      </c>
      <c r="E1876" t="s">
        <v>16</v>
      </c>
      <c r="F1876">
        <v>28206</v>
      </c>
      <c r="G1876">
        <v>35.256379944700001</v>
      </c>
      <c r="H1876">
        <v>-80.838401576199999</v>
      </c>
      <c r="I1876">
        <v>5</v>
      </c>
      <c r="J1876">
        <v>3</v>
      </c>
      <c r="K1876">
        <v>1</v>
      </c>
      <c r="L1876" t="s">
        <v>6861</v>
      </c>
    </row>
    <row r="1877" spans="1:12" x14ac:dyDescent="0.2">
      <c r="A1877" t="s">
        <v>6862</v>
      </c>
      <c r="B1877" t="s">
        <v>6863</v>
      </c>
      <c r="C1877" t="s">
        <v>6864</v>
      </c>
      <c r="D1877" t="s">
        <v>21</v>
      </c>
      <c r="E1877" t="s">
        <v>16</v>
      </c>
      <c r="F1877">
        <v>28205</v>
      </c>
      <c r="G1877">
        <v>35.227086900000003</v>
      </c>
      <c r="H1877">
        <v>-80.843126699999999</v>
      </c>
      <c r="I1877">
        <v>2.5</v>
      </c>
      <c r="J1877">
        <v>3</v>
      </c>
      <c r="K1877">
        <v>1</v>
      </c>
      <c r="L1877" t="s">
        <v>27</v>
      </c>
    </row>
    <row r="1878" spans="1:12" x14ac:dyDescent="0.2">
      <c r="A1878" t="s">
        <v>6865</v>
      </c>
      <c r="B1878" t="s">
        <v>6866</v>
      </c>
      <c r="C1878" t="s">
        <v>6867</v>
      </c>
      <c r="D1878" t="s">
        <v>21</v>
      </c>
      <c r="E1878" t="s">
        <v>16</v>
      </c>
      <c r="F1878">
        <v>28202</v>
      </c>
      <c r="G1878">
        <v>35.230932899999999</v>
      </c>
      <c r="H1878">
        <v>-80.844768400000007</v>
      </c>
      <c r="I1878">
        <v>4.5</v>
      </c>
      <c r="J1878">
        <v>25</v>
      </c>
      <c r="K1878">
        <v>1</v>
      </c>
      <c r="L1878" t="s">
        <v>6868</v>
      </c>
    </row>
    <row r="1879" spans="1:12" x14ac:dyDescent="0.2">
      <c r="A1879" t="s">
        <v>6869</v>
      </c>
      <c r="B1879" t="s">
        <v>6870</v>
      </c>
      <c r="C1879" t="s">
        <v>6871</v>
      </c>
      <c r="D1879" t="s">
        <v>21</v>
      </c>
      <c r="E1879" t="s">
        <v>16</v>
      </c>
      <c r="F1879">
        <v>28270</v>
      </c>
      <c r="G1879">
        <v>35.138525999999999</v>
      </c>
      <c r="H1879">
        <v>-80.739288999999999</v>
      </c>
      <c r="I1879">
        <v>2.5</v>
      </c>
      <c r="J1879">
        <v>6</v>
      </c>
      <c r="K1879">
        <v>1</v>
      </c>
      <c r="L1879" t="s">
        <v>4152</v>
      </c>
    </row>
    <row r="1880" spans="1:12" x14ac:dyDescent="0.2">
      <c r="A1880" t="s">
        <v>6872</v>
      </c>
      <c r="B1880" t="s">
        <v>6873</v>
      </c>
      <c r="C1880" t="s">
        <v>6874</v>
      </c>
      <c r="D1880" t="s">
        <v>135</v>
      </c>
      <c r="E1880" t="s">
        <v>16</v>
      </c>
      <c r="F1880">
        <v>28105</v>
      </c>
      <c r="G1880">
        <v>35.134529700000002</v>
      </c>
      <c r="H1880">
        <v>-80.712389099999996</v>
      </c>
      <c r="I1880">
        <v>3.5</v>
      </c>
      <c r="J1880">
        <v>201</v>
      </c>
      <c r="K1880">
        <v>1</v>
      </c>
      <c r="L1880" t="s">
        <v>1056</v>
      </c>
    </row>
    <row r="1881" spans="1:12" x14ac:dyDescent="0.2">
      <c r="A1881" t="s">
        <v>6875</v>
      </c>
      <c r="B1881" t="s">
        <v>6876</v>
      </c>
      <c r="C1881" t="s">
        <v>6877</v>
      </c>
      <c r="D1881" t="s">
        <v>135</v>
      </c>
      <c r="E1881" t="s">
        <v>16</v>
      </c>
      <c r="F1881">
        <v>28104</v>
      </c>
      <c r="G1881">
        <v>35.082980900000003</v>
      </c>
      <c r="H1881">
        <v>-80.700142999999997</v>
      </c>
      <c r="I1881">
        <v>3</v>
      </c>
      <c r="J1881">
        <v>6</v>
      </c>
      <c r="K1881">
        <v>1</v>
      </c>
      <c r="L1881" t="s">
        <v>457</v>
      </c>
    </row>
    <row r="1882" spans="1:12" x14ac:dyDescent="0.2">
      <c r="A1882" t="s">
        <v>6878</v>
      </c>
      <c r="B1882" t="s">
        <v>6879</v>
      </c>
      <c r="C1882" t="s">
        <v>6880</v>
      </c>
      <c r="D1882" t="s">
        <v>21</v>
      </c>
      <c r="E1882" t="s">
        <v>16</v>
      </c>
      <c r="F1882">
        <v>28273</v>
      </c>
      <c r="G1882">
        <v>35.1028582</v>
      </c>
      <c r="H1882">
        <v>-80.984992099999999</v>
      </c>
      <c r="I1882">
        <v>4.5</v>
      </c>
      <c r="J1882">
        <v>14</v>
      </c>
      <c r="K1882">
        <v>1</v>
      </c>
      <c r="L1882" t="s">
        <v>6881</v>
      </c>
    </row>
    <row r="1883" spans="1:12" x14ac:dyDescent="0.2">
      <c r="A1883" t="s">
        <v>6882</v>
      </c>
      <c r="B1883" t="s">
        <v>6883</v>
      </c>
      <c r="C1883" t="s">
        <v>6884</v>
      </c>
      <c r="D1883" t="s">
        <v>21</v>
      </c>
      <c r="E1883" t="s">
        <v>16</v>
      </c>
      <c r="F1883">
        <v>28217</v>
      </c>
      <c r="G1883">
        <v>35.170371400000001</v>
      </c>
      <c r="H1883">
        <v>-80.878465800000001</v>
      </c>
      <c r="I1883">
        <v>5</v>
      </c>
      <c r="J1883">
        <v>5</v>
      </c>
      <c r="K1883">
        <v>1</v>
      </c>
      <c r="L1883" t="s">
        <v>2069</v>
      </c>
    </row>
    <row r="1884" spans="1:12" x14ac:dyDescent="0.2">
      <c r="A1884" t="s">
        <v>6885</v>
      </c>
      <c r="B1884" t="s">
        <v>6886</v>
      </c>
      <c r="C1884" t="s">
        <v>6887</v>
      </c>
      <c r="D1884" t="s">
        <v>643</v>
      </c>
      <c r="E1884" t="s">
        <v>16</v>
      </c>
      <c r="F1884">
        <v>28079</v>
      </c>
      <c r="G1884">
        <v>35.051117300000001</v>
      </c>
      <c r="H1884">
        <v>-80.646602200000004</v>
      </c>
      <c r="I1884">
        <v>4</v>
      </c>
      <c r="J1884">
        <v>5</v>
      </c>
      <c r="K1884">
        <v>1</v>
      </c>
      <c r="L1884" t="s">
        <v>6888</v>
      </c>
    </row>
    <row r="1885" spans="1:12" x14ac:dyDescent="0.2">
      <c r="A1885" t="s">
        <v>6889</v>
      </c>
      <c r="B1885" t="s">
        <v>6890</v>
      </c>
      <c r="C1885" t="s">
        <v>6891</v>
      </c>
      <c r="D1885" t="s">
        <v>643</v>
      </c>
      <c r="E1885" t="s">
        <v>16</v>
      </c>
      <c r="F1885">
        <v>28079</v>
      </c>
      <c r="G1885">
        <v>35.0500258</v>
      </c>
      <c r="H1885">
        <v>-80.645767300000003</v>
      </c>
      <c r="I1885">
        <v>4</v>
      </c>
      <c r="J1885">
        <v>9</v>
      </c>
      <c r="K1885">
        <v>1</v>
      </c>
      <c r="L1885" t="s">
        <v>1436</v>
      </c>
    </row>
    <row r="1886" spans="1:12" x14ac:dyDescent="0.2">
      <c r="A1886" t="s">
        <v>6892</v>
      </c>
      <c r="B1886" t="s">
        <v>6893</v>
      </c>
      <c r="C1886" t="s">
        <v>6894</v>
      </c>
      <c r="D1886" t="s">
        <v>21</v>
      </c>
      <c r="E1886" t="s">
        <v>16</v>
      </c>
      <c r="F1886">
        <v>28205</v>
      </c>
      <c r="G1886">
        <v>35.203073699999997</v>
      </c>
      <c r="H1886">
        <v>-80.792138300000005</v>
      </c>
      <c r="I1886">
        <v>2.5</v>
      </c>
      <c r="J1886">
        <v>11</v>
      </c>
      <c r="K1886">
        <v>1</v>
      </c>
      <c r="L1886" t="s">
        <v>6895</v>
      </c>
    </row>
    <row r="1887" spans="1:12" x14ac:dyDescent="0.2">
      <c r="A1887" t="s">
        <v>6896</v>
      </c>
      <c r="B1887" t="s">
        <v>6897</v>
      </c>
      <c r="C1887" t="s">
        <v>6898</v>
      </c>
      <c r="D1887" t="s">
        <v>21</v>
      </c>
      <c r="E1887" t="s">
        <v>16</v>
      </c>
      <c r="F1887">
        <v>28203</v>
      </c>
      <c r="G1887">
        <v>35.203111999999997</v>
      </c>
      <c r="H1887">
        <v>-80.846204</v>
      </c>
      <c r="I1887">
        <v>4.5</v>
      </c>
      <c r="J1887">
        <v>16</v>
      </c>
      <c r="K1887">
        <v>0</v>
      </c>
      <c r="L1887" t="s">
        <v>6899</v>
      </c>
    </row>
    <row r="1888" spans="1:12" x14ac:dyDescent="0.2">
      <c r="A1888" t="s">
        <v>6900</v>
      </c>
      <c r="B1888" t="s">
        <v>6901</v>
      </c>
      <c r="C1888" t="s">
        <v>6902</v>
      </c>
      <c r="D1888" t="s">
        <v>21</v>
      </c>
      <c r="E1888" t="s">
        <v>16</v>
      </c>
      <c r="F1888">
        <v>28226</v>
      </c>
      <c r="G1888">
        <v>35.086455000000001</v>
      </c>
      <c r="H1888">
        <v>-80.847143000000003</v>
      </c>
      <c r="I1888">
        <v>2.5</v>
      </c>
      <c r="J1888">
        <v>3</v>
      </c>
      <c r="K1888">
        <v>0</v>
      </c>
      <c r="L1888" t="s">
        <v>4088</v>
      </c>
    </row>
    <row r="1889" spans="1:12" x14ac:dyDescent="0.2">
      <c r="A1889" t="s">
        <v>6903</v>
      </c>
      <c r="B1889" t="s">
        <v>6904</v>
      </c>
      <c r="C1889" t="s">
        <v>6905</v>
      </c>
      <c r="D1889" t="s">
        <v>295</v>
      </c>
      <c r="E1889" t="s">
        <v>16</v>
      </c>
      <c r="F1889">
        <v>28134</v>
      </c>
      <c r="G1889">
        <v>35.08652</v>
      </c>
      <c r="H1889">
        <v>-80.886931000000004</v>
      </c>
      <c r="I1889">
        <v>5</v>
      </c>
      <c r="J1889">
        <v>4</v>
      </c>
      <c r="K1889">
        <v>1</v>
      </c>
      <c r="L1889" t="s">
        <v>457</v>
      </c>
    </row>
    <row r="1890" spans="1:12" x14ac:dyDescent="0.2">
      <c r="A1890" t="s">
        <v>6906</v>
      </c>
      <c r="B1890" t="s">
        <v>6907</v>
      </c>
      <c r="C1890" t="s">
        <v>6908</v>
      </c>
      <c r="D1890" t="s">
        <v>21</v>
      </c>
      <c r="E1890" t="s">
        <v>16</v>
      </c>
      <c r="F1890">
        <v>28211</v>
      </c>
      <c r="G1890">
        <v>35.172105000000002</v>
      </c>
      <c r="H1890">
        <v>-80.805705000000003</v>
      </c>
      <c r="I1890">
        <v>4</v>
      </c>
      <c r="J1890">
        <v>18</v>
      </c>
      <c r="K1890">
        <v>1</v>
      </c>
      <c r="L1890" t="s">
        <v>6909</v>
      </c>
    </row>
    <row r="1891" spans="1:12" x14ac:dyDescent="0.2">
      <c r="A1891" t="s">
        <v>6910</v>
      </c>
      <c r="B1891" t="s">
        <v>6911</v>
      </c>
      <c r="C1891" t="s">
        <v>6912</v>
      </c>
      <c r="D1891" t="s">
        <v>135</v>
      </c>
      <c r="E1891" t="s">
        <v>16</v>
      </c>
      <c r="F1891">
        <v>28104</v>
      </c>
      <c r="G1891">
        <v>35.0702262</v>
      </c>
      <c r="H1891">
        <v>-80.699285599999996</v>
      </c>
      <c r="I1891">
        <v>4</v>
      </c>
      <c r="J1891">
        <v>20</v>
      </c>
      <c r="K1891">
        <v>0</v>
      </c>
      <c r="L1891" t="s">
        <v>6913</v>
      </c>
    </row>
    <row r="1892" spans="1:12" x14ac:dyDescent="0.2">
      <c r="A1892" t="s">
        <v>6914</v>
      </c>
      <c r="B1892" t="s">
        <v>6915</v>
      </c>
      <c r="C1892" t="s">
        <v>6916</v>
      </c>
      <c r="D1892" t="s">
        <v>456</v>
      </c>
      <c r="E1892" t="s">
        <v>16</v>
      </c>
      <c r="F1892">
        <v>28012</v>
      </c>
      <c r="G1892">
        <v>35.256796717699999</v>
      </c>
      <c r="H1892">
        <v>-81.045405599999995</v>
      </c>
      <c r="I1892">
        <v>4</v>
      </c>
      <c r="J1892">
        <v>16</v>
      </c>
      <c r="K1892">
        <v>1</v>
      </c>
      <c r="L1892" t="s">
        <v>3422</v>
      </c>
    </row>
    <row r="1893" spans="1:12" x14ac:dyDescent="0.2">
      <c r="A1893" t="s">
        <v>6917</v>
      </c>
      <c r="B1893" t="s">
        <v>6918</v>
      </c>
      <c r="C1893" t="s">
        <v>6919</v>
      </c>
      <c r="D1893" t="s">
        <v>21</v>
      </c>
      <c r="E1893" t="s">
        <v>16</v>
      </c>
      <c r="F1893">
        <v>28216</v>
      </c>
      <c r="G1893">
        <v>35.349089300000003</v>
      </c>
      <c r="H1893">
        <v>-80.855810599999998</v>
      </c>
      <c r="I1893">
        <v>4.5</v>
      </c>
      <c r="J1893">
        <v>9</v>
      </c>
      <c r="K1893">
        <v>1</v>
      </c>
      <c r="L1893" t="s">
        <v>6920</v>
      </c>
    </row>
    <row r="1894" spans="1:12" x14ac:dyDescent="0.2">
      <c r="A1894" t="s">
        <v>6921</v>
      </c>
      <c r="B1894" t="s">
        <v>6922</v>
      </c>
      <c r="C1894" t="s">
        <v>6923</v>
      </c>
      <c r="D1894" t="s">
        <v>39</v>
      </c>
      <c r="E1894" t="s">
        <v>16</v>
      </c>
      <c r="F1894">
        <v>28027</v>
      </c>
      <c r="G1894">
        <v>35.415977247699999</v>
      </c>
      <c r="H1894">
        <v>-80.6767872291</v>
      </c>
      <c r="I1894">
        <v>3</v>
      </c>
      <c r="J1894">
        <v>105</v>
      </c>
      <c r="K1894">
        <v>1</v>
      </c>
      <c r="L1894" t="s">
        <v>287</v>
      </c>
    </row>
    <row r="1895" spans="1:12" x14ac:dyDescent="0.2">
      <c r="A1895" t="s">
        <v>6924</v>
      </c>
      <c r="B1895" t="s">
        <v>6925</v>
      </c>
      <c r="C1895" t="s">
        <v>6926</v>
      </c>
      <c r="D1895" t="s">
        <v>21</v>
      </c>
      <c r="E1895" t="s">
        <v>16</v>
      </c>
      <c r="F1895">
        <v>28204</v>
      </c>
      <c r="G1895">
        <v>35.205760499999997</v>
      </c>
      <c r="H1895">
        <v>-80.838700399999993</v>
      </c>
      <c r="I1895">
        <v>3.5</v>
      </c>
      <c r="J1895">
        <v>6</v>
      </c>
      <c r="K1895">
        <v>1</v>
      </c>
      <c r="L1895" t="s">
        <v>1956</v>
      </c>
    </row>
    <row r="1896" spans="1:12" x14ac:dyDescent="0.2">
      <c r="A1896" t="s">
        <v>6927</v>
      </c>
      <c r="B1896" t="s">
        <v>6928</v>
      </c>
      <c r="C1896" t="s">
        <v>6929</v>
      </c>
      <c r="D1896" t="s">
        <v>39</v>
      </c>
      <c r="E1896" t="s">
        <v>16</v>
      </c>
      <c r="F1896">
        <v>28027</v>
      </c>
      <c r="G1896">
        <v>35.367342999999998</v>
      </c>
      <c r="H1896">
        <v>-80.712822299999999</v>
      </c>
      <c r="I1896">
        <v>3</v>
      </c>
      <c r="J1896">
        <v>70</v>
      </c>
      <c r="K1896">
        <v>1</v>
      </c>
      <c r="L1896" t="s">
        <v>6930</v>
      </c>
    </row>
    <row r="1897" spans="1:12" x14ac:dyDescent="0.2">
      <c r="A1897" t="s">
        <v>6931</v>
      </c>
      <c r="B1897" t="s">
        <v>6932</v>
      </c>
      <c r="C1897" t="s">
        <v>6933</v>
      </c>
      <c r="D1897" t="s">
        <v>239</v>
      </c>
      <c r="E1897" t="s">
        <v>16</v>
      </c>
      <c r="F1897">
        <v>28173</v>
      </c>
      <c r="G1897">
        <v>34.937677499999999</v>
      </c>
      <c r="H1897">
        <v>-80.749686600000004</v>
      </c>
      <c r="I1897">
        <v>2.5</v>
      </c>
      <c r="J1897">
        <v>7</v>
      </c>
      <c r="K1897">
        <v>1</v>
      </c>
      <c r="L1897" t="s">
        <v>6934</v>
      </c>
    </row>
    <row r="1898" spans="1:12" x14ac:dyDescent="0.2">
      <c r="A1898" t="s">
        <v>6935</v>
      </c>
      <c r="B1898" t="s">
        <v>6936</v>
      </c>
      <c r="C1898" t="s">
        <v>6937</v>
      </c>
      <c r="D1898" t="s">
        <v>39</v>
      </c>
      <c r="E1898" t="s">
        <v>16</v>
      </c>
      <c r="F1898">
        <v>28027</v>
      </c>
      <c r="G1898">
        <v>35.373925999999997</v>
      </c>
      <c r="H1898">
        <v>-80.733741199999997</v>
      </c>
      <c r="I1898">
        <v>3.5</v>
      </c>
      <c r="J1898">
        <v>7</v>
      </c>
      <c r="K1898">
        <v>1</v>
      </c>
      <c r="L1898" t="s">
        <v>6938</v>
      </c>
    </row>
    <row r="1899" spans="1:12" x14ac:dyDescent="0.2">
      <c r="A1899" t="s">
        <v>6939</v>
      </c>
      <c r="B1899" t="s">
        <v>6940</v>
      </c>
      <c r="C1899" t="s">
        <v>6941</v>
      </c>
      <c r="D1899" t="s">
        <v>21</v>
      </c>
      <c r="E1899" t="s">
        <v>16</v>
      </c>
      <c r="F1899">
        <v>28226</v>
      </c>
      <c r="G1899">
        <v>35.088455200200002</v>
      </c>
      <c r="H1899">
        <v>-80.845840454099999</v>
      </c>
      <c r="I1899">
        <v>2</v>
      </c>
      <c r="J1899">
        <v>9</v>
      </c>
      <c r="K1899">
        <v>1</v>
      </c>
      <c r="L1899" t="s">
        <v>6942</v>
      </c>
    </row>
    <row r="1900" spans="1:12" x14ac:dyDescent="0.2">
      <c r="A1900" t="s">
        <v>6943</v>
      </c>
      <c r="B1900" t="s">
        <v>6944</v>
      </c>
      <c r="C1900" t="s">
        <v>6945</v>
      </c>
      <c r="D1900" t="s">
        <v>239</v>
      </c>
      <c r="E1900" t="s">
        <v>16</v>
      </c>
      <c r="F1900">
        <v>28173</v>
      </c>
      <c r="G1900">
        <v>34.925352799999999</v>
      </c>
      <c r="H1900">
        <v>-80.743202800000006</v>
      </c>
      <c r="I1900">
        <v>4.5</v>
      </c>
      <c r="J1900">
        <v>37</v>
      </c>
      <c r="K1900">
        <v>1</v>
      </c>
      <c r="L1900" t="s">
        <v>6946</v>
      </c>
    </row>
    <row r="1901" spans="1:12" x14ac:dyDescent="0.2">
      <c r="A1901" t="e">
        <f>-BOdPJnlQlLRv2aZ0nEWQw</f>
        <v>#NAME?</v>
      </c>
      <c r="B1901" t="s">
        <v>6947</v>
      </c>
      <c r="C1901" t="s">
        <v>6948</v>
      </c>
      <c r="D1901" t="s">
        <v>21</v>
      </c>
      <c r="E1901" t="s">
        <v>16</v>
      </c>
      <c r="F1901">
        <v>28207</v>
      </c>
      <c r="G1901">
        <v>35.187234400000001</v>
      </c>
      <c r="H1901">
        <v>-80.831248000000002</v>
      </c>
      <c r="I1901">
        <v>3.5</v>
      </c>
      <c r="J1901">
        <v>3</v>
      </c>
      <c r="K1901">
        <v>1</v>
      </c>
      <c r="L1901" t="s">
        <v>569</v>
      </c>
    </row>
    <row r="1902" spans="1:12" x14ac:dyDescent="0.2">
      <c r="A1902" t="s">
        <v>6949</v>
      </c>
      <c r="B1902" t="s">
        <v>6950</v>
      </c>
      <c r="C1902" t="s">
        <v>6951</v>
      </c>
      <c r="D1902" t="s">
        <v>697</v>
      </c>
      <c r="E1902" t="s">
        <v>16</v>
      </c>
      <c r="F1902">
        <v>28037</v>
      </c>
      <c r="G1902">
        <v>35.443720499999998</v>
      </c>
      <c r="H1902">
        <v>-80.990668700000001</v>
      </c>
      <c r="I1902">
        <v>3</v>
      </c>
      <c r="J1902">
        <v>4</v>
      </c>
      <c r="K1902">
        <v>0</v>
      </c>
      <c r="L1902" t="s">
        <v>5827</v>
      </c>
    </row>
    <row r="1903" spans="1:12" x14ac:dyDescent="0.2">
      <c r="A1903" t="s">
        <v>6952</v>
      </c>
      <c r="B1903" t="s">
        <v>6953</v>
      </c>
      <c r="C1903" t="s">
        <v>6954</v>
      </c>
      <c r="D1903" t="s">
        <v>135</v>
      </c>
      <c r="E1903" t="s">
        <v>16</v>
      </c>
      <c r="F1903">
        <v>28105</v>
      </c>
      <c r="G1903">
        <v>35.140977900000003</v>
      </c>
      <c r="H1903">
        <v>-80.717023800000007</v>
      </c>
      <c r="I1903">
        <v>4</v>
      </c>
      <c r="J1903">
        <v>11</v>
      </c>
      <c r="K1903">
        <v>0</v>
      </c>
      <c r="L1903" t="s">
        <v>6955</v>
      </c>
    </row>
    <row r="1904" spans="1:12" x14ac:dyDescent="0.2">
      <c r="A1904" t="s">
        <v>6956</v>
      </c>
      <c r="B1904" t="s">
        <v>3508</v>
      </c>
      <c r="C1904" t="s">
        <v>6957</v>
      </c>
      <c r="D1904" t="s">
        <v>21</v>
      </c>
      <c r="E1904" t="s">
        <v>16</v>
      </c>
      <c r="F1904">
        <v>28278</v>
      </c>
      <c r="G1904">
        <v>35.102032999999999</v>
      </c>
      <c r="H1904">
        <v>-80.991079525100005</v>
      </c>
      <c r="I1904">
        <v>2</v>
      </c>
      <c r="J1904">
        <v>4</v>
      </c>
      <c r="K1904">
        <v>1</v>
      </c>
      <c r="L1904" t="s">
        <v>6958</v>
      </c>
    </row>
    <row r="1905" spans="1:12" x14ac:dyDescent="0.2">
      <c r="A1905" t="s">
        <v>6959</v>
      </c>
      <c r="B1905" t="s">
        <v>6960</v>
      </c>
      <c r="C1905" t="s">
        <v>6961</v>
      </c>
      <c r="D1905" t="s">
        <v>21</v>
      </c>
      <c r="E1905" t="s">
        <v>16</v>
      </c>
      <c r="F1905">
        <v>28203</v>
      </c>
      <c r="G1905">
        <v>35.202095900000003</v>
      </c>
      <c r="H1905">
        <v>-80.871116900000004</v>
      </c>
      <c r="I1905">
        <v>3.5</v>
      </c>
      <c r="J1905">
        <v>6</v>
      </c>
      <c r="K1905">
        <v>1</v>
      </c>
      <c r="L1905" t="s">
        <v>6962</v>
      </c>
    </row>
    <row r="1906" spans="1:12" x14ac:dyDescent="0.2">
      <c r="A1906" t="s">
        <v>6963</v>
      </c>
      <c r="B1906" t="s">
        <v>6964</v>
      </c>
      <c r="C1906" t="s">
        <v>6965</v>
      </c>
      <c r="D1906" t="s">
        <v>21</v>
      </c>
      <c r="E1906" t="s">
        <v>16</v>
      </c>
      <c r="F1906">
        <v>28217</v>
      </c>
      <c r="G1906">
        <v>35.136336999999997</v>
      </c>
      <c r="H1906">
        <v>-80.891519200000005</v>
      </c>
      <c r="I1906">
        <v>3</v>
      </c>
      <c r="J1906">
        <v>9</v>
      </c>
      <c r="K1906">
        <v>1</v>
      </c>
      <c r="L1906" t="s">
        <v>6966</v>
      </c>
    </row>
    <row r="1907" spans="1:12" x14ac:dyDescent="0.2">
      <c r="A1907" t="s">
        <v>6967</v>
      </c>
      <c r="B1907" t="s">
        <v>6968</v>
      </c>
      <c r="C1907" t="s">
        <v>6969</v>
      </c>
      <c r="D1907" t="s">
        <v>21</v>
      </c>
      <c r="E1907" t="s">
        <v>16</v>
      </c>
      <c r="F1907">
        <v>28269</v>
      </c>
      <c r="G1907">
        <v>35.333988961599999</v>
      </c>
      <c r="H1907">
        <v>-80.792099511700002</v>
      </c>
      <c r="I1907">
        <v>3.5</v>
      </c>
      <c r="J1907">
        <v>95</v>
      </c>
      <c r="K1907">
        <v>1</v>
      </c>
      <c r="L1907" t="s">
        <v>6970</v>
      </c>
    </row>
    <row r="1908" spans="1:12" x14ac:dyDescent="0.2">
      <c r="A1908" t="s">
        <v>6971</v>
      </c>
      <c r="B1908" t="s">
        <v>6972</v>
      </c>
      <c r="C1908" t="s">
        <v>3636</v>
      </c>
      <c r="D1908" t="s">
        <v>21</v>
      </c>
      <c r="E1908" t="s">
        <v>16</v>
      </c>
      <c r="F1908">
        <v>28202</v>
      </c>
      <c r="G1908">
        <v>35.225377999999999</v>
      </c>
      <c r="H1908">
        <v>-80.841960999999998</v>
      </c>
      <c r="I1908">
        <v>3</v>
      </c>
      <c r="J1908">
        <v>90</v>
      </c>
      <c r="K1908">
        <v>0</v>
      </c>
      <c r="L1908" t="s">
        <v>6973</v>
      </c>
    </row>
    <row r="1909" spans="1:12" x14ac:dyDescent="0.2">
      <c r="A1909" t="s">
        <v>6974</v>
      </c>
      <c r="B1909" t="s">
        <v>6975</v>
      </c>
      <c r="C1909" t="s">
        <v>6976</v>
      </c>
      <c r="D1909" t="s">
        <v>21</v>
      </c>
      <c r="E1909" t="s">
        <v>16</v>
      </c>
      <c r="F1909">
        <v>28203</v>
      </c>
      <c r="G1909">
        <v>35.210942799999998</v>
      </c>
      <c r="H1909">
        <v>-80.857173700000004</v>
      </c>
      <c r="I1909">
        <v>4</v>
      </c>
      <c r="J1909">
        <v>163</v>
      </c>
      <c r="K1909">
        <v>1</v>
      </c>
      <c r="L1909" t="s">
        <v>6977</v>
      </c>
    </row>
    <row r="1910" spans="1:12" x14ac:dyDescent="0.2">
      <c r="A1910" t="s">
        <v>6978</v>
      </c>
      <c r="B1910" t="s">
        <v>6979</v>
      </c>
      <c r="C1910" t="s">
        <v>6980</v>
      </c>
      <c r="D1910" t="s">
        <v>21</v>
      </c>
      <c r="E1910" t="s">
        <v>16</v>
      </c>
      <c r="F1910">
        <v>28226</v>
      </c>
      <c r="G1910">
        <v>35.100801300000001</v>
      </c>
      <c r="H1910">
        <v>-80.7796989</v>
      </c>
      <c r="I1910">
        <v>3.5</v>
      </c>
      <c r="J1910">
        <v>14</v>
      </c>
      <c r="K1910">
        <v>1</v>
      </c>
      <c r="L1910" t="s">
        <v>4404</v>
      </c>
    </row>
    <row r="1911" spans="1:12" x14ac:dyDescent="0.2">
      <c r="A1911" t="s">
        <v>6981</v>
      </c>
      <c r="B1911" t="s">
        <v>6982</v>
      </c>
      <c r="C1911" t="s">
        <v>6983</v>
      </c>
      <c r="D1911" t="s">
        <v>21</v>
      </c>
      <c r="E1911" t="s">
        <v>16</v>
      </c>
      <c r="F1911">
        <v>28202</v>
      </c>
      <c r="G1911">
        <v>35.225262000000001</v>
      </c>
      <c r="H1911">
        <v>-80.842341000000005</v>
      </c>
      <c r="I1911">
        <v>5</v>
      </c>
      <c r="J1911">
        <v>72</v>
      </c>
      <c r="K1911">
        <v>1</v>
      </c>
      <c r="L1911" t="s">
        <v>6984</v>
      </c>
    </row>
    <row r="1912" spans="1:12" x14ac:dyDescent="0.2">
      <c r="A1912" t="s">
        <v>6985</v>
      </c>
      <c r="B1912" t="s">
        <v>6986</v>
      </c>
      <c r="C1912" t="s">
        <v>6987</v>
      </c>
      <c r="D1912" t="s">
        <v>21</v>
      </c>
      <c r="E1912" t="s">
        <v>16</v>
      </c>
      <c r="F1912">
        <v>28210</v>
      </c>
      <c r="G1912">
        <v>35.117099699999997</v>
      </c>
      <c r="H1912">
        <v>-80.856630699999997</v>
      </c>
      <c r="I1912">
        <v>4.5</v>
      </c>
      <c r="J1912">
        <v>28</v>
      </c>
      <c r="K1912">
        <v>1</v>
      </c>
      <c r="L1912" t="s">
        <v>6988</v>
      </c>
    </row>
    <row r="1913" spans="1:12" x14ac:dyDescent="0.2">
      <c r="A1913" t="s">
        <v>6989</v>
      </c>
      <c r="B1913" t="s">
        <v>6990</v>
      </c>
      <c r="C1913" t="s">
        <v>6991</v>
      </c>
      <c r="D1913" t="s">
        <v>21</v>
      </c>
      <c r="E1913" t="s">
        <v>16</v>
      </c>
      <c r="F1913">
        <v>28202</v>
      </c>
      <c r="G1913">
        <v>35.227813099999999</v>
      </c>
      <c r="H1913">
        <v>-80.841491599999998</v>
      </c>
      <c r="I1913">
        <v>3</v>
      </c>
      <c r="J1913">
        <v>11</v>
      </c>
      <c r="K1913">
        <v>0</v>
      </c>
      <c r="L1913" t="s">
        <v>6992</v>
      </c>
    </row>
    <row r="1914" spans="1:12" x14ac:dyDescent="0.2">
      <c r="A1914" t="s">
        <v>6993</v>
      </c>
      <c r="B1914" t="s">
        <v>6994</v>
      </c>
      <c r="C1914" t="s">
        <v>6995</v>
      </c>
      <c r="D1914" t="s">
        <v>21</v>
      </c>
      <c r="E1914" t="s">
        <v>16</v>
      </c>
      <c r="F1914">
        <v>28214</v>
      </c>
      <c r="G1914">
        <v>35.305157000000001</v>
      </c>
      <c r="H1914">
        <v>-80.937302000000003</v>
      </c>
      <c r="I1914">
        <v>3</v>
      </c>
      <c r="J1914">
        <v>4</v>
      </c>
      <c r="K1914">
        <v>0</v>
      </c>
      <c r="L1914" t="s">
        <v>1353</v>
      </c>
    </row>
    <row r="1915" spans="1:12" x14ac:dyDescent="0.2">
      <c r="A1915" t="s">
        <v>6996</v>
      </c>
      <c r="B1915" t="s">
        <v>6997</v>
      </c>
      <c r="C1915" t="s">
        <v>6998</v>
      </c>
      <c r="D1915" t="s">
        <v>21</v>
      </c>
      <c r="E1915" t="s">
        <v>16</v>
      </c>
      <c r="F1915">
        <v>28270</v>
      </c>
      <c r="G1915">
        <v>35.1459612389</v>
      </c>
      <c r="H1915">
        <v>-80.744258464400005</v>
      </c>
      <c r="I1915">
        <v>4</v>
      </c>
      <c r="J1915">
        <v>50</v>
      </c>
      <c r="K1915">
        <v>1</v>
      </c>
      <c r="L1915" t="s">
        <v>6999</v>
      </c>
    </row>
    <row r="1916" spans="1:12" x14ac:dyDescent="0.2">
      <c r="A1916" t="s">
        <v>7000</v>
      </c>
      <c r="B1916" t="s">
        <v>7001</v>
      </c>
      <c r="C1916" t="s">
        <v>7002</v>
      </c>
      <c r="D1916" t="s">
        <v>21</v>
      </c>
      <c r="E1916" t="s">
        <v>16</v>
      </c>
      <c r="F1916">
        <v>28277</v>
      </c>
      <c r="G1916">
        <v>35.048281000000003</v>
      </c>
      <c r="H1916">
        <v>-80.816257199999995</v>
      </c>
      <c r="I1916">
        <v>4</v>
      </c>
      <c r="J1916">
        <v>99</v>
      </c>
      <c r="K1916">
        <v>1</v>
      </c>
      <c r="L1916" t="s">
        <v>7003</v>
      </c>
    </row>
    <row r="1917" spans="1:12" x14ac:dyDescent="0.2">
      <c r="A1917" t="s">
        <v>7004</v>
      </c>
      <c r="B1917" t="s">
        <v>7005</v>
      </c>
      <c r="C1917" t="s">
        <v>7006</v>
      </c>
      <c r="D1917" t="s">
        <v>2611</v>
      </c>
      <c r="E1917" t="s">
        <v>16</v>
      </c>
      <c r="F1917">
        <v>28117</v>
      </c>
      <c r="G1917">
        <v>35.527094599999998</v>
      </c>
      <c r="H1917">
        <v>-80.867001900000005</v>
      </c>
      <c r="I1917">
        <v>3.5</v>
      </c>
      <c r="J1917">
        <v>6</v>
      </c>
      <c r="K1917">
        <v>0</v>
      </c>
      <c r="L1917" t="s">
        <v>7007</v>
      </c>
    </row>
    <row r="1918" spans="1:12" x14ac:dyDescent="0.2">
      <c r="A1918" t="s">
        <v>7008</v>
      </c>
      <c r="B1918" t="s">
        <v>2719</v>
      </c>
      <c r="C1918" t="s">
        <v>391</v>
      </c>
      <c r="D1918" t="s">
        <v>21</v>
      </c>
      <c r="E1918" t="s">
        <v>16</v>
      </c>
      <c r="F1918">
        <v>28211</v>
      </c>
      <c r="G1918">
        <v>35.152188000000002</v>
      </c>
      <c r="H1918">
        <v>-80.831760000000003</v>
      </c>
      <c r="I1918">
        <v>4</v>
      </c>
      <c r="J1918">
        <v>8</v>
      </c>
      <c r="K1918">
        <v>0</v>
      </c>
      <c r="L1918" t="s">
        <v>7009</v>
      </c>
    </row>
    <row r="1919" spans="1:12" x14ac:dyDescent="0.2">
      <c r="A1919" t="s">
        <v>7010</v>
      </c>
      <c r="B1919" t="s">
        <v>7011</v>
      </c>
      <c r="C1919" t="s">
        <v>7012</v>
      </c>
      <c r="D1919" t="s">
        <v>21</v>
      </c>
      <c r="E1919" t="s">
        <v>16</v>
      </c>
      <c r="F1919">
        <v>28211</v>
      </c>
      <c r="G1919">
        <v>35.175359999999998</v>
      </c>
      <c r="H1919">
        <v>-80.802295999999998</v>
      </c>
      <c r="I1919">
        <v>2.5</v>
      </c>
      <c r="J1919">
        <v>3</v>
      </c>
      <c r="K1919">
        <v>0</v>
      </c>
      <c r="L1919" t="s">
        <v>7013</v>
      </c>
    </row>
    <row r="1920" spans="1:12" x14ac:dyDescent="0.2">
      <c r="A1920" t="s">
        <v>7014</v>
      </c>
      <c r="B1920" t="s">
        <v>7015</v>
      </c>
      <c r="C1920" t="s">
        <v>7016</v>
      </c>
      <c r="D1920" t="s">
        <v>21</v>
      </c>
      <c r="E1920" t="s">
        <v>16</v>
      </c>
      <c r="F1920">
        <v>28211</v>
      </c>
      <c r="G1920">
        <v>35.152209999999997</v>
      </c>
      <c r="H1920">
        <v>-80.832622000000001</v>
      </c>
      <c r="I1920">
        <v>3.5</v>
      </c>
      <c r="J1920">
        <v>3</v>
      </c>
      <c r="K1920">
        <v>1</v>
      </c>
      <c r="L1920" t="s">
        <v>7017</v>
      </c>
    </row>
    <row r="1921" spans="1:12" x14ac:dyDescent="0.2">
      <c r="A1921" t="s">
        <v>7018</v>
      </c>
      <c r="B1921" t="s">
        <v>7019</v>
      </c>
      <c r="C1921" t="s">
        <v>7020</v>
      </c>
      <c r="D1921" t="s">
        <v>21</v>
      </c>
      <c r="E1921" t="s">
        <v>16</v>
      </c>
      <c r="F1921">
        <v>28211</v>
      </c>
      <c r="G1921">
        <v>35.152248999999998</v>
      </c>
      <c r="H1921">
        <v>-80.831894000000005</v>
      </c>
      <c r="I1921">
        <v>2.5</v>
      </c>
      <c r="J1921">
        <v>31</v>
      </c>
      <c r="K1921">
        <v>1</v>
      </c>
      <c r="L1921" t="s">
        <v>7021</v>
      </c>
    </row>
    <row r="1922" spans="1:12" x14ac:dyDescent="0.2">
      <c r="A1922" t="s">
        <v>7022</v>
      </c>
      <c r="B1922" t="s">
        <v>7023</v>
      </c>
      <c r="C1922" t="s">
        <v>7024</v>
      </c>
      <c r="D1922" t="s">
        <v>21</v>
      </c>
      <c r="E1922" t="s">
        <v>16</v>
      </c>
      <c r="F1922">
        <v>28217</v>
      </c>
      <c r="G1922">
        <v>35.1612036</v>
      </c>
      <c r="H1922">
        <v>-80.876643900000005</v>
      </c>
      <c r="I1922">
        <v>4</v>
      </c>
      <c r="J1922">
        <v>4</v>
      </c>
      <c r="K1922">
        <v>1</v>
      </c>
      <c r="L1922" t="s">
        <v>7025</v>
      </c>
    </row>
    <row r="1923" spans="1:12" x14ac:dyDescent="0.2">
      <c r="A1923" t="s">
        <v>7026</v>
      </c>
      <c r="B1923" t="s">
        <v>7027</v>
      </c>
      <c r="C1923" t="s">
        <v>7028</v>
      </c>
      <c r="D1923" t="s">
        <v>21</v>
      </c>
      <c r="E1923" t="s">
        <v>16</v>
      </c>
      <c r="F1923">
        <v>28214</v>
      </c>
      <c r="G1923">
        <v>35.280250561099997</v>
      </c>
      <c r="H1923">
        <v>-80.920337347200004</v>
      </c>
      <c r="I1923">
        <v>4</v>
      </c>
      <c r="J1923">
        <v>15</v>
      </c>
      <c r="K1923">
        <v>1</v>
      </c>
      <c r="L1923" t="s">
        <v>7029</v>
      </c>
    </row>
    <row r="1924" spans="1:12" x14ac:dyDescent="0.2">
      <c r="A1924" t="s">
        <v>7030</v>
      </c>
      <c r="B1924" t="s">
        <v>7031</v>
      </c>
      <c r="C1924" t="s">
        <v>7032</v>
      </c>
      <c r="D1924" t="s">
        <v>21</v>
      </c>
      <c r="E1924" t="s">
        <v>16</v>
      </c>
      <c r="F1924">
        <v>28226</v>
      </c>
      <c r="G1924">
        <v>35.089197400000003</v>
      </c>
      <c r="H1924">
        <v>-80.860524600000005</v>
      </c>
      <c r="I1924">
        <v>3.5</v>
      </c>
      <c r="J1924">
        <v>7</v>
      </c>
      <c r="K1924">
        <v>1</v>
      </c>
      <c r="L1924" t="s">
        <v>7033</v>
      </c>
    </row>
    <row r="1925" spans="1:12" x14ac:dyDescent="0.2">
      <c r="A1925" t="s">
        <v>7034</v>
      </c>
      <c r="B1925" t="s">
        <v>7035</v>
      </c>
      <c r="C1925" t="s">
        <v>7036</v>
      </c>
      <c r="D1925" t="s">
        <v>15</v>
      </c>
      <c r="E1925" t="s">
        <v>16</v>
      </c>
      <c r="F1925">
        <v>28031</v>
      </c>
      <c r="G1925">
        <v>35.482014399999997</v>
      </c>
      <c r="H1925">
        <v>-80.859616599999995</v>
      </c>
      <c r="I1925">
        <v>2.5</v>
      </c>
      <c r="J1925">
        <v>3</v>
      </c>
      <c r="K1925">
        <v>1</v>
      </c>
    </row>
    <row r="1926" spans="1:12" x14ac:dyDescent="0.2">
      <c r="A1926" t="s">
        <v>7037</v>
      </c>
      <c r="B1926" t="s">
        <v>7038</v>
      </c>
      <c r="C1926" t="s">
        <v>7039</v>
      </c>
      <c r="D1926" t="s">
        <v>21</v>
      </c>
      <c r="E1926" t="s">
        <v>16</v>
      </c>
      <c r="F1926">
        <v>28216</v>
      </c>
      <c r="G1926">
        <v>35.320670100000001</v>
      </c>
      <c r="H1926">
        <v>-80.948051899999996</v>
      </c>
      <c r="I1926">
        <v>3.5</v>
      </c>
      <c r="J1926">
        <v>3</v>
      </c>
      <c r="K1926">
        <v>1</v>
      </c>
      <c r="L1926" t="s">
        <v>901</v>
      </c>
    </row>
    <row r="1927" spans="1:12" x14ac:dyDescent="0.2">
      <c r="A1927" t="s">
        <v>7040</v>
      </c>
      <c r="B1927" t="s">
        <v>1190</v>
      </c>
      <c r="C1927" t="s">
        <v>7041</v>
      </c>
      <c r="D1927" t="s">
        <v>239</v>
      </c>
      <c r="E1927" t="s">
        <v>16</v>
      </c>
      <c r="F1927">
        <v>28173</v>
      </c>
      <c r="G1927">
        <v>34.954259800000003</v>
      </c>
      <c r="H1927">
        <v>-80.759513999999996</v>
      </c>
      <c r="I1927">
        <v>2.5</v>
      </c>
      <c r="J1927">
        <v>6</v>
      </c>
      <c r="K1927">
        <v>1</v>
      </c>
      <c r="L1927" t="s">
        <v>159</v>
      </c>
    </row>
    <row r="1928" spans="1:12" x14ac:dyDescent="0.2">
      <c r="A1928" t="s">
        <v>7042</v>
      </c>
      <c r="B1928" t="s">
        <v>7043</v>
      </c>
      <c r="C1928" t="s">
        <v>7044</v>
      </c>
      <c r="D1928" t="s">
        <v>21</v>
      </c>
      <c r="E1928" t="s">
        <v>16</v>
      </c>
      <c r="F1928">
        <v>28209</v>
      </c>
      <c r="G1928">
        <v>35.200265000000002</v>
      </c>
      <c r="H1928">
        <v>-80.866461000000001</v>
      </c>
      <c r="I1928">
        <v>3.5</v>
      </c>
      <c r="J1928">
        <v>19</v>
      </c>
      <c r="K1928">
        <v>1</v>
      </c>
      <c r="L1928" t="s">
        <v>7045</v>
      </c>
    </row>
    <row r="1929" spans="1:12" x14ac:dyDescent="0.2">
      <c r="A1929" t="s">
        <v>7046</v>
      </c>
      <c r="B1929" t="s">
        <v>7047</v>
      </c>
      <c r="C1929" t="s">
        <v>7048</v>
      </c>
      <c r="D1929" t="s">
        <v>21</v>
      </c>
      <c r="E1929" t="s">
        <v>16</v>
      </c>
      <c r="F1929">
        <v>28277</v>
      </c>
      <c r="G1929">
        <v>35.058072799999998</v>
      </c>
      <c r="H1929">
        <v>-80.814920299999997</v>
      </c>
      <c r="I1929">
        <v>4</v>
      </c>
      <c r="J1929">
        <v>8</v>
      </c>
      <c r="K1929">
        <v>1</v>
      </c>
      <c r="L1929" t="s">
        <v>7049</v>
      </c>
    </row>
    <row r="1930" spans="1:12" x14ac:dyDescent="0.2">
      <c r="A1930" t="s">
        <v>7050</v>
      </c>
      <c r="B1930" t="s">
        <v>7051</v>
      </c>
      <c r="C1930" t="s">
        <v>7052</v>
      </c>
      <c r="D1930" t="s">
        <v>21</v>
      </c>
      <c r="E1930" t="s">
        <v>16</v>
      </c>
      <c r="F1930">
        <v>28202</v>
      </c>
      <c r="G1930">
        <v>35.227947399999998</v>
      </c>
      <c r="H1930">
        <v>-80.844302999999996</v>
      </c>
      <c r="I1930">
        <v>4</v>
      </c>
      <c r="J1930">
        <v>16</v>
      </c>
      <c r="K1930">
        <v>0</v>
      </c>
      <c r="L1930" t="s">
        <v>7053</v>
      </c>
    </row>
    <row r="1931" spans="1:12" x14ac:dyDescent="0.2">
      <c r="A1931" t="s">
        <v>7054</v>
      </c>
      <c r="B1931" t="s">
        <v>7055</v>
      </c>
      <c r="C1931" t="s">
        <v>7056</v>
      </c>
      <c r="D1931" t="s">
        <v>21</v>
      </c>
      <c r="E1931" t="s">
        <v>16</v>
      </c>
      <c r="F1931">
        <v>28204</v>
      </c>
      <c r="G1931">
        <v>35.208792447699999</v>
      </c>
      <c r="H1931">
        <v>-80.833282470699999</v>
      </c>
      <c r="I1931">
        <v>4</v>
      </c>
      <c r="J1931">
        <v>27</v>
      </c>
      <c r="K1931">
        <v>1</v>
      </c>
      <c r="L1931" t="s">
        <v>7057</v>
      </c>
    </row>
    <row r="1932" spans="1:12" x14ac:dyDescent="0.2">
      <c r="A1932" t="s">
        <v>7058</v>
      </c>
      <c r="B1932" t="s">
        <v>7059</v>
      </c>
      <c r="C1932" t="s">
        <v>7060</v>
      </c>
      <c r="D1932" t="s">
        <v>21</v>
      </c>
      <c r="E1932" t="s">
        <v>16</v>
      </c>
      <c r="F1932">
        <v>28206</v>
      </c>
      <c r="G1932">
        <v>35.239363699999998</v>
      </c>
      <c r="H1932">
        <v>-80.846382000000006</v>
      </c>
      <c r="I1932">
        <v>2</v>
      </c>
      <c r="J1932">
        <v>5</v>
      </c>
      <c r="K1932">
        <v>0</v>
      </c>
      <c r="L1932" t="s">
        <v>7061</v>
      </c>
    </row>
    <row r="1933" spans="1:12" x14ac:dyDescent="0.2">
      <c r="A1933" t="s">
        <v>7062</v>
      </c>
      <c r="B1933" t="s">
        <v>7063</v>
      </c>
      <c r="C1933" t="s">
        <v>7064</v>
      </c>
      <c r="D1933" t="s">
        <v>21</v>
      </c>
      <c r="E1933" t="s">
        <v>16</v>
      </c>
      <c r="F1933">
        <v>28211</v>
      </c>
      <c r="G1933">
        <v>35.153939000000001</v>
      </c>
      <c r="H1933">
        <v>-80.831755099999995</v>
      </c>
      <c r="I1933">
        <v>4</v>
      </c>
      <c r="J1933">
        <v>9</v>
      </c>
      <c r="K1933">
        <v>1</v>
      </c>
      <c r="L1933" t="s">
        <v>7065</v>
      </c>
    </row>
    <row r="1934" spans="1:12" x14ac:dyDescent="0.2">
      <c r="A1934" t="s">
        <v>7066</v>
      </c>
      <c r="B1934" t="s">
        <v>7067</v>
      </c>
      <c r="C1934" t="s">
        <v>7068</v>
      </c>
      <c r="D1934" t="s">
        <v>21</v>
      </c>
      <c r="E1934" t="s">
        <v>16</v>
      </c>
      <c r="F1934">
        <v>28226</v>
      </c>
      <c r="G1934">
        <v>35.090327000000002</v>
      </c>
      <c r="H1934">
        <v>-80.843974000000003</v>
      </c>
      <c r="I1934">
        <v>4.5</v>
      </c>
      <c r="J1934">
        <v>6</v>
      </c>
      <c r="K1934">
        <v>1</v>
      </c>
      <c r="L1934" t="s">
        <v>7069</v>
      </c>
    </row>
    <row r="1935" spans="1:12" x14ac:dyDescent="0.2">
      <c r="A1935" t="s">
        <v>7070</v>
      </c>
      <c r="B1935" t="s">
        <v>1386</v>
      </c>
      <c r="C1935" t="s">
        <v>7071</v>
      </c>
      <c r="D1935" t="s">
        <v>26</v>
      </c>
      <c r="E1935" t="s">
        <v>16</v>
      </c>
      <c r="F1935">
        <v>28078</v>
      </c>
      <c r="G1935">
        <v>35.441772999999998</v>
      </c>
      <c r="H1935">
        <v>-80.867182</v>
      </c>
      <c r="I1935">
        <v>2.5</v>
      </c>
      <c r="J1935">
        <v>48</v>
      </c>
      <c r="K1935">
        <v>1</v>
      </c>
      <c r="L1935" t="s">
        <v>7072</v>
      </c>
    </row>
    <row r="1936" spans="1:12" x14ac:dyDescent="0.2">
      <c r="A1936" t="s">
        <v>7073</v>
      </c>
      <c r="B1936" t="s">
        <v>7074</v>
      </c>
      <c r="C1936" t="s">
        <v>647</v>
      </c>
      <c r="D1936" t="s">
        <v>21</v>
      </c>
      <c r="E1936" t="s">
        <v>16</v>
      </c>
      <c r="F1936">
        <v>28202</v>
      </c>
      <c r="G1936">
        <v>35.226873599999998</v>
      </c>
      <c r="H1936">
        <v>-80.840763499999994</v>
      </c>
      <c r="I1936">
        <v>3.5</v>
      </c>
      <c r="J1936">
        <v>200</v>
      </c>
      <c r="K1936">
        <v>1</v>
      </c>
      <c r="L1936" t="s">
        <v>7075</v>
      </c>
    </row>
    <row r="1937" spans="1:12" x14ac:dyDescent="0.2">
      <c r="A1937" t="s">
        <v>7076</v>
      </c>
      <c r="B1937" t="s">
        <v>7077</v>
      </c>
      <c r="C1937" t="s">
        <v>7078</v>
      </c>
      <c r="D1937" t="s">
        <v>21</v>
      </c>
      <c r="E1937" t="s">
        <v>16</v>
      </c>
      <c r="F1937">
        <v>28216</v>
      </c>
      <c r="G1937">
        <v>35.308659900000002</v>
      </c>
      <c r="H1937">
        <v>-80.927348100000003</v>
      </c>
      <c r="I1937">
        <v>5</v>
      </c>
      <c r="J1937">
        <v>3</v>
      </c>
      <c r="K1937">
        <v>1</v>
      </c>
      <c r="L1937" t="s">
        <v>7079</v>
      </c>
    </row>
    <row r="1938" spans="1:12" x14ac:dyDescent="0.2">
      <c r="A1938" t="s">
        <v>7080</v>
      </c>
      <c r="B1938" t="s">
        <v>7081</v>
      </c>
      <c r="C1938" t="s">
        <v>7082</v>
      </c>
      <c r="D1938" t="s">
        <v>21</v>
      </c>
      <c r="E1938" t="s">
        <v>16</v>
      </c>
      <c r="F1938">
        <v>28209</v>
      </c>
      <c r="G1938">
        <v>35.188226999999998</v>
      </c>
      <c r="H1938">
        <v>-80.874942700000005</v>
      </c>
      <c r="I1938">
        <v>4</v>
      </c>
      <c r="J1938">
        <v>192</v>
      </c>
      <c r="K1938">
        <v>1</v>
      </c>
      <c r="L1938" t="s">
        <v>291</v>
      </c>
    </row>
    <row r="1939" spans="1:12" x14ac:dyDescent="0.2">
      <c r="A1939" t="s">
        <v>7083</v>
      </c>
      <c r="B1939" t="s">
        <v>7084</v>
      </c>
      <c r="C1939" t="s">
        <v>7085</v>
      </c>
      <c r="D1939" t="s">
        <v>21</v>
      </c>
      <c r="E1939" t="s">
        <v>16</v>
      </c>
      <c r="F1939">
        <v>28277</v>
      </c>
      <c r="G1939">
        <v>35.062008374999998</v>
      </c>
      <c r="H1939">
        <v>-80.7730433957</v>
      </c>
      <c r="I1939">
        <v>3.5</v>
      </c>
      <c r="J1939">
        <v>75</v>
      </c>
      <c r="K1939">
        <v>1</v>
      </c>
      <c r="L1939" t="s">
        <v>7086</v>
      </c>
    </row>
    <row r="1940" spans="1:12" x14ac:dyDescent="0.2">
      <c r="A1940" t="s">
        <v>7087</v>
      </c>
      <c r="B1940" t="s">
        <v>7088</v>
      </c>
      <c r="C1940" t="s">
        <v>7089</v>
      </c>
      <c r="D1940" t="s">
        <v>21</v>
      </c>
      <c r="E1940" t="s">
        <v>16</v>
      </c>
      <c r="F1940">
        <v>28217</v>
      </c>
      <c r="G1940">
        <v>35.1834287</v>
      </c>
      <c r="H1940">
        <v>-80.878946400000004</v>
      </c>
      <c r="I1940">
        <v>4.5</v>
      </c>
      <c r="J1940">
        <v>33</v>
      </c>
      <c r="K1940">
        <v>1</v>
      </c>
      <c r="L1940" t="s">
        <v>7090</v>
      </c>
    </row>
    <row r="1941" spans="1:12" x14ac:dyDescent="0.2">
      <c r="A1941" t="s">
        <v>7091</v>
      </c>
      <c r="B1941" t="s">
        <v>5207</v>
      </c>
      <c r="C1941" t="s">
        <v>7092</v>
      </c>
      <c r="D1941" t="s">
        <v>21</v>
      </c>
      <c r="E1941" t="s">
        <v>16</v>
      </c>
      <c r="F1941">
        <v>28211</v>
      </c>
      <c r="G1941">
        <v>35.147151999999998</v>
      </c>
      <c r="H1941">
        <v>-80.824560000000005</v>
      </c>
      <c r="I1941">
        <v>2.5</v>
      </c>
      <c r="J1941">
        <v>9</v>
      </c>
      <c r="K1941">
        <v>1</v>
      </c>
      <c r="L1941" t="s">
        <v>4404</v>
      </c>
    </row>
    <row r="1942" spans="1:12" x14ac:dyDescent="0.2">
      <c r="A1942" t="s">
        <v>7093</v>
      </c>
      <c r="B1942" t="s">
        <v>637</v>
      </c>
      <c r="C1942" t="s">
        <v>7094</v>
      </c>
      <c r="D1942" t="s">
        <v>697</v>
      </c>
      <c r="E1942" t="s">
        <v>16</v>
      </c>
      <c r="F1942">
        <v>28037</v>
      </c>
      <c r="G1942">
        <v>35.446162299999997</v>
      </c>
      <c r="H1942">
        <v>-80.998059100000006</v>
      </c>
      <c r="I1942">
        <v>3</v>
      </c>
      <c r="J1942">
        <v>7</v>
      </c>
      <c r="K1942">
        <v>1</v>
      </c>
      <c r="L1942" t="s">
        <v>7095</v>
      </c>
    </row>
    <row r="1943" spans="1:12" x14ac:dyDescent="0.2">
      <c r="A1943" t="s">
        <v>7096</v>
      </c>
      <c r="B1943" t="s">
        <v>7097</v>
      </c>
      <c r="C1943" t="s">
        <v>7098</v>
      </c>
      <c r="D1943" t="s">
        <v>21</v>
      </c>
      <c r="E1943" t="s">
        <v>16</v>
      </c>
      <c r="F1943">
        <v>28277</v>
      </c>
      <c r="G1943">
        <v>35.045232203300003</v>
      </c>
      <c r="H1943">
        <v>-80.807171698299996</v>
      </c>
      <c r="I1943">
        <v>5</v>
      </c>
      <c r="J1943">
        <v>5</v>
      </c>
      <c r="K1943">
        <v>1</v>
      </c>
      <c r="L1943" t="s">
        <v>7099</v>
      </c>
    </row>
    <row r="1944" spans="1:12" x14ac:dyDescent="0.2">
      <c r="A1944" t="s">
        <v>7100</v>
      </c>
      <c r="B1944" t="s">
        <v>2528</v>
      </c>
      <c r="C1944" t="s">
        <v>7101</v>
      </c>
      <c r="D1944" t="s">
        <v>21</v>
      </c>
      <c r="E1944" t="s">
        <v>16</v>
      </c>
      <c r="F1944">
        <v>28208</v>
      </c>
      <c r="G1944">
        <v>35.2404121</v>
      </c>
      <c r="H1944">
        <v>-80.887032899999994</v>
      </c>
      <c r="I1944">
        <v>2</v>
      </c>
      <c r="J1944">
        <v>11</v>
      </c>
      <c r="K1944">
        <v>1</v>
      </c>
      <c r="L1944" t="s">
        <v>7102</v>
      </c>
    </row>
    <row r="1945" spans="1:12" x14ac:dyDescent="0.2">
      <c r="A1945" t="s">
        <v>7103</v>
      </c>
      <c r="B1945" t="s">
        <v>7104</v>
      </c>
      <c r="C1945" t="s">
        <v>7105</v>
      </c>
      <c r="D1945" t="s">
        <v>15</v>
      </c>
      <c r="E1945" t="s">
        <v>16</v>
      </c>
      <c r="F1945">
        <v>28031</v>
      </c>
      <c r="G1945">
        <v>35.480525299999996</v>
      </c>
      <c r="H1945">
        <v>-80.858449199999995</v>
      </c>
      <c r="I1945">
        <v>3.5</v>
      </c>
      <c r="J1945">
        <v>79</v>
      </c>
      <c r="K1945">
        <v>1</v>
      </c>
      <c r="L1945" t="s">
        <v>7106</v>
      </c>
    </row>
    <row r="1946" spans="1:12" x14ac:dyDescent="0.2">
      <c r="A1946" t="e">
        <f>-_nz_8EPGQKKTd8loQDgXQ</f>
        <v>#NAME?</v>
      </c>
      <c r="B1946" t="s">
        <v>637</v>
      </c>
      <c r="C1946" t="s">
        <v>7107</v>
      </c>
      <c r="D1946" t="s">
        <v>21</v>
      </c>
      <c r="E1946" t="s">
        <v>16</v>
      </c>
      <c r="F1946">
        <v>28262</v>
      </c>
      <c r="G1946">
        <v>35.317696400000003</v>
      </c>
      <c r="H1946">
        <v>-80.772098200000002</v>
      </c>
      <c r="I1946">
        <v>3.5</v>
      </c>
      <c r="J1946">
        <v>32</v>
      </c>
      <c r="K1946">
        <v>1</v>
      </c>
      <c r="L1946" t="s">
        <v>7108</v>
      </c>
    </row>
    <row r="1947" spans="1:12" x14ac:dyDescent="0.2">
      <c r="A1947" t="s">
        <v>7109</v>
      </c>
      <c r="B1947" t="s">
        <v>7110</v>
      </c>
      <c r="C1947" t="s">
        <v>7111</v>
      </c>
      <c r="D1947" t="s">
        <v>21</v>
      </c>
      <c r="E1947" t="s">
        <v>16</v>
      </c>
      <c r="F1947">
        <v>28277</v>
      </c>
      <c r="G1947">
        <v>35.095300000000002</v>
      </c>
      <c r="H1947">
        <v>-80.778568000000007</v>
      </c>
      <c r="I1947">
        <v>4.5</v>
      </c>
      <c r="J1947">
        <v>86</v>
      </c>
      <c r="K1947">
        <v>1</v>
      </c>
      <c r="L1947" t="s">
        <v>7112</v>
      </c>
    </row>
    <row r="1948" spans="1:12" x14ac:dyDescent="0.2">
      <c r="A1948" t="s">
        <v>7113</v>
      </c>
      <c r="B1948" t="s">
        <v>7114</v>
      </c>
      <c r="C1948" t="s">
        <v>7115</v>
      </c>
      <c r="D1948" t="s">
        <v>21</v>
      </c>
      <c r="E1948" t="s">
        <v>16</v>
      </c>
      <c r="F1948">
        <v>28217</v>
      </c>
      <c r="G1948">
        <v>35.163195000000002</v>
      </c>
      <c r="H1948">
        <v>-80.882615000000001</v>
      </c>
      <c r="I1948">
        <v>5</v>
      </c>
      <c r="J1948">
        <v>3</v>
      </c>
      <c r="K1948">
        <v>1</v>
      </c>
      <c r="L1948" t="s">
        <v>7116</v>
      </c>
    </row>
    <row r="1949" spans="1:12" x14ac:dyDescent="0.2">
      <c r="A1949" t="s">
        <v>7117</v>
      </c>
      <c r="B1949" t="s">
        <v>7118</v>
      </c>
      <c r="C1949" t="s">
        <v>7119</v>
      </c>
      <c r="D1949" t="s">
        <v>39</v>
      </c>
      <c r="E1949" t="s">
        <v>16</v>
      </c>
      <c r="F1949">
        <v>28025</v>
      </c>
      <c r="G1949">
        <v>35.432815400000003</v>
      </c>
      <c r="H1949">
        <v>-80.603505999999996</v>
      </c>
      <c r="I1949">
        <v>3.5</v>
      </c>
      <c r="J1949">
        <v>49</v>
      </c>
      <c r="K1949">
        <v>1</v>
      </c>
      <c r="L1949" t="s">
        <v>7120</v>
      </c>
    </row>
    <row r="1950" spans="1:12" x14ac:dyDescent="0.2">
      <c r="A1950" t="s">
        <v>7121</v>
      </c>
      <c r="B1950" t="s">
        <v>7122</v>
      </c>
      <c r="C1950" t="s">
        <v>7123</v>
      </c>
      <c r="D1950" t="s">
        <v>21</v>
      </c>
      <c r="E1950" t="s">
        <v>16</v>
      </c>
      <c r="F1950">
        <v>28205</v>
      </c>
      <c r="G1950">
        <v>35.241228300000003</v>
      </c>
      <c r="H1950">
        <v>-80.811911800000004</v>
      </c>
      <c r="I1950">
        <v>4.5</v>
      </c>
      <c r="J1950">
        <v>39</v>
      </c>
      <c r="K1950">
        <v>1</v>
      </c>
      <c r="L1950" t="s">
        <v>7124</v>
      </c>
    </row>
    <row r="1951" spans="1:12" x14ac:dyDescent="0.2">
      <c r="A1951" t="s">
        <v>7125</v>
      </c>
      <c r="B1951" t="s">
        <v>7126</v>
      </c>
      <c r="C1951" t="s">
        <v>7127</v>
      </c>
      <c r="D1951" t="s">
        <v>21</v>
      </c>
      <c r="E1951" t="s">
        <v>16</v>
      </c>
      <c r="F1951">
        <v>28277</v>
      </c>
      <c r="G1951">
        <v>35.035893000000002</v>
      </c>
      <c r="H1951">
        <v>-80.809284000000005</v>
      </c>
      <c r="I1951">
        <v>3.5</v>
      </c>
      <c r="J1951">
        <v>6</v>
      </c>
      <c r="K1951">
        <v>1</v>
      </c>
      <c r="L1951" t="s">
        <v>7128</v>
      </c>
    </row>
    <row r="1952" spans="1:12" x14ac:dyDescent="0.2">
      <c r="A1952" t="s">
        <v>7129</v>
      </c>
      <c r="B1952" t="s">
        <v>7130</v>
      </c>
      <c r="C1952" t="s">
        <v>7131</v>
      </c>
      <c r="D1952" t="s">
        <v>26</v>
      </c>
      <c r="E1952" t="s">
        <v>16</v>
      </c>
      <c r="F1952">
        <v>28078</v>
      </c>
      <c r="G1952">
        <v>35.445088300000002</v>
      </c>
      <c r="H1952">
        <v>-80.880259499999994</v>
      </c>
      <c r="I1952">
        <v>5</v>
      </c>
      <c r="J1952">
        <v>10</v>
      </c>
      <c r="K1952">
        <v>1</v>
      </c>
      <c r="L1952" t="s">
        <v>1052</v>
      </c>
    </row>
    <row r="1953" spans="1:12" x14ac:dyDescent="0.2">
      <c r="A1953" t="s">
        <v>7132</v>
      </c>
      <c r="B1953" t="s">
        <v>7133</v>
      </c>
      <c r="C1953" t="s">
        <v>7134</v>
      </c>
      <c r="D1953" t="s">
        <v>21</v>
      </c>
      <c r="E1953" t="s">
        <v>16</v>
      </c>
      <c r="F1953">
        <v>28202</v>
      </c>
      <c r="G1953">
        <v>35.224421</v>
      </c>
      <c r="H1953">
        <v>-80.848247000000001</v>
      </c>
      <c r="I1953">
        <v>4</v>
      </c>
      <c r="J1953">
        <v>307</v>
      </c>
      <c r="K1953">
        <v>1</v>
      </c>
      <c r="L1953" t="s">
        <v>7135</v>
      </c>
    </row>
    <row r="1954" spans="1:12" x14ac:dyDescent="0.2">
      <c r="A1954" t="s">
        <v>7136</v>
      </c>
      <c r="B1954" t="s">
        <v>7137</v>
      </c>
      <c r="C1954" t="s">
        <v>7138</v>
      </c>
      <c r="D1954" t="s">
        <v>21</v>
      </c>
      <c r="E1954" t="s">
        <v>16</v>
      </c>
      <c r="F1954">
        <v>28277</v>
      </c>
      <c r="G1954">
        <v>35.041240999999999</v>
      </c>
      <c r="H1954">
        <v>-80.860748000000001</v>
      </c>
      <c r="I1954">
        <v>3.5</v>
      </c>
      <c r="J1954">
        <v>16</v>
      </c>
      <c r="K1954">
        <v>1</v>
      </c>
      <c r="L1954" t="s">
        <v>7139</v>
      </c>
    </row>
    <row r="1955" spans="1:12" x14ac:dyDescent="0.2">
      <c r="A1955" t="s">
        <v>7140</v>
      </c>
      <c r="B1955" t="s">
        <v>7141</v>
      </c>
      <c r="C1955" t="s">
        <v>7142</v>
      </c>
      <c r="D1955" t="s">
        <v>135</v>
      </c>
      <c r="E1955" t="s">
        <v>16</v>
      </c>
      <c r="F1955">
        <v>28105</v>
      </c>
      <c r="G1955">
        <v>35.0831369</v>
      </c>
      <c r="H1955">
        <v>-80.727894899999995</v>
      </c>
      <c r="I1955">
        <v>4</v>
      </c>
      <c r="J1955">
        <v>4</v>
      </c>
      <c r="K1955">
        <v>1</v>
      </c>
      <c r="L1955" t="s">
        <v>7143</v>
      </c>
    </row>
    <row r="1956" spans="1:12" x14ac:dyDescent="0.2">
      <c r="A1956" t="s">
        <v>7144</v>
      </c>
      <c r="B1956" t="s">
        <v>7145</v>
      </c>
      <c r="C1956" t="s">
        <v>7146</v>
      </c>
      <c r="D1956" t="s">
        <v>15</v>
      </c>
      <c r="E1956" t="s">
        <v>16</v>
      </c>
      <c r="F1956">
        <v>28031</v>
      </c>
      <c r="G1956">
        <v>35.480947899999997</v>
      </c>
      <c r="H1956">
        <v>-80.858050399999996</v>
      </c>
      <c r="I1956">
        <v>3.5</v>
      </c>
      <c r="J1956">
        <v>3</v>
      </c>
      <c r="K1956">
        <v>1</v>
      </c>
      <c r="L1956" t="s">
        <v>7147</v>
      </c>
    </row>
    <row r="1957" spans="1:12" x14ac:dyDescent="0.2">
      <c r="A1957" t="s">
        <v>7148</v>
      </c>
      <c r="B1957" t="s">
        <v>7149</v>
      </c>
      <c r="C1957" t="s">
        <v>7150</v>
      </c>
      <c r="D1957" t="s">
        <v>21</v>
      </c>
      <c r="E1957" t="s">
        <v>16</v>
      </c>
      <c r="F1957">
        <v>28203</v>
      </c>
      <c r="G1957">
        <v>35.206969399999998</v>
      </c>
      <c r="H1957">
        <v>-80.866924999999995</v>
      </c>
      <c r="I1957">
        <v>5</v>
      </c>
      <c r="J1957">
        <v>22</v>
      </c>
      <c r="K1957">
        <v>1</v>
      </c>
      <c r="L1957" t="s">
        <v>7151</v>
      </c>
    </row>
    <row r="1958" spans="1:12" x14ac:dyDescent="0.2">
      <c r="A1958" t="s">
        <v>7152</v>
      </c>
      <c r="B1958" t="s">
        <v>7153</v>
      </c>
      <c r="C1958" t="s">
        <v>7154</v>
      </c>
      <c r="D1958" t="s">
        <v>21</v>
      </c>
      <c r="E1958" t="s">
        <v>16</v>
      </c>
      <c r="F1958">
        <v>28205</v>
      </c>
      <c r="G1958">
        <v>35.194195499999999</v>
      </c>
      <c r="H1958">
        <v>-80.787378099999998</v>
      </c>
      <c r="I1958">
        <v>3.5</v>
      </c>
      <c r="J1958">
        <v>13</v>
      </c>
      <c r="K1958">
        <v>1</v>
      </c>
      <c r="L1958" t="s">
        <v>7155</v>
      </c>
    </row>
    <row r="1959" spans="1:12" x14ac:dyDescent="0.2">
      <c r="A1959" t="s">
        <v>7156</v>
      </c>
      <c r="B1959" t="s">
        <v>7157</v>
      </c>
      <c r="C1959" t="s">
        <v>7158</v>
      </c>
      <c r="D1959" t="s">
        <v>456</v>
      </c>
      <c r="E1959" t="s">
        <v>16</v>
      </c>
      <c r="F1959">
        <v>28012</v>
      </c>
      <c r="G1959">
        <v>35.244843600000003</v>
      </c>
      <c r="H1959">
        <v>-81.038072200000002</v>
      </c>
      <c r="I1959">
        <v>3.5</v>
      </c>
      <c r="J1959">
        <v>3</v>
      </c>
      <c r="K1959">
        <v>1</v>
      </c>
      <c r="L1959" t="s">
        <v>4329</v>
      </c>
    </row>
    <row r="1960" spans="1:12" x14ac:dyDescent="0.2">
      <c r="A1960" t="s">
        <v>7159</v>
      </c>
      <c r="B1960" t="s">
        <v>1197</v>
      </c>
      <c r="C1960" t="s">
        <v>7160</v>
      </c>
      <c r="D1960" t="s">
        <v>21</v>
      </c>
      <c r="E1960" t="s">
        <v>16</v>
      </c>
      <c r="F1960">
        <v>28273</v>
      </c>
      <c r="G1960">
        <v>35.121509699999997</v>
      </c>
      <c r="H1960">
        <v>-80.949836300000001</v>
      </c>
      <c r="I1960">
        <v>3</v>
      </c>
      <c r="J1960">
        <v>44</v>
      </c>
      <c r="K1960">
        <v>1</v>
      </c>
      <c r="L1960" t="s">
        <v>7161</v>
      </c>
    </row>
    <row r="1961" spans="1:12" x14ac:dyDescent="0.2">
      <c r="A1961" t="s">
        <v>7162</v>
      </c>
      <c r="B1961" t="s">
        <v>7163</v>
      </c>
      <c r="D1961" t="s">
        <v>21</v>
      </c>
      <c r="E1961" t="s">
        <v>16</v>
      </c>
      <c r="F1961">
        <v>28204</v>
      </c>
      <c r="G1961">
        <v>35.215071399999999</v>
      </c>
      <c r="H1961">
        <v>-80.829474700000006</v>
      </c>
      <c r="I1961">
        <v>4</v>
      </c>
      <c r="J1961">
        <v>10</v>
      </c>
      <c r="K1961">
        <v>1</v>
      </c>
      <c r="L1961" t="s">
        <v>7164</v>
      </c>
    </row>
    <row r="1962" spans="1:12" x14ac:dyDescent="0.2">
      <c r="A1962" t="s">
        <v>7165</v>
      </c>
      <c r="B1962" t="s">
        <v>7166</v>
      </c>
      <c r="D1962" t="s">
        <v>21</v>
      </c>
      <c r="E1962" t="s">
        <v>16</v>
      </c>
      <c r="F1962">
        <v>28210</v>
      </c>
      <c r="G1962">
        <v>35.127428500000001</v>
      </c>
      <c r="H1962">
        <v>-80.859919300000001</v>
      </c>
      <c r="I1962">
        <v>2.5</v>
      </c>
      <c r="J1962">
        <v>3</v>
      </c>
      <c r="K1962">
        <v>0</v>
      </c>
      <c r="L1962" t="s">
        <v>7167</v>
      </c>
    </row>
    <row r="1963" spans="1:12" x14ac:dyDescent="0.2">
      <c r="A1963" t="s">
        <v>7168</v>
      </c>
      <c r="B1963" t="s">
        <v>7169</v>
      </c>
      <c r="C1963" t="s">
        <v>7170</v>
      </c>
      <c r="D1963" t="s">
        <v>21</v>
      </c>
      <c r="E1963" t="s">
        <v>16</v>
      </c>
      <c r="F1963">
        <v>28262</v>
      </c>
      <c r="G1963">
        <v>35.317193699999997</v>
      </c>
      <c r="H1963">
        <v>-80.740204000000006</v>
      </c>
      <c r="I1963">
        <v>2</v>
      </c>
      <c r="J1963">
        <v>52</v>
      </c>
      <c r="K1963">
        <v>1</v>
      </c>
      <c r="L1963" t="s">
        <v>7171</v>
      </c>
    </row>
    <row r="1964" spans="1:12" x14ac:dyDescent="0.2">
      <c r="A1964" t="s">
        <v>7172</v>
      </c>
      <c r="B1964" t="s">
        <v>7173</v>
      </c>
      <c r="C1964" t="s">
        <v>7174</v>
      </c>
      <c r="D1964" t="s">
        <v>3396</v>
      </c>
      <c r="E1964" t="s">
        <v>16</v>
      </c>
      <c r="F1964">
        <v>28104</v>
      </c>
      <c r="G1964">
        <v>35.087028503399999</v>
      </c>
      <c r="H1964">
        <v>-80.696022033700004</v>
      </c>
      <c r="I1964">
        <v>3.5</v>
      </c>
      <c r="J1964">
        <v>50</v>
      </c>
      <c r="K1964">
        <v>1</v>
      </c>
      <c r="L1964" t="s">
        <v>7175</v>
      </c>
    </row>
    <row r="1965" spans="1:12" x14ac:dyDescent="0.2">
      <c r="A1965" t="s">
        <v>7176</v>
      </c>
      <c r="B1965" t="s">
        <v>7177</v>
      </c>
      <c r="C1965" t="s">
        <v>7178</v>
      </c>
      <c r="D1965" t="s">
        <v>295</v>
      </c>
      <c r="E1965" t="s">
        <v>16</v>
      </c>
      <c r="F1965">
        <v>28134</v>
      </c>
      <c r="G1965">
        <v>35.111408087699999</v>
      </c>
      <c r="H1965">
        <v>-80.910978019200002</v>
      </c>
      <c r="I1965">
        <v>3.5</v>
      </c>
      <c r="J1965">
        <v>3</v>
      </c>
      <c r="K1965">
        <v>1</v>
      </c>
      <c r="L1965" t="s">
        <v>7179</v>
      </c>
    </row>
    <row r="1966" spans="1:12" x14ac:dyDescent="0.2">
      <c r="A1966" t="s">
        <v>7180</v>
      </c>
      <c r="B1966" t="s">
        <v>7181</v>
      </c>
      <c r="C1966" t="s">
        <v>7182</v>
      </c>
      <c r="D1966" t="s">
        <v>26</v>
      </c>
      <c r="E1966" t="s">
        <v>16</v>
      </c>
      <c r="F1966">
        <v>28078</v>
      </c>
      <c r="G1966">
        <v>35.444074999999998</v>
      </c>
      <c r="H1966">
        <v>-80.867458999999997</v>
      </c>
      <c r="I1966">
        <v>2</v>
      </c>
      <c r="J1966">
        <v>17</v>
      </c>
      <c r="K1966">
        <v>1</v>
      </c>
      <c r="L1966" t="s">
        <v>3422</v>
      </c>
    </row>
    <row r="1967" spans="1:12" x14ac:dyDescent="0.2">
      <c r="A1967" t="s">
        <v>7183</v>
      </c>
      <c r="B1967" t="s">
        <v>3485</v>
      </c>
      <c r="C1967" t="s">
        <v>7184</v>
      </c>
      <c r="D1967" t="s">
        <v>21</v>
      </c>
      <c r="E1967" t="s">
        <v>16</v>
      </c>
      <c r="F1967">
        <v>28203</v>
      </c>
      <c r="G1967">
        <v>35.208593700000002</v>
      </c>
      <c r="H1967">
        <v>-80.859659800000003</v>
      </c>
      <c r="I1967">
        <v>3</v>
      </c>
      <c r="J1967">
        <v>211</v>
      </c>
      <c r="K1967">
        <v>0</v>
      </c>
      <c r="L1967" t="s">
        <v>287</v>
      </c>
    </row>
    <row r="1968" spans="1:12" x14ac:dyDescent="0.2">
      <c r="A1968" t="s">
        <v>7185</v>
      </c>
      <c r="B1968" t="s">
        <v>7186</v>
      </c>
      <c r="C1968" t="s">
        <v>7187</v>
      </c>
      <c r="D1968" t="s">
        <v>39</v>
      </c>
      <c r="E1968" t="s">
        <v>16</v>
      </c>
      <c r="F1968">
        <v>28027</v>
      </c>
      <c r="G1968">
        <v>35.385037799999999</v>
      </c>
      <c r="H1968">
        <v>-80.602963900000006</v>
      </c>
      <c r="I1968">
        <v>4</v>
      </c>
      <c r="J1968">
        <v>4</v>
      </c>
      <c r="K1968">
        <v>1</v>
      </c>
      <c r="L1968" t="s">
        <v>1247</v>
      </c>
    </row>
    <row r="1969" spans="1:12" x14ac:dyDescent="0.2">
      <c r="A1969" t="s">
        <v>7188</v>
      </c>
      <c r="B1969" t="s">
        <v>7189</v>
      </c>
      <c r="C1969" t="s">
        <v>7190</v>
      </c>
      <c r="D1969" t="s">
        <v>21</v>
      </c>
      <c r="E1969" t="s">
        <v>16</v>
      </c>
      <c r="F1969">
        <v>28269</v>
      </c>
      <c r="G1969">
        <v>35.367100999999998</v>
      </c>
      <c r="H1969">
        <v>-80.785908000000006</v>
      </c>
      <c r="I1969">
        <v>3</v>
      </c>
      <c r="J1969">
        <v>4</v>
      </c>
      <c r="K1969">
        <v>1</v>
      </c>
      <c r="L1969" t="s">
        <v>7191</v>
      </c>
    </row>
    <row r="1970" spans="1:12" x14ac:dyDescent="0.2">
      <c r="A1970" t="s">
        <v>7192</v>
      </c>
      <c r="B1970" t="s">
        <v>2144</v>
      </c>
      <c r="C1970" t="s">
        <v>7193</v>
      </c>
      <c r="D1970" t="s">
        <v>167</v>
      </c>
      <c r="E1970" t="s">
        <v>16</v>
      </c>
      <c r="F1970">
        <v>28075</v>
      </c>
      <c r="G1970">
        <v>35.315567999999999</v>
      </c>
      <c r="H1970">
        <v>-80.677987000000002</v>
      </c>
      <c r="I1970">
        <v>3</v>
      </c>
      <c r="J1970">
        <v>19</v>
      </c>
      <c r="K1970">
        <v>1</v>
      </c>
      <c r="L1970" t="s">
        <v>2146</v>
      </c>
    </row>
    <row r="1971" spans="1:12" x14ac:dyDescent="0.2">
      <c r="A1971" t="s">
        <v>7194</v>
      </c>
      <c r="B1971" t="s">
        <v>7195</v>
      </c>
      <c r="C1971" t="s">
        <v>552</v>
      </c>
      <c r="D1971" t="s">
        <v>21</v>
      </c>
      <c r="E1971" t="s">
        <v>16</v>
      </c>
      <c r="F1971">
        <v>28208</v>
      </c>
      <c r="G1971">
        <v>35.221422799999999</v>
      </c>
      <c r="H1971">
        <v>-80.9437985</v>
      </c>
      <c r="I1971">
        <v>1.5</v>
      </c>
      <c r="J1971">
        <v>24</v>
      </c>
      <c r="K1971">
        <v>1</v>
      </c>
      <c r="L1971" t="s">
        <v>7196</v>
      </c>
    </row>
    <row r="1972" spans="1:12" x14ac:dyDescent="0.2">
      <c r="A1972" t="s">
        <v>7197</v>
      </c>
      <c r="B1972" t="s">
        <v>7198</v>
      </c>
      <c r="C1972" t="s">
        <v>7199</v>
      </c>
      <c r="D1972" t="s">
        <v>21</v>
      </c>
      <c r="E1972" t="s">
        <v>16</v>
      </c>
      <c r="F1972">
        <v>28205</v>
      </c>
      <c r="G1972">
        <v>35.247357000000001</v>
      </c>
      <c r="H1972">
        <v>-80.8056579</v>
      </c>
      <c r="I1972">
        <v>4</v>
      </c>
      <c r="J1972">
        <v>53</v>
      </c>
      <c r="K1972">
        <v>0</v>
      </c>
      <c r="L1972" t="s">
        <v>7200</v>
      </c>
    </row>
    <row r="1973" spans="1:12" x14ac:dyDescent="0.2">
      <c r="A1973" t="s">
        <v>7201</v>
      </c>
      <c r="B1973" t="s">
        <v>7202</v>
      </c>
      <c r="D1973" t="s">
        <v>21</v>
      </c>
      <c r="E1973" t="s">
        <v>16</v>
      </c>
      <c r="F1973">
        <v>28208</v>
      </c>
      <c r="G1973">
        <v>35.212972999999998</v>
      </c>
      <c r="H1973">
        <v>-80.9097127</v>
      </c>
      <c r="I1973">
        <v>1</v>
      </c>
      <c r="J1973">
        <v>6</v>
      </c>
      <c r="K1973">
        <v>0</v>
      </c>
      <c r="L1973" t="s">
        <v>1735</v>
      </c>
    </row>
    <row r="1974" spans="1:12" x14ac:dyDescent="0.2">
      <c r="A1974" t="s">
        <v>7203</v>
      </c>
      <c r="B1974" t="s">
        <v>7204</v>
      </c>
      <c r="C1974" t="s">
        <v>7205</v>
      </c>
      <c r="D1974" t="s">
        <v>21</v>
      </c>
      <c r="E1974" t="s">
        <v>16</v>
      </c>
      <c r="F1974">
        <v>28211</v>
      </c>
      <c r="G1974">
        <v>35.191116899999997</v>
      </c>
      <c r="H1974">
        <v>-80.797244399999997</v>
      </c>
      <c r="I1974">
        <v>3</v>
      </c>
      <c r="J1974">
        <v>15</v>
      </c>
      <c r="K1974">
        <v>1</v>
      </c>
      <c r="L1974" t="s">
        <v>176</v>
      </c>
    </row>
    <row r="1975" spans="1:12" x14ac:dyDescent="0.2">
      <c r="A1975" t="s">
        <v>7206</v>
      </c>
      <c r="B1975" t="s">
        <v>2708</v>
      </c>
      <c r="C1975" t="s">
        <v>7207</v>
      </c>
      <c r="D1975" t="s">
        <v>39</v>
      </c>
      <c r="E1975" t="s">
        <v>16</v>
      </c>
      <c r="F1975">
        <v>28027</v>
      </c>
      <c r="G1975">
        <v>35.414798599999997</v>
      </c>
      <c r="H1975">
        <v>-80.668238299999999</v>
      </c>
      <c r="I1975">
        <v>4</v>
      </c>
      <c r="J1975">
        <v>10</v>
      </c>
      <c r="K1975">
        <v>1</v>
      </c>
      <c r="L1975" t="s">
        <v>7208</v>
      </c>
    </row>
    <row r="1976" spans="1:12" x14ac:dyDescent="0.2">
      <c r="A1976" t="s">
        <v>7209</v>
      </c>
      <c r="B1976" t="s">
        <v>7210</v>
      </c>
      <c r="C1976" t="s">
        <v>7211</v>
      </c>
      <c r="D1976" t="s">
        <v>21</v>
      </c>
      <c r="E1976" t="s">
        <v>16</v>
      </c>
      <c r="F1976">
        <v>28211</v>
      </c>
      <c r="G1976">
        <v>35.178736800000003</v>
      </c>
      <c r="H1976">
        <v>-80.799061800000004</v>
      </c>
      <c r="I1976">
        <v>3.5</v>
      </c>
      <c r="J1976">
        <v>11</v>
      </c>
      <c r="K1976">
        <v>1</v>
      </c>
      <c r="L1976" t="s">
        <v>7212</v>
      </c>
    </row>
    <row r="1977" spans="1:12" x14ac:dyDescent="0.2">
      <c r="A1977" t="s">
        <v>7213</v>
      </c>
      <c r="B1977" t="s">
        <v>7214</v>
      </c>
      <c r="C1977" t="s">
        <v>7215</v>
      </c>
      <c r="D1977" t="s">
        <v>21</v>
      </c>
      <c r="E1977" t="s">
        <v>16</v>
      </c>
      <c r="F1977">
        <v>28202</v>
      </c>
      <c r="G1977">
        <v>35.228886099999997</v>
      </c>
      <c r="H1977">
        <v>-80.8426659</v>
      </c>
      <c r="I1977">
        <v>3.5</v>
      </c>
      <c r="J1977">
        <v>586</v>
      </c>
      <c r="K1977">
        <v>1</v>
      </c>
      <c r="L1977" t="s">
        <v>7216</v>
      </c>
    </row>
    <row r="1978" spans="1:12" x14ac:dyDescent="0.2">
      <c r="A1978" t="s">
        <v>7217</v>
      </c>
      <c r="B1978" t="s">
        <v>7218</v>
      </c>
      <c r="C1978" t="s">
        <v>7219</v>
      </c>
      <c r="D1978" t="s">
        <v>39</v>
      </c>
      <c r="E1978" t="s">
        <v>16</v>
      </c>
      <c r="F1978">
        <v>28027</v>
      </c>
      <c r="G1978">
        <v>35.371259000000002</v>
      </c>
      <c r="H1978">
        <v>-80.669285000000002</v>
      </c>
      <c r="I1978">
        <v>5</v>
      </c>
      <c r="J1978">
        <v>3</v>
      </c>
      <c r="K1978">
        <v>1</v>
      </c>
      <c r="L1978" t="s">
        <v>7220</v>
      </c>
    </row>
    <row r="1979" spans="1:12" x14ac:dyDescent="0.2">
      <c r="A1979" t="s">
        <v>7221</v>
      </c>
      <c r="B1979" t="s">
        <v>7222</v>
      </c>
      <c r="C1979" t="s">
        <v>7223</v>
      </c>
      <c r="D1979" t="s">
        <v>135</v>
      </c>
      <c r="E1979" t="s">
        <v>16</v>
      </c>
      <c r="F1979">
        <v>28105</v>
      </c>
      <c r="G1979">
        <v>35.139574199999998</v>
      </c>
      <c r="H1979">
        <v>-80.683968699999994</v>
      </c>
      <c r="I1979">
        <v>3</v>
      </c>
      <c r="J1979">
        <v>3</v>
      </c>
      <c r="K1979">
        <v>1</v>
      </c>
      <c r="L1979" t="s">
        <v>2115</v>
      </c>
    </row>
    <row r="1980" spans="1:12" x14ac:dyDescent="0.2">
      <c r="A1980" t="s">
        <v>7224</v>
      </c>
      <c r="B1980" t="s">
        <v>7225</v>
      </c>
      <c r="C1980" t="s">
        <v>7226</v>
      </c>
      <c r="D1980" t="s">
        <v>21</v>
      </c>
      <c r="E1980" t="s">
        <v>16</v>
      </c>
      <c r="F1980">
        <v>28217</v>
      </c>
      <c r="G1980">
        <v>35.176018999999997</v>
      </c>
      <c r="H1980">
        <v>-80.876497999999998</v>
      </c>
      <c r="I1980">
        <v>3</v>
      </c>
      <c r="J1980">
        <v>9</v>
      </c>
      <c r="K1980">
        <v>0</v>
      </c>
      <c r="L1980" t="s">
        <v>7227</v>
      </c>
    </row>
    <row r="1981" spans="1:12" x14ac:dyDescent="0.2">
      <c r="A1981" t="s">
        <v>7228</v>
      </c>
      <c r="B1981" t="s">
        <v>7229</v>
      </c>
      <c r="C1981" t="s">
        <v>7230</v>
      </c>
      <c r="D1981" t="s">
        <v>135</v>
      </c>
      <c r="E1981" t="s">
        <v>16</v>
      </c>
      <c r="F1981">
        <v>28105</v>
      </c>
      <c r="G1981">
        <v>35.117458343499997</v>
      </c>
      <c r="H1981">
        <v>-80.719558715800005</v>
      </c>
      <c r="I1981">
        <v>4.5</v>
      </c>
      <c r="J1981">
        <v>114</v>
      </c>
      <c r="K1981">
        <v>1</v>
      </c>
      <c r="L1981" t="s">
        <v>7231</v>
      </c>
    </row>
    <row r="1982" spans="1:12" x14ac:dyDescent="0.2">
      <c r="A1982" t="s">
        <v>7232</v>
      </c>
      <c r="B1982" t="s">
        <v>7233</v>
      </c>
      <c r="C1982" t="s">
        <v>7234</v>
      </c>
      <c r="D1982" t="s">
        <v>21</v>
      </c>
      <c r="E1982" t="s">
        <v>16</v>
      </c>
      <c r="F1982">
        <v>28226</v>
      </c>
      <c r="G1982">
        <v>35.091494500000003</v>
      </c>
      <c r="H1982">
        <v>-80.845822799999993</v>
      </c>
      <c r="I1982">
        <v>3.5</v>
      </c>
      <c r="J1982">
        <v>106</v>
      </c>
      <c r="K1982">
        <v>1</v>
      </c>
      <c r="L1982" t="s">
        <v>7235</v>
      </c>
    </row>
    <row r="1983" spans="1:12" x14ac:dyDescent="0.2">
      <c r="A1983" t="s">
        <v>7236</v>
      </c>
      <c r="B1983" t="s">
        <v>7237</v>
      </c>
      <c r="C1983" t="s">
        <v>7238</v>
      </c>
      <c r="D1983" t="s">
        <v>942</v>
      </c>
      <c r="E1983" t="s">
        <v>16</v>
      </c>
      <c r="F1983">
        <v>28120</v>
      </c>
      <c r="G1983">
        <v>35.297261160700003</v>
      </c>
      <c r="H1983">
        <v>-81.015352495000002</v>
      </c>
      <c r="I1983">
        <v>2</v>
      </c>
      <c r="J1983">
        <v>15</v>
      </c>
      <c r="K1983">
        <v>0</v>
      </c>
      <c r="L1983" t="s">
        <v>7239</v>
      </c>
    </row>
    <row r="1984" spans="1:12" x14ac:dyDescent="0.2">
      <c r="A1984" t="s">
        <v>7240</v>
      </c>
      <c r="B1984" t="s">
        <v>7241</v>
      </c>
      <c r="C1984" t="s">
        <v>7242</v>
      </c>
      <c r="D1984" t="s">
        <v>21</v>
      </c>
      <c r="E1984" t="s">
        <v>16</v>
      </c>
      <c r="F1984">
        <v>28277</v>
      </c>
      <c r="G1984">
        <v>35.026269109899999</v>
      </c>
      <c r="H1984">
        <v>-80.839070342499994</v>
      </c>
      <c r="I1984">
        <v>5</v>
      </c>
      <c r="J1984">
        <v>16</v>
      </c>
      <c r="K1984">
        <v>0</v>
      </c>
      <c r="L1984" t="s">
        <v>7243</v>
      </c>
    </row>
    <row r="1985" spans="1:12" x14ac:dyDescent="0.2">
      <c r="A1985" t="s">
        <v>7244</v>
      </c>
      <c r="B1985" t="s">
        <v>7245</v>
      </c>
      <c r="C1985" t="s">
        <v>7246</v>
      </c>
      <c r="D1985" t="s">
        <v>21</v>
      </c>
      <c r="E1985" t="s">
        <v>16</v>
      </c>
      <c r="F1985">
        <v>28205</v>
      </c>
      <c r="G1985">
        <v>35.193742700000001</v>
      </c>
      <c r="H1985">
        <v>-80.780038300000001</v>
      </c>
      <c r="I1985">
        <v>4.5</v>
      </c>
      <c r="J1985">
        <v>29</v>
      </c>
      <c r="K1985">
        <v>1</v>
      </c>
      <c r="L1985" t="s">
        <v>7247</v>
      </c>
    </row>
    <row r="1986" spans="1:12" x14ac:dyDescent="0.2">
      <c r="A1986" t="s">
        <v>7248</v>
      </c>
      <c r="B1986" t="s">
        <v>7249</v>
      </c>
      <c r="C1986" t="s">
        <v>7250</v>
      </c>
      <c r="D1986" t="s">
        <v>21</v>
      </c>
      <c r="E1986" t="s">
        <v>16</v>
      </c>
      <c r="F1986">
        <v>28227</v>
      </c>
      <c r="G1986">
        <v>35.163811799999998</v>
      </c>
      <c r="H1986">
        <v>-80.738958199999999</v>
      </c>
      <c r="I1986">
        <v>4</v>
      </c>
      <c r="J1986">
        <v>135</v>
      </c>
      <c r="K1986">
        <v>1</v>
      </c>
      <c r="L1986" t="s">
        <v>3605</v>
      </c>
    </row>
    <row r="1987" spans="1:12" x14ac:dyDescent="0.2">
      <c r="A1987" t="s">
        <v>7251</v>
      </c>
      <c r="B1987" t="s">
        <v>7252</v>
      </c>
      <c r="C1987" t="s">
        <v>7253</v>
      </c>
      <c r="D1987" t="s">
        <v>21</v>
      </c>
      <c r="E1987" t="s">
        <v>16</v>
      </c>
      <c r="F1987">
        <v>28206</v>
      </c>
      <c r="G1987">
        <v>35.254285299999999</v>
      </c>
      <c r="H1987">
        <v>-80.829571999999999</v>
      </c>
      <c r="I1987">
        <v>3.5</v>
      </c>
      <c r="J1987">
        <v>3</v>
      </c>
      <c r="K1987">
        <v>1</v>
      </c>
      <c r="L1987" t="s">
        <v>7254</v>
      </c>
    </row>
    <row r="1988" spans="1:12" x14ac:dyDescent="0.2">
      <c r="A1988" t="s">
        <v>7255</v>
      </c>
      <c r="B1988" t="s">
        <v>7256</v>
      </c>
      <c r="C1988" t="s">
        <v>7257</v>
      </c>
      <c r="D1988" t="s">
        <v>21</v>
      </c>
      <c r="E1988" t="s">
        <v>16</v>
      </c>
      <c r="F1988">
        <v>28205</v>
      </c>
      <c r="G1988">
        <v>35.236732000000003</v>
      </c>
      <c r="H1988">
        <v>-80.776576000000006</v>
      </c>
      <c r="I1988">
        <v>4</v>
      </c>
      <c r="J1988">
        <v>4</v>
      </c>
      <c r="K1988">
        <v>0</v>
      </c>
      <c r="L1988" t="s">
        <v>7258</v>
      </c>
    </row>
    <row r="1989" spans="1:12" x14ac:dyDescent="0.2">
      <c r="A1989" t="e">
        <f>-l45pZ9izx2mo5RzX2PwMw</f>
        <v>#NAME?</v>
      </c>
      <c r="B1989" t="s">
        <v>7259</v>
      </c>
      <c r="C1989" t="s">
        <v>7260</v>
      </c>
      <c r="D1989" t="s">
        <v>456</v>
      </c>
      <c r="E1989" t="s">
        <v>16</v>
      </c>
      <c r="F1989">
        <v>28012</v>
      </c>
      <c r="G1989">
        <v>35.243098400000001</v>
      </c>
      <c r="H1989">
        <v>-81.037468200000006</v>
      </c>
      <c r="I1989">
        <v>3.5</v>
      </c>
      <c r="J1989">
        <v>6</v>
      </c>
      <c r="K1989">
        <v>1</v>
      </c>
      <c r="L1989" t="s">
        <v>7261</v>
      </c>
    </row>
    <row r="1990" spans="1:12" x14ac:dyDescent="0.2">
      <c r="A1990" t="s">
        <v>7262</v>
      </c>
      <c r="B1990" t="s">
        <v>7263</v>
      </c>
      <c r="C1990" t="s">
        <v>7264</v>
      </c>
      <c r="D1990" t="s">
        <v>21</v>
      </c>
      <c r="E1990" t="s">
        <v>16</v>
      </c>
      <c r="F1990">
        <v>28205</v>
      </c>
      <c r="G1990">
        <v>35.246775300000003</v>
      </c>
      <c r="H1990">
        <v>-80.805792100000005</v>
      </c>
      <c r="I1990">
        <v>4</v>
      </c>
      <c r="J1990">
        <v>12</v>
      </c>
      <c r="K1990">
        <v>1</v>
      </c>
      <c r="L1990" t="s">
        <v>188</v>
      </c>
    </row>
    <row r="1991" spans="1:12" x14ac:dyDescent="0.2">
      <c r="A1991" t="s">
        <v>7265</v>
      </c>
      <c r="B1991" t="s">
        <v>7266</v>
      </c>
      <c r="C1991" t="s">
        <v>7267</v>
      </c>
      <c r="D1991" t="s">
        <v>21</v>
      </c>
      <c r="E1991" t="s">
        <v>16</v>
      </c>
      <c r="F1991">
        <v>28211</v>
      </c>
      <c r="G1991">
        <v>35.176222000000003</v>
      </c>
      <c r="H1991">
        <v>-80.802374999999998</v>
      </c>
      <c r="I1991">
        <v>4.5</v>
      </c>
      <c r="J1991">
        <v>5</v>
      </c>
      <c r="K1991">
        <v>0</v>
      </c>
      <c r="L1991" t="s">
        <v>7268</v>
      </c>
    </row>
    <row r="1992" spans="1:12" x14ac:dyDescent="0.2">
      <c r="A1992" t="s">
        <v>7269</v>
      </c>
      <c r="B1992" t="s">
        <v>3403</v>
      </c>
      <c r="C1992" t="s">
        <v>7270</v>
      </c>
      <c r="D1992" t="s">
        <v>21</v>
      </c>
      <c r="E1992" t="s">
        <v>16</v>
      </c>
      <c r="F1992">
        <v>28277</v>
      </c>
      <c r="G1992">
        <v>35.058883544499999</v>
      </c>
      <c r="H1992">
        <v>-80.816202685899995</v>
      </c>
      <c r="I1992">
        <v>3.5</v>
      </c>
      <c r="J1992">
        <v>7</v>
      </c>
      <c r="K1992">
        <v>1</v>
      </c>
      <c r="L1992" t="s">
        <v>7271</v>
      </c>
    </row>
    <row r="1993" spans="1:12" x14ac:dyDescent="0.2">
      <c r="A1993" t="s">
        <v>7272</v>
      </c>
      <c r="B1993" t="s">
        <v>7273</v>
      </c>
      <c r="C1993" t="s">
        <v>7274</v>
      </c>
      <c r="D1993" t="s">
        <v>21</v>
      </c>
      <c r="E1993" t="s">
        <v>16</v>
      </c>
      <c r="F1993">
        <v>28277</v>
      </c>
      <c r="G1993">
        <v>35.063206999999998</v>
      </c>
      <c r="H1993">
        <v>-80.855725199999995</v>
      </c>
      <c r="I1993">
        <v>4.5</v>
      </c>
      <c r="J1993">
        <v>6</v>
      </c>
      <c r="K1993">
        <v>1</v>
      </c>
      <c r="L1993" t="s">
        <v>7275</v>
      </c>
    </row>
    <row r="1994" spans="1:12" x14ac:dyDescent="0.2">
      <c r="A1994" t="s">
        <v>7276</v>
      </c>
      <c r="B1994" t="s">
        <v>7277</v>
      </c>
      <c r="C1994" t="s">
        <v>7278</v>
      </c>
      <c r="D1994" t="s">
        <v>21</v>
      </c>
      <c r="E1994" t="s">
        <v>16</v>
      </c>
      <c r="F1994">
        <v>28273</v>
      </c>
      <c r="G1994">
        <v>35.129451000000003</v>
      </c>
      <c r="H1994">
        <v>-80.881511000000003</v>
      </c>
      <c r="I1994">
        <v>4.5</v>
      </c>
      <c r="J1994">
        <v>6</v>
      </c>
      <c r="K1994">
        <v>0</v>
      </c>
      <c r="L1994" t="s">
        <v>7279</v>
      </c>
    </row>
    <row r="1995" spans="1:12" x14ac:dyDescent="0.2">
      <c r="A1995" t="s">
        <v>7280</v>
      </c>
      <c r="B1995" t="s">
        <v>121</v>
      </c>
      <c r="C1995" t="s">
        <v>7281</v>
      </c>
      <c r="D1995" t="s">
        <v>21</v>
      </c>
      <c r="E1995" t="s">
        <v>16</v>
      </c>
      <c r="F1995">
        <v>28277</v>
      </c>
      <c r="G1995">
        <v>35.051320699999998</v>
      </c>
      <c r="H1995">
        <v>-80.770556099999993</v>
      </c>
      <c r="I1995">
        <v>1.5</v>
      </c>
      <c r="J1995">
        <v>11</v>
      </c>
      <c r="K1995">
        <v>1</v>
      </c>
      <c r="L1995" t="s">
        <v>7282</v>
      </c>
    </row>
    <row r="1996" spans="1:12" x14ac:dyDescent="0.2">
      <c r="A1996" t="s">
        <v>7283</v>
      </c>
      <c r="B1996" t="s">
        <v>7284</v>
      </c>
      <c r="C1996" t="s">
        <v>7285</v>
      </c>
      <c r="D1996" t="s">
        <v>2557</v>
      </c>
      <c r="E1996" t="s">
        <v>16</v>
      </c>
      <c r="F1996">
        <v>28032</v>
      </c>
      <c r="G1996">
        <v>35.2490509</v>
      </c>
      <c r="H1996">
        <v>-81.080899900000006</v>
      </c>
      <c r="I1996">
        <v>3.5</v>
      </c>
      <c r="J1996">
        <v>3</v>
      </c>
      <c r="K1996">
        <v>1</v>
      </c>
      <c r="L1996" t="s">
        <v>709</v>
      </c>
    </row>
    <row r="1997" spans="1:12" x14ac:dyDescent="0.2">
      <c r="A1997" t="s">
        <v>7286</v>
      </c>
      <c r="B1997" t="s">
        <v>7287</v>
      </c>
      <c r="C1997" t="s">
        <v>7288</v>
      </c>
      <c r="D1997" t="s">
        <v>21</v>
      </c>
      <c r="E1997" t="s">
        <v>16</v>
      </c>
      <c r="F1997">
        <v>28208</v>
      </c>
      <c r="G1997">
        <v>35.193800699999997</v>
      </c>
      <c r="H1997">
        <v>-80.939565200000004</v>
      </c>
      <c r="I1997">
        <v>4.5</v>
      </c>
      <c r="J1997">
        <v>12</v>
      </c>
      <c r="K1997">
        <v>1</v>
      </c>
      <c r="L1997" t="s">
        <v>312</v>
      </c>
    </row>
    <row r="1998" spans="1:12" x14ac:dyDescent="0.2">
      <c r="A1998" t="s">
        <v>7289</v>
      </c>
      <c r="B1998" t="s">
        <v>7290</v>
      </c>
      <c r="C1998" t="s">
        <v>7291</v>
      </c>
      <c r="D1998" t="s">
        <v>588</v>
      </c>
      <c r="E1998" t="s">
        <v>16</v>
      </c>
      <c r="F1998">
        <v>28110</v>
      </c>
      <c r="G1998">
        <v>35.015078258199999</v>
      </c>
      <c r="H1998">
        <v>-80.5731533469</v>
      </c>
      <c r="I1998">
        <v>3</v>
      </c>
      <c r="J1998">
        <v>23</v>
      </c>
      <c r="K1998">
        <v>1</v>
      </c>
      <c r="L1998" t="s">
        <v>923</v>
      </c>
    </row>
    <row r="1999" spans="1:12" x14ac:dyDescent="0.2">
      <c r="A1999" t="s">
        <v>7292</v>
      </c>
      <c r="B1999" t="s">
        <v>446</v>
      </c>
      <c r="C1999" t="s">
        <v>7293</v>
      </c>
      <c r="D1999" t="s">
        <v>39</v>
      </c>
      <c r="E1999" t="s">
        <v>16</v>
      </c>
      <c r="F1999">
        <v>28027</v>
      </c>
      <c r="G1999">
        <v>35.368746000000002</v>
      </c>
      <c r="H1999">
        <v>-80.720753999999999</v>
      </c>
      <c r="I1999">
        <v>3</v>
      </c>
      <c r="J1999">
        <v>18</v>
      </c>
      <c r="K1999">
        <v>1</v>
      </c>
      <c r="L1999" t="s">
        <v>448</v>
      </c>
    </row>
    <row r="2000" spans="1:12" x14ac:dyDescent="0.2">
      <c r="A2000" t="s">
        <v>7294</v>
      </c>
      <c r="B2000" t="s">
        <v>7295</v>
      </c>
      <c r="C2000" t="s">
        <v>7296</v>
      </c>
      <c r="D2000" t="s">
        <v>21</v>
      </c>
      <c r="E2000" t="s">
        <v>16</v>
      </c>
      <c r="F2000">
        <v>28209</v>
      </c>
      <c r="G2000">
        <v>35.200924800000003</v>
      </c>
      <c r="H2000">
        <v>-80.867117199999996</v>
      </c>
      <c r="I2000">
        <v>4</v>
      </c>
      <c r="J2000">
        <v>5</v>
      </c>
      <c r="K2000">
        <v>0</v>
      </c>
      <c r="L2000" t="s">
        <v>7297</v>
      </c>
    </row>
    <row r="2001" spans="1:12" x14ac:dyDescent="0.2">
      <c r="A2001" t="s">
        <v>7298</v>
      </c>
      <c r="B2001" t="s">
        <v>7299</v>
      </c>
      <c r="C2001" t="s">
        <v>7300</v>
      </c>
      <c r="D2001" t="s">
        <v>21</v>
      </c>
      <c r="E2001" t="s">
        <v>16</v>
      </c>
      <c r="F2001">
        <v>28202</v>
      </c>
      <c r="G2001">
        <v>35.224013100000001</v>
      </c>
      <c r="H2001">
        <v>-80.846472800000001</v>
      </c>
      <c r="I2001">
        <v>4</v>
      </c>
      <c r="J2001">
        <v>17</v>
      </c>
      <c r="K2001">
        <v>0</v>
      </c>
      <c r="L2001" t="s">
        <v>7301</v>
      </c>
    </row>
    <row r="2002" spans="1:12" x14ac:dyDescent="0.2">
      <c r="A2002" t="s">
        <v>7302</v>
      </c>
      <c r="B2002" t="s">
        <v>7303</v>
      </c>
      <c r="C2002" t="s">
        <v>7304</v>
      </c>
      <c r="D2002" t="s">
        <v>21</v>
      </c>
      <c r="E2002" t="s">
        <v>16</v>
      </c>
      <c r="F2002">
        <v>28278</v>
      </c>
      <c r="G2002">
        <v>35.169429700000002</v>
      </c>
      <c r="H2002">
        <v>-80.970041199999997</v>
      </c>
      <c r="I2002">
        <v>4</v>
      </c>
      <c r="J2002">
        <v>5</v>
      </c>
      <c r="K2002">
        <v>1</v>
      </c>
      <c r="L2002" t="s">
        <v>7305</v>
      </c>
    </row>
    <row r="2003" spans="1:12" x14ac:dyDescent="0.2">
      <c r="A2003" t="s">
        <v>7306</v>
      </c>
      <c r="B2003" t="s">
        <v>7303</v>
      </c>
      <c r="C2003" t="s">
        <v>7307</v>
      </c>
      <c r="D2003" t="s">
        <v>21</v>
      </c>
      <c r="E2003" t="s">
        <v>16</v>
      </c>
      <c r="F2003">
        <v>28216</v>
      </c>
      <c r="G2003">
        <v>35.352552799999998</v>
      </c>
      <c r="H2003">
        <v>-80.851188800000003</v>
      </c>
      <c r="I2003">
        <v>2.5</v>
      </c>
      <c r="J2003">
        <v>5</v>
      </c>
      <c r="K2003">
        <v>1</v>
      </c>
      <c r="L2003" t="s">
        <v>3456</v>
      </c>
    </row>
    <row r="2004" spans="1:12" x14ac:dyDescent="0.2">
      <c r="A2004" t="s">
        <v>7308</v>
      </c>
      <c r="B2004" t="s">
        <v>7309</v>
      </c>
      <c r="C2004" t="s">
        <v>7310</v>
      </c>
      <c r="D2004" t="s">
        <v>21</v>
      </c>
      <c r="E2004" t="s">
        <v>16</v>
      </c>
      <c r="F2004">
        <v>28262</v>
      </c>
      <c r="G2004">
        <v>35.310237200000003</v>
      </c>
      <c r="H2004">
        <v>-80.749372699999995</v>
      </c>
      <c r="I2004">
        <v>4.5</v>
      </c>
      <c r="J2004">
        <v>26</v>
      </c>
      <c r="K2004">
        <v>1</v>
      </c>
      <c r="L2004" t="s">
        <v>7311</v>
      </c>
    </row>
    <row r="2005" spans="1:12" x14ac:dyDescent="0.2">
      <c r="A2005" t="s">
        <v>7312</v>
      </c>
      <c r="B2005" t="s">
        <v>7313</v>
      </c>
      <c r="C2005" t="s">
        <v>7314</v>
      </c>
      <c r="D2005" t="s">
        <v>21</v>
      </c>
      <c r="E2005" t="s">
        <v>16</v>
      </c>
      <c r="F2005">
        <v>28205</v>
      </c>
      <c r="G2005">
        <v>35.203726899999999</v>
      </c>
      <c r="H2005">
        <v>-80.799585699999994</v>
      </c>
      <c r="I2005">
        <v>2</v>
      </c>
      <c r="J2005">
        <v>3</v>
      </c>
      <c r="K2005">
        <v>1</v>
      </c>
      <c r="L2005" t="s">
        <v>7315</v>
      </c>
    </row>
    <row r="2006" spans="1:12" x14ac:dyDescent="0.2">
      <c r="A2006" t="s">
        <v>7316</v>
      </c>
      <c r="B2006" t="s">
        <v>7317</v>
      </c>
      <c r="C2006" t="s">
        <v>7318</v>
      </c>
      <c r="D2006" t="s">
        <v>21</v>
      </c>
      <c r="E2006" t="s">
        <v>16</v>
      </c>
      <c r="F2006">
        <v>28214</v>
      </c>
      <c r="G2006">
        <v>35.270702</v>
      </c>
      <c r="H2006">
        <v>-80.937229000000002</v>
      </c>
      <c r="I2006">
        <v>2</v>
      </c>
      <c r="J2006">
        <v>16</v>
      </c>
      <c r="K2006">
        <v>1</v>
      </c>
      <c r="L2006" t="s">
        <v>176</v>
      </c>
    </row>
    <row r="2007" spans="1:12" x14ac:dyDescent="0.2">
      <c r="A2007" t="s">
        <v>7319</v>
      </c>
      <c r="B2007" t="s">
        <v>7320</v>
      </c>
      <c r="C2007" t="s">
        <v>7321</v>
      </c>
      <c r="D2007" t="s">
        <v>21</v>
      </c>
      <c r="E2007" t="s">
        <v>16</v>
      </c>
      <c r="F2007">
        <v>28205</v>
      </c>
      <c r="G2007">
        <v>35.208954200000001</v>
      </c>
      <c r="H2007">
        <v>-80.801138699999996</v>
      </c>
      <c r="I2007">
        <v>4</v>
      </c>
      <c r="J2007">
        <v>3</v>
      </c>
      <c r="K2007">
        <v>0</v>
      </c>
      <c r="L2007" t="s">
        <v>7322</v>
      </c>
    </row>
    <row r="2008" spans="1:12" x14ac:dyDescent="0.2">
      <c r="A2008" t="s">
        <v>7323</v>
      </c>
      <c r="B2008" t="s">
        <v>2246</v>
      </c>
      <c r="C2008" t="s">
        <v>7324</v>
      </c>
      <c r="D2008" t="s">
        <v>21</v>
      </c>
      <c r="E2008" t="s">
        <v>16</v>
      </c>
      <c r="F2008">
        <v>28262</v>
      </c>
      <c r="G2008">
        <v>35.299827322600002</v>
      </c>
      <c r="H2008">
        <v>-80.800503194300006</v>
      </c>
      <c r="I2008">
        <v>4.5</v>
      </c>
      <c r="J2008">
        <v>4</v>
      </c>
      <c r="K2008">
        <v>1</v>
      </c>
      <c r="L2008" t="s">
        <v>1173</v>
      </c>
    </row>
    <row r="2009" spans="1:12" x14ac:dyDescent="0.2">
      <c r="A2009" t="s">
        <v>7325</v>
      </c>
      <c r="B2009" t="s">
        <v>7326</v>
      </c>
      <c r="C2009" t="s">
        <v>7327</v>
      </c>
      <c r="D2009" t="s">
        <v>643</v>
      </c>
      <c r="E2009" t="s">
        <v>16</v>
      </c>
      <c r="F2009">
        <v>28079</v>
      </c>
      <c r="G2009">
        <v>35.051734000000003</v>
      </c>
      <c r="H2009">
        <v>-80.645781999999997</v>
      </c>
      <c r="I2009">
        <v>3</v>
      </c>
      <c r="J2009">
        <v>40</v>
      </c>
      <c r="K2009">
        <v>1</v>
      </c>
      <c r="L2009" t="s">
        <v>7328</v>
      </c>
    </row>
    <row r="2010" spans="1:12" x14ac:dyDescent="0.2">
      <c r="A2010" t="s">
        <v>7329</v>
      </c>
      <c r="B2010" t="s">
        <v>7330</v>
      </c>
      <c r="C2010" t="s">
        <v>7331</v>
      </c>
      <c r="D2010" t="s">
        <v>359</v>
      </c>
      <c r="E2010" t="s">
        <v>16</v>
      </c>
      <c r="F2010">
        <v>28031</v>
      </c>
      <c r="G2010">
        <v>35.5029878</v>
      </c>
      <c r="H2010">
        <v>-80.842254999999994</v>
      </c>
      <c r="I2010">
        <v>4</v>
      </c>
      <c r="J2010">
        <v>7</v>
      </c>
      <c r="K2010">
        <v>1</v>
      </c>
      <c r="L2010" t="s">
        <v>7332</v>
      </c>
    </row>
    <row r="2011" spans="1:12" x14ac:dyDescent="0.2">
      <c r="A2011" t="s">
        <v>7333</v>
      </c>
      <c r="B2011" t="s">
        <v>7334</v>
      </c>
      <c r="C2011" t="s">
        <v>7335</v>
      </c>
      <c r="D2011" t="s">
        <v>62</v>
      </c>
      <c r="E2011" t="s">
        <v>16</v>
      </c>
      <c r="F2011">
        <v>28227</v>
      </c>
      <c r="G2011">
        <v>35.179395100000001</v>
      </c>
      <c r="H2011">
        <v>-80.641285999999994</v>
      </c>
      <c r="I2011">
        <v>4</v>
      </c>
      <c r="J2011">
        <v>5</v>
      </c>
      <c r="K2011">
        <v>1</v>
      </c>
      <c r="L2011" t="s">
        <v>7336</v>
      </c>
    </row>
    <row r="2012" spans="1:12" x14ac:dyDescent="0.2">
      <c r="A2012" t="s">
        <v>7337</v>
      </c>
      <c r="B2012" t="s">
        <v>7338</v>
      </c>
      <c r="C2012" t="s">
        <v>7339</v>
      </c>
      <c r="D2012" t="s">
        <v>21</v>
      </c>
      <c r="E2012" t="s">
        <v>16</v>
      </c>
      <c r="F2012">
        <v>28213</v>
      </c>
      <c r="G2012">
        <v>35.262858399999999</v>
      </c>
      <c r="H2012">
        <v>-80.762180599999994</v>
      </c>
      <c r="I2012">
        <v>3.5</v>
      </c>
      <c r="J2012">
        <v>3</v>
      </c>
      <c r="K2012">
        <v>1</v>
      </c>
      <c r="L2012" t="s">
        <v>5144</v>
      </c>
    </row>
    <row r="2013" spans="1:12" x14ac:dyDescent="0.2">
      <c r="A2013" t="s">
        <v>7340</v>
      </c>
      <c r="B2013" t="s">
        <v>7341</v>
      </c>
      <c r="C2013" t="s">
        <v>7342</v>
      </c>
      <c r="D2013" t="s">
        <v>21</v>
      </c>
      <c r="E2013" t="s">
        <v>16</v>
      </c>
      <c r="F2013">
        <v>28262</v>
      </c>
      <c r="G2013">
        <v>35.290538099999999</v>
      </c>
      <c r="H2013">
        <v>-80.765604999999994</v>
      </c>
      <c r="I2013">
        <v>4.5</v>
      </c>
      <c r="J2013">
        <v>34</v>
      </c>
      <c r="K2013">
        <v>1</v>
      </c>
      <c r="L2013" t="s">
        <v>7343</v>
      </c>
    </row>
    <row r="2014" spans="1:12" x14ac:dyDescent="0.2">
      <c r="A2014" t="s">
        <v>7344</v>
      </c>
      <c r="B2014" t="s">
        <v>7345</v>
      </c>
      <c r="C2014" t="s">
        <v>7346</v>
      </c>
      <c r="D2014" t="s">
        <v>21</v>
      </c>
      <c r="E2014" t="s">
        <v>16</v>
      </c>
      <c r="F2014">
        <v>28203</v>
      </c>
      <c r="G2014">
        <v>35.220408900000002</v>
      </c>
      <c r="H2014">
        <v>-80.859215000000006</v>
      </c>
      <c r="I2014">
        <v>4</v>
      </c>
      <c r="J2014">
        <v>11</v>
      </c>
      <c r="K2014">
        <v>1</v>
      </c>
      <c r="L2014" t="s">
        <v>7347</v>
      </c>
    </row>
    <row r="2015" spans="1:12" x14ac:dyDescent="0.2">
      <c r="A2015" t="s">
        <v>7348</v>
      </c>
      <c r="B2015" t="s">
        <v>7019</v>
      </c>
      <c r="C2015" t="s">
        <v>7349</v>
      </c>
      <c r="D2015" t="s">
        <v>21</v>
      </c>
      <c r="E2015" t="s">
        <v>16</v>
      </c>
      <c r="F2015">
        <v>28216</v>
      </c>
      <c r="G2015">
        <v>35.351312999999998</v>
      </c>
      <c r="H2015">
        <v>-80.850198000000006</v>
      </c>
      <c r="I2015">
        <v>2</v>
      </c>
      <c r="J2015">
        <v>23</v>
      </c>
      <c r="K2015">
        <v>1</v>
      </c>
      <c r="L2015" t="s">
        <v>7350</v>
      </c>
    </row>
    <row r="2016" spans="1:12" x14ac:dyDescent="0.2">
      <c r="A2016" t="s">
        <v>7351</v>
      </c>
      <c r="B2016" t="s">
        <v>7352</v>
      </c>
      <c r="C2016" t="s">
        <v>7353</v>
      </c>
      <c r="D2016" t="s">
        <v>21</v>
      </c>
      <c r="E2016" t="s">
        <v>16</v>
      </c>
      <c r="F2016">
        <v>28204</v>
      </c>
      <c r="G2016">
        <v>35.210807474799999</v>
      </c>
      <c r="H2016">
        <v>-80.836320494999995</v>
      </c>
      <c r="I2016">
        <v>4.5</v>
      </c>
      <c r="J2016">
        <v>11</v>
      </c>
      <c r="K2016">
        <v>1</v>
      </c>
      <c r="L2016" t="s">
        <v>2349</v>
      </c>
    </row>
    <row r="2017" spans="1:12" x14ac:dyDescent="0.2">
      <c r="A2017" t="s">
        <v>7354</v>
      </c>
      <c r="B2017" t="s">
        <v>7355</v>
      </c>
      <c r="D2017" t="s">
        <v>21</v>
      </c>
      <c r="E2017" t="s">
        <v>16</v>
      </c>
      <c r="F2017">
        <v>28211</v>
      </c>
      <c r="G2017">
        <v>35.166003199999999</v>
      </c>
      <c r="H2017">
        <v>-80.7934798</v>
      </c>
      <c r="I2017">
        <v>4.5</v>
      </c>
      <c r="J2017">
        <v>10</v>
      </c>
      <c r="K2017">
        <v>1</v>
      </c>
      <c r="L2017" t="s">
        <v>7356</v>
      </c>
    </row>
    <row r="2018" spans="1:12" x14ac:dyDescent="0.2">
      <c r="A2018" t="s">
        <v>7357</v>
      </c>
      <c r="B2018" t="s">
        <v>7358</v>
      </c>
      <c r="C2018" t="s">
        <v>7359</v>
      </c>
      <c r="D2018" t="s">
        <v>2557</v>
      </c>
      <c r="E2018" t="s">
        <v>16</v>
      </c>
      <c r="F2018">
        <v>28032</v>
      </c>
      <c r="G2018">
        <v>35.237330999999998</v>
      </c>
      <c r="H2018">
        <v>-81.072066000000007</v>
      </c>
      <c r="I2018">
        <v>4.5</v>
      </c>
      <c r="J2018">
        <v>50</v>
      </c>
      <c r="K2018">
        <v>1</v>
      </c>
      <c r="L2018" t="s">
        <v>7360</v>
      </c>
    </row>
    <row r="2019" spans="1:12" x14ac:dyDescent="0.2">
      <c r="A2019" t="s">
        <v>7361</v>
      </c>
      <c r="B2019" t="s">
        <v>7362</v>
      </c>
      <c r="D2019" t="s">
        <v>295</v>
      </c>
      <c r="E2019" t="s">
        <v>16</v>
      </c>
      <c r="F2019">
        <v>28134</v>
      </c>
      <c r="G2019">
        <v>35.080412000000003</v>
      </c>
      <c r="H2019">
        <v>-80.887586099999993</v>
      </c>
      <c r="I2019">
        <v>3.5</v>
      </c>
      <c r="J2019">
        <v>3</v>
      </c>
      <c r="K2019">
        <v>1</v>
      </c>
      <c r="L2019" t="s">
        <v>7363</v>
      </c>
    </row>
    <row r="2020" spans="1:12" x14ac:dyDescent="0.2">
      <c r="A2020" t="s">
        <v>7364</v>
      </c>
      <c r="B2020" t="s">
        <v>703</v>
      </c>
      <c r="C2020" t="s">
        <v>7365</v>
      </c>
      <c r="D2020" t="s">
        <v>456</v>
      </c>
      <c r="E2020" t="s">
        <v>16</v>
      </c>
      <c r="F2020">
        <v>28012</v>
      </c>
      <c r="G2020">
        <v>35.252259000000002</v>
      </c>
      <c r="H2020">
        <v>-81.026225999999994</v>
      </c>
      <c r="I2020">
        <v>3.5</v>
      </c>
      <c r="J2020">
        <v>18</v>
      </c>
      <c r="K2020">
        <v>1</v>
      </c>
      <c r="L2020" t="s">
        <v>7366</v>
      </c>
    </row>
    <row r="2021" spans="1:12" x14ac:dyDescent="0.2">
      <c r="A2021" t="s">
        <v>7367</v>
      </c>
      <c r="B2021" t="s">
        <v>7368</v>
      </c>
      <c r="C2021" t="s">
        <v>7369</v>
      </c>
      <c r="D2021" t="s">
        <v>21</v>
      </c>
      <c r="E2021" t="s">
        <v>16</v>
      </c>
      <c r="F2021">
        <v>28209</v>
      </c>
      <c r="G2021">
        <v>35.187199</v>
      </c>
      <c r="H2021">
        <v>-80.874672000000004</v>
      </c>
      <c r="I2021">
        <v>4</v>
      </c>
      <c r="J2021">
        <v>8</v>
      </c>
      <c r="K2021">
        <v>1</v>
      </c>
      <c r="L2021" t="s">
        <v>7370</v>
      </c>
    </row>
    <row r="2022" spans="1:12" x14ac:dyDescent="0.2">
      <c r="A2022" t="s">
        <v>7371</v>
      </c>
      <c r="B2022" t="s">
        <v>800</v>
      </c>
      <c r="C2022" t="s">
        <v>7372</v>
      </c>
      <c r="D2022" t="s">
        <v>21</v>
      </c>
      <c r="E2022" t="s">
        <v>16</v>
      </c>
      <c r="F2022">
        <v>28277</v>
      </c>
      <c r="G2022">
        <v>35.096679000000002</v>
      </c>
      <c r="H2022">
        <v>-80.780643999999995</v>
      </c>
      <c r="I2022">
        <v>3</v>
      </c>
      <c r="J2022">
        <v>9</v>
      </c>
      <c r="K2022">
        <v>1</v>
      </c>
      <c r="L2022" t="s">
        <v>7373</v>
      </c>
    </row>
    <row r="2023" spans="1:12" x14ac:dyDescent="0.2">
      <c r="A2023" t="s">
        <v>7374</v>
      </c>
      <c r="B2023" t="s">
        <v>7375</v>
      </c>
      <c r="C2023" t="s">
        <v>7376</v>
      </c>
      <c r="D2023" t="s">
        <v>21</v>
      </c>
      <c r="E2023" t="s">
        <v>16</v>
      </c>
      <c r="F2023">
        <v>28211</v>
      </c>
      <c r="G2023">
        <v>35.152724837599997</v>
      </c>
      <c r="H2023">
        <v>-80.827953313999998</v>
      </c>
      <c r="I2023">
        <v>4.5</v>
      </c>
      <c r="J2023">
        <v>1791</v>
      </c>
      <c r="K2023">
        <v>1</v>
      </c>
      <c r="L2023" t="s">
        <v>7377</v>
      </c>
    </row>
    <row r="2024" spans="1:12" x14ac:dyDescent="0.2">
      <c r="A2024" t="s">
        <v>7378</v>
      </c>
      <c r="B2024" t="s">
        <v>7379</v>
      </c>
      <c r="D2024" t="s">
        <v>21</v>
      </c>
      <c r="E2024" t="s">
        <v>16</v>
      </c>
      <c r="F2024">
        <v>28277</v>
      </c>
      <c r="G2024">
        <v>35.053549599999997</v>
      </c>
      <c r="H2024">
        <v>-80.821169600000005</v>
      </c>
      <c r="I2024">
        <v>4</v>
      </c>
      <c r="J2024">
        <v>4</v>
      </c>
      <c r="K2024">
        <v>1</v>
      </c>
      <c r="L2024" t="s">
        <v>5068</v>
      </c>
    </row>
    <row r="2025" spans="1:12" x14ac:dyDescent="0.2">
      <c r="A2025" t="s">
        <v>7380</v>
      </c>
      <c r="B2025" t="s">
        <v>1265</v>
      </c>
      <c r="C2025" t="s">
        <v>7381</v>
      </c>
      <c r="D2025" t="s">
        <v>39</v>
      </c>
      <c r="E2025" t="s">
        <v>16</v>
      </c>
      <c r="F2025">
        <v>28025</v>
      </c>
      <c r="G2025">
        <v>35.447597503700003</v>
      </c>
      <c r="H2025">
        <v>-80.599517822300001</v>
      </c>
      <c r="I2025">
        <v>2.5</v>
      </c>
      <c r="J2025">
        <v>6</v>
      </c>
      <c r="K2025">
        <v>1</v>
      </c>
      <c r="L2025" t="s">
        <v>7382</v>
      </c>
    </row>
    <row r="2026" spans="1:12" x14ac:dyDescent="0.2">
      <c r="A2026" t="s">
        <v>7383</v>
      </c>
      <c r="B2026" t="s">
        <v>7384</v>
      </c>
      <c r="C2026" t="s">
        <v>7385</v>
      </c>
      <c r="D2026" t="s">
        <v>21</v>
      </c>
      <c r="E2026" t="s">
        <v>16</v>
      </c>
      <c r="F2026">
        <v>28262</v>
      </c>
      <c r="G2026">
        <v>35.317188700000003</v>
      </c>
      <c r="H2026">
        <v>-80.739154099999993</v>
      </c>
      <c r="I2026">
        <v>3.5</v>
      </c>
      <c r="J2026">
        <v>17</v>
      </c>
      <c r="K2026">
        <v>1</v>
      </c>
      <c r="L2026" t="s">
        <v>1448</v>
      </c>
    </row>
    <row r="2027" spans="1:12" x14ac:dyDescent="0.2">
      <c r="A2027" t="s">
        <v>7386</v>
      </c>
      <c r="B2027" t="s">
        <v>7387</v>
      </c>
      <c r="C2027" t="s">
        <v>7388</v>
      </c>
      <c r="D2027" t="s">
        <v>21</v>
      </c>
      <c r="E2027" t="s">
        <v>16</v>
      </c>
      <c r="F2027">
        <v>28208</v>
      </c>
      <c r="G2027">
        <v>35.234239199999998</v>
      </c>
      <c r="H2027">
        <v>-80.872846100000004</v>
      </c>
      <c r="I2027">
        <v>4</v>
      </c>
      <c r="J2027">
        <v>87</v>
      </c>
      <c r="K2027">
        <v>1</v>
      </c>
      <c r="L2027" t="s">
        <v>7389</v>
      </c>
    </row>
    <row r="2028" spans="1:12" x14ac:dyDescent="0.2">
      <c r="A2028" t="s">
        <v>7390</v>
      </c>
      <c r="B2028" t="s">
        <v>7391</v>
      </c>
      <c r="C2028" t="s">
        <v>7392</v>
      </c>
      <c r="D2028" t="s">
        <v>21</v>
      </c>
      <c r="E2028" t="s">
        <v>16</v>
      </c>
      <c r="F2028">
        <v>28213</v>
      </c>
      <c r="G2028">
        <v>35.273124499700003</v>
      </c>
      <c r="H2028">
        <v>-80.767729595600002</v>
      </c>
      <c r="I2028">
        <v>4.5</v>
      </c>
      <c r="J2028">
        <v>11</v>
      </c>
      <c r="K2028">
        <v>1</v>
      </c>
      <c r="L2028" t="s">
        <v>7393</v>
      </c>
    </row>
    <row r="2029" spans="1:12" x14ac:dyDescent="0.2">
      <c r="A2029" t="s">
        <v>7394</v>
      </c>
      <c r="B2029" t="s">
        <v>446</v>
      </c>
      <c r="C2029" t="s">
        <v>7395</v>
      </c>
      <c r="D2029" t="s">
        <v>39</v>
      </c>
      <c r="E2029" t="s">
        <v>16</v>
      </c>
      <c r="F2029">
        <v>28027</v>
      </c>
      <c r="G2029">
        <v>35.439664</v>
      </c>
      <c r="H2029">
        <v>-80.605833000000004</v>
      </c>
      <c r="I2029">
        <v>2.5</v>
      </c>
      <c r="J2029">
        <v>28</v>
      </c>
      <c r="K2029">
        <v>1</v>
      </c>
      <c r="L2029" t="s">
        <v>1997</v>
      </c>
    </row>
    <row r="2030" spans="1:12" x14ac:dyDescent="0.2">
      <c r="A2030" t="s">
        <v>7396</v>
      </c>
      <c r="B2030" t="s">
        <v>7397</v>
      </c>
      <c r="C2030" t="s">
        <v>7398</v>
      </c>
      <c r="D2030" t="s">
        <v>21</v>
      </c>
      <c r="E2030" t="s">
        <v>16</v>
      </c>
      <c r="F2030">
        <v>28202</v>
      </c>
      <c r="G2030">
        <v>35.227967499999998</v>
      </c>
      <c r="H2030">
        <v>-80.841298300000005</v>
      </c>
      <c r="I2030">
        <v>4.5</v>
      </c>
      <c r="J2030">
        <v>14</v>
      </c>
      <c r="K2030">
        <v>0</v>
      </c>
      <c r="L2030" t="s">
        <v>7399</v>
      </c>
    </row>
    <row r="2031" spans="1:12" x14ac:dyDescent="0.2">
      <c r="A2031" t="s">
        <v>7400</v>
      </c>
      <c r="B2031" t="s">
        <v>7401</v>
      </c>
      <c r="D2031" t="s">
        <v>135</v>
      </c>
      <c r="E2031" t="s">
        <v>16</v>
      </c>
      <c r="F2031">
        <v>28106</v>
      </c>
      <c r="G2031">
        <v>35.1143176</v>
      </c>
      <c r="H2031">
        <v>-80.719713100000007</v>
      </c>
      <c r="I2031">
        <v>3.5</v>
      </c>
      <c r="J2031">
        <v>6</v>
      </c>
      <c r="K2031">
        <v>1</v>
      </c>
      <c r="L2031" t="s">
        <v>7402</v>
      </c>
    </row>
    <row r="2032" spans="1:12" x14ac:dyDescent="0.2">
      <c r="A2032" t="s">
        <v>7403</v>
      </c>
      <c r="B2032" t="s">
        <v>7404</v>
      </c>
      <c r="C2032" t="s">
        <v>7405</v>
      </c>
      <c r="D2032" t="s">
        <v>21</v>
      </c>
      <c r="E2032" t="s">
        <v>16</v>
      </c>
      <c r="F2032">
        <v>28210</v>
      </c>
      <c r="G2032">
        <v>35.156199700000002</v>
      </c>
      <c r="H2032">
        <v>-80.874012899999997</v>
      </c>
      <c r="I2032">
        <v>4.5</v>
      </c>
      <c r="J2032">
        <v>6</v>
      </c>
      <c r="K2032">
        <v>1</v>
      </c>
      <c r="L2032" t="s">
        <v>7406</v>
      </c>
    </row>
    <row r="2033" spans="1:12" x14ac:dyDescent="0.2">
      <c r="A2033" t="s">
        <v>7407</v>
      </c>
      <c r="B2033" t="s">
        <v>7408</v>
      </c>
      <c r="C2033" t="s">
        <v>7409</v>
      </c>
      <c r="D2033" t="s">
        <v>21</v>
      </c>
      <c r="E2033" t="s">
        <v>16</v>
      </c>
      <c r="F2033">
        <v>28273</v>
      </c>
      <c r="G2033">
        <v>35.107706212799997</v>
      </c>
      <c r="H2033">
        <v>-80.9749896079</v>
      </c>
      <c r="I2033">
        <v>4.5</v>
      </c>
      <c r="J2033">
        <v>10</v>
      </c>
      <c r="K2033">
        <v>1</v>
      </c>
      <c r="L2033" t="s">
        <v>7410</v>
      </c>
    </row>
    <row r="2034" spans="1:12" x14ac:dyDescent="0.2">
      <c r="A2034" t="s">
        <v>7411</v>
      </c>
      <c r="B2034" t="s">
        <v>7412</v>
      </c>
      <c r="C2034" t="s">
        <v>7413</v>
      </c>
      <c r="D2034" t="s">
        <v>39</v>
      </c>
      <c r="E2034" t="s">
        <v>16</v>
      </c>
      <c r="F2034">
        <v>28027</v>
      </c>
      <c r="G2034">
        <v>35.364547131599998</v>
      </c>
      <c r="H2034">
        <v>-80.704616904299996</v>
      </c>
      <c r="I2034">
        <v>2.5</v>
      </c>
      <c r="J2034">
        <v>70</v>
      </c>
      <c r="K2034">
        <v>1</v>
      </c>
      <c r="L2034" t="s">
        <v>7414</v>
      </c>
    </row>
    <row r="2035" spans="1:12" x14ac:dyDescent="0.2">
      <c r="A2035" t="s">
        <v>7415</v>
      </c>
      <c r="B2035" t="s">
        <v>7416</v>
      </c>
      <c r="C2035" t="s">
        <v>7417</v>
      </c>
      <c r="D2035" t="s">
        <v>295</v>
      </c>
      <c r="E2035" t="s">
        <v>16</v>
      </c>
      <c r="F2035">
        <v>28134</v>
      </c>
      <c r="G2035">
        <v>35.074812700000003</v>
      </c>
      <c r="H2035">
        <v>-80.880065200000004</v>
      </c>
      <c r="I2035">
        <v>3.5</v>
      </c>
      <c r="J2035">
        <v>29</v>
      </c>
      <c r="K2035">
        <v>1</v>
      </c>
      <c r="L2035" t="s">
        <v>7418</v>
      </c>
    </row>
    <row r="2036" spans="1:12" x14ac:dyDescent="0.2">
      <c r="A2036" t="s">
        <v>7419</v>
      </c>
      <c r="B2036" t="s">
        <v>1587</v>
      </c>
      <c r="C2036" t="s">
        <v>7420</v>
      </c>
      <c r="D2036" t="s">
        <v>21</v>
      </c>
      <c r="E2036" t="s">
        <v>16</v>
      </c>
      <c r="F2036">
        <v>28217</v>
      </c>
      <c r="G2036">
        <v>35.148872937199997</v>
      </c>
      <c r="H2036">
        <v>-80.875839069500003</v>
      </c>
      <c r="I2036">
        <v>2.5</v>
      </c>
      <c r="J2036">
        <v>3</v>
      </c>
      <c r="K2036">
        <v>1</v>
      </c>
      <c r="L2036" t="s">
        <v>7421</v>
      </c>
    </row>
    <row r="2037" spans="1:12" x14ac:dyDescent="0.2">
      <c r="A2037" t="s">
        <v>7422</v>
      </c>
      <c r="B2037" t="s">
        <v>7423</v>
      </c>
      <c r="C2037" t="s">
        <v>7424</v>
      </c>
      <c r="D2037" t="s">
        <v>21</v>
      </c>
      <c r="E2037" t="s">
        <v>16</v>
      </c>
      <c r="F2037">
        <v>28205</v>
      </c>
      <c r="G2037">
        <v>35.196533000000002</v>
      </c>
      <c r="H2037">
        <v>-80.7903369</v>
      </c>
      <c r="I2037">
        <v>4.5</v>
      </c>
      <c r="J2037">
        <v>5</v>
      </c>
      <c r="K2037">
        <v>0</v>
      </c>
      <c r="L2037" t="s">
        <v>7425</v>
      </c>
    </row>
    <row r="2038" spans="1:12" x14ac:dyDescent="0.2">
      <c r="A2038" t="s">
        <v>7426</v>
      </c>
      <c r="B2038" t="s">
        <v>7427</v>
      </c>
      <c r="C2038" t="s">
        <v>7428</v>
      </c>
      <c r="D2038" t="s">
        <v>21</v>
      </c>
      <c r="E2038" t="s">
        <v>16</v>
      </c>
      <c r="F2038">
        <v>28211</v>
      </c>
      <c r="G2038">
        <v>35.1524</v>
      </c>
      <c r="H2038">
        <v>-80.832127</v>
      </c>
      <c r="I2038">
        <v>3</v>
      </c>
      <c r="J2038">
        <v>13</v>
      </c>
      <c r="K2038">
        <v>1</v>
      </c>
      <c r="L2038" t="s">
        <v>7429</v>
      </c>
    </row>
    <row r="2039" spans="1:12" x14ac:dyDescent="0.2">
      <c r="A2039" t="s">
        <v>7430</v>
      </c>
      <c r="B2039" t="s">
        <v>3204</v>
      </c>
      <c r="C2039" t="s">
        <v>7431</v>
      </c>
      <c r="D2039" t="s">
        <v>39</v>
      </c>
      <c r="E2039" t="s">
        <v>16</v>
      </c>
      <c r="F2039">
        <v>28025</v>
      </c>
      <c r="G2039">
        <v>35.387191899999998</v>
      </c>
      <c r="H2039">
        <v>-80.560296699999995</v>
      </c>
      <c r="I2039">
        <v>1</v>
      </c>
      <c r="J2039">
        <v>5</v>
      </c>
      <c r="K2039">
        <v>1</v>
      </c>
      <c r="L2039" t="s">
        <v>3212</v>
      </c>
    </row>
    <row r="2040" spans="1:12" x14ac:dyDescent="0.2">
      <c r="A2040" t="s">
        <v>7432</v>
      </c>
      <c r="B2040" t="s">
        <v>7433</v>
      </c>
      <c r="C2040" t="s">
        <v>7434</v>
      </c>
      <c r="D2040" t="s">
        <v>21</v>
      </c>
      <c r="E2040" t="s">
        <v>16</v>
      </c>
      <c r="F2040">
        <v>28277</v>
      </c>
      <c r="G2040">
        <v>35.0330200195</v>
      </c>
      <c r="H2040">
        <v>-80.809959411600005</v>
      </c>
      <c r="I2040">
        <v>2.5</v>
      </c>
      <c r="J2040">
        <v>15</v>
      </c>
      <c r="K2040">
        <v>1</v>
      </c>
      <c r="L2040" t="s">
        <v>7435</v>
      </c>
    </row>
    <row r="2041" spans="1:12" x14ac:dyDescent="0.2">
      <c r="A2041" t="s">
        <v>7436</v>
      </c>
      <c r="B2041" t="s">
        <v>7437</v>
      </c>
      <c r="C2041" t="s">
        <v>7438</v>
      </c>
      <c r="D2041" t="s">
        <v>21</v>
      </c>
      <c r="E2041" t="s">
        <v>16</v>
      </c>
      <c r="F2041">
        <v>28273</v>
      </c>
      <c r="G2041">
        <v>35.130256699999997</v>
      </c>
      <c r="H2041">
        <v>-80.981872699999997</v>
      </c>
      <c r="I2041">
        <v>5</v>
      </c>
      <c r="J2041">
        <v>4</v>
      </c>
      <c r="K2041">
        <v>1</v>
      </c>
      <c r="L2041" t="s">
        <v>7439</v>
      </c>
    </row>
    <row r="2042" spans="1:12" x14ac:dyDescent="0.2">
      <c r="A2042" t="s">
        <v>7440</v>
      </c>
      <c r="B2042" t="s">
        <v>7441</v>
      </c>
      <c r="C2042" t="s">
        <v>7442</v>
      </c>
      <c r="D2042" t="s">
        <v>21</v>
      </c>
      <c r="E2042" t="s">
        <v>16</v>
      </c>
      <c r="F2042">
        <v>28213</v>
      </c>
      <c r="G2042">
        <v>35.258878000000003</v>
      </c>
      <c r="H2042">
        <v>-80.787110999999996</v>
      </c>
      <c r="I2042">
        <v>1</v>
      </c>
      <c r="J2042">
        <v>9</v>
      </c>
      <c r="K2042">
        <v>1</v>
      </c>
      <c r="L2042" t="s">
        <v>7443</v>
      </c>
    </row>
    <row r="2043" spans="1:12" x14ac:dyDescent="0.2">
      <c r="A2043" t="s">
        <v>7444</v>
      </c>
      <c r="B2043" t="s">
        <v>7445</v>
      </c>
      <c r="C2043" t="s">
        <v>7446</v>
      </c>
      <c r="D2043" t="s">
        <v>21</v>
      </c>
      <c r="E2043" t="s">
        <v>16</v>
      </c>
      <c r="F2043">
        <v>28277</v>
      </c>
      <c r="G2043">
        <v>35.047788699999998</v>
      </c>
      <c r="H2043">
        <v>-80.768507499999998</v>
      </c>
      <c r="I2043">
        <v>3</v>
      </c>
      <c r="J2043">
        <v>8</v>
      </c>
      <c r="K2043">
        <v>1</v>
      </c>
      <c r="L2043" t="s">
        <v>7447</v>
      </c>
    </row>
    <row r="2044" spans="1:12" x14ac:dyDescent="0.2">
      <c r="A2044" t="s">
        <v>7448</v>
      </c>
      <c r="B2044" t="s">
        <v>7449</v>
      </c>
      <c r="C2044" t="s">
        <v>7450</v>
      </c>
      <c r="D2044" t="s">
        <v>21</v>
      </c>
      <c r="E2044" t="s">
        <v>16</v>
      </c>
      <c r="F2044">
        <v>28205</v>
      </c>
      <c r="G2044">
        <v>35.202987700000001</v>
      </c>
      <c r="H2044">
        <v>-80.759854899999993</v>
      </c>
      <c r="I2044">
        <v>3</v>
      </c>
      <c r="J2044">
        <v>14</v>
      </c>
      <c r="K2044">
        <v>1</v>
      </c>
      <c r="L2044" t="s">
        <v>7451</v>
      </c>
    </row>
    <row r="2045" spans="1:12" x14ac:dyDescent="0.2">
      <c r="A2045" t="s">
        <v>7452</v>
      </c>
      <c r="B2045" t="s">
        <v>7453</v>
      </c>
      <c r="C2045" t="s">
        <v>7454</v>
      </c>
      <c r="D2045" t="s">
        <v>21</v>
      </c>
      <c r="E2045" t="s">
        <v>16</v>
      </c>
      <c r="F2045">
        <v>28227</v>
      </c>
      <c r="G2045">
        <v>35.203381999999998</v>
      </c>
      <c r="H2045">
        <v>-80.720937000000006</v>
      </c>
      <c r="I2045">
        <v>4.5</v>
      </c>
      <c r="J2045">
        <v>12</v>
      </c>
      <c r="K2045">
        <v>1</v>
      </c>
      <c r="L2045" t="s">
        <v>7455</v>
      </c>
    </row>
    <row r="2046" spans="1:12" x14ac:dyDescent="0.2">
      <c r="A2046" t="s">
        <v>7456</v>
      </c>
      <c r="B2046" t="s">
        <v>7457</v>
      </c>
      <c r="C2046" t="s">
        <v>7458</v>
      </c>
      <c r="D2046" t="s">
        <v>21</v>
      </c>
      <c r="E2046" t="s">
        <v>16</v>
      </c>
      <c r="F2046">
        <v>28205</v>
      </c>
      <c r="G2046">
        <v>35.220531999999999</v>
      </c>
      <c r="H2046">
        <v>-80.812301199999993</v>
      </c>
      <c r="I2046">
        <v>4.5</v>
      </c>
      <c r="J2046">
        <v>271</v>
      </c>
      <c r="K2046">
        <v>1</v>
      </c>
      <c r="L2046" t="s">
        <v>7459</v>
      </c>
    </row>
    <row r="2047" spans="1:12" x14ac:dyDescent="0.2">
      <c r="A2047" t="s">
        <v>7460</v>
      </c>
      <c r="B2047" t="s">
        <v>6462</v>
      </c>
      <c r="C2047" t="s">
        <v>7461</v>
      </c>
      <c r="D2047" t="s">
        <v>39</v>
      </c>
      <c r="E2047" t="s">
        <v>16</v>
      </c>
      <c r="F2047">
        <v>28027</v>
      </c>
      <c r="G2047">
        <v>35.368566000000001</v>
      </c>
      <c r="H2047">
        <v>-80.709473599999995</v>
      </c>
      <c r="I2047">
        <v>3</v>
      </c>
      <c r="J2047">
        <v>36</v>
      </c>
      <c r="K2047">
        <v>1</v>
      </c>
      <c r="L2047" t="s">
        <v>7462</v>
      </c>
    </row>
    <row r="2048" spans="1:12" x14ac:dyDescent="0.2">
      <c r="A2048" t="s">
        <v>7463</v>
      </c>
      <c r="B2048" t="s">
        <v>7464</v>
      </c>
      <c r="C2048" t="s">
        <v>7465</v>
      </c>
      <c r="D2048" t="s">
        <v>21</v>
      </c>
      <c r="E2048" t="s">
        <v>16</v>
      </c>
      <c r="F2048">
        <v>28214</v>
      </c>
      <c r="G2048">
        <v>35.226523</v>
      </c>
      <c r="H2048">
        <v>-80.999521999999999</v>
      </c>
      <c r="I2048">
        <v>4.5</v>
      </c>
      <c r="J2048">
        <v>8</v>
      </c>
      <c r="K2048">
        <v>1</v>
      </c>
      <c r="L2048" t="s">
        <v>666</v>
      </c>
    </row>
    <row r="2049" spans="1:12" x14ac:dyDescent="0.2">
      <c r="A2049" t="s">
        <v>7466</v>
      </c>
      <c r="B2049" t="s">
        <v>7467</v>
      </c>
      <c r="C2049" t="s">
        <v>7468</v>
      </c>
      <c r="D2049" t="s">
        <v>135</v>
      </c>
      <c r="E2049" t="s">
        <v>16</v>
      </c>
      <c r="F2049">
        <v>28105</v>
      </c>
      <c r="G2049">
        <v>35.115161399999998</v>
      </c>
      <c r="H2049">
        <v>-80.723412400000001</v>
      </c>
      <c r="I2049">
        <v>4</v>
      </c>
      <c r="J2049">
        <v>3</v>
      </c>
      <c r="K2049">
        <v>1</v>
      </c>
      <c r="L2049" t="s">
        <v>58</v>
      </c>
    </row>
    <row r="2050" spans="1:12" x14ac:dyDescent="0.2">
      <c r="A2050" t="s">
        <v>7469</v>
      </c>
      <c r="B2050" t="s">
        <v>7470</v>
      </c>
      <c r="C2050" t="s">
        <v>7471</v>
      </c>
      <c r="D2050" t="s">
        <v>21</v>
      </c>
      <c r="E2050" t="s">
        <v>16</v>
      </c>
      <c r="F2050">
        <v>28263</v>
      </c>
      <c r="G2050">
        <v>35.192776000000002</v>
      </c>
      <c r="H2050">
        <v>-80.781054699999999</v>
      </c>
      <c r="I2050">
        <v>2.5</v>
      </c>
      <c r="J2050">
        <v>23</v>
      </c>
      <c r="K2050">
        <v>1</v>
      </c>
      <c r="L2050" t="s">
        <v>7472</v>
      </c>
    </row>
    <row r="2051" spans="1:12" x14ac:dyDescent="0.2">
      <c r="A2051" t="s">
        <v>7473</v>
      </c>
      <c r="B2051" t="s">
        <v>7474</v>
      </c>
      <c r="C2051" t="s">
        <v>5108</v>
      </c>
      <c r="D2051" t="s">
        <v>21</v>
      </c>
      <c r="E2051" t="s">
        <v>16</v>
      </c>
      <c r="F2051">
        <v>28223</v>
      </c>
      <c r="G2051">
        <v>35.305394200000002</v>
      </c>
      <c r="H2051">
        <v>-80.730933399999998</v>
      </c>
      <c r="I2051">
        <v>3.5</v>
      </c>
      <c r="J2051">
        <v>20</v>
      </c>
      <c r="K2051">
        <v>1</v>
      </c>
      <c r="L2051" t="s">
        <v>7475</v>
      </c>
    </row>
    <row r="2052" spans="1:12" x14ac:dyDescent="0.2">
      <c r="A2052" t="s">
        <v>7476</v>
      </c>
      <c r="B2052" t="s">
        <v>7477</v>
      </c>
      <c r="D2052" t="s">
        <v>21</v>
      </c>
      <c r="E2052" t="s">
        <v>16</v>
      </c>
      <c r="F2052">
        <v>28210</v>
      </c>
      <c r="G2052">
        <v>35.127428500000001</v>
      </c>
      <c r="H2052">
        <v>-80.859919300000001</v>
      </c>
      <c r="I2052">
        <v>3.5</v>
      </c>
      <c r="J2052">
        <v>6</v>
      </c>
      <c r="K2052">
        <v>1</v>
      </c>
      <c r="L2052" t="s">
        <v>7478</v>
      </c>
    </row>
    <row r="2053" spans="1:12" x14ac:dyDescent="0.2">
      <c r="A2053" t="s">
        <v>7479</v>
      </c>
      <c r="B2053" t="s">
        <v>7480</v>
      </c>
      <c r="C2053" t="s">
        <v>7481</v>
      </c>
      <c r="D2053" t="s">
        <v>21</v>
      </c>
      <c r="E2053" t="s">
        <v>16</v>
      </c>
      <c r="F2053">
        <v>28206</v>
      </c>
      <c r="G2053">
        <v>35.233909088899999</v>
      </c>
      <c r="H2053">
        <v>-80.827603228399994</v>
      </c>
      <c r="I2053">
        <v>4.5</v>
      </c>
      <c r="J2053">
        <v>97</v>
      </c>
      <c r="K2053">
        <v>1</v>
      </c>
      <c r="L2053" t="s">
        <v>7482</v>
      </c>
    </row>
    <row r="2054" spans="1:12" x14ac:dyDescent="0.2">
      <c r="A2054" t="s">
        <v>7483</v>
      </c>
      <c r="B2054" t="s">
        <v>7484</v>
      </c>
      <c r="C2054" t="s">
        <v>7485</v>
      </c>
      <c r="D2054" t="s">
        <v>21</v>
      </c>
      <c r="E2054" t="s">
        <v>16</v>
      </c>
      <c r="F2054">
        <v>28216</v>
      </c>
      <c r="G2054">
        <v>35.324991799999999</v>
      </c>
      <c r="H2054">
        <v>-80.950429600000007</v>
      </c>
      <c r="I2054">
        <v>2.5</v>
      </c>
      <c r="J2054">
        <v>3</v>
      </c>
      <c r="K2054">
        <v>1</v>
      </c>
      <c r="L2054" t="s">
        <v>119</v>
      </c>
    </row>
    <row r="2055" spans="1:12" x14ac:dyDescent="0.2">
      <c r="A2055" t="s">
        <v>7486</v>
      </c>
      <c r="B2055" t="s">
        <v>7487</v>
      </c>
      <c r="C2055" t="s">
        <v>7488</v>
      </c>
      <c r="D2055" t="s">
        <v>21</v>
      </c>
      <c r="E2055" t="s">
        <v>16</v>
      </c>
      <c r="F2055">
        <v>28226</v>
      </c>
      <c r="G2055">
        <v>35.089607000000001</v>
      </c>
      <c r="H2055">
        <v>-80.865325999999996</v>
      </c>
      <c r="I2055">
        <v>1.5</v>
      </c>
      <c r="J2055">
        <v>17</v>
      </c>
      <c r="K2055">
        <v>1</v>
      </c>
      <c r="L2055" t="s">
        <v>7489</v>
      </c>
    </row>
    <row r="2056" spans="1:12" x14ac:dyDescent="0.2">
      <c r="A2056" t="s">
        <v>7490</v>
      </c>
      <c r="B2056" t="s">
        <v>7491</v>
      </c>
      <c r="C2056" t="s">
        <v>7492</v>
      </c>
      <c r="D2056" t="s">
        <v>7493</v>
      </c>
      <c r="E2056" t="s">
        <v>16</v>
      </c>
      <c r="F2056">
        <v>28097</v>
      </c>
      <c r="G2056">
        <v>35.256110700000001</v>
      </c>
      <c r="H2056">
        <v>-80.459661199999999</v>
      </c>
      <c r="I2056">
        <v>4</v>
      </c>
      <c r="J2056">
        <v>44</v>
      </c>
      <c r="K2056">
        <v>1</v>
      </c>
      <c r="L2056" t="s">
        <v>2905</v>
      </c>
    </row>
    <row r="2057" spans="1:12" x14ac:dyDescent="0.2">
      <c r="A2057" t="s">
        <v>7494</v>
      </c>
      <c r="B2057" t="s">
        <v>7495</v>
      </c>
      <c r="C2057" t="s">
        <v>7496</v>
      </c>
      <c r="D2057" t="s">
        <v>21</v>
      </c>
      <c r="E2057" t="s">
        <v>16</v>
      </c>
      <c r="F2057">
        <v>28204</v>
      </c>
      <c r="G2057">
        <v>35.220823000000003</v>
      </c>
      <c r="H2057">
        <v>-80.833834999999993</v>
      </c>
      <c r="I2057">
        <v>5</v>
      </c>
      <c r="J2057">
        <v>6</v>
      </c>
      <c r="K2057">
        <v>1</v>
      </c>
      <c r="L2057" t="s">
        <v>7497</v>
      </c>
    </row>
    <row r="2058" spans="1:12" x14ac:dyDescent="0.2">
      <c r="A2058" t="s">
        <v>7498</v>
      </c>
      <c r="B2058" t="s">
        <v>1093</v>
      </c>
      <c r="C2058" t="s">
        <v>7499</v>
      </c>
      <c r="D2058" t="s">
        <v>39</v>
      </c>
      <c r="E2058" t="s">
        <v>16</v>
      </c>
      <c r="F2058">
        <v>28027</v>
      </c>
      <c r="G2058">
        <v>35.399310100000001</v>
      </c>
      <c r="H2058">
        <v>-80.609100100000006</v>
      </c>
      <c r="I2058">
        <v>3</v>
      </c>
      <c r="J2058">
        <v>5</v>
      </c>
      <c r="K2058">
        <v>1</v>
      </c>
      <c r="L2058" t="s">
        <v>2837</v>
      </c>
    </row>
    <row r="2059" spans="1:12" x14ac:dyDescent="0.2">
      <c r="A2059" t="s">
        <v>7500</v>
      </c>
      <c r="B2059" t="s">
        <v>7501</v>
      </c>
      <c r="C2059" t="s">
        <v>7502</v>
      </c>
      <c r="D2059" t="s">
        <v>21</v>
      </c>
      <c r="E2059" t="s">
        <v>16</v>
      </c>
      <c r="F2059">
        <v>28204</v>
      </c>
      <c r="G2059">
        <v>35.205629999999999</v>
      </c>
      <c r="H2059">
        <v>-80.838557399999999</v>
      </c>
      <c r="I2059">
        <v>3.5</v>
      </c>
      <c r="J2059">
        <v>3</v>
      </c>
      <c r="K2059">
        <v>1</v>
      </c>
      <c r="L2059" t="s">
        <v>7503</v>
      </c>
    </row>
    <row r="2060" spans="1:12" x14ac:dyDescent="0.2">
      <c r="A2060" t="s">
        <v>7504</v>
      </c>
      <c r="B2060" t="s">
        <v>7505</v>
      </c>
      <c r="C2060" t="s">
        <v>7506</v>
      </c>
      <c r="D2060" t="s">
        <v>135</v>
      </c>
      <c r="E2060" t="s">
        <v>16</v>
      </c>
      <c r="F2060">
        <v>28105</v>
      </c>
      <c r="G2060">
        <v>35.135514999999998</v>
      </c>
      <c r="H2060">
        <v>-80.715163000000004</v>
      </c>
      <c r="I2060">
        <v>3</v>
      </c>
      <c r="J2060">
        <v>16</v>
      </c>
      <c r="K2060">
        <v>1</v>
      </c>
      <c r="L2060" t="s">
        <v>7507</v>
      </c>
    </row>
    <row r="2061" spans="1:12" x14ac:dyDescent="0.2">
      <c r="A2061" t="s">
        <v>7508</v>
      </c>
      <c r="B2061" t="s">
        <v>7509</v>
      </c>
      <c r="C2061" t="s">
        <v>7510</v>
      </c>
      <c r="D2061" t="s">
        <v>21</v>
      </c>
      <c r="E2061" t="s">
        <v>16</v>
      </c>
      <c r="F2061">
        <v>28217</v>
      </c>
      <c r="G2061">
        <v>35.177887699999999</v>
      </c>
      <c r="H2061">
        <v>-80.878868999999995</v>
      </c>
      <c r="I2061">
        <v>5</v>
      </c>
      <c r="J2061">
        <v>3</v>
      </c>
      <c r="K2061">
        <v>0</v>
      </c>
      <c r="L2061" t="s">
        <v>188</v>
      </c>
    </row>
    <row r="2062" spans="1:12" x14ac:dyDescent="0.2">
      <c r="A2062" t="s">
        <v>7511</v>
      </c>
      <c r="B2062" t="s">
        <v>7512</v>
      </c>
      <c r="C2062" t="s">
        <v>7513</v>
      </c>
      <c r="D2062" t="s">
        <v>21</v>
      </c>
      <c r="E2062" t="s">
        <v>16</v>
      </c>
      <c r="F2062">
        <v>28262</v>
      </c>
      <c r="G2062">
        <v>35.338096999999998</v>
      </c>
      <c r="H2062">
        <v>-80.759079700000001</v>
      </c>
      <c r="I2062">
        <v>3.5</v>
      </c>
      <c r="J2062">
        <v>33</v>
      </c>
      <c r="K2062">
        <v>1</v>
      </c>
      <c r="L2062" t="s">
        <v>7514</v>
      </c>
    </row>
    <row r="2063" spans="1:12" x14ac:dyDescent="0.2">
      <c r="A2063" t="s">
        <v>7515</v>
      </c>
      <c r="B2063" t="s">
        <v>7516</v>
      </c>
      <c r="C2063" t="s">
        <v>7517</v>
      </c>
      <c r="D2063" t="s">
        <v>21</v>
      </c>
      <c r="E2063" t="s">
        <v>16</v>
      </c>
      <c r="F2063">
        <v>28278</v>
      </c>
      <c r="G2063">
        <v>35.161448</v>
      </c>
      <c r="H2063">
        <v>-80.971619000000004</v>
      </c>
      <c r="I2063">
        <v>3.5</v>
      </c>
      <c r="J2063">
        <v>78</v>
      </c>
      <c r="K2063">
        <v>1</v>
      </c>
      <c r="L2063" t="s">
        <v>7518</v>
      </c>
    </row>
    <row r="2064" spans="1:12" x14ac:dyDescent="0.2">
      <c r="A2064" t="s">
        <v>7519</v>
      </c>
      <c r="B2064" t="s">
        <v>7520</v>
      </c>
      <c r="C2064" t="s">
        <v>7521</v>
      </c>
      <c r="D2064" t="s">
        <v>21</v>
      </c>
      <c r="E2064" t="s">
        <v>16</v>
      </c>
      <c r="F2064">
        <v>28273</v>
      </c>
      <c r="G2064">
        <v>35.135467400000003</v>
      </c>
      <c r="H2064">
        <v>-80.934738199999998</v>
      </c>
      <c r="I2064">
        <v>5</v>
      </c>
      <c r="J2064">
        <v>9</v>
      </c>
      <c r="K2064">
        <v>1</v>
      </c>
      <c r="L2064" t="s">
        <v>7522</v>
      </c>
    </row>
    <row r="2065" spans="1:12" x14ac:dyDescent="0.2">
      <c r="A2065" t="s">
        <v>7523</v>
      </c>
      <c r="B2065" t="s">
        <v>7524</v>
      </c>
      <c r="C2065" t="s">
        <v>7525</v>
      </c>
      <c r="D2065" t="s">
        <v>15</v>
      </c>
      <c r="E2065" t="s">
        <v>16</v>
      </c>
      <c r="F2065">
        <v>28031</v>
      </c>
      <c r="G2065">
        <v>35.4580646</v>
      </c>
      <c r="H2065">
        <v>-80.868165300000001</v>
      </c>
      <c r="I2065">
        <v>4</v>
      </c>
      <c r="J2065">
        <v>8</v>
      </c>
      <c r="K2065">
        <v>0</v>
      </c>
      <c r="L2065" t="s">
        <v>7526</v>
      </c>
    </row>
    <row r="2066" spans="1:12" x14ac:dyDescent="0.2">
      <c r="A2066" t="s">
        <v>7527</v>
      </c>
      <c r="B2066" t="s">
        <v>7528</v>
      </c>
      <c r="D2066" t="s">
        <v>21</v>
      </c>
      <c r="E2066" t="s">
        <v>16</v>
      </c>
      <c r="G2066">
        <v>35.227086900000003</v>
      </c>
      <c r="H2066">
        <v>-80.843126699999999</v>
      </c>
      <c r="I2066">
        <v>1</v>
      </c>
      <c r="J2066">
        <v>3</v>
      </c>
      <c r="K2066">
        <v>1</v>
      </c>
      <c r="L2066" t="s">
        <v>7529</v>
      </c>
    </row>
    <row r="2067" spans="1:12" x14ac:dyDescent="0.2">
      <c r="A2067" t="s">
        <v>7530</v>
      </c>
      <c r="B2067" t="s">
        <v>7531</v>
      </c>
      <c r="C2067" t="s">
        <v>7532</v>
      </c>
      <c r="D2067" t="s">
        <v>21</v>
      </c>
      <c r="E2067" t="s">
        <v>16</v>
      </c>
      <c r="F2067">
        <v>28273</v>
      </c>
      <c r="G2067">
        <v>35.1524177302</v>
      </c>
      <c r="H2067">
        <v>-80.951187304699999</v>
      </c>
      <c r="I2067">
        <v>4.5</v>
      </c>
      <c r="J2067">
        <v>124</v>
      </c>
      <c r="K2067">
        <v>1</v>
      </c>
      <c r="L2067" t="s">
        <v>7533</v>
      </c>
    </row>
    <row r="2068" spans="1:12" x14ac:dyDescent="0.2">
      <c r="A2068" t="s">
        <v>7534</v>
      </c>
      <c r="B2068" t="s">
        <v>7535</v>
      </c>
      <c r="C2068" t="s">
        <v>7536</v>
      </c>
      <c r="D2068" t="s">
        <v>39</v>
      </c>
      <c r="E2068" t="s">
        <v>16</v>
      </c>
      <c r="F2068">
        <v>28027</v>
      </c>
      <c r="G2068">
        <v>35.400672999999998</v>
      </c>
      <c r="H2068">
        <v>-80.694162000000006</v>
      </c>
      <c r="I2068">
        <v>5</v>
      </c>
      <c r="J2068">
        <v>3</v>
      </c>
      <c r="K2068">
        <v>1</v>
      </c>
      <c r="L2068" t="s">
        <v>7537</v>
      </c>
    </row>
    <row r="2069" spans="1:12" x14ac:dyDescent="0.2">
      <c r="A2069" t="s">
        <v>7538</v>
      </c>
      <c r="B2069" t="s">
        <v>7539</v>
      </c>
      <c r="C2069" t="s">
        <v>7540</v>
      </c>
      <c r="D2069" t="s">
        <v>135</v>
      </c>
      <c r="E2069" t="s">
        <v>16</v>
      </c>
      <c r="F2069">
        <v>28105</v>
      </c>
      <c r="G2069">
        <v>35.1268022</v>
      </c>
      <c r="H2069">
        <v>-80.708281099999994</v>
      </c>
      <c r="I2069">
        <v>3.5</v>
      </c>
      <c r="J2069">
        <v>94</v>
      </c>
      <c r="K2069">
        <v>0</v>
      </c>
      <c r="L2069" t="s">
        <v>7541</v>
      </c>
    </row>
    <row r="2070" spans="1:12" x14ac:dyDescent="0.2">
      <c r="A2070" t="s">
        <v>7542</v>
      </c>
      <c r="B2070" t="s">
        <v>7543</v>
      </c>
      <c r="C2070" t="s">
        <v>7544</v>
      </c>
      <c r="D2070" t="s">
        <v>239</v>
      </c>
      <c r="E2070" t="s">
        <v>16</v>
      </c>
      <c r="F2070">
        <v>28173</v>
      </c>
      <c r="G2070">
        <v>34.926361800000002</v>
      </c>
      <c r="H2070">
        <v>-80.744182600000002</v>
      </c>
      <c r="I2070">
        <v>5</v>
      </c>
      <c r="J2070">
        <v>4</v>
      </c>
      <c r="K2070">
        <v>0</v>
      </c>
      <c r="L2070" t="s">
        <v>7545</v>
      </c>
    </row>
    <row r="2071" spans="1:12" x14ac:dyDescent="0.2">
      <c r="A2071" t="s">
        <v>7546</v>
      </c>
      <c r="B2071" t="s">
        <v>1093</v>
      </c>
      <c r="C2071" t="s">
        <v>552</v>
      </c>
      <c r="D2071" t="s">
        <v>21</v>
      </c>
      <c r="E2071" t="s">
        <v>16</v>
      </c>
      <c r="F2071">
        <v>28208</v>
      </c>
      <c r="G2071">
        <v>35.220470492399997</v>
      </c>
      <c r="H2071">
        <v>-80.943725017700004</v>
      </c>
      <c r="I2071">
        <v>1.5</v>
      </c>
      <c r="J2071">
        <v>57</v>
      </c>
      <c r="K2071">
        <v>1</v>
      </c>
      <c r="L2071" t="s">
        <v>4263</v>
      </c>
    </row>
    <row r="2072" spans="1:12" x14ac:dyDescent="0.2">
      <c r="A2072" t="s">
        <v>7547</v>
      </c>
      <c r="B2072" t="s">
        <v>7548</v>
      </c>
      <c r="C2072" t="s">
        <v>7549</v>
      </c>
      <c r="D2072" t="s">
        <v>359</v>
      </c>
      <c r="E2072" t="s">
        <v>16</v>
      </c>
      <c r="F2072">
        <v>28036</v>
      </c>
      <c r="G2072">
        <v>35.501694000000001</v>
      </c>
      <c r="H2072">
        <v>-80.861007999999998</v>
      </c>
      <c r="I2072">
        <v>3.5</v>
      </c>
      <c r="J2072">
        <v>40</v>
      </c>
      <c r="K2072">
        <v>0</v>
      </c>
      <c r="L2072" t="s">
        <v>7550</v>
      </c>
    </row>
    <row r="2073" spans="1:12" x14ac:dyDescent="0.2">
      <c r="A2073" t="s">
        <v>7551</v>
      </c>
      <c r="B2073" t="s">
        <v>800</v>
      </c>
      <c r="C2073" t="s">
        <v>7552</v>
      </c>
      <c r="D2073" t="s">
        <v>21</v>
      </c>
      <c r="E2073" t="s">
        <v>16</v>
      </c>
      <c r="F2073">
        <v>28277</v>
      </c>
      <c r="G2073">
        <v>35.060662999999998</v>
      </c>
      <c r="H2073">
        <v>-80.817103000000003</v>
      </c>
      <c r="I2073">
        <v>3.5</v>
      </c>
      <c r="J2073">
        <v>28</v>
      </c>
      <c r="K2073">
        <v>1</v>
      </c>
      <c r="L2073" t="s">
        <v>7553</v>
      </c>
    </row>
    <row r="2074" spans="1:12" x14ac:dyDescent="0.2">
      <c r="A2074" t="s">
        <v>7554</v>
      </c>
      <c r="B2074" t="s">
        <v>7555</v>
      </c>
      <c r="C2074" t="s">
        <v>7556</v>
      </c>
      <c r="D2074" t="s">
        <v>21</v>
      </c>
      <c r="E2074" t="s">
        <v>16</v>
      </c>
      <c r="F2074">
        <v>28213</v>
      </c>
      <c r="G2074">
        <v>35.292668900000002</v>
      </c>
      <c r="H2074">
        <v>-80.752143700000005</v>
      </c>
      <c r="I2074">
        <v>4</v>
      </c>
      <c r="J2074">
        <v>23</v>
      </c>
      <c r="K2074">
        <v>0</v>
      </c>
      <c r="L2074" t="s">
        <v>7557</v>
      </c>
    </row>
    <row r="2075" spans="1:12" x14ac:dyDescent="0.2">
      <c r="A2075" t="s">
        <v>7558</v>
      </c>
      <c r="B2075" t="s">
        <v>2528</v>
      </c>
      <c r="C2075" t="s">
        <v>7559</v>
      </c>
      <c r="D2075" t="s">
        <v>21</v>
      </c>
      <c r="E2075" t="s">
        <v>16</v>
      </c>
      <c r="F2075">
        <v>28217</v>
      </c>
      <c r="G2075">
        <v>35.138604000000001</v>
      </c>
      <c r="H2075">
        <v>-80.876095000000007</v>
      </c>
      <c r="I2075">
        <v>1.5</v>
      </c>
      <c r="J2075">
        <v>14</v>
      </c>
      <c r="K2075">
        <v>1</v>
      </c>
      <c r="L2075" t="s">
        <v>7560</v>
      </c>
    </row>
    <row r="2076" spans="1:12" x14ac:dyDescent="0.2">
      <c r="A2076" t="s">
        <v>7561</v>
      </c>
      <c r="B2076" t="s">
        <v>7562</v>
      </c>
      <c r="C2076" t="s">
        <v>7563</v>
      </c>
      <c r="D2076" t="s">
        <v>21</v>
      </c>
      <c r="E2076" t="s">
        <v>16</v>
      </c>
      <c r="F2076">
        <v>28213</v>
      </c>
      <c r="G2076">
        <v>35.3072078</v>
      </c>
      <c r="H2076">
        <v>-80.720797899999994</v>
      </c>
      <c r="I2076">
        <v>3</v>
      </c>
      <c r="J2076">
        <v>7</v>
      </c>
      <c r="K2076">
        <v>1</v>
      </c>
      <c r="L2076" t="s">
        <v>4759</v>
      </c>
    </row>
    <row r="2077" spans="1:12" x14ac:dyDescent="0.2">
      <c r="A2077" t="s">
        <v>7564</v>
      </c>
      <c r="B2077" t="s">
        <v>7565</v>
      </c>
      <c r="C2077" t="s">
        <v>552</v>
      </c>
      <c r="D2077" t="s">
        <v>21</v>
      </c>
      <c r="E2077" t="s">
        <v>16</v>
      </c>
      <c r="F2077">
        <v>28263</v>
      </c>
      <c r="G2077">
        <v>35.220559399999999</v>
      </c>
      <c r="H2077">
        <v>-80.943873699999997</v>
      </c>
      <c r="I2077">
        <v>3.5</v>
      </c>
      <c r="J2077">
        <v>300</v>
      </c>
      <c r="K2077">
        <v>1</v>
      </c>
      <c r="L2077" t="s">
        <v>7566</v>
      </c>
    </row>
    <row r="2078" spans="1:12" x14ac:dyDescent="0.2">
      <c r="A2078" t="s">
        <v>7567</v>
      </c>
      <c r="B2078" t="s">
        <v>7568</v>
      </c>
      <c r="C2078" t="s">
        <v>6784</v>
      </c>
      <c r="D2078" t="s">
        <v>39</v>
      </c>
      <c r="E2078" t="s">
        <v>16</v>
      </c>
      <c r="F2078">
        <v>28027</v>
      </c>
      <c r="G2078">
        <v>35.369720301400001</v>
      </c>
      <c r="H2078">
        <v>-80.723314631099996</v>
      </c>
      <c r="I2078">
        <v>3</v>
      </c>
      <c r="J2078">
        <v>10</v>
      </c>
      <c r="K2078">
        <v>0</v>
      </c>
      <c r="L2078" t="s">
        <v>2713</v>
      </c>
    </row>
    <row r="2079" spans="1:12" x14ac:dyDescent="0.2">
      <c r="A2079" t="s">
        <v>7569</v>
      </c>
      <c r="B2079" t="s">
        <v>7570</v>
      </c>
      <c r="C2079" t="s">
        <v>7571</v>
      </c>
      <c r="D2079" t="s">
        <v>239</v>
      </c>
      <c r="E2079" t="s">
        <v>16</v>
      </c>
      <c r="F2079">
        <v>28173</v>
      </c>
      <c r="G2079">
        <v>35.03389</v>
      </c>
      <c r="H2079">
        <v>-80.805139999999994</v>
      </c>
      <c r="I2079">
        <v>4</v>
      </c>
      <c r="J2079">
        <v>20</v>
      </c>
      <c r="K2079">
        <v>1</v>
      </c>
      <c r="L2079" t="s">
        <v>1436</v>
      </c>
    </row>
    <row r="2080" spans="1:12" x14ac:dyDescent="0.2">
      <c r="A2080" t="s">
        <v>7572</v>
      </c>
      <c r="B2080" t="s">
        <v>7573</v>
      </c>
      <c r="C2080" t="s">
        <v>7574</v>
      </c>
      <c r="D2080" t="s">
        <v>601</v>
      </c>
      <c r="E2080" t="s">
        <v>16</v>
      </c>
      <c r="F2080">
        <v>28081</v>
      </c>
      <c r="G2080">
        <v>35.4980233</v>
      </c>
      <c r="H2080">
        <v>-80.624756599999998</v>
      </c>
      <c r="I2080">
        <v>4.5</v>
      </c>
      <c r="J2080">
        <v>26</v>
      </c>
      <c r="K2080">
        <v>1</v>
      </c>
      <c r="L2080" t="s">
        <v>5307</v>
      </c>
    </row>
    <row r="2081" spans="1:12" x14ac:dyDescent="0.2">
      <c r="A2081" t="s">
        <v>7575</v>
      </c>
      <c r="B2081" t="s">
        <v>7576</v>
      </c>
      <c r="C2081" t="s">
        <v>7577</v>
      </c>
      <c r="D2081" t="s">
        <v>21</v>
      </c>
      <c r="E2081" t="s">
        <v>16</v>
      </c>
      <c r="F2081">
        <v>28226</v>
      </c>
      <c r="G2081">
        <v>35.081895000000003</v>
      </c>
      <c r="H2081">
        <v>-80.839804999999998</v>
      </c>
      <c r="I2081">
        <v>2</v>
      </c>
      <c r="J2081">
        <v>5</v>
      </c>
      <c r="K2081">
        <v>1</v>
      </c>
      <c r="L2081" t="s">
        <v>1109</v>
      </c>
    </row>
    <row r="2082" spans="1:12" x14ac:dyDescent="0.2">
      <c r="A2082" t="s">
        <v>7578</v>
      </c>
      <c r="B2082" t="s">
        <v>7579</v>
      </c>
      <c r="C2082" t="s">
        <v>7580</v>
      </c>
      <c r="D2082" t="s">
        <v>135</v>
      </c>
      <c r="E2082" t="s">
        <v>16</v>
      </c>
      <c r="F2082">
        <v>28104</v>
      </c>
      <c r="G2082">
        <v>35.003472171799999</v>
      </c>
      <c r="H2082">
        <v>-80.699029314300006</v>
      </c>
      <c r="I2082">
        <v>2.5</v>
      </c>
      <c r="J2082">
        <v>23</v>
      </c>
      <c r="K2082">
        <v>1</v>
      </c>
      <c r="L2082" t="s">
        <v>264</v>
      </c>
    </row>
    <row r="2083" spans="1:12" x14ac:dyDescent="0.2">
      <c r="A2083" t="s">
        <v>7581</v>
      </c>
      <c r="B2083" t="s">
        <v>7582</v>
      </c>
      <c r="C2083" t="s">
        <v>7583</v>
      </c>
      <c r="D2083" t="s">
        <v>21</v>
      </c>
      <c r="E2083" t="s">
        <v>16</v>
      </c>
      <c r="F2083">
        <v>28273</v>
      </c>
      <c r="G2083">
        <v>35.1480441</v>
      </c>
      <c r="H2083">
        <v>-80.929284499999994</v>
      </c>
      <c r="I2083">
        <v>3.5</v>
      </c>
      <c r="J2083">
        <v>4</v>
      </c>
      <c r="K2083">
        <v>1</v>
      </c>
      <c r="L2083" t="s">
        <v>7584</v>
      </c>
    </row>
    <row r="2084" spans="1:12" x14ac:dyDescent="0.2">
      <c r="A2084" t="s">
        <v>7585</v>
      </c>
      <c r="B2084" t="s">
        <v>7586</v>
      </c>
      <c r="C2084" t="s">
        <v>7587</v>
      </c>
      <c r="D2084" t="s">
        <v>7588</v>
      </c>
      <c r="E2084" t="s">
        <v>16</v>
      </c>
      <c r="F2084">
        <v>28262</v>
      </c>
      <c r="G2084">
        <v>35.312775000000002</v>
      </c>
      <c r="H2084">
        <v>-80.754849199999995</v>
      </c>
      <c r="I2084">
        <v>2.5</v>
      </c>
      <c r="J2084">
        <v>4</v>
      </c>
      <c r="K2084">
        <v>0</v>
      </c>
      <c r="L2084" t="s">
        <v>7589</v>
      </c>
    </row>
    <row r="2085" spans="1:12" x14ac:dyDescent="0.2">
      <c r="A2085" t="s">
        <v>7590</v>
      </c>
      <c r="B2085" t="s">
        <v>7591</v>
      </c>
      <c r="C2085" t="s">
        <v>7592</v>
      </c>
      <c r="D2085" t="s">
        <v>21</v>
      </c>
      <c r="E2085" t="s">
        <v>16</v>
      </c>
      <c r="F2085">
        <v>28273</v>
      </c>
      <c r="G2085">
        <v>35.098984799999997</v>
      </c>
      <c r="H2085">
        <v>-80.969385000000003</v>
      </c>
      <c r="I2085">
        <v>5</v>
      </c>
      <c r="J2085">
        <v>6</v>
      </c>
      <c r="K2085">
        <v>1</v>
      </c>
      <c r="L2085" t="s">
        <v>7593</v>
      </c>
    </row>
    <row r="2086" spans="1:12" x14ac:dyDescent="0.2">
      <c r="A2086" t="s">
        <v>7594</v>
      </c>
      <c r="B2086" t="s">
        <v>7595</v>
      </c>
      <c r="C2086" t="s">
        <v>7596</v>
      </c>
      <c r="D2086" t="s">
        <v>21</v>
      </c>
      <c r="E2086" t="s">
        <v>16</v>
      </c>
      <c r="F2086">
        <v>28210</v>
      </c>
      <c r="G2086">
        <v>35.147139000000003</v>
      </c>
      <c r="H2086">
        <v>-80.828793000000005</v>
      </c>
      <c r="I2086">
        <v>4</v>
      </c>
      <c r="J2086">
        <v>545</v>
      </c>
      <c r="K2086">
        <v>1</v>
      </c>
      <c r="L2086" t="s">
        <v>7597</v>
      </c>
    </row>
    <row r="2087" spans="1:12" x14ac:dyDescent="0.2">
      <c r="A2087" t="s">
        <v>7598</v>
      </c>
      <c r="B2087" t="s">
        <v>7599</v>
      </c>
      <c r="C2087" t="s">
        <v>7600</v>
      </c>
      <c r="D2087" t="s">
        <v>39</v>
      </c>
      <c r="E2087" t="s">
        <v>16</v>
      </c>
      <c r="F2087">
        <v>28027</v>
      </c>
      <c r="G2087">
        <v>35.364669999999997</v>
      </c>
      <c r="H2087">
        <v>-80.711389999999994</v>
      </c>
      <c r="I2087">
        <v>4.5</v>
      </c>
      <c r="J2087">
        <v>149</v>
      </c>
      <c r="K2087">
        <v>1</v>
      </c>
      <c r="L2087" t="s">
        <v>7601</v>
      </c>
    </row>
    <row r="2088" spans="1:12" x14ac:dyDescent="0.2">
      <c r="A2088" t="s">
        <v>7602</v>
      </c>
      <c r="B2088" t="s">
        <v>7603</v>
      </c>
      <c r="C2088" t="s">
        <v>7604</v>
      </c>
      <c r="D2088" t="s">
        <v>21</v>
      </c>
      <c r="E2088" t="s">
        <v>16</v>
      </c>
      <c r="F2088">
        <v>28202</v>
      </c>
      <c r="G2088">
        <v>35.225529999999999</v>
      </c>
      <c r="H2088">
        <v>-80.847775999999996</v>
      </c>
      <c r="I2088">
        <v>4.5</v>
      </c>
      <c r="J2088">
        <v>90</v>
      </c>
      <c r="K2088">
        <v>1</v>
      </c>
      <c r="L2088" t="s">
        <v>7605</v>
      </c>
    </row>
    <row r="2089" spans="1:12" x14ac:dyDescent="0.2">
      <c r="A2089" t="s">
        <v>7606</v>
      </c>
      <c r="B2089" t="s">
        <v>7607</v>
      </c>
      <c r="C2089" t="s">
        <v>7608</v>
      </c>
      <c r="D2089" t="s">
        <v>39</v>
      </c>
      <c r="E2089" t="s">
        <v>16</v>
      </c>
      <c r="F2089">
        <v>28025</v>
      </c>
      <c r="G2089">
        <v>35.423906299999999</v>
      </c>
      <c r="H2089">
        <v>-80.592423199999999</v>
      </c>
      <c r="I2089">
        <v>3</v>
      </c>
      <c r="J2089">
        <v>3</v>
      </c>
      <c r="K2089">
        <v>1</v>
      </c>
      <c r="L2089" t="s">
        <v>2069</v>
      </c>
    </row>
    <row r="2090" spans="1:12" x14ac:dyDescent="0.2">
      <c r="A2090" t="s">
        <v>7609</v>
      </c>
      <c r="B2090" t="s">
        <v>7610</v>
      </c>
      <c r="C2090" t="s">
        <v>7611</v>
      </c>
      <c r="D2090" t="s">
        <v>21</v>
      </c>
      <c r="E2090" t="s">
        <v>16</v>
      </c>
      <c r="F2090">
        <v>28212</v>
      </c>
      <c r="G2090">
        <v>35.203844599999996</v>
      </c>
      <c r="H2090">
        <v>-80.753818800000005</v>
      </c>
      <c r="I2090">
        <v>3</v>
      </c>
      <c r="J2090">
        <v>3</v>
      </c>
      <c r="K2090">
        <v>0</v>
      </c>
      <c r="L2090" t="s">
        <v>7612</v>
      </c>
    </row>
    <row r="2091" spans="1:12" x14ac:dyDescent="0.2">
      <c r="A2091" t="s">
        <v>7613</v>
      </c>
      <c r="B2091" t="s">
        <v>7614</v>
      </c>
      <c r="C2091" t="s">
        <v>7615</v>
      </c>
      <c r="D2091" t="s">
        <v>21</v>
      </c>
      <c r="E2091" t="s">
        <v>16</v>
      </c>
      <c r="F2091">
        <v>28208</v>
      </c>
      <c r="G2091">
        <v>35.247044099999997</v>
      </c>
      <c r="H2091">
        <v>-80.892470099999997</v>
      </c>
      <c r="I2091">
        <v>5</v>
      </c>
      <c r="J2091">
        <v>6</v>
      </c>
      <c r="K2091">
        <v>1</v>
      </c>
      <c r="L2091" t="s">
        <v>7616</v>
      </c>
    </row>
    <row r="2092" spans="1:12" x14ac:dyDescent="0.2">
      <c r="A2092" t="s">
        <v>7617</v>
      </c>
      <c r="B2092" t="s">
        <v>2144</v>
      </c>
      <c r="C2092" t="s">
        <v>7618</v>
      </c>
      <c r="D2092" t="s">
        <v>295</v>
      </c>
      <c r="E2092" t="s">
        <v>16</v>
      </c>
      <c r="F2092">
        <v>28134</v>
      </c>
      <c r="G2092">
        <v>35.083857500000001</v>
      </c>
      <c r="H2092">
        <v>-80.886903599999997</v>
      </c>
      <c r="I2092">
        <v>2.5</v>
      </c>
      <c r="J2092">
        <v>29</v>
      </c>
      <c r="K2092">
        <v>1</v>
      </c>
      <c r="L2092" t="s">
        <v>2146</v>
      </c>
    </row>
    <row r="2093" spans="1:12" x14ac:dyDescent="0.2">
      <c r="A2093" t="s">
        <v>7619</v>
      </c>
      <c r="B2093" t="s">
        <v>7620</v>
      </c>
      <c r="C2093" t="s">
        <v>7621</v>
      </c>
      <c r="D2093" t="s">
        <v>21</v>
      </c>
      <c r="E2093" t="s">
        <v>16</v>
      </c>
      <c r="F2093">
        <v>28277</v>
      </c>
      <c r="G2093">
        <v>35.035055200000002</v>
      </c>
      <c r="H2093">
        <v>-80.807369100000003</v>
      </c>
      <c r="I2093">
        <v>3</v>
      </c>
      <c r="J2093">
        <v>11</v>
      </c>
      <c r="K2093">
        <v>1</v>
      </c>
      <c r="L2093" t="s">
        <v>7622</v>
      </c>
    </row>
    <row r="2094" spans="1:12" x14ac:dyDescent="0.2">
      <c r="A2094" t="s">
        <v>7623</v>
      </c>
      <c r="B2094" t="s">
        <v>7624</v>
      </c>
      <c r="C2094" t="s">
        <v>7625</v>
      </c>
      <c r="D2094" t="s">
        <v>21</v>
      </c>
      <c r="E2094" t="s">
        <v>16</v>
      </c>
      <c r="F2094">
        <v>28206</v>
      </c>
      <c r="G2094">
        <v>35.238272000000002</v>
      </c>
      <c r="H2094">
        <v>-80.842367100000004</v>
      </c>
      <c r="I2094">
        <v>3.5</v>
      </c>
      <c r="J2094">
        <v>3</v>
      </c>
      <c r="K2094">
        <v>1</v>
      </c>
      <c r="L2094" t="s">
        <v>7626</v>
      </c>
    </row>
    <row r="2095" spans="1:12" x14ac:dyDescent="0.2">
      <c r="A2095" t="s">
        <v>7627</v>
      </c>
      <c r="B2095" t="s">
        <v>2662</v>
      </c>
      <c r="C2095" t="s">
        <v>7628</v>
      </c>
      <c r="D2095" t="s">
        <v>21</v>
      </c>
      <c r="E2095" t="s">
        <v>16</v>
      </c>
      <c r="F2095">
        <v>28203</v>
      </c>
      <c r="G2095">
        <v>35.221390599999999</v>
      </c>
      <c r="H2095">
        <v>-80.856071099999994</v>
      </c>
      <c r="I2095">
        <v>3</v>
      </c>
      <c r="J2095">
        <v>7</v>
      </c>
      <c r="K2095">
        <v>1</v>
      </c>
      <c r="L2095" t="s">
        <v>6966</v>
      </c>
    </row>
    <row r="2096" spans="1:12" x14ac:dyDescent="0.2">
      <c r="A2096" t="s">
        <v>7629</v>
      </c>
      <c r="B2096" t="s">
        <v>7630</v>
      </c>
      <c r="C2096" t="s">
        <v>7631</v>
      </c>
      <c r="D2096" t="s">
        <v>643</v>
      </c>
      <c r="E2096" t="s">
        <v>16</v>
      </c>
      <c r="F2096">
        <v>28079</v>
      </c>
      <c r="G2096">
        <v>35.076837900000001</v>
      </c>
      <c r="H2096">
        <v>-80.665225300000003</v>
      </c>
      <c r="I2096">
        <v>2</v>
      </c>
      <c r="J2096">
        <v>14</v>
      </c>
      <c r="K2096">
        <v>1</v>
      </c>
      <c r="L2096" t="s">
        <v>666</v>
      </c>
    </row>
    <row r="2097" spans="1:12" x14ac:dyDescent="0.2">
      <c r="A2097" t="s">
        <v>7632</v>
      </c>
      <c r="B2097" t="s">
        <v>612</v>
      </c>
      <c r="C2097" t="s">
        <v>7633</v>
      </c>
      <c r="D2097" t="s">
        <v>21</v>
      </c>
      <c r="E2097" t="s">
        <v>16</v>
      </c>
      <c r="F2097">
        <v>28209</v>
      </c>
      <c r="G2097">
        <v>35.179490000000001</v>
      </c>
      <c r="H2097">
        <v>-80.875418199999999</v>
      </c>
      <c r="I2097">
        <v>4</v>
      </c>
      <c r="J2097">
        <v>6</v>
      </c>
      <c r="K2097">
        <v>1</v>
      </c>
      <c r="L2097" t="s">
        <v>7634</v>
      </c>
    </row>
    <row r="2098" spans="1:12" x14ac:dyDescent="0.2">
      <c r="A2098" t="s">
        <v>7635</v>
      </c>
      <c r="B2098" t="s">
        <v>7636</v>
      </c>
      <c r="C2098" t="s">
        <v>7637</v>
      </c>
      <c r="D2098" t="s">
        <v>21</v>
      </c>
      <c r="E2098" t="s">
        <v>16</v>
      </c>
      <c r="F2098">
        <v>28270</v>
      </c>
      <c r="G2098">
        <v>35.146459</v>
      </c>
      <c r="H2098">
        <v>-80.742709000000005</v>
      </c>
      <c r="I2098">
        <v>5</v>
      </c>
      <c r="J2098">
        <v>9</v>
      </c>
      <c r="K2098">
        <v>1</v>
      </c>
      <c r="L2098" t="s">
        <v>7638</v>
      </c>
    </row>
    <row r="2099" spans="1:12" x14ac:dyDescent="0.2">
      <c r="A2099" t="s">
        <v>7639</v>
      </c>
      <c r="B2099" t="s">
        <v>7640</v>
      </c>
      <c r="C2099" t="s">
        <v>7641</v>
      </c>
      <c r="D2099" t="s">
        <v>21</v>
      </c>
      <c r="E2099" t="s">
        <v>16</v>
      </c>
      <c r="F2099">
        <v>28204</v>
      </c>
      <c r="G2099">
        <v>35.217996399999997</v>
      </c>
      <c r="H2099">
        <v>-80.823440599999998</v>
      </c>
      <c r="I2099">
        <v>5</v>
      </c>
      <c r="J2099">
        <v>4</v>
      </c>
      <c r="K2099">
        <v>1</v>
      </c>
      <c r="L2099" t="s">
        <v>7642</v>
      </c>
    </row>
    <row r="2100" spans="1:12" x14ac:dyDescent="0.2">
      <c r="A2100" t="s">
        <v>7643</v>
      </c>
      <c r="B2100" t="s">
        <v>7644</v>
      </c>
      <c r="C2100" t="s">
        <v>7645</v>
      </c>
      <c r="D2100" t="s">
        <v>21</v>
      </c>
      <c r="E2100" t="s">
        <v>16</v>
      </c>
      <c r="F2100">
        <v>28262</v>
      </c>
      <c r="G2100">
        <v>35.338488699999999</v>
      </c>
      <c r="H2100">
        <v>-80.760803199999998</v>
      </c>
      <c r="I2100">
        <v>5</v>
      </c>
      <c r="J2100">
        <v>3</v>
      </c>
      <c r="K2100">
        <v>1</v>
      </c>
      <c r="L2100" t="s">
        <v>7646</v>
      </c>
    </row>
    <row r="2101" spans="1:12" x14ac:dyDescent="0.2">
      <c r="A2101" t="s">
        <v>7647</v>
      </c>
      <c r="B2101" t="s">
        <v>7648</v>
      </c>
      <c r="C2101" t="s">
        <v>7649</v>
      </c>
      <c r="D2101" t="s">
        <v>21</v>
      </c>
      <c r="E2101" t="s">
        <v>16</v>
      </c>
      <c r="F2101">
        <v>28213</v>
      </c>
      <c r="G2101">
        <v>35.294408500000003</v>
      </c>
      <c r="H2101">
        <v>-80.744783200000001</v>
      </c>
      <c r="I2101">
        <v>4.5</v>
      </c>
      <c r="J2101">
        <v>72</v>
      </c>
      <c r="K2101">
        <v>1</v>
      </c>
      <c r="L2101" t="s">
        <v>7650</v>
      </c>
    </row>
    <row r="2102" spans="1:12" x14ac:dyDescent="0.2">
      <c r="A2102" t="s">
        <v>7651</v>
      </c>
      <c r="B2102" t="s">
        <v>7652</v>
      </c>
      <c r="D2102" t="s">
        <v>21</v>
      </c>
      <c r="E2102" t="s">
        <v>16</v>
      </c>
      <c r="F2102">
        <v>28206</v>
      </c>
      <c r="G2102">
        <v>35.255715899999998</v>
      </c>
      <c r="H2102">
        <v>-80.826706400000006</v>
      </c>
      <c r="I2102">
        <v>3.5</v>
      </c>
      <c r="J2102">
        <v>11</v>
      </c>
      <c r="K2102">
        <v>1</v>
      </c>
      <c r="L2102" t="s">
        <v>7653</v>
      </c>
    </row>
    <row r="2103" spans="1:12" x14ac:dyDescent="0.2">
      <c r="A2103" t="s">
        <v>7654</v>
      </c>
      <c r="B2103" t="s">
        <v>7655</v>
      </c>
      <c r="C2103" t="s">
        <v>7656</v>
      </c>
      <c r="D2103" t="s">
        <v>21</v>
      </c>
      <c r="E2103" t="s">
        <v>16</v>
      </c>
      <c r="F2103">
        <v>28212</v>
      </c>
      <c r="G2103">
        <v>35.201771999999998</v>
      </c>
      <c r="H2103">
        <v>-80.738461299999997</v>
      </c>
      <c r="I2103">
        <v>4</v>
      </c>
      <c r="J2103">
        <v>6</v>
      </c>
      <c r="K2103">
        <v>1</v>
      </c>
      <c r="L2103" t="s">
        <v>1582</v>
      </c>
    </row>
    <row r="2104" spans="1:12" x14ac:dyDescent="0.2">
      <c r="A2104" t="s">
        <v>7657</v>
      </c>
      <c r="B2104" t="s">
        <v>7658</v>
      </c>
      <c r="C2104" t="s">
        <v>7659</v>
      </c>
      <c r="D2104" t="s">
        <v>21</v>
      </c>
      <c r="E2104" t="s">
        <v>16</v>
      </c>
      <c r="F2104">
        <v>28216</v>
      </c>
      <c r="G2104">
        <v>35.2636276</v>
      </c>
      <c r="H2104">
        <v>-80.879654500000001</v>
      </c>
      <c r="I2104">
        <v>3</v>
      </c>
      <c r="J2104">
        <v>7</v>
      </c>
      <c r="K2104">
        <v>0</v>
      </c>
      <c r="L2104" t="s">
        <v>7660</v>
      </c>
    </row>
    <row r="2105" spans="1:12" x14ac:dyDescent="0.2">
      <c r="A2105" t="s">
        <v>7661</v>
      </c>
      <c r="B2105" t="s">
        <v>7662</v>
      </c>
      <c r="C2105" t="s">
        <v>7663</v>
      </c>
      <c r="D2105" t="s">
        <v>21</v>
      </c>
      <c r="E2105" t="s">
        <v>16</v>
      </c>
      <c r="F2105">
        <v>28213</v>
      </c>
      <c r="G2105">
        <v>35.2973833</v>
      </c>
      <c r="H2105">
        <v>-80.746829500000004</v>
      </c>
      <c r="I2105">
        <v>3.5</v>
      </c>
      <c r="J2105">
        <v>3</v>
      </c>
      <c r="K2105">
        <v>1</v>
      </c>
      <c r="L2105" t="s">
        <v>7664</v>
      </c>
    </row>
    <row r="2106" spans="1:12" x14ac:dyDescent="0.2">
      <c r="A2106" t="s">
        <v>7665</v>
      </c>
      <c r="B2106" t="s">
        <v>7666</v>
      </c>
      <c r="C2106" t="s">
        <v>7667</v>
      </c>
      <c r="D2106" t="s">
        <v>588</v>
      </c>
      <c r="E2106" t="s">
        <v>16</v>
      </c>
      <c r="F2106">
        <v>28110</v>
      </c>
      <c r="G2106">
        <v>35.031928700000002</v>
      </c>
      <c r="H2106">
        <v>-80.627878600000003</v>
      </c>
      <c r="I2106">
        <v>3.5</v>
      </c>
      <c r="J2106">
        <v>3</v>
      </c>
      <c r="K2106">
        <v>1</v>
      </c>
      <c r="L2106" t="s">
        <v>7668</v>
      </c>
    </row>
    <row r="2107" spans="1:12" x14ac:dyDescent="0.2">
      <c r="A2107" t="s">
        <v>7669</v>
      </c>
      <c r="B2107" t="s">
        <v>7670</v>
      </c>
      <c r="C2107" t="s">
        <v>5147</v>
      </c>
      <c r="D2107" t="s">
        <v>21</v>
      </c>
      <c r="E2107" t="s">
        <v>16</v>
      </c>
      <c r="F2107">
        <v>28263</v>
      </c>
      <c r="G2107">
        <v>35.2277591</v>
      </c>
      <c r="H2107">
        <v>-80.838199299999999</v>
      </c>
      <c r="I2107">
        <v>2.5</v>
      </c>
      <c r="J2107">
        <v>22</v>
      </c>
      <c r="K2107">
        <v>1</v>
      </c>
      <c r="L2107" t="s">
        <v>5735</v>
      </c>
    </row>
    <row r="2108" spans="1:12" x14ac:dyDescent="0.2">
      <c r="A2108" t="s">
        <v>7671</v>
      </c>
      <c r="B2108" t="s">
        <v>7672</v>
      </c>
      <c r="C2108" t="s">
        <v>7673</v>
      </c>
      <c r="D2108" t="s">
        <v>21</v>
      </c>
      <c r="E2108" t="s">
        <v>16</v>
      </c>
      <c r="F2108">
        <v>28202</v>
      </c>
      <c r="G2108">
        <v>35.227000599999997</v>
      </c>
      <c r="H2108">
        <v>-80.8438984</v>
      </c>
      <c r="I2108">
        <v>4</v>
      </c>
      <c r="J2108">
        <v>12</v>
      </c>
      <c r="K2108">
        <v>1</v>
      </c>
      <c r="L2108" t="s">
        <v>7674</v>
      </c>
    </row>
    <row r="2109" spans="1:12" x14ac:dyDescent="0.2">
      <c r="A2109" t="s">
        <v>7675</v>
      </c>
      <c r="B2109" t="s">
        <v>7676</v>
      </c>
      <c r="C2109" t="s">
        <v>7677</v>
      </c>
      <c r="D2109" t="s">
        <v>359</v>
      </c>
      <c r="E2109" t="s">
        <v>16</v>
      </c>
      <c r="F2109">
        <v>28036</v>
      </c>
      <c r="G2109">
        <v>35.501016700000001</v>
      </c>
      <c r="H2109">
        <v>-80.861778400000006</v>
      </c>
      <c r="I2109">
        <v>4.5</v>
      </c>
      <c r="J2109">
        <v>6</v>
      </c>
      <c r="K2109">
        <v>0</v>
      </c>
      <c r="L2109" t="s">
        <v>7678</v>
      </c>
    </row>
    <row r="2110" spans="1:12" x14ac:dyDescent="0.2">
      <c r="A2110" t="s">
        <v>7679</v>
      </c>
      <c r="B2110" t="s">
        <v>7680</v>
      </c>
      <c r="C2110" t="s">
        <v>7681</v>
      </c>
      <c r="D2110" t="s">
        <v>135</v>
      </c>
      <c r="E2110" t="s">
        <v>16</v>
      </c>
      <c r="F2110">
        <v>28105</v>
      </c>
      <c r="G2110">
        <v>35.118417100000002</v>
      </c>
      <c r="H2110">
        <v>-80.701212799999993</v>
      </c>
      <c r="I2110">
        <v>4</v>
      </c>
      <c r="J2110">
        <v>8</v>
      </c>
      <c r="K2110">
        <v>1</v>
      </c>
      <c r="L2110" t="s">
        <v>7682</v>
      </c>
    </row>
    <row r="2111" spans="1:12" x14ac:dyDescent="0.2">
      <c r="A2111" t="s">
        <v>7683</v>
      </c>
      <c r="B2111" t="s">
        <v>7684</v>
      </c>
      <c r="C2111" t="s">
        <v>7685</v>
      </c>
      <c r="D2111" t="s">
        <v>39</v>
      </c>
      <c r="E2111" t="s">
        <v>16</v>
      </c>
      <c r="F2111">
        <v>28027</v>
      </c>
      <c r="G2111">
        <v>35.409591599999999</v>
      </c>
      <c r="H2111">
        <v>-80.713137500000002</v>
      </c>
      <c r="I2111">
        <v>4.5</v>
      </c>
      <c r="J2111">
        <v>7</v>
      </c>
      <c r="K2111">
        <v>1</v>
      </c>
      <c r="L2111" t="s">
        <v>7686</v>
      </c>
    </row>
    <row r="2112" spans="1:12" x14ac:dyDescent="0.2">
      <c r="A2112" t="s">
        <v>7687</v>
      </c>
      <c r="B2112" t="s">
        <v>7688</v>
      </c>
      <c r="C2112" t="s">
        <v>7689</v>
      </c>
      <c r="D2112" t="s">
        <v>21</v>
      </c>
      <c r="E2112" t="s">
        <v>16</v>
      </c>
      <c r="F2112">
        <v>28277</v>
      </c>
      <c r="G2112">
        <v>35.034312999999997</v>
      </c>
      <c r="H2112">
        <v>-80.806325000000001</v>
      </c>
      <c r="I2112">
        <v>3.5</v>
      </c>
      <c r="J2112">
        <v>123</v>
      </c>
      <c r="K2112">
        <v>0</v>
      </c>
      <c r="L2112" t="s">
        <v>7690</v>
      </c>
    </row>
    <row r="2113" spans="1:12" x14ac:dyDescent="0.2">
      <c r="A2113" t="s">
        <v>7691</v>
      </c>
      <c r="B2113" t="s">
        <v>883</v>
      </c>
      <c r="C2113" t="s">
        <v>1013</v>
      </c>
      <c r="D2113" t="s">
        <v>30</v>
      </c>
      <c r="E2113" t="s">
        <v>16</v>
      </c>
      <c r="F2113">
        <v>28054</v>
      </c>
      <c r="G2113">
        <v>35.232263600000003</v>
      </c>
      <c r="H2113">
        <v>-81.167540900000006</v>
      </c>
      <c r="I2113">
        <v>3.5</v>
      </c>
      <c r="J2113">
        <v>13</v>
      </c>
      <c r="K2113">
        <v>1</v>
      </c>
      <c r="L2113" t="s">
        <v>264</v>
      </c>
    </row>
    <row r="2114" spans="1:12" x14ac:dyDescent="0.2">
      <c r="A2114" t="s">
        <v>7692</v>
      </c>
      <c r="B2114" t="s">
        <v>7693</v>
      </c>
      <c r="C2114" t="s">
        <v>7694</v>
      </c>
      <c r="D2114" t="s">
        <v>1452</v>
      </c>
      <c r="E2114" t="s">
        <v>16</v>
      </c>
      <c r="F2114">
        <v>28164</v>
      </c>
      <c r="G2114">
        <v>35.411584400000002</v>
      </c>
      <c r="H2114">
        <v>-81.010485900000006</v>
      </c>
      <c r="I2114">
        <v>3.5</v>
      </c>
      <c r="J2114">
        <v>5</v>
      </c>
      <c r="K2114">
        <v>1</v>
      </c>
      <c r="L2114" t="s">
        <v>4164</v>
      </c>
    </row>
    <row r="2115" spans="1:12" x14ac:dyDescent="0.2">
      <c r="A2115" t="s">
        <v>7695</v>
      </c>
      <c r="B2115" t="s">
        <v>229</v>
      </c>
      <c r="C2115" t="s">
        <v>7696</v>
      </c>
      <c r="D2115" t="s">
        <v>21</v>
      </c>
      <c r="E2115" t="s">
        <v>16</v>
      </c>
      <c r="F2115">
        <v>28277</v>
      </c>
      <c r="G2115">
        <v>35.052533242700001</v>
      </c>
      <c r="H2115">
        <v>-80.768399361999997</v>
      </c>
      <c r="I2115">
        <v>2.5</v>
      </c>
      <c r="J2115">
        <v>29</v>
      </c>
      <c r="K2115">
        <v>1</v>
      </c>
      <c r="L2115" t="s">
        <v>231</v>
      </c>
    </row>
    <row r="2116" spans="1:12" x14ac:dyDescent="0.2">
      <c r="A2116" t="s">
        <v>7697</v>
      </c>
      <c r="B2116" t="s">
        <v>7698</v>
      </c>
      <c r="C2116" t="s">
        <v>7699</v>
      </c>
      <c r="D2116" t="s">
        <v>601</v>
      </c>
      <c r="E2116" t="s">
        <v>16</v>
      </c>
      <c r="F2116">
        <v>28081</v>
      </c>
      <c r="G2116">
        <v>35.469396799999998</v>
      </c>
      <c r="H2116">
        <v>-80.663309499999997</v>
      </c>
      <c r="I2116">
        <v>2</v>
      </c>
      <c r="J2116">
        <v>6</v>
      </c>
      <c r="K2116">
        <v>1</v>
      </c>
      <c r="L2116" t="s">
        <v>7700</v>
      </c>
    </row>
    <row r="2117" spans="1:12" x14ac:dyDescent="0.2">
      <c r="A2117" t="s">
        <v>7701</v>
      </c>
      <c r="B2117" t="s">
        <v>7702</v>
      </c>
      <c r="C2117" t="s">
        <v>7703</v>
      </c>
      <c r="D2117" t="s">
        <v>21</v>
      </c>
      <c r="E2117" t="s">
        <v>16</v>
      </c>
      <c r="F2117">
        <v>28208</v>
      </c>
      <c r="G2117">
        <v>35.242235000000001</v>
      </c>
      <c r="H2117">
        <v>-80.934047500000005</v>
      </c>
      <c r="I2117">
        <v>4.5</v>
      </c>
      <c r="J2117">
        <v>10</v>
      </c>
      <c r="K2117">
        <v>1</v>
      </c>
      <c r="L2117" t="s">
        <v>7704</v>
      </c>
    </row>
    <row r="2118" spans="1:12" x14ac:dyDescent="0.2">
      <c r="A2118" t="s">
        <v>7705</v>
      </c>
      <c r="B2118" t="s">
        <v>7706</v>
      </c>
      <c r="C2118" t="s">
        <v>7707</v>
      </c>
      <c r="D2118" t="s">
        <v>21</v>
      </c>
      <c r="E2118" t="s">
        <v>16</v>
      </c>
      <c r="F2118">
        <v>28206</v>
      </c>
      <c r="G2118">
        <v>35.234287794399997</v>
      </c>
      <c r="H2118">
        <v>-80.827484565000006</v>
      </c>
      <c r="I2118">
        <v>4.5</v>
      </c>
      <c r="J2118">
        <v>17</v>
      </c>
      <c r="K2118">
        <v>1</v>
      </c>
      <c r="L2118" t="s">
        <v>7708</v>
      </c>
    </row>
    <row r="2119" spans="1:12" x14ac:dyDescent="0.2">
      <c r="A2119" t="s">
        <v>7709</v>
      </c>
      <c r="B2119" t="s">
        <v>7710</v>
      </c>
      <c r="C2119" t="s">
        <v>7711</v>
      </c>
      <c r="D2119" t="s">
        <v>21</v>
      </c>
      <c r="E2119" t="s">
        <v>16</v>
      </c>
      <c r="F2119">
        <v>28273</v>
      </c>
      <c r="G2119">
        <v>35.121220000000001</v>
      </c>
      <c r="H2119">
        <v>-80.927531000000002</v>
      </c>
      <c r="I2119">
        <v>5</v>
      </c>
      <c r="J2119">
        <v>5</v>
      </c>
      <c r="K2119">
        <v>1</v>
      </c>
      <c r="L2119" t="s">
        <v>7712</v>
      </c>
    </row>
    <row r="2120" spans="1:12" x14ac:dyDescent="0.2">
      <c r="A2120" t="s">
        <v>7713</v>
      </c>
      <c r="B2120" t="s">
        <v>7714</v>
      </c>
      <c r="C2120" t="s">
        <v>7715</v>
      </c>
      <c r="D2120" t="s">
        <v>21</v>
      </c>
      <c r="E2120" t="s">
        <v>16</v>
      </c>
      <c r="F2120">
        <v>28270</v>
      </c>
      <c r="G2120">
        <v>35.140625</v>
      </c>
      <c r="H2120">
        <v>-80.737637000000007</v>
      </c>
      <c r="I2120">
        <v>4</v>
      </c>
      <c r="J2120">
        <v>559</v>
      </c>
      <c r="K2120">
        <v>1</v>
      </c>
      <c r="L2120" t="s">
        <v>7716</v>
      </c>
    </row>
    <row r="2121" spans="1:12" x14ac:dyDescent="0.2">
      <c r="A2121" t="s">
        <v>7717</v>
      </c>
      <c r="B2121" t="s">
        <v>1093</v>
      </c>
      <c r="C2121" t="s">
        <v>7718</v>
      </c>
      <c r="D2121" t="s">
        <v>21</v>
      </c>
      <c r="E2121" t="s">
        <v>16</v>
      </c>
      <c r="F2121">
        <v>28262</v>
      </c>
      <c r="G2121">
        <v>35.303471000000002</v>
      </c>
      <c r="H2121">
        <v>-80.752057100000002</v>
      </c>
      <c r="I2121">
        <v>2.5</v>
      </c>
      <c r="J2121">
        <v>14</v>
      </c>
      <c r="K2121">
        <v>1</v>
      </c>
      <c r="L2121" t="s">
        <v>1095</v>
      </c>
    </row>
    <row r="2122" spans="1:12" x14ac:dyDescent="0.2">
      <c r="A2122" t="s">
        <v>7719</v>
      </c>
      <c r="B2122" t="s">
        <v>7720</v>
      </c>
      <c r="D2122" t="s">
        <v>21</v>
      </c>
      <c r="E2122" t="s">
        <v>16</v>
      </c>
      <c r="F2122">
        <v>28297</v>
      </c>
      <c r="G2122">
        <v>35.322740899999999</v>
      </c>
      <c r="H2122">
        <v>-80.901851800000003</v>
      </c>
      <c r="I2122">
        <v>4.5</v>
      </c>
      <c r="J2122">
        <v>15</v>
      </c>
      <c r="K2122">
        <v>1</v>
      </c>
      <c r="L2122" t="s">
        <v>3345</v>
      </c>
    </row>
    <row r="2123" spans="1:12" x14ac:dyDescent="0.2">
      <c r="A2123" t="s">
        <v>7721</v>
      </c>
      <c r="B2123" t="s">
        <v>3204</v>
      </c>
      <c r="C2123" t="s">
        <v>7722</v>
      </c>
      <c r="D2123" t="s">
        <v>21</v>
      </c>
      <c r="E2123" t="s">
        <v>16</v>
      </c>
      <c r="F2123">
        <v>28278</v>
      </c>
      <c r="G2123">
        <v>35.1032504</v>
      </c>
      <c r="H2123">
        <v>-80.990819700000003</v>
      </c>
      <c r="I2123">
        <v>2.5</v>
      </c>
      <c r="J2123">
        <v>7</v>
      </c>
      <c r="K2123">
        <v>1</v>
      </c>
      <c r="L2123" t="s">
        <v>7723</v>
      </c>
    </row>
    <row r="2124" spans="1:12" x14ac:dyDescent="0.2">
      <c r="A2124" t="s">
        <v>7724</v>
      </c>
      <c r="B2124" t="s">
        <v>7725</v>
      </c>
      <c r="C2124" t="s">
        <v>7726</v>
      </c>
      <c r="D2124" t="s">
        <v>21</v>
      </c>
      <c r="E2124" t="s">
        <v>16</v>
      </c>
      <c r="F2124">
        <v>28212</v>
      </c>
      <c r="G2124">
        <v>35.1859714</v>
      </c>
      <c r="H2124">
        <v>-80.756752300000002</v>
      </c>
      <c r="I2124">
        <v>3</v>
      </c>
      <c r="J2124">
        <v>101</v>
      </c>
      <c r="K2124">
        <v>1</v>
      </c>
      <c r="L2124" t="s">
        <v>7727</v>
      </c>
    </row>
    <row r="2125" spans="1:12" x14ac:dyDescent="0.2">
      <c r="A2125" t="s">
        <v>7728</v>
      </c>
      <c r="B2125" t="s">
        <v>2239</v>
      </c>
      <c r="C2125" t="s">
        <v>7729</v>
      </c>
      <c r="D2125" t="s">
        <v>239</v>
      </c>
      <c r="E2125" t="s">
        <v>16</v>
      </c>
      <c r="F2125">
        <v>28173</v>
      </c>
      <c r="G2125">
        <v>34.988100000000003</v>
      </c>
      <c r="H2125">
        <v>-80.774299999999997</v>
      </c>
      <c r="I2125">
        <v>2.5</v>
      </c>
      <c r="J2125">
        <v>3</v>
      </c>
      <c r="K2125">
        <v>1</v>
      </c>
      <c r="L2125" t="s">
        <v>7730</v>
      </c>
    </row>
    <row r="2126" spans="1:12" x14ac:dyDescent="0.2">
      <c r="A2126" t="s">
        <v>7731</v>
      </c>
      <c r="B2126" t="s">
        <v>7732</v>
      </c>
      <c r="C2126" t="s">
        <v>7733</v>
      </c>
      <c r="D2126" t="s">
        <v>21</v>
      </c>
      <c r="E2126" t="s">
        <v>16</v>
      </c>
      <c r="F2126">
        <v>28202</v>
      </c>
      <c r="G2126">
        <v>35.222911600000003</v>
      </c>
      <c r="H2126">
        <v>-80.843066300000004</v>
      </c>
      <c r="I2126">
        <v>4.5</v>
      </c>
      <c r="J2126">
        <v>72</v>
      </c>
      <c r="K2126">
        <v>0</v>
      </c>
      <c r="L2126" t="s">
        <v>7734</v>
      </c>
    </row>
    <row r="2127" spans="1:12" x14ac:dyDescent="0.2">
      <c r="A2127" t="s">
        <v>7735</v>
      </c>
      <c r="B2127" t="s">
        <v>7736</v>
      </c>
      <c r="C2127" t="s">
        <v>391</v>
      </c>
      <c r="D2127" t="s">
        <v>21</v>
      </c>
      <c r="E2127" t="s">
        <v>16</v>
      </c>
      <c r="F2127">
        <v>28211</v>
      </c>
      <c r="G2127">
        <v>35.152231100000002</v>
      </c>
      <c r="H2127">
        <v>-80.831896799999996</v>
      </c>
      <c r="I2127">
        <v>3</v>
      </c>
      <c r="J2127">
        <v>21</v>
      </c>
      <c r="K2127">
        <v>1</v>
      </c>
      <c r="L2127" t="s">
        <v>7737</v>
      </c>
    </row>
    <row r="2128" spans="1:12" x14ac:dyDescent="0.2">
      <c r="A2128" t="s">
        <v>7738</v>
      </c>
      <c r="B2128" t="s">
        <v>7739</v>
      </c>
      <c r="C2128" t="s">
        <v>7740</v>
      </c>
      <c r="D2128" t="s">
        <v>21</v>
      </c>
      <c r="E2128" t="s">
        <v>16</v>
      </c>
      <c r="F2128">
        <v>28202</v>
      </c>
      <c r="G2128">
        <v>35.233909599999997</v>
      </c>
      <c r="H2128">
        <v>-80.850121200000004</v>
      </c>
      <c r="I2128">
        <v>1</v>
      </c>
      <c r="J2128">
        <v>3</v>
      </c>
      <c r="K2128">
        <v>1</v>
      </c>
      <c r="L2128" t="s">
        <v>7741</v>
      </c>
    </row>
    <row r="2129" spans="1:12" x14ac:dyDescent="0.2">
      <c r="A2129" t="s">
        <v>7742</v>
      </c>
      <c r="B2129" t="s">
        <v>7743</v>
      </c>
      <c r="C2129" t="s">
        <v>7744</v>
      </c>
      <c r="D2129" t="s">
        <v>456</v>
      </c>
      <c r="E2129" t="s">
        <v>16</v>
      </c>
      <c r="F2129">
        <v>28012</v>
      </c>
      <c r="G2129">
        <v>35.250647299999997</v>
      </c>
      <c r="H2129">
        <v>-81.042817400000004</v>
      </c>
      <c r="I2129">
        <v>5</v>
      </c>
      <c r="J2129">
        <v>6</v>
      </c>
      <c r="K2129">
        <v>1</v>
      </c>
      <c r="L2129" t="s">
        <v>7745</v>
      </c>
    </row>
    <row r="2130" spans="1:12" x14ac:dyDescent="0.2">
      <c r="A2130" t="s">
        <v>7746</v>
      </c>
      <c r="B2130" t="s">
        <v>3508</v>
      </c>
      <c r="C2130" t="s">
        <v>7747</v>
      </c>
      <c r="D2130" t="s">
        <v>21</v>
      </c>
      <c r="E2130" t="s">
        <v>16</v>
      </c>
      <c r="F2130">
        <v>28273</v>
      </c>
      <c r="G2130">
        <v>35.136473485499998</v>
      </c>
      <c r="H2130">
        <v>-80.936576798600001</v>
      </c>
      <c r="I2130">
        <v>3</v>
      </c>
      <c r="J2130">
        <v>4</v>
      </c>
      <c r="K2130">
        <v>1</v>
      </c>
      <c r="L2130" t="s">
        <v>7748</v>
      </c>
    </row>
    <row r="2131" spans="1:12" x14ac:dyDescent="0.2">
      <c r="A2131" t="s">
        <v>7749</v>
      </c>
      <c r="B2131" t="s">
        <v>7750</v>
      </c>
      <c r="C2131" t="s">
        <v>7751</v>
      </c>
      <c r="D2131" t="s">
        <v>456</v>
      </c>
      <c r="E2131" t="s">
        <v>16</v>
      </c>
      <c r="F2131">
        <v>28012</v>
      </c>
      <c r="G2131">
        <v>35.236801999999997</v>
      </c>
      <c r="H2131">
        <v>-81.015674000000004</v>
      </c>
      <c r="I2131">
        <v>5</v>
      </c>
      <c r="J2131">
        <v>5</v>
      </c>
      <c r="K2131">
        <v>1</v>
      </c>
      <c r="L2131" t="s">
        <v>7752</v>
      </c>
    </row>
    <row r="2132" spans="1:12" x14ac:dyDescent="0.2">
      <c r="A2132" t="s">
        <v>7753</v>
      </c>
      <c r="B2132" t="s">
        <v>7754</v>
      </c>
      <c r="C2132" t="s">
        <v>6784</v>
      </c>
      <c r="D2132" t="s">
        <v>39</v>
      </c>
      <c r="E2132" t="s">
        <v>16</v>
      </c>
      <c r="F2132">
        <v>28027</v>
      </c>
      <c r="G2132">
        <v>35.3700689</v>
      </c>
      <c r="H2132">
        <v>-80.723929799999993</v>
      </c>
      <c r="I2132">
        <v>3.5</v>
      </c>
      <c r="J2132">
        <v>3</v>
      </c>
      <c r="K2132">
        <v>1</v>
      </c>
      <c r="L2132" t="s">
        <v>7755</v>
      </c>
    </row>
    <row r="2133" spans="1:12" x14ac:dyDescent="0.2">
      <c r="A2133" t="s">
        <v>7756</v>
      </c>
      <c r="B2133" t="s">
        <v>7757</v>
      </c>
      <c r="C2133" t="s">
        <v>7758</v>
      </c>
      <c r="D2133" t="s">
        <v>21</v>
      </c>
      <c r="E2133" t="s">
        <v>16</v>
      </c>
      <c r="F2133">
        <v>28277</v>
      </c>
      <c r="G2133">
        <v>35.035228190600002</v>
      </c>
      <c r="H2133">
        <v>-80.804475509300005</v>
      </c>
      <c r="I2133">
        <v>3</v>
      </c>
      <c r="J2133">
        <v>21</v>
      </c>
      <c r="K2133">
        <v>0</v>
      </c>
      <c r="L2133" t="s">
        <v>2735</v>
      </c>
    </row>
    <row r="2134" spans="1:12" x14ac:dyDescent="0.2">
      <c r="A2134" t="s">
        <v>7759</v>
      </c>
      <c r="B2134" t="s">
        <v>7760</v>
      </c>
      <c r="C2134" t="s">
        <v>7761</v>
      </c>
      <c r="D2134" t="s">
        <v>39</v>
      </c>
      <c r="E2134" t="s">
        <v>16</v>
      </c>
      <c r="F2134">
        <v>28027</v>
      </c>
      <c r="G2134">
        <v>35.429808552200001</v>
      </c>
      <c r="H2134">
        <v>-80.607538145999996</v>
      </c>
      <c r="I2134">
        <v>4</v>
      </c>
      <c r="J2134">
        <v>73</v>
      </c>
      <c r="K2134">
        <v>0</v>
      </c>
      <c r="L2134" t="s">
        <v>7762</v>
      </c>
    </row>
    <row r="2135" spans="1:12" x14ac:dyDescent="0.2">
      <c r="A2135" t="s">
        <v>7763</v>
      </c>
      <c r="B2135" t="s">
        <v>7764</v>
      </c>
      <c r="C2135" t="s">
        <v>7765</v>
      </c>
      <c r="D2135" t="s">
        <v>135</v>
      </c>
      <c r="E2135" t="s">
        <v>16</v>
      </c>
      <c r="F2135">
        <v>28105</v>
      </c>
      <c r="G2135">
        <v>35.133926000000002</v>
      </c>
      <c r="H2135">
        <v>-80.710049999999995</v>
      </c>
      <c r="I2135">
        <v>4</v>
      </c>
      <c r="J2135">
        <v>96</v>
      </c>
      <c r="K2135">
        <v>1</v>
      </c>
      <c r="L2135" t="s">
        <v>3605</v>
      </c>
    </row>
    <row r="2136" spans="1:12" x14ac:dyDescent="0.2">
      <c r="A2136" t="s">
        <v>7766</v>
      </c>
      <c r="B2136" t="s">
        <v>604</v>
      </c>
      <c r="C2136" t="s">
        <v>7767</v>
      </c>
      <c r="D2136" t="s">
        <v>21</v>
      </c>
      <c r="E2136" t="s">
        <v>16</v>
      </c>
      <c r="F2136">
        <v>28269</v>
      </c>
      <c r="G2136">
        <v>35.372516300000001</v>
      </c>
      <c r="H2136">
        <v>-80.785084400000002</v>
      </c>
      <c r="I2136">
        <v>2.5</v>
      </c>
      <c r="J2136">
        <v>3</v>
      </c>
      <c r="K2136">
        <v>0</v>
      </c>
      <c r="L2136" t="s">
        <v>7768</v>
      </c>
    </row>
    <row r="2137" spans="1:12" x14ac:dyDescent="0.2">
      <c r="A2137" t="s">
        <v>7769</v>
      </c>
      <c r="B2137" t="s">
        <v>3204</v>
      </c>
      <c r="C2137" t="s">
        <v>7770</v>
      </c>
      <c r="D2137" t="s">
        <v>21</v>
      </c>
      <c r="E2137" t="s">
        <v>16</v>
      </c>
      <c r="F2137">
        <v>28214</v>
      </c>
      <c r="G2137">
        <v>35.246125200000002</v>
      </c>
      <c r="H2137">
        <v>-80.938161399999998</v>
      </c>
      <c r="I2137">
        <v>1</v>
      </c>
      <c r="J2137">
        <v>4</v>
      </c>
      <c r="K2137">
        <v>1</v>
      </c>
      <c r="L2137" t="s">
        <v>7723</v>
      </c>
    </row>
    <row r="2138" spans="1:12" x14ac:dyDescent="0.2">
      <c r="A2138" t="s">
        <v>7771</v>
      </c>
      <c r="B2138" t="s">
        <v>7772</v>
      </c>
      <c r="C2138" t="s">
        <v>7773</v>
      </c>
      <c r="D2138" t="s">
        <v>21</v>
      </c>
      <c r="E2138" t="s">
        <v>16</v>
      </c>
      <c r="F2138">
        <v>28273</v>
      </c>
      <c r="G2138">
        <v>35.152406999999997</v>
      </c>
      <c r="H2138">
        <v>-80.951100800000006</v>
      </c>
      <c r="I2138">
        <v>3.5</v>
      </c>
      <c r="J2138">
        <v>3</v>
      </c>
      <c r="K2138">
        <v>0</v>
      </c>
      <c r="L2138" t="s">
        <v>7774</v>
      </c>
    </row>
    <row r="2139" spans="1:12" x14ac:dyDescent="0.2">
      <c r="A2139" t="s">
        <v>7775</v>
      </c>
      <c r="B2139" t="s">
        <v>7776</v>
      </c>
      <c r="C2139" t="s">
        <v>7777</v>
      </c>
      <c r="D2139" t="s">
        <v>21</v>
      </c>
      <c r="E2139" t="s">
        <v>16</v>
      </c>
      <c r="F2139">
        <v>28277</v>
      </c>
      <c r="G2139">
        <v>35.026689300000001</v>
      </c>
      <c r="H2139">
        <v>-80.838773599999996</v>
      </c>
      <c r="I2139">
        <v>3.5</v>
      </c>
      <c r="J2139">
        <v>71</v>
      </c>
      <c r="K2139">
        <v>1</v>
      </c>
      <c r="L2139" t="s">
        <v>7778</v>
      </c>
    </row>
    <row r="2140" spans="1:12" x14ac:dyDescent="0.2">
      <c r="A2140" t="s">
        <v>7779</v>
      </c>
      <c r="B2140" t="s">
        <v>7780</v>
      </c>
      <c r="C2140" t="s">
        <v>7781</v>
      </c>
      <c r="D2140" t="s">
        <v>21</v>
      </c>
      <c r="E2140" t="s">
        <v>16</v>
      </c>
      <c r="F2140">
        <v>28209</v>
      </c>
      <c r="G2140">
        <v>35.172424360800001</v>
      </c>
      <c r="H2140">
        <v>-80.863175100500001</v>
      </c>
      <c r="I2140">
        <v>4</v>
      </c>
      <c r="J2140">
        <v>23</v>
      </c>
      <c r="K2140">
        <v>0</v>
      </c>
      <c r="L2140" t="s">
        <v>7782</v>
      </c>
    </row>
    <row r="2141" spans="1:12" x14ac:dyDescent="0.2">
      <c r="A2141" t="s">
        <v>7783</v>
      </c>
      <c r="B2141" t="s">
        <v>7784</v>
      </c>
      <c r="C2141" t="s">
        <v>7785</v>
      </c>
      <c r="D2141" t="s">
        <v>21</v>
      </c>
      <c r="E2141" t="s">
        <v>16</v>
      </c>
      <c r="F2141">
        <v>28277</v>
      </c>
      <c r="G2141">
        <v>35.053626899999998</v>
      </c>
      <c r="H2141">
        <v>-80.812647299999995</v>
      </c>
      <c r="I2141">
        <v>3.5</v>
      </c>
      <c r="J2141">
        <v>17</v>
      </c>
      <c r="K2141">
        <v>1</v>
      </c>
      <c r="L2141" t="s">
        <v>7786</v>
      </c>
    </row>
    <row r="2142" spans="1:12" x14ac:dyDescent="0.2">
      <c r="A2142" t="s">
        <v>7787</v>
      </c>
      <c r="B2142" t="s">
        <v>7788</v>
      </c>
      <c r="C2142" t="s">
        <v>7789</v>
      </c>
      <c r="D2142" t="s">
        <v>39</v>
      </c>
      <c r="E2142" t="s">
        <v>16</v>
      </c>
      <c r="F2142">
        <v>28025</v>
      </c>
      <c r="G2142">
        <v>35.440820799999997</v>
      </c>
      <c r="H2142">
        <v>-80.603242600000002</v>
      </c>
      <c r="I2142">
        <v>3</v>
      </c>
      <c r="J2142">
        <v>5</v>
      </c>
      <c r="K2142">
        <v>1</v>
      </c>
      <c r="L2142" t="s">
        <v>7790</v>
      </c>
    </row>
    <row r="2143" spans="1:12" x14ac:dyDescent="0.2">
      <c r="A2143" t="s">
        <v>7791</v>
      </c>
      <c r="B2143" t="s">
        <v>7792</v>
      </c>
      <c r="C2143" t="s">
        <v>5883</v>
      </c>
      <c r="D2143" t="s">
        <v>21</v>
      </c>
      <c r="E2143" t="s">
        <v>16</v>
      </c>
      <c r="F2143">
        <v>28270</v>
      </c>
      <c r="G2143">
        <v>35.137222999999999</v>
      </c>
      <c r="H2143">
        <v>-80.734594000000001</v>
      </c>
      <c r="I2143">
        <v>3.5</v>
      </c>
      <c r="J2143">
        <v>105</v>
      </c>
      <c r="K2143">
        <v>1</v>
      </c>
      <c r="L2143" t="s">
        <v>7793</v>
      </c>
    </row>
    <row r="2144" spans="1:12" x14ac:dyDescent="0.2">
      <c r="A2144" t="s">
        <v>7794</v>
      </c>
      <c r="B2144" t="s">
        <v>7795</v>
      </c>
      <c r="C2144" t="s">
        <v>7796</v>
      </c>
      <c r="D2144" t="s">
        <v>21</v>
      </c>
      <c r="E2144" t="s">
        <v>16</v>
      </c>
      <c r="F2144">
        <v>28273</v>
      </c>
      <c r="G2144">
        <v>35.108949500000001</v>
      </c>
      <c r="H2144">
        <v>-80.959821700000006</v>
      </c>
      <c r="I2144">
        <v>2.5</v>
      </c>
      <c r="J2144">
        <v>136</v>
      </c>
      <c r="K2144">
        <v>1</v>
      </c>
      <c r="L2144" t="s">
        <v>7797</v>
      </c>
    </row>
    <row r="2145" spans="1:12" x14ac:dyDescent="0.2">
      <c r="A2145" t="s">
        <v>7798</v>
      </c>
      <c r="B2145" t="s">
        <v>7799</v>
      </c>
      <c r="C2145" t="s">
        <v>7800</v>
      </c>
      <c r="D2145" t="s">
        <v>135</v>
      </c>
      <c r="E2145" t="s">
        <v>16</v>
      </c>
      <c r="F2145">
        <v>28105</v>
      </c>
      <c r="G2145">
        <v>35.130294281300003</v>
      </c>
      <c r="H2145">
        <v>-80.711840702200007</v>
      </c>
      <c r="I2145">
        <v>4</v>
      </c>
      <c r="J2145">
        <v>155</v>
      </c>
      <c r="K2145">
        <v>1</v>
      </c>
      <c r="L2145" t="s">
        <v>7801</v>
      </c>
    </row>
    <row r="2146" spans="1:12" x14ac:dyDescent="0.2">
      <c r="A2146" t="s">
        <v>7802</v>
      </c>
      <c r="B2146" t="s">
        <v>7803</v>
      </c>
      <c r="C2146" t="s">
        <v>7804</v>
      </c>
      <c r="D2146" t="s">
        <v>21</v>
      </c>
      <c r="E2146" t="s">
        <v>16</v>
      </c>
      <c r="F2146">
        <v>28285</v>
      </c>
      <c r="G2146">
        <v>35.2252005</v>
      </c>
      <c r="H2146">
        <v>-80.847379599999996</v>
      </c>
      <c r="I2146">
        <v>5</v>
      </c>
      <c r="J2146">
        <v>3</v>
      </c>
      <c r="K2146">
        <v>0</v>
      </c>
      <c r="L2146" t="s">
        <v>4329</v>
      </c>
    </row>
    <row r="2147" spans="1:12" x14ac:dyDescent="0.2">
      <c r="A2147" t="s">
        <v>7805</v>
      </c>
      <c r="B2147" t="s">
        <v>7806</v>
      </c>
      <c r="C2147" t="s">
        <v>7807</v>
      </c>
      <c r="D2147" t="s">
        <v>21</v>
      </c>
      <c r="E2147" t="s">
        <v>16</v>
      </c>
      <c r="F2147">
        <v>28216</v>
      </c>
      <c r="G2147">
        <v>35.304119</v>
      </c>
      <c r="H2147">
        <v>-80.858303000000006</v>
      </c>
      <c r="I2147">
        <v>3</v>
      </c>
      <c r="J2147">
        <v>16</v>
      </c>
      <c r="K2147">
        <v>1</v>
      </c>
      <c r="L2147" t="s">
        <v>7808</v>
      </c>
    </row>
    <row r="2148" spans="1:12" x14ac:dyDescent="0.2">
      <c r="A2148" t="s">
        <v>7809</v>
      </c>
      <c r="B2148" t="s">
        <v>7810</v>
      </c>
      <c r="C2148" t="s">
        <v>7811</v>
      </c>
      <c r="D2148" t="s">
        <v>588</v>
      </c>
      <c r="E2148" t="s">
        <v>16</v>
      </c>
      <c r="F2148">
        <v>28110</v>
      </c>
      <c r="G2148">
        <v>35.039658000000003</v>
      </c>
      <c r="H2148">
        <v>-80.631867799999995</v>
      </c>
      <c r="I2148">
        <v>3</v>
      </c>
      <c r="J2148">
        <v>10</v>
      </c>
      <c r="K2148">
        <v>1</v>
      </c>
      <c r="L2148" t="s">
        <v>7812</v>
      </c>
    </row>
    <row r="2149" spans="1:12" x14ac:dyDescent="0.2">
      <c r="A2149" t="s">
        <v>7813</v>
      </c>
      <c r="B2149" t="s">
        <v>7814</v>
      </c>
      <c r="C2149" t="s">
        <v>7815</v>
      </c>
      <c r="D2149" t="s">
        <v>588</v>
      </c>
      <c r="E2149" t="s">
        <v>16</v>
      </c>
      <c r="F2149">
        <v>28110</v>
      </c>
      <c r="G2149">
        <v>35.049802300000003</v>
      </c>
      <c r="H2149">
        <v>-80.643920699999995</v>
      </c>
      <c r="I2149">
        <v>3.5</v>
      </c>
      <c r="J2149">
        <v>6</v>
      </c>
      <c r="K2149">
        <v>1</v>
      </c>
      <c r="L2149" t="s">
        <v>7816</v>
      </c>
    </row>
    <row r="2150" spans="1:12" x14ac:dyDescent="0.2">
      <c r="A2150" t="s">
        <v>7817</v>
      </c>
      <c r="B2150" t="s">
        <v>5370</v>
      </c>
      <c r="C2150" t="s">
        <v>7818</v>
      </c>
      <c r="D2150" t="s">
        <v>359</v>
      </c>
      <c r="E2150" t="s">
        <v>16</v>
      </c>
      <c r="F2150">
        <v>28036</v>
      </c>
      <c r="G2150">
        <v>35.442570400000001</v>
      </c>
      <c r="H2150">
        <v>-80.761949400000006</v>
      </c>
      <c r="I2150">
        <v>3.5</v>
      </c>
      <c r="J2150">
        <v>11</v>
      </c>
      <c r="K2150">
        <v>1</v>
      </c>
      <c r="L2150" t="s">
        <v>287</v>
      </c>
    </row>
    <row r="2151" spans="1:12" x14ac:dyDescent="0.2">
      <c r="A2151" t="s">
        <v>7819</v>
      </c>
      <c r="B2151" t="s">
        <v>7820</v>
      </c>
      <c r="C2151" t="s">
        <v>4068</v>
      </c>
      <c r="D2151" t="s">
        <v>21</v>
      </c>
      <c r="E2151" t="s">
        <v>16</v>
      </c>
      <c r="F2151">
        <v>28217</v>
      </c>
      <c r="G2151">
        <v>35.150444999999998</v>
      </c>
      <c r="H2151">
        <v>-80.924965599999993</v>
      </c>
      <c r="I2151">
        <v>4</v>
      </c>
      <c r="J2151">
        <v>4</v>
      </c>
      <c r="K2151">
        <v>1</v>
      </c>
      <c r="L2151" t="s">
        <v>3731</v>
      </c>
    </row>
    <row r="2152" spans="1:12" x14ac:dyDescent="0.2">
      <c r="A2152" t="s">
        <v>7821</v>
      </c>
      <c r="B2152" t="s">
        <v>101</v>
      </c>
      <c r="C2152" t="s">
        <v>7822</v>
      </c>
      <c r="D2152" t="s">
        <v>21</v>
      </c>
      <c r="E2152" t="s">
        <v>16</v>
      </c>
      <c r="F2152">
        <v>28207</v>
      </c>
      <c r="G2152">
        <v>35.1991233826</v>
      </c>
      <c r="H2152">
        <v>-80.825363159199995</v>
      </c>
      <c r="I2152">
        <v>2</v>
      </c>
      <c r="J2152">
        <v>4</v>
      </c>
      <c r="K2152">
        <v>1</v>
      </c>
      <c r="L2152" t="s">
        <v>4329</v>
      </c>
    </row>
    <row r="2153" spans="1:12" x14ac:dyDescent="0.2">
      <c r="A2153" t="s">
        <v>7823</v>
      </c>
      <c r="B2153" t="s">
        <v>7824</v>
      </c>
      <c r="C2153" t="s">
        <v>7825</v>
      </c>
      <c r="D2153" t="s">
        <v>21</v>
      </c>
      <c r="E2153" t="s">
        <v>16</v>
      </c>
      <c r="F2153">
        <v>28263</v>
      </c>
      <c r="G2153">
        <v>35.228106400000001</v>
      </c>
      <c r="H2153">
        <v>-80.840806200000003</v>
      </c>
      <c r="I2153">
        <v>4</v>
      </c>
      <c r="J2153">
        <v>31</v>
      </c>
      <c r="K2153">
        <v>1</v>
      </c>
      <c r="L2153" t="s">
        <v>7826</v>
      </c>
    </row>
    <row r="2154" spans="1:12" x14ac:dyDescent="0.2">
      <c r="A2154" t="s">
        <v>7827</v>
      </c>
      <c r="B2154" t="s">
        <v>7828</v>
      </c>
      <c r="C2154" t="s">
        <v>7829</v>
      </c>
      <c r="D2154" t="s">
        <v>30</v>
      </c>
      <c r="E2154" t="s">
        <v>16</v>
      </c>
      <c r="F2154">
        <v>28052</v>
      </c>
      <c r="G2154">
        <v>35.263668952899998</v>
      </c>
      <c r="H2154">
        <v>-81.181622716299998</v>
      </c>
      <c r="I2154">
        <v>3.5</v>
      </c>
      <c r="J2154">
        <v>3</v>
      </c>
      <c r="K2154">
        <v>1</v>
      </c>
      <c r="L2154" t="s">
        <v>7830</v>
      </c>
    </row>
    <row r="2155" spans="1:12" x14ac:dyDescent="0.2">
      <c r="A2155" t="s">
        <v>7831</v>
      </c>
      <c r="B2155" t="s">
        <v>7832</v>
      </c>
      <c r="C2155" t="s">
        <v>7833</v>
      </c>
      <c r="D2155" t="s">
        <v>21</v>
      </c>
      <c r="E2155" t="s">
        <v>16</v>
      </c>
      <c r="F2155">
        <v>28202</v>
      </c>
      <c r="G2155">
        <v>35.220778000000003</v>
      </c>
      <c r="H2155">
        <v>-80.842827600000007</v>
      </c>
      <c r="I2155">
        <v>3</v>
      </c>
      <c r="J2155">
        <v>8</v>
      </c>
      <c r="K2155">
        <v>1</v>
      </c>
      <c r="L2155" t="s">
        <v>1547</v>
      </c>
    </row>
    <row r="2156" spans="1:12" x14ac:dyDescent="0.2">
      <c r="A2156" t="s">
        <v>7834</v>
      </c>
      <c r="B2156" t="s">
        <v>6747</v>
      </c>
      <c r="C2156" t="s">
        <v>7835</v>
      </c>
      <c r="D2156" t="s">
        <v>21</v>
      </c>
      <c r="E2156" t="s">
        <v>16</v>
      </c>
      <c r="F2156">
        <v>28213</v>
      </c>
      <c r="G2156">
        <v>35.297380199999999</v>
      </c>
      <c r="H2156">
        <v>-80.747343299999997</v>
      </c>
      <c r="I2156">
        <v>2.5</v>
      </c>
      <c r="J2156">
        <v>3</v>
      </c>
      <c r="K2156">
        <v>0</v>
      </c>
      <c r="L2156" t="s">
        <v>7836</v>
      </c>
    </row>
    <row r="2157" spans="1:12" x14ac:dyDescent="0.2">
      <c r="A2157" t="s">
        <v>7837</v>
      </c>
      <c r="B2157" t="s">
        <v>7838</v>
      </c>
      <c r="C2157" t="s">
        <v>7839</v>
      </c>
      <c r="D2157" t="s">
        <v>21</v>
      </c>
      <c r="E2157" t="s">
        <v>16</v>
      </c>
      <c r="F2157">
        <v>28203</v>
      </c>
      <c r="G2157">
        <v>35.200130999999999</v>
      </c>
      <c r="H2157">
        <v>-80.843847999999994</v>
      </c>
      <c r="I2157">
        <v>4.5</v>
      </c>
      <c r="J2157">
        <v>54</v>
      </c>
      <c r="K2157">
        <v>1</v>
      </c>
      <c r="L2157" t="s">
        <v>7840</v>
      </c>
    </row>
    <row r="2158" spans="1:12" x14ac:dyDescent="0.2">
      <c r="A2158" t="s">
        <v>7841</v>
      </c>
      <c r="B2158" t="s">
        <v>7842</v>
      </c>
      <c r="C2158" t="s">
        <v>7843</v>
      </c>
      <c r="D2158" t="s">
        <v>21</v>
      </c>
      <c r="E2158" t="s">
        <v>16</v>
      </c>
      <c r="F2158">
        <v>28204</v>
      </c>
      <c r="G2158">
        <v>35.212203899999999</v>
      </c>
      <c r="H2158">
        <v>-80.829354699999996</v>
      </c>
      <c r="I2158">
        <v>4</v>
      </c>
      <c r="J2158">
        <v>24</v>
      </c>
      <c r="K2158">
        <v>1</v>
      </c>
      <c r="L2158" t="s">
        <v>2819</v>
      </c>
    </row>
    <row r="2159" spans="1:12" x14ac:dyDescent="0.2">
      <c r="A2159" t="s">
        <v>7844</v>
      </c>
      <c r="B2159" t="s">
        <v>7845</v>
      </c>
      <c r="C2159" t="s">
        <v>7846</v>
      </c>
      <c r="D2159" t="s">
        <v>21</v>
      </c>
      <c r="E2159" t="s">
        <v>16</v>
      </c>
      <c r="F2159">
        <v>28205</v>
      </c>
      <c r="G2159">
        <v>35.237622600000002</v>
      </c>
      <c r="H2159">
        <v>-80.799637500000003</v>
      </c>
      <c r="I2159">
        <v>1.5</v>
      </c>
      <c r="J2159">
        <v>9</v>
      </c>
      <c r="K2159">
        <v>1</v>
      </c>
      <c r="L2159" t="s">
        <v>7847</v>
      </c>
    </row>
    <row r="2160" spans="1:12" x14ac:dyDescent="0.2">
      <c r="A2160" t="s">
        <v>7848</v>
      </c>
      <c r="B2160" t="s">
        <v>7849</v>
      </c>
      <c r="C2160" t="s">
        <v>7850</v>
      </c>
      <c r="D2160" t="s">
        <v>21</v>
      </c>
      <c r="E2160" t="s">
        <v>16</v>
      </c>
      <c r="F2160">
        <v>28278</v>
      </c>
      <c r="G2160">
        <v>35.106721821199997</v>
      </c>
      <c r="H2160">
        <v>-81.026590330000005</v>
      </c>
      <c r="I2160">
        <v>3.5</v>
      </c>
      <c r="J2160">
        <v>3</v>
      </c>
      <c r="K2160">
        <v>1</v>
      </c>
      <c r="L2160" t="s">
        <v>2349</v>
      </c>
    </row>
    <row r="2161" spans="1:12" x14ac:dyDescent="0.2">
      <c r="A2161" t="s">
        <v>7851</v>
      </c>
      <c r="B2161" t="s">
        <v>7852</v>
      </c>
      <c r="C2161" t="s">
        <v>7853</v>
      </c>
      <c r="D2161" t="s">
        <v>21</v>
      </c>
      <c r="E2161" t="s">
        <v>16</v>
      </c>
      <c r="F2161">
        <v>28213</v>
      </c>
      <c r="G2161">
        <v>35.277548799999998</v>
      </c>
      <c r="H2161">
        <v>-80.765360999999999</v>
      </c>
      <c r="I2161">
        <v>4.5</v>
      </c>
      <c r="J2161">
        <v>11</v>
      </c>
      <c r="K2161">
        <v>1</v>
      </c>
      <c r="L2161" t="s">
        <v>3224</v>
      </c>
    </row>
    <row r="2162" spans="1:12" x14ac:dyDescent="0.2">
      <c r="A2162" t="s">
        <v>7854</v>
      </c>
      <c r="B2162" t="s">
        <v>2708</v>
      </c>
      <c r="C2162" t="s">
        <v>7855</v>
      </c>
      <c r="D2162" t="s">
        <v>39</v>
      </c>
      <c r="E2162" t="s">
        <v>16</v>
      </c>
      <c r="F2162">
        <v>28027</v>
      </c>
      <c r="G2162">
        <v>35.375750819399997</v>
      </c>
      <c r="H2162">
        <v>-80.731084942799995</v>
      </c>
      <c r="I2162">
        <v>4</v>
      </c>
      <c r="J2162">
        <v>4</v>
      </c>
      <c r="K2162">
        <v>1</v>
      </c>
      <c r="L2162" t="s">
        <v>7856</v>
      </c>
    </row>
    <row r="2163" spans="1:12" x14ac:dyDescent="0.2">
      <c r="A2163" t="s">
        <v>7857</v>
      </c>
      <c r="B2163" t="s">
        <v>7858</v>
      </c>
      <c r="C2163" t="s">
        <v>7859</v>
      </c>
      <c r="D2163" t="s">
        <v>21</v>
      </c>
      <c r="E2163" t="s">
        <v>16</v>
      </c>
      <c r="F2163">
        <v>28202</v>
      </c>
      <c r="G2163">
        <v>35.232204000000003</v>
      </c>
      <c r="H2163">
        <v>-80.848589000000004</v>
      </c>
      <c r="I2163">
        <v>3.5</v>
      </c>
      <c r="J2163">
        <v>14</v>
      </c>
      <c r="K2163">
        <v>0</v>
      </c>
      <c r="L2163" t="s">
        <v>7860</v>
      </c>
    </row>
    <row r="2164" spans="1:12" x14ac:dyDescent="0.2">
      <c r="A2164" t="s">
        <v>7861</v>
      </c>
      <c r="B2164" t="s">
        <v>7862</v>
      </c>
      <c r="C2164" t="s">
        <v>7863</v>
      </c>
      <c r="D2164" t="s">
        <v>21</v>
      </c>
      <c r="E2164" t="s">
        <v>16</v>
      </c>
      <c r="F2164">
        <v>28209</v>
      </c>
      <c r="G2164">
        <v>35.174456399999997</v>
      </c>
      <c r="H2164">
        <v>-80.840157500000004</v>
      </c>
      <c r="I2164">
        <v>4.5</v>
      </c>
      <c r="J2164">
        <v>45</v>
      </c>
      <c r="K2164">
        <v>1</v>
      </c>
      <c r="L2164" t="s">
        <v>7864</v>
      </c>
    </row>
    <row r="2165" spans="1:12" x14ac:dyDescent="0.2">
      <c r="A2165" t="s">
        <v>7865</v>
      </c>
      <c r="B2165" t="s">
        <v>7866</v>
      </c>
      <c r="C2165" t="s">
        <v>7867</v>
      </c>
      <c r="D2165" t="s">
        <v>30</v>
      </c>
      <c r="E2165" t="s">
        <v>16</v>
      </c>
      <c r="F2165">
        <v>28054</v>
      </c>
      <c r="G2165">
        <v>35.246484799999998</v>
      </c>
      <c r="H2165">
        <v>-81.146709700000002</v>
      </c>
      <c r="I2165">
        <v>2</v>
      </c>
      <c r="J2165">
        <v>4</v>
      </c>
      <c r="K2165">
        <v>1</v>
      </c>
      <c r="L2165" t="s">
        <v>119</v>
      </c>
    </row>
    <row r="2166" spans="1:12" x14ac:dyDescent="0.2">
      <c r="A2166" t="s">
        <v>7868</v>
      </c>
      <c r="B2166" t="s">
        <v>7869</v>
      </c>
      <c r="C2166" t="s">
        <v>7870</v>
      </c>
      <c r="D2166" t="s">
        <v>39</v>
      </c>
      <c r="E2166" t="s">
        <v>16</v>
      </c>
      <c r="F2166">
        <v>28025</v>
      </c>
      <c r="G2166">
        <v>35.411667799999996</v>
      </c>
      <c r="H2166">
        <v>-80.580174900000003</v>
      </c>
      <c r="I2166">
        <v>3.5</v>
      </c>
      <c r="J2166">
        <v>3</v>
      </c>
      <c r="K2166">
        <v>1</v>
      </c>
      <c r="L2166" t="s">
        <v>7871</v>
      </c>
    </row>
    <row r="2167" spans="1:12" x14ac:dyDescent="0.2">
      <c r="A2167" t="s">
        <v>7872</v>
      </c>
      <c r="B2167" t="s">
        <v>7873</v>
      </c>
      <c r="C2167" t="s">
        <v>1372</v>
      </c>
      <c r="D2167" t="s">
        <v>1452</v>
      </c>
      <c r="E2167" t="s">
        <v>16</v>
      </c>
      <c r="F2167">
        <v>28164</v>
      </c>
      <c r="G2167">
        <v>35.359748000000003</v>
      </c>
      <c r="H2167">
        <v>-81.096619000000004</v>
      </c>
      <c r="I2167">
        <v>3</v>
      </c>
      <c r="J2167">
        <v>8</v>
      </c>
      <c r="K2167">
        <v>1</v>
      </c>
      <c r="L2167" t="s">
        <v>7874</v>
      </c>
    </row>
    <row r="2168" spans="1:12" x14ac:dyDescent="0.2">
      <c r="A2168" t="s">
        <v>7875</v>
      </c>
      <c r="B2168" t="s">
        <v>6152</v>
      </c>
      <c r="C2168" t="s">
        <v>7876</v>
      </c>
      <c r="D2168" t="s">
        <v>21</v>
      </c>
      <c r="E2168" t="s">
        <v>16</v>
      </c>
      <c r="F2168">
        <v>28227</v>
      </c>
      <c r="G2168">
        <v>35.209344999999999</v>
      </c>
      <c r="H2168">
        <v>-80.694336000000007</v>
      </c>
      <c r="I2168">
        <v>3</v>
      </c>
      <c r="J2168">
        <v>21</v>
      </c>
      <c r="K2168">
        <v>1</v>
      </c>
      <c r="L2168" t="s">
        <v>7877</v>
      </c>
    </row>
    <row r="2169" spans="1:12" x14ac:dyDescent="0.2">
      <c r="A2169" t="s">
        <v>7878</v>
      </c>
      <c r="B2169" t="s">
        <v>7879</v>
      </c>
      <c r="C2169" t="s">
        <v>7880</v>
      </c>
      <c r="D2169" t="s">
        <v>21</v>
      </c>
      <c r="E2169" t="s">
        <v>16</v>
      </c>
      <c r="F2169">
        <v>28277</v>
      </c>
      <c r="G2169">
        <v>35.029746000000003</v>
      </c>
      <c r="H2169">
        <v>-80.808234400000003</v>
      </c>
      <c r="I2169">
        <v>4</v>
      </c>
      <c r="J2169">
        <v>5</v>
      </c>
      <c r="K2169">
        <v>1</v>
      </c>
      <c r="L2169" t="s">
        <v>7881</v>
      </c>
    </row>
    <row r="2170" spans="1:12" x14ac:dyDescent="0.2">
      <c r="A2170" t="s">
        <v>7882</v>
      </c>
      <c r="B2170" t="s">
        <v>7883</v>
      </c>
      <c r="C2170" t="s">
        <v>7884</v>
      </c>
      <c r="D2170" t="s">
        <v>21</v>
      </c>
      <c r="E2170" t="s">
        <v>16</v>
      </c>
      <c r="F2170">
        <v>28210</v>
      </c>
      <c r="G2170">
        <v>35.147156099999997</v>
      </c>
      <c r="H2170">
        <v>-80.8312028</v>
      </c>
      <c r="I2170">
        <v>3.5</v>
      </c>
      <c r="J2170">
        <v>3</v>
      </c>
      <c r="K2170">
        <v>1</v>
      </c>
      <c r="L2170" t="s">
        <v>159</v>
      </c>
    </row>
    <row r="2171" spans="1:12" x14ac:dyDescent="0.2">
      <c r="A2171" t="e">
        <f>-_iQa88WfmmpQSCuFqfIXw</f>
        <v>#NAME?</v>
      </c>
      <c r="B2171" t="s">
        <v>7885</v>
      </c>
      <c r="C2171" t="s">
        <v>7886</v>
      </c>
      <c r="D2171" t="s">
        <v>21</v>
      </c>
      <c r="E2171" t="s">
        <v>16</v>
      </c>
      <c r="F2171">
        <v>28202</v>
      </c>
      <c r="G2171">
        <v>35.219677599999997</v>
      </c>
      <c r="H2171">
        <v>-80.836870599999997</v>
      </c>
      <c r="I2171">
        <v>3.5</v>
      </c>
      <c r="J2171">
        <v>20</v>
      </c>
      <c r="K2171">
        <v>1</v>
      </c>
      <c r="L2171" t="s">
        <v>7887</v>
      </c>
    </row>
    <row r="2172" spans="1:12" x14ac:dyDescent="0.2">
      <c r="A2172" t="s">
        <v>7888</v>
      </c>
      <c r="B2172" t="s">
        <v>7889</v>
      </c>
      <c r="C2172" t="s">
        <v>7890</v>
      </c>
      <c r="D2172" t="s">
        <v>21</v>
      </c>
      <c r="E2172" t="s">
        <v>16</v>
      </c>
      <c r="F2172">
        <v>28205</v>
      </c>
      <c r="G2172">
        <v>35.212437299999998</v>
      </c>
      <c r="H2172">
        <v>-80.783675200000005</v>
      </c>
      <c r="I2172">
        <v>4</v>
      </c>
      <c r="J2172">
        <v>187</v>
      </c>
      <c r="K2172">
        <v>1</v>
      </c>
      <c r="L2172" t="s">
        <v>4358</v>
      </c>
    </row>
    <row r="2173" spans="1:12" x14ac:dyDescent="0.2">
      <c r="A2173" t="s">
        <v>7891</v>
      </c>
      <c r="B2173" t="s">
        <v>7892</v>
      </c>
      <c r="C2173" t="s">
        <v>7893</v>
      </c>
      <c r="D2173" t="s">
        <v>21</v>
      </c>
      <c r="E2173" t="s">
        <v>16</v>
      </c>
      <c r="F2173">
        <v>28210</v>
      </c>
      <c r="G2173">
        <v>35.152861000000001</v>
      </c>
      <c r="H2173">
        <v>-80.839804700000002</v>
      </c>
      <c r="I2173">
        <v>2.5</v>
      </c>
      <c r="J2173">
        <v>358</v>
      </c>
      <c r="K2173">
        <v>0</v>
      </c>
      <c r="L2173" t="s">
        <v>7894</v>
      </c>
    </row>
    <row r="2174" spans="1:12" x14ac:dyDescent="0.2">
      <c r="A2174" t="s">
        <v>7895</v>
      </c>
      <c r="B2174" t="s">
        <v>5309</v>
      </c>
      <c r="C2174" t="s">
        <v>7896</v>
      </c>
      <c r="D2174" t="s">
        <v>39</v>
      </c>
      <c r="E2174" t="s">
        <v>16</v>
      </c>
      <c r="F2174">
        <v>28027</v>
      </c>
      <c r="G2174">
        <v>35.427475999999999</v>
      </c>
      <c r="H2174">
        <v>-80.612083999999996</v>
      </c>
      <c r="I2174">
        <v>3.5</v>
      </c>
      <c r="J2174">
        <v>5</v>
      </c>
      <c r="K2174">
        <v>1</v>
      </c>
      <c r="L2174" t="s">
        <v>2652</v>
      </c>
    </row>
    <row r="2175" spans="1:12" x14ac:dyDescent="0.2">
      <c r="A2175" t="s">
        <v>7897</v>
      </c>
      <c r="B2175" t="s">
        <v>7898</v>
      </c>
      <c r="C2175" t="s">
        <v>7899</v>
      </c>
      <c r="D2175" t="s">
        <v>21</v>
      </c>
      <c r="E2175" t="s">
        <v>16</v>
      </c>
      <c r="F2175">
        <v>28216</v>
      </c>
      <c r="G2175">
        <v>35.349026100000003</v>
      </c>
      <c r="H2175">
        <v>-80.857627699999995</v>
      </c>
      <c r="I2175">
        <v>3.5</v>
      </c>
      <c r="J2175">
        <v>68</v>
      </c>
      <c r="K2175">
        <v>0</v>
      </c>
      <c r="L2175" t="s">
        <v>7900</v>
      </c>
    </row>
    <row r="2176" spans="1:12" x14ac:dyDescent="0.2">
      <c r="A2176" t="s">
        <v>7901</v>
      </c>
      <c r="B2176" t="s">
        <v>7902</v>
      </c>
      <c r="C2176" t="s">
        <v>7903</v>
      </c>
      <c r="D2176" t="s">
        <v>2611</v>
      </c>
      <c r="E2176" t="s">
        <v>16</v>
      </c>
      <c r="F2176">
        <v>28117</v>
      </c>
      <c r="G2176">
        <v>35.526664388900002</v>
      </c>
      <c r="H2176">
        <v>-80.867970788400001</v>
      </c>
      <c r="I2176">
        <v>4</v>
      </c>
      <c r="J2176">
        <v>44</v>
      </c>
      <c r="K2176">
        <v>0</v>
      </c>
      <c r="L2176" t="s">
        <v>7904</v>
      </c>
    </row>
    <row r="2177" spans="1:12" x14ac:dyDescent="0.2">
      <c r="A2177" t="s">
        <v>7905</v>
      </c>
      <c r="B2177" t="s">
        <v>7906</v>
      </c>
      <c r="C2177" t="s">
        <v>7907</v>
      </c>
      <c r="D2177" t="s">
        <v>21</v>
      </c>
      <c r="E2177" t="s">
        <v>16</v>
      </c>
      <c r="F2177">
        <v>28269</v>
      </c>
      <c r="G2177">
        <v>35.353412165599998</v>
      </c>
      <c r="H2177">
        <v>-80.840159654600001</v>
      </c>
      <c r="I2177">
        <v>1</v>
      </c>
      <c r="J2177">
        <v>3</v>
      </c>
      <c r="K2177">
        <v>1</v>
      </c>
      <c r="L2177" t="s">
        <v>7908</v>
      </c>
    </row>
    <row r="2178" spans="1:12" x14ac:dyDescent="0.2">
      <c r="A2178" t="s">
        <v>7909</v>
      </c>
      <c r="B2178" t="s">
        <v>7910</v>
      </c>
      <c r="C2178" t="s">
        <v>7911</v>
      </c>
      <c r="D2178" t="s">
        <v>21</v>
      </c>
      <c r="E2178" t="s">
        <v>16</v>
      </c>
      <c r="F2178">
        <v>28277</v>
      </c>
      <c r="G2178">
        <v>35.059190200000003</v>
      </c>
      <c r="H2178">
        <v>-80.849882899999997</v>
      </c>
      <c r="I2178">
        <v>4.5</v>
      </c>
      <c r="J2178">
        <v>37</v>
      </c>
      <c r="K2178">
        <v>1</v>
      </c>
      <c r="L2178" t="s">
        <v>7912</v>
      </c>
    </row>
    <row r="2179" spans="1:12" x14ac:dyDescent="0.2">
      <c r="A2179" t="s">
        <v>7913</v>
      </c>
      <c r="B2179" t="s">
        <v>7914</v>
      </c>
      <c r="C2179" t="s">
        <v>7915</v>
      </c>
      <c r="D2179" t="s">
        <v>26</v>
      </c>
      <c r="E2179" t="s">
        <v>16</v>
      </c>
      <c r="F2179">
        <v>28078</v>
      </c>
      <c r="G2179">
        <v>35.443745</v>
      </c>
      <c r="H2179">
        <v>-80.864525</v>
      </c>
      <c r="I2179">
        <v>3.5</v>
      </c>
      <c r="J2179">
        <v>4</v>
      </c>
      <c r="K2179">
        <v>1</v>
      </c>
      <c r="L2179" t="s">
        <v>7916</v>
      </c>
    </row>
    <row r="2180" spans="1:12" x14ac:dyDescent="0.2">
      <c r="A2180" t="s">
        <v>7917</v>
      </c>
      <c r="B2180" t="s">
        <v>4993</v>
      </c>
      <c r="C2180" t="s">
        <v>7918</v>
      </c>
      <c r="D2180" t="s">
        <v>21</v>
      </c>
      <c r="E2180" t="s">
        <v>16</v>
      </c>
      <c r="F2180">
        <v>28262</v>
      </c>
      <c r="G2180">
        <v>35.336938400000001</v>
      </c>
      <c r="H2180">
        <v>-80.755001100000001</v>
      </c>
      <c r="I2180">
        <v>3.5</v>
      </c>
      <c r="J2180">
        <v>17</v>
      </c>
      <c r="K2180">
        <v>1</v>
      </c>
      <c r="L2180" t="s">
        <v>7919</v>
      </c>
    </row>
    <row r="2181" spans="1:12" x14ac:dyDescent="0.2">
      <c r="A2181" t="s">
        <v>7920</v>
      </c>
      <c r="B2181" t="s">
        <v>101</v>
      </c>
      <c r="C2181" t="s">
        <v>7921</v>
      </c>
      <c r="D2181" t="s">
        <v>21</v>
      </c>
      <c r="E2181" t="s">
        <v>16</v>
      </c>
      <c r="F2181">
        <v>28202</v>
      </c>
      <c r="G2181">
        <v>35.225275400000001</v>
      </c>
      <c r="H2181">
        <v>-80.842026799999999</v>
      </c>
      <c r="I2181">
        <v>1</v>
      </c>
      <c r="J2181">
        <v>3</v>
      </c>
      <c r="K2181">
        <v>1</v>
      </c>
      <c r="L2181" t="s">
        <v>2652</v>
      </c>
    </row>
    <row r="2182" spans="1:12" x14ac:dyDescent="0.2">
      <c r="A2182" t="s">
        <v>7922</v>
      </c>
      <c r="B2182" t="s">
        <v>7923</v>
      </c>
      <c r="C2182" t="s">
        <v>7924</v>
      </c>
      <c r="D2182" t="s">
        <v>21</v>
      </c>
      <c r="E2182" t="s">
        <v>16</v>
      </c>
      <c r="F2182">
        <v>28203</v>
      </c>
      <c r="G2182">
        <v>35.190952299999999</v>
      </c>
      <c r="H2182">
        <v>-80.845399900000004</v>
      </c>
      <c r="I2182">
        <v>4.5</v>
      </c>
      <c r="J2182">
        <v>171</v>
      </c>
      <c r="K2182">
        <v>1</v>
      </c>
      <c r="L2182" t="s">
        <v>58</v>
      </c>
    </row>
    <row r="2183" spans="1:12" x14ac:dyDescent="0.2">
      <c r="A2183" t="s">
        <v>7925</v>
      </c>
      <c r="B2183" t="s">
        <v>7926</v>
      </c>
      <c r="C2183" t="s">
        <v>7927</v>
      </c>
      <c r="D2183" t="s">
        <v>30</v>
      </c>
      <c r="E2183" t="s">
        <v>16</v>
      </c>
      <c r="F2183">
        <v>28052</v>
      </c>
      <c r="G2183">
        <v>35.262573400000001</v>
      </c>
      <c r="H2183">
        <v>-81.179185399999994</v>
      </c>
      <c r="I2183">
        <v>1.5</v>
      </c>
      <c r="J2183">
        <v>3</v>
      </c>
      <c r="K2183">
        <v>1</v>
      </c>
    </row>
    <row r="2184" spans="1:12" x14ac:dyDescent="0.2">
      <c r="A2184" t="s">
        <v>7928</v>
      </c>
      <c r="B2184" t="s">
        <v>7929</v>
      </c>
      <c r="C2184" t="s">
        <v>7930</v>
      </c>
      <c r="D2184" t="s">
        <v>643</v>
      </c>
      <c r="E2184" t="s">
        <v>16</v>
      </c>
      <c r="F2184">
        <v>28079</v>
      </c>
      <c r="G2184">
        <v>35.0687845</v>
      </c>
      <c r="H2184">
        <v>-80.679748700000005</v>
      </c>
      <c r="I2184">
        <v>1</v>
      </c>
      <c r="J2184">
        <v>3</v>
      </c>
      <c r="K2184">
        <v>0</v>
      </c>
      <c r="L2184" t="s">
        <v>7931</v>
      </c>
    </row>
    <row r="2185" spans="1:12" x14ac:dyDescent="0.2">
      <c r="A2185" t="s">
        <v>7932</v>
      </c>
      <c r="B2185" t="s">
        <v>7933</v>
      </c>
      <c r="C2185" t="s">
        <v>7934</v>
      </c>
      <c r="D2185" t="s">
        <v>21</v>
      </c>
      <c r="E2185" t="s">
        <v>16</v>
      </c>
      <c r="F2185">
        <v>28217</v>
      </c>
      <c r="G2185">
        <v>35.17212</v>
      </c>
      <c r="H2185">
        <v>-80.904810999999995</v>
      </c>
      <c r="I2185">
        <v>3.5</v>
      </c>
      <c r="J2185">
        <v>3</v>
      </c>
      <c r="K2185">
        <v>1</v>
      </c>
      <c r="L2185" t="s">
        <v>7935</v>
      </c>
    </row>
    <row r="2186" spans="1:12" x14ac:dyDescent="0.2">
      <c r="A2186" t="s">
        <v>7936</v>
      </c>
      <c r="B2186" t="s">
        <v>7937</v>
      </c>
      <c r="C2186" t="s">
        <v>7938</v>
      </c>
      <c r="D2186" t="s">
        <v>21</v>
      </c>
      <c r="E2186" t="s">
        <v>16</v>
      </c>
      <c r="F2186">
        <v>28262</v>
      </c>
      <c r="G2186">
        <v>35.317193699999997</v>
      </c>
      <c r="H2186">
        <v>-80.740202999999994</v>
      </c>
      <c r="I2186">
        <v>5</v>
      </c>
      <c r="J2186">
        <v>8</v>
      </c>
      <c r="K2186">
        <v>1</v>
      </c>
      <c r="L2186" t="s">
        <v>7939</v>
      </c>
    </row>
    <row r="2187" spans="1:12" x14ac:dyDescent="0.2">
      <c r="A2187" t="s">
        <v>7940</v>
      </c>
      <c r="B2187" t="s">
        <v>7941</v>
      </c>
      <c r="C2187" t="s">
        <v>7942</v>
      </c>
      <c r="D2187" t="s">
        <v>21</v>
      </c>
      <c r="E2187" t="s">
        <v>16</v>
      </c>
      <c r="F2187">
        <v>28211</v>
      </c>
      <c r="G2187">
        <v>35.152231100000002</v>
      </c>
      <c r="H2187">
        <v>-80.831896799999996</v>
      </c>
      <c r="I2187">
        <v>4</v>
      </c>
      <c r="J2187">
        <v>10</v>
      </c>
      <c r="K2187">
        <v>1</v>
      </c>
      <c r="L2187" t="s">
        <v>7943</v>
      </c>
    </row>
    <row r="2188" spans="1:12" x14ac:dyDescent="0.2">
      <c r="A2188" t="s">
        <v>7944</v>
      </c>
      <c r="B2188" t="s">
        <v>7945</v>
      </c>
      <c r="C2188" t="s">
        <v>7946</v>
      </c>
      <c r="D2188" t="s">
        <v>21</v>
      </c>
      <c r="E2188" t="s">
        <v>16</v>
      </c>
      <c r="F2188">
        <v>28269</v>
      </c>
      <c r="G2188">
        <v>35.383894900000001</v>
      </c>
      <c r="H2188">
        <v>-80.784203399999996</v>
      </c>
      <c r="I2188">
        <v>4</v>
      </c>
      <c r="J2188">
        <v>8</v>
      </c>
      <c r="K2188">
        <v>1</v>
      </c>
      <c r="L2188" t="s">
        <v>713</v>
      </c>
    </row>
    <row r="2189" spans="1:12" x14ac:dyDescent="0.2">
      <c r="A2189" t="s">
        <v>7947</v>
      </c>
      <c r="B2189" t="s">
        <v>7948</v>
      </c>
      <c r="C2189" t="s">
        <v>7949</v>
      </c>
      <c r="D2189" t="s">
        <v>21</v>
      </c>
      <c r="E2189" t="s">
        <v>16</v>
      </c>
      <c r="F2189">
        <v>28215</v>
      </c>
      <c r="G2189">
        <v>35.221755999999999</v>
      </c>
      <c r="H2189">
        <v>-80.687464000000006</v>
      </c>
      <c r="I2189">
        <v>3</v>
      </c>
      <c r="J2189">
        <v>4</v>
      </c>
      <c r="K2189">
        <v>1</v>
      </c>
      <c r="L2189" t="s">
        <v>7950</v>
      </c>
    </row>
    <row r="2190" spans="1:12" x14ac:dyDescent="0.2">
      <c r="A2190" t="s">
        <v>7951</v>
      </c>
      <c r="B2190" t="s">
        <v>7952</v>
      </c>
      <c r="C2190" t="s">
        <v>7953</v>
      </c>
      <c r="D2190" t="s">
        <v>21</v>
      </c>
      <c r="E2190" t="s">
        <v>16</v>
      </c>
      <c r="F2190">
        <v>28208</v>
      </c>
      <c r="G2190">
        <v>35.239645000000003</v>
      </c>
      <c r="H2190">
        <v>-80.917383000000001</v>
      </c>
      <c r="I2190">
        <v>2</v>
      </c>
      <c r="J2190">
        <v>47</v>
      </c>
      <c r="K2190">
        <v>1</v>
      </c>
      <c r="L2190" t="s">
        <v>260</v>
      </c>
    </row>
    <row r="2191" spans="1:12" x14ac:dyDescent="0.2">
      <c r="A2191" t="s">
        <v>7954</v>
      </c>
      <c r="B2191" t="s">
        <v>7955</v>
      </c>
      <c r="C2191" t="s">
        <v>7956</v>
      </c>
      <c r="D2191" t="s">
        <v>21</v>
      </c>
      <c r="E2191" t="s">
        <v>16</v>
      </c>
      <c r="F2191">
        <v>28203</v>
      </c>
      <c r="G2191">
        <v>35.206015499999999</v>
      </c>
      <c r="H2191">
        <v>-80.850653300000005</v>
      </c>
      <c r="I2191">
        <v>5</v>
      </c>
      <c r="J2191">
        <v>61</v>
      </c>
      <c r="K2191">
        <v>1</v>
      </c>
      <c r="L2191" t="s">
        <v>3082</v>
      </c>
    </row>
    <row r="2192" spans="1:12" x14ac:dyDescent="0.2">
      <c r="A2192" t="s">
        <v>7957</v>
      </c>
      <c r="B2192" t="s">
        <v>7958</v>
      </c>
      <c r="C2192" t="s">
        <v>7959</v>
      </c>
      <c r="D2192" t="s">
        <v>21</v>
      </c>
      <c r="E2192" t="s">
        <v>16</v>
      </c>
      <c r="F2192">
        <v>28277</v>
      </c>
      <c r="G2192">
        <v>35.079008000000002</v>
      </c>
      <c r="H2192">
        <v>-80.817248000000006</v>
      </c>
      <c r="I2192">
        <v>5</v>
      </c>
      <c r="J2192">
        <v>16</v>
      </c>
      <c r="K2192">
        <v>1</v>
      </c>
      <c r="L2192" t="s">
        <v>7960</v>
      </c>
    </row>
    <row r="2193" spans="1:12" x14ac:dyDescent="0.2">
      <c r="A2193" t="s">
        <v>7961</v>
      </c>
      <c r="B2193" t="s">
        <v>7962</v>
      </c>
      <c r="C2193" t="s">
        <v>7963</v>
      </c>
      <c r="D2193" t="s">
        <v>21</v>
      </c>
      <c r="E2193" t="s">
        <v>16</v>
      </c>
      <c r="F2193">
        <v>28217</v>
      </c>
      <c r="G2193">
        <v>35.212513000000001</v>
      </c>
      <c r="H2193">
        <v>-80.864741499999994</v>
      </c>
      <c r="I2193">
        <v>2.5</v>
      </c>
      <c r="J2193">
        <v>3</v>
      </c>
      <c r="K2193">
        <v>1</v>
      </c>
      <c r="L2193" t="s">
        <v>7964</v>
      </c>
    </row>
    <row r="2194" spans="1:12" x14ac:dyDescent="0.2">
      <c r="A2194" t="s">
        <v>7965</v>
      </c>
      <c r="B2194" t="s">
        <v>7966</v>
      </c>
      <c r="C2194" t="s">
        <v>7967</v>
      </c>
      <c r="D2194" t="s">
        <v>21</v>
      </c>
      <c r="E2194" t="s">
        <v>16</v>
      </c>
      <c r="F2194">
        <v>28207</v>
      </c>
      <c r="G2194">
        <v>35.209650500000002</v>
      </c>
      <c r="H2194">
        <v>-80.823980599999999</v>
      </c>
      <c r="I2194">
        <v>2</v>
      </c>
      <c r="J2194">
        <v>7</v>
      </c>
      <c r="K2194">
        <v>0</v>
      </c>
      <c r="L2194" t="s">
        <v>7968</v>
      </c>
    </row>
    <row r="2195" spans="1:12" x14ac:dyDescent="0.2">
      <c r="A2195" t="s">
        <v>7969</v>
      </c>
      <c r="B2195" t="s">
        <v>7970</v>
      </c>
      <c r="C2195" t="s">
        <v>7971</v>
      </c>
      <c r="D2195" t="s">
        <v>21</v>
      </c>
      <c r="E2195" t="s">
        <v>16</v>
      </c>
      <c r="F2195">
        <v>28278</v>
      </c>
      <c r="G2195">
        <v>35.099296000000002</v>
      </c>
      <c r="H2195">
        <v>-80.992368799999994</v>
      </c>
      <c r="I2195">
        <v>3</v>
      </c>
      <c r="J2195">
        <v>14</v>
      </c>
      <c r="K2195">
        <v>1</v>
      </c>
      <c r="L2195" t="s">
        <v>7972</v>
      </c>
    </row>
    <row r="2196" spans="1:12" x14ac:dyDescent="0.2">
      <c r="A2196" t="s">
        <v>7973</v>
      </c>
      <c r="B2196" t="s">
        <v>7974</v>
      </c>
      <c r="C2196" t="s">
        <v>7975</v>
      </c>
      <c r="D2196" t="s">
        <v>26</v>
      </c>
      <c r="E2196" t="s">
        <v>16</v>
      </c>
      <c r="F2196">
        <v>28078</v>
      </c>
      <c r="G2196">
        <v>35.446810499999998</v>
      </c>
      <c r="H2196">
        <v>-80.878611500000005</v>
      </c>
      <c r="I2196">
        <v>2.5</v>
      </c>
      <c r="J2196">
        <v>15</v>
      </c>
      <c r="K2196">
        <v>0</v>
      </c>
      <c r="L2196" t="s">
        <v>287</v>
      </c>
    </row>
    <row r="2197" spans="1:12" x14ac:dyDescent="0.2">
      <c r="A2197" t="s">
        <v>7976</v>
      </c>
      <c r="B2197" t="s">
        <v>7977</v>
      </c>
      <c r="C2197" t="s">
        <v>7978</v>
      </c>
      <c r="D2197" t="s">
        <v>21</v>
      </c>
      <c r="E2197" t="s">
        <v>16</v>
      </c>
      <c r="F2197">
        <v>28277</v>
      </c>
      <c r="G2197">
        <v>35.0710354</v>
      </c>
      <c r="H2197">
        <v>-80.843098299999994</v>
      </c>
      <c r="I2197">
        <v>3.5</v>
      </c>
      <c r="J2197">
        <v>39</v>
      </c>
      <c r="K2197">
        <v>0</v>
      </c>
      <c r="L2197" t="s">
        <v>7979</v>
      </c>
    </row>
    <row r="2198" spans="1:12" x14ac:dyDescent="0.2">
      <c r="A2198" t="s">
        <v>7980</v>
      </c>
      <c r="B2198" t="s">
        <v>7981</v>
      </c>
      <c r="C2198" t="s">
        <v>7982</v>
      </c>
      <c r="D2198" t="s">
        <v>21</v>
      </c>
      <c r="E2198" t="s">
        <v>16</v>
      </c>
      <c r="F2198">
        <v>28277</v>
      </c>
      <c r="G2198">
        <v>35.066507299999998</v>
      </c>
      <c r="H2198">
        <v>-80.771203999999997</v>
      </c>
      <c r="I2198">
        <v>4.5</v>
      </c>
      <c r="J2198">
        <v>11</v>
      </c>
      <c r="K2198">
        <v>1</v>
      </c>
      <c r="L2198" t="s">
        <v>7983</v>
      </c>
    </row>
    <row r="2199" spans="1:12" x14ac:dyDescent="0.2">
      <c r="A2199" t="s">
        <v>7984</v>
      </c>
      <c r="B2199" t="s">
        <v>7985</v>
      </c>
      <c r="C2199" t="s">
        <v>7986</v>
      </c>
      <c r="D2199" t="s">
        <v>239</v>
      </c>
      <c r="E2199" t="s">
        <v>16</v>
      </c>
      <c r="F2199">
        <v>28173</v>
      </c>
      <c r="G2199">
        <v>34.935155999999999</v>
      </c>
      <c r="H2199">
        <v>-80.751352999999995</v>
      </c>
      <c r="I2199">
        <v>4</v>
      </c>
      <c r="J2199">
        <v>149</v>
      </c>
      <c r="K2199">
        <v>1</v>
      </c>
      <c r="L2199" t="s">
        <v>7987</v>
      </c>
    </row>
    <row r="2200" spans="1:12" x14ac:dyDescent="0.2">
      <c r="A2200" t="s">
        <v>7988</v>
      </c>
      <c r="B2200" t="s">
        <v>7989</v>
      </c>
      <c r="C2200" t="s">
        <v>7990</v>
      </c>
      <c r="D2200" t="s">
        <v>21</v>
      </c>
      <c r="E2200" t="s">
        <v>16</v>
      </c>
      <c r="F2200">
        <v>28226</v>
      </c>
      <c r="G2200">
        <v>35.084949000000002</v>
      </c>
      <c r="H2200">
        <v>-80.8309</v>
      </c>
      <c r="I2200">
        <v>2</v>
      </c>
      <c r="J2200">
        <v>9</v>
      </c>
      <c r="K2200">
        <v>0</v>
      </c>
      <c r="L2200" t="s">
        <v>2743</v>
      </c>
    </row>
    <row r="2201" spans="1:12" x14ac:dyDescent="0.2">
      <c r="A2201" t="s">
        <v>7991</v>
      </c>
      <c r="B2201" t="s">
        <v>7992</v>
      </c>
      <c r="C2201" t="s">
        <v>7993</v>
      </c>
      <c r="D2201" t="s">
        <v>21</v>
      </c>
      <c r="E2201" t="s">
        <v>16</v>
      </c>
      <c r="F2201">
        <v>28262</v>
      </c>
      <c r="G2201">
        <v>35.316405099999997</v>
      </c>
      <c r="H2201">
        <v>-80.740020200000004</v>
      </c>
      <c r="I2201">
        <v>4</v>
      </c>
      <c r="J2201">
        <v>77</v>
      </c>
      <c r="K2201">
        <v>1</v>
      </c>
      <c r="L2201" t="s">
        <v>7994</v>
      </c>
    </row>
    <row r="2202" spans="1:12" x14ac:dyDescent="0.2">
      <c r="A2202" t="s">
        <v>7995</v>
      </c>
      <c r="B2202" t="s">
        <v>7996</v>
      </c>
      <c r="C2202" t="s">
        <v>7997</v>
      </c>
      <c r="D2202" t="s">
        <v>21</v>
      </c>
      <c r="E2202" t="s">
        <v>16</v>
      </c>
      <c r="F2202">
        <v>28277</v>
      </c>
      <c r="G2202">
        <v>35.071645500000002</v>
      </c>
      <c r="H2202">
        <v>-80.843271299999998</v>
      </c>
      <c r="I2202">
        <v>4.5</v>
      </c>
      <c r="J2202">
        <v>12</v>
      </c>
      <c r="K2202">
        <v>1</v>
      </c>
      <c r="L2202" t="s">
        <v>7998</v>
      </c>
    </row>
    <row r="2203" spans="1:12" x14ac:dyDescent="0.2">
      <c r="A2203" t="s">
        <v>7999</v>
      </c>
      <c r="B2203" t="s">
        <v>8000</v>
      </c>
      <c r="C2203" t="s">
        <v>8001</v>
      </c>
      <c r="D2203" t="s">
        <v>30</v>
      </c>
      <c r="E2203" t="s">
        <v>16</v>
      </c>
      <c r="F2203">
        <v>28054</v>
      </c>
      <c r="G2203">
        <v>35.263373600000001</v>
      </c>
      <c r="H2203">
        <v>-81.134102499999997</v>
      </c>
      <c r="I2203">
        <v>2</v>
      </c>
      <c r="J2203">
        <v>5</v>
      </c>
      <c r="K2203">
        <v>0</v>
      </c>
      <c r="L2203" t="s">
        <v>287</v>
      </c>
    </row>
    <row r="2204" spans="1:12" x14ac:dyDescent="0.2">
      <c r="A2204" t="s">
        <v>8002</v>
      </c>
      <c r="B2204" t="s">
        <v>8003</v>
      </c>
      <c r="C2204" t="s">
        <v>8004</v>
      </c>
      <c r="D2204" t="s">
        <v>21</v>
      </c>
      <c r="E2204" t="s">
        <v>16</v>
      </c>
      <c r="F2204">
        <v>28277</v>
      </c>
      <c r="G2204">
        <v>35.0686362</v>
      </c>
      <c r="H2204">
        <v>-80.841361500000005</v>
      </c>
      <c r="I2204">
        <v>5</v>
      </c>
      <c r="J2204">
        <v>16</v>
      </c>
      <c r="K2204">
        <v>1</v>
      </c>
      <c r="L2204" t="s">
        <v>8005</v>
      </c>
    </row>
    <row r="2205" spans="1:12" x14ac:dyDescent="0.2">
      <c r="A2205" t="s">
        <v>8006</v>
      </c>
      <c r="B2205" t="s">
        <v>8007</v>
      </c>
      <c r="C2205" t="s">
        <v>8008</v>
      </c>
      <c r="D2205" t="s">
        <v>21</v>
      </c>
      <c r="E2205" t="s">
        <v>16</v>
      </c>
      <c r="F2205">
        <v>28270</v>
      </c>
      <c r="G2205">
        <v>35.160053300000001</v>
      </c>
      <c r="H2205">
        <v>-80.789839700000002</v>
      </c>
      <c r="I2205">
        <v>4.5</v>
      </c>
      <c r="J2205">
        <v>5</v>
      </c>
      <c r="K2205">
        <v>1</v>
      </c>
      <c r="L2205" t="s">
        <v>569</v>
      </c>
    </row>
    <row r="2206" spans="1:12" x14ac:dyDescent="0.2">
      <c r="A2206" t="s">
        <v>8009</v>
      </c>
      <c r="B2206" t="s">
        <v>8010</v>
      </c>
      <c r="C2206" t="s">
        <v>8011</v>
      </c>
      <c r="D2206" t="s">
        <v>2611</v>
      </c>
      <c r="E2206" t="s">
        <v>16</v>
      </c>
      <c r="F2206">
        <v>28115</v>
      </c>
      <c r="G2206">
        <v>35.534619300000003</v>
      </c>
      <c r="H2206">
        <v>-80.799429500000002</v>
      </c>
      <c r="I2206">
        <v>4.5</v>
      </c>
      <c r="J2206">
        <v>5</v>
      </c>
      <c r="K2206">
        <v>1</v>
      </c>
      <c r="L2206" t="s">
        <v>8012</v>
      </c>
    </row>
    <row r="2207" spans="1:12" x14ac:dyDescent="0.2">
      <c r="A2207" t="s">
        <v>8013</v>
      </c>
      <c r="B2207" t="s">
        <v>8014</v>
      </c>
      <c r="C2207" t="s">
        <v>8015</v>
      </c>
      <c r="D2207" t="s">
        <v>295</v>
      </c>
      <c r="E2207" t="s">
        <v>16</v>
      </c>
      <c r="F2207">
        <v>28134</v>
      </c>
      <c r="G2207">
        <v>35.086977699999998</v>
      </c>
      <c r="H2207">
        <v>-80.871765300000007</v>
      </c>
      <c r="I2207">
        <v>4</v>
      </c>
      <c r="J2207">
        <v>106</v>
      </c>
      <c r="K2207">
        <v>1</v>
      </c>
      <c r="L2207" t="s">
        <v>8016</v>
      </c>
    </row>
    <row r="2208" spans="1:12" x14ac:dyDescent="0.2">
      <c r="A2208" t="s">
        <v>8017</v>
      </c>
      <c r="B2208" t="s">
        <v>8018</v>
      </c>
      <c r="C2208" t="s">
        <v>8019</v>
      </c>
      <c r="D2208" t="s">
        <v>643</v>
      </c>
      <c r="E2208" t="s">
        <v>16</v>
      </c>
      <c r="F2208">
        <v>28079</v>
      </c>
      <c r="G2208">
        <v>35.080670099999999</v>
      </c>
      <c r="H2208">
        <v>-80.665003499999997</v>
      </c>
      <c r="I2208">
        <v>4.5</v>
      </c>
      <c r="J2208">
        <v>3</v>
      </c>
      <c r="K2208">
        <v>1</v>
      </c>
      <c r="L2208" t="s">
        <v>8020</v>
      </c>
    </row>
    <row r="2209" spans="1:12" x14ac:dyDescent="0.2">
      <c r="A2209" t="s">
        <v>8021</v>
      </c>
      <c r="B2209" t="s">
        <v>8022</v>
      </c>
      <c r="C2209" t="s">
        <v>8023</v>
      </c>
      <c r="D2209" t="s">
        <v>21</v>
      </c>
      <c r="E2209" t="s">
        <v>16</v>
      </c>
      <c r="F2209">
        <v>28217</v>
      </c>
      <c r="G2209">
        <v>35.152319400000003</v>
      </c>
      <c r="H2209">
        <v>-80.951615399999994</v>
      </c>
      <c r="I2209">
        <v>3</v>
      </c>
      <c r="J2209">
        <v>4</v>
      </c>
      <c r="K2209">
        <v>1</v>
      </c>
      <c r="L2209" t="s">
        <v>8024</v>
      </c>
    </row>
    <row r="2210" spans="1:12" x14ac:dyDescent="0.2">
      <c r="A2210" t="s">
        <v>8025</v>
      </c>
      <c r="B2210" t="s">
        <v>498</v>
      </c>
      <c r="C2210" t="s">
        <v>8026</v>
      </c>
      <c r="D2210" t="s">
        <v>21</v>
      </c>
      <c r="E2210" t="s">
        <v>16</v>
      </c>
      <c r="F2210">
        <v>28227</v>
      </c>
      <c r="G2210">
        <v>35.172993599999998</v>
      </c>
      <c r="H2210">
        <v>-80.709140300000001</v>
      </c>
      <c r="I2210">
        <v>3</v>
      </c>
      <c r="J2210">
        <v>12</v>
      </c>
      <c r="K2210">
        <v>1</v>
      </c>
      <c r="L2210" t="s">
        <v>500</v>
      </c>
    </row>
    <row r="2211" spans="1:12" x14ac:dyDescent="0.2">
      <c r="A2211" t="s">
        <v>8027</v>
      </c>
      <c r="B2211" t="s">
        <v>8028</v>
      </c>
      <c r="C2211" t="s">
        <v>375</v>
      </c>
      <c r="D2211" t="s">
        <v>21</v>
      </c>
      <c r="E2211" t="s">
        <v>16</v>
      </c>
      <c r="F2211">
        <v>28246</v>
      </c>
      <c r="G2211">
        <v>35.227740500000003</v>
      </c>
      <c r="H2211">
        <v>-80.842846300000005</v>
      </c>
      <c r="I2211">
        <v>3</v>
      </c>
      <c r="J2211">
        <v>4</v>
      </c>
      <c r="K2211">
        <v>0</v>
      </c>
      <c r="L2211" t="s">
        <v>8029</v>
      </c>
    </row>
    <row r="2212" spans="1:12" x14ac:dyDescent="0.2">
      <c r="A2212" t="s">
        <v>8030</v>
      </c>
      <c r="B2212" t="s">
        <v>8031</v>
      </c>
      <c r="C2212" t="s">
        <v>8032</v>
      </c>
      <c r="D2212" t="s">
        <v>21</v>
      </c>
      <c r="E2212" t="s">
        <v>16</v>
      </c>
      <c r="F2212">
        <v>28206</v>
      </c>
      <c r="G2212">
        <v>35.276710000000001</v>
      </c>
      <c r="H2212">
        <v>-80.798997</v>
      </c>
      <c r="I2212">
        <v>3.5</v>
      </c>
      <c r="J2212">
        <v>4</v>
      </c>
      <c r="K2212">
        <v>1</v>
      </c>
      <c r="L2212" t="s">
        <v>8033</v>
      </c>
    </row>
    <row r="2213" spans="1:12" x14ac:dyDescent="0.2">
      <c r="A2213" t="s">
        <v>8034</v>
      </c>
      <c r="B2213" t="s">
        <v>8035</v>
      </c>
      <c r="C2213" t="s">
        <v>8036</v>
      </c>
      <c r="D2213" t="s">
        <v>21</v>
      </c>
      <c r="E2213" t="s">
        <v>16</v>
      </c>
      <c r="F2213">
        <v>28202</v>
      </c>
      <c r="G2213">
        <v>35.225275400000001</v>
      </c>
      <c r="H2213">
        <v>-80.842026799999999</v>
      </c>
      <c r="I2213">
        <v>3.5</v>
      </c>
      <c r="J2213">
        <v>6</v>
      </c>
      <c r="K2213">
        <v>1</v>
      </c>
      <c r="L2213" t="s">
        <v>8037</v>
      </c>
    </row>
    <row r="2214" spans="1:12" x14ac:dyDescent="0.2">
      <c r="A2214" t="s">
        <v>8038</v>
      </c>
      <c r="B2214" t="s">
        <v>8039</v>
      </c>
      <c r="C2214" t="s">
        <v>8040</v>
      </c>
      <c r="D2214" t="s">
        <v>21</v>
      </c>
      <c r="E2214" t="s">
        <v>16</v>
      </c>
      <c r="F2214">
        <v>28202</v>
      </c>
      <c r="G2214">
        <v>35.227867500000002</v>
      </c>
      <c r="H2214">
        <v>-80.841303600000003</v>
      </c>
      <c r="I2214">
        <v>3.5</v>
      </c>
      <c r="J2214">
        <v>336</v>
      </c>
      <c r="K2214">
        <v>1</v>
      </c>
      <c r="L2214" t="s">
        <v>8041</v>
      </c>
    </row>
    <row r="2215" spans="1:12" x14ac:dyDescent="0.2">
      <c r="A2215" t="s">
        <v>8042</v>
      </c>
      <c r="B2215" t="s">
        <v>314</v>
      </c>
      <c r="C2215" t="s">
        <v>8043</v>
      </c>
      <c r="D2215" t="s">
        <v>39</v>
      </c>
      <c r="E2215" t="s">
        <v>16</v>
      </c>
      <c r="F2215">
        <v>28025</v>
      </c>
      <c r="G2215">
        <v>35.370339000000001</v>
      </c>
      <c r="H2215">
        <v>-80.547479999999993</v>
      </c>
      <c r="I2215">
        <v>3.5</v>
      </c>
      <c r="J2215">
        <v>3</v>
      </c>
      <c r="K2215">
        <v>1</v>
      </c>
      <c r="L2215" t="s">
        <v>3224</v>
      </c>
    </row>
    <row r="2216" spans="1:12" x14ac:dyDescent="0.2">
      <c r="A2216" t="s">
        <v>8044</v>
      </c>
      <c r="B2216" t="s">
        <v>8045</v>
      </c>
      <c r="C2216" t="s">
        <v>8046</v>
      </c>
      <c r="D2216" t="s">
        <v>21</v>
      </c>
      <c r="E2216" t="s">
        <v>16</v>
      </c>
      <c r="F2216">
        <v>28205</v>
      </c>
      <c r="G2216">
        <v>35.189645499999997</v>
      </c>
      <c r="H2216">
        <v>-80.773528499999998</v>
      </c>
      <c r="I2216">
        <v>3.5</v>
      </c>
      <c r="J2216">
        <v>5</v>
      </c>
      <c r="K2216">
        <v>1</v>
      </c>
      <c r="L2216" t="s">
        <v>2069</v>
      </c>
    </row>
    <row r="2217" spans="1:12" x14ac:dyDescent="0.2">
      <c r="A2217" t="s">
        <v>8047</v>
      </c>
      <c r="B2217" t="s">
        <v>8048</v>
      </c>
      <c r="C2217" t="s">
        <v>8049</v>
      </c>
      <c r="D2217" t="s">
        <v>39</v>
      </c>
      <c r="E2217" t="s">
        <v>16</v>
      </c>
      <c r="F2217">
        <v>28027</v>
      </c>
      <c r="G2217">
        <v>35.350186200000003</v>
      </c>
      <c r="H2217">
        <v>-80.690748799999994</v>
      </c>
      <c r="I2217">
        <v>3.5</v>
      </c>
      <c r="J2217">
        <v>3</v>
      </c>
      <c r="K2217">
        <v>1</v>
      </c>
      <c r="L2217" t="s">
        <v>8050</v>
      </c>
    </row>
    <row r="2218" spans="1:12" x14ac:dyDescent="0.2">
      <c r="A2218" t="s">
        <v>8051</v>
      </c>
      <c r="B2218" t="s">
        <v>8052</v>
      </c>
      <c r="C2218" t="s">
        <v>8053</v>
      </c>
      <c r="D2218" t="s">
        <v>21</v>
      </c>
      <c r="E2218" t="s">
        <v>16</v>
      </c>
      <c r="F2218">
        <v>28210</v>
      </c>
      <c r="G2218">
        <v>35.093546500000002</v>
      </c>
      <c r="H2218">
        <v>-80.869659400000003</v>
      </c>
      <c r="I2218">
        <v>2.5</v>
      </c>
      <c r="J2218">
        <v>3</v>
      </c>
      <c r="K2218">
        <v>1</v>
      </c>
      <c r="L2218" t="s">
        <v>8054</v>
      </c>
    </row>
    <row r="2219" spans="1:12" x14ac:dyDescent="0.2">
      <c r="A2219" t="s">
        <v>8055</v>
      </c>
      <c r="B2219" t="s">
        <v>8056</v>
      </c>
      <c r="C2219" t="s">
        <v>8057</v>
      </c>
      <c r="D2219" t="s">
        <v>15</v>
      </c>
      <c r="E2219" t="s">
        <v>16</v>
      </c>
      <c r="F2219">
        <v>28031</v>
      </c>
      <c r="G2219">
        <v>35.4747622183</v>
      </c>
      <c r="H2219">
        <v>-80.888515479800006</v>
      </c>
      <c r="I2219">
        <v>3</v>
      </c>
      <c r="J2219">
        <v>14</v>
      </c>
      <c r="K2219">
        <v>1</v>
      </c>
      <c r="L2219" t="s">
        <v>8058</v>
      </c>
    </row>
    <row r="2220" spans="1:12" x14ac:dyDescent="0.2">
      <c r="A2220" t="s">
        <v>8059</v>
      </c>
      <c r="B2220" t="s">
        <v>8060</v>
      </c>
      <c r="C2220" t="s">
        <v>8061</v>
      </c>
      <c r="D2220" t="s">
        <v>21</v>
      </c>
      <c r="E2220" t="s">
        <v>16</v>
      </c>
      <c r="F2220">
        <v>28208</v>
      </c>
      <c r="G2220">
        <v>35.231912899999998</v>
      </c>
      <c r="H2220">
        <v>-80.863045700000001</v>
      </c>
      <c r="I2220">
        <v>5</v>
      </c>
      <c r="J2220">
        <v>7</v>
      </c>
      <c r="K2220">
        <v>1</v>
      </c>
      <c r="L2220" t="s">
        <v>8062</v>
      </c>
    </row>
    <row r="2221" spans="1:12" x14ac:dyDescent="0.2">
      <c r="A2221" t="s">
        <v>8063</v>
      </c>
      <c r="B2221" t="s">
        <v>8064</v>
      </c>
      <c r="C2221" t="s">
        <v>8065</v>
      </c>
      <c r="D2221" t="s">
        <v>21</v>
      </c>
      <c r="E2221" t="s">
        <v>16</v>
      </c>
      <c r="F2221">
        <v>28205</v>
      </c>
      <c r="G2221">
        <v>35.197903099999998</v>
      </c>
      <c r="H2221">
        <v>-80.792581799999994</v>
      </c>
      <c r="I2221">
        <v>3.5</v>
      </c>
      <c r="J2221">
        <v>3</v>
      </c>
      <c r="K2221">
        <v>1</v>
      </c>
      <c r="L2221" t="s">
        <v>8066</v>
      </c>
    </row>
    <row r="2222" spans="1:12" x14ac:dyDescent="0.2">
      <c r="A2222" t="s">
        <v>8067</v>
      </c>
      <c r="B2222" t="s">
        <v>8068</v>
      </c>
      <c r="C2222" t="s">
        <v>8069</v>
      </c>
      <c r="D2222" t="s">
        <v>15</v>
      </c>
      <c r="E2222" t="s">
        <v>16</v>
      </c>
      <c r="F2222">
        <v>28031</v>
      </c>
      <c r="G2222">
        <v>35.491714999999999</v>
      </c>
      <c r="H2222">
        <v>-80.858064999999996</v>
      </c>
      <c r="I2222">
        <v>3.5</v>
      </c>
      <c r="J2222">
        <v>3</v>
      </c>
      <c r="K2222">
        <v>1</v>
      </c>
      <c r="L2222" t="s">
        <v>8070</v>
      </c>
    </row>
    <row r="2223" spans="1:12" x14ac:dyDescent="0.2">
      <c r="A2223" t="s">
        <v>8071</v>
      </c>
      <c r="B2223" t="s">
        <v>8072</v>
      </c>
      <c r="C2223" t="s">
        <v>8073</v>
      </c>
      <c r="D2223" t="s">
        <v>21</v>
      </c>
      <c r="E2223" t="s">
        <v>16</v>
      </c>
      <c r="F2223">
        <v>28277</v>
      </c>
      <c r="G2223">
        <v>35.053026299999999</v>
      </c>
      <c r="H2223">
        <v>-80.869992800000006</v>
      </c>
      <c r="I2223">
        <v>3</v>
      </c>
      <c r="J2223">
        <v>10</v>
      </c>
      <c r="K2223">
        <v>1</v>
      </c>
      <c r="L2223" t="s">
        <v>8074</v>
      </c>
    </row>
    <row r="2224" spans="1:12" x14ac:dyDescent="0.2">
      <c r="A2224" t="s">
        <v>8075</v>
      </c>
      <c r="B2224" t="s">
        <v>8076</v>
      </c>
      <c r="C2224" t="s">
        <v>391</v>
      </c>
      <c r="D2224" t="s">
        <v>21</v>
      </c>
      <c r="E2224" t="s">
        <v>16</v>
      </c>
      <c r="F2224">
        <v>28211</v>
      </c>
      <c r="G2224">
        <v>35.1518339733</v>
      </c>
      <c r="H2224">
        <v>-80.831784603299994</v>
      </c>
      <c r="I2224">
        <v>3.5</v>
      </c>
      <c r="J2224">
        <v>33</v>
      </c>
      <c r="K2224">
        <v>1</v>
      </c>
      <c r="L2224" t="s">
        <v>8077</v>
      </c>
    </row>
    <row r="2225" spans="1:12" x14ac:dyDescent="0.2">
      <c r="A2225" t="s">
        <v>8078</v>
      </c>
      <c r="B2225" t="s">
        <v>8079</v>
      </c>
      <c r="C2225" t="s">
        <v>8080</v>
      </c>
      <c r="D2225" t="s">
        <v>21</v>
      </c>
      <c r="E2225" t="s">
        <v>16</v>
      </c>
      <c r="F2225">
        <v>28203</v>
      </c>
      <c r="G2225">
        <v>35.2111775622</v>
      </c>
      <c r="H2225">
        <v>-80.858604219900002</v>
      </c>
      <c r="I2225">
        <v>4.5</v>
      </c>
      <c r="J2225">
        <v>11</v>
      </c>
      <c r="K2225">
        <v>1</v>
      </c>
      <c r="L2225" t="s">
        <v>8081</v>
      </c>
    </row>
    <row r="2226" spans="1:12" x14ac:dyDescent="0.2">
      <c r="A2226" t="s">
        <v>8082</v>
      </c>
      <c r="B2226" t="s">
        <v>8083</v>
      </c>
      <c r="C2226" t="s">
        <v>8084</v>
      </c>
      <c r="D2226" t="s">
        <v>39</v>
      </c>
      <c r="E2226" t="s">
        <v>16</v>
      </c>
      <c r="F2226">
        <v>28027</v>
      </c>
      <c r="G2226">
        <v>35.376746500000003</v>
      </c>
      <c r="H2226">
        <v>-80.730629199999996</v>
      </c>
      <c r="I2226">
        <v>2.5</v>
      </c>
      <c r="J2226">
        <v>12</v>
      </c>
      <c r="K2226">
        <v>1</v>
      </c>
      <c r="L2226" t="s">
        <v>3909</v>
      </c>
    </row>
    <row r="2227" spans="1:12" x14ac:dyDescent="0.2">
      <c r="A2227" t="s">
        <v>8085</v>
      </c>
      <c r="B2227" t="s">
        <v>3729</v>
      </c>
      <c r="C2227" t="s">
        <v>8086</v>
      </c>
      <c r="D2227" t="s">
        <v>21</v>
      </c>
      <c r="E2227" t="s">
        <v>16</v>
      </c>
      <c r="F2227">
        <v>28263</v>
      </c>
      <c r="G2227">
        <v>35.105898500000002</v>
      </c>
      <c r="H2227">
        <v>-80.879762600000007</v>
      </c>
      <c r="I2227">
        <v>3.5</v>
      </c>
      <c r="J2227">
        <v>7</v>
      </c>
      <c r="K2227">
        <v>1</v>
      </c>
      <c r="L2227" t="s">
        <v>1394</v>
      </c>
    </row>
    <row r="2228" spans="1:12" x14ac:dyDescent="0.2">
      <c r="A2228" t="s">
        <v>8087</v>
      </c>
      <c r="B2228" t="s">
        <v>121</v>
      </c>
      <c r="C2228" t="s">
        <v>8088</v>
      </c>
      <c r="D2228" t="s">
        <v>62</v>
      </c>
      <c r="E2228" t="s">
        <v>16</v>
      </c>
      <c r="F2228">
        <v>28227</v>
      </c>
      <c r="G2228">
        <v>35.172354200000001</v>
      </c>
      <c r="H2228">
        <v>-80.659244400000006</v>
      </c>
      <c r="I2228">
        <v>1.5</v>
      </c>
      <c r="J2228">
        <v>34</v>
      </c>
      <c r="K2228">
        <v>1</v>
      </c>
      <c r="L2228" t="s">
        <v>1131</v>
      </c>
    </row>
    <row r="2229" spans="1:12" x14ac:dyDescent="0.2">
      <c r="A2229" t="s">
        <v>8089</v>
      </c>
      <c r="B2229" t="s">
        <v>8090</v>
      </c>
      <c r="C2229" t="s">
        <v>8091</v>
      </c>
      <c r="D2229" t="s">
        <v>26</v>
      </c>
      <c r="E2229" t="s">
        <v>16</v>
      </c>
      <c r="F2229">
        <v>28078</v>
      </c>
      <c r="G2229">
        <v>35.443680999999998</v>
      </c>
      <c r="H2229">
        <v>-80.861895000000004</v>
      </c>
      <c r="I2229">
        <v>3.5</v>
      </c>
      <c r="J2229">
        <v>33</v>
      </c>
      <c r="K2229">
        <v>1</v>
      </c>
      <c r="L2229" t="s">
        <v>8092</v>
      </c>
    </row>
    <row r="2230" spans="1:12" x14ac:dyDescent="0.2">
      <c r="A2230" t="s">
        <v>8093</v>
      </c>
      <c r="B2230" t="s">
        <v>8094</v>
      </c>
      <c r="C2230" t="s">
        <v>1756</v>
      </c>
      <c r="D2230" t="s">
        <v>39</v>
      </c>
      <c r="E2230" t="s">
        <v>16</v>
      </c>
      <c r="F2230">
        <v>28027</v>
      </c>
      <c r="G2230">
        <v>35.351678</v>
      </c>
      <c r="H2230">
        <v>-80.686105999999995</v>
      </c>
      <c r="I2230">
        <v>4.5</v>
      </c>
      <c r="J2230">
        <v>7</v>
      </c>
      <c r="K2230">
        <v>1</v>
      </c>
      <c r="L2230" t="s">
        <v>8095</v>
      </c>
    </row>
    <row r="2231" spans="1:12" x14ac:dyDescent="0.2">
      <c r="A2231" t="s">
        <v>8096</v>
      </c>
      <c r="B2231" t="s">
        <v>8097</v>
      </c>
      <c r="C2231" t="s">
        <v>8098</v>
      </c>
      <c r="D2231" t="s">
        <v>21</v>
      </c>
      <c r="E2231" t="s">
        <v>16</v>
      </c>
      <c r="F2231">
        <v>28203</v>
      </c>
      <c r="G2231">
        <v>35.216754100000003</v>
      </c>
      <c r="H2231">
        <v>-80.856676399999998</v>
      </c>
      <c r="I2231">
        <v>4</v>
      </c>
      <c r="J2231">
        <v>17</v>
      </c>
      <c r="K2231">
        <v>1</v>
      </c>
      <c r="L2231" t="s">
        <v>8099</v>
      </c>
    </row>
    <row r="2232" spans="1:12" x14ac:dyDescent="0.2">
      <c r="A2232" t="s">
        <v>8100</v>
      </c>
      <c r="B2232" t="s">
        <v>8101</v>
      </c>
      <c r="C2232" t="s">
        <v>8102</v>
      </c>
      <c r="D2232" t="s">
        <v>15</v>
      </c>
      <c r="E2232" t="s">
        <v>16</v>
      </c>
      <c r="F2232">
        <v>28031</v>
      </c>
      <c r="G2232">
        <v>35.4695769</v>
      </c>
      <c r="H2232">
        <v>-80.872413800000004</v>
      </c>
      <c r="I2232">
        <v>3.5</v>
      </c>
      <c r="J2232">
        <v>7</v>
      </c>
      <c r="K2232">
        <v>1</v>
      </c>
      <c r="L2232" t="s">
        <v>8103</v>
      </c>
    </row>
    <row r="2233" spans="1:12" x14ac:dyDescent="0.2">
      <c r="A2233" t="s">
        <v>8104</v>
      </c>
      <c r="B2233" t="s">
        <v>8105</v>
      </c>
      <c r="C2233" t="s">
        <v>8106</v>
      </c>
      <c r="D2233" t="s">
        <v>21</v>
      </c>
      <c r="E2233" t="s">
        <v>16</v>
      </c>
      <c r="F2233">
        <v>28210</v>
      </c>
      <c r="G2233">
        <v>35.126163614200003</v>
      </c>
      <c r="H2233">
        <v>-80.875148266599993</v>
      </c>
      <c r="I2233">
        <v>1.5</v>
      </c>
      <c r="J2233">
        <v>7</v>
      </c>
      <c r="K2233">
        <v>0</v>
      </c>
      <c r="L2233" t="s">
        <v>6868</v>
      </c>
    </row>
    <row r="2234" spans="1:12" x14ac:dyDescent="0.2">
      <c r="A2234" t="s">
        <v>8107</v>
      </c>
      <c r="B2234" t="s">
        <v>8108</v>
      </c>
      <c r="C2234" t="s">
        <v>8109</v>
      </c>
      <c r="D2234" t="s">
        <v>39</v>
      </c>
      <c r="E2234" t="s">
        <v>16</v>
      </c>
      <c r="F2234">
        <v>28027</v>
      </c>
      <c r="G2234">
        <v>35.370587</v>
      </c>
      <c r="H2234">
        <v>-80.724262999999993</v>
      </c>
      <c r="I2234">
        <v>2.5</v>
      </c>
      <c r="J2234">
        <v>3</v>
      </c>
      <c r="K2234">
        <v>0</v>
      </c>
      <c r="L2234" t="s">
        <v>2576</v>
      </c>
    </row>
    <row r="2235" spans="1:12" x14ac:dyDescent="0.2">
      <c r="A2235" t="s">
        <v>8110</v>
      </c>
      <c r="B2235" t="s">
        <v>8111</v>
      </c>
      <c r="C2235" t="s">
        <v>8112</v>
      </c>
      <c r="D2235" t="s">
        <v>21</v>
      </c>
      <c r="E2235" t="s">
        <v>16</v>
      </c>
      <c r="F2235">
        <v>28277</v>
      </c>
      <c r="G2235">
        <v>35.053340604900001</v>
      </c>
      <c r="H2235">
        <v>-80.767348602799999</v>
      </c>
      <c r="I2235">
        <v>3.5</v>
      </c>
      <c r="J2235">
        <v>51</v>
      </c>
      <c r="K2235">
        <v>1</v>
      </c>
      <c r="L2235" t="s">
        <v>8113</v>
      </c>
    </row>
    <row r="2236" spans="1:12" x14ac:dyDescent="0.2">
      <c r="A2236" t="s">
        <v>8114</v>
      </c>
      <c r="B2236" t="s">
        <v>8115</v>
      </c>
      <c r="D2236" t="s">
        <v>26</v>
      </c>
      <c r="E2236" t="s">
        <v>16</v>
      </c>
      <c r="F2236">
        <v>28078</v>
      </c>
      <c r="G2236">
        <v>35.410693999999999</v>
      </c>
      <c r="H2236">
        <v>-80.842850400000003</v>
      </c>
      <c r="I2236">
        <v>5</v>
      </c>
      <c r="J2236">
        <v>3</v>
      </c>
      <c r="K2236">
        <v>1</v>
      </c>
      <c r="L2236" t="s">
        <v>8116</v>
      </c>
    </row>
    <row r="2237" spans="1:12" x14ac:dyDescent="0.2">
      <c r="A2237" t="s">
        <v>8117</v>
      </c>
      <c r="B2237" t="s">
        <v>8118</v>
      </c>
      <c r="C2237" t="s">
        <v>8119</v>
      </c>
      <c r="D2237" t="s">
        <v>942</v>
      </c>
      <c r="E2237" t="s">
        <v>16</v>
      </c>
      <c r="F2237">
        <v>28120</v>
      </c>
      <c r="G2237">
        <v>35.303411599999997</v>
      </c>
      <c r="H2237">
        <v>-81.015010500000002</v>
      </c>
      <c r="I2237">
        <v>5</v>
      </c>
      <c r="J2237">
        <v>4</v>
      </c>
      <c r="K2237">
        <v>1</v>
      </c>
      <c r="L2237" t="s">
        <v>7712</v>
      </c>
    </row>
    <row r="2238" spans="1:12" x14ac:dyDescent="0.2">
      <c r="A2238" t="s">
        <v>8120</v>
      </c>
      <c r="B2238" t="s">
        <v>8121</v>
      </c>
      <c r="C2238" t="s">
        <v>8122</v>
      </c>
      <c r="D2238" t="s">
        <v>15</v>
      </c>
      <c r="E2238" t="s">
        <v>16</v>
      </c>
      <c r="F2238">
        <v>28031</v>
      </c>
      <c r="G2238">
        <v>35.454555999999997</v>
      </c>
      <c r="H2238">
        <v>-80.858502999999999</v>
      </c>
      <c r="I2238">
        <v>4.5</v>
      </c>
      <c r="J2238">
        <v>6</v>
      </c>
      <c r="K2238">
        <v>1</v>
      </c>
      <c r="L2238" t="s">
        <v>8123</v>
      </c>
    </row>
    <row r="2239" spans="1:12" x14ac:dyDescent="0.2">
      <c r="A2239" t="s">
        <v>8124</v>
      </c>
      <c r="B2239" t="s">
        <v>8125</v>
      </c>
      <c r="C2239" t="s">
        <v>8126</v>
      </c>
      <c r="D2239" t="s">
        <v>21</v>
      </c>
      <c r="E2239" t="s">
        <v>16</v>
      </c>
      <c r="F2239">
        <v>28205</v>
      </c>
      <c r="G2239">
        <v>35.219611999999998</v>
      </c>
      <c r="H2239">
        <v>-80.8</v>
      </c>
      <c r="I2239">
        <v>4</v>
      </c>
      <c r="J2239">
        <v>483</v>
      </c>
      <c r="K2239">
        <v>1</v>
      </c>
      <c r="L2239" t="s">
        <v>8127</v>
      </c>
    </row>
    <row r="2240" spans="1:12" x14ac:dyDescent="0.2">
      <c r="A2240" t="s">
        <v>8128</v>
      </c>
      <c r="B2240" t="s">
        <v>8129</v>
      </c>
      <c r="C2240" t="s">
        <v>8130</v>
      </c>
      <c r="D2240" t="s">
        <v>643</v>
      </c>
      <c r="E2240" t="s">
        <v>16</v>
      </c>
      <c r="F2240">
        <v>28079</v>
      </c>
      <c r="G2240">
        <v>35.073135000000001</v>
      </c>
      <c r="H2240">
        <v>-80.643332999999998</v>
      </c>
      <c r="I2240">
        <v>5</v>
      </c>
      <c r="J2240">
        <v>4</v>
      </c>
      <c r="K2240">
        <v>1</v>
      </c>
      <c r="L2240" t="s">
        <v>8131</v>
      </c>
    </row>
    <row r="2241" spans="1:12" x14ac:dyDescent="0.2">
      <c r="A2241" t="s">
        <v>8132</v>
      </c>
      <c r="B2241" t="s">
        <v>8133</v>
      </c>
      <c r="D2241" t="s">
        <v>21</v>
      </c>
      <c r="E2241" t="s">
        <v>16</v>
      </c>
      <c r="F2241">
        <v>28202</v>
      </c>
      <c r="G2241">
        <v>35.232678100000001</v>
      </c>
      <c r="H2241">
        <v>-80.846082199999998</v>
      </c>
      <c r="I2241">
        <v>5</v>
      </c>
      <c r="J2241">
        <v>51</v>
      </c>
      <c r="K2241">
        <v>1</v>
      </c>
      <c r="L2241" t="s">
        <v>8134</v>
      </c>
    </row>
    <row r="2242" spans="1:12" x14ac:dyDescent="0.2">
      <c r="A2242" t="s">
        <v>8135</v>
      </c>
      <c r="B2242" t="s">
        <v>8136</v>
      </c>
      <c r="C2242" t="s">
        <v>8137</v>
      </c>
      <c r="D2242" t="s">
        <v>21</v>
      </c>
      <c r="E2242" t="s">
        <v>16</v>
      </c>
      <c r="F2242">
        <v>28277</v>
      </c>
      <c r="G2242">
        <v>35.026781</v>
      </c>
      <c r="H2242">
        <v>-80.838954999999999</v>
      </c>
      <c r="I2242">
        <v>2.5</v>
      </c>
      <c r="J2242">
        <v>33</v>
      </c>
      <c r="K2242">
        <v>0</v>
      </c>
      <c r="L2242" t="s">
        <v>8138</v>
      </c>
    </row>
    <row r="2243" spans="1:12" x14ac:dyDescent="0.2">
      <c r="A2243" t="s">
        <v>8139</v>
      </c>
      <c r="B2243" t="s">
        <v>8140</v>
      </c>
      <c r="C2243" t="s">
        <v>8141</v>
      </c>
      <c r="D2243" t="s">
        <v>4949</v>
      </c>
      <c r="E2243" t="s">
        <v>16</v>
      </c>
      <c r="F2243">
        <v>28012</v>
      </c>
      <c r="G2243">
        <v>35.267464406800002</v>
      </c>
      <c r="H2243">
        <v>-81.100937711200004</v>
      </c>
      <c r="I2243">
        <v>3.5</v>
      </c>
      <c r="J2243">
        <v>79</v>
      </c>
      <c r="K2243">
        <v>1</v>
      </c>
      <c r="L2243" t="s">
        <v>8142</v>
      </c>
    </row>
    <row r="2244" spans="1:12" x14ac:dyDescent="0.2">
      <c r="A2244" t="s">
        <v>8143</v>
      </c>
      <c r="B2244" t="s">
        <v>8144</v>
      </c>
      <c r="C2244" t="s">
        <v>8145</v>
      </c>
      <c r="D2244" t="s">
        <v>21</v>
      </c>
      <c r="E2244" t="s">
        <v>16</v>
      </c>
      <c r="F2244">
        <v>28217</v>
      </c>
      <c r="G2244">
        <v>35.150587523200002</v>
      </c>
      <c r="H2244">
        <v>-80.875511025099996</v>
      </c>
      <c r="I2244">
        <v>4</v>
      </c>
      <c r="J2244">
        <v>68</v>
      </c>
      <c r="K2244">
        <v>1</v>
      </c>
      <c r="L2244" t="s">
        <v>8146</v>
      </c>
    </row>
    <row r="2245" spans="1:12" x14ac:dyDescent="0.2">
      <c r="A2245" t="s">
        <v>8147</v>
      </c>
      <c r="B2245" t="s">
        <v>8148</v>
      </c>
      <c r="C2245" t="s">
        <v>8149</v>
      </c>
      <c r="D2245" t="s">
        <v>39</v>
      </c>
      <c r="E2245" t="s">
        <v>16</v>
      </c>
      <c r="F2245">
        <v>28027</v>
      </c>
      <c r="G2245">
        <v>35.352090699999998</v>
      </c>
      <c r="H2245">
        <v>-80.620246699999996</v>
      </c>
      <c r="I2245">
        <v>2.5</v>
      </c>
      <c r="J2245">
        <v>8</v>
      </c>
      <c r="K2245">
        <v>0</v>
      </c>
      <c r="L2245" t="s">
        <v>8150</v>
      </c>
    </row>
    <row r="2246" spans="1:12" x14ac:dyDescent="0.2">
      <c r="A2246" t="s">
        <v>8151</v>
      </c>
      <c r="B2246" t="s">
        <v>3170</v>
      </c>
      <c r="C2246" t="s">
        <v>8152</v>
      </c>
      <c r="D2246" t="s">
        <v>21</v>
      </c>
      <c r="E2246" t="s">
        <v>16</v>
      </c>
      <c r="F2246">
        <v>28209</v>
      </c>
      <c r="G2246">
        <v>35.171749300000002</v>
      </c>
      <c r="H2246">
        <v>-80.850536300000002</v>
      </c>
      <c r="I2246">
        <v>3</v>
      </c>
      <c r="J2246">
        <v>3</v>
      </c>
      <c r="K2246">
        <v>1</v>
      </c>
      <c r="L2246" t="s">
        <v>8153</v>
      </c>
    </row>
    <row r="2247" spans="1:12" x14ac:dyDescent="0.2">
      <c r="A2247" t="s">
        <v>8154</v>
      </c>
      <c r="B2247" t="s">
        <v>8155</v>
      </c>
      <c r="C2247" t="s">
        <v>8156</v>
      </c>
      <c r="D2247" t="s">
        <v>21</v>
      </c>
      <c r="E2247" t="s">
        <v>16</v>
      </c>
      <c r="F2247">
        <v>28203</v>
      </c>
      <c r="G2247">
        <v>35.202001000000003</v>
      </c>
      <c r="H2247">
        <v>-80.843756999999997</v>
      </c>
      <c r="I2247">
        <v>4.5</v>
      </c>
      <c r="J2247">
        <v>108</v>
      </c>
      <c r="K2247">
        <v>1</v>
      </c>
      <c r="L2247" t="s">
        <v>8157</v>
      </c>
    </row>
    <row r="2248" spans="1:12" x14ac:dyDescent="0.2">
      <c r="A2248" t="s">
        <v>8158</v>
      </c>
      <c r="B2248" t="s">
        <v>8159</v>
      </c>
      <c r="C2248" t="s">
        <v>8160</v>
      </c>
      <c r="D2248" t="s">
        <v>21</v>
      </c>
      <c r="E2248" t="s">
        <v>16</v>
      </c>
      <c r="F2248">
        <v>28208</v>
      </c>
      <c r="G2248">
        <v>35.220499310299999</v>
      </c>
      <c r="H2248">
        <v>-80.942567410099997</v>
      </c>
      <c r="I2248">
        <v>4.5</v>
      </c>
      <c r="J2248">
        <v>72</v>
      </c>
      <c r="K2248">
        <v>1</v>
      </c>
      <c r="L2248" t="s">
        <v>8161</v>
      </c>
    </row>
    <row r="2249" spans="1:12" x14ac:dyDescent="0.2">
      <c r="A2249" t="e">
        <f>-fznkdpqpDmNTSHnn1yUfg</f>
        <v>#NAME?</v>
      </c>
      <c r="B2249" t="s">
        <v>8162</v>
      </c>
      <c r="D2249" t="s">
        <v>21</v>
      </c>
      <c r="E2249" t="s">
        <v>16</v>
      </c>
      <c r="F2249">
        <v>28277</v>
      </c>
      <c r="G2249">
        <v>35.227086900000003</v>
      </c>
      <c r="H2249">
        <v>-80.843126699999999</v>
      </c>
      <c r="I2249">
        <v>4.5</v>
      </c>
      <c r="J2249">
        <v>6</v>
      </c>
      <c r="K2249">
        <v>1</v>
      </c>
      <c r="L2249" t="s">
        <v>8163</v>
      </c>
    </row>
    <row r="2250" spans="1:12" x14ac:dyDescent="0.2">
      <c r="A2250" t="s">
        <v>8164</v>
      </c>
      <c r="B2250" t="s">
        <v>8165</v>
      </c>
      <c r="C2250" t="s">
        <v>8166</v>
      </c>
      <c r="D2250" t="s">
        <v>21</v>
      </c>
      <c r="E2250" t="s">
        <v>16</v>
      </c>
      <c r="F2250">
        <v>28207</v>
      </c>
      <c r="G2250">
        <v>35.208624200000003</v>
      </c>
      <c r="H2250">
        <v>-80.821948199999994</v>
      </c>
      <c r="I2250">
        <v>2.5</v>
      </c>
      <c r="J2250">
        <v>11</v>
      </c>
      <c r="K2250">
        <v>1</v>
      </c>
      <c r="L2250" t="s">
        <v>8167</v>
      </c>
    </row>
    <row r="2251" spans="1:12" x14ac:dyDescent="0.2">
      <c r="A2251" t="s">
        <v>8168</v>
      </c>
      <c r="B2251" t="s">
        <v>8169</v>
      </c>
      <c r="C2251" t="s">
        <v>8170</v>
      </c>
      <c r="D2251" t="s">
        <v>26</v>
      </c>
      <c r="E2251" t="s">
        <v>16</v>
      </c>
      <c r="F2251">
        <v>28078</v>
      </c>
      <c r="G2251">
        <v>35.447743899999999</v>
      </c>
      <c r="H2251">
        <v>-80.865498400000007</v>
      </c>
      <c r="I2251">
        <v>4.5</v>
      </c>
      <c r="J2251">
        <v>6</v>
      </c>
      <c r="K2251">
        <v>1</v>
      </c>
      <c r="L2251" t="s">
        <v>8171</v>
      </c>
    </row>
    <row r="2252" spans="1:12" x14ac:dyDescent="0.2">
      <c r="A2252" t="s">
        <v>8172</v>
      </c>
      <c r="B2252" t="s">
        <v>8173</v>
      </c>
      <c r="C2252" t="s">
        <v>8174</v>
      </c>
      <c r="D2252" t="s">
        <v>21</v>
      </c>
      <c r="E2252" t="s">
        <v>16</v>
      </c>
      <c r="F2252">
        <v>28246</v>
      </c>
      <c r="G2252">
        <v>35.227308154299998</v>
      </c>
      <c r="H2252">
        <v>-80.8430749905</v>
      </c>
      <c r="I2252">
        <v>3.5</v>
      </c>
      <c r="J2252">
        <v>8</v>
      </c>
      <c r="K2252">
        <v>1</v>
      </c>
      <c r="L2252" t="s">
        <v>8175</v>
      </c>
    </row>
    <row r="2253" spans="1:12" x14ac:dyDescent="0.2">
      <c r="A2253" t="s">
        <v>8176</v>
      </c>
      <c r="B2253" t="s">
        <v>1204</v>
      </c>
      <c r="C2253" t="s">
        <v>8177</v>
      </c>
      <c r="D2253" t="s">
        <v>21</v>
      </c>
      <c r="E2253" t="s">
        <v>16</v>
      </c>
      <c r="F2253">
        <v>28209</v>
      </c>
      <c r="G2253">
        <v>35.1827854</v>
      </c>
      <c r="H2253">
        <v>-80.876587200000003</v>
      </c>
      <c r="I2253">
        <v>3</v>
      </c>
      <c r="J2253">
        <v>7</v>
      </c>
      <c r="K2253">
        <v>0</v>
      </c>
      <c r="L2253" t="s">
        <v>1206</v>
      </c>
    </row>
    <row r="2254" spans="1:12" x14ac:dyDescent="0.2">
      <c r="A2254" t="s">
        <v>8178</v>
      </c>
      <c r="B2254" t="s">
        <v>2144</v>
      </c>
      <c r="C2254" t="s">
        <v>8179</v>
      </c>
      <c r="D2254" t="s">
        <v>21</v>
      </c>
      <c r="E2254" t="s">
        <v>16</v>
      </c>
      <c r="F2254">
        <v>28270</v>
      </c>
      <c r="G2254">
        <v>35.146135100000002</v>
      </c>
      <c r="H2254">
        <v>-80.744468299999994</v>
      </c>
      <c r="I2254">
        <v>3</v>
      </c>
      <c r="J2254">
        <v>26</v>
      </c>
      <c r="K2254">
        <v>1</v>
      </c>
      <c r="L2254" t="s">
        <v>1771</v>
      </c>
    </row>
    <row r="2255" spans="1:12" x14ac:dyDescent="0.2">
      <c r="A2255" t="s">
        <v>8180</v>
      </c>
      <c r="B2255" t="s">
        <v>8181</v>
      </c>
      <c r="C2255" t="s">
        <v>8182</v>
      </c>
      <c r="D2255" t="s">
        <v>21</v>
      </c>
      <c r="E2255" t="s">
        <v>16</v>
      </c>
      <c r="F2255">
        <v>28214</v>
      </c>
      <c r="G2255">
        <v>35.242743699999998</v>
      </c>
      <c r="H2255">
        <v>-80.936229699999998</v>
      </c>
      <c r="I2255">
        <v>2</v>
      </c>
      <c r="J2255">
        <v>3</v>
      </c>
      <c r="K2255">
        <v>1</v>
      </c>
      <c r="L2255" t="s">
        <v>8183</v>
      </c>
    </row>
    <row r="2256" spans="1:12" x14ac:dyDescent="0.2">
      <c r="A2256" t="s">
        <v>8184</v>
      </c>
      <c r="B2256" t="s">
        <v>8185</v>
      </c>
      <c r="C2256" t="s">
        <v>8186</v>
      </c>
      <c r="D2256" t="s">
        <v>21</v>
      </c>
      <c r="E2256" t="s">
        <v>16</v>
      </c>
      <c r="F2256">
        <v>28217</v>
      </c>
      <c r="G2256">
        <v>35.135539899999998</v>
      </c>
      <c r="H2256">
        <v>-80.878267199999996</v>
      </c>
      <c r="I2256">
        <v>3.5</v>
      </c>
      <c r="J2256">
        <v>25</v>
      </c>
      <c r="K2256">
        <v>1</v>
      </c>
      <c r="L2256" t="s">
        <v>8187</v>
      </c>
    </row>
    <row r="2257" spans="1:12" x14ac:dyDescent="0.2">
      <c r="A2257" t="s">
        <v>8188</v>
      </c>
      <c r="B2257" t="s">
        <v>1351</v>
      </c>
      <c r="C2257" t="s">
        <v>8189</v>
      </c>
      <c r="D2257" t="s">
        <v>21</v>
      </c>
      <c r="E2257" t="s">
        <v>16</v>
      </c>
      <c r="F2257">
        <v>28262</v>
      </c>
      <c r="G2257">
        <v>35.336841499999998</v>
      </c>
      <c r="H2257">
        <v>-80.755960999999999</v>
      </c>
      <c r="I2257">
        <v>2.5</v>
      </c>
      <c r="J2257">
        <v>125</v>
      </c>
      <c r="K2257">
        <v>1</v>
      </c>
      <c r="L2257" t="s">
        <v>8190</v>
      </c>
    </row>
    <row r="2258" spans="1:12" x14ac:dyDescent="0.2">
      <c r="A2258" t="e">
        <f>-x2tiFz2Belrwz6q1S5ELg</f>
        <v>#NAME?</v>
      </c>
      <c r="B2258" t="s">
        <v>8191</v>
      </c>
      <c r="C2258" t="s">
        <v>8192</v>
      </c>
      <c r="D2258" t="s">
        <v>21</v>
      </c>
      <c r="E2258" t="s">
        <v>16</v>
      </c>
      <c r="F2258">
        <v>28206</v>
      </c>
      <c r="G2258">
        <v>35.246237999999998</v>
      </c>
      <c r="H2258">
        <v>-80.828523099999998</v>
      </c>
      <c r="I2258">
        <v>5</v>
      </c>
      <c r="J2258">
        <v>12</v>
      </c>
      <c r="K2258">
        <v>1</v>
      </c>
      <c r="L2258" t="s">
        <v>8193</v>
      </c>
    </row>
    <row r="2259" spans="1:12" x14ac:dyDescent="0.2">
      <c r="A2259" t="s">
        <v>8194</v>
      </c>
      <c r="B2259" t="s">
        <v>1679</v>
      </c>
      <c r="C2259" t="s">
        <v>8195</v>
      </c>
      <c r="D2259" t="s">
        <v>21</v>
      </c>
      <c r="E2259" t="s">
        <v>16</v>
      </c>
      <c r="F2259">
        <v>28212</v>
      </c>
      <c r="G2259">
        <v>35.178428545099997</v>
      </c>
      <c r="H2259">
        <v>-80.7564096304</v>
      </c>
      <c r="I2259">
        <v>2</v>
      </c>
      <c r="J2259">
        <v>46</v>
      </c>
      <c r="K2259">
        <v>1</v>
      </c>
      <c r="L2259" t="s">
        <v>1681</v>
      </c>
    </row>
    <row r="2260" spans="1:12" x14ac:dyDescent="0.2">
      <c r="A2260" t="e">
        <f>-FXjYIvuRXsH8t2hl2jDqA</f>
        <v>#NAME?</v>
      </c>
      <c r="B2260" t="s">
        <v>8196</v>
      </c>
      <c r="C2260" t="s">
        <v>8197</v>
      </c>
      <c r="D2260" t="s">
        <v>39</v>
      </c>
      <c r="E2260" t="s">
        <v>16</v>
      </c>
      <c r="F2260">
        <v>28027</v>
      </c>
      <c r="G2260">
        <v>35.374153199699997</v>
      </c>
      <c r="H2260">
        <v>-80.724534988399995</v>
      </c>
      <c r="I2260">
        <v>3</v>
      </c>
      <c r="J2260">
        <v>12</v>
      </c>
      <c r="K2260">
        <v>1</v>
      </c>
      <c r="L2260" t="s">
        <v>8198</v>
      </c>
    </row>
    <row r="2261" spans="1:12" x14ac:dyDescent="0.2">
      <c r="A2261" t="s">
        <v>8199</v>
      </c>
      <c r="B2261" t="s">
        <v>8200</v>
      </c>
      <c r="C2261" t="s">
        <v>8201</v>
      </c>
      <c r="D2261" t="s">
        <v>942</v>
      </c>
      <c r="E2261" t="s">
        <v>16</v>
      </c>
      <c r="F2261">
        <v>28120</v>
      </c>
      <c r="G2261">
        <v>35.298423304400004</v>
      </c>
      <c r="H2261">
        <v>-81.016201078899996</v>
      </c>
      <c r="I2261">
        <v>4</v>
      </c>
      <c r="J2261">
        <v>5</v>
      </c>
      <c r="K2261">
        <v>1</v>
      </c>
      <c r="L2261" t="s">
        <v>709</v>
      </c>
    </row>
    <row r="2262" spans="1:12" x14ac:dyDescent="0.2">
      <c r="A2262" t="s">
        <v>8202</v>
      </c>
      <c r="B2262" t="s">
        <v>8203</v>
      </c>
      <c r="C2262" t="s">
        <v>8204</v>
      </c>
      <c r="D2262" t="s">
        <v>239</v>
      </c>
      <c r="E2262" t="s">
        <v>16</v>
      </c>
      <c r="F2262">
        <v>28173</v>
      </c>
      <c r="G2262">
        <v>34.925714300000003</v>
      </c>
      <c r="H2262">
        <v>-80.743462600000001</v>
      </c>
      <c r="I2262">
        <v>4</v>
      </c>
      <c r="J2262">
        <v>43</v>
      </c>
      <c r="K2262">
        <v>1</v>
      </c>
      <c r="L2262" t="s">
        <v>8205</v>
      </c>
    </row>
    <row r="2263" spans="1:12" x14ac:dyDescent="0.2">
      <c r="A2263" t="s">
        <v>8206</v>
      </c>
      <c r="B2263" t="s">
        <v>121</v>
      </c>
      <c r="C2263" t="s">
        <v>8207</v>
      </c>
      <c r="D2263" t="s">
        <v>21</v>
      </c>
      <c r="E2263" t="s">
        <v>16</v>
      </c>
      <c r="F2263">
        <v>28208</v>
      </c>
      <c r="G2263">
        <v>35.229883800000003</v>
      </c>
      <c r="H2263">
        <v>-80.923689899999999</v>
      </c>
      <c r="I2263">
        <v>2</v>
      </c>
      <c r="J2263">
        <v>26</v>
      </c>
      <c r="K2263">
        <v>1</v>
      </c>
      <c r="L2263" t="s">
        <v>2837</v>
      </c>
    </row>
    <row r="2264" spans="1:12" x14ac:dyDescent="0.2">
      <c r="A2264" t="s">
        <v>8208</v>
      </c>
      <c r="B2264" t="s">
        <v>8209</v>
      </c>
      <c r="C2264" t="s">
        <v>8210</v>
      </c>
      <c r="D2264" t="s">
        <v>21</v>
      </c>
      <c r="E2264" t="s">
        <v>16</v>
      </c>
      <c r="F2264">
        <v>28205</v>
      </c>
      <c r="G2264">
        <v>35.246403000000001</v>
      </c>
      <c r="H2264">
        <v>-80.806467999999995</v>
      </c>
      <c r="I2264">
        <v>4</v>
      </c>
      <c r="J2264">
        <v>3</v>
      </c>
      <c r="K2264">
        <v>0</v>
      </c>
      <c r="L2264" t="s">
        <v>7065</v>
      </c>
    </row>
    <row r="2265" spans="1:12" x14ac:dyDescent="0.2">
      <c r="A2265" t="s">
        <v>8211</v>
      </c>
      <c r="B2265" t="s">
        <v>8212</v>
      </c>
      <c r="C2265" t="s">
        <v>8213</v>
      </c>
      <c r="D2265" t="s">
        <v>21</v>
      </c>
      <c r="E2265" t="s">
        <v>16</v>
      </c>
      <c r="F2265">
        <v>28208</v>
      </c>
      <c r="G2265">
        <v>35.2246466</v>
      </c>
      <c r="H2265">
        <v>-80.892123400000003</v>
      </c>
      <c r="I2265">
        <v>4</v>
      </c>
      <c r="J2265">
        <v>4</v>
      </c>
      <c r="K2265">
        <v>1</v>
      </c>
      <c r="L2265" t="s">
        <v>8214</v>
      </c>
    </row>
    <row r="2266" spans="1:12" x14ac:dyDescent="0.2">
      <c r="A2266" t="s">
        <v>8215</v>
      </c>
      <c r="B2266" t="s">
        <v>8216</v>
      </c>
      <c r="C2266" t="s">
        <v>8217</v>
      </c>
      <c r="D2266" t="s">
        <v>21</v>
      </c>
      <c r="E2266" t="s">
        <v>16</v>
      </c>
      <c r="F2266">
        <v>28204</v>
      </c>
      <c r="G2266">
        <v>35.216323000000003</v>
      </c>
      <c r="H2266">
        <v>-80.821776999999997</v>
      </c>
      <c r="I2266">
        <v>3</v>
      </c>
      <c r="J2266">
        <v>19</v>
      </c>
      <c r="K2266">
        <v>0</v>
      </c>
      <c r="L2266" t="s">
        <v>8218</v>
      </c>
    </row>
    <row r="2267" spans="1:12" x14ac:dyDescent="0.2">
      <c r="A2267" t="s">
        <v>8219</v>
      </c>
      <c r="B2267" t="s">
        <v>8220</v>
      </c>
      <c r="C2267" t="s">
        <v>8221</v>
      </c>
      <c r="D2267" t="s">
        <v>21</v>
      </c>
      <c r="E2267" t="s">
        <v>16</v>
      </c>
      <c r="F2267">
        <v>28211</v>
      </c>
      <c r="G2267">
        <v>35.156800500000003</v>
      </c>
      <c r="H2267">
        <v>-80.824157</v>
      </c>
      <c r="I2267">
        <v>4</v>
      </c>
      <c r="J2267">
        <v>37</v>
      </c>
      <c r="K2267">
        <v>0</v>
      </c>
      <c r="L2267" t="s">
        <v>8222</v>
      </c>
    </row>
    <row r="2268" spans="1:12" x14ac:dyDescent="0.2">
      <c r="A2268" t="s">
        <v>8223</v>
      </c>
      <c r="B2268" t="s">
        <v>8224</v>
      </c>
      <c r="C2268" t="s">
        <v>8225</v>
      </c>
      <c r="D2268" t="s">
        <v>15</v>
      </c>
      <c r="E2268" t="s">
        <v>16</v>
      </c>
      <c r="F2268">
        <v>28031</v>
      </c>
      <c r="G2268">
        <v>35.485729499999998</v>
      </c>
      <c r="H2268">
        <v>-80.878419399999999</v>
      </c>
      <c r="I2268">
        <v>5</v>
      </c>
      <c r="J2268">
        <v>4</v>
      </c>
      <c r="K2268">
        <v>0</v>
      </c>
      <c r="L2268" t="s">
        <v>8226</v>
      </c>
    </row>
    <row r="2269" spans="1:12" x14ac:dyDescent="0.2">
      <c r="A2269" t="s">
        <v>8227</v>
      </c>
      <c r="B2269" t="s">
        <v>8228</v>
      </c>
      <c r="C2269" t="s">
        <v>8229</v>
      </c>
      <c r="D2269" t="s">
        <v>21</v>
      </c>
      <c r="E2269" t="s">
        <v>16</v>
      </c>
      <c r="F2269">
        <v>28277</v>
      </c>
      <c r="G2269">
        <v>35.027324399999998</v>
      </c>
      <c r="H2269">
        <v>-80.839299999999994</v>
      </c>
      <c r="I2269">
        <v>2.5</v>
      </c>
      <c r="J2269">
        <v>3</v>
      </c>
      <c r="K2269">
        <v>1</v>
      </c>
      <c r="L2269" t="s">
        <v>8230</v>
      </c>
    </row>
    <row r="2270" spans="1:12" x14ac:dyDescent="0.2">
      <c r="A2270" t="s">
        <v>8231</v>
      </c>
      <c r="B2270" t="s">
        <v>8232</v>
      </c>
      <c r="C2270" t="s">
        <v>8233</v>
      </c>
      <c r="D2270" t="s">
        <v>21</v>
      </c>
      <c r="E2270" t="s">
        <v>16</v>
      </c>
      <c r="F2270">
        <v>28208</v>
      </c>
      <c r="G2270">
        <v>35.251769400000001</v>
      </c>
      <c r="H2270">
        <v>-80.871397900000005</v>
      </c>
      <c r="I2270">
        <v>2.5</v>
      </c>
      <c r="J2270">
        <v>3</v>
      </c>
      <c r="K2270">
        <v>1</v>
      </c>
      <c r="L2270" t="s">
        <v>8234</v>
      </c>
    </row>
    <row r="2271" spans="1:12" x14ac:dyDescent="0.2">
      <c r="A2271" t="s">
        <v>8235</v>
      </c>
      <c r="B2271" t="s">
        <v>459</v>
      </c>
      <c r="C2271" t="s">
        <v>8236</v>
      </c>
      <c r="D2271" t="s">
        <v>21</v>
      </c>
      <c r="E2271" t="s">
        <v>16</v>
      </c>
      <c r="F2271">
        <v>28208</v>
      </c>
      <c r="G2271">
        <v>35.242165</v>
      </c>
      <c r="H2271">
        <v>-80.888953999999998</v>
      </c>
      <c r="I2271">
        <v>2</v>
      </c>
      <c r="J2271">
        <v>19</v>
      </c>
      <c r="K2271">
        <v>1</v>
      </c>
      <c r="L2271" t="s">
        <v>8237</v>
      </c>
    </row>
    <row r="2272" spans="1:12" x14ac:dyDescent="0.2">
      <c r="A2272" t="s">
        <v>8238</v>
      </c>
      <c r="B2272" t="s">
        <v>8239</v>
      </c>
      <c r="C2272" t="s">
        <v>8240</v>
      </c>
      <c r="D2272" t="s">
        <v>21</v>
      </c>
      <c r="E2272" t="s">
        <v>16</v>
      </c>
      <c r="F2272">
        <v>28273</v>
      </c>
      <c r="G2272">
        <v>35.116355900000002</v>
      </c>
      <c r="H2272">
        <v>-80.957963699999993</v>
      </c>
      <c r="I2272">
        <v>3.5</v>
      </c>
      <c r="J2272">
        <v>127</v>
      </c>
      <c r="K2272">
        <v>1</v>
      </c>
      <c r="L2272" t="s">
        <v>8241</v>
      </c>
    </row>
    <row r="2273" spans="1:12" x14ac:dyDescent="0.2">
      <c r="A2273" t="s">
        <v>8242</v>
      </c>
      <c r="B2273" t="s">
        <v>8243</v>
      </c>
      <c r="D2273" t="s">
        <v>21</v>
      </c>
      <c r="E2273" t="s">
        <v>16</v>
      </c>
      <c r="F2273">
        <v>28202</v>
      </c>
      <c r="G2273">
        <v>35.232678100000001</v>
      </c>
      <c r="H2273">
        <v>-80.846082199999998</v>
      </c>
      <c r="I2273">
        <v>5</v>
      </c>
      <c r="J2273">
        <v>3</v>
      </c>
      <c r="K2273">
        <v>1</v>
      </c>
      <c r="L2273" t="s">
        <v>1771</v>
      </c>
    </row>
    <row r="2274" spans="1:12" x14ac:dyDescent="0.2">
      <c r="A2274" t="s">
        <v>8244</v>
      </c>
      <c r="B2274" t="s">
        <v>8245</v>
      </c>
      <c r="C2274" t="s">
        <v>8246</v>
      </c>
      <c r="D2274" t="s">
        <v>21</v>
      </c>
      <c r="E2274" t="s">
        <v>16</v>
      </c>
      <c r="F2274">
        <v>28273</v>
      </c>
      <c r="G2274">
        <v>35.133721999999999</v>
      </c>
      <c r="H2274">
        <v>-80.910314999999997</v>
      </c>
      <c r="I2274">
        <v>2.5</v>
      </c>
      <c r="J2274">
        <v>7</v>
      </c>
      <c r="K2274">
        <v>1</v>
      </c>
      <c r="L2274" t="s">
        <v>8247</v>
      </c>
    </row>
    <row r="2275" spans="1:12" x14ac:dyDescent="0.2">
      <c r="A2275" t="s">
        <v>8248</v>
      </c>
      <c r="B2275" t="s">
        <v>8249</v>
      </c>
      <c r="C2275" t="s">
        <v>8250</v>
      </c>
      <c r="D2275" t="s">
        <v>21</v>
      </c>
      <c r="E2275" t="s">
        <v>16</v>
      </c>
      <c r="F2275">
        <v>28277</v>
      </c>
      <c r="G2275">
        <v>35.059522000000001</v>
      </c>
      <c r="H2275">
        <v>-80.839297000000002</v>
      </c>
      <c r="I2275">
        <v>3</v>
      </c>
      <c r="J2275">
        <v>20</v>
      </c>
      <c r="K2275">
        <v>1</v>
      </c>
      <c r="L2275" t="s">
        <v>2481</v>
      </c>
    </row>
    <row r="2276" spans="1:12" x14ac:dyDescent="0.2">
      <c r="A2276" t="s">
        <v>8251</v>
      </c>
      <c r="B2276" t="s">
        <v>4770</v>
      </c>
      <c r="C2276" t="s">
        <v>8252</v>
      </c>
      <c r="D2276" t="s">
        <v>30</v>
      </c>
      <c r="E2276" t="s">
        <v>16</v>
      </c>
      <c r="F2276">
        <v>28056</v>
      </c>
      <c r="G2276">
        <v>35.260835299999997</v>
      </c>
      <c r="H2276">
        <v>-81.114349799999999</v>
      </c>
      <c r="I2276">
        <v>3</v>
      </c>
      <c r="J2276">
        <v>11</v>
      </c>
      <c r="K2276">
        <v>1</v>
      </c>
      <c r="L2276" t="s">
        <v>8253</v>
      </c>
    </row>
    <row r="2277" spans="1:12" x14ac:dyDescent="0.2">
      <c r="A2277" t="s">
        <v>8254</v>
      </c>
      <c r="B2277" t="s">
        <v>8255</v>
      </c>
      <c r="C2277" t="s">
        <v>8256</v>
      </c>
      <c r="D2277" t="s">
        <v>30</v>
      </c>
      <c r="E2277" t="s">
        <v>16</v>
      </c>
      <c r="F2277">
        <v>28054</v>
      </c>
      <c r="G2277">
        <v>35.252412300000003</v>
      </c>
      <c r="H2277">
        <v>-81.1567036</v>
      </c>
      <c r="I2277">
        <v>1</v>
      </c>
      <c r="J2277">
        <v>5</v>
      </c>
      <c r="K2277">
        <v>1</v>
      </c>
    </row>
    <row r="2278" spans="1:12" x14ac:dyDescent="0.2">
      <c r="A2278" t="s">
        <v>8257</v>
      </c>
      <c r="B2278" t="s">
        <v>8258</v>
      </c>
      <c r="C2278" t="s">
        <v>8259</v>
      </c>
      <c r="D2278" t="s">
        <v>21</v>
      </c>
      <c r="E2278" t="s">
        <v>16</v>
      </c>
      <c r="F2278">
        <v>28226</v>
      </c>
      <c r="G2278">
        <v>35.085434900000003</v>
      </c>
      <c r="H2278">
        <v>-80.847571000000002</v>
      </c>
      <c r="I2278">
        <v>3.5</v>
      </c>
      <c r="J2278">
        <v>18</v>
      </c>
      <c r="K2278">
        <v>0</v>
      </c>
      <c r="L2278" t="s">
        <v>2905</v>
      </c>
    </row>
    <row r="2279" spans="1:12" x14ac:dyDescent="0.2">
      <c r="A2279" t="s">
        <v>8260</v>
      </c>
      <c r="B2279" t="s">
        <v>8261</v>
      </c>
      <c r="C2279" t="s">
        <v>8262</v>
      </c>
      <c r="D2279" t="s">
        <v>21</v>
      </c>
      <c r="E2279" t="s">
        <v>16</v>
      </c>
      <c r="F2279">
        <v>28205</v>
      </c>
      <c r="G2279">
        <v>35.191516999999997</v>
      </c>
      <c r="H2279">
        <v>-80.775482999999994</v>
      </c>
      <c r="I2279">
        <v>5</v>
      </c>
      <c r="J2279">
        <v>4</v>
      </c>
      <c r="K2279">
        <v>1</v>
      </c>
      <c r="L2279" t="s">
        <v>8263</v>
      </c>
    </row>
    <row r="2280" spans="1:12" x14ac:dyDescent="0.2">
      <c r="A2280" t="s">
        <v>8264</v>
      </c>
      <c r="B2280" t="s">
        <v>8265</v>
      </c>
      <c r="C2280" t="s">
        <v>8266</v>
      </c>
      <c r="D2280" t="s">
        <v>21</v>
      </c>
      <c r="E2280" t="s">
        <v>16</v>
      </c>
      <c r="F2280">
        <v>28211</v>
      </c>
      <c r="G2280">
        <v>35.1539472324</v>
      </c>
      <c r="H2280">
        <v>-80.831776262000005</v>
      </c>
      <c r="I2280">
        <v>2.5</v>
      </c>
      <c r="J2280">
        <v>3</v>
      </c>
      <c r="K2280">
        <v>1</v>
      </c>
      <c r="L2280" t="s">
        <v>8267</v>
      </c>
    </row>
    <row r="2281" spans="1:12" x14ac:dyDescent="0.2">
      <c r="A2281" t="s">
        <v>8268</v>
      </c>
      <c r="B2281" t="s">
        <v>8269</v>
      </c>
      <c r="C2281" t="s">
        <v>8270</v>
      </c>
      <c r="D2281" t="s">
        <v>21</v>
      </c>
      <c r="E2281" t="s">
        <v>16</v>
      </c>
      <c r="F2281">
        <v>28202</v>
      </c>
      <c r="G2281">
        <v>35.2239869</v>
      </c>
      <c r="H2281">
        <v>-80.845229599999996</v>
      </c>
      <c r="I2281">
        <v>4.5</v>
      </c>
      <c r="J2281">
        <v>6</v>
      </c>
      <c r="K2281">
        <v>0</v>
      </c>
      <c r="L2281" t="s">
        <v>8271</v>
      </c>
    </row>
    <row r="2282" spans="1:12" x14ac:dyDescent="0.2">
      <c r="A2282" t="s">
        <v>8272</v>
      </c>
      <c r="B2282" t="s">
        <v>8273</v>
      </c>
      <c r="C2282" t="s">
        <v>8274</v>
      </c>
      <c r="D2282" t="s">
        <v>21</v>
      </c>
      <c r="E2282" t="s">
        <v>16</v>
      </c>
      <c r="F2282">
        <v>28211</v>
      </c>
      <c r="G2282">
        <v>35.153198000000003</v>
      </c>
      <c r="H2282">
        <v>-80.833016000000001</v>
      </c>
      <c r="I2282">
        <v>4</v>
      </c>
      <c r="J2282">
        <v>12</v>
      </c>
      <c r="K2282">
        <v>1</v>
      </c>
      <c r="L2282" t="s">
        <v>8275</v>
      </c>
    </row>
    <row r="2283" spans="1:12" x14ac:dyDescent="0.2">
      <c r="A2283" t="s">
        <v>8276</v>
      </c>
      <c r="B2283" t="s">
        <v>8277</v>
      </c>
      <c r="C2283" t="s">
        <v>8278</v>
      </c>
      <c r="D2283" t="s">
        <v>21</v>
      </c>
      <c r="E2283" t="s">
        <v>16</v>
      </c>
      <c r="F2283">
        <v>28210</v>
      </c>
      <c r="G2283">
        <v>35.093588599999997</v>
      </c>
      <c r="H2283">
        <v>-80.867151100000001</v>
      </c>
      <c r="I2283">
        <v>4</v>
      </c>
      <c r="J2283">
        <v>20</v>
      </c>
      <c r="K2283">
        <v>1</v>
      </c>
      <c r="L2283" t="s">
        <v>8279</v>
      </c>
    </row>
    <row r="2284" spans="1:12" x14ac:dyDescent="0.2">
      <c r="A2284" t="s">
        <v>8280</v>
      </c>
      <c r="B2284" t="s">
        <v>8281</v>
      </c>
      <c r="C2284" t="s">
        <v>8282</v>
      </c>
      <c r="D2284" t="s">
        <v>167</v>
      </c>
      <c r="E2284" t="s">
        <v>16</v>
      </c>
      <c r="F2284">
        <v>28075</v>
      </c>
      <c r="G2284">
        <v>35.315733000000002</v>
      </c>
      <c r="H2284">
        <v>-80.677057099999999</v>
      </c>
      <c r="I2284">
        <v>2</v>
      </c>
      <c r="J2284">
        <v>8</v>
      </c>
      <c r="K2284">
        <v>1</v>
      </c>
      <c r="L2284" t="s">
        <v>8283</v>
      </c>
    </row>
    <row r="2285" spans="1:12" x14ac:dyDescent="0.2">
      <c r="A2285" t="s">
        <v>8284</v>
      </c>
      <c r="B2285" t="s">
        <v>641</v>
      </c>
      <c r="C2285" t="s">
        <v>8285</v>
      </c>
      <c r="D2285" t="s">
        <v>39</v>
      </c>
      <c r="E2285" t="s">
        <v>16</v>
      </c>
      <c r="F2285">
        <v>28027</v>
      </c>
      <c r="G2285">
        <v>35.373632150299997</v>
      </c>
      <c r="H2285">
        <v>-80.732224820400006</v>
      </c>
      <c r="I2285">
        <v>2</v>
      </c>
      <c r="J2285">
        <v>18</v>
      </c>
      <c r="K2285">
        <v>1</v>
      </c>
      <c r="L2285" t="s">
        <v>8286</v>
      </c>
    </row>
    <row r="2286" spans="1:12" x14ac:dyDescent="0.2">
      <c r="A2286" t="s">
        <v>8287</v>
      </c>
      <c r="B2286" t="s">
        <v>8288</v>
      </c>
      <c r="C2286" t="s">
        <v>8289</v>
      </c>
      <c r="D2286" t="s">
        <v>39</v>
      </c>
      <c r="E2286" t="s">
        <v>16</v>
      </c>
      <c r="F2286">
        <v>28027</v>
      </c>
      <c r="G2286">
        <v>35.395236300000001</v>
      </c>
      <c r="H2286">
        <v>-80.616528099999996</v>
      </c>
      <c r="I2286">
        <v>2</v>
      </c>
      <c r="J2286">
        <v>8</v>
      </c>
      <c r="K2286">
        <v>1</v>
      </c>
      <c r="L2286" t="s">
        <v>3901</v>
      </c>
    </row>
    <row r="2287" spans="1:12" x14ac:dyDescent="0.2">
      <c r="A2287" t="s">
        <v>8290</v>
      </c>
      <c r="B2287" t="s">
        <v>8291</v>
      </c>
      <c r="C2287" t="s">
        <v>8292</v>
      </c>
      <c r="D2287" t="s">
        <v>30</v>
      </c>
      <c r="E2287" t="s">
        <v>16</v>
      </c>
      <c r="F2287">
        <v>28052</v>
      </c>
      <c r="G2287">
        <v>35.259333499999997</v>
      </c>
      <c r="H2287">
        <v>-81.184072799999996</v>
      </c>
      <c r="I2287">
        <v>2.5</v>
      </c>
      <c r="J2287">
        <v>3</v>
      </c>
      <c r="K2287">
        <v>1</v>
      </c>
      <c r="L2287" t="s">
        <v>8293</v>
      </c>
    </row>
    <row r="2288" spans="1:12" x14ac:dyDescent="0.2">
      <c r="A2288" t="s">
        <v>8294</v>
      </c>
      <c r="B2288" t="s">
        <v>3204</v>
      </c>
      <c r="C2288" t="s">
        <v>8295</v>
      </c>
      <c r="D2288" t="s">
        <v>21</v>
      </c>
      <c r="E2288" t="s">
        <v>16</v>
      </c>
      <c r="F2288">
        <v>28202</v>
      </c>
      <c r="G2288">
        <v>35.228680500000003</v>
      </c>
      <c r="H2288">
        <v>-80.841669400000001</v>
      </c>
      <c r="I2288">
        <v>2</v>
      </c>
      <c r="J2288">
        <v>3</v>
      </c>
      <c r="K2288">
        <v>1</v>
      </c>
      <c r="L2288" t="s">
        <v>7723</v>
      </c>
    </row>
    <row r="2289" spans="1:12" x14ac:dyDescent="0.2">
      <c r="A2289" t="s">
        <v>8296</v>
      </c>
      <c r="B2289" t="s">
        <v>8297</v>
      </c>
      <c r="C2289" t="s">
        <v>8298</v>
      </c>
      <c r="D2289" t="s">
        <v>21</v>
      </c>
      <c r="E2289" t="s">
        <v>16</v>
      </c>
      <c r="F2289">
        <v>28211</v>
      </c>
      <c r="G2289">
        <v>35.195945000000002</v>
      </c>
      <c r="H2289">
        <v>-80.796081000000001</v>
      </c>
      <c r="I2289">
        <v>5</v>
      </c>
      <c r="J2289">
        <v>3</v>
      </c>
      <c r="K2289">
        <v>1</v>
      </c>
      <c r="L2289" t="s">
        <v>8299</v>
      </c>
    </row>
    <row r="2290" spans="1:12" x14ac:dyDescent="0.2">
      <c r="A2290" t="s">
        <v>8300</v>
      </c>
      <c r="B2290" t="s">
        <v>8301</v>
      </c>
      <c r="C2290" t="s">
        <v>8302</v>
      </c>
      <c r="D2290" t="s">
        <v>295</v>
      </c>
      <c r="E2290" t="s">
        <v>16</v>
      </c>
      <c r="F2290">
        <v>28134</v>
      </c>
      <c r="G2290">
        <v>35.090586799999997</v>
      </c>
      <c r="H2290">
        <v>-80.886246200000002</v>
      </c>
      <c r="I2290">
        <v>3</v>
      </c>
      <c r="J2290">
        <v>9</v>
      </c>
      <c r="K2290">
        <v>1</v>
      </c>
      <c r="L2290" t="s">
        <v>2878</v>
      </c>
    </row>
    <row r="2291" spans="1:12" x14ac:dyDescent="0.2">
      <c r="A2291" t="s">
        <v>8303</v>
      </c>
      <c r="B2291" t="s">
        <v>8304</v>
      </c>
      <c r="C2291" t="s">
        <v>8305</v>
      </c>
      <c r="D2291" t="s">
        <v>697</v>
      </c>
      <c r="E2291" t="s">
        <v>16</v>
      </c>
      <c r="F2291">
        <v>28037</v>
      </c>
      <c r="G2291">
        <v>35.490614000000001</v>
      </c>
      <c r="H2291">
        <v>-81.032512999999994</v>
      </c>
      <c r="I2291">
        <v>5</v>
      </c>
      <c r="J2291">
        <v>8</v>
      </c>
      <c r="K2291">
        <v>1</v>
      </c>
      <c r="L2291" t="s">
        <v>8306</v>
      </c>
    </row>
    <row r="2292" spans="1:12" x14ac:dyDescent="0.2">
      <c r="A2292" t="s">
        <v>8307</v>
      </c>
      <c r="B2292" t="s">
        <v>8308</v>
      </c>
      <c r="C2292" t="s">
        <v>3636</v>
      </c>
      <c r="D2292" t="s">
        <v>21</v>
      </c>
      <c r="E2292" t="s">
        <v>16</v>
      </c>
      <c r="F2292">
        <v>28202</v>
      </c>
      <c r="G2292">
        <v>35.225324000000001</v>
      </c>
      <c r="H2292">
        <v>-80.842186999999996</v>
      </c>
      <c r="I2292">
        <v>5</v>
      </c>
      <c r="J2292">
        <v>3</v>
      </c>
      <c r="K2292">
        <v>0</v>
      </c>
      <c r="L2292" t="s">
        <v>8309</v>
      </c>
    </row>
    <row r="2293" spans="1:12" x14ac:dyDescent="0.2">
      <c r="A2293" t="s">
        <v>8310</v>
      </c>
      <c r="B2293" t="s">
        <v>8311</v>
      </c>
      <c r="C2293" t="s">
        <v>8312</v>
      </c>
      <c r="D2293" t="s">
        <v>21</v>
      </c>
      <c r="E2293" t="s">
        <v>16</v>
      </c>
      <c r="F2293">
        <v>28211</v>
      </c>
      <c r="G2293">
        <v>35.152402000000002</v>
      </c>
      <c r="H2293">
        <v>-80.828074999999998</v>
      </c>
      <c r="I2293">
        <v>4</v>
      </c>
      <c r="J2293">
        <v>7</v>
      </c>
      <c r="K2293">
        <v>1</v>
      </c>
      <c r="L2293" t="s">
        <v>1202</v>
      </c>
    </row>
    <row r="2294" spans="1:12" x14ac:dyDescent="0.2">
      <c r="A2294" t="s">
        <v>8313</v>
      </c>
      <c r="B2294" t="s">
        <v>8052</v>
      </c>
      <c r="C2294" t="s">
        <v>8314</v>
      </c>
      <c r="D2294" t="s">
        <v>359</v>
      </c>
      <c r="E2294" t="s">
        <v>16</v>
      </c>
      <c r="F2294">
        <v>28036</v>
      </c>
      <c r="G2294">
        <v>35.502682299999996</v>
      </c>
      <c r="H2294">
        <v>-80.864156399999999</v>
      </c>
      <c r="I2294">
        <v>2</v>
      </c>
      <c r="J2294">
        <v>3</v>
      </c>
      <c r="K2294">
        <v>1</v>
      </c>
      <c r="L2294" t="s">
        <v>8315</v>
      </c>
    </row>
    <row r="2295" spans="1:12" x14ac:dyDescent="0.2">
      <c r="A2295" t="s">
        <v>8316</v>
      </c>
      <c r="B2295" t="s">
        <v>8317</v>
      </c>
      <c r="C2295" t="s">
        <v>8318</v>
      </c>
      <c r="D2295" t="s">
        <v>21</v>
      </c>
      <c r="E2295" t="s">
        <v>16</v>
      </c>
      <c r="F2295">
        <v>28204</v>
      </c>
      <c r="G2295">
        <v>35.221231000000003</v>
      </c>
      <c r="H2295">
        <v>-80.822597099999996</v>
      </c>
      <c r="I2295">
        <v>5</v>
      </c>
      <c r="J2295">
        <v>3</v>
      </c>
      <c r="K2295">
        <v>1</v>
      </c>
      <c r="L2295" t="s">
        <v>8319</v>
      </c>
    </row>
    <row r="2296" spans="1:12" x14ac:dyDescent="0.2">
      <c r="A2296" t="s">
        <v>8320</v>
      </c>
      <c r="B2296" t="s">
        <v>2133</v>
      </c>
      <c r="C2296" t="s">
        <v>8321</v>
      </c>
      <c r="D2296" t="s">
        <v>21</v>
      </c>
      <c r="E2296" t="s">
        <v>16</v>
      </c>
      <c r="F2296">
        <v>28211</v>
      </c>
      <c r="G2296">
        <v>35.175842699999997</v>
      </c>
      <c r="H2296">
        <v>-80.802155499999998</v>
      </c>
      <c r="I2296">
        <v>3.5</v>
      </c>
      <c r="J2296">
        <v>7</v>
      </c>
      <c r="K2296">
        <v>1</v>
      </c>
      <c r="L2296" t="s">
        <v>8322</v>
      </c>
    </row>
    <row r="2297" spans="1:12" x14ac:dyDescent="0.2">
      <c r="A2297" t="s">
        <v>8323</v>
      </c>
      <c r="B2297" t="s">
        <v>8324</v>
      </c>
      <c r="C2297" t="s">
        <v>8325</v>
      </c>
      <c r="D2297" t="s">
        <v>135</v>
      </c>
      <c r="E2297" t="s">
        <v>16</v>
      </c>
      <c r="F2297">
        <v>28105</v>
      </c>
      <c r="G2297">
        <v>35.143760899999997</v>
      </c>
      <c r="H2297">
        <v>-80.720532199999994</v>
      </c>
      <c r="I2297">
        <v>2</v>
      </c>
      <c r="J2297">
        <v>5</v>
      </c>
      <c r="K2297">
        <v>1</v>
      </c>
      <c r="L2297" t="s">
        <v>8326</v>
      </c>
    </row>
    <row r="2298" spans="1:12" x14ac:dyDescent="0.2">
      <c r="A2298" t="s">
        <v>8327</v>
      </c>
      <c r="B2298" t="s">
        <v>8328</v>
      </c>
      <c r="C2298" t="s">
        <v>8329</v>
      </c>
      <c r="D2298" t="s">
        <v>135</v>
      </c>
      <c r="E2298" t="s">
        <v>16</v>
      </c>
      <c r="F2298">
        <v>28105</v>
      </c>
      <c r="G2298">
        <v>35.128248999999997</v>
      </c>
      <c r="H2298">
        <v>-80.698019000000002</v>
      </c>
      <c r="I2298">
        <v>3.5</v>
      </c>
      <c r="J2298">
        <v>12</v>
      </c>
      <c r="K2298">
        <v>1</v>
      </c>
      <c r="L2298" t="s">
        <v>8330</v>
      </c>
    </row>
    <row r="2299" spans="1:12" x14ac:dyDescent="0.2">
      <c r="A2299" t="s">
        <v>8331</v>
      </c>
      <c r="B2299" t="s">
        <v>8332</v>
      </c>
      <c r="C2299" t="s">
        <v>8333</v>
      </c>
      <c r="D2299" t="s">
        <v>21</v>
      </c>
      <c r="E2299" t="s">
        <v>16</v>
      </c>
      <c r="F2299">
        <v>28209</v>
      </c>
      <c r="G2299">
        <v>35.1731719</v>
      </c>
      <c r="H2299">
        <v>-80.847786299999996</v>
      </c>
      <c r="I2299">
        <v>4</v>
      </c>
      <c r="J2299">
        <v>55</v>
      </c>
      <c r="K2299">
        <v>1</v>
      </c>
      <c r="L2299" t="s">
        <v>8334</v>
      </c>
    </row>
    <row r="2300" spans="1:12" x14ac:dyDescent="0.2">
      <c r="A2300" t="s">
        <v>8335</v>
      </c>
      <c r="B2300" t="s">
        <v>8336</v>
      </c>
      <c r="C2300" t="s">
        <v>8337</v>
      </c>
      <c r="D2300" t="s">
        <v>21</v>
      </c>
      <c r="E2300" t="s">
        <v>16</v>
      </c>
      <c r="F2300">
        <v>28204</v>
      </c>
      <c r="G2300">
        <v>35.212235309900002</v>
      </c>
      <c r="H2300">
        <v>-80.833793275299996</v>
      </c>
      <c r="I2300">
        <v>3.5</v>
      </c>
      <c r="J2300">
        <v>55</v>
      </c>
      <c r="K2300">
        <v>1</v>
      </c>
      <c r="L2300" t="s">
        <v>8338</v>
      </c>
    </row>
    <row r="2301" spans="1:12" x14ac:dyDescent="0.2">
      <c r="A2301" t="s">
        <v>8339</v>
      </c>
      <c r="B2301" t="s">
        <v>8340</v>
      </c>
      <c r="D2301" t="s">
        <v>21</v>
      </c>
      <c r="E2301" t="s">
        <v>16</v>
      </c>
      <c r="F2301">
        <v>28203</v>
      </c>
      <c r="G2301">
        <v>35.2146586</v>
      </c>
      <c r="H2301">
        <v>-80.859919300000001</v>
      </c>
      <c r="I2301">
        <v>4.5</v>
      </c>
      <c r="J2301">
        <v>78</v>
      </c>
      <c r="K2301">
        <v>1</v>
      </c>
      <c r="L2301" t="s">
        <v>8341</v>
      </c>
    </row>
    <row r="2302" spans="1:12" x14ac:dyDescent="0.2">
      <c r="A2302" t="s">
        <v>8342</v>
      </c>
      <c r="B2302" t="s">
        <v>8343</v>
      </c>
      <c r="C2302" t="s">
        <v>8344</v>
      </c>
      <c r="D2302" t="s">
        <v>21</v>
      </c>
      <c r="E2302" t="s">
        <v>16</v>
      </c>
      <c r="F2302">
        <v>28262</v>
      </c>
      <c r="G2302">
        <v>35.314229699999999</v>
      </c>
      <c r="H2302">
        <v>-80.751430400000004</v>
      </c>
      <c r="I2302">
        <v>4.5</v>
      </c>
      <c r="J2302">
        <v>8</v>
      </c>
      <c r="K2302">
        <v>1</v>
      </c>
      <c r="L2302" t="s">
        <v>159</v>
      </c>
    </row>
    <row r="2303" spans="1:12" x14ac:dyDescent="0.2">
      <c r="A2303" t="s">
        <v>8345</v>
      </c>
      <c r="B2303" t="s">
        <v>2015</v>
      </c>
      <c r="C2303" t="s">
        <v>8346</v>
      </c>
      <c r="D2303" t="s">
        <v>295</v>
      </c>
      <c r="E2303" t="s">
        <v>16</v>
      </c>
      <c r="F2303">
        <v>28134</v>
      </c>
      <c r="G2303">
        <v>35.075705800000001</v>
      </c>
      <c r="H2303">
        <v>-80.877774099999996</v>
      </c>
      <c r="I2303">
        <v>4.5</v>
      </c>
      <c r="J2303">
        <v>8</v>
      </c>
      <c r="K2303">
        <v>1</v>
      </c>
      <c r="L2303" t="s">
        <v>1883</v>
      </c>
    </row>
    <row r="2304" spans="1:12" x14ac:dyDescent="0.2">
      <c r="A2304" t="s">
        <v>8347</v>
      </c>
      <c r="B2304" t="s">
        <v>8348</v>
      </c>
      <c r="C2304" t="s">
        <v>8349</v>
      </c>
      <c r="D2304" t="s">
        <v>295</v>
      </c>
      <c r="E2304" t="s">
        <v>16</v>
      </c>
      <c r="F2304">
        <v>28134</v>
      </c>
      <c r="G2304">
        <v>35.0814977</v>
      </c>
      <c r="H2304">
        <v>-80.877226699999994</v>
      </c>
      <c r="I2304">
        <v>3.5</v>
      </c>
      <c r="J2304">
        <v>135</v>
      </c>
      <c r="K2304">
        <v>1</v>
      </c>
      <c r="L2304" t="s">
        <v>8350</v>
      </c>
    </row>
    <row r="2305" spans="1:12" x14ac:dyDescent="0.2">
      <c r="A2305" t="s">
        <v>8351</v>
      </c>
      <c r="B2305" t="s">
        <v>8352</v>
      </c>
      <c r="C2305" t="s">
        <v>8353</v>
      </c>
      <c r="D2305" t="s">
        <v>942</v>
      </c>
      <c r="E2305" t="s">
        <v>16</v>
      </c>
      <c r="F2305">
        <v>28012</v>
      </c>
      <c r="G2305">
        <v>35.269940900000002</v>
      </c>
      <c r="H2305">
        <v>-81.0297889</v>
      </c>
      <c r="I2305">
        <v>2.5</v>
      </c>
      <c r="J2305">
        <v>3</v>
      </c>
      <c r="K2305">
        <v>1</v>
      </c>
      <c r="L2305" t="s">
        <v>8354</v>
      </c>
    </row>
    <row r="2306" spans="1:12" x14ac:dyDescent="0.2">
      <c r="A2306" t="s">
        <v>8355</v>
      </c>
      <c r="B2306" t="s">
        <v>8356</v>
      </c>
      <c r="C2306" t="s">
        <v>8357</v>
      </c>
      <c r="D2306" t="s">
        <v>21</v>
      </c>
      <c r="E2306" t="s">
        <v>16</v>
      </c>
      <c r="F2306">
        <v>28203</v>
      </c>
      <c r="G2306">
        <v>35.2069039</v>
      </c>
      <c r="H2306">
        <v>-80.861519000000001</v>
      </c>
      <c r="I2306">
        <v>5</v>
      </c>
      <c r="J2306">
        <v>3</v>
      </c>
      <c r="K2306">
        <v>1</v>
      </c>
      <c r="L2306" t="s">
        <v>8358</v>
      </c>
    </row>
    <row r="2307" spans="1:12" x14ac:dyDescent="0.2">
      <c r="A2307" t="s">
        <v>8359</v>
      </c>
      <c r="B2307" t="s">
        <v>73</v>
      </c>
      <c r="C2307" t="s">
        <v>8360</v>
      </c>
      <c r="D2307" t="s">
        <v>21</v>
      </c>
      <c r="E2307" t="s">
        <v>16</v>
      </c>
      <c r="F2307">
        <v>28277</v>
      </c>
      <c r="G2307">
        <v>35.053632780999997</v>
      </c>
      <c r="H2307">
        <v>-80.767551020100001</v>
      </c>
      <c r="I2307">
        <v>2.5</v>
      </c>
      <c r="J2307">
        <v>29</v>
      </c>
      <c r="K2307">
        <v>1</v>
      </c>
      <c r="L2307" t="s">
        <v>8361</v>
      </c>
    </row>
    <row r="2308" spans="1:12" x14ac:dyDescent="0.2">
      <c r="A2308" t="s">
        <v>8362</v>
      </c>
      <c r="B2308" t="s">
        <v>8363</v>
      </c>
      <c r="C2308" t="s">
        <v>8364</v>
      </c>
      <c r="D2308" t="s">
        <v>39</v>
      </c>
      <c r="E2308" t="s">
        <v>16</v>
      </c>
      <c r="F2308">
        <v>28027</v>
      </c>
      <c r="G2308">
        <v>35.405718700000001</v>
      </c>
      <c r="H2308">
        <v>-80.686022800000003</v>
      </c>
      <c r="I2308">
        <v>2</v>
      </c>
      <c r="J2308">
        <v>5</v>
      </c>
      <c r="K2308">
        <v>1</v>
      </c>
      <c r="L2308" t="s">
        <v>119</v>
      </c>
    </row>
    <row r="2309" spans="1:12" x14ac:dyDescent="0.2">
      <c r="A2309" t="s">
        <v>8365</v>
      </c>
      <c r="B2309" t="s">
        <v>1190</v>
      </c>
      <c r="C2309" t="s">
        <v>8366</v>
      </c>
      <c r="D2309" t="s">
        <v>39</v>
      </c>
      <c r="E2309" t="s">
        <v>16</v>
      </c>
      <c r="F2309">
        <v>28027</v>
      </c>
      <c r="G2309">
        <v>35.418427999999999</v>
      </c>
      <c r="H2309">
        <v>-80.742735999999994</v>
      </c>
      <c r="I2309">
        <v>3</v>
      </c>
      <c r="J2309">
        <v>4</v>
      </c>
      <c r="K2309">
        <v>1</v>
      </c>
      <c r="L2309" t="s">
        <v>8367</v>
      </c>
    </row>
    <row r="2310" spans="1:12" x14ac:dyDescent="0.2">
      <c r="A2310" t="s">
        <v>8368</v>
      </c>
      <c r="B2310" t="s">
        <v>8369</v>
      </c>
      <c r="C2310" t="s">
        <v>2316</v>
      </c>
      <c r="D2310" t="s">
        <v>135</v>
      </c>
      <c r="E2310" t="s">
        <v>16</v>
      </c>
      <c r="F2310">
        <v>28105</v>
      </c>
      <c r="G2310">
        <v>35.128189800000001</v>
      </c>
      <c r="H2310">
        <v>-80.702240900000007</v>
      </c>
      <c r="I2310">
        <v>3</v>
      </c>
      <c r="J2310">
        <v>4</v>
      </c>
      <c r="K2310">
        <v>0</v>
      </c>
      <c r="L2310" t="s">
        <v>1353</v>
      </c>
    </row>
    <row r="2311" spans="1:12" x14ac:dyDescent="0.2">
      <c r="A2311" t="s">
        <v>8370</v>
      </c>
      <c r="B2311" t="s">
        <v>8371</v>
      </c>
      <c r="C2311" t="s">
        <v>8372</v>
      </c>
      <c r="D2311" t="s">
        <v>26</v>
      </c>
      <c r="E2311" t="s">
        <v>16</v>
      </c>
      <c r="F2311">
        <v>28078</v>
      </c>
      <c r="G2311">
        <v>35.411256000000002</v>
      </c>
      <c r="H2311">
        <v>-80.850796000000003</v>
      </c>
      <c r="I2311">
        <v>2</v>
      </c>
      <c r="J2311">
        <v>27</v>
      </c>
      <c r="K2311">
        <v>1</v>
      </c>
      <c r="L2311" t="s">
        <v>2406</v>
      </c>
    </row>
    <row r="2312" spans="1:12" x14ac:dyDescent="0.2">
      <c r="A2312" t="s">
        <v>8373</v>
      </c>
      <c r="B2312" t="s">
        <v>8374</v>
      </c>
      <c r="C2312" t="s">
        <v>8375</v>
      </c>
      <c r="D2312" t="s">
        <v>21</v>
      </c>
      <c r="E2312" t="s">
        <v>16</v>
      </c>
      <c r="F2312">
        <v>28209</v>
      </c>
      <c r="G2312">
        <v>35.181008292199998</v>
      </c>
      <c r="H2312">
        <v>-80.876488195199997</v>
      </c>
      <c r="I2312">
        <v>2.5</v>
      </c>
      <c r="J2312">
        <v>3</v>
      </c>
      <c r="K2312">
        <v>0</v>
      </c>
      <c r="L2312" t="s">
        <v>8376</v>
      </c>
    </row>
    <row r="2313" spans="1:12" x14ac:dyDescent="0.2">
      <c r="A2313" t="s">
        <v>8377</v>
      </c>
      <c r="B2313" t="s">
        <v>8378</v>
      </c>
      <c r="C2313" t="s">
        <v>8379</v>
      </c>
      <c r="D2313" t="s">
        <v>39</v>
      </c>
      <c r="E2313" t="s">
        <v>16</v>
      </c>
      <c r="F2313">
        <v>28025</v>
      </c>
      <c r="G2313">
        <v>35.379557599999998</v>
      </c>
      <c r="H2313">
        <v>-80.5728802</v>
      </c>
      <c r="I2313">
        <v>3</v>
      </c>
      <c r="J2313">
        <v>4</v>
      </c>
      <c r="K2313">
        <v>1</v>
      </c>
      <c r="L2313" t="s">
        <v>790</v>
      </c>
    </row>
    <row r="2314" spans="1:12" x14ac:dyDescent="0.2">
      <c r="A2314" t="s">
        <v>8380</v>
      </c>
      <c r="B2314" t="s">
        <v>8381</v>
      </c>
      <c r="C2314" t="s">
        <v>6196</v>
      </c>
      <c r="D2314" t="s">
        <v>21</v>
      </c>
      <c r="E2314" t="s">
        <v>16</v>
      </c>
      <c r="F2314">
        <v>28203</v>
      </c>
      <c r="G2314">
        <v>35.212353100000001</v>
      </c>
      <c r="H2314">
        <v>-80.859276100000002</v>
      </c>
      <c r="I2314">
        <v>5</v>
      </c>
      <c r="J2314">
        <v>7</v>
      </c>
      <c r="K2314">
        <v>1</v>
      </c>
      <c r="L2314" t="s">
        <v>159</v>
      </c>
    </row>
    <row r="2315" spans="1:12" x14ac:dyDescent="0.2">
      <c r="A2315" t="s">
        <v>8382</v>
      </c>
      <c r="B2315" t="s">
        <v>3232</v>
      </c>
      <c r="C2315" t="s">
        <v>8383</v>
      </c>
      <c r="D2315" t="s">
        <v>295</v>
      </c>
      <c r="E2315" t="s">
        <v>16</v>
      </c>
      <c r="F2315">
        <v>28134</v>
      </c>
      <c r="G2315">
        <v>35.08222</v>
      </c>
      <c r="H2315">
        <v>-80.875927000000004</v>
      </c>
      <c r="I2315">
        <v>2</v>
      </c>
      <c r="J2315">
        <v>12</v>
      </c>
      <c r="K2315">
        <v>1</v>
      </c>
      <c r="L2315" t="s">
        <v>8384</v>
      </c>
    </row>
    <row r="2316" spans="1:12" x14ac:dyDescent="0.2">
      <c r="A2316" t="s">
        <v>8385</v>
      </c>
      <c r="B2316" t="s">
        <v>8386</v>
      </c>
      <c r="C2316" t="s">
        <v>8387</v>
      </c>
      <c r="D2316" t="s">
        <v>21</v>
      </c>
      <c r="E2316" t="s">
        <v>16</v>
      </c>
      <c r="F2316">
        <v>28262</v>
      </c>
      <c r="G2316">
        <v>35.33325</v>
      </c>
      <c r="H2316">
        <v>-80.717240000000004</v>
      </c>
      <c r="I2316">
        <v>4</v>
      </c>
      <c r="J2316">
        <v>79</v>
      </c>
      <c r="K2316">
        <v>1</v>
      </c>
      <c r="L2316" t="s">
        <v>5307</v>
      </c>
    </row>
    <row r="2317" spans="1:12" x14ac:dyDescent="0.2">
      <c r="A2317" t="s">
        <v>8388</v>
      </c>
      <c r="B2317" t="s">
        <v>8389</v>
      </c>
      <c r="C2317" t="s">
        <v>8390</v>
      </c>
      <c r="D2317" t="s">
        <v>359</v>
      </c>
      <c r="E2317" t="s">
        <v>16</v>
      </c>
      <c r="F2317">
        <v>28036</v>
      </c>
      <c r="G2317">
        <v>35.499909803999998</v>
      </c>
      <c r="H2317">
        <v>-80.848352861899997</v>
      </c>
      <c r="I2317">
        <v>4.5</v>
      </c>
      <c r="J2317">
        <v>495</v>
      </c>
      <c r="K2317">
        <v>1</v>
      </c>
      <c r="L2317" t="s">
        <v>8391</v>
      </c>
    </row>
    <row r="2318" spans="1:12" x14ac:dyDescent="0.2">
      <c r="A2318" t="s">
        <v>8392</v>
      </c>
      <c r="B2318" t="s">
        <v>8393</v>
      </c>
      <c r="C2318" t="s">
        <v>8394</v>
      </c>
      <c r="D2318" t="s">
        <v>21</v>
      </c>
      <c r="E2318" t="s">
        <v>16</v>
      </c>
      <c r="F2318">
        <v>28206</v>
      </c>
      <c r="G2318">
        <v>35.256596999999999</v>
      </c>
      <c r="H2318">
        <v>-80.797224</v>
      </c>
      <c r="I2318">
        <v>2.5</v>
      </c>
      <c r="J2318">
        <v>17</v>
      </c>
      <c r="K2318">
        <v>1</v>
      </c>
      <c r="L2318" t="s">
        <v>8395</v>
      </c>
    </row>
    <row r="2319" spans="1:12" x14ac:dyDescent="0.2">
      <c r="A2319" t="s">
        <v>8396</v>
      </c>
      <c r="B2319" t="s">
        <v>8397</v>
      </c>
      <c r="C2319" t="s">
        <v>8398</v>
      </c>
      <c r="D2319" t="s">
        <v>21</v>
      </c>
      <c r="E2319" t="s">
        <v>16</v>
      </c>
      <c r="F2319">
        <v>28202</v>
      </c>
      <c r="G2319">
        <v>35.217536000000003</v>
      </c>
      <c r="H2319">
        <v>-80.849052999999998</v>
      </c>
      <c r="I2319">
        <v>3</v>
      </c>
      <c r="J2319">
        <v>6</v>
      </c>
      <c r="K2319">
        <v>0</v>
      </c>
      <c r="L2319" t="s">
        <v>8399</v>
      </c>
    </row>
    <row r="2320" spans="1:12" x14ac:dyDescent="0.2">
      <c r="A2320" t="s">
        <v>8400</v>
      </c>
      <c r="B2320" t="s">
        <v>8401</v>
      </c>
      <c r="C2320" t="s">
        <v>8402</v>
      </c>
      <c r="D2320" t="s">
        <v>21</v>
      </c>
      <c r="E2320" t="s">
        <v>16</v>
      </c>
      <c r="F2320">
        <v>28217</v>
      </c>
      <c r="G2320">
        <v>35.318424700000001</v>
      </c>
      <c r="H2320">
        <v>-80.6624269</v>
      </c>
      <c r="I2320">
        <v>2.5</v>
      </c>
      <c r="J2320">
        <v>4</v>
      </c>
      <c r="K2320">
        <v>0</v>
      </c>
      <c r="L2320" t="s">
        <v>8403</v>
      </c>
    </row>
    <row r="2321" spans="1:12" x14ac:dyDescent="0.2">
      <c r="A2321" t="s">
        <v>8404</v>
      </c>
      <c r="B2321" t="s">
        <v>8405</v>
      </c>
      <c r="C2321" t="s">
        <v>7170</v>
      </c>
      <c r="D2321" t="s">
        <v>21</v>
      </c>
      <c r="E2321" t="s">
        <v>16</v>
      </c>
      <c r="F2321">
        <v>28262</v>
      </c>
      <c r="G2321">
        <v>35.317193699999997</v>
      </c>
      <c r="H2321">
        <v>-80.740202499999995</v>
      </c>
      <c r="I2321">
        <v>3</v>
      </c>
      <c r="J2321">
        <v>20</v>
      </c>
      <c r="K2321">
        <v>1</v>
      </c>
      <c r="L2321" t="s">
        <v>8406</v>
      </c>
    </row>
    <row r="2322" spans="1:12" x14ac:dyDescent="0.2">
      <c r="A2322" t="s">
        <v>8407</v>
      </c>
      <c r="B2322" t="s">
        <v>8408</v>
      </c>
      <c r="C2322" t="s">
        <v>8409</v>
      </c>
      <c r="D2322" t="s">
        <v>588</v>
      </c>
      <c r="E2322" t="s">
        <v>16</v>
      </c>
      <c r="F2322">
        <v>28110</v>
      </c>
      <c r="G2322">
        <v>35.067049500000003</v>
      </c>
      <c r="H2322">
        <v>-80.633255199999994</v>
      </c>
      <c r="I2322">
        <v>5</v>
      </c>
      <c r="J2322">
        <v>4</v>
      </c>
      <c r="K2322">
        <v>1</v>
      </c>
      <c r="L2322" t="s">
        <v>8410</v>
      </c>
    </row>
    <row r="2323" spans="1:12" x14ac:dyDescent="0.2">
      <c r="A2323" t="s">
        <v>8411</v>
      </c>
      <c r="B2323" t="s">
        <v>8412</v>
      </c>
      <c r="C2323" t="s">
        <v>8413</v>
      </c>
      <c r="D2323" t="s">
        <v>21</v>
      </c>
      <c r="E2323" t="s">
        <v>16</v>
      </c>
      <c r="F2323">
        <v>28262</v>
      </c>
      <c r="G2323">
        <v>35.310613600000003</v>
      </c>
      <c r="H2323">
        <v>-80.749637199999995</v>
      </c>
      <c r="I2323">
        <v>3.5</v>
      </c>
      <c r="J2323">
        <v>496</v>
      </c>
      <c r="K2323">
        <v>1</v>
      </c>
      <c r="L2323" t="s">
        <v>8414</v>
      </c>
    </row>
    <row r="2324" spans="1:12" x14ac:dyDescent="0.2">
      <c r="A2324" t="s">
        <v>8415</v>
      </c>
      <c r="B2324" t="s">
        <v>8416</v>
      </c>
      <c r="C2324" t="s">
        <v>8417</v>
      </c>
      <c r="D2324" t="s">
        <v>21</v>
      </c>
      <c r="E2324" t="s">
        <v>16</v>
      </c>
      <c r="F2324">
        <v>28215</v>
      </c>
      <c r="G2324">
        <v>35.233594099299999</v>
      </c>
      <c r="H2324">
        <v>-80.739273317799999</v>
      </c>
      <c r="I2324">
        <v>3.5</v>
      </c>
      <c r="J2324">
        <v>3</v>
      </c>
      <c r="K2324">
        <v>1</v>
      </c>
      <c r="L2324" t="s">
        <v>8418</v>
      </c>
    </row>
    <row r="2325" spans="1:12" x14ac:dyDescent="0.2">
      <c r="A2325" t="s">
        <v>8419</v>
      </c>
      <c r="B2325" t="s">
        <v>8420</v>
      </c>
      <c r="C2325" t="s">
        <v>8421</v>
      </c>
      <c r="D2325" t="s">
        <v>39</v>
      </c>
      <c r="E2325" t="s">
        <v>16</v>
      </c>
      <c r="F2325">
        <v>28027</v>
      </c>
      <c r="G2325">
        <v>35.371002873099997</v>
      </c>
      <c r="H2325">
        <v>-80.663373985000007</v>
      </c>
      <c r="I2325">
        <v>3</v>
      </c>
      <c r="J2325">
        <v>65</v>
      </c>
      <c r="K2325">
        <v>1</v>
      </c>
      <c r="L2325" t="s">
        <v>2073</v>
      </c>
    </row>
    <row r="2326" spans="1:12" x14ac:dyDescent="0.2">
      <c r="A2326" t="s">
        <v>8422</v>
      </c>
      <c r="B2326" t="s">
        <v>8423</v>
      </c>
      <c r="C2326" t="s">
        <v>8424</v>
      </c>
      <c r="D2326" t="s">
        <v>21</v>
      </c>
      <c r="E2326" t="s">
        <v>16</v>
      </c>
      <c r="F2326">
        <v>28212</v>
      </c>
      <c r="G2326">
        <v>35.1998739</v>
      </c>
      <c r="H2326">
        <v>-80.743815499999997</v>
      </c>
      <c r="I2326">
        <v>2</v>
      </c>
      <c r="J2326">
        <v>4</v>
      </c>
      <c r="K2326">
        <v>1</v>
      </c>
      <c r="L2326" t="s">
        <v>8425</v>
      </c>
    </row>
    <row r="2327" spans="1:12" x14ac:dyDescent="0.2">
      <c r="A2327" t="s">
        <v>8426</v>
      </c>
      <c r="B2327" t="s">
        <v>8427</v>
      </c>
      <c r="C2327" t="s">
        <v>8428</v>
      </c>
      <c r="D2327" t="s">
        <v>21</v>
      </c>
      <c r="E2327" t="s">
        <v>16</v>
      </c>
      <c r="F2327">
        <v>28269</v>
      </c>
      <c r="G2327">
        <v>35.344840099999999</v>
      </c>
      <c r="H2327">
        <v>-80.836207999999999</v>
      </c>
      <c r="I2327">
        <v>2.5</v>
      </c>
      <c r="J2327">
        <v>8</v>
      </c>
      <c r="K2327">
        <v>1</v>
      </c>
      <c r="L2327" t="s">
        <v>8429</v>
      </c>
    </row>
    <row r="2328" spans="1:12" x14ac:dyDescent="0.2">
      <c r="A2328" t="s">
        <v>8430</v>
      </c>
      <c r="B2328" t="s">
        <v>8431</v>
      </c>
      <c r="C2328" t="s">
        <v>8432</v>
      </c>
      <c r="D2328" t="s">
        <v>21</v>
      </c>
      <c r="E2328" t="s">
        <v>16</v>
      </c>
      <c r="F2328">
        <v>28202</v>
      </c>
      <c r="G2328">
        <v>35.227822000000003</v>
      </c>
      <c r="H2328">
        <v>-80.841147800000002</v>
      </c>
      <c r="I2328">
        <v>3.5</v>
      </c>
      <c r="J2328">
        <v>43</v>
      </c>
      <c r="K2328">
        <v>0</v>
      </c>
      <c r="L2328" t="s">
        <v>1563</v>
      </c>
    </row>
    <row r="2329" spans="1:12" x14ac:dyDescent="0.2">
      <c r="A2329" t="s">
        <v>8433</v>
      </c>
      <c r="B2329" t="s">
        <v>641</v>
      </c>
      <c r="C2329" t="s">
        <v>8434</v>
      </c>
      <c r="D2329" t="s">
        <v>697</v>
      </c>
      <c r="E2329" t="s">
        <v>16</v>
      </c>
      <c r="F2329">
        <v>28037</v>
      </c>
      <c r="G2329">
        <v>35.444455577900001</v>
      </c>
      <c r="H2329">
        <v>-80.997632800000005</v>
      </c>
      <c r="I2329">
        <v>2</v>
      </c>
      <c r="J2329">
        <v>15</v>
      </c>
      <c r="K2329">
        <v>1</v>
      </c>
      <c r="L2329" t="s">
        <v>8435</v>
      </c>
    </row>
    <row r="2330" spans="1:12" x14ac:dyDescent="0.2">
      <c r="A2330" t="s">
        <v>8436</v>
      </c>
      <c r="B2330" t="s">
        <v>8437</v>
      </c>
      <c r="C2330" t="s">
        <v>8438</v>
      </c>
      <c r="D2330" t="s">
        <v>21</v>
      </c>
      <c r="E2330" t="s">
        <v>16</v>
      </c>
      <c r="F2330">
        <v>28277</v>
      </c>
      <c r="G2330">
        <v>35.052111799999999</v>
      </c>
      <c r="H2330">
        <v>-80.767598500000005</v>
      </c>
      <c r="I2330">
        <v>5</v>
      </c>
      <c r="J2330">
        <v>9</v>
      </c>
      <c r="K2330">
        <v>1</v>
      </c>
      <c r="L2330" t="s">
        <v>8439</v>
      </c>
    </row>
    <row r="2331" spans="1:12" x14ac:dyDescent="0.2">
      <c r="A2331" t="s">
        <v>8440</v>
      </c>
      <c r="B2331" t="s">
        <v>1407</v>
      </c>
      <c r="C2331" t="s">
        <v>8441</v>
      </c>
      <c r="D2331" t="s">
        <v>30</v>
      </c>
      <c r="E2331" t="s">
        <v>16</v>
      </c>
      <c r="F2331">
        <v>28056</v>
      </c>
      <c r="G2331">
        <v>35.259233138699997</v>
      </c>
      <c r="H2331">
        <v>-81.123492792199997</v>
      </c>
      <c r="I2331">
        <v>2.5</v>
      </c>
      <c r="J2331">
        <v>5</v>
      </c>
      <c r="K2331">
        <v>1</v>
      </c>
      <c r="L2331" t="s">
        <v>8442</v>
      </c>
    </row>
    <row r="2332" spans="1:12" x14ac:dyDescent="0.2">
      <c r="A2332" t="s">
        <v>8443</v>
      </c>
      <c r="B2332" t="s">
        <v>8444</v>
      </c>
      <c r="C2332" t="s">
        <v>8445</v>
      </c>
      <c r="D2332" t="s">
        <v>21</v>
      </c>
      <c r="E2332" t="s">
        <v>16</v>
      </c>
      <c r="F2332">
        <v>28269</v>
      </c>
      <c r="G2332">
        <v>35.3370459</v>
      </c>
      <c r="H2332">
        <v>-80.824888200000004</v>
      </c>
      <c r="I2332">
        <v>3.5</v>
      </c>
      <c r="J2332">
        <v>10</v>
      </c>
      <c r="K2332">
        <v>1</v>
      </c>
      <c r="L2332" t="s">
        <v>8446</v>
      </c>
    </row>
    <row r="2333" spans="1:12" x14ac:dyDescent="0.2">
      <c r="A2333" t="s">
        <v>8447</v>
      </c>
      <c r="B2333" t="s">
        <v>8448</v>
      </c>
      <c r="C2333" t="s">
        <v>8449</v>
      </c>
      <c r="D2333" t="s">
        <v>21</v>
      </c>
      <c r="E2333" t="s">
        <v>16</v>
      </c>
      <c r="F2333">
        <v>28277</v>
      </c>
      <c r="G2333">
        <v>35.051757000000002</v>
      </c>
      <c r="H2333">
        <v>-80.774176999999995</v>
      </c>
      <c r="I2333">
        <v>5</v>
      </c>
      <c r="J2333">
        <v>5</v>
      </c>
      <c r="K2333">
        <v>1</v>
      </c>
      <c r="L2333" t="s">
        <v>8450</v>
      </c>
    </row>
    <row r="2334" spans="1:12" x14ac:dyDescent="0.2">
      <c r="A2334" t="s">
        <v>8451</v>
      </c>
      <c r="B2334" t="s">
        <v>2239</v>
      </c>
      <c r="C2334" t="s">
        <v>8452</v>
      </c>
      <c r="D2334" t="s">
        <v>21</v>
      </c>
      <c r="E2334" t="s">
        <v>16</v>
      </c>
      <c r="F2334">
        <v>28217</v>
      </c>
      <c r="G2334">
        <v>35.176879</v>
      </c>
      <c r="H2334">
        <v>-80.878449000000003</v>
      </c>
      <c r="I2334">
        <v>3</v>
      </c>
      <c r="J2334">
        <v>8</v>
      </c>
      <c r="K2334">
        <v>1</v>
      </c>
      <c r="L2334" t="s">
        <v>8453</v>
      </c>
    </row>
    <row r="2335" spans="1:12" x14ac:dyDescent="0.2">
      <c r="A2335" t="s">
        <v>8454</v>
      </c>
      <c r="B2335" t="s">
        <v>8455</v>
      </c>
      <c r="C2335" t="s">
        <v>8456</v>
      </c>
      <c r="D2335" t="s">
        <v>39</v>
      </c>
      <c r="E2335" t="s">
        <v>16</v>
      </c>
      <c r="F2335">
        <v>28027</v>
      </c>
      <c r="G2335">
        <v>35.4142869</v>
      </c>
      <c r="H2335">
        <v>-80.663817100000003</v>
      </c>
      <c r="I2335">
        <v>3.5</v>
      </c>
      <c r="J2335">
        <v>3</v>
      </c>
      <c r="K2335">
        <v>1</v>
      </c>
      <c r="L2335" t="s">
        <v>2652</v>
      </c>
    </row>
    <row r="2336" spans="1:12" x14ac:dyDescent="0.2">
      <c r="A2336" t="s">
        <v>8457</v>
      </c>
      <c r="B2336" t="s">
        <v>8458</v>
      </c>
      <c r="C2336" t="s">
        <v>8459</v>
      </c>
      <c r="D2336" t="s">
        <v>21</v>
      </c>
      <c r="E2336" t="s">
        <v>16</v>
      </c>
      <c r="F2336">
        <v>28202</v>
      </c>
      <c r="G2336">
        <v>35.227930893299998</v>
      </c>
      <c r="H2336">
        <v>-80.843571424499999</v>
      </c>
      <c r="I2336">
        <v>3.5</v>
      </c>
      <c r="J2336">
        <v>146</v>
      </c>
      <c r="K2336">
        <v>1</v>
      </c>
      <c r="L2336" t="s">
        <v>8460</v>
      </c>
    </row>
    <row r="2337" spans="1:12" x14ac:dyDescent="0.2">
      <c r="A2337" t="e">
        <f>-luHD_D1L22l0rYvNWyWFQ</f>
        <v>#NAME?</v>
      </c>
      <c r="B2337" t="s">
        <v>8461</v>
      </c>
      <c r="C2337" t="s">
        <v>8462</v>
      </c>
      <c r="D2337" t="s">
        <v>456</v>
      </c>
      <c r="E2337" t="s">
        <v>16</v>
      </c>
      <c r="F2337">
        <v>28012</v>
      </c>
      <c r="G2337">
        <v>35.248666774900002</v>
      </c>
      <c r="H2337">
        <v>-81.021241655400004</v>
      </c>
      <c r="I2337">
        <v>3</v>
      </c>
      <c r="J2337">
        <v>16</v>
      </c>
      <c r="K2337">
        <v>0</v>
      </c>
      <c r="L2337" t="s">
        <v>4209</v>
      </c>
    </row>
    <row r="2338" spans="1:12" x14ac:dyDescent="0.2">
      <c r="A2338" t="s">
        <v>8463</v>
      </c>
      <c r="B2338" t="s">
        <v>8464</v>
      </c>
      <c r="C2338" t="s">
        <v>8465</v>
      </c>
      <c r="D2338" t="s">
        <v>21</v>
      </c>
      <c r="E2338" t="s">
        <v>16</v>
      </c>
      <c r="F2338">
        <v>28269</v>
      </c>
      <c r="G2338">
        <v>35.3372083</v>
      </c>
      <c r="H2338">
        <v>-80.825754799999999</v>
      </c>
      <c r="I2338">
        <v>3</v>
      </c>
      <c r="J2338">
        <v>4</v>
      </c>
      <c r="K2338">
        <v>1</v>
      </c>
      <c r="L2338" t="s">
        <v>8466</v>
      </c>
    </row>
    <row r="2339" spans="1:12" x14ac:dyDescent="0.2">
      <c r="A2339" t="s">
        <v>8467</v>
      </c>
      <c r="B2339" t="s">
        <v>8468</v>
      </c>
      <c r="C2339" t="s">
        <v>8469</v>
      </c>
      <c r="D2339" t="s">
        <v>21</v>
      </c>
      <c r="E2339" t="s">
        <v>16</v>
      </c>
      <c r="F2339">
        <v>28206</v>
      </c>
      <c r="G2339">
        <v>35.269296400000002</v>
      </c>
      <c r="H2339">
        <v>-80.808126299999998</v>
      </c>
      <c r="I2339">
        <v>3.5</v>
      </c>
      <c r="J2339">
        <v>3</v>
      </c>
      <c r="K2339">
        <v>1</v>
      </c>
      <c r="L2339" t="s">
        <v>1425</v>
      </c>
    </row>
    <row r="2340" spans="1:12" x14ac:dyDescent="0.2">
      <c r="A2340" t="s">
        <v>8470</v>
      </c>
      <c r="B2340" t="s">
        <v>8471</v>
      </c>
      <c r="C2340" t="s">
        <v>8472</v>
      </c>
      <c r="D2340" t="s">
        <v>21</v>
      </c>
      <c r="E2340" t="s">
        <v>16</v>
      </c>
      <c r="F2340">
        <v>28205</v>
      </c>
      <c r="G2340">
        <v>35.239993599999998</v>
      </c>
      <c r="H2340">
        <v>-80.811127400000004</v>
      </c>
      <c r="I2340">
        <v>4.5</v>
      </c>
      <c r="J2340">
        <v>12</v>
      </c>
      <c r="K2340">
        <v>0</v>
      </c>
      <c r="L2340" t="s">
        <v>8473</v>
      </c>
    </row>
    <row r="2341" spans="1:12" x14ac:dyDescent="0.2">
      <c r="A2341" t="s">
        <v>8474</v>
      </c>
      <c r="B2341" t="s">
        <v>8475</v>
      </c>
      <c r="C2341" t="s">
        <v>5147</v>
      </c>
      <c r="D2341" t="s">
        <v>21</v>
      </c>
      <c r="E2341" t="s">
        <v>16</v>
      </c>
      <c r="F2341">
        <v>28202</v>
      </c>
      <c r="G2341">
        <v>35.2277591</v>
      </c>
      <c r="H2341">
        <v>-80.838199299999999</v>
      </c>
      <c r="I2341">
        <v>3.5</v>
      </c>
      <c r="J2341">
        <v>35</v>
      </c>
      <c r="K2341">
        <v>1</v>
      </c>
      <c r="L2341" t="s">
        <v>8476</v>
      </c>
    </row>
    <row r="2342" spans="1:12" x14ac:dyDescent="0.2">
      <c r="A2342" t="s">
        <v>8477</v>
      </c>
      <c r="B2342" t="s">
        <v>8478</v>
      </c>
      <c r="C2342" t="s">
        <v>8479</v>
      </c>
      <c r="D2342" t="s">
        <v>21</v>
      </c>
      <c r="E2342" t="s">
        <v>16</v>
      </c>
      <c r="F2342">
        <v>28226</v>
      </c>
      <c r="G2342">
        <v>35.101115299999996</v>
      </c>
      <c r="H2342">
        <v>-80.782457600000001</v>
      </c>
      <c r="I2342">
        <v>1.5</v>
      </c>
      <c r="J2342">
        <v>3</v>
      </c>
      <c r="K2342">
        <v>1</v>
      </c>
      <c r="L2342" t="s">
        <v>1692</v>
      </c>
    </row>
    <row r="2343" spans="1:12" x14ac:dyDescent="0.2">
      <c r="A2343" t="s">
        <v>8480</v>
      </c>
      <c r="B2343" t="s">
        <v>8481</v>
      </c>
      <c r="C2343" t="s">
        <v>8482</v>
      </c>
      <c r="D2343" t="s">
        <v>21</v>
      </c>
      <c r="E2343" t="s">
        <v>16</v>
      </c>
      <c r="F2343">
        <v>28204</v>
      </c>
      <c r="G2343">
        <v>35.213372499999998</v>
      </c>
      <c r="H2343">
        <v>-80.822250999999994</v>
      </c>
      <c r="I2343">
        <v>1</v>
      </c>
      <c r="J2343">
        <v>4</v>
      </c>
      <c r="K2343">
        <v>1</v>
      </c>
      <c r="L2343" t="s">
        <v>8483</v>
      </c>
    </row>
    <row r="2344" spans="1:12" x14ac:dyDescent="0.2">
      <c r="A2344" t="s">
        <v>8484</v>
      </c>
      <c r="B2344" t="s">
        <v>7233</v>
      </c>
      <c r="C2344" t="s">
        <v>8485</v>
      </c>
      <c r="D2344" t="s">
        <v>62</v>
      </c>
      <c r="E2344" t="s">
        <v>16</v>
      </c>
      <c r="F2344">
        <v>28227</v>
      </c>
      <c r="G2344">
        <v>35.175693268300002</v>
      </c>
      <c r="H2344">
        <v>-80.654324923700003</v>
      </c>
      <c r="I2344">
        <v>3</v>
      </c>
      <c r="J2344">
        <v>106</v>
      </c>
      <c r="K2344">
        <v>1</v>
      </c>
      <c r="L2344" t="s">
        <v>8486</v>
      </c>
    </row>
    <row r="2345" spans="1:12" x14ac:dyDescent="0.2">
      <c r="A2345" t="s">
        <v>8487</v>
      </c>
      <c r="B2345" t="s">
        <v>8488</v>
      </c>
      <c r="C2345" t="s">
        <v>5147</v>
      </c>
      <c r="D2345" t="s">
        <v>21</v>
      </c>
      <c r="E2345" t="s">
        <v>16</v>
      </c>
      <c r="F2345">
        <v>28202</v>
      </c>
      <c r="G2345">
        <v>35.2276651687</v>
      </c>
      <c r="H2345">
        <v>-80.838105282300006</v>
      </c>
      <c r="I2345">
        <v>4.5</v>
      </c>
      <c r="J2345">
        <v>237</v>
      </c>
      <c r="K2345">
        <v>1</v>
      </c>
      <c r="L2345" t="s">
        <v>8489</v>
      </c>
    </row>
    <row r="2346" spans="1:12" x14ac:dyDescent="0.2">
      <c r="A2346" t="s">
        <v>8490</v>
      </c>
      <c r="B2346" t="s">
        <v>8491</v>
      </c>
      <c r="C2346" t="s">
        <v>8492</v>
      </c>
      <c r="D2346" t="s">
        <v>21</v>
      </c>
      <c r="E2346" t="s">
        <v>16</v>
      </c>
      <c r="F2346">
        <v>28262</v>
      </c>
      <c r="G2346">
        <v>35.337038100000001</v>
      </c>
      <c r="H2346">
        <v>-80.756293999999997</v>
      </c>
      <c r="I2346">
        <v>5</v>
      </c>
      <c r="J2346">
        <v>8</v>
      </c>
      <c r="K2346">
        <v>1</v>
      </c>
      <c r="L2346" t="s">
        <v>8493</v>
      </c>
    </row>
    <row r="2347" spans="1:12" x14ac:dyDescent="0.2">
      <c r="A2347" t="s">
        <v>8494</v>
      </c>
      <c r="B2347" t="s">
        <v>8495</v>
      </c>
      <c r="C2347" t="s">
        <v>8496</v>
      </c>
      <c r="D2347" t="s">
        <v>21</v>
      </c>
      <c r="E2347" t="s">
        <v>16</v>
      </c>
      <c r="F2347">
        <v>28277</v>
      </c>
      <c r="G2347">
        <v>35.067841999999999</v>
      </c>
      <c r="H2347">
        <v>-80.842017200000001</v>
      </c>
      <c r="I2347">
        <v>4.5</v>
      </c>
      <c r="J2347">
        <v>7</v>
      </c>
      <c r="K2347">
        <v>1</v>
      </c>
      <c r="L2347" t="s">
        <v>2679</v>
      </c>
    </row>
    <row r="2348" spans="1:12" x14ac:dyDescent="0.2">
      <c r="A2348" t="s">
        <v>8497</v>
      </c>
      <c r="B2348" t="s">
        <v>8498</v>
      </c>
      <c r="C2348" t="s">
        <v>7549</v>
      </c>
      <c r="D2348" t="s">
        <v>359</v>
      </c>
      <c r="E2348" t="s">
        <v>16</v>
      </c>
      <c r="F2348">
        <v>28036</v>
      </c>
      <c r="G2348">
        <v>35.501721199999999</v>
      </c>
      <c r="H2348">
        <v>-80.861000200000007</v>
      </c>
      <c r="I2348">
        <v>4</v>
      </c>
      <c r="J2348">
        <v>27</v>
      </c>
      <c r="K2348">
        <v>1</v>
      </c>
      <c r="L2348" t="s">
        <v>8499</v>
      </c>
    </row>
    <row r="2349" spans="1:12" x14ac:dyDescent="0.2">
      <c r="A2349" t="s">
        <v>8500</v>
      </c>
      <c r="B2349" t="s">
        <v>1178</v>
      </c>
      <c r="C2349" t="s">
        <v>8501</v>
      </c>
      <c r="D2349" t="s">
        <v>135</v>
      </c>
      <c r="E2349" t="s">
        <v>16</v>
      </c>
      <c r="F2349">
        <v>28105</v>
      </c>
      <c r="G2349">
        <v>35.081826999999997</v>
      </c>
      <c r="H2349">
        <v>-80.729786000000004</v>
      </c>
      <c r="I2349">
        <v>3</v>
      </c>
      <c r="J2349">
        <v>30</v>
      </c>
      <c r="K2349">
        <v>1</v>
      </c>
      <c r="L2349" t="s">
        <v>1180</v>
      </c>
    </row>
    <row r="2350" spans="1:12" x14ac:dyDescent="0.2">
      <c r="A2350" t="s">
        <v>8502</v>
      </c>
      <c r="B2350" t="s">
        <v>8503</v>
      </c>
      <c r="C2350" t="s">
        <v>8504</v>
      </c>
      <c r="D2350" t="s">
        <v>39</v>
      </c>
      <c r="E2350" t="s">
        <v>16</v>
      </c>
      <c r="F2350">
        <v>28027</v>
      </c>
      <c r="G2350">
        <v>35.429068999999998</v>
      </c>
      <c r="H2350">
        <v>-80.667653000000001</v>
      </c>
      <c r="I2350">
        <v>3.5</v>
      </c>
      <c r="J2350">
        <v>11</v>
      </c>
      <c r="K2350">
        <v>1</v>
      </c>
      <c r="L2350" t="s">
        <v>8505</v>
      </c>
    </row>
    <row r="2351" spans="1:12" x14ac:dyDescent="0.2">
      <c r="A2351" t="s">
        <v>8506</v>
      </c>
      <c r="B2351" t="s">
        <v>8507</v>
      </c>
      <c r="C2351" t="s">
        <v>8508</v>
      </c>
      <c r="D2351" t="s">
        <v>21</v>
      </c>
      <c r="E2351" t="s">
        <v>16</v>
      </c>
      <c r="F2351">
        <v>28202</v>
      </c>
      <c r="G2351">
        <v>35.2276211</v>
      </c>
      <c r="H2351">
        <v>-80.848599899999996</v>
      </c>
      <c r="I2351">
        <v>4</v>
      </c>
      <c r="J2351">
        <v>3</v>
      </c>
      <c r="K2351">
        <v>1</v>
      </c>
      <c r="L2351" t="s">
        <v>8509</v>
      </c>
    </row>
    <row r="2352" spans="1:12" x14ac:dyDescent="0.2">
      <c r="A2352" t="e">
        <f>-dGYYfnW6aMeQh1OLtQbzA</f>
        <v>#NAME?</v>
      </c>
      <c r="B2352" t="s">
        <v>8510</v>
      </c>
      <c r="C2352" t="s">
        <v>8511</v>
      </c>
      <c r="D2352" t="s">
        <v>135</v>
      </c>
      <c r="E2352" t="s">
        <v>16</v>
      </c>
      <c r="F2352">
        <v>28105</v>
      </c>
      <c r="G2352">
        <v>35.1371678</v>
      </c>
      <c r="H2352">
        <v>-80.710136700000007</v>
      </c>
      <c r="I2352">
        <v>3.5</v>
      </c>
      <c r="J2352">
        <v>3</v>
      </c>
      <c r="K2352">
        <v>1</v>
      </c>
      <c r="L2352" t="s">
        <v>2104</v>
      </c>
    </row>
    <row r="2353" spans="1:12" x14ac:dyDescent="0.2">
      <c r="A2353" t="s">
        <v>8512</v>
      </c>
      <c r="B2353" t="s">
        <v>8513</v>
      </c>
      <c r="C2353" t="s">
        <v>8514</v>
      </c>
      <c r="D2353" t="s">
        <v>135</v>
      </c>
      <c r="E2353" t="s">
        <v>16</v>
      </c>
      <c r="F2353">
        <v>28105</v>
      </c>
      <c r="G2353">
        <v>35.117669034999999</v>
      </c>
      <c r="H2353">
        <v>-80.721045647500006</v>
      </c>
      <c r="I2353">
        <v>5</v>
      </c>
      <c r="J2353">
        <v>12</v>
      </c>
      <c r="K2353">
        <v>1</v>
      </c>
      <c r="L2353" t="s">
        <v>1390</v>
      </c>
    </row>
    <row r="2354" spans="1:12" x14ac:dyDescent="0.2">
      <c r="A2354" t="s">
        <v>8515</v>
      </c>
      <c r="B2354" t="s">
        <v>7799</v>
      </c>
      <c r="C2354" t="s">
        <v>8516</v>
      </c>
      <c r="D2354" t="s">
        <v>21</v>
      </c>
      <c r="E2354" t="s">
        <v>16</v>
      </c>
      <c r="F2354">
        <v>28226</v>
      </c>
      <c r="G2354">
        <v>35.088748000000002</v>
      </c>
      <c r="H2354">
        <v>-80.845174099999994</v>
      </c>
      <c r="I2354">
        <v>3.5</v>
      </c>
      <c r="J2354">
        <v>145</v>
      </c>
      <c r="K2354">
        <v>1</v>
      </c>
      <c r="L2354" t="s">
        <v>8517</v>
      </c>
    </row>
    <row r="2355" spans="1:12" x14ac:dyDescent="0.2">
      <c r="A2355" t="s">
        <v>8518</v>
      </c>
      <c r="B2355" t="s">
        <v>8519</v>
      </c>
      <c r="C2355" t="s">
        <v>8520</v>
      </c>
      <c r="D2355" t="s">
        <v>30</v>
      </c>
      <c r="E2355" t="s">
        <v>16</v>
      </c>
      <c r="F2355">
        <v>28054</v>
      </c>
      <c r="G2355">
        <v>35.263294899999998</v>
      </c>
      <c r="H2355">
        <v>-81.157651299999998</v>
      </c>
      <c r="I2355">
        <v>1.5</v>
      </c>
      <c r="J2355">
        <v>3</v>
      </c>
      <c r="K2355">
        <v>1</v>
      </c>
      <c r="L2355" t="s">
        <v>8521</v>
      </c>
    </row>
    <row r="2356" spans="1:12" x14ac:dyDescent="0.2">
      <c r="A2356" t="s">
        <v>8522</v>
      </c>
      <c r="B2356" t="s">
        <v>8523</v>
      </c>
      <c r="C2356" t="s">
        <v>8524</v>
      </c>
      <c r="D2356" t="s">
        <v>15</v>
      </c>
      <c r="E2356" t="s">
        <v>16</v>
      </c>
      <c r="F2356">
        <v>28031</v>
      </c>
      <c r="G2356">
        <v>35.491158900000002</v>
      </c>
      <c r="H2356">
        <v>-80.858232999999998</v>
      </c>
      <c r="I2356">
        <v>4.5</v>
      </c>
      <c r="J2356">
        <v>45</v>
      </c>
      <c r="K2356">
        <v>1</v>
      </c>
      <c r="L2356" t="s">
        <v>1453</v>
      </c>
    </row>
    <row r="2357" spans="1:12" x14ac:dyDescent="0.2">
      <c r="A2357" t="s">
        <v>8525</v>
      </c>
      <c r="B2357" t="s">
        <v>8526</v>
      </c>
      <c r="C2357" t="s">
        <v>8527</v>
      </c>
      <c r="D2357" t="s">
        <v>21</v>
      </c>
      <c r="E2357" t="s">
        <v>16</v>
      </c>
      <c r="F2357">
        <v>28204</v>
      </c>
      <c r="G2357">
        <v>35.213557100000003</v>
      </c>
      <c r="H2357">
        <v>-80.817687199999995</v>
      </c>
      <c r="I2357">
        <v>5</v>
      </c>
      <c r="J2357">
        <v>8</v>
      </c>
      <c r="K2357">
        <v>1</v>
      </c>
      <c r="L2357" t="s">
        <v>8528</v>
      </c>
    </row>
    <row r="2358" spans="1:12" x14ac:dyDescent="0.2">
      <c r="A2358" t="s">
        <v>8529</v>
      </c>
      <c r="B2358" t="s">
        <v>8530</v>
      </c>
      <c r="C2358" t="s">
        <v>8531</v>
      </c>
      <c r="D2358" t="s">
        <v>239</v>
      </c>
      <c r="E2358" t="s">
        <v>16</v>
      </c>
      <c r="F2358">
        <v>28173</v>
      </c>
      <c r="G2358">
        <v>35.016209099999998</v>
      </c>
      <c r="H2358">
        <v>-80.799959599999994</v>
      </c>
      <c r="I2358">
        <v>5</v>
      </c>
      <c r="J2358">
        <v>3</v>
      </c>
      <c r="K2358">
        <v>1</v>
      </c>
      <c r="L2358" t="s">
        <v>8532</v>
      </c>
    </row>
    <row r="2359" spans="1:12" x14ac:dyDescent="0.2">
      <c r="A2359" t="s">
        <v>8533</v>
      </c>
      <c r="B2359" t="s">
        <v>8534</v>
      </c>
      <c r="C2359" t="s">
        <v>8535</v>
      </c>
      <c r="D2359" t="s">
        <v>21</v>
      </c>
      <c r="E2359" t="s">
        <v>16</v>
      </c>
      <c r="F2359">
        <v>28202</v>
      </c>
      <c r="G2359">
        <v>35.226241100000003</v>
      </c>
      <c r="H2359">
        <v>-80.841935100000001</v>
      </c>
      <c r="I2359">
        <v>3.5</v>
      </c>
      <c r="J2359">
        <v>19</v>
      </c>
      <c r="K2359">
        <v>0</v>
      </c>
      <c r="L2359" t="s">
        <v>8536</v>
      </c>
    </row>
    <row r="2360" spans="1:12" x14ac:dyDescent="0.2">
      <c r="A2360" t="s">
        <v>8537</v>
      </c>
      <c r="B2360" t="s">
        <v>8538</v>
      </c>
      <c r="C2360" t="s">
        <v>8539</v>
      </c>
      <c r="D2360" t="s">
        <v>21</v>
      </c>
      <c r="E2360" t="s">
        <v>16</v>
      </c>
      <c r="F2360">
        <v>28202</v>
      </c>
      <c r="G2360">
        <v>35.232328500000001</v>
      </c>
      <c r="H2360">
        <v>-80.836438099999995</v>
      </c>
      <c r="I2360">
        <v>3.5</v>
      </c>
      <c r="J2360">
        <v>6</v>
      </c>
      <c r="K2360">
        <v>1</v>
      </c>
      <c r="L2360" t="s">
        <v>8540</v>
      </c>
    </row>
    <row r="2361" spans="1:12" x14ac:dyDescent="0.2">
      <c r="A2361" t="s">
        <v>8541</v>
      </c>
      <c r="B2361" t="s">
        <v>8542</v>
      </c>
      <c r="C2361" t="s">
        <v>8543</v>
      </c>
      <c r="D2361" t="s">
        <v>21</v>
      </c>
      <c r="E2361" t="s">
        <v>16</v>
      </c>
      <c r="F2361">
        <v>28205</v>
      </c>
      <c r="G2361">
        <v>35.201191000000001</v>
      </c>
      <c r="H2361">
        <v>-80.799422000000007</v>
      </c>
      <c r="I2361">
        <v>4</v>
      </c>
      <c r="J2361">
        <v>8</v>
      </c>
      <c r="K2361">
        <v>1</v>
      </c>
      <c r="L2361" t="s">
        <v>8544</v>
      </c>
    </row>
    <row r="2362" spans="1:12" x14ac:dyDescent="0.2">
      <c r="A2362" t="s">
        <v>8545</v>
      </c>
      <c r="B2362" t="s">
        <v>7047</v>
      </c>
      <c r="C2362" t="s">
        <v>8546</v>
      </c>
      <c r="D2362" t="s">
        <v>21</v>
      </c>
      <c r="E2362" t="s">
        <v>16</v>
      </c>
      <c r="F2362">
        <v>28270</v>
      </c>
      <c r="G2362">
        <v>35.138443500000001</v>
      </c>
      <c r="H2362">
        <v>-80.735030300000005</v>
      </c>
      <c r="I2362">
        <v>3</v>
      </c>
      <c r="J2362">
        <v>3</v>
      </c>
      <c r="K2362">
        <v>1</v>
      </c>
      <c r="L2362" t="s">
        <v>8547</v>
      </c>
    </row>
    <row r="2363" spans="1:12" x14ac:dyDescent="0.2">
      <c r="A2363" t="s">
        <v>8548</v>
      </c>
      <c r="B2363" t="s">
        <v>8549</v>
      </c>
      <c r="C2363" t="s">
        <v>8550</v>
      </c>
      <c r="D2363" t="s">
        <v>21</v>
      </c>
      <c r="E2363" t="s">
        <v>16</v>
      </c>
      <c r="F2363">
        <v>28270</v>
      </c>
      <c r="G2363">
        <v>35.137578300000001</v>
      </c>
      <c r="H2363">
        <v>-80.739446400000006</v>
      </c>
      <c r="I2363">
        <v>3</v>
      </c>
      <c r="J2363">
        <v>20</v>
      </c>
      <c r="K2363">
        <v>1</v>
      </c>
      <c r="L2363" t="s">
        <v>176</v>
      </c>
    </row>
    <row r="2364" spans="1:12" x14ac:dyDescent="0.2">
      <c r="A2364" t="s">
        <v>8551</v>
      </c>
      <c r="B2364" t="s">
        <v>8552</v>
      </c>
      <c r="C2364" t="s">
        <v>8553</v>
      </c>
      <c r="D2364" t="s">
        <v>21</v>
      </c>
      <c r="E2364" t="s">
        <v>16</v>
      </c>
      <c r="F2364">
        <v>28269</v>
      </c>
      <c r="G2364">
        <v>35.337926500000002</v>
      </c>
      <c r="H2364">
        <v>-80.824024499999993</v>
      </c>
      <c r="I2364">
        <v>4</v>
      </c>
      <c r="J2364">
        <v>41</v>
      </c>
      <c r="K2364">
        <v>0</v>
      </c>
      <c r="L2364" t="s">
        <v>8554</v>
      </c>
    </row>
    <row r="2365" spans="1:12" x14ac:dyDescent="0.2">
      <c r="A2365" t="s">
        <v>8555</v>
      </c>
      <c r="B2365" t="s">
        <v>8556</v>
      </c>
      <c r="C2365" t="s">
        <v>8557</v>
      </c>
      <c r="D2365" t="s">
        <v>21</v>
      </c>
      <c r="E2365" t="s">
        <v>16</v>
      </c>
      <c r="F2365">
        <v>28208</v>
      </c>
      <c r="G2365">
        <v>35.223940200000001</v>
      </c>
      <c r="H2365">
        <v>-80.887780599999999</v>
      </c>
      <c r="I2365">
        <v>1</v>
      </c>
      <c r="J2365">
        <v>5</v>
      </c>
      <c r="K2365">
        <v>1</v>
      </c>
      <c r="L2365" t="s">
        <v>1425</v>
      </c>
    </row>
    <row r="2366" spans="1:12" x14ac:dyDescent="0.2">
      <c r="A2366" t="s">
        <v>8558</v>
      </c>
      <c r="B2366" t="s">
        <v>8559</v>
      </c>
      <c r="C2366" t="s">
        <v>8560</v>
      </c>
      <c r="D2366" t="s">
        <v>26</v>
      </c>
      <c r="E2366" t="s">
        <v>16</v>
      </c>
      <c r="F2366">
        <v>28078</v>
      </c>
      <c r="G2366">
        <v>35.446495104299999</v>
      </c>
      <c r="H2366">
        <v>-80.878388229799995</v>
      </c>
      <c r="I2366">
        <v>4</v>
      </c>
      <c r="J2366">
        <v>370</v>
      </c>
      <c r="K2366">
        <v>1</v>
      </c>
      <c r="L2366" t="s">
        <v>8561</v>
      </c>
    </row>
    <row r="2367" spans="1:12" x14ac:dyDescent="0.2">
      <c r="A2367" t="s">
        <v>8562</v>
      </c>
      <c r="B2367" t="s">
        <v>2666</v>
      </c>
      <c r="C2367" t="s">
        <v>8563</v>
      </c>
      <c r="D2367" t="s">
        <v>30</v>
      </c>
      <c r="E2367" t="s">
        <v>16</v>
      </c>
      <c r="F2367">
        <v>28054</v>
      </c>
      <c r="G2367">
        <v>35.261181999999998</v>
      </c>
      <c r="H2367">
        <v>-81.141780999999995</v>
      </c>
      <c r="I2367">
        <v>2.5</v>
      </c>
      <c r="J2367">
        <v>5</v>
      </c>
      <c r="K2367">
        <v>1</v>
      </c>
      <c r="L2367" t="s">
        <v>8564</v>
      </c>
    </row>
    <row r="2368" spans="1:12" x14ac:dyDescent="0.2">
      <c r="A2368" t="s">
        <v>8565</v>
      </c>
      <c r="B2368" t="s">
        <v>8455</v>
      </c>
      <c r="C2368" t="s">
        <v>8566</v>
      </c>
      <c r="D2368" t="s">
        <v>21</v>
      </c>
      <c r="E2368" t="s">
        <v>16</v>
      </c>
      <c r="F2368">
        <v>28277</v>
      </c>
      <c r="G2368">
        <v>35.027083500000003</v>
      </c>
      <c r="H2368">
        <v>-80.837065800000005</v>
      </c>
      <c r="I2368">
        <v>3</v>
      </c>
      <c r="J2368">
        <v>3</v>
      </c>
      <c r="K2368">
        <v>1</v>
      </c>
      <c r="L2368" t="s">
        <v>4329</v>
      </c>
    </row>
    <row r="2369" spans="1:12" x14ac:dyDescent="0.2">
      <c r="A2369" t="s">
        <v>8567</v>
      </c>
      <c r="B2369" t="s">
        <v>8568</v>
      </c>
      <c r="C2369" t="s">
        <v>2787</v>
      </c>
      <c r="D2369" t="s">
        <v>135</v>
      </c>
      <c r="E2369" t="s">
        <v>16</v>
      </c>
      <c r="F2369">
        <v>28104</v>
      </c>
      <c r="G2369">
        <v>35.068216300000003</v>
      </c>
      <c r="H2369">
        <v>-80.700602399999994</v>
      </c>
      <c r="I2369">
        <v>4.5</v>
      </c>
      <c r="J2369">
        <v>107</v>
      </c>
      <c r="K2369">
        <v>1</v>
      </c>
      <c r="L2369" t="s">
        <v>264</v>
      </c>
    </row>
    <row r="2370" spans="1:12" x14ac:dyDescent="0.2">
      <c r="A2370" t="s">
        <v>8569</v>
      </c>
      <c r="B2370" t="s">
        <v>8570</v>
      </c>
      <c r="C2370" t="s">
        <v>8571</v>
      </c>
      <c r="D2370" t="s">
        <v>643</v>
      </c>
      <c r="E2370" t="s">
        <v>16</v>
      </c>
      <c r="F2370">
        <v>28079</v>
      </c>
      <c r="G2370">
        <v>35.088754799999997</v>
      </c>
      <c r="H2370">
        <v>-80.664727299999996</v>
      </c>
      <c r="I2370">
        <v>5</v>
      </c>
      <c r="J2370">
        <v>16</v>
      </c>
      <c r="K2370">
        <v>1</v>
      </c>
      <c r="L2370" t="s">
        <v>2565</v>
      </c>
    </row>
    <row r="2371" spans="1:12" x14ac:dyDescent="0.2">
      <c r="A2371" t="s">
        <v>8572</v>
      </c>
      <c r="B2371" t="s">
        <v>8573</v>
      </c>
      <c r="C2371" t="s">
        <v>8574</v>
      </c>
      <c r="D2371" t="s">
        <v>21</v>
      </c>
      <c r="E2371" t="s">
        <v>16</v>
      </c>
      <c r="F2371">
        <v>28216</v>
      </c>
      <c r="G2371">
        <v>35.324582085000003</v>
      </c>
      <c r="H2371">
        <v>-80.946452915699993</v>
      </c>
      <c r="I2371">
        <v>2</v>
      </c>
      <c r="J2371">
        <v>41</v>
      </c>
      <c r="K2371">
        <v>0</v>
      </c>
      <c r="L2371" t="s">
        <v>8575</v>
      </c>
    </row>
    <row r="2372" spans="1:12" x14ac:dyDescent="0.2">
      <c r="A2372" t="s">
        <v>8576</v>
      </c>
      <c r="B2372" t="s">
        <v>8577</v>
      </c>
      <c r="D2372" t="s">
        <v>21</v>
      </c>
      <c r="E2372" t="s">
        <v>16</v>
      </c>
      <c r="F2372">
        <v>28226</v>
      </c>
      <c r="G2372">
        <v>35.117347299999999</v>
      </c>
      <c r="H2372">
        <v>-80.799018500000003</v>
      </c>
      <c r="I2372">
        <v>3</v>
      </c>
      <c r="J2372">
        <v>4</v>
      </c>
      <c r="K2372">
        <v>1</v>
      </c>
      <c r="L2372" t="s">
        <v>8578</v>
      </c>
    </row>
    <row r="2373" spans="1:12" x14ac:dyDescent="0.2">
      <c r="A2373" t="s">
        <v>8579</v>
      </c>
      <c r="B2373" t="s">
        <v>8580</v>
      </c>
      <c r="C2373" t="s">
        <v>8581</v>
      </c>
      <c r="D2373" t="s">
        <v>21</v>
      </c>
      <c r="E2373" t="s">
        <v>16</v>
      </c>
      <c r="F2373">
        <v>28269</v>
      </c>
      <c r="G2373">
        <v>35.276679999999999</v>
      </c>
      <c r="H2373">
        <v>-80.821245000000005</v>
      </c>
      <c r="I2373">
        <v>3</v>
      </c>
      <c r="J2373">
        <v>50</v>
      </c>
      <c r="K2373">
        <v>1</v>
      </c>
      <c r="L2373" t="s">
        <v>8582</v>
      </c>
    </row>
    <row r="2374" spans="1:12" x14ac:dyDescent="0.2">
      <c r="A2374" t="s">
        <v>8583</v>
      </c>
      <c r="B2374" t="s">
        <v>8584</v>
      </c>
      <c r="C2374" t="s">
        <v>8585</v>
      </c>
      <c r="D2374" t="s">
        <v>643</v>
      </c>
      <c r="E2374" t="s">
        <v>16</v>
      </c>
      <c r="F2374">
        <v>28079</v>
      </c>
      <c r="G2374">
        <v>35.0828581317</v>
      </c>
      <c r="H2374">
        <v>-80.660465061699995</v>
      </c>
      <c r="I2374">
        <v>3</v>
      </c>
      <c r="J2374">
        <v>4</v>
      </c>
      <c r="K2374">
        <v>0</v>
      </c>
      <c r="L2374" t="s">
        <v>7336</v>
      </c>
    </row>
    <row r="2375" spans="1:12" x14ac:dyDescent="0.2">
      <c r="A2375" t="s">
        <v>8586</v>
      </c>
      <c r="B2375" t="s">
        <v>8587</v>
      </c>
      <c r="C2375" t="s">
        <v>8588</v>
      </c>
      <c r="D2375" t="s">
        <v>26</v>
      </c>
      <c r="E2375" t="s">
        <v>16</v>
      </c>
      <c r="F2375">
        <v>28078</v>
      </c>
      <c r="G2375">
        <v>35.404804800000001</v>
      </c>
      <c r="H2375">
        <v>-80.865366899999998</v>
      </c>
      <c r="I2375">
        <v>3.5</v>
      </c>
      <c r="J2375">
        <v>3</v>
      </c>
      <c r="K2375">
        <v>0</v>
      </c>
      <c r="L2375" t="s">
        <v>6557</v>
      </c>
    </row>
    <row r="2376" spans="1:12" x14ac:dyDescent="0.2">
      <c r="A2376" t="s">
        <v>8589</v>
      </c>
      <c r="B2376" t="s">
        <v>446</v>
      </c>
      <c r="C2376" t="s">
        <v>8590</v>
      </c>
      <c r="D2376" t="s">
        <v>21</v>
      </c>
      <c r="E2376" t="s">
        <v>16</v>
      </c>
      <c r="F2376">
        <v>28134</v>
      </c>
      <c r="G2376">
        <v>35.088672000000003</v>
      </c>
      <c r="H2376">
        <v>-80.871840000000006</v>
      </c>
      <c r="I2376">
        <v>2.5</v>
      </c>
      <c r="J2376">
        <v>86</v>
      </c>
      <c r="K2376">
        <v>1</v>
      </c>
      <c r="L2376" t="s">
        <v>448</v>
      </c>
    </row>
    <row r="2377" spans="1:12" x14ac:dyDescent="0.2">
      <c r="A2377" t="s">
        <v>8591</v>
      </c>
      <c r="B2377" t="s">
        <v>8592</v>
      </c>
      <c r="C2377" t="s">
        <v>8593</v>
      </c>
      <c r="D2377" t="s">
        <v>21</v>
      </c>
      <c r="E2377" t="s">
        <v>16</v>
      </c>
      <c r="F2377">
        <v>28204</v>
      </c>
      <c r="G2377">
        <v>35.220613</v>
      </c>
      <c r="H2377">
        <v>-80.817283000000003</v>
      </c>
      <c r="I2377">
        <v>5</v>
      </c>
      <c r="J2377">
        <v>100</v>
      </c>
      <c r="K2377">
        <v>1</v>
      </c>
      <c r="L2377" t="s">
        <v>8594</v>
      </c>
    </row>
    <row r="2378" spans="1:12" x14ac:dyDescent="0.2">
      <c r="A2378" t="s">
        <v>8595</v>
      </c>
      <c r="B2378" t="s">
        <v>8596</v>
      </c>
      <c r="C2378" t="s">
        <v>8597</v>
      </c>
      <c r="D2378" t="s">
        <v>39</v>
      </c>
      <c r="E2378" t="s">
        <v>16</v>
      </c>
      <c r="F2378">
        <v>28025</v>
      </c>
      <c r="G2378">
        <v>35.439464000000001</v>
      </c>
      <c r="H2378">
        <v>-80.604669000000001</v>
      </c>
      <c r="I2378">
        <v>1.5</v>
      </c>
      <c r="J2378">
        <v>3</v>
      </c>
      <c r="K2378">
        <v>1</v>
      </c>
      <c r="L2378" t="s">
        <v>8598</v>
      </c>
    </row>
    <row r="2379" spans="1:12" x14ac:dyDescent="0.2">
      <c r="A2379" t="e">
        <f>-ppGmgqTSXJBZ6jkJamEGA</f>
        <v>#NAME?</v>
      </c>
      <c r="B2379" t="s">
        <v>8599</v>
      </c>
      <c r="C2379" t="s">
        <v>8600</v>
      </c>
      <c r="D2379" t="s">
        <v>21</v>
      </c>
      <c r="E2379" t="s">
        <v>16</v>
      </c>
      <c r="F2379">
        <v>28211</v>
      </c>
      <c r="G2379">
        <v>35.156936999999999</v>
      </c>
      <c r="H2379">
        <v>-80.794506999999996</v>
      </c>
      <c r="I2379">
        <v>3.5</v>
      </c>
      <c r="J2379">
        <v>5</v>
      </c>
      <c r="K2379">
        <v>1</v>
      </c>
      <c r="L2379" t="s">
        <v>8601</v>
      </c>
    </row>
    <row r="2380" spans="1:12" x14ac:dyDescent="0.2">
      <c r="A2380" t="s">
        <v>8602</v>
      </c>
      <c r="B2380" t="s">
        <v>8603</v>
      </c>
      <c r="C2380" t="s">
        <v>8604</v>
      </c>
      <c r="D2380" t="s">
        <v>21</v>
      </c>
      <c r="E2380" t="s">
        <v>16</v>
      </c>
      <c r="F2380">
        <v>28204</v>
      </c>
      <c r="G2380">
        <v>35.210944099999999</v>
      </c>
      <c r="H2380">
        <v>-80.835378500000004</v>
      </c>
      <c r="I2380">
        <v>3</v>
      </c>
      <c r="J2380">
        <v>6</v>
      </c>
      <c r="K2380">
        <v>1</v>
      </c>
      <c r="L2380" t="s">
        <v>8605</v>
      </c>
    </row>
    <row r="2381" spans="1:12" x14ac:dyDescent="0.2">
      <c r="A2381" t="s">
        <v>8606</v>
      </c>
      <c r="B2381" t="s">
        <v>8607</v>
      </c>
      <c r="C2381" t="s">
        <v>8608</v>
      </c>
      <c r="D2381" t="s">
        <v>21</v>
      </c>
      <c r="E2381" t="s">
        <v>16</v>
      </c>
      <c r="F2381">
        <v>28262</v>
      </c>
      <c r="G2381">
        <v>35.309928900000003</v>
      </c>
      <c r="H2381">
        <v>-80.754271000000003</v>
      </c>
      <c r="I2381">
        <v>3.5</v>
      </c>
      <c r="J2381">
        <v>92</v>
      </c>
      <c r="K2381">
        <v>1</v>
      </c>
      <c r="L2381" t="s">
        <v>1056</v>
      </c>
    </row>
    <row r="2382" spans="1:12" x14ac:dyDescent="0.2">
      <c r="A2382" t="s">
        <v>8609</v>
      </c>
      <c r="B2382" t="s">
        <v>8610</v>
      </c>
      <c r="C2382" t="s">
        <v>8611</v>
      </c>
      <c r="D2382" t="s">
        <v>21</v>
      </c>
      <c r="E2382" t="s">
        <v>16</v>
      </c>
      <c r="F2382">
        <v>28262</v>
      </c>
      <c r="G2382">
        <v>35.337020000000003</v>
      </c>
      <c r="H2382">
        <v>-80.756293999999997</v>
      </c>
      <c r="I2382">
        <v>3</v>
      </c>
      <c r="J2382">
        <v>49</v>
      </c>
      <c r="K2382">
        <v>1</v>
      </c>
      <c r="L2382" t="s">
        <v>8612</v>
      </c>
    </row>
    <row r="2383" spans="1:12" x14ac:dyDescent="0.2">
      <c r="A2383" t="s">
        <v>8613</v>
      </c>
      <c r="B2383" t="s">
        <v>8614</v>
      </c>
      <c r="C2383" t="s">
        <v>8615</v>
      </c>
      <c r="D2383" t="s">
        <v>135</v>
      </c>
      <c r="E2383" t="s">
        <v>16</v>
      </c>
      <c r="F2383">
        <v>28105</v>
      </c>
      <c r="G2383">
        <v>35.138991400000002</v>
      </c>
      <c r="H2383">
        <v>-80.716395800000001</v>
      </c>
      <c r="I2383">
        <v>1</v>
      </c>
      <c r="J2383">
        <v>3</v>
      </c>
      <c r="K2383">
        <v>1</v>
      </c>
    </row>
    <row r="2384" spans="1:12" x14ac:dyDescent="0.2">
      <c r="A2384" t="s">
        <v>8616</v>
      </c>
      <c r="B2384" t="s">
        <v>8617</v>
      </c>
      <c r="C2384" t="s">
        <v>8618</v>
      </c>
      <c r="D2384" t="s">
        <v>21</v>
      </c>
      <c r="E2384" t="s">
        <v>16</v>
      </c>
      <c r="F2384">
        <v>28203</v>
      </c>
      <c r="G2384">
        <v>35.210945309800003</v>
      </c>
      <c r="H2384">
        <v>-80.861844644000001</v>
      </c>
      <c r="I2384">
        <v>5</v>
      </c>
      <c r="J2384">
        <v>4</v>
      </c>
      <c r="K2384">
        <v>1</v>
      </c>
      <c r="L2384" t="s">
        <v>8619</v>
      </c>
    </row>
    <row r="2385" spans="1:12" x14ac:dyDescent="0.2">
      <c r="A2385" t="s">
        <v>8620</v>
      </c>
      <c r="B2385" t="s">
        <v>7806</v>
      </c>
      <c r="C2385" t="s">
        <v>8621</v>
      </c>
      <c r="D2385" t="s">
        <v>643</v>
      </c>
      <c r="E2385" t="s">
        <v>16</v>
      </c>
      <c r="F2385">
        <v>28079</v>
      </c>
      <c r="G2385">
        <v>35.079615712900001</v>
      </c>
      <c r="H2385">
        <v>-80.658310512100002</v>
      </c>
      <c r="I2385">
        <v>4</v>
      </c>
      <c r="J2385">
        <v>8</v>
      </c>
      <c r="K2385">
        <v>1</v>
      </c>
      <c r="L2385" t="s">
        <v>8622</v>
      </c>
    </row>
    <row r="2386" spans="1:12" x14ac:dyDescent="0.2">
      <c r="A2386" t="s">
        <v>8623</v>
      </c>
      <c r="B2386" t="s">
        <v>8624</v>
      </c>
      <c r="C2386" t="s">
        <v>8625</v>
      </c>
      <c r="D2386" t="s">
        <v>21</v>
      </c>
      <c r="E2386" t="s">
        <v>16</v>
      </c>
      <c r="F2386">
        <v>28203</v>
      </c>
      <c r="G2386">
        <v>35.209257615200002</v>
      </c>
      <c r="H2386">
        <v>-80.860861903300005</v>
      </c>
      <c r="I2386">
        <v>4.5</v>
      </c>
      <c r="J2386">
        <v>138</v>
      </c>
      <c r="K2386">
        <v>1</v>
      </c>
      <c r="L2386" t="s">
        <v>448</v>
      </c>
    </row>
    <row r="2387" spans="1:12" x14ac:dyDescent="0.2">
      <c r="A2387" t="s">
        <v>8626</v>
      </c>
      <c r="B2387" t="s">
        <v>8627</v>
      </c>
      <c r="C2387" t="s">
        <v>8628</v>
      </c>
      <c r="D2387" t="s">
        <v>601</v>
      </c>
      <c r="E2387" t="s">
        <v>16</v>
      </c>
      <c r="F2387">
        <v>28081</v>
      </c>
      <c r="G2387">
        <v>35.475799000000002</v>
      </c>
      <c r="H2387">
        <v>-80.625033000000002</v>
      </c>
      <c r="I2387">
        <v>4</v>
      </c>
      <c r="J2387">
        <v>3</v>
      </c>
      <c r="K2387">
        <v>0</v>
      </c>
      <c r="L2387" t="s">
        <v>5827</v>
      </c>
    </row>
    <row r="2388" spans="1:12" x14ac:dyDescent="0.2">
      <c r="A2388" t="s">
        <v>8629</v>
      </c>
      <c r="B2388" t="s">
        <v>641</v>
      </c>
      <c r="C2388" t="s">
        <v>8630</v>
      </c>
      <c r="D2388" t="s">
        <v>21</v>
      </c>
      <c r="E2388" t="s">
        <v>16</v>
      </c>
      <c r="F2388">
        <v>28226</v>
      </c>
      <c r="G2388">
        <v>35.089455926100001</v>
      </c>
      <c r="H2388">
        <v>-80.868723603299998</v>
      </c>
      <c r="I2388">
        <v>1.5</v>
      </c>
      <c r="J2388">
        <v>37</v>
      </c>
      <c r="K2388">
        <v>1</v>
      </c>
      <c r="L2388" t="s">
        <v>8631</v>
      </c>
    </row>
    <row r="2389" spans="1:12" x14ac:dyDescent="0.2">
      <c r="A2389" t="s">
        <v>8632</v>
      </c>
      <c r="B2389" t="s">
        <v>8633</v>
      </c>
      <c r="C2389" t="s">
        <v>8634</v>
      </c>
      <c r="D2389" t="s">
        <v>39</v>
      </c>
      <c r="E2389" t="s">
        <v>16</v>
      </c>
      <c r="F2389">
        <v>28027</v>
      </c>
      <c r="G2389">
        <v>35.36703</v>
      </c>
      <c r="H2389">
        <v>-80.667810000000003</v>
      </c>
      <c r="I2389">
        <v>3</v>
      </c>
      <c r="J2389">
        <v>4</v>
      </c>
      <c r="K2389">
        <v>1</v>
      </c>
      <c r="L2389" t="s">
        <v>2069</v>
      </c>
    </row>
    <row r="2390" spans="1:12" x14ac:dyDescent="0.2">
      <c r="A2390" t="s">
        <v>8635</v>
      </c>
      <c r="B2390" t="s">
        <v>8636</v>
      </c>
      <c r="C2390" t="s">
        <v>8637</v>
      </c>
      <c r="D2390" t="s">
        <v>15</v>
      </c>
      <c r="E2390" t="s">
        <v>16</v>
      </c>
      <c r="F2390">
        <v>28031</v>
      </c>
      <c r="G2390">
        <v>35.481041300000001</v>
      </c>
      <c r="H2390">
        <v>-80.885086400000006</v>
      </c>
      <c r="I2390">
        <v>4.5</v>
      </c>
      <c r="J2390">
        <v>3</v>
      </c>
      <c r="K2390">
        <v>0</v>
      </c>
      <c r="L2390" t="s">
        <v>8638</v>
      </c>
    </row>
    <row r="2391" spans="1:12" x14ac:dyDescent="0.2">
      <c r="A2391" t="s">
        <v>8639</v>
      </c>
      <c r="B2391" t="s">
        <v>8640</v>
      </c>
      <c r="C2391" t="s">
        <v>2915</v>
      </c>
      <c r="D2391" t="s">
        <v>456</v>
      </c>
      <c r="E2391" t="s">
        <v>16</v>
      </c>
      <c r="F2391">
        <v>28012</v>
      </c>
      <c r="G2391">
        <v>35.255408699999997</v>
      </c>
      <c r="H2391">
        <v>-81.035301099999998</v>
      </c>
      <c r="I2391">
        <v>3.5</v>
      </c>
      <c r="J2391">
        <v>6</v>
      </c>
      <c r="K2391">
        <v>0</v>
      </c>
      <c r="L2391" t="s">
        <v>8641</v>
      </c>
    </row>
    <row r="2392" spans="1:12" x14ac:dyDescent="0.2">
      <c r="A2392" t="s">
        <v>8642</v>
      </c>
      <c r="B2392" t="s">
        <v>8643</v>
      </c>
      <c r="C2392" t="s">
        <v>8644</v>
      </c>
      <c r="D2392" t="s">
        <v>21</v>
      </c>
      <c r="E2392" t="s">
        <v>16</v>
      </c>
      <c r="F2392">
        <v>28277</v>
      </c>
      <c r="G2392">
        <v>35.023499260299999</v>
      </c>
      <c r="H2392">
        <v>-80.848712971200001</v>
      </c>
      <c r="I2392">
        <v>3.5</v>
      </c>
      <c r="J2392">
        <v>14</v>
      </c>
      <c r="K2392">
        <v>1</v>
      </c>
      <c r="L2392" t="s">
        <v>8645</v>
      </c>
    </row>
    <row r="2393" spans="1:12" x14ac:dyDescent="0.2">
      <c r="A2393" t="s">
        <v>8646</v>
      </c>
      <c r="B2393" t="s">
        <v>8647</v>
      </c>
      <c r="C2393" t="s">
        <v>8648</v>
      </c>
      <c r="D2393" t="s">
        <v>21</v>
      </c>
      <c r="E2393" t="s">
        <v>16</v>
      </c>
      <c r="F2393">
        <v>28211</v>
      </c>
      <c r="G2393">
        <v>35.151060999999999</v>
      </c>
      <c r="H2393">
        <v>-80.827323000000007</v>
      </c>
      <c r="I2393">
        <v>4</v>
      </c>
      <c r="J2393">
        <v>8</v>
      </c>
      <c r="K2393">
        <v>1</v>
      </c>
      <c r="L2393" t="s">
        <v>8649</v>
      </c>
    </row>
    <row r="2394" spans="1:12" x14ac:dyDescent="0.2">
      <c r="A2394" t="s">
        <v>8650</v>
      </c>
      <c r="B2394" t="s">
        <v>8651</v>
      </c>
      <c r="C2394" t="s">
        <v>8652</v>
      </c>
      <c r="D2394" t="s">
        <v>21</v>
      </c>
      <c r="E2394" t="s">
        <v>16</v>
      </c>
      <c r="F2394">
        <v>28205</v>
      </c>
      <c r="G2394">
        <v>35.221007999999998</v>
      </c>
      <c r="H2394">
        <v>-80.814880000000002</v>
      </c>
      <c r="I2394">
        <v>4.5</v>
      </c>
      <c r="J2394">
        <v>3</v>
      </c>
      <c r="K2394">
        <v>0</v>
      </c>
      <c r="L2394" t="s">
        <v>8653</v>
      </c>
    </row>
    <row r="2395" spans="1:12" x14ac:dyDescent="0.2">
      <c r="A2395" t="s">
        <v>8654</v>
      </c>
      <c r="B2395" t="s">
        <v>8655</v>
      </c>
      <c r="C2395" t="s">
        <v>8656</v>
      </c>
      <c r="D2395" t="s">
        <v>21</v>
      </c>
      <c r="E2395" t="s">
        <v>16</v>
      </c>
      <c r="F2395">
        <v>28277</v>
      </c>
      <c r="G2395">
        <v>35.053316799999997</v>
      </c>
      <c r="H2395">
        <v>-80.770635400000003</v>
      </c>
      <c r="I2395">
        <v>4.5</v>
      </c>
      <c r="J2395">
        <v>3</v>
      </c>
      <c r="K2395">
        <v>0</v>
      </c>
      <c r="L2395" t="s">
        <v>188</v>
      </c>
    </row>
    <row r="2396" spans="1:12" x14ac:dyDescent="0.2">
      <c r="A2396" t="s">
        <v>8657</v>
      </c>
      <c r="B2396" t="s">
        <v>8658</v>
      </c>
      <c r="C2396" t="s">
        <v>552</v>
      </c>
      <c r="D2396" t="s">
        <v>21</v>
      </c>
      <c r="E2396" t="s">
        <v>16</v>
      </c>
      <c r="F2396">
        <v>28208</v>
      </c>
      <c r="G2396">
        <v>35.2206969</v>
      </c>
      <c r="H2396">
        <v>-80.941241399999996</v>
      </c>
      <c r="I2396">
        <v>2</v>
      </c>
      <c r="J2396">
        <v>201</v>
      </c>
      <c r="K2396">
        <v>1</v>
      </c>
      <c r="L2396" t="s">
        <v>8659</v>
      </c>
    </row>
    <row r="2397" spans="1:12" x14ac:dyDescent="0.2">
      <c r="A2397" t="s">
        <v>8660</v>
      </c>
      <c r="B2397" t="s">
        <v>8661</v>
      </c>
      <c r="C2397" t="s">
        <v>8662</v>
      </c>
      <c r="D2397" t="s">
        <v>21</v>
      </c>
      <c r="E2397" t="s">
        <v>16</v>
      </c>
      <c r="F2397">
        <v>28203</v>
      </c>
      <c r="G2397">
        <v>35.214206500000003</v>
      </c>
      <c r="H2397">
        <v>-80.857887099999999</v>
      </c>
      <c r="I2397">
        <v>4</v>
      </c>
      <c r="J2397">
        <v>280</v>
      </c>
      <c r="K2397">
        <v>1</v>
      </c>
      <c r="L2397" t="s">
        <v>8663</v>
      </c>
    </row>
    <row r="2398" spans="1:12" x14ac:dyDescent="0.2">
      <c r="A2398" t="s">
        <v>8664</v>
      </c>
      <c r="B2398" t="s">
        <v>8665</v>
      </c>
      <c r="C2398" t="s">
        <v>6671</v>
      </c>
      <c r="D2398" t="s">
        <v>643</v>
      </c>
      <c r="E2398" t="s">
        <v>16</v>
      </c>
      <c r="F2398">
        <v>28079</v>
      </c>
      <c r="G2398">
        <v>35.051071999999998</v>
      </c>
      <c r="H2398">
        <v>-80.646001600000005</v>
      </c>
      <c r="I2398">
        <v>5</v>
      </c>
      <c r="J2398">
        <v>3</v>
      </c>
      <c r="K2398">
        <v>1</v>
      </c>
      <c r="L2398" t="s">
        <v>8666</v>
      </c>
    </row>
    <row r="2399" spans="1:12" x14ac:dyDescent="0.2">
      <c r="A2399" t="s">
        <v>8667</v>
      </c>
      <c r="B2399" t="s">
        <v>8668</v>
      </c>
      <c r="C2399" t="s">
        <v>8669</v>
      </c>
      <c r="D2399" t="s">
        <v>21</v>
      </c>
      <c r="E2399" t="s">
        <v>16</v>
      </c>
      <c r="F2399">
        <v>28205</v>
      </c>
      <c r="G2399">
        <v>35.220730000000003</v>
      </c>
      <c r="H2399">
        <v>-80.816885999999997</v>
      </c>
      <c r="I2399">
        <v>3.5</v>
      </c>
      <c r="J2399">
        <v>62</v>
      </c>
      <c r="K2399">
        <v>0</v>
      </c>
      <c r="L2399" t="s">
        <v>8670</v>
      </c>
    </row>
    <row r="2400" spans="1:12" x14ac:dyDescent="0.2">
      <c r="A2400" t="s">
        <v>8671</v>
      </c>
      <c r="B2400" t="s">
        <v>8672</v>
      </c>
      <c r="C2400" t="s">
        <v>8673</v>
      </c>
      <c r="D2400" t="s">
        <v>26</v>
      </c>
      <c r="E2400" t="s">
        <v>16</v>
      </c>
      <c r="F2400">
        <v>28078</v>
      </c>
      <c r="G2400">
        <v>35.397787600000001</v>
      </c>
      <c r="H2400">
        <v>-80.851833499999998</v>
      </c>
      <c r="I2400">
        <v>4</v>
      </c>
      <c r="J2400">
        <v>8</v>
      </c>
      <c r="K2400">
        <v>1</v>
      </c>
      <c r="L2400" t="s">
        <v>2069</v>
      </c>
    </row>
    <row r="2401" spans="1:12" x14ac:dyDescent="0.2">
      <c r="A2401" t="s">
        <v>8674</v>
      </c>
      <c r="B2401" t="s">
        <v>8675</v>
      </c>
      <c r="C2401" t="s">
        <v>8676</v>
      </c>
      <c r="D2401" t="s">
        <v>21</v>
      </c>
      <c r="E2401" t="s">
        <v>16</v>
      </c>
      <c r="F2401">
        <v>28209</v>
      </c>
      <c r="G2401">
        <v>35.174249000000003</v>
      </c>
      <c r="H2401">
        <v>-80.849633999999995</v>
      </c>
      <c r="I2401">
        <v>4</v>
      </c>
      <c r="J2401">
        <v>43</v>
      </c>
      <c r="K2401">
        <v>1</v>
      </c>
      <c r="L2401" t="s">
        <v>1436</v>
      </c>
    </row>
    <row r="2402" spans="1:12" x14ac:dyDescent="0.2">
      <c r="A2402" t="s">
        <v>8677</v>
      </c>
      <c r="B2402" t="s">
        <v>8678</v>
      </c>
      <c r="C2402" t="s">
        <v>8679</v>
      </c>
      <c r="D2402" t="s">
        <v>21</v>
      </c>
      <c r="E2402" t="s">
        <v>16</v>
      </c>
      <c r="F2402">
        <v>28277</v>
      </c>
      <c r="G2402">
        <v>35.097124999999998</v>
      </c>
      <c r="H2402">
        <v>-80.780675000000002</v>
      </c>
      <c r="I2402">
        <v>2.5</v>
      </c>
      <c r="J2402">
        <v>3</v>
      </c>
      <c r="K2402">
        <v>1</v>
      </c>
      <c r="L2402" t="s">
        <v>8680</v>
      </c>
    </row>
    <row r="2403" spans="1:12" x14ac:dyDescent="0.2">
      <c r="A2403" t="s">
        <v>8681</v>
      </c>
      <c r="B2403" t="s">
        <v>8682</v>
      </c>
      <c r="C2403" t="s">
        <v>8683</v>
      </c>
      <c r="D2403" t="s">
        <v>21</v>
      </c>
      <c r="E2403" t="s">
        <v>16</v>
      </c>
      <c r="F2403">
        <v>28216</v>
      </c>
      <c r="G2403">
        <v>35.252939699999999</v>
      </c>
      <c r="H2403">
        <v>-80.855963000000003</v>
      </c>
      <c r="I2403">
        <v>4</v>
      </c>
      <c r="J2403">
        <v>24</v>
      </c>
      <c r="K2403">
        <v>1</v>
      </c>
      <c r="L2403" t="s">
        <v>8684</v>
      </c>
    </row>
    <row r="2404" spans="1:12" x14ac:dyDescent="0.2">
      <c r="A2404" t="s">
        <v>8685</v>
      </c>
      <c r="B2404" t="s">
        <v>8686</v>
      </c>
      <c r="C2404" t="s">
        <v>8687</v>
      </c>
      <c r="D2404" t="s">
        <v>21</v>
      </c>
      <c r="E2404" t="s">
        <v>16</v>
      </c>
      <c r="F2404">
        <v>28209</v>
      </c>
      <c r="G2404">
        <v>35.167463699999999</v>
      </c>
      <c r="H2404">
        <v>-80.849065999999993</v>
      </c>
      <c r="I2404">
        <v>5</v>
      </c>
      <c r="J2404">
        <v>10</v>
      </c>
      <c r="K2404">
        <v>1</v>
      </c>
      <c r="L2404" t="s">
        <v>8688</v>
      </c>
    </row>
    <row r="2405" spans="1:12" x14ac:dyDescent="0.2">
      <c r="A2405" t="s">
        <v>8689</v>
      </c>
      <c r="B2405" t="s">
        <v>8690</v>
      </c>
      <c r="C2405" t="s">
        <v>8691</v>
      </c>
      <c r="D2405" t="s">
        <v>21</v>
      </c>
      <c r="E2405" t="s">
        <v>16</v>
      </c>
      <c r="F2405">
        <v>28202</v>
      </c>
      <c r="G2405">
        <v>35.227316999999999</v>
      </c>
      <c r="H2405">
        <v>-80.841542000000004</v>
      </c>
      <c r="I2405">
        <v>4.5</v>
      </c>
      <c r="J2405">
        <v>45</v>
      </c>
      <c r="K2405">
        <v>1</v>
      </c>
      <c r="L2405" t="s">
        <v>8473</v>
      </c>
    </row>
    <row r="2406" spans="1:12" x14ac:dyDescent="0.2">
      <c r="A2406" t="s">
        <v>8692</v>
      </c>
      <c r="B2406" t="s">
        <v>8693</v>
      </c>
      <c r="C2406" t="s">
        <v>8694</v>
      </c>
      <c r="D2406" t="s">
        <v>15</v>
      </c>
      <c r="E2406" t="s">
        <v>16</v>
      </c>
      <c r="F2406">
        <v>28031</v>
      </c>
      <c r="G2406">
        <v>35.481717799999998</v>
      </c>
      <c r="H2406">
        <v>-80.882526900000002</v>
      </c>
      <c r="I2406">
        <v>3.5</v>
      </c>
      <c r="J2406">
        <v>6</v>
      </c>
      <c r="K2406">
        <v>1</v>
      </c>
      <c r="L2406" t="s">
        <v>6212</v>
      </c>
    </row>
    <row r="2407" spans="1:12" x14ac:dyDescent="0.2">
      <c r="A2407" t="s">
        <v>8695</v>
      </c>
      <c r="B2407" t="s">
        <v>8696</v>
      </c>
      <c r="C2407" t="s">
        <v>8697</v>
      </c>
      <c r="D2407" t="s">
        <v>21</v>
      </c>
      <c r="E2407" t="s">
        <v>16</v>
      </c>
      <c r="F2407">
        <v>28215</v>
      </c>
      <c r="G2407">
        <v>35.253906000000001</v>
      </c>
      <c r="H2407">
        <v>-80.719437999999997</v>
      </c>
      <c r="I2407">
        <v>1</v>
      </c>
      <c r="J2407">
        <v>4</v>
      </c>
      <c r="K2407">
        <v>1</v>
      </c>
      <c r="L2407" t="s">
        <v>6553</v>
      </c>
    </row>
    <row r="2408" spans="1:12" x14ac:dyDescent="0.2">
      <c r="A2408" t="s">
        <v>8698</v>
      </c>
      <c r="B2408" t="s">
        <v>8699</v>
      </c>
      <c r="C2408" t="s">
        <v>8700</v>
      </c>
      <c r="D2408" t="s">
        <v>21</v>
      </c>
      <c r="E2408" t="s">
        <v>16</v>
      </c>
      <c r="F2408">
        <v>28213</v>
      </c>
      <c r="G2408">
        <v>35.3107921</v>
      </c>
      <c r="H2408">
        <v>-80.716177799999997</v>
      </c>
      <c r="I2408">
        <v>3</v>
      </c>
      <c r="J2408">
        <v>8</v>
      </c>
      <c r="K2408">
        <v>1</v>
      </c>
      <c r="L2408" t="s">
        <v>1448</v>
      </c>
    </row>
    <row r="2409" spans="1:12" x14ac:dyDescent="0.2">
      <c r="A2409" t="s">
        <v>8701</v>
      </c>
      <c r="B2409" t="s">
        <v>121</v>
      </c>
      <c r="C2409" t="s">
        <v>8702</v>
      </c>
      <c r="D2409" t="s">
        <v>21</v>
      </c>
      <c r="E2409" t="s">
        <v>16</v>
      </c>
      <c r="F2409">
        <v>28273</v>
      </c>
      <c r="G2409">
        <v>35.1100311</v>
      </c>
      <c r="H2409">
        <v>-80.882637099999997</v>
      </c>
      <c r="I2409">
        <v>1.5</v>
      </c>
      <c r="J2409">
        <v>20</v>
      </c>
      <c r="K2409">
        <v>1</v>
      </c>
      <c r="L2409" t="s">
        <v>8703</v>
      </c>
    </row>
    <row r="2410" spans="1:12" x14ac:dyDescent="0.2">
      <c r="A2410" t="s">
        <v>8704</v>
      </c>
      <c r="B2410" t="s">
        <v>8705</v>
      </c>
      <c r="C2410" t="s">
        <v>8706</v>
      </c>
      <c r="D2410" t="s">
        <v>21</v>
      </c>
      <c r="E2410" t="s">
        <v>16</v>
      </c>
      <c r="F2410">
        <v>28277</v>
      </c>
      <c r="G2410">
        <v>35.071280000000002</v>
      </c>
      <c r="H2410">
        <v>-80.844627000000003</v>
      </c>
      <c r="I2410">
        <v>4.5</v>
      </c>
      <c r="J2410">
        <v>7</v>
      </c>
      <c r="K2410">
        <v>1</v>
      </c>
      <c r="L2410" t="s">
        <v>8707</v>
      </c>
    </row>
    <row r="2411" spans="1:12" x14ac:dyDescent="0.2">
      <c r="A2411" t="s">
        <v>8708</v>
      </c>
      <c r="B2411" t="s">
        <v>8709</v>
      </c>
      <c r="C2411" t="s">
        <v>8710</v>
      </c>
      <c r="D2411" t="s">
        <v>21</v>
      </c>
      <c r="E2411" t="s">
        <v>16</v>
      </c>
      <c r="F2411">
        <v>28269</v>
      </c>
      <c r="G2411">
        <v>35.334688399999997</v>
      </c>
      <c r="H2411">
        <v>-80.813501400000007</v>
      </c>
      <c r="I2411">
        <v>3.5</v>
      </c>
      <c r="J2411">
        <v>100</v>
      </c>
      <c r="K2411">
        <v>1</v>
      </c>
      <c r="L2411" t="s">
        <v>8711</v>
      </c>
    </row>
    <row r="2412" spans="1:12" x14ac:dyDescent="0.2">
      <c r="A2412" t="s">
        <v>8712</v>
      </c>
      <c r="B2412" t="s">
        <v>8713</v>
      </c>
      <c r="C2412" t="s">
        <v>688</v>
      </c>
      <c r="D2412" t="s">
        <v>30</v>
      </c>
      <c r="E2412" t="s">
        <v>16</v>
      </c>
      <c r="F2412">
        <v>28054</v>
      </c>
      <c r="G2412">
        <v>35.254031300000001</v>
      </c>
      <c r="H2412">
        <v>-81.178517900000003</v>
      </c>
      <c r="I2412">
        <v>2</v>
      </c>
      <c r="J2412">
        <v>27</v>
      </c>
      <c r="K2412">
        <v>0</v>
      </c>
      <c r="L2412" t="s">
        <v>8714</v>
      </c>
    </row>
    <row r="2413" spans="1:12" x14ac:dyDescent="0.2">
      <c r="A2413" t="s">
        <v>8715</v>
      </c>
      <c r="B2413" t="s">
        <v>8716</v>
      </c>
      <c r="C2413" t="s">
        <v>8717</v>
      </c>
      <c r="D2413" t="s">
        <v>21</v>
      </c>
      <c r="E2413" t="s">
        <v>16</v>
      </c>
      <c r="F2413">
        <v>28209</v>
      </c>
      <c r="G2413">
        <v>35.173181399999997</v>
      </c>
      <c r="H2413">
        <v>-80.840049399999998</v>
      </c>
      <c r="I2413">
        <v>2.5</v>
      </c>
      <c r="J2413">
        <v>3</v>
      </c>
      <c r="K2413">
        <v>1</v>
      </c>
      <c r="L2413" t="s">
        <v>4152</v>
      </c>
    </row>
    <row r="2414" spans="1:12" x14ac:dyDescent="0.2">
      <c r="A2414" t="s">
        <v>8718</v>
      </c>
      <c r="B2414" t="s">
        <v>8719</v>
      </c>
      <c r="C2414" t="s">
        <v>8720</v>
      </c>
      <c r="D2414" t="s">
        <v>21</v>
      </c>
      <c r="E2414" t="s">
        <v>16</v>
      </c>
      <c r="F2414">
        <v>28217</v>
      </c>
      <c r="G2414">
        <v>35.1598255647</v>
      </c>
      <c r="H2414">
        <v>-80.875802542800002</v>
      </c>
      <c r="I2414">
        <v>4</v>
      </c>
      <c r="J2414">
        <v>367</v>
      </c>
      <c r="K2414">
        <v>1</v>
      </c>
      <c r="L2414" t="s">
        <v>3605</v>
      </c>
    </row>
    <row r="2415" spans="1:12" x14ac:dyDescent="0.2">
      <c r="A2415" t="s">
        <v>8721</v>
      </c>
      <c r="B2415" t="s">
        <v>8722</v>
      </c>
      <c r="C2415" t="s">
        <v>8723</v>
      </c>
      <c r="D2415" t="s">
        <v>39</v>
      </c>
      <c r="E2415" t="s">
        <v>16</v>
      </c>
      <c r="F2415">
        <v>28025</v>
      </c>
      <c r="G2415">
        <v>35.415123899999998</v>
      </c>
      <c r="H2415">
        <v>-80.560814800000003</v>
      </c>
      <c r="I2415">
        <v>4</v>
      </c>
      <c r="J2415">
        <v>22</v>
      </c>
      <c r="K2415">
        <v>1</v>
      </c>
      <c r="L2415" t="s">
        <v>8724</v>
      </c>
    </row>
    <row r="2416" spans="1:12" x14ac:dyDescent="0.2">
      <c r="A2416" t="s">
        <v>8725</v>
      </c>
      <c r="B2416" t="s">
        <v>8726</v>
      </c>
      <c r="C2416" t="s">
        <v>8727</v>
      </c>
      <c r="D2416" t="s">
        <v>21</v>
      </c>
      <c r="E2416" t="s">
        <v>16</v>
      </c>
      <c r="F2416">
        <v>28212</v>
      </c>
      <c r="G2416">
        <v>35.185926700000003</v>
      </c>
      <c r="H2416">
        <v>-80.758910700000001</v>
      </c>
      <c r="I2416">
        <v>3</v>
      </c>
      <c r="J2416">
        <v>3</v>
      </c>
      <c r="K2416">
        <v>1</v>
      </c>
      <c r="L2416" t="s">
        <v>8728</v>
      </c>
    </row>
    <row r="2417" spans="1:12" x14ac:dyDescent="0.2">
      <c r="A2417" t="s">
        <v>8729</v>
      </c>
      <c r="B2417" t="s">
        <v>8730</v>
      </c>
      <c r="C2417" t="s">
        <v>8731</v>
      </c>
      <c r="D2417" t="s">
        <v>21</v>
      </c>
      <c r="E2417" t="s">
        <v>16</v>
      </c>
      <c r="F2417">
        <v>28210</v>
      </c>
      <c r="G2417">
        <v>35.117274000000002</v>
      </c>
      <c r="H2417">
        <v>-80.856801000000004</v>
      </c>
      <c r="I2417">
        <v>3.5</v>
      </c>
      <c r="J2417">
        <v>78</v>
      </c>
      <c r="K2417">
        <v>0</v>
      </c>
      <c r="L2417" t="s">
        <v>8732</v>
      </c>
    </row>
    <row r="2418" spans="1:12" x14ac:dyDescent="0.2">
      <c r="A2418" t="s">
        <v>8733</v>
      </c>
      <c r="B2418" t="s">
        <v>5107</v>
      </c>
      <c r="C2418" t="s">
        <v>8734</v>
      </c>
      <c r="D2418" t="s">
        <v>21</v>
      </c>
      <c r="E2418" t="s">
        <v>16</v>
      </c>
      <c r="F2418">
        <v>28269</v>
      </c>
      <c r="G2418">
        <v>35.333596100000001</v>
      </c>
      <c r="H2418">
        <v>-80.813176100000007</v>
      </c>
      <c r="I2418">
        <v>2.5</v>
      </c>
      <c r="J2418">
        <v>61</v>
      </c>
      <c r="K2418">
        <v>1</v>
      </c>
      <c r="L2418" t="s">
        <v>8735</v>
      </c>
    </row>
    <row r="2419" spans="1:12" x14ac:dyDescent="0.2">
      <c r="A2419" t="s">
        <v>8736</v>
      </c>
      <c r="B2419" t="s">
        <v>6794</v>
      </c>
      <c r="C2419" t="s">
        <v>8737</v>
      </c>
      <c r="D2419" t="s">
        <v>21</v>
      </c>
      <c r="E2419" t="s">
        <v>16</v>
      </c>
      <c r="F2419">
        <v>28211</v>
      </c>
      <c r="G2419">
        <v>35.174990000000001</v>
      </c>
      <c r="H2419">
        <v>-80.80198</v>
      </c>
      <c r="I2419">
        <v>2.5</v>
      </c>
      <c r="J2419">
        <v>66</v>
      </c>
      <c r="K2419">
        <v>1</v>
      </c>
      <c r="L2419" t="s">
        <v>8738</v>
      </c>
    </row>
    <row r="2420" spans="1:12" x14ac:dyDescent="0.2">
      <c r="A2420" t="s">
        <v>8739</v>
      </c>
      <c r="B2420" t="s">
        <v>446</v>
      </c>
      <c r="C2420" t="s">
        <v>8740</v>
      </c>
      <c r="D2420" t="s">
        <v>21</v>
      </c>
      <c r="E2420" t="s">
        <v>16</v>
      </c>
      <c r="F2420">
        <v>28210</v>
      </c>
      <c r="G2420">
        <v>35.146104999999999</v>
      </c>
      <c r="H2420">
        <v>-80.831564999999998</v>
      </c>
      <c r="I2420">
        <v>2</v>
      </c>
      <c r="J2420">
        <v>38</v>
      </c>
      <c r="K2420">
        <v>1</v>
      </c>
      <c r="L2420" t="s">
        <v>8741</v>
      </c>
    </row>
    <row r="2421" spans="1:12" x14ac:dyDescent="0.2">
      <c r="A2421" t="s">
        <v>8742</v>
      </c>
      <c r="B2421" t="s">
        <v>8743</v>
      </c>
      <c r="C2421" t="s">
        <v>8744</v>
      </c>
      <c r="D2421" t="s">
        <v>21</v>
      </c>
      <c r="E2421" t="s">
        <v>16</v>
      </c>
      <c r="F2421">
        <v>28206</v>
      </c>
      <c r="G2421">
        <v>35.239885000000001</v>
      </c>
      <c r="H2421">
        <v>-80.845305999999994</v>
      </c>
      <c r="I2421">
        <v>3.5</v>
      </c>
      <c r="J2421">
        <v>169</v>
      </c>
      <c r="K2421">
        <v>1</v>
      </c>
      <c r="L2421" t="s">
        <v>8745</v>
      </c>
    </row>
    <row r="2422" spans="1:12" x14ac:dyDescent="0.2">
      <c r="A2422" t="s">
        <v>8746</v>
      </c>
      <c r="B2422" t="s">
        <v>8747</v>
      </c>
      <c r="C2422" t="s">
        <v>8748</v>
      </c>
      <c r="D2422" t="s">
        <v>26</v>
      </c>
      <c r="E2422" t="s">
        <v>16</v>
      </c>
      <c r="F2422">
        <v>28078</v>
      </c>
      <c r="G2422">
        <v>35.357304642899997</v>
      </c>
      <c r="H2422">
        <v>-80.868652761000007</v>
      </c>
      <c r="I2422">
        <v>1.5</v>
      </c>
      <c r="J2422">
        <v>4</v>
      </c>
      <c r="K2422">
        <v>1</v>
      </c>
      <c r="L2422" t="s">
        <v>8749</v>
      </c>
    </row>
    <row r="2423" spans="1:12" x14ac:dyDescent="0.2">
      <c r="A2423" t="s">
        <v>8750</v>
      </c>
      <c r="B2423" t="s">
        <v>1190</v>
      </c>
      <c r="C2423" t="s">
        <v>8751</v>
      </c>
      <c r="D2423" t="s">
        <v>21</v>
      </c>
      <c r="E2423" t="s">
        <v>16</v>
      </c>
      <c r="F2423">
        <v>28269</v>
      </c>
      <c r="G2423">
        <v>35.371263900000002</v>
      </c>
      <c r="H2423">
        <v>-80.783162500000003</v>
      </c>
      <c r="I2423">
        <v>4.5</v>
      </c>
      <c r="J2423">
        <v>6</v>
      </c>
      <c r="K2423">
        <v>1</v>
      </c>
      <c r="L2423" t="s">
        <v>8752</v>
      </c>
    </row>
    <row r="2424" spans="1:12" x14ac:dyDescent="0.2">
      <c r="A2424" t="s">
        <v>8753</v>
      </c>
      <c r="B2424" t="s">
        <v>8754</v>
      </c>
      <c r="C2424" t="s">
        <v>8755</v>
      </c>
      <c r="D2424" t="s">
        <v>21</v>
      </c>
      <c r="E2424" t="s">
        <v>16</v>
      </c>
      <c r="F2424">
        <v>28209</v>
      </c>
      <c r="G2424">
        <v>35.164470799999997</v>
      </c>
      <c r="H2424">
        <v>-80.850324499999999</v>
      </c>
      <c r="I2424">
        <v>5</v>
      </c>
      <c r="J2424">
        <v>9</v>
      </c>
      <c r="K2424">
        <v>1</v>
      </c>
      <c r="L2424" t="s">
        <v>8756</v>
      </c>
    </row>
    <row r="2425" spans="1:12" x14ac:dyDescent="0.2">
      <c r="A2425" t="s">
        <v>8757</v>
      </c>
      <c r="B2425" t="s">
        <v>7181</v>
      </c>
      <c r="C2425" t="s">
        <v>8758</v>
      </c>
      <c r="D2425" t="s">
        <v>21</v>
      </c>
      <c r="E2425" t="s">
        <v>16</v>
      </c>
      <c r="F2425">
        <v>28217</v>
      </c>
      <c r="G2425">
        <v>35.158977</v>
      </c>
      <c r="H2425">
        <v>-80.886977999999999</v>
      </c>
      <c r="I2425">
        <v>1.5</v>
      </c>
      <c r="J2425">
        <v>13</v>
      </c>
      <c r="K2425">
        <v>0</v>
      </c>
      <c r="L2425" t="s">
        <v>3422</v>
      </c>
    </row>
    <row r="2426" spans="1:12" x14ac:dyDescent="0.2">
      <c r="A2426" t="s">
        <v>8759</v>
      </c>
      <c r="B2426" t="s">
        <v>8760</v>
      </c>
      <c r="C2426" t="s">
        <v>8761</v>
      </c>
      <c r="D2426" t="s">
        <v>30</v>
      </c>
      <c r="E2426" t="s">
        <v>16</v>
      </c>
      <c r="F2426">
        <v>28052</v>
      </c>
      <c r="G2426">
        <v>35.262752200000001</v>
      </c>
      <c r="H2426">
        <v>-81.186094999999995</v>
      </c>
      <c r="I2426">
        <v>1.5</v>
      </c>
      <c r="J2426">
        <v>11</v>
      </c>
      <c r="K2426">
        <v>1</v>
      </c>
      <c r="L2426" t="s">
        <v>8762</v>
      </c>
    </row>
    <row r="2427" spans="1:12" x14ac:dyDescent="0.2">
      <c r="A2427" t="s">
        <v>8763</v>
      </c>
      <c r="B2427" t="s">
        <v>8764</v>
      </c>
      <c r="D2427" t="s">
        <v>21</v>
      </c>
      <c r="E2427" t="s">
        <v>16</v>
      </c>
      <c r="F2427">
        <v>28212</v>
      </c>
      <c r="G2427">
        <v>35.195314000000003</v>
      </c>
      <c r="H2427">
        <v>-80.749156299999996</v>
      </c>
      <c r="I2427">
        <v>3.5</v>
      </c>
      <c r="J2427">
        <v>3</v>
      </c>
      <c r="K2427">
        <v>1</v>
      </c>
      <c r="L2427" t="s">
        <v>8765</v>
      </c>
    </row>
    <row r="2428" spans="1:12" x14ac:dyDescent="0.2">
      <c r="A2428" t="s">
        <v>8766</v>
      </c>
      <c r="B2428" t="s">
        <v>8767</v>
      </c>
      <c r="C2428" t="s">
        <v>8768</v>
      </c>
      <c r="D2428" t="s">
        <v>21</v>
      </c>
      <c r="E2428" t="s">
        <v>16</v>
      </c>
      <c r="F2428">
        <v>28211</v>
      </c>
      <c r="G2428">
        <v>35.153926938200001</v>
      </c>
      <c r="H2428">
        <v>-80.824799806300007</v>
      </c>
      <c r="I2428">
        <v>3</v>
      </c>
      <c r="J2428">
        <v>20</v>
      </c>
      <c r="K2428">
        <v>1</v>
      </c>
      <c r="L2428" t="s">
        <v>8769</v>
      </c>
    </row>
    <row r="2429" spans="1:12" x14ac:dyDescent="0.2">
      <c r="A2429" t="s">
        <v>8770</v>
      </c>
      <c r="B2429" t="s">
        <v>8771</v>
      </c>
      <c r="C2429" t="s">
        <v>8772</v>
      </c>
      <c r="D2429" t="s">
        <v>21</v>
      </c>
      <c r="E2429" t="s">
        <v>16</v>
      </c>
      <c r="F2429">
        <v>28213</v>
      </c>
      <c r="G2429">
        <v>35.282808799999998</v>
      </c>
      <c r="H2429">
        <v>-80.763464499999998</v>
      </c>
      <c r="I2429">
        <v>1.5</v>
      </c>
      <c r="J2429">
        <v>15</v>
      </c>
      <c r="K2429">
        <v>1</v>
      </c>
      <c r="L2429" t="s">
        <v>8773</v>
      </c>
    </row>
    <row r="2430" spans="1:12" x14ac:dyDescent="0.2">
      <c r="A2430" t="s">
        <v>8774</v>
      </c>
      <c r="B2430" t="s">
        <v>6873</v>
      </c>
      <c r="C2430" t="s">
        <v>8775</v>
      </c>
      <c r="D2430" t="s">
        <v>21</v>
      </c>
      <c r="E2430" t="s">
        <v>16</v>
      </c>
      <c r="F2430">
        <v>28217</v>
      </c>
      <c r="G2430">
        <v>35.178246899999998</v>
      </c>
      <c r="H2430">
        <v>-80.882637099999997</v>
      </c>
      <c r="I2430">
        <v>4</v>
      </c>
      <c r="J2430">
        <v>317</v>
      </c>
      <c r="K2430">
        <v>1</v>
      </c>
      <c r="L2430" t="s">
        <v>2905</v>
      </c>
    </row>
    <row r="2431" spans="1:12" x14ac:dyDescent="0.2">
      <c r="A2431" t="s">
        <v>8776</v>
      </c>
      <c r="B2431" t="s">
        <v>8777</v>
      </c>
      <c r="C2431" t="s">
        <v>8778</v>
      </c>
      <c r="D2431" t="s">
        <v>21</v>
      </c>
      <c r="E2431" t="s">
        <v>16</v>
      </c>
      <c r="F2431">
        <v>28205</v>
      </c>
      <c r="G2431">
        <v>35.193998700000002</v>
      </c>
      <c r="H2431">
        <v>-80.787031900000002</v>
      </c>
      <c r="I2431">
        <v>4</v>
      </c>
      <c r="J2431">
        <v>7</v>
      </c>
      <c r="K2431">
        <v>1</v>
      </c>
      <c r="L2431" t="s">
        <v>8779</v>
      </c>
    </row>
    <row r="2432" spans="1:12" x14ac:dyDescent="0.2">
      <c r="A2432" t="s">
        <v>8780</v>
      </c>
      <c r="B2432" t="s">
        <v>8781</v>
      </c>
      <c r="C2432" t="s">
        <v>8782</v>
      </c>
      <c r="D2432" t="s">
        <v>135</v>
      </c>
      <c r="E2432" t="s">
        <v>16</v>
      </c>
      <c r="F2432">
        <v>28105</v>
      </c>
      <c r="G2432">
        <v>35.126357868200003</v>
      </c>
      <c r="H2432">
        <v>-80.707910955599999</v>
      </c>
      <c r="I2432">
        <v>5</v>
      </c>
      <c r="J2432">
        <v>3</v>
      </c>
      <c r="K2432">
        <v>1</v>
      </c>
      <c r="L2432" t="s">
        <v>8783</v>
      </c>
    </row>
    <row r="2433" spans="1:12" x14ac:dyDescent="0.2">
      <c r="A2433" t="s">
        <v>8784</v>
      </c>
      <c r="B2433" t="s">
        <v>8785</v>
      </c>
      <c r="C2433" t="s">
        <v>8786</v>
      </c>
      <c r="D2433" t="s">
        <v>601</v>
      </c>
      <c r="E2433" t="s">
        <v>16</v>
      </c>
      <c r="F2433">
        <v>28083</v>
      </c>
      <c r="G2433">
        <v>35.458631799999999</v>
      </c>
      <c r="H2433">
        <v>-80.609708299999994</v>
      </c>
      <c r="I2433">
        <v>3</v>
      </c>
      <c r="J2433">
        <v>15</v>
      </c>
      <c r="K2433">
        <v>1</v>
      </c>
      <c r="L2433" t="s">
        <v>8787</v>
      </c>
    </row>
    <row r="2434" spans="1:12" x14ac:dyDescent="0.2">
      <c r="A2434" t="s">
        <v>8788</v>
      </c>
      <c r="B2434" t="s">
        <v>8789</v>
      </c>
      <c r="C2434" t="s">
        <v>8790</v>
      </c>
      <c r="D2434" t="s">
        <v>1452</v>
      </c>
      <c r="E2434" t="s">
        <v>16</v>
      </c>
      <c r="F2434">
        <v>28164</v>
      </c>
      <c r="G2434">
        <v>35.353663500000003</v>
      </c>
      <c r="H2434">
        <v>-81.088993500000001</v>
      </c>
      <c r="I2434">
        <v>2.5</v>
      </c>
      <c r="J2434">
        <v>7</v>
      </c>
      <c r="K2434">
        <v>1</v>
      </c>
      <c r="L2434" t="s">
        <v>176</v>
      </c>
    </row>
    <row r="2435" spans="1:12" x14ac:dyDescent="0.2">
      <c r="A2435" t="s">
        <v>8791</v>
      </c>
      <c r="B2435" t="s">
        <v>8792</v>
      </c>
      <c r="C2435" t="s">
        <v>8793</v>
      </c>
      <c r="D2435" t="s">
        <v>295</v>
      </c>
      <c r="E2435" t="s">
        <v>16</v>
      </c>
      <c r="F2435">
        <v>28134</v>
      </c>
      <c r="G2435">
        <v>35.086854608199999</v>
      </c>
      <c r="H2435">
        <v>-80.879909442900001</v>
      </c>
      <c r="I2435">
        <v>3</v>
      </c>
      <c r="J2435">
        <v>15</v>
      </c>
      <c r="K2435">
        <v>1</v>
      </c>
      <c r="L2435" t="s">
        <v>8794</v>
      </c>
    </row>
    <row r="2436" spans="1:12" x14ac:dyDescent="0.2">
      <c r="A2436" t="s">
        <v>8795</v>
      </c>
      <c r="B2436" t="s">
        <v>8796</v>
      </c>
      <c r="C2436" t="s">
        <v>8797</v>
      </c>
      <c r="D2436" t="s">
        <v>456</v>
      </c>
      <c r="E2436" t="s">
        <v>16</v>
      </c>
      <c r="F2436">
        <v>28012</v>
      </c>
      <c r="G2436">
        <v>35.2428423</v>
      </c>
      <c r="H2436">
        <v>-81.037688500000002</v>
      </c>
      <c r="I2436">
        <v>4.5</v>
      </c>
      <c r="J2436">
        <v>13</v>
      </c>
      <c r="K2436">
        <v>0</v>
      </c>
      <c r="L2436" t="s">
        <v>8798</v>
      </c>
    </row>
    <row r="2437" spans="1:12" x14ac:dyDescent="0.2">
      <c r="A2437" t="s">
        <v>8799</v>
      </c>
      <c r="B2437" t="s">
        <v>8800</v>
      </c>
      <c r="C2437" t="s">
        <v>8801</v>
      </c>
      <c r="D2437" t="s">
        <v>21</v>
      </c>
      <c r="E2437" t="s">
        <v>16</v>
      </c>
      <c r="F2437">
        <v>28262</v>
      </c>
      <c r="G2437">
        <v>35.367896999999999</v>
      </c>
      <c r="H2437">
        <v>-80.734454999999997</v>
      </c>
      <c r="I2437">
        <v>2</v>
      </c>
      <c r="J2437">
        <v>7</v>
      </c>
      <c r="K2437">
        <v>1</v>
      </c>
      <c r="L2437" t="s">
        <v>1041</v>
      </c>
    </row>
    <row r="2438" spans="1:12" x14ac:dyDescent="0.2">
      <c r="A2438" t="s">
        <v>8802</v>
      </c>
      <c r="B2438" t="s">
        <v>4243</v>
      </c>
      <c r="C2438" t="s">
        <v>8803</v>
      </c>
      <c r="D2438" t="s">
        <v>21</v>
      </c>
      <c r="E2438" t="s">
        <v>16</v>
      </c>
      <c r="F2438">
        <v>28203</v>
      </c>
      <c r="G2438">
        <v>35.209278140999999</v>
      </c>
      <c r="H2438">
        <v>-80.860678888899997</v>
      </c>
      <c r="I2438">
        <v>5</v>
      </c>
      <c r="J2438">
        <v>3</v>
      </c>
      <c r="K2438">
        <v>1</v>
      </c>
      <c r="L2438" t="s">
        <v>8804</v>
      </c>
    </row>
    <row r="2439" spans="1:12" x14ac:dyDescent="0.2">
      <c r="A2439" t="s">
        <v>8805</v>
      </c>
      <c r="B2439" t="s">
        <v>8806</v>
      </c>
      <c r="C2439" t="s">
        <v>8807</v>
      </c>
      <c r="D2439" t="s">
        <v>21</v>
      </c>
      <c r="E2439" t="s">
        <v>16</v>
      </c>
      <c r="F2439">
        <v>28269</v>
      </c>
      <c r="G2439">
        <v>35.310151300000001</v>
      </c>
      <c r="H2439">
        <v>-80.839465599999997</v>
      </c>
      <c r="I2439">
        <v>4.5</v>
      </c>
      <c r="J2439">
        <v>8</v>
      </c>
      <c r="K2439">
        <v>1</v>
      </c>
      <c r="L2439" t="s">
        <v>8808</v>
      </c>
    </row>
    <row r="2440" spans="1:12" x14ac:dyDescent="0.2">
      <c r="A2440" t="s">
        <v>8809</v>
      </c>
      <c r="B2440" t="s">
        <v>8810</v>
      </c>
      <c r="D2440" t="s">
        <v>21</v>
      </c>
      <c r="E2440" t="s">
        <v>16</v>
      </c>
      <c r="F2440">
        <v>28202</v>
      </c>
      <c r="G2440">
        <v>35.232678100000001</v>
      </c>
      <c r="H2440">
        <v>-80.846082199999998</v>
      </c>
      <c r="I2440">
        <v>4.5</v>
      </c>
      <c r="J2440">
        <v>171</v>
      </c>
      <c r="K2440">
        <v>1</v>
      </c>
      <c r="L2440" t="s">
        <v>8811</v>
      </c>
    </row>
    <row r="2441" spans="1:12" x14ac:dyDescent="0.2">
      <c r="A2441" t="s">
        <v>8812</v>
      </c>
      <c r="B2441" t="s">
        <v>7977</v>
      </c>
      <c r="C2441" t="s">
        <v>8813</v>
      </c>
      <c r="D2441" t="s">
        <v>21</v>
      </c>
      <c r="E2441" t="s">
        <v>16</v>
      </c>
      <c r="F2441">
        <v>28217</v>
      </c>
      <c r="G2441">
        <v>35.139142999999997</v>
      </c>
      <c r="H2441">
        <v>-80.9082346</v>
      </c>
      <c r="I2441">
        <v>2.5</v>
      </c>
      <c r="J2441">
        <v>81</v>
      </c>
      <c r="K2441">
        <v>1</v>
      </c>
      <c r="L2441" t="s">
        <v>8814</v>
      </c>
    </row>
    <row r="2442" spans="1:12" x14ac:dyDescent="0.2">
      <c r="A2442" t="s">
        <v>8815</v>
      </c>
      <c r="B2442" t="s">
        <v>2528</v>
      </c>
      <c r="C2442" t="s">
        <v>8816</v>
      </c>
      <c r="D2442" t="s">
        <v>21</v>
      </c>
      <c r="E2442" t="s">
        <v>16</v>
      </c>
      <c r="F2442">
        <v>28205</v>
      </c>
      <c r="G2442">
        <v>35.204521100000001</v>
      </c>
      <c r="H2442">
        <v>-80.802458400000006</v>
      </c>
      <c r="I2442">
        <v>3</v>
      </c>
      <c r="J2442">
        <v>21</v>
      </c>
      <c r="K2442">
        <v>1</v>
      </c>
      <c r="L2442" t="s">
        <v>8817</v>
      </c>
    </row>
    <row r="2443" spans="1:12" x14ac:dyDescent="0.2">
      <c r="A2443" t="s">
        <v>8818</v>
      </c>
      <c r="B2443" t="s">
        <v>8819</v>
      </c>
      <c r="C2443" t="s">
        <v>8820</v>
      </c>
      <c r="D2443" t="s">
        <v>21</v>
      </c>
      <c r="E2443" t="s">
        <v>16</v>
      </c>
      <c r="F2443">
        <v>28214</v>
      </c>
      <c r="G2443">
        <v>35.272779722899998</v>
      </c>
      <c r="H2443">
        <v>-81.005211571399997</v>
      </c>
      <c r="I2443">
        <v>3</v>
      </c>
      <c r="J2443">
        <v>93</v>
      </c>
      <c r="K2443">
        <v>1</v>
      </c>
      <c r="L2443" t="s">
        <v>8821</v>
      </c>
    </row>
    <row r="2444" spans="1:12" x14ac:dyDescent="0.2">
      <c r="A2444" t="s">
        <v>8822</v>
      </c>
      <c r="B2444" t="s">
        <v>8823</v>
      </c>
      <c r="C2444" t="s">
        <v>8824</v>
      </c>
      <c r="D2444" t="s">
        <v>21</v>
      </c>
      <c r="E2444" t="s">
        <v>16</v>
      </c>
      <c r="F2444">
        <v>28216</v>
      </c>
      <c r="G2444">
        <v>35.352552799999998</v>
      </c>
      <c r="H2444">
        <v>-80.851188800000003</v>
      </c>
      <c r="I2444">
        <v>3.5</v>
      </c>
      <c r="J2444">
        <v>3</v>
      </c>
      <c r="K2444">
        <v>0</v>
      </c>
      <c r="L2444" t="s">
        <v>8825</v>
      </c>
    </row>
    <row r="2445" spans="1:12" x14ac:dyDescent="0.2">
      <c r="A2445" t="s">
        <v>8826</v>
      </c>
      <c r="B2445" t="s">
        <v>8827</v>
      </c>
      <c r="C2445" t="s">
        <v>8828</v>
      </c>
      <c r="D2445" t="s">
        <v>21</v>
      </c>
      <c r="E2445" t="s">
        <v>16</v>
      </c>
      <c r="F2445">
        <v>28202</v>
      </c>
      <c r="G2445">
        <v>35.222791000000001</v>
      </c>
      <c r="H2445">
        <v>-80.833312000000006</v>
      </c>
      <c r="I2445">
        <v>4</v>
      </c>
      <c r="J2445">
        <v>4</v>
      </c>
      <c r="K2445">
        <v>1</v>
      </c>
      <c r="L2445" t="s">
        <v>159</v>
      </c>
    </row>
    <row r="2446" spans="1:12" x14ac:dyDescent="0.2">
      <c r="A2446" t="s">
        <v>8829</v>
      </c>
      <c r="B2446" t="s">
        <v>8830</v>
      </c>
      <c r="C2446" t="s">
        <v>8831</v>
      </c>
      <c r="D2446" t="s">
        <v>21</v>
      </c>
      <c r="E2446" t="s">
        <v>16</v>
      </c>
      <c r="F2446">
        <v>28207</v>
      </c>
      <c r="G2446">
        <v>35.204798199999999</v>
      </c>
      <c r="H2446">
        <v>-80.8192229</v>
      </c>
      <c r="I2446">
        <v>5</v>
      </c>
      <c r="J2446">
        <v>3</v>
      </c>
      <c r="K2446">
        <v>1</v>
      </c>
      <c r="L2446" t="s">
        <v>8832</v>
      </c>
    </row>
    <row r="2447" spans="1:12" x14ac:dyDescent="0.2">
      <c r="A2447" t="s">
        <v>8833</v>
      </c>
      <c r="B2447" t="s">
        <v>8834</v>
      </c>
      <c r="C2447" t="s">
        <v>8835</v>
      </c>
      <c r="D2447" t="s">
        <v>359</v>
      </c>
      <c r="E2447" t="s">
        <v>16</v>
      </c>
      <c r="F2447">
        <v>28036</v>
      </c>
      <c r="G2447">
        <v>35.501223674800002</v>
      </c>
      <c r="H2447">
        <v>-80.860701451300002</v>
      </c>
      <c r="I2447">
        <v>5</v>
      </c>
      <c r="J2447">
        <v>4</v>
      </c>
      <c r="K2447">
        <v>1</v>
      </c>
      <c r="L2447" t="s">
        <v>8836</v>
      </c>
    </row>
    <row r="2448" spans="1:12" x14ac:dyDescent="0.2">
      <c r="A2448" t="s">
        <v>8837</v>
      </c>
      <c r="B2448" t="s">
        <v>8838</v>
      </c>
      <c r="C2448" t="s">
        <v>8839</v>
      </c>
      <c r="D2448" t="s">
        <v>697</v>
      </c>
      <c r="E2448" t="s">
        <v>16</v>
      </c>
      <c r="F2448">
        <v>28037</v>
      </c>
      <c r="G2448">
        <v>35.481527</v>
      </c>
      <c r="H2448">
        <v>-80.994377999999998</v>
      </c>
      <c r="I2448">
        <v>4</v>
      </c>
      <c r="J2448">
        <v>4</v>
      </c>
      <c r="K2448">
        <v>0</v>
      </c>
      <c r="L2448" t="s">
        <v>8840</v>
      </c>
    </row>
    <row r="2449" spans="1:12" x14ac:dyDescent="0.2">
      <c r="A2449" t="s">
        <v>8841</v>
      </c>
      <c r="B2449" t="s">
        <v>8842</v>
      </c>
      <c r="C2449" t="s">
        <v>8843</v>
      </c>
      <c r="D2449" t="s">
        <v>30</v>
      </c>
      <c r="E2449" t="s">
        <v>16</v>
      </c>
      <c r="F2449">
        <v>28052</v>
      </c>
      <c r="G2449">
        <v>35.263887799999999</v>
      </c>
      <c r="H2449">
        <v>-81.183388399999998</v>
      </c>
      <c r="I2449">
        <v>5</v>
      </c>
      <c r="J2449">
        <v>4</v>
      </c>
      <c r="K2449">
        <v>0</v>
      </c>
      <c r="L2449" t="s">
        <v>8844</v>
      </c>
    </row>
    <row r="2450" spans="1:12" x14ac:dyDescent="0.2">
      <c r="A2450" t="s">
        <v>8845</v>
      </c>
      <c r="B2450" t="s">
        <v>8846</v>
      </c>
      <c r="C2450" t="s">
        <v>8847</v>
      </c>
      <c r="D2450" t="s">
        <v>30</v>
      </c>
      <c r="E2450" t="s">
        <v>16</v>
      </c>
      <c r="F2450">
        <v>28056</v>
      </c>
      <c r="G2450">
        <v>35.220676580199999</v>
      </c>
      <c r="H2450">
        <v>-81.095959916599995</v>
      </c>
      <c r="I2450">
        <v>4</v>
      </c>
      <c r="J2450">
        <v>12</v>
      </c>
      <c r="K2450">
        <v>0</v>
      </c>
      <c r="L2450" t="s">
        <v>8848</v>
      </c>
    </row>
    <row r="2451" spans="1:12" x14ac:dyDescent="0.2">
      <c r="A2451" t="s">
        <v>8849</v>
      </c>
      <c r="B2451" t="s">
        <v>8850</v>
      </c>
      <c r="C2451" t="s">
        <v>391</v>
      </c>
      <c r="D2451" t="s">
        <v>21</v>
      </c>
      <c r="E2451" t="s">
        <v>16</v>
      </c>
      <c r="F2451">
        <v>28209</v>
      </c>
      <c r="G2451">
        <v>35.151249999999997</v>
      </c>
      <c r="H2451">
        <v>-80.832199000000003</v>
      </c>
      <c r="I2451">
        <v>1.5</v>
      </c>
      <c r="J2451">
        <v>87</v>
      </c>
      <c r="K2451">
        <v>1</v>
      </c>
      <c r="L2451" t="s">
        <v>8851</v>
      </c>
    </row>
    <row r="2452" spans="1:12" x14ac:dyDescent="0.2">
      <c r="A2452" t="s">
        <v>8852</v>
      </c>
      <c r="B2452" t="s">
        <v>8853</v>
      </c>
      <c r="C2452" t="s">
        <v>8854</v>
      </c>
      <c r="D2452" t="s">
        <v>21</v>
      </c>
      <c r="E2452" t="s">
        <v>16</v>
      </c>
      <c r="F2452">
        <v>28210</v>
      </c>
      <c r="G2452">
        <v>35.1455147</v>
      </c>
      <c r="H2452">
        <v>-80.864113099999997</v>
      </c>
      <c r="I2452">
        <v>1</v>
      </c>
      <c r="J2452">
        <v>3</v>
      </c>
      <c r="K2452">
        <v>1</v>
      </c>
      <c r="L2452" t="s">
        <v>4855</v>
      </c>
    </row>
    <row r="2453" spans="1:12" x14ac:dyDescent="0.2">
      <c r="A2453" t="s">
        <v>8855</v>
      </c>
      <c r="B2453" t="s">
        <v>8856</v>
      </c>
      <c r="C2453" t="s">
        <v>8857</v>
      </c>
      <c r="D2453" t="s">
        <v>30</v>
      </c>
      <c r="E2453" t="s">
        <v>16</v>
      </c>
      <c r="F2453">
        <v>28056</v>
      </c>
      <c r="G2453">
        <v>35.224793400000003</v>
      </c>
      <c r="H2453">
        <v>-81.106915000000001</v>
      </c>
      <c r="I2453">
        <v>3.5</v>
      </c>
      <c r="J2453">
        <v>7</v>
      </c>
      <c r="K2453">
        <v>1</v>
      </c>
      <c r="L2453" t="s">
        <v>8858</v>
      </c>
    </row>
    <row r="2454" spans="1:12" x14ac:dyDescent="0.2">
      <c r="A2454" t="s">
        <v>8859</v>
      </c>
      <c r="B2454" t="s">
        <v>8860</v>
      </c>
      <c r="C2454" t="s">
        <v>8861</v>
      </c>
      <c r="D2454" t="s">
        <v>21</v>
      </c>
      <c r="E2454" t="s">
        <v>16</v>
      </c>
      <c r="F2454">
        <v>28208</v>
      </c>
      <c r="G2454">
        <v>35.219270051700001</v>
      </c>
      <c r="H2454">
        <v>-80.945077464700006</v>
      </c>
      <c r="I2454">
        <v>3</v>
      </c>
      <c r="J2454">
        <v>24</v>
      </c>
      <c r="K2454">
        <v>1</v>
      </c>
      <c r="L2454" t="s">
        <v>8862</v>
      </c>
    </row>
    <row r="2455" spans="1:12" x14ac:dyDescent="0.2">
      <c r="A2455" t="s">
        <v>8863</v>
      </c>
      <c r="B2455" t="s">
        <v>8864</v>
      </c>
      <c r="C2455" t="s">
        <v>8865</v>
      </c>
      <c r="D2455" t="s">
        <v>21</v>
      </c>
      <c r="E2455" t="s">
        <v>16</v>
      </c>
      <c r="F2455">
        <v>28211</v>
      </c>
      <c r="G2455">
        <v>35.188986200000002</v>
      </c>
      <c r="H2455">
        <v>-80.807712300000006</v>
      </c>
      <c r="I2455">
        <v>3.5</v>
      </c>
      <c r="J2455">
        <v>16</v>
      </c>
      <c r="K2455">
        <v>0</v>
      </c>
      <c r="L2455" t="s">
        <v>8866</v>
      </c>
    </row>
    <row r="2456" spans="1:12" x14ac:dyDescent="0.2">
      <c r="A2456" t="s">
        <v>8867</v>
      </c>
      <c r="B2456" t="s">
        <v>8868</v>
      </c>
      <c r="C2456" t="s">
        <v>8869</v>
      </c>
      <c r="D2456" t="s">
        <v>15</v>
      </c>
      <c r="E2456" t="s">
        <v>16</v>
      </c>
      <c r="F2456">
        <v>28031</v>
      </c>
      <c r="G2456">
        <v>35.448080099999999</v>
      </c>
      <c r="H2456">
        <v>-80.890136200000001</v>
      </c>
      <c r="I2456">
        <v>3.5</v>
      </c>
      <c r="J2456">
        <v>17</v>
      </c>
      <c r="K2456">
        <v>0</v>
      </c>
      <c r="L2456" t="s">
        <v>8870</v>
      </c>
    </row>
    <row r="2457" spans="1:12" x14ac:dyDescent="0.2">
      <c r="A2457" t="s">
        <v>8871</v>
      </c>
      <c r="B2457" t="s">
        <v>3485</v>
      </c>
      <c r="C2457" t="s">
        <v>8872</v>
      </c>
      <c r="D2457" t="s">
        <v>21</v>
      </c>
      <c r="E2457" t="s">
        <v>16</v>
      </c>
      <c r="F2457">
        <v>28277</v>
      </c>
      <c r="G2457">
        <v>35.0543099</v>
      </c>
      <c r="H2457">
        <v>-80.767901499999994</v>
      </c>
      <c r="I2457">
        <v>3</v>
      </c>
      <c r="J2457">
        <v>58</v>
      </c>
      <c r="K2457">
        <v>1</v>
      </c>
      <c r="L2457" t="s">
        <v>8873</v>
      </c>
    </row>
    <row r="2458" spans="1:12" x14ac:dyDescent="0.2">
      <c r="A2458" t="s">
        <v>8874</v>
      </c>
      <c r="B2458" t="s">
        <v>8875</v>
      </c>
      <c r="C2458" t="s">
        <v>8876</v>
      </c>
      <c r="D2458" t="s">
        <v>21</v>
      </c>
      <c r="E2458" t="s">
        <v>16</v>
      </c>
      <c r="F2458">
        <v>28214</v>
      </c>
      <c r="G2458">
        <v>35.299610299999998</v>
      </c>
      <c r="H2458">
        <v>-80.983632299999996</v>
      </c>
      <c r="I2458">
        <v>2.5</v>
      </c>
      <c r="J2458">
        <v>3</v>
      </c>
      <c r="K2458">
        <v>1</v>
      </c>
      <c r="L2458" t="s">
        <v>8877</v>
      </c>
    </row>
    <row r="2459" spans="1:12" x14ac:dyDescent="0.2">
      <c r="A2459" t="s">
        <v>8878</v>
      </c>
      <c r="B2459" t="s">
        <v>8879</v>
      </c>
      <c r="C2459" t="s">
        <v>552</v>
      </c>
      <c r="D2459" t="s">
        <v>21</v>
      </c>
      <c r="E2459" t="s">
        <v>16</v>
      </c>
      <c r="F2459">
        <v>28208</v>
      </c>
      <c r="G2459">
        <v>35.220559399999999</v>
      </c>
      <c r="H2459">
        <v>-80.943873699999997</v>
      </c>
      <c r="I2459">
        <v>3.5</v>
      </c>
      <c r="J2459">
        <v>3</v>
      </c>
      <c r="K2459">
        <v>1</v>
      </c>
      <c r="L2459" t="s">
        <v>8880</v>
      </c>
    </row>
    <row r="2460" spans="1:12" x14ac:dyDescent="0.2">
      <c r="A2460" t="s">
        <v>8881</v>
      </c>
      <c r="B2460" t="s">
        <v>8882</v>
      </c>
      <c r="C2460" t="s">
        <v>8883</v>
      </c>
      <c r="D2460" t="s">
        <v>21</v>
      </c>
      <c r="E2460" t="s">
        <v>16</v>
      </c>
      <c r="F2460">
        <v>28215</v>
      </c>
      <c r="G2460">
        <v>35.249760299999998</v>
      </c>
      <c r="H2460">
        <v>-80.779328300000003</v>
      </c>
      <c r="I2460">
        <v>2</v>
      </c>
      <c r="J2460">
        <v>4</v>
      </c>
      <c r="K2460">
        <v>1</v>
      </c>
      <c r="L2460" t="s">
        <v>287</v>
      </c>
    </row>
    <row r="2461" spans="1:12" x14ac:dyDescent="0.2">
      <c r="A2461" t="s">
        <v>8884</v>
      </c>
      <c r="B2461" t="s">
        <v>8885</v>
      </c>
      <c r="C2461" t="s">
        <v>8886</v>
      </c>
      <c r="D2461" t="s">
        <v>21</v>
      </c>
      <c r="E2461" t="s">
        <v>16</v>
      </c>
      <c r="F2461">
        <v>28208</v>
      </c>
      <c r="G2461">
        <v>35.224137300000002</v>
      </c>
      <c r="H2461">
        <v>-80.898844699999998</v>
      </c>
      <c r="I2461">
        <v>4</v>
      </c>
      <c r="J2461">
        <v>13</v>
      </c>
      <c r="K2461">
        <v>1</v>
      </c>
      <c r="L2461" t="s">
        <v>8887</v>
      </c>
    </row>
    <row r="2462" spans="1:12" x14ac:dyDescent="0.2">
      <c r="A2462" t="s">
        <v>8888</v>
      </c>
      <c r="B2462" t="s">
        <v>8889</v>
      </c>
      <c r="C2462" t="s">
        <v>8890</v>
      </c>
      <c r="D2462" t="s">
        <v>39</v>
      </c>
      <c r="E2462" t="s">
        <v>16</v>
      </c>
      <c r="F2462">
        <v>28027</v>
      </c>
      <c r="G2462">
        <v>35.373560375499999</v>
      </c>
      <c r="H2462">
        <v>-80.722430399100006</v>
      </c>
      <c r="I2462">
        <v>3.5</v>
      </c>
      <c r="J2462">
        <v>54</v>
      </c>
      <c r="K2462">
        <v>1</v>
      </c>
      <c r="L2462" t="s">
        <v>8891</v>
      </c>
    </row>
    <row r="2463" spans="1:12" x14ac:dyDescent="0.2">
      <c r="A2463" t="s">
        <v>8892</v>
      </c>
      <c r="B2463" t="s">
        <v>8893</v>
      </c>
      <c r="C2463" t="s">
        <v>8894</v>
      </c>
      <c r="D2463" t="s">
        <v>21</v>
      </c>
      <c r="E2463" t="s">
        <v>16</v>
      </c>
      <c r="F2463">
        <v>28262</v>
      </c>
      <c r="G2463">
        <v>35.3365842706</v>
      </c>
      <c r="H2463">
        <v>-80.754339694899997</v>
      </c>
      <c r="I2463">
        <v>4.5</v>
      </c>
      <c r="J2463">
        <v>24</v>
      </c>
      <c r="K2463">
        <v>1</v>
      </c>
      <c r="L2463" t="s">
        <v>8895</v>
      </c>
    </row>
    <row r="2464" spans="1:12" x14ac:dyDescent="0.2">
      <c r="A2464" t="s">
        <v>8896</v>
      </c>
      <c r="B2464" t="s">
        <v>8897</v>
      </c>
      <c r="C2464" t="s">
        <v>8898</v>
      </c>
      <c r="D2464" t="s">
        <v>456</v>
      </c>
      <c r="E2464" t="s">
        <v>16</v>
      </c>
      <c r="F2464">
        <v>28012</v>
      </c>
      <c r="G2464">
        <v>35.25226</v>
      </c>
      <c r="H2464">
        <v>-81.029012300000005</v>
      </c>
      <c r="I2464">
        <v>2</v>
      </c>
      <c r="J2464">
        <v>3</v>
      </c>
      <c r="K2464">
        <v>1</v>
      </c>
      <c r="L2464" t="s">
        <v>8899</v>
      </c>
    </row>
    <row r="2465" spans="1:12" x14ac:dyDescent="0.2">
      <c r="A2465" t="s">
        <v>8900</v>
      </c>
      <c r="B2465" t="s">
        <v>8901</v>
      </c>
      <c r="C2465" t="s">
        <v>8902</v>
      </c>
      <c r="D2465" t="s">
        <v>21</v>
      </c>
      <c r="E2465" t="s">
        <v>16</v>
      </c>
      <c r="F2465">
        <v>28277</v>
      </c>
      <c r="G2465">
        <v>35.029891800000001</v>
      </c>
      <c r="H2465">
        <v>-80.831226400000006</v>
      </c>
      <c r="I2465">
        <v>5</v>
      </c>
      <c r="J2465">
        <v>5</v>
      </c>
      <c r="K2465">
        <v>1</v>
      </c>
      <c r="L2465" t="s">
        <v>8903</v>
      </c>
    </row>
    <row r="2466" spans="1:12" x14ac:dyDescent="0.2">
      <c r="A2466" t="s">
        <v>8904</v>
      </c>
      <c r="B2466" t="s">
        <v>8905</v>
      </c>
      <c r="C2466" t="s">
        <v>3479</v>
      </c>
      <c r="D2466" t="s">
        <v>21</v>
      </c>
      <c r="E2466" t="s">
        <v>16</v>
      </c>
      <c r="F2466">
        <v>28206</v>
      </c>
      <c r="G2466">
        <v>35.239081218700001</v>
      </c>
      <c r="H2466">
        <v>-80.845481827900002</v>
      </c>
      <c r="I2466">
        <v>3.5</v>
      </c>
      <c r="J2466">
        <v>8</v>
      </c>
      <c r="K2466">
        <v>1</v>
      </c>
      <c r="L2466" t="s">
        <v>8906</v>
      </c>
    </row>
    <row r="2467" spans="1:12" x14ac:dyDescent="0.2">
      <c r="A2467" t="s">
        <v>8907</v>
      </c>
      <c r="B2467" t="s">
        <v>8908</v>
      </c>
      <c r="C2467" t="s">
        <v>8909</v>
      </c>
      <c r="D2467" t="s">
        <v>30</v>
      </c>
      <c r="E2467" t="s">
        <v>16</v>
      </c>
      <c r="F2467">
        <v>28054</v>
      </c>
      <c r="G2467">
        <v>35.268502499999997</v>
      </c>
      <c r="H2467">
        <v>-81.169172799999998</v>
      </c>
      <c r="I2467">
        <v>5</v>
      </c>
      <c r="J2467">
        <v>8</v>
      </c>
      <c r="K2467">
        <v>1</v>
      </c>
      <c r="L2467" t="s">
        <v>8910</v>
      </c>
    </row>
    <row r="2468" spans="1:12" x14ac:dyDescent="0.2">
      <c r="A2468" t="s">
        <v>8911</v>
      </c>
      <c r="B2468" t="s">
        <v>8912</v>
      </c>
      <c r="C2468" t="s">
        <v>8913</v>
      </c>
      <c r="D2468" t="s">
        <v>21</v>
      </c>
      <c r="E2468" t="s">
        <v>16</v>
      </c>
      <c r="F2468">
        <v>28206</v>
      </c>
      <c r="G2468">
        <v>35.252998599999998</v>
      </c>
      <c r="H2468">
        <v>-80.826257400000003</v>
      </c>
      <c r="I2468">
        <v>4.5</v>
      </c>
      <c r="J2468">
        <v>18</v>
      </c>
      <c r="K2468">
        <v>1</v>
      </c>
      <c r="L2468" t="s">
        <v>8914</v>
      </c>
    </row>
    <row r="2469" spans="1:12" x14ac:dyDescent="0.2">
      <c r="A2469" t="s">
        <v>8915</v>
      </c>
      <c r="B2469" t="s">
        <v>8916</v>
      </c>
      <c r="C2469" t="s">
        <v>8917</v>
      </c>
      <c r="D2469" t="s">
        <v>21</v>
      </c>
      <c r="E2469" t="s">
        <v>16</v>
      </c>
      <c r="F2469">
        <v>28203</v>
      </c>
      <c r="G2469">
        <v>35.219216600000003</v>
      </c>
      <c r="H2469">
        <v>-80.857714099999995</v>
      </c>
      <c r="I2469">
        <v>4</v>
      </c>
      <c r="J2469">
        <v>1124</v>
      </c>
      <c r="K2469">
        <v>1</v>
      </c>
      <c r="L2469" t="s">
        <v>8918</v>
      </c>
    </row>
    <row r="2470" spans="1:12" x14ac:dyDescent="0.2">
      <c r="A2470" t="s">
        <v>8919</v>
      </c>
      <c r="B2470" t="s">
        <v>8920</v>
      </c>
      <c r="C2470" t="s">
        <v>8921</v>
      </c>
      <c r="D2470" t="s">
        <v>21</v>
      </c>
      <c r="E2470" t="s">
        <v>16</v>
      </c>
      <c r="F2470">
        <v>28205</v>
      </c>
      <c r="G2470">
        <v>35.199099599999997</v>
      </c>
      <c r="H2470">
        <v>-80.766626000000002</v>
      </c>
      <c r="I2470">
        <v>5</v>
      </c>
      <c r="J2470">
        <v>6</v>
      </c>
      <c r="K2470">
        <v>1</v>
      </c>
      <c r="L2470" t="s">
        <v>8922</v>
      </c>
    </row>
    <row r="2471" spans="1:12" x14ac:dyDescent="0.2">
      <c r="A2471" t="s">
        <v>8923</v>
      </c>
      <c r="B2471" t="s">
        <v>8924</v>
      </c>
      <c r="C2471" t="s">
        <v>8925</v>
      </c>
      <c r="D2471" t="s">
        <v>21</v>
      </c>
      <c r="E2471" t="s">
        <v>16</v>
      </c>
      <c r="F2471">
        <v>28217</v>
      </c>
      <c r="G2471">
        <v>35.167788999999999</v>
      </c>
      <c r="H2471">
        <v>-80.882019999999997</v>
      </c>
      <c r="I2471">
        <v>3</v>
      </c>
      <c r="J2471">
        <v>6</v>
      </c>
      <c r="K2471">
        <v>1</v>
      </c>
      <c r="L2471" t="s">
        <v>8926</v>
      </c>
    </row>
    <row r="2472" spans="1:12" x14ac:dyDescent="0.2">
      <c r="A2472" t="s">
        <v>8927</v>
      </c>
      <c r="B2472" t="s">
        <v>8928</v>
      </c>
      <c r="C2472" t="s">
        <v>2004</v>
      </c>
      <c r="D2472" t="s">
        <v>239</v>
      </c>
      <c r="E2472" t="s">
        <v>16</v>
      </c>
      <c r="F2472">
        <v>28173</v>
      </c>
      <c r="G2472">
        <v>34.923808999999999</v>
      </c>
      <c r="H2472">
        <v>-80.739172999999994</v>
      </c>
      <c r="I2472">
        <v>5</v>
      </c>
      <c r="J2472">
        <v>4</v>
      </c>
      <c r="K2472">
        <v>1</v>
      </c>
      <c r="L2472" t="s">
        <v>8929</v>
      </c>
    </row>
    <row r="2473" spans="1:12" x14ac:dyDescent="0.2">
      <c r="A2473" t="s">
        <v>8930</v>
      </c>
      <c r="B2473" t="s">
        <v>8931</v>
      </c>
      <c r="C2473" t="s">
        <v>8932</v>
      </c>
      <c r="D2473" t="s">
        <v>15</v>
      </c>
      <c r="E2473" t="s">
        <v>16</v>
      </c>
      <c r="F2473">
        <v>28031</v>
      </c>
      <c r="G2473">
        <v>35.488556000000003</v>
      </c>
      <c r="H2473">
        <v>-80.874230999999995</v>
      </c>
      <c r="I2473">
        <v>4</v>
      </c>
      <c r="J2473">
        <v>17</v>
      </c>
      <c r="K2473">
        <v>1</v>
      </c>
      <c r="L2473" t="s">
        <v>8933</v>
      </c>
    </row>
    <row r="2474" spans="1:12" x14ac:dyDescent="0.2">
      <c r="A2474" t="s">
        <v>8934</v>
      </c>
      <c r="B2474" t="s">
        <v>8935</v>
      </c>
      <c r="C2474" t="s">
        <v>8936</v>
      </c>
      <c r="D2474" t="s">
        <v>588</v>
      </c>
      <c r="E2474" t="s">
        <v>16</v>
      </c>
      <c r="F2474">
        <v>28110</v>
      </c>
      <c r="G2474">
        <v>35.003595300000001</v>
      </c>
      <c r="H2474">
        <v>-80.564339700000005</v>
      </c>
      <c r="I2474">
        <v>3.5</v>
      </c>
      <c r="J2474">
        <v>5</v>
      </c>
      <c r="K2474">
        <v>0</v>
      </c>
      <c r="L2474" t="s">
        <v>5884</v>
      </c>
    </row>
    <row r="2475" spans="1:12" x14ac:dyDescent="0.2">
      <c r="A2475" t="s">
        <v>8937</v>
      </c>
      <c r="B2475" t="s">
        <v>8938</v>
      </c>
      <c r="D2475" t="s">
        <v>21</v>
      </c>
      <c r="E2475" t="s">
        <v>16</v>
      </c>
      <c r="F2475">
        <v>28262</v>
      </c>
      <c r="G2475">
        <v>35.330152900000002</v>
      </c>
      <c r="H2475">
        <v>-80.732528700000003</v>
      </c>
      <c r="I2475">
        <v>4</v>
      </c>
      <c r="J2475">
        <v>3</v>
      </c>
      <c r="K2475">
        <v>0</v>
      </c>
      <c r="L2475" t="s">
        <v>8939</v>
      </c>
    </row>
    <row r="2476" spans="1:12" x14ac:dyDescent="0.2">
      <c r="A2476" t="s">
        <v>8940</v>
      </c>
      <c r="B2476" t="s">
        <v>8941</v>
      </c>
      <c r="C2476" t="s">
        <v>8942</v>
      </c>
      <c r="D2476" t="s">
        <v>643</v>
      </c>
      <c r="E2476" t="s">
        <v>16</v>
      </c>
      <c r="F2476">
        <v>28079</v>
      </c>
      <c r="G2476">
        <v>35.073651300000002</v>
      </c>
      <c r="H2476">
        <v>-80.641406200000006</v>
      </c>
      <c r="I2476">
        <v>4.5</v>
      </c>
      <c r="J2476">
        <v>6</v>
      </c>
      <c r="K2476">
        <v>1</v>
      </c>
      <c r="L2476" t="s">
        <v>8943</v>
      </c>
    </row>
    <row r="2477" spans="1:12" x14ac:dyDescent="0.2">
      <c r="A2477" t="s">
        <v>8944</v>
      </c>
      <c r="B2477" t="s">
        <v>8945</v>
      </c>
      <c r="C2477" t="s">
        <v>8946</v>
      </c>
      <c r="D2477" t="s">
        <v>21</v>
      </c>
      <c r="E2477" t="s">
        <v>16</v>
      </c>
      <c r="F2477">
        <v>28278</v>
      </c>
      <c r="G2477">
        <v>35.091276000000001</v>
      </c>
      <c r="H2477">
        <v>-80.994639800000002</v>
      </c>
      <c r="I2477">
        <v>4.5</v>
      </c>
      <c r="J2477">
        <v>24</v>
      </c>
      <c r="K2477">
        <v>1</v>
      </c>
      <c r="L2477" t="s">
        <v>8947</v>
      </c>
    </row>
    <row r="2478" spans="1:12" x14ac:dyDescent="0.2">
      <c r="A2478" t="s">
        <v>8948</v>
      </c>
      <c r="B2478" t="s">
        <v>8949</v>
      </c>
      <c r="C2478" t="s">
        <v>8950</v>
      </c>
      <c r="D2478" t="s">
        <v>21</v>
      </c>
      <c r="E2478" t="s">
        <v>16</v>
      </c>
      <c r="F2478">
        <v>28269</v>
      </c>
      <c r="G2478">
        <v>35.365983999999997</v>
      </c>
      <c r="H2478">
        <v>-80.786026000000007</v>
      </c>
      <c r="I2478">
        <v>3</v>
      </c>
      <c r="J2478">
        <v>9</v>
      </c>
      <c r="K2478">
        <v>1</v>
      </c>
      <c r="L2478" t="s">
        <v>709</v>
      </c>
    </row>
    <row r="2479" spans="1:12" x14ac:dyDescent="0.2">
      <c r="A2479" t="s">
        <v>8951</v>
      </c>
      <c r="B2479" t="s">
        <v>8952</v>
      </c>
      <c r="D2479" t="s">
        <v>21</v>
      </c>
      <c r="E2479" t="s">
        <v>16</v>
      </c>
      <c r="F2479">
        <v>28226</v>
      </c>
      <c r="G2479">
        <v>35.117347299999999</v>
      </c>
      <c r="H2479">
        <v>-80.799018500000003</v>
      </c>
      <c r="I2479">
        <v>1</v>
      </c>
      <c r="J2479">
        <v>34</v>
      </c>
      <c r="K2479">
        <v>1</v>
      </c>
      <c r="L2479" t="s">
        <v>602</v>
      </c>
    </row>
    <row r="2480" spans="1:12" x14ac:dyDescent="0.2">
      <c r="A2480" t="s">
        <v>8953</v>
      </c>
      <c r="B2480" t="s">
        <v>8954</v>
      </c>
      <c r="C2480" t="s">
        <v>5741</v>
      </c>
      <c r="D2480" t="s">
        <v>21</v>
      </c>
      <c r="E2480" t="s">
        <v>16</v>
      </c>
      <c r="F2480">
        <v>28203</v>
      </c>
      <c r="G2480">
        <v>35.210843300000001</v>
      </c>
      <c r="H2480">
        <v>-80.857044000000002</v>
      </c>
      <c r="I2480">
        <v>4.5</v>
      </c>
      <c r="J2480">
        <v>11</v>
      </c>
      <c r="K2480">
        <v>1</v>
      </c>
      <c r="L2480" t="s">
        <v>8955</v>
      </c>
    </row>
    <row r="2481" spans="1:12" x14ac:dyDescent="0.2">
      <c r="A2481" t="s">
        <v>8956</v>
      </c>
      <c r="B2481" t="s">
        <v>4870</v>
      </c>
      <c r="C2481" t="s">
        <v>8957</v>
      </c>
      <c r="D2481" t="s">
        <v>26</v>
      </c>
      <c r="E2481" t="s">
        <v>16</v>
      </c>
      <c r="F2481">
        <v>28078</v>
      </c>
      <c r="G2481">
        <v>35.443138500000003</v>
      </c>
      <c r="H2481">
        <v>-80.873545899999996</v>
      </c>
      <c r="I2481">
        <v>3</v>
      </c>
      <c r="J2481">
        <v>4</v>
      </c>
      <c r="K2481">
        <v>1</v>
      </c>
      <c r="L2481" t="s">
        <v>8958</v>
      </c>
    </row>
    <row r="2482" spans="1:12" x14ac:dyDescent="0.2">
      <c r="A2482" t="s">
        <v>8959</v>
      </c>
      <c r="B2482" t="s">
        <v>8960</v>
      </c>
      <c r="C2482" t="s">
        <v>8961</v>
      </c>
      <c r="D2482" t="s">
        <v>21</v>
      </c>
      <c r="E2482" t="s">
        <v>16</v>
      </c>
      <c r="F2482">
        <v>28278</v>
      </c>
      <c r="G2482">
        <v>35.1032504</v>
      </c>
      <c r="H2482">
        <v>-80.990819700000003</v>
      </c>
      <c r="I2482">
        <v>4</v>
      </c>
      <c r="J2482">
        <v>4</v>
      </c>
      <c r="K2482">
        <v>1</v>
      </c>
      <c r="L2482" t="s">
        <v>1421</v>
      </c>
    </row>
    <row r="2483" spans="1:12" x14ac:dyDescent="0.2">
      <c r="A2483" t="s">
        <v>8962</v>
      </c>
      <c r="B2483" t="s">
        <v>8963</v>
      </c>
      <c r="C2483" t="s">
        <v>8964</v>
      </c>
      <c r="D2483" t="s">
        <v>30</v>
      </c>
      <c r="E2483" t="s">
        <v>16</v>
      </c>
      <c r="F2483">
        <v>28056</v>
      </c>
      <c r="G2483">
        <v>35.222909600000001</v>
      </c>
      <c r="H2483">
        <v>-81.113835800000004</v>
      </c>
      <c r="I2483">
        <v>4.5</v>
      </c>
      <c r="J2483">
        <v>3</v>
      </c>
      <c r="K2483">
        <v>0</v>
      </c>
      <c r="L2483" t="s">
        <v>1287</v>
      </c>
    </row>
    <row r="2484" spans="1:12" x14ac:dyDescent="0.2">
      <c r="A2484" t="s">
        <v>8965</v>
      </c>
      <c r="B2484" t="s">
        <v>8966</v>
      </c>
      <c r="C2484" t="s">
        <v>8967</v>
      </c>
      <c r="D2484" t="s">
        <v>135</v>
      </c>
      <c r="E2484" t="s">
        <v>16</v>
      </c>
      <c r="F2484">
        <v>28105</v>
      </c>
      <c r="G2484">
        <v>35.09346</v>
      </c>
      <c r="H2484">
        <v>-80.732939999999999</v>
      </c>
      <c r="I2484">
        <v>3.5</v>
      </c>
      <c r="J2484">
        <v>19</v>
      </c>
      <c r="K2484">
        <v>1</v>
      </c>
      <c r="L2484" t="s">
        <v>8968</v>
      </c>
    </row>
    <row r="2485" spans="1:12" x14ac:dyDescent="0.2">
      <c r="A2485" t="s">
        <v>8969</v>
      </c>
      <c r="B2485" t="s">
        <v>8970</v>
      </c>
      <c r="C2485" t="s">
        <v>700</v>
      </c>
      <c r="D2485" t="s">
        <v>21</v>
      </c>
      <c r="E2485" t="s">
        <v>16</v>
      </c>
      <c r="F2485">
        <v>28202</v>
      </c>
      <c r="G2485">
        <v>35.225217000000001</v>
      </c>
      <c r="H2485">
        <v>-80.8362889</v>
      </c>
      <c r="I2485">
        <v>3.5</v>
      </c>
      <c r="J2485">
        <v>8</v>
      </c>
      <c r="K2485">
        <v>0</v>
      </c>
      <c r="L2485" t="s">
        <v>8971</v>
      </c>
    </row>
    <row r="2486" spans="1:12" x14ac:dyDescent="0.2">
      <c r="A2486" t="s">
        <v>8972</v>
      </c>
      <c r="B2486" t="s">
        <v>8973</v>
      </c>
      <c r="C2486" t="s">
        <v>8974</v>
      </c>
      <c r="D2486" t="s">
        <v>30</v>
      </c>
      <c r="E2486" t="s">
        <v>16</v>
      </c>
      <c r="F2486">
        <v>28056</v>
      </c>
      <c r="G2486">
        <v>35.220973299999997</v>
      </c>
      <c r="H2486">
        <v>-81.087947700000001</v>
      </c>
      <c r="I2486">
        <v>3.5</v>
      </c>
      <c r="J2486">
        <v>30</v>
      </c>
      <c r="K2486">
        <v>1</v>
      </c>
      <c r="L2486" t="s">
        <v>3345</v>
      </c>
    </row>
    <row r="2487" spans="1:12" x14ac:dyDescent="0.2">
      <c r="A2487" t="s">
        <v>8975</v>
      </c>
      <c r="B2487" t="s">
        <v>8976</v>
      </c>
      <c r="C2487" t="s">
        <v>8977</v>
      </c>
      <c r="D2487" t="s">
        <v>21</v>
      </c>
      <c r="E2487" t="s">
        <v>16</v>
      </c>
      <c r="F2487">
        <v>28202</v>
      </c>
      <c r="G2487">
        <v>35.225882240600001</v>
      </c>
      <c r="H2487">
        <v>-80.841992779099996</v>
      </c>
      <c r="I2487">
        <v>3.5</v>
      </c>
      <c r="J2487">
        <v>421</v>
      </c>
      <c r="K2487">
        <v>1</v>
      </c>
      <c r="L2487" t="s">
        <v>8978</v>
      </c>
    </row>
    <row r="2488" spans="1:12" x14ac:dyDescent="0.2">
      <c r="A2488" t="s">
        <v>8979</v>
      </c>
      <c r="B2488" t="s">
        <v>8980</v>
      </c>
      <c r="C2488" t="s">
        <v>8981</v>
      </c>
      <c r="D2488" t="s">
        <v>30</v>
      </c>
      <c r="E2488" t="s">
        <v>16</v>
      </c>
      <c r="F2488">
        <v>28054</v>
      </c>
      <c r="G2488">
        <v>35.262232699999998</v>
      </c>
      <c r="H2488">
        <v>-81.137963900000003</v>
      </c>
      <c r="I2488">
        <v>3</v>
      </c>
      <c r="J2488">
        <v>21</v>
      </c>
      <c r="K2488">
        <v>1</v>
      </c>
      <c r="L2488" t="s">
        <v>8982</v>
      </c>
    </row>
    <row r="2489" spans="1:12" x14ac:dyDescent="0.2">
      <c r="A2489" t="s">
        <v>8983</v>
      </c>
      <c r="B2489" t="s">
        <v>1190</v>
      </c>
      <c r="C2489" t="s">
        <v>8984</v>
      </c>
      <c r="D2489" t="s">
        <v>21</v>
      </c>
      <c r="E2489" t="s">
        <v>16</v>
      </c>
      <c r="F2489">
        <v>28278</v>
      </c>
      <c r="G2489">
        <v>35.094593799999998</v>
      </c>
      <c r="H2489">
        <v>-81.005158699999996</v>
      </c>
      <c r="I2489">
        <v>3.5</v>
      </c>
      <c r="J2489">
        <v>3</v>
      </c>
      <c r="K2489">
        <v>1</v>
      </c>
      <c r="L2489" t="s">
        <v>2459</v>
      </c>
    </row>
    <row r="2490" spans="1:12" x14ac:dyDescent="0.2">
      <c r="A2490" t="s">
        <v>8985</v>
      </c>
      <c r="B2490" t="s">
        <v>8986</v>
      </c>
      <c r="C2490" t="s">
        <v>8987</v>
      </c>
      <c r="D2490" t="s">
        <v>21</v>
      </c>
      <c r="E2490" t="s">
        <v>16</v>
      </c>
      <c r="F2490">
        <v>28205</v>
      </c>
      <c r="G2490">
        <v>35.219445700000001</v>
      </c>
      <c r="H2490">
        <v>-80.813685599999999</v>
      </c>
      <c r="I2490">
        <v>3</v>
      </c>
      <c r="J2490">
        <v>551</v>
      </c>
      <c r="K2490">
        <v>1</v>
      </c>
      <c r="L2490" t="s">
        <v>8988</v>
      </c>
    </row>
    <row r="2491" spans="1:12" x14ac:dyDescent="0.2">
      <c r="A2491" t="s">
        <v>8989</v>
      </c>
      <c r="B2491" t="s">
        <v>8990</v>
      </c>
      <c r="C2491" t="s">
        <v>8991</v>
      </c>
      <c r="D2491" t="s">
        <v>21</v>
      </c>
      <c r="E2491" t="s">
        <v>16</v>
      </c>
      <c r="F2491">
        <v>28203</v>
      </c>
      <c r="G2491">
        <v>35.210256600000001</v>
      </c>
      <c r="H2491">
        <v>-80.851833499999998</v>
      </c>
      <c r="I2491">
        <v>4</v>
      </c>
      <c r="J2491">
        <v>22</v>
      </c>
      <c r="K2491">
        <v>1</v>
      </c>
      <c r="L2491" t="s">
        <v>2349</v>
      </c>
    </row>
    <row r="2492" spans="1:12" x14ac:dyDescent="0.2">
      <c r="A2492" t="s">
        <v>8992</v>
      </c>
      <c r="B2492" t="s">
        <v>8993</v>
      </c>
      <c r="C2492" t="s">
        <v>8994</v>
      </c>
      <c r="D2492" t="s">
        <v>21</v>
      </c>
      <c r="E2492" t="s">
        <v>16</v>
      </c>
      <c r="F2492">
        <v>28212</v>
      </c>
      <c r="G2492">
        <v>35.148789435600001</v>
      </c>
      <c r="H2492">
        <v>-80.745816975799997</v>
      </c>
      <c r="I2492">
        <v>4</v>
      </c>
      <c r="J2492">
        <v>4</v>
      </c>
      <c r="K2492">
        <v>1</v>
      </c>
      <c r="L2492" t="s">
        <v>8995</v>
      </c>
    </row>
    <row r="2493" spans="1:12" x14ac:dyDescent="0.2">
      <c r="A2493" t="s">
        <v>8996</v>
      </c>
      <c r="B2493" t="s">
        <v>8997</v>
      </c>
      <c r="C2493" t="s">
        <v>8998</v>
      </c>
      <c r="D2493" t="s">
        <v>21</v>
      </c>
      <c r="E2493" t="s">
        <v>16</v>
      </c>
      <c r="F2493">
        <v>28211</v>
      </c>
      <c r="G2493">
        <v>35.211365700000002</v>
      </c>
      <c r="H2493">
        <v>-80.816017000000002</v>
      </c>
      <c r="I2493">
        <v>3</v>
      </c>
      <c r="J2493">
        <v>9</v>
      </c>
      <c r="K2493">
        <v>1</v>
      </c>
      <c r="L2493" t="s">
        <v>8999</v>
      </c>
    </row>
    <row r="2494" spans="1:12" x14ac:dyDescent="0.2">
      <c r="A2494" t="s">
        <v>9000</v>
      </c>
      <c r="B2494" t="s">
        <v>9001</v>
      </c>
      <c r="C2494" t="s">
        <v>9002</v>
      </c>
      <c r="D2494" t="s">
        <v>21</v>
      </c>
      <c r="E2494" t="s">
        <v>16</v>
      </c>
      <c r="F2494">
        <v>28227</v>
      </c>
      <c r="G2494">
        <v>35.203453500000002</v>
      </c>
      <c r="H2494">
        <v>-80.721571600000004</v>
      </c>
      <c r="I2494">
        <v>4.5</v>
      </c>
      <c r="J2494">
        <v>58</v>
      </c>
      <c r="K2494">
        <v>1</v>
      </c>
      <c r="L2494" t="s">
        <v>9003</v>
      </c>
    </row>
    <row r="2495" spans="1:12" x14ac:dyDescent="0.2">
      <c r="A2495" t="s">
        <v>9004</v>
      </c>
      <c r="B2495" t="s">
        <v>9005</v>
      </c>
      <c r="C2495" t="s">
        <v>9006</v>
      </c>
      <c r="D2495" t="s">
        <v>15</v>
      </c>
      <c r="E2495" t="s">
        <v>16</v>
      </c>
      <c r="F2495">
        <v>28031</v>
      </c>
      <c r="G2495">
        <v>35.467472000000001</v>
      </c>
      <c r="H2495">
        <v>-80.874307999999999</v>
      </c>
      <c r="I2495">
        <v>4.5</v>
      </c>
      <c r="J2495">
        <v>40</v>
      </c>
      <c r="K2495">
        <v>1</v>
      </c>
      <c r="L2495" t="s">
        <v>9007</v>
      </c>
    </row>
    <row r="2496" spans="1:12" x14ac:dyDescent="0.2">
      <c r="A2496" t="s">
        <v>9008</v>
      </c>
      <c r="B2496" t="s">
        <v>2239</v>
      </c>
      <c r="C2496" t="s">
        <v>9009</v>
      </c>
      <c r="D2496" t="s">
        <v>21</v>
      </c>
      <c r="E2496" t="s">
        <v>16</v>
      </c>
      <c r="F2496">
        <v>28205</v>
      </c>
      <c r="G2496">
        <v>35.214642099999999</v>
      </c>
      <c r="H2496">
        <v>-80.771407600000003</v>
      </c>
      <c r="I2496">
        <v>2</v>
      </c>
      <c r="J2496">
        <v>4</v>
      </c>
      <c r="K2496">
        <v>1</v>
      </c>
      <c r="L2496" t="s">
        <v>9010</v>
      </c>
    </row>
    <row r="2497" spans="1:12" x14ac:dyDescent="0.2">
      <c r="A2497" t="s">
        <v>9011</v>
      </c>
      <c r="B2497" t="s">
        <v>9012</v>
      </c>
      <c r="C2497" t="s">
        <v>9013</v>
      </c>
      <c r="D2497" t="s">
        <v>21</v>
      </c>
      <c r="E2497" t="s">
        <v>16</v>
      </c>
      <c r="F2497">
        <v>28270</v>
      </c>
      <c r="G2497">
        <v>35.138713000000003</v>
      </c>
      <c r="H2497">
        <v>-80.735060000000004</v>
      </c>
      <c r="I2497">
        <v>3.5</v>
      </c>
      <c r="J2497">
        <v>94</v>
      </c>
      <c r="K2497">
        <v>0</v>
      </c>
      <c r="L2497" t="s">
        <v>9014</v>
      </c>
    </row>
    <row r="2498" spans="1:12" x14ac:dyDescent="0.2">
      <c r="A2498" t="s">
        <v>9015</v>
      </c>
      <c r="B2498" t="s">
        <v>9016</v>
      </c>
      <c r="C2498" t="s">
        <v>9017</v>
      </c>
      <c r="D2498" t="s">
        <v>21</v>
      </c>
      <c r="E2498" t="s">
        <v>16</v>
      </c>
      <c r="F2498">
        <v>28203</v>
      </c>
      <c r="G2498">
        <v>35.199069199999997</v>
      </c>
      <c r="H2498">
        <v>-80.852525400000005</v>
      </c>
      <c r="I2498">
        <v>3.5</v>
      </c>
      <c r="J2498">
        <v>9</v>
      </c>
      <c r="K2498">
        <v>1</v>
      </c>
      <c r="L2498" t="s">
        <v>9018</v>
      </c>
    </row>
    <row r="2499" spans="1:12" x14ac:dyDescent="0.2">
      <c r="A2499" t="s">
        <v>9019</v>
      </c>
      <c r="B2499" t="s">
        <v>2525</v>
      </c>
      <c r="C2499" t="s">
        <v>9020</v>
      </c>
      <c r="D2499" t="s">
        <v>21</v>
      </c>
      <c r="E2499" t="s">
        <v>16</v>
      </c>
      <c r="F2499">
        <v>28273</v>
      </c>
      <c r="G2499">
        <v>35.119303926400001</v>
      </c>
      <c r="H2499">
        <v>-80.951670348700006</v>
      </c>
      <c r="I2499">
        <v>3</v>
      </c>
      <c r="J2499">
        <v>10</v>
      </c>
      <c r="K2499">
        <v>1</v>
      </c>
      <c r="L2499" t="s">
        <v>1010</v>
      </c>
    </row>
    <row r="2500" spans="1:12" x14ac:dyDescent="0.2">
      <c r="A2500" t="s">
        <v>9021</v>
      </c>
      <c r="B2500" t="s">
        <v>9022</v>
      </c>
      <c r="C2500" t="s">
        <v>9023</v>
      </c>
      <c r="D2500" t="s">
        <v>21</v>
      </c>
      <c r="E2500" t="s">
        <v>16</v>
      </c>
      <c r="F2500">
        <v>28203</v>
      </c>
      <c r="G2500">
        <v>35.200946000000002</v>
      </c>
      <c r="H2500">
        <v>-80.842701000000005</v>
      </c>
      <c r="I2500">
        <v>4</v>
      </c>
      <c r="J2500">
        <v>34</v>
      </c>
      <c r="K2500">
        <v>1</v>
      </c>
      <c r="L2500" t="s">
        <v>9024</v>
      </c>
    </row>
    <row r="2501" spans="1:12" x14ac:dyDescent="0.2">
      <c r="A2501" t="s">
        <v>9025</v>
      </c>
      <c r="B2501" t="s">
        <v>9026</v>
      </c>
      <c r="C2501" t="s">
        <v>9027</v>
      </c>
      <c r="D2501" t="s">
        <v>21</v>
      </c>
      <c r="E2501" t="s">
        <v>16</v>
      </c>
      <c r="F2501">
        <v>28262</v>
      </c>
      <c r="G2501">
        <v>35.327941000000003</v>
      </c>
      <c r="H2501">
        <v>-80.739259000000004</v>
      </c>
      <c r="I2501">
        <v>3.5</v>
      </c>
      <c r="J2501">
        <v>16</v>
      </c>
      <c r="K2501">
        <v>1</v>
      </c>
      <c r="L2501" t="s">
        <v>9028</v>
      </c>
    </row>
    <row r="2502" spans="1:12" x14ac:dyDescent="0.2">
      <c r="A2502" t="s">
        <v>9029</v>
      </c>
      <c r="B2502" t="s">
        <v>9030</v>
      </c>
      <c r="C2502" t="s">
        <v>9031</v>
      </c>
      <c r="D2502" t="s">
        <v>21</v>
      </c>
      <c r="E2502" t="s">
        <v>16</v>
      </c>
      <c r="F2502">
        <v>28208</v>
      </c>
      <c r="G2502">
        <v>35.233859199999998</v>
      </c>
      <c r="H2502">
        <v>-80.876823099999996</v>
      </c>
      <c r="I2502">
        <v>4</v>
      </c>
      <c r="J2502">
        <v>195</v>
      </c>
      <c r="K2502">
        <v>1</v>
      </c>
      <c r="L2502" t="s">
        <v>618</v>
      </c>
    </row>
    <row r="2503" spans="1:12" x14ac:dyDescent="0.2">
      <c r="A2503" t="s">
        <v>9032</v>
      </c>
      <c r="B2503" t="s">
        <v>9033</v>
      </c>
      <c r="C2503" t="s">
        <v>9034</v>
      </c>
      <c r="D2503" t="s">
        <v>643</v>
      </c>
      <c r="E2503" t="s">
        <v>16</v>
      </c>
      <c r="F2503">
        <v>28079</v>
      </c>
      <c r="G2503">
        <v>35.084299299999998</v>
      </c>
      <c r="H2503">
        <v>-80.658919299999994</v>
      </c>
      <c r="I2503">
        <v>5</v>
      </c>
      <c r="J2503">
        <v>8</v>
      </c>
      <c r="K2503">
        <v>1</v>
      </c>
      <c r="L2503" t="s">
        <v>9035</v>
      </c>
    </row>
    <row r="2504" spans="1:12" x14ac:dyDescent="0.2">
      <c r="A2504" t="s">
        <v>9036</v>
      </c>
      <c r="B2504" t="s">
        <v>9037</v>
      </c>
      <c r="C2504" t="s">
        <v>9038</v>
      </c>
      <c r="D2504" t="s">
        <v>26</v>
      </c>
      <c r="E2504" t="s">
        <v>16</v>
      </c>
      <c r="F2504">
        <v>28078</v>
      </c>
      <c r="G2504">
        <v>35.441003199999997</v>
      </c>
      <c r="H2504">
        <v>-80.871781100000007</v>
      </c>
      <c r="I2504">
        <v>2.5</v>
      </c>
      <c r="J2504">
        <v>8</v>
      </c>
      <c r="K2504">
        <v>0</v>
      </c>
      <c r="L2504" t="s">
        <v>482</v>
      </c>
    </row>
    <row r="2505" spans="1:12" x14ac:dyDescent="0.2">
      <c r="A2505" t="s">
        <v>9039</v>
      </c>
      <c r="B2505" t="s">
        <v>9040</v>
      </c>
      <c r="C2505" t="s">
        <v>9041</v>
      </c>
      <c r="D2505" t="s">
        <v>21</v>
      </c>
      <c r="E2505" t="s">
        <v>16</v>
      </c>
      <c r="F2505">
        <v>28203</v>
      </c>
      <c r="G2505">
        <v>35.201812500000003</v>
      </c>
      <c r="H2505">
        <v>-80.843790200000001</v>
      </c>
      <c r="I2505">
        <v>3</v>
      </c>
      <c r="J2505">
        <v>20</v>
      </c>
      <c r="K2505">
        <v>1</v>
      </c>
      <c r="L2505" t="s">
        <v>9042</v>
      </c>
    </row>
    <row r="2506" spans="1:12" x14ac:dyDescent="0.2">
      <c r="A2506" t="s">
        <v>9043</v>
      </c>
      <c r="B2506" t="s">
        <v>9044</v>
      </c>
      <c r="C2506" t="s">
        <v>9045</v>
      </c>
      <c r="D2506" t="s">
        <v>15</v>
      </c>
      <c r="E2506" t="s">
        <v>16</v>
      </c>
      <c r="F2506">
        <v>28031</v>
      </c>
      <c r="G2506">
        <v>35.480913000000001</v>
      </c>
      <c r="H2506">
        <v>-80.882425999999995</v>
      </c>
      <c r="I2506">
        <v>4</v>
      </c>
      <c r="J2506">
        <v>198</v>
      </c>
      <c r="K2506">
        <v>1</v>
      </c>
      <c r="L2506" t="s">
        <v>9046</v>
      </c>
    </row>
    <row r="2507" spans="1:12" x14ac:dyDescent="0.2">
      <c r="A2507" t="s">
        <v>9047</v>
      </c>
      <c r="B2507" t="s">
        <v>9048</v>
      </c>
      <c r="C2507" t="s">
        <v>9049</v>
      </c>
      <c r="D2507" t="s">
        <v>21</v>
      </c>
      <c r="E2507" t="s">
        <v>16</v>
      </c>
      <c r="F2507">
        <v>28204</v>
      </c>
      <c r="G2507">
        <v>35.209834100000002</v>
      </c>
      <c r="H2507">
        <v>-80.835616400000006</v>
      </c>
      <c r="I2507">
        <v>4.5</v>
      </c>
      <c r="J2507">
        <v>82</v>
      </c>
      <c r="K2507">
        <v>0</v>
      </c>
      <c r="L2507" t="s">
        <v>9050</v>
      </c>
    </row>
    <row r="2508" spans="1:12" x14ac:dyDescent="0.2">
      <c r="A2508" t="s">
        <v>9051</v>
      </c>
      <c r="B2508" t="s">
        <v>9052</v>
      </c>
      <c r="C2508" t="s">
        <v>9053</v>
      </c>
      <c r="D2508" t="s">
        <v>135</v>
      </c>
      <c r="E2508" t="s">
        <v>16</v>
      </c>
      <c r="F2508">
        <v>28104</v>
      </c>
      <c r="G2508">
        <v>35.140110694500002</v>
      </c>
      <c r="H2508">
        <v>-80.624751993199993</v>
      </c>
      <c r="I2508">
        <v>3.5</v>
      </c>
      <c r="J2508">
        <v>15</v>
      </c>
      <c r="K2508">
        <v>0</v>
      </c>
      <c r="L2508" t="s">
        <v>9054</v>
      </c>
    </row>
    <row r="2509" spans="1:12" x14ac:dyDescent="0.2">
      <c r="A2509" t="s">
        <v>9055</v>
      </c>
      <c r="B2509" t="s">
        <v>3204</v>
      </c>
      <c r="C2509" t="s">
        <v>9056</v>
      </c>
      <c r="D2509" t="s">
        <v>21</v>
      </c>
      <c r="E2509" t="s">
        <v>16</v>
      </c>
      <c r="F2509">
        <v>28262</v>
      </c>
      <c r="G2509">
        <v>35.294772000000002</v>
      </c>
      <c r="H2509">
        <v>-80.755847000000003</v>
      </c>
      <c r="I2509">
        <v>2</v>
      </c>
      <c r="J2509">
        <v>8</v>
      </c>
      <c r="K2509">
        <v>1</v>
      </c>
      <c r="L2509" t="s">
        <v>9057</v>
      </c>
    </row>
    <row r="2510" spans="1:12" x14ac:dyDescent="0.2">
      <c r="A2510" t="s">
        <v>9058</v>
      </c>
      <c r="B2510" t="s">
        <v>9059</v>
      </c>
      <c r="C2510" t="s">
        <v>9060</v>
      </c>
      <c r="D2510" t="s">
        <v>26</v>
      </c>
      <c r="E2510" t="s">
        <v>16</v>
      </c>
      <c r="F2510">
        <v>28078</v>
      </c>
      <c r="G2510">
        <v>35.443223500000002</v>
      </c>
      <c r="H2510">
        <v>-80.883696099999995</v>
      </c>
      <c r="I2510">
        <v>2</v>
      </c>
      <c r="J2510">
        <v>3</v>
      </c>
      <c r="K2510">
        <v>1</v>
      </c>
      <c r="L2510" t="s">
        <v>1913</v>
      </c>
    </row>
    <row r="2511" spans="1:12" x14ac:dyDescent="0.2">
      <c r="A2511" t="s">
        <v>9061</v>
      </c>
      <c r="B2511" t="s">
        <v>9062</v>
      </c>
      <c r="C2511" t="s">
        <v>9063</v>
      </c>
      <c r="D2511" t="s">
        <v>588</v>
      </c>
      <c r="E2511" t="s">
        <v>16</v>
      </c>
      <c r="F2511">
        <v>28110</v>
      </c>
      <c r="G2511">
        <v>35.042986999999997</v>
      </c>
      <c r="H2511">
        <v>-80.607507999999996</v>
      </c>
      <c r="I2511">
        <v>3</v>
      </c>
      <c r="J2511">
        <v>4</v>
      </c>
      <c r="K2511">
        <v>1</v>
      </c>
      <c r="L2511" t="s">
        <v>9064</v>
      </c>
    </row>
    <row r="2512" spans="1:12" x14ac:dyDescent="0.2">
      <c r="A2512" t="s">
        <v>9065</v>
      </c>
      <c r="B2512" t="s">
        <v>9066</v>
      </c>
      <c r="C2512" t="s">
        <v>9067</v>
      </c>
      <c r="D2512" t="s">
        <v>21</v>
      </c>
      <c r="E2512" t="s">
        <v>16</v>
      </c>
      <c r="F2512">
        <v>28207</v>
      </c>
      <c r="G2512">
        <v>35.196491000000002</v>
      </c>
      <c r="H2512">
        <v>-80.826048</v>
      </c>
      <c r="I2512">
        <v>4</v>
      </c>
      <c r="J2512">
        <v>16</v>
      </c>
      <c r="K2512">
        <v>0</v>
      </c>
      <c r="L2512" t="s">
        <v>3649</v>
      </c>
    </row>
    <row r="2513" spans="1:12" x14ac:dyDescent="0.2">
      <c r="A2513" t="s">
        <v>9068</v>
      </c>
      <c r="B2513" t="s">
        <v>9069</v>
      </c>
      <c r="C2513" t="s">
        <v>9070</v>
      </c>
      <c r="D2513" t="s">
        <v>21</v>
      </c>
      <c r="E2513" t="s">
        <v>16</v>
      </c>
      <c r="F2513">
        <v>28205</v>
      </c>
      <c r="G2513">
        <v>35.191246999999997</v>
      </c>
      <c r="H2513">
        <v>-80.777487100000002</v>
      </c>
      <c r="I2513">
        <v>4.5</v>
      </c>
      <c r="J2513">
        <v>30</v>
      </c>
      <c r="K2513">
        <v>1</v>
      </c>
      <c r="L2513" t="s">
        <v>9071</v>
      </c>
    </row>
    <row r="2514" spans="1:12" x14ac:dyDescent="0.2">
      <c r="A2514" t="s">
        <v>9072</v>
      </c>
      <c r="B2514" t="s">
        <v>9073</v>
      </c>
      <c r="C2514" t="s">
        <v>9074</v>
      </c>
      <c r="D2514" t="s">
        <v>21</v>
      </c>
      <c r="E2514" t="s">
        <v>16</v>
      </c>
      <c r="F2514">
        <v>28262</v>
      </c>
      <c r="G2514">
        <v>35.303032037500003</v>
      </c>
      <c r="H2514">
        <v>-80.752491653000007</v>
      </c>
      <c r="I2514">
        <v>3</v>
      </c>
      <c r="J2514">
        <v>20</v>
      </c>
      <c r="K2514">
        <v>1</v>
      </c>
      <c r="L2514" t="s">
        <v>482</v>
      </c>
    </row>
    <row r="2515" spans="1:12" x14ac:dyDescent="0.2">
      <c r="A2515" t="s">
        <v>9075</v>
      </c>
      <c r="B2515" t="s">
        <v>9076</v>
      </c>
      <c r="C2515" t="s">
        <v>9077</v>
      </c>
      <c r="D2515" t="s">
        <v>21</v>
      </c>
      <c r="E2515" t="s">
        <v>16</v>
      </c>
      <c r="F2515">
        <v>28209</v>
      </c>
      <c r="G2515">
        <v>35.199883194000002</v>
      </c>
      <c r="H2515">
        <v>-80.8664929153</v>
      </c>
      <c r="I2515">
        <v>4</v>
      </c>
      <c r="J2515">
        <v>312</v>
      </c>
      <c r="K2515">
        <v>1</v>
      </c>
      <c r="L2515" t="s">
        <v>9078</v>
      </c>
    </row>
    <row r="2516" spans="1:12" x14ac:dyDescent="0.2">
      <c r="A2516" t="s">
        <v>9079</v>
      </c>
      <c r="B2516" t="s">
        <v>9080</v>
      </c>
      <c r="C2516" t="s">
        <v>9081</v>
      </c>
      <c r="D2516" t="s">
        <v>21</v>
      </c>
      <c r="E2516" t="s">
        <v>16</v>
      </c>
      <c r="F2516">
        <v>28216</v>
      </c>
      <c r="G2516">
        <v>35.324804100000001</v>
      </c>
      <c r="H2516">
        <v>-80.946648699999997</v>
      </c>
      <c r="I2516">
        <v>5</v>
      </c>
      <c r="J2516">
        <v>3</v>
      </c>
      <c r="K2516">
        <v>1</v>
      </c>
      <c r="L2516" t="s">
        <v>9082</v>
      </c>
    </row>
    <row r="2517" spans="1:12" x14ac:dyDescent="0.2">
      <c r="A2517" t="s">
        <v>9083</v>
      </c>
      <c r="B2517" t="s">
        <v>9084</v>
      </c>
      <c r="C2517" t="s">
        <v>9085</v>
      </c>
      <c r="D2517" t="s">
        <v>21</v>
      </c>
      <c r="E2517" t="s">
        <v>16</v>
      </c>
      <c r="F2517">
        <v>28205</v>
      </c>
      <c r="G2517">
        <v>35.239137466400003</v>
      </c>
      <c r="H2517">
        <v>-80.798315278199993</v>
      </c>
      <c r="I2517">
        <v>4.5</v>
      </c>
      <c r="J2517">
        <v>76</v>
      </c>
      <c r="K2517">
        <v>1</v>
      </c>
      <c r="L2517" t="s">
        <v>9086</v>
      </c>
    </row>
    <row r="2518" spans="1:12" x14ac:dyDescent="0.2">
      <c r="A2518" t="s">
        <v>9087</v>
      </c>
      <c r="B2518" t="s">
        <v>9088</v>
      </c>
      <c r="C2518" t="s">
        <v>5727</v>
      </c>
      <c r="D2518" t="s">
        <v>21</v>
      </c>
      <c r="E2518" t="s">
        <v>16</v>
      </c>
      <c r="F2518">
        <v>28202</v>
      </c>
      <c r="G2518">
        <v>35.228804099999998</v>
      </c>
      <c r="H2518">
        <v>-80.839183700000007</v>
      </c>
      <c r="I2518">
        <v>4</v>
      </c>
      <c r="J2518">
        <v>8</v>
      </c>
      <c r="K2518">
        <v>1</v>
      </c>
      <c r="L2518" t="s">
        <v>1165</v>
      </c>
    </row>
    <row r="2519" spans="1:12" x14ac:dyDescent="0.2">
      <c r="A2519" t="s">
        <v>9089</v>
      </c>
      <c r="B2519" t="s">
        <v>9090</v>
      </c>
      <c r="C2519" t="s">
        <v>3821</v>
      </c>
      <c r="D2519" t="s">
        <v>21</v>
      </c>
      <c r="E2519" t="s">
        <v>16</v>
      </c>
      <c r="F2519">
        <v>28208</v>
      </c>
      <c r="G2519">
        <v>35.190250499999998</v>
      </c>
      <c r="H2519">
        <v>-80.928593300000003</v>
      </c>
      <c r="I2519">
        <v>3</v>
      </c>
      <c r="J2519">
        <v>4</v>
      </c>
      <c r="K2519">
        <v>1</v>
      </c>
      <c r="L2519" t="s">
        <v>2878</v>
      </c>
    </row>
    <row r="2520" spans="1:12" x14ac:dyDescent="0.2">
      <c r="A2520" t="s">
        <v>9091</v>
      </c>
      <c r="B2520" t="s">
        <v>9092</v>
      </c>
      <c r="C2520" t="s">
        <v>9093</v>
      </c>
      <c r="D2520" t="s">
        <v>697</v>
      </c>
      <c r="E2520" t="s">
        <v>16</v>
      </c>
      <c r="F2520">
        <v>28037</v>
      </c>
      <c r="G2520">
        <v>35.441885921999997</v>
      </c>
      <c r="H2520">
        <v>-80.997384041499998</v>
      </c>
      <c r="I2520">
        <v>4</v>
      </c>
      <c r="J2520">
        <v>7</v>
      </c>
      <c r="K2520">
        <v>1</v>
      </c>
      <c r="L2520" t="s">
        <v>9094</v>
      </c>
    </row>
    <row r="2521" spans="1:12" x14ac:dyDescent="0.2">
      <c r="A2521" t="s">
        <v>9095</v>
      </c>
      <c r="B2521" t="s">
        <v>9096</v>
      </c>
      <c r="D2521" t="s">
        <v>21</v>
      </c>
      <c r="E2521" t="s">
        <v>16</v>
      </c>
      <c r="F2521">
        <v>28278</v>
      </c>
      <c r="G2521">
        <v>35.134005299999998</v>
      </c>
      <c r="H2521">
        <v>-81.020253299999993</v>
      </c>
      <c r="I2521">
        <v>5</v>
      </c>
      <c r="J2521">
        <v>3</v>
      </c>
      <c r="K2521">
        <v>1</v>
      </c>
      <c r="L2521" t="s">
        <v>967</v>
      </c>
    </row>
    <row r="2522" spans="1:12" x14ac:dyDescent="0.2">
      <c r="A2522" t="s">
        <v>9097</v>
      </c>
      <c r="B2522" t="s">
        <v>9098</v>
      </c>
      <c r="C2522" t="s">
        <v>9099</v>
      </c>
      <c r="D2522" t="s">
        <v>62</v>
      </c>
      <c r="E2522" t="s">
        <v>16</v>
      </c>
      <c r="F2522">
        <v>28227</v>
      </c>
      <c r="G2522">
        <v>35.204006</v>
      </c>
      <c r="H2522">
        <v>-80.681933999999998</v>
      </c>
      <c r="I2522">
        <v>1</v>
      </c>
      <c r="J2522">
        <v>5</v>
      </c>
      <c r="K2522">
        <v>0</v>
      </c>
      <c r="L2522" t="s">
        <v>9100</v>
      </c>
    </row>
    <row r="2523" spans="1:12" x14ac:dyDescent="0.2">
      <c r="A2523" t="s">
        <v>9101</v>
      </c>
      <c r="B2523" t="s">
        <v>9102</v>
      </c>
      <c r="C2523" t="s">
        <v>9103</v>
      </c>
      <c r="D2523" t="s">
        <v>39</v>
      </c>
      <c r="E2523" t="s">
        <v>16</v>
      </c>
      <c r="F2523">
        <v>28025</v>
      </c>
      <c r="G2523">
        <v>35.440668000000002</v>
      </c>
      <c r="H2523">
        <v>-80.603761000000006</v>
      </c>
      <c r="I2523">
        <v>2.5</v>
      </c>
      <c r="J2523">
        <v>7</v>
      </c>
      <c r="K2523">
        <v>1</v>
      </c>
      <c r="L2523" t="s">
        <v>709</v>
      </c>
    </row>
    <row r="2524" spans="1:12" x14ac:dyDescent="0.2">
      <c r="A2524" t="s">
        <v>9104</v>
      </c>
      <c r="B2524" t="s">
        <v>9105</v>
      </c>
      <c r="C2524" t="s">
        <v>9106</v>
      </c>
      <c r="D2524" t="s">
        <v>21</v>
      </c>
      <c r="E2524" t="s">
        <v>16</v>
      </c>
      <c r="F2524">
        <v>28270</v>
      </c>
      <c r="G2524">
        <v>35.158905300000001</v>
      </c>
      <c r="H2524">
        <v>-80.792249999999996</v>
      </c>
      <c r="I2524">
        <v>2.5</v>
      </c>
      <c r="J2524">
        <v>3</v>
      </c>
      <c r="K2524">
        <v>1</v>
      </c>
      <c r="L2524" t="s">
        <v>9107</v>
      </c>
    </row>
    <row r="2525" spans="1:12" x14ac:dyDescent="0.2">
      <c r="A2525" t="s">
        <v>9108</v>
      </c>
      <c r="B2525" t="s">
        <v>9109</v>
      </c>
      <c r="C2525" t="s">
        <v>9110</v>
      </c>
      <c r="D2525" t="s">
        <v>21</v>
      </c>
      <c r="E2525" t="s">
        <v>16</v>
      </c>
      <c r="F2525">
        <v>28205</v>
      </c>
      <c r="G2525">
        <v>35.213991</v>
      </c>
      <c r="H2525">
        <v>-80.782396000000006</v>
      </c>
      <c r="I2525">
        <v>2.5</v>
      </c>
      <c r="J2525">
        <v>11</v>
      </c>
      <c r="K2525">
        <v>1</v>
      </c>
      <c r="L2525" t="s">
        <v>287</v>
      </c>
    </row>
    <row r="2526" spans="1:12" x14ac:dyDescent="0.2">
      <c r="A2526" t="s">
        <v>9111</v>
      </c>
      <c r="B2526" t="s">
        <v>9112</v>
      </c>
      <c r="C2526" t="s">
        <v>9113</v>
      </c>
      <c r="D2526" t="s">
        <v>21</v>
      </c>
      <c r="E2526" t="s">
        <v>16</v>
      </c>
      <c r="F2526">
        <v>28278</v>
      </c>
      <c r="G2526">
        <v>35.168087</v>
      </c>
      <c r="H2526">
        <v>-80.970232999999993</v>
      </c>
      <c r="I2526">
        <v>4</v>
      </c>
      <c r="J2526">
        <v>7</v>
      </c>
      <c r="K2526">
        <v>1</v>
      </c>
      <c r="L2526" t="s">
        <v>9114</v>
      </c>
    </row>
    <row r="2527" spans="1:12" x14ac:dyDescent="0.2">
      <c r="A2527" t="s">
        <v>9115</v>
      </c>
      <c r="B2527" t="s">
        <v>9116</v>
      </c>
      <c r="C2527" t="s">
        <v>9117</v>
      </c>
      <c r="D2527" t="s">
        <v>21</v>
      </c>
      <c r="E2527" t="s">
        <v>16</v>
      </c>
      <c r="F2527">
        <v>28211</v>
      </c>
      <c r="G2527">
        <v>35.152231100000002</v>
      </c>
      <c r="H2527">
        <v>-80.831896799999996</v>
      </c>
      <c r="I2527">
        <v>1.5</v>
      </c>
      <c r="J2527">
        <v>3</v>
      </c>
      <c r="K2527">
        <v>0</v>
      </c>
      <c r="L2527" t="s">
        <v>3618</v>
      </c>
    </row>
    <row r="2528" spans="1:12" x14ac:dyDescent="0.2">
      <c r="A2528" t="s">
        <v>9118</v>
      </c>
      <c r="B2528" t="s">
        <v>9119</v>
      </c>
      <c r="C2528" t="s">
        <v>6196</v>
      </c>
      <c r="D2528" t="s">
        <v>21</v>
      </c>
      <c r="E2528" t="s">
        <v>16</v>
      </c>
      <c r="F2528">
        <v>28203</v>
      </c>
      <c r="G2528">
        <v>35.212353100000001</v>
      </c>
      <c r="H2528">
        <v>-80.859276699999995</v>
      </c>
      <c r="I2528">
        <v>3.5</v>
      </c>
      <c r="J2528">
        <v>8</v>
      </c>
      <c r="K2528">
        <v>1</v>
      </c>
      <c r="L2528" t="s">
        <v>9120</v>
      </c>
    </row>
    <row r="2529" spans="1:12" x14ac:dyDescent="0.2">
      <c r="A2529" t="s">
        <v>9121</v>
      </c>
      <c r="B2529" t="s">
        <v>9122</v>
      </c>
      <c r="C2529" t="s">
        <v>9123</v>
      </c>
      <c r="D2529" t="s">
        <v>21</v>
      </c>
      <c r="E2529" t="s">
        <v>16</v>
      </c>
      <c r="F2529">
        <v>28277</v>
      </c>
      <c r="G2529">
        <v>35.038085000000002</v>
      </c>
      <c r="H2529">
        <v>-80.794653999999994</v>
      </c>
      <c r="I2529">
        <v>2</v>
      </c>
      <c r="J2529">
        <v>4</v>
      </c>
      <c r="K2529">
        <v>1</v>
      </c>
      <c r="L2529" t="s">
        <v>9124</v>
      </c>
    </row>
    <row r="2530" spans="1:12" x14ac:dyDescent="0.2">
      <c r="A2530" t="s">
        <v>9125</v>
      </c>
      <c r="B2530" t="s">
        <v>3193</v>
      </c>
      <c r="C2530" t="s">
        <v>9126</v>
      </c>
      <c r="D2530" t="s">
        <v>21</v>
      </c>
      <c r="E2530" t="s">
        <v>16</v>
      </c>
      <c r="F2530">
        <v>28262</v>
      </c>
      <c r="G2530">
        <v>35.295971208099999</v>
      </c>
      <c r="H2530">
        <v>-80.763646960299994</v>
      </c>
      <c r="I2530">
        <v>2.5</v>
      </c>
      <c r="J2530">
        <v>14</v>
      </c>
      <c r="K2530">
        <v>1</v>
      </c>
      <c r="L2530" t="s">
        <v>3082</v>
      </c>
    </row>
    <row r="2531" spans="1:12" x14ac:dyDescent="0.2">
      <c r="A2531" t="s">
        <v>9127</v>
      </c>
      <c r="B2531" t="s">
        <v>9128</v>
      </c>
      <c r="C2531" t="s">
        <v>9129</v>
      </c>
      <c r="D2531" t="s">
        <v>21</v>
      </c>
      <c r="E2531" t="s">
        <v>16</v>
      </c>
      <c r="F2531">
        <v>28277</v>
      </c>
      <c r="G2531">
        <v>35.0633324</v>
      </c>
      <c r="H2531">
        <v>-80.771018100000006</v>
      </c>
      <c r="I2531">
        <v>3.5</v>
      </c>
      <c r="J2531">
        <v>4</v>
      </c>
      <c r="K2531">
        <v>1</v>
      </c>
      <c r="L2531" t="s">
        <v>9130</v>
      </c>
    </row>
    <row r="2532" spans="1:12" x14ac:dyDescent="0.2">
      <c r="A2532" t="s">
        <v>9131</v>
      </c>
      <c r="B2532" t="s">
        <v>9132</v>
      </c>
      <c r="C2532" t="s">
        <v>9133</v>
      </c>
      <c r="D2532" t="s">
        <v>21</v>
      </c>
      <c r="E2532" t="s">
        <v>16</v>
      </c>
      <c r="F2532">
        <v>28127</v>
      </c>
      <c r="G2532">
        <v>35.176921</v>
      </c>
      <c r="H2532">
        <v>-80.880316199999996</v>
      </c>
      <c r="I2532">
        <v>3</v>
      </c>
      <c r="J2532">
        <v>53</v>
      </c>
      <c r="K2532">
        <v>1</v>
      </c>
      <c r="L2532" t="s">
        <v>9134</v>
      </c>
    </row>
    <row r="2533" spans="1:12" x14ac:dyDescent="0.2">
      <c r="A2533" t="s">
        <v>9135</v>
      </c>
      <c r="B2533" t="s">
        <v>9136</v>
      </c>
      <c r="C2533" t="s">
        <v>9137</v>
      </c>
      <c r="D2533" t="s">
        <v>21</v>
      </c>
      <c r="E2533" t="s">
        <v>16</v>
      </c>
      <c r="F2533">
        <v>28226</v>
      </c>
      <c r="G2533">
        <v>35.095716000000003</v>
      </c>
      <c r="H2533">
        <v>-80.786144699999994</v>
      </c>
      <c r="I2533">
        <v>3</v>
      </c>
      <c r="J2533">
        <v>16</v>
      </c>
      <c r="K2533">
        <v>1</v>
      </c>
      <c r="L2533" t="s">
        <v>9138</v>
      </c>
    </row>
    <row r="2534" spans="1:12" x14ac:dyDescent="0.2">
      <c r="A2534" t="s">
        <v>9139</v>
      </c>
      <c r="B2534" t="s">
        <v>1265</v>
      </c>
      <c r="C2534" t="s">
        <v>9140</v>
      </c>
      <c r="D2534" t="s">
        <v>21</v>
      </c>
      <c r="E2534" t="s">
        <v>16</v>
      </c>
      <c r="F2534">
        <v>28204</v>
      </c>
      <c r="G2534">
        <v>35.216117199999999</v>
      </c>
      <c r="H2534">
        <v>-80.822031100000004</v>
      </c>
      <c r="I2534">
        <v>4</v>
      </c>
      <c r="J2534">
        <v>25</v>
      </c>
      <c r="K2534">
        <v>1</v>
      </c>
      <c r="L2534" t="s">
        <v>9141</v>
      </c>
    </row>
    <row r="2535" spans="1:12" x14ac:dyDescent="0.2">
      <c r="A2535" t="s">
        <v>9142</v>
      </c>
      <c r="B2535" t="s">
        <v>9143</v>
      </c>
      <c r="C2535" t="s">
        <v>9144</v>
      </c>
      <c r="D2535" t="s">
        <v>26</v>
      </c>
      <c r="E2535" t="s">
        <v>16</v>
      </c>
      <c r="F2535">
        <v>28078</v>
      </c>
      <c r="G2535">
        <v>35.443352699999998</v>
      </c>
      <c r="H2535">
        <v>-80.863852699999995</v>
      </c>
      <c r="I2535">
        <v>3.5</v>
      </c>
      <c r="J2535">
        <v>6</v>
      </c>
      <c r="K2535">
        <v>1</v>
      </c>
      <c r="L2535" t="s">
        <v>9145</v>
      </c>
    </row>
    <row r="2536" spans="1:12" x14ac:dyDescent="0.2">
      <c r="A2536" t="s">
        <v>9146</v>
      </c>
      <c r="B2536" t="s">
        <v>9147</v>
      </c>
      <c r="C2536" t="s">
        <v>9148</v>
      </c>
      <c r="D2536" t="s">
        <v>643</v>
      </c>
      <c r="E2536" t="s">
        <v>16</v>
      </c>
      <c r="F2536">
        <v>28079</v>
      </c>
      <c r="G2536">
        <v>35.159251300000001</v>
      </c>
      <c r="H2536">
        <v>-80.539010300000001</v>
      </c>
      <c r="I2536">
        <v>4.5</v>
      </c>
      <c r="J2536">
        <v>3</v>
      </c>
      <c r="K2536">
        <v>1</v>
      </c>
      <c r="L2536" t="s">
        <v>9149</v>
      </c>
    </row>
    <row r="2537" spans="1:12" x14ac:dyDescent="0.2">
      <c r="A2537" t="e">
        <f>-lat7KU-M0XONgj7BFFOeQ</f>
        <v>#NAME?</v>
      </c>
      <c r="B2537" t="s">
        <v>9150</v>
      </c>
      <c r="C2537" t="s">
        <v>9151</v>
      </c>
      <c r="D2537" t="s">
        <v>588</v>
      </c>
      <c r="E2537" t="s">
        <v>16</v>
      </c>
      <c r="F2537">
        <v>28110</v>
      </c>
      <c r="G2537">
        <v>35.003830200000003</v>
      </c>
      <c r="H2537">
        <v>-80.558948799999996</v>
      </c>
      <c r="I2537">
        <v>3</v>
      </c>
      <c r="J2537">
        <v>9</v>
      </c>
      <c r="K2537">
        <v>1</v>
      </c>
      <c r="L2537" t="s">
        <v>9152</v>
      </c>
    </row>
    <row r="2538" spans="1:12" x14ac:dyDescent="0.2">
      <c r="A2538" t="s">
        <v>9153</v>
      </c>
      <c r="B2538" t="s">
        <v>9154</v>
      </c>
      <c r="C2538" t="s">
        <v>9155</v>
      </c>
      <c r="D2538" t="s">
        <v>39</v>
      </c>
      <c r="E2538" t="s">
        <v>16</v>
      </c>
      <c r="F2538">
        <v>28025</v>
      </c>
      <c r="G2538">
        <v>35.410117</v>
      </c>
      <c r="H2538">
        <v>-80.581241300000002</v>
      </c>
      <c r="I2538">
        <v>5</v>
      </c>
      <c r="J2538">
        <v>17</v>
      </c>
      <c r="K2538">
        <v>1</v>
      </c>
      <c r="L2538" t="s">
        <v>9156</v>
      </c>
    </row>
    <row r="2539" spans="1:12" x14ac:dyDescent="0.2">
      <c r="A2539" t="s">
        <v>9157</v>
      </c>
      <c r="B2539" t="s">
        <v>9158</v>
      </c>
      <c r="C2539" t="s">
        <v>391</v>
      </c>
      <c r="D2539" t="s">
        <v>21</v>
      </c>
      <c r="E2539" t="s">
        <v>16</v>
      </c>
      <c r="F2539">
        <v>28211</v>
      </c>
      <c r="G2539">
        <v>35.152231100000002</v>
      </c>
      <c r="H2539">
        <v>-80.831896799999996</v>
      </c>
      <c r="I2539">
        <v>4.5</v>
      </c>
      <c r="J2539">
        <v>3</v>
      </c>
      <c r="K2539">
        <v>1</v>
      </c>
      <c r="L2539" t="s">
        <v>9159</v>
      </c>
    </row>
    <row r="2540" spans="1:12" x14ac:dyDescent="0.2">
      <c r="A2540" t="s">
        <v>9160</v>
      </c>
      <c r="B2540" t="s">
        <v>9161</v>
      </c>
      <c r="C2540" t="s">
        <v>9162</v>
      </c>
      <c r="D2540" t="s">
        <v>21</v>
      </c>
      <c r="E2540" t="s">
        <v>16</v>
      </c>
      <c r="F2540">
        <v>28206</v>
      </c>
      <c r="G2540">
        <v>35.239365900000003</v>
      </c>
      <c r="H2540">
        <v>-80.845690000000005</v>
      </c>
      <c r="I2540">
        <v>4.5</v>
      </c>
      <c r="J2540">
        <v>6</v>
      </c>
      <c r="K2540">
        <v>1</v>
      </c>
      <c r="L2540" t="s">
        <v>27</v>
      </c>
    </row>
    <row r="2541" spans="1:12" x14ac:dyDescent="0.2">
      <c r="A2541" t="s">
        <v>9163</v>
      </c>
      <c r="B2541" t="s">
        <v>9164</v>
      </c>
      <c r="C2541" t="s">
        <v>9165</v>
      </c>
      <c r="D2541" t="s">
        <v>588</v>
      </c>
      <c r="E2541" t="s">
        <v>16</v>
      </c>
      <c r="F2541">
        <v>28110</v>
      </c>
      <c r="G2541">
        <v>35.0017809</v>
      </c>
      <c r="H2541">
        <v>-80.571486100000001</v>
      </c>
      <c r="I2541">
        <v>2.5</v>
      </c>
      <c r="J2541">
        <v>3</v>
      </c>
      <c r="K2541">
        <v>1</v>
      </c>
      <c r="L2541" t="s">
        <v>9166</v>
      </c>
    </row>
    <row r="2542" spans="1:12" x14ac:dyDescent="0.2">
      <c r="A2542" t="s">
        <v>9167</v>
      </c>
      <c r="B2542" t="s">
        <v>9168</v>
      </c>
      <c r="C2542" t="s">
        <v>9169</v>
      </c>
      <c r="D2542" t="s">
        <v>21</v>
      </c>
      <c r="E2542" t="s">
        <v>16</v>
      </c>
      <c r="F2542">
        <v>28209</v>
      </c>
      <c r="G2542">
        <v>35.1735294</v>
      </c>
      <c r="H2542">
        <v>-80.847838400000001</v>
      </c>
      <c r="I2542">
        <v>3.5</v>
      </c>
      <c r="J2542">
        <v>13</v>
      </c>
      <c r="K2542">
        <v>1</v>
      </c>
      <c r="L2542" t="s">
        <v>9170</v>
      </c>
    </row>
    <row r="2543" spans="1:12" x14ac:dyDescent="0.2">
      <c r="A2543" t="s">
        <v>9171</v>
      </c>
      <c r="B2543" t="s">
        <v>9172</v>
      </c>
      <c r="C2543" t="s">
        <v>9173</v>
      </c>
      <c r="D2543" t="s">
        <v>21</v>
      </c>
      <c r="E2543" t="s">
        <v>16</v>
      </c>
      <c r="F2543">
        <v>28277</v>
      </c>
      <c r="G2543">
        <v>35.097248999999998</v>
      </c>
      <c r="H2543">
        <v>-80.779326999999995</v>
      </c>
      <c r="I2543">
        <v>3.5</v>
      </c>
      <c r="J2543">
        <v>8</v>
      </c>
      <c r="K2543">
        <v>1</v>
      </c>
      <c r="L2543" t="s">
        <v>9174</v>
      </c>
    </row>
    <row r="2544" spans="1:12" x14ac:dyDescent="0.2">
      <c r="A2544" t="s">
        <v>9175</v>
      </c>
      <c r="B2544" t="s">
        <v>9176</v>
      </c>
      <c r="C2544" t="s">
        <v>9177</v>
      </c>
      <c r="D2544" t="s">
        <v>21</v>
      </c>
      <c r="E2544" t="s">
        <v>16</v>
      </c>
      <c r="F2544">
        <v>28204</v>
      </c>
      <c r="G2544">
        <v>35.219584699999999</v>
      </c>
      <c r="H2544">
        <v>-80.816632999999996</v>
      </c>
      <c r="I2544">
        <v>3.5</v>
      </c>
      <c r="J2544">
        <v>6</v>
      </c>
      <c r="K2544">
        <v>1</v>
      </c>
      <c r="L2544" t="s">
        <v>9178</v>
      </c>
    </row>
    <row r="2545" spans="1:12" x14ac:dyDescent="0.2">
      <c r="A2545" t="s">
        <v>9179</v>
      </c>
      <c r="B2545" t="s">
        <v>9180</v>
      </c>
      <c r="C2545" t="s">
        <v>9181</v>
      </c>
      <c r="D2545" t="s">
        <v>21</v>
      </c>
      <c r="E2545" t="s">
        <v>16</v>
      </c>
      <c r="F2545">
        <v>28211</v>
      </c>
      <c r="G2545">
        <v>35.156322400000001</v>
      </c>
      <c r="H2545">
        <v>-80.828583800000004</v>
      </c>
      <c r="I2545">
        <v>2.5</v>
      </c>
      <c r="J2545">
        <v>7</v>
      </c>
      <c r="K2545">
        <v>1</v>
      </c>
      <c r="L2545" t="s">
        <v>565</v>
      </c>
    </row>
    <row r="2546" spans="1:12" x14ac:dyDescent="0.2">
      <c r="A2546" t="s">
        <v>9182</v>
      </c>
      <c r="B2546" t="s">
        <v>9183</v>
      </c>
      <c r="C2546" t="s">
        <v>9184</v>
      </c>
      <c r="D2546" t="s">
        <v>167</v>
      </c>
      <c r="E2546" t="s">
        <v>16</v>
      </c>
      <c r="F2546">
        <v>28075</v>
      </c>
      <c r="G2546">
        <v>35.320985999999998</v>
      </c>
      <c r="H2546">
        <v>-80.651898799999998</v>
      </c>
      <c r="I2546">
        <v>4</v>
      </c>
      <c r="J2546">
        <v>5</v>
      </c>
      <c r="K2546">
        <v>1</v>
      </c>
      <c r="L2546" t="s">
        <v>1380</v>
      </c>
    </row>
    <row r="2547" spans="1:12" x14ac:dyDescent="0.2">
      <c r="A2547" t="s">
        <v>9185</v>
      </c>
      <c r="B2547" t="s">
        <v>9186</v>
      </c>
      <c r="C2547" t="s">
        <v>9187</v>
      </c>
      <c r="D2547" t="s">
        <v>21</v>
      </c>
      <c r="E2547" t="s">
        <v>16</v>
      </c>
      <c r="F2547">
        <v>28208</v>
      </c>
      <c r="G2547">
        <v>35.240209024999999</v>
      </c>
      <c r="H2547">
        <v>-80.897430387499995</v>
      </c>
      <c r="I2547">
        <v>3</v>
      </c>
      <c r="J2547">
        <v>3</v>
      </c>
      <c r="K2547">
        <v>0</v>
      </c>
      <c r="L2547" t="s">
        <v>1681</v>
      </c>
    </row>
    <row r="2548" spans="1:12" x14ac:dyDescent="0.2">
      <c r="A2548" t="s">
        <v>9188</v>
      </c>
      <c r="B2548" t="s">
        <v>9189</v>
      </c>
      <c r="C2548" t="s">
        <v>9190</v>
      </c>
      <c r="D2548" t="s">
        <v>21</v>
      </c>
      <c r="E2548" t="s">
        <v>16</v>
      </c>
      <c r="F2548">
        <v>28207</v>
      </c>
      <c r="G2548">
        <v>35.210315000000001</v>
      </c>
      <c r="H2548">
        <v>-80.824595900000006</v>
      </c>
      <c r="I2548">
        <v>1</v>
      </c>
      <c r="J2548">
        <v>3</v>
      </c>
      <c r="K2548">
        <v>1</v>
      </c>
      <c r="L2548" t="s">
        <v>248</v>
      </c>
    </row>
    <row r="2549" spans="1:12" x14ac:dyDescent="0.2">
      <c r="A2549" t="s">
        <v>9191</v>
      </c>
      <c r="B2549" t="s">
        <v>641</v>
      </c>
      <c r="C2549" t="s">
        <v>9192</v>
      </c>
      <c r="D2549" t="s">
        <v>21</v>
      </c>
      <c r="E2549" t="s">
        <v>16</v>
      </c>
      <c r="F2549">
        <v>28210</v>
      </c>
      <c r="G2549">
        <v>35.148680984599999</v>
      </c>
      <c r="H2549">
        <v>-80.833000759599997</v>
      </c>
      <c r="I2549">
        <v>2</v>
      </c>
      <c r="J2549">
        <v>57</v>
      </c>
      <c r="K2549">
        <v>1</v>
      </c>
      <c r="L2549" t="s">
        <v>9193</v>
      </c>
    </row>
    <row r="2550" spans="1:12" x14ac:dyDescent="0.2">
      <c r="A2550" t="s">
        <v>9194</v>
      </c>
      <c r="B2550" t="s">
        <v>9195</v>
      </c>
      <c r="C2550" t="s">
        <v>9196</v>
      </c>
      <c r="D2550" t="s">
        <v>21</v>
      </c>
      <c r="E2550" t="s">
        <v>16</v>
      </c>
      <c r="F2550">
        <v>28273</v>
      </c>
      <c r="G2550">
        <v>35.124670299999998</v>
      </c>
      <c r="H2550">
        <v>-80.9332414</v>
      </c>
      <c r="I2550">
        <v>2.5</v>
      </c>
      <c r="J2550">
        <v>4</v>
      </c>
      <c r="K2550">
        <v>1</v>
      </c>
      <c r="L2550" t="s">
        <v>9197</v>
      </c>
    </row>
    <row r="2551" spans="1:12" x14ac:dyDescent="0.2">
      <c r="A2551" t="s">
        <v>9198</v>
      </c>
      <c r="B2551" t="s">
        <v>9199</v>
      </c>
      <c r="C2551" t="s">
        <v>9200</v>
      </c>
      <c r="D2551" t="s">
        <v>21</v>
      </c>
      <c r="E2551" t="s">
        <v>16</v>
      </c>
      <c r="F2551">
        <v>28212</v>
      </c>
      <c r="G2551">
        <v>35.193570000000001</v>
      </c>
      <c r="H2551">
        <v>-80.762686000000002</v>
      </c>
      <c r="I2551">
        <v>5</v>
      </c>
      <c r="J2551">
        <v>6</v>
      </c>
      <c r="K2551">
        <v>1</v>
      </c>
      <c r="L2551" t="s">
        <v>9201</v>
      </c>
    </row>
    <row r="2552" spans="1:12" x14ac:dyDescent="0.2">
      <c r="A2552" t="s">
        <v>9202</v>
      </c>
      <c r="B2552" t="s">
        <v>9203</v>
      </c>
      <c r="C2552" t="s">
        <v>9204</v>
      </c>
      <c r="D2552" t="s">
        <v>167</v>
      </c>
      <c r="E2552" t="s">
        <v>16</v>
      </c>
      <c r="F2552">
        <v>28075</v>
      </c>
      <c r="G2552">
        <v>35.324493099999998</v>
      </c>
      <c r="H2552">
        <v>-80.649101200000004</v>
      </c>
      <c r="I2552">
        <v>5</v>
      </c>
      <c r="J2552">
        <v>5</v>
      </c>
      <c r="K2552">
        <v>1</v>
      </c>
      <c r="L2552" t="s">
        <v>1596</v>
      </c>
    </row>
    <row r="2553" spans="1:12" x14ac:dyDescent="0.2">
      <c r="A2553" t="s">
        <v>9205</v>
      </c>
      <c r="B2553" t="s">
        <v>9206</v>
      </c>
      <c r="C2553" t="s">
        <v>9207</v>
      </c>
      <c r="D2553" t="s">
        <v>21</v>
      </c>
      <c r="E2553" t="s">
        <v>16</v>
      </c>
      <c r="F2553">
        <v>28202</v>
      </c>
      <c r="G2553">
        <v>35.224662000000002</v>
      </c>
      <c r="H2553">
        <v>-80.848495</v>
      </c>
      <c r="I2553">
        <v>3</v>
      </c>
      <c r="J2553">
        <v>81</v>
      </c>
      <c r="K2553">
        <v>0</v>
      </c>
      <c r="L2553" t="s">
        <v>9208</v>
      </c>
    </row>
    <row r="2554" spans="1:12" x14ac:dyDescent="0.2">
      <c r="A2554" t="s">
        <v>9209</v>
      </c>
      <c r="B2554" t="s">
        <v>9210</v>
      </c>
      <c r="C2554" t="s">
        <v>854</v>
      </c>
      <c r="D2554" t="s">
        <v>21</v>
      </c>
      <c r="E2554" t="s">
        <v>16</v>
      </c>
      <c r="F2554">
        <v>28277</v>
      </c>
      <c r="G2554">
        <v>35.096006500000001</v>
      </c>
      <c r="H2554">
        <v>-80.780138100000002</v>
      </c>
      <c r="I2554">
        <v>3</v>
      </c>
      <c r="J2554">
        <v>17</v>
      </c>
      <c r="K2554">
        <v>1</v>
      </c>
      <c r="L2554" t="s">
        <v>4898</v>
      </c>
    </row>
    <row r="2555" spans="1:12" x14ac:dyDescent="0.2">
      <c r="A2555" t="s">
        <v>9211</v>
      </c>
      <c r="B2555" t="s">
        <v>9212</v>
      </c>
      <c r="C2555" t="s">
        <v>9213</v>
      </c>
      <c r="D2555" t="s">
        <v>295</v>
      </c>
      <c r="E2555" t="s">
        <v>16</v>
      </c>
      <c r="F2555">
        <v>28134</v>
      </c>
      <c r="G2555">
        <v>35.113150300000001</v>
      </c>
      <c r="H2555">
        <v>-80.9084596</v>
      </c>
      <c r="I2555">
        <v>5</v>
      </c>
      <c r="J2555">
        <v>12</v>
      </c>
      <c r="K2555">
        <v>1</v>
      </c>
      <c r="L2555" t="s">
        <v>9214</v>
      </c>
    </row>
    <row r="2556" spans="1:12" x14ac:dyDescent="0.2">
      <c r="A2556" t="s">
        <v>9215</v>
      </c>
      <c r="B2556" t="s">
        <v>9216</v>
      </c>
      <c r="C2556" t="s">
        <v>9217</v>
      </c>
      <c r="D2556" t="s">
        <v>21</v>
      </c>
      <c r="E2556" t="s">
        <v>16</v>
      </c>
      <c r="F2556">
        <v>28226</v>
      </c>
      <c r="G2556">
        <v>35.1054241</v>
      </c>
      <c r="H2556">
        <v>-80.8075422</v>
      </c>
      <c r="I2556">
        <v>2</v>
      </c>
      <c r="J2556">
        <v>4</v>
      </c>
      <c r="K2556">
        <v>1</v>
      </c>
      <c r="L2556" t="s">
        <v>9218</v>
      </c>
    </row>
    <row r="2557" spans="1:12" x14ac:dyDescent="0.2">
      <c r="A2557" t="s">
        <v>9219</v>
      </c>
      <c r="B2557" t="s">
        <v>9220</v>
      </c>
      <c r="C2557" t="s">
        <v>9221</v>
      </c>
      <c r="D2557" t="s">
        <v>21</v>
      </c>
      <c r="E2557" t="s">
        <v>16</v>
      </c>
      <c r="F2557">
        <v>28202</v>
      </c>
      <c r="G2557">
        <v>35.220836499999997</v>
      </c>
      <c r="H2557">
        <v>-80.851728800000004</v>
      </c>
      <c r="I2557">
        <v>3</v>
      </c>
      <c r="J2557">
        <v>4</v>
      </c>
      <c r="K2557">
        <v>0</v>
      </c>
      <c r="L2557" t="s">
        <v>4759</v>
      </c>
    </row>
    <row r="2558" spans="1:12" x14ac:dyDescent="0.2">
      <c r="A2558" t="s">
        <v>9222</v>
      </c>
      <c r="B2558" t="s">
        <v>9223</v>
      </c>
      <c r="C2558" t="s">
        <v>9224</v>
      </c>
      <c r="D2558" t="s">
        <v>21</v>
      </c>
      <c r="E2558" t="s">
        <v>16</v>
      </c>
      <c r="F2558">
        <v>28208</v>
      </c>
      <c r="G2558">
        <v>35.224156499999999</v>
      </c>
      <c r="H2558">
        <v>-80.896961200000007</v>
      </c>
      <c r="I2558">
        <v>2</v>
      </c>
      <c r="J2558">
        <v>6</v>
      </c>
      <c r="K2558">
        <v>1</v>
      </c>
      <c r="L2558" t="s">
        <v>9225</v>
      </c>
    </row>
    <row r="2559" spans="1:12" x14ac:dyDescent="0.2">
      <c r="A2559" t="s">
        <v>9226</v>
      </c>
      <c r="B2559" t="s">
        <v>9227</v>
      </c>
      <c r="C2559" t="s">
        <v>9228</v>
      </c>
      <c r="D2559" t="s">
        <v>295</v>
      </c>
      <c r="E2559" t="s">
        <v>16</v>
      </c>
      <c r="F2559">
        <v>28134</v>
      </c>
      <c r="G2559">
        <v>35.095989400000001</v>
      </c>
      <c r="H2559">
        <v>-80.891173499999994</v>
      </c>
      <c r="I2559">
        <v>3.5</v>
      </c>
      <c r="J2559">
        <v>3</v>
      </c>
      <c r="K2559">
        <v>1</v>
      </c>
      <c r="L2559" t="s">
        <v>2186</v>
      </c>
    </row>
    <row r="2560" spans="1:12" x14ac:dyDescent="0.2">
      <c r="A2560" t="s">
        <v>9229</v>
      </c>
      <c r="B2560" t="s">
        <v>9230</v>
      </c>
      <c r="C2560" t="s">
        <v>9231</v>
      </c>
      <c r="D2560" t="s">
        <v>21</v>
      </c>
      <c r="E2560" t="s">
        <v>16</v>
      </c>
      <c r="F2560">
        <v>28226</v>
      </c>
      <c r="G2560">
        <v>35.086399999999998</v>
      </c>
      <c r="H2560">
        <v>-80.840360000000004</v>
      </c>
      <c r="I2560">
        <v>5</v>
      </c>
      <c r="J2560">
        <v>8</v>
      </c>
      <c r="K2560">
        <v>1</v>
      </c>
      <c r="L2560" t="s">
        <v>709</v>
      </c>
    </row>
    <row r="2561" spans="1:12" x14ac:dyDescent="0.2">
      <c r="A2561" t="s">
        <v>9232</v>
      </c>
      <c r="B2561" t="s">
        <v>9233</v>
      </c>
      <c r="C2561" t="s">
        <v>9234</v>
      </c>
      <c r="D2561" t="s">
        <v>15</v>
      </c>
      <c r="E2561" t="s">
        <v>16</v>
      </c>
      <c r="F2561">
        <v>28031</v>
      </c>
      <c r="G2561">
        <v>35.4659987</v>
      </c>
      <c r="H2561">
        <v>-80.872240899999994</v>
      </c>
      <c r="I2561">
        <v>4</v>
      </c>
      <c r="J2561">
        <v>5</v>
      </c>
      <c r="K2561">
        <v>1</v>
      </c>
      <c r="L2561" t="s">
        <v>9235</v>
      </c>
    </row>
    <row r="2562" spans="1:12" x14ac:dyDescent="0.2">
      <c r="A2562" t="s">
        <v>9236</v>
      </c>
      <c r="B2562" t="s">
        <v>9237</v>
      </c>
      <c r="C2562" t="s">
        <v>9238</v>
      </c>
      <c r="D2562" t="s">
        <v>21</v>
      </c>
      <c r="E2562" t="s">
        <v>16</v>
      </c>
      <c r="F2562">
        <v>28278</v>
      </c>
      <c r="G2562">
        <v>35.173709000000002</v>
      </c>
      <c r="H2562">
        <v>-80.979411999999996</v>
      </c>
      <c r="I2562">
        <v>3.5</v>
      </c>
      <c r="J2562">
        <v>3</v>
      </c>
      <c r="K2562">
        <v>1</v>
      </c>
      <c r="L2562" t="s">
        <v>9239</v>
      </c>
    </row>
    <row r="2563" spans="1:12" x14ac:dyDescent="0.2">
      <c r="A2563" t="s">
        <v>9240</v>
      </c>
      <c r="B2563" t="s">
        <v>9241</v>
      </c>
      <c r="C2563" t="s">
        <v>9242</v>
      </c>
      <c r="D2563" t="s">
        <v>21</v>
      </c>
      <c r="E2563" t="s">
        <v>16</v>
      </c>
      <c r="F2563">
        <v>28203</v>
      </c>
      <c r="G2563">
        <v>35.214671099999997</v>
      </c>
      <c r="H2563">
        <v>-80.853902399999996</v>
      </c>
      <c r="I2563">
        <v>3</v>
      </c>
      <c r="J2563">
        <v>4</v>
      </c>
      <c r="K2563">
        <v>1</v>
      </c>
      <c r="L2563" t="s">
        <v>9243</v>
      </c>
    </row>
    <row r="2564" spans="1:12" x14ac:dyDescent="0.2">
      <c r="A2564" t="s">
        <v>9244</v>
      </c>
      <c r="B2564" t="s">
        <v>9245</v>
      </c>
      <c r="C2564" t="s">
        <v>9246</v>
      </c>
      <c r="D2564" t="s">
        <v>21</v>
      </c>
      <c r="E2564" t="s">
        <v>16</v>
      </c>
      <c r="F2564">
        <v>28206</v>
      </c>
      <c r="G2564">
        <v>35.257677200000003</v>
      </c>
      <c r="H2564">
        <v>-80.821731900000003</v>
      </c>
      <c r="I2564">
        <v>5</v>
      </c>
      <c r="J2564">
        <v>3</v>
      </c>
      <c r="K2564">
        <v>1</v>
      </c>
      <c r="L2564" t="s">
        <v>9247</v>
      </c>
    </row>
    <row r="2565" spans="1:12" x14ac:dyDescent="0.2">
      <c r="A2565" t="s">
        <v>9248</v>
      </c>
      <c r="B2565" t="s">
        <v>5107</v>
      </c>
      <c r="C2565" t="s">
        <v>9249</v>
      </c>
      <c r="D2565" t="s">
        <v>588</v>
      </c>
      <c r="E2565" t="s">
        <v>16</v>
      </c>
      <c r="F2565">
        <v>28110</v>
      </c>
      <c r="G2565">
        <v>35.016190199999997</v>
      </c>
      <c r="H2565">
        <v>-80.571297000000001</v>
      </c>
      <c r="I2565">
        <v>4</v>
      </c>
      <c r="J2565">
        <v>17</v>
      </c>
      <c r="K2565">
        <v>1</v>
      </c>
      <c r="L2565" t="s">
        <v>9250</v>
      </c>
    </row>
    <row r="2566" spans="1:12" x14ac:dyDescent="0.2">
      <c r="A2566" t="s">
        <v>9251</v>
      </c>
      <c r="B2566" t="s">
        <v>9252</v>
      </c>
      <c r="C2566" t="s">
        <v>9253</v>
      </c>
      <c r="D2566" t="s">
        <v>21</v>
      </c>
      <c r="E2566" t="s">
        <v>16</v>
      </c>
      <c r="F2566">
        <v>28205</v>
      </c>
      <c r="G2566">
        <v>35.219230000000003</v>
      </c>
      <c r="H2566">
        <v>-80.815479999999994</v>
      </c>
      <c r="I2566">
        <v>5</v>
      </c>
      <c r="J2566">
        <v>8</v>
      </c>
      <c r="K2566">
        <v>1</v>
      </c>
      <c r="L2566" t="s">
        <v>8066</v>
      </c>
    </row>
    <row r="2567" spans="1:12" x14ac:dyDescent="0.2">
      <c r="A2567" t="s">
        <v>9254</v>
      </c>
      <c r="B2567" t="s">
        <v>9255</v>
      </c>
      <c r="C2567" t="s">
        <v>9256</v>
      </c>
      <c r="D2567" t="s">
        <v>21</v>
      </c>
      <c r="E2567" t="s">
        <v>16</v>
      </c>
      <c r="F2567">
        <v>28209</v>
      </c>
      <c r="G2567">
        <v>35.174589743200002</v>
      </c>
      <c r="H2567">
        <v>-80.840029033799993</v>
      </c>
      <c r="I2567">
        <v>3.5</v>
      </c>
      <c r="J2567">
        <v>194</v>
      </c>
      <c r="K2567">
        <v>1</v>
      </c>
      <c r="L2567" t="s">
        <v>9257</v>
      </c>
    </row>
    <row r="2568" spans="1:12" x14ac:dyDescent="0.2">
      <c r="A2568" t="s">
        <v>9258</v>
      </c>
      <c r="B2568" t="s">
        <v>9259</v>
      </c>
      <c r="C2568" t="s">
        <v>9260</v>
      </c>
      <c r="D2568" t="s">
        <v>21</v>
      </c>
      <c r="E2568" t="s">
        <v>16</v>
      </c>
      <c r="F2568">
        <v>28213</v>
      </c>
      <c r="G2568">
        <v>35.296412699999998</v>
      </c>
      <c r="H2568">
        <v>-80.749255899999994</v>
      </c>
      <c r="I2568">
        <v>2.5</v>
      </c>
      <c r="J2568">
        <v>25</v>
      </c>
      <c r="K2568">
        <v>1</v>
      </c>
      <c r="L2568" t="s">
        <v>9261</v>
      </c>
    </row>
    <row r="2569" spans="1:12" x14ac:dyDescent="0.2">
      <c r="A2569" t="s">
        <v>9262</v>
      </c>
      <c r="B2569" t="s">
        <v>9263</v>
      </c>
      <c r="C2569" t="s">
        <v>9264</v>
      </c>
      <c r="D2569" t="s">
        <v>21</v>
      </c>
      <c r="E2569" t="s">
        <v>16</v>
      </c>
      <c r="F2569">
        <v>28203</v>
      </c>
      <c r="G2569">
        <v>35.209569000000002</v>
      </c>
      <c r="H2569">
        <v>-80.857517999999999</v>
      </c>
      <c r="I2569">
        <v>2.5</v>
      </c>
      <c r="J2569">
        <v>3</v>
      </c>
      <c r="K2569">
        <v>0</v>
      </c>
      <c r="L2569" t="s">
        <v>4953</v>
      </c>
    </row>
    <row r="2570" spans="1:12" x14ac:dyDescent="0.2">
      <c r="A2570" t="s">
        <v>9265</v>
      </c>
      <c r="B2570" t="s">
        <v>9266</v>
      </c>
      <c r="C2570" t="s">
        <v>9267</v>
      </c>
      <c r="D2570" t="s">
        <v>21</v>
      </c>
      <c r="E2570" t="s">
        <v>16</v>
      </c>
      <c r="F2570">
        <v>28206</v>
      </c>
      <c r="G2570">
        <v>35.236640999999999</v>
      </c>
      <c r="H2570">
        <v>-80.830780000000004</v>
      </c>
      <c r="I2570">
        <v>3.5</v>
      </c>
      <c r="J2570">
        <v>3</v>
      </c>
      <c r="K2570">
        <v>1</v>
      </c>
      <c r="L2570" t="s">
        <v>9268</v>
      </c>
    </row>
    <row r="2571" spans="1:12" x14ac:dyDescent="0.2">
      <c r="A2571" t="s">
        <v>9269</v>
      </c>
      <c r="B2571" t="s">
        <v>9270</v>
      </c>
      <c r="C2571" t="s">
        <v>9271</v>
      </c>
      <c r="D2571" t="s">
        <v>26</v>
      </c>
      <c r="E2571" t="s">
        <v>16</v>
      </c>
      <c r="F2571">
        <v>28078</v>
      </c>
      <c r="G2571">
        <v>35.408785700000003</v>
      </c>
      <c r="H2571">
        <v>-80.862778399999996</v>
      </c>
      <c r="I2571">
        <v>2</v>
      </c>
      <c r="J2571">
        <v>5</v>
      </c>
      <c r="K2571">
        <v>1</v>
      </c>
      <c r="L2571" t="s">
        <v>5068</v>
      </c>
    </row>
    <row r="2572" spans="1:12" x14ac:dyDescent="0.2">
      <c r="A2572" t="s">
        <v>9272</v>
      </c>
      <c r="B2572" t="s">
        <v>9273</v>
      </c>
      <c r="D2572" t="s">
        <v>21</v>
      </c>
      <c r="E2572" t="s">
        <v>16</v>
      </c>
      <c r="F2572">
        <v>28208</v>
      </c>
      <c r="G2572">
        <v>35.2708683169</v>
      </c>
      <c r="H2572">
        <v>-80.854212082900005</v>
      </c>
      <c r="I2572">
        <v>5</v>
      </c>
      <c r="J2572">
        <v>6</v>
      </c>
      <c r="K2572">
        <v>1</v>
      </c>
      <c r="L2572" t="s">
        <v>9274</v>
      </c>
    </row>
    <row r="2573" spans="1:12" x14ac:dyDescent="0.2">
      <c r="A2573" t="s">
        <v>9275</v>
      </c>
      <c r="B2573" t="s">
        <v>9276</v>
      </c>
      <c r="C2573" t="s">
        <v>9277</v>
      </c>
      <c r="D2573" t="s">
        <v>21</v>
      </c>
      <c r="E2573" t="s">
        <v>16</v>
      </c>
      <c r="F2573">
        <v>28204</v>
      </c>
      <c r="G2573">
        <v>35.212820700000002</v>
      </c>
      <c r="H2573">
        <v>-80.835897299999999</v>
      </c>
      <c r="I2573">
        <v>4</v>
      </c>
      <c r="J2573">
        <v>43</v>
      </c>
      <c r="K2573">
        <v>0</v>
      </c>
      <c r="L2573" t="s">
        <v>9278</v>
      </c>
    </row>
    <row r="2574" spans="1:12" x14ac:dyDescent="0.2">
      <c r="A2574" t="s">
        <v>9279</v>
      </c>
      <c r="B2574" t="s">
        <v>1178</v>
      </c>
      <c r="C2574" t="s">
        <v>9280</v>
      </c>
      <c r="D2574" t="s">
        <v>62</v>
      </c>
      <c r="E2574" t="s">
        <v>16</v>
      </c>
      <c r="F2574">
        <v>28227</v>
      </c>
      <c r="G2574">
        <v>35.173072300000001</v>
      </c>
      <c r="H2574">
        <v>-80.658270799999997</v>
      </c>
      <c r="I2574">
        <v>1.5</v>
      </c>
      <c r="J2574">
        <v>19</v>
      </c>
      <c r="K2574">
        <v>1</v>
      </c>
      <c r="L2574" t="s">
        <v>9281</v>
      </c>
    </row>
    <row r="2575" spans="1:12" x14ac:dyDescent="0.2">
      <c r="A2575" t="s">
        <v>9282</v>
      </c>
      <c r="B2575" t="s">
        <v>9283</v>
      </c>
      <c r="C2575" t="s">
        <v>9284</v>
      </c>
      <c r="D2575" t="s">
        <v>26</v>
      </c>
      <c r="E2575" t="s">
        <v>16</v>
      </c>
      <c r="F2575">
        <v>28078</v>
      </c>
      <c r="G2575">
        <v>35.409145000000002</v>
      </c>
      <c r="H2575">
        <v>-80.860163999999997</v>
      </c>
      <c r="I2575">
        <v>1.5</v>
      </c>
      <c r="J2575">
        <v>5</v>
      </c>
      <c r="K2575">
        <v>0</v>
      </c>
      <c r="L2575" t="s">
        <v>1436</v>
      </c>
    </row>
    <row r="2576" spans="1:12" x14ac:dyDescent="0.2">
      <c r="A2576" t="s">
        <v>9285</v>
      </c>
      <c r="B2576" t="s">
        <v>9286</v>
      </c>
      <c r="C2576" t="s">
        <v>9287</v>
      </c>
      <c r="D2576" t="s">
        <v>39</v>
      </c>
      <c r="E2576" t="s">
        <v>16</v>
      </c>
      <c r="F2576">
        <v>28027</v>
      </c>
      <c r="G2576">
        <v>35.380460999999997</v>
      </c>
      <c r="H2576">
        <v>-80.695037999999997</v>
      </c>
      <c r="I2576">
        <v>3.5</v>
      </c>
      <c r="J2576">
        <v>3</v>
      </c>
      <c r="K2576">
        <v>1</v>
      </c>
      <c r="L2576" t="s">
        <v>9288</v>
      </c>
    </row>
    <row r="2577" spans="1:12" x14ac:dyDescent="0.2">
      <c r="A2577" t="s">
        <v>9289</v>
      </c>
      <c r="B2577" t="s">
        <v>9290</v>
      </c>
      <c r="C2577" t="s">
        <v>9291</v>
      </c>
      <c r="D2577" t="s">
        <v>21</v>
      </c>
      <c r="E2577" t="s">
        <v>16</v>
      </c>
      <c r="F2577">
        <v>28202</v>
      </c>
      <c r="G2577">
        <v>35.230158000000003</v>
      </c>
      <c r="H2577">
        <v>-80.847300000000004</v>
      </c>
      <c r="I2577">
        <v>3</v>
      </c>
      <c r="J2577">
        <v>29</v>
      </c>
      <c r="K2577">
        <v>0</v>
      </c>
      <c r="L2577" t="s">
        <v>9292</v>
      </c>
    </row>
    <row r="2578" spans="1:12" x14ac:dyDescent="0.2">
      <c r="A2578" t="s">
        <v>9293</v>
      </c>
      <c r="B2578" t="s">
        <v>9294</v>
      </c>
      <c r="C2578" t="s">
        <v>9295</v>
      </c>
      <c r="D2578" t="s">
        <v>588</v>
      </c>
      <c r="E2578" t="s">
        <v>16</v>
      </c>
      <c r="F2578">
        <v>28110</v>
      </c>
      <c r="G2578">
        <v>35.054658400000001</v>
      </c>
      <c r="H2578">
        <v>-80.639737100000005</v>
      </c>
      <c r="I2578">
        <v>2</v>
      </c>
      <c r="J2578">
        <v>8</v>
      </c>
      <c r="K2578">
        <v>1</v>
      </c>
      <c r="L2578" t="s">
        <v>9296</v>
      </c>
    </row>
    <row r="2579" spans="1:12" x14ac:dyDescent="0.2">
      <c r="A2579" t="s">
        <v>9297</v>
      </c>
      <c r="B2579" t="s">
        <v>9298</v>
      </c>
      <c r="C2579" t="s">
        <v>9299</v>
      </c>
      <c r="D2579" t="s">
        <v>21</v>
      </c>
      <c r="E2579" t="s">
        <v>16</v>
      </c>
      <c r="F2579">
        <v>28214</v>
      </c>
      <c r="G2579">
        <v>35.262267899999998</v>
      </c>
      <c r="H2579">
        <v>-80.939630300000005</v>
      </c>
      <c r="I2579">
        <v>5</v>
      </c>
      <c r="J2579">
        <v>3</v>
      </c>
      <c r="K2579">
        <v>1</v>
      </c>
      <c r="L2579" t="s">
        <v>569</v>
      </c>
    </row>
    <row r="2580" spans="1:12" x14ac:dyDescent="0.2">
      <c r="A2580" t="s">
        <v>9300</v>
      </c>
      <c r="B2580" t="s">
        <v>9301</v>
      </c>
      <c r="C2580" t="s">
        <v>9302</v>
      </c>
      <c r="D2580" t="s">
        <v>21</v>
      </c>
      <c r="E2580" t="s">
        <v>16</v>
      </c>
      <c r="F2580">
        <v>28277</v>
      </c>
      <c r="G2580">
        <v>35.053663499999999</v>
      </c>
      <c r="H2580">
        <v>-80.846892100000005</v>
      </c>
      <c r="I2580">
        <v>3.5</v>
      </c>
      <c r="J2580">
        <v>53</v>
      </c>
      <c r="K2580">
        <v>0</v>
      </c>
      <c r="L2580" t="s">
        <v>618</v>
      </c>
    </row>
    <row r="2581" spans="1:12" x14ac:dyDescent="0.2">
      <c r="A2581" t="s">
        <v>9303</v>
      </c>
      <c r="B2581" t="s">
        <v>9304</v>
      </c>
      <c r="C2581" t="s">
        <v>9305</v>
      </c>
      <c r="D2581" t="s">
        <v>21</v>
      </c>
      <c r="E2581" t="s">
        <v>16</v>
      </c>
      <c r="F2581">
        <v>28211</v>
      </c>
      <c r="G2581">
        <v>35.152610799999998</v>
      </c>
      <c r="H2581">
        <v>-80.828543400000001</v>
      </c>
      <c r="I2581">
        <v>3.5</v>
      </c>
      <c r="J2581">
        <v>208</v>
      </c>
      <c r="K2581">
        <v>0</v>
      </c>
      <c r="L2581" t="s">
        <v>9306</v>
      </c>
    </row>
    <row r="2582" spans="1:12" x14ac:dyDescent="0.2">
      <c r="A2582" t="s">
        <v>9307</v>
      </c>
      <c r="B2582" t="s">
        <v>9308</v>
      </c>
      <c r="C2582" t="s">
        <v>9309</v>
      </c>
      <c r="D2582" t="s">
        <v>21</v>
      </c>
      <c r="E2582" t="s">
        <v>16</v>
      </c>
      <c r="F2582">
        <v>28210</v>
      </c>
      <c r="G2582">
        <v>35.146691838000002</v>
      </c>
      <c r="H2582">
        <v>-80.828229188899996</v>
      </c>
      <c r="I2582">
        <v>4.5</v>
      </c>
      <c r="J2582">
        <v>42</v>
      </c>
      <c r="K2582">
        <v>1</v>
      </c>
      <c r="L2582" t="s">
        <v>923</v>
      </c>
    </row>
    <row r="2583" spans="1:12" x14ac:dyDescent="0.2">
      <c r="A2583" t="s">
        <v>9310</v>
      </c>
      <c r="B2583" t="s">
        <v>1190</v>
      </c>
      <c r="C2583" t="s">
        <v>4513</v>
      </c>
      <c r="D2583" t="s">
        <v>21</v>
      </c>
      <c r="E2583" t="s">
        <v>16</v>
      </c>
      <c r="F2583">
        <v>28209</v>
      </c>
      <c r="G2583">
        <v>35.161133399999997</v>
      </c>
      <c r="H2583">
        <v>-80.849282299999999</v>
      </c>
      <c r="I2583">
        <v>3</v>
      </c>
      <c r="J2583">
        <v>14</v>
      </c>
      <c r="K2583">
        <v>1</v>
      </c>
      <c r="L2583" t="s">
        <v>9311</v>
      </c>
    </row>
    <row r="2584" spans="1:12" x14ac:dyDescent="0.2">
      <c r="A2584" t="s">
        <v>9312</v>
      </c>
      <c r="B2584" t="s">
        <v>9313</v>
      </c>
      <c r="C2584" t="s">
        <v>9314</v>
      </c>
      <c r="D2584" t="s">
        <v>39</v>
      </c>
      <c r="E2584" t="s">
        <v>16</v>
      </c>
      <c r="F2584">
        <v>28025</v>
      </c>
      <c r="G2584">
        <v>35.419102100000003</v>
      </c>
      <c r="H2584">
        <v>-80.589130299999994</v>
      </c>
      <c r="I2584">
        <v>2.5</v>
      </c>
      <c r="J2584">
        <v>3</v>
      </c>
      <c r="K2584">
        <v>0</v>
      </c>
      <c r="L2584" t="s">
        <v>3134</v>
      </c>
    </row>
    <row r="2585" spans="1:12" x14ac:dyDescent="0.2">
      <c r="A2585" t="s">
        <v>9315</v>
      </c>
      <c r="B2585" t="s">
        <v>9316</v>
      </c>
      <c r="C2585" t="s">
        <v>9317</v>
      </c>
      <c r="D2585" t="s">
        <v>295</v>
      </c>
      <c r="E2585" t="s">
        <v>16</v>
      </c>
      <c r="F2585">
        <v>28134</v>
      </c>
      <c r="G2585">
        <v>35.072976400000002</v>
      </c>
      <c r="H2585">
        <v>-80.878336099999999</v>
      </c>
      <c r="I2585">
        <v>3</v>
      </c>
      <c r="J2585">
        <v>8</v>
      </c>
      <c r="K2585">
        <v>1</v>
      </c>
      <c r="L2585" t="s">
        <v>9318</v>
      </c>
    </row>
    <row r="2586" spans="1:12" x14ac:dyDescent="0.2">
      <c r="A2586" t="s">
        <v>9319</v>
      </c>
      <c r="B2586" t="s">
        <v>9320</v>
      </c>
      <c r="C2586" t="s">
        <v>9321</v>
      </c>
      <c r="D2586" t="s">
        <v>21</v>
      </c>
      <c r="E2586" t="s">
        <v>16</v>
      </c>
      <c r="F2586">
        <v>28203</v>
      </c>
      <c r="G2586">
        <v>35.213571399999999</v>
      </c>
      <c r="H2586">
        <v>-80.871981500000004</v>
      </c>
      <c r="I2586">
        <v>5</v>
      </c>
      <c r="J2586">
        <v>6</v>
      </c>
      <c r="K2586">
        <v>1</v>
      </c>
      <c r="L2586" t="s">
        <v>457</v>
      </c>
    </row>
    <row r="2587" spans="1:12" x14ac:dyDescent="0.2">
      <c r="A2587" t="s">
        <v>9322</v>
      </c>
      <c r="B2587" t="s">
        <v>6805</v>
      </c>
      <c r="C2587" t="s">
        <v>9323</v>
      </c>
      <c r="D2587" t="s">
        <v>135</v>
      </c>
      <c r="E2587" t="s">
        <v>16</v>
      </c>
      <c r="F2587">
        <v>28105</v>
      </c>
      <c r="G2587">
        <v>35.136760463400002</v>
      </c>
      <c r="H2587">
        <v>-80.716171860700001</v>
      </c>
      <c r="I2587">
        <v>2</v>
      </c>
      <c r="J2587">
        <v>10</v>
      </c>
      <c r="K2587">
        <v>1</v>
      </c>
      <c r="L2587" t="s">
        <v>9324</v>
      </c>
    </row>
    <row r="2588" spans="1:12" x14ac:dyDescent="0.2">
      <c r="A2588" t="s">
        <v>9325</v>
      </c>
      <c r="B2588" t="s">
        <v>9326</v>
      </c>
      <c r="C2588" t="s">
        <v>9327</v>
      </c>
      <c r="D2588" t="s">
        <v>21</v>
      </c>
      <c r="E2588" t="s">
        <v>16</v>
      </c>
      <c r="F2588">
        <v>28277</v>
      </c>
      <c r="G2588">
        <v>35.066307600000002</v>
      </c>
      <c r="H2588">
        <v>-80.772227700000002</v>
      </c>
      <c r="I2588">
        <v>4</v>
      </c>
      <c r="J2588">
        <v>7</v>
      </c>
      <c r="K2588">
        <v>1</v>
      </c>
      <c r="L2588" t="s">
        <v>709</v>
      </c>
    </row>
    <row r="2589" spans="1:12" x14ac:dyDescent="0.2">
      <c r="A2589" t="s">
        <v>9328</v>
      </c>
      <c r="B2589" t="s">
        <v>2423</v>
      </c>
      <c r="C2589" t="s">
        <v>9329</v>
      </c>
      <c r="D2589" t="s">
        <v>21</v>
      </c>
      <c r="E2589" t="s">
        <v>16</v>
      </c>
      <c r="F2589">
        <v>28270</v>
      </c>
      <c r="G2589">
        <v>35.141936000000001</v>
      </c>
      <c r="H2589">
        <v>-80.734477400000003</v>
      </c>
      <c r="I2589">
        <v>3</v>
      </c>
      <c r="J2589">
        <v>15</v>
      </c>
      <c r="K2589">
        <v>1</v>
      </c>
      <c r="L2589" t="s">
        <v>943</v>
      </c>
    </row>
    <row r="2590" spans="1:12" x14ac:dyDescent="0.2">
      <c r="A2590" t="s">
        <v>9330</v>
      </c>
      <c r="B2590" t="s">
        <v>9331</v>
      </c>
      <c r="C2590" t="s">
        <v>9332</v>
      </c>
      <c r="D2590" t="s">
        <v>15</v>
      </c>
      <c r="E2590" t="s">
        <v>16</v>
      </c>
      <c r="F2590">
        <v>28031</v>
      </c>
      <c r="G2590">
        <v>35.457746999999998</v>
      </c>
      <c r="H2590">
        <v>-80.8550209</v>
      </c>
      <c r="I2590">
        <v>4</v>
      </c>
      <c r="J2590">
        <v>5</v>
      </c>
      <c r="K2590">
        <v>1</v>
      </c>
      <c r="L2590" t="s">
        <v>9333</v>
      </c>
    </row>
    <row r="2591" spans="1:12" x14ac:dyDescent="0.2">
      <c r="A2591" t="s">
        <v>9334</v>
      </c>
      <c r="B2591" t="s">
        <v>9335</v>
      </c>
      <c r="C2591" t="s">
        <v>9336</v>
      </c>
      <c r="D2591" t="s">
        <v>21</v>
      </c>
      <c r="E2591" t="s">
        <v>16</v>
      </c>
      <c r="F2591">
        <v>28202</v>
      </c>
      <c r="G2591">
        <v>35.227374500000003</v>
      </c>
      <c r="H2591">
        <v>-80.846860599999999</v>
      </c>
      <c r="I2591">
        <v>4</v>
      </c>
      <c r="J2591">
        <v>164</v>
      </c>
      <c r="K2591">
        <v>1</v>
      </c>
      <c r="L2591" t="s">
        <v>9337</v>
      </c>
    </row>
    <row r="2592" spans="1:12" x14ac:dyDescent="0.2">
      <c r="A2592" t="s">
        <v>9338</v>
      </c>
      <c r="B2592" t="s">
        <v>9339</v>
      </c>
      <c r="C2592" t="s">
        <v>9340</v>
      </c>
      <c r="D2592" t="s">
        <v>239</v>
      </c>
      <c r="E2592" t="s">
        <v>16</v>
      </c>
      <c r="F2592">
        <v>28173</v>
      </c>
      <c r="G2592">
        <v>34.945945999999999</v>
      </c>
      <c r="H2592">
        <v>-80.755065999999999</v>
      </c>
      <c r="I2592">
        <v>4.5</v>
      </c>
      <c r="J2592">
        <v>5</v>
      </c>
      <c r="K2592">
        <v>1</v>
      </c>
      <c r="L2592" t="s">
        <v>9341</v>
      </c>
    </row>
    <row r="2593" spans="1:12" x14ac:dyDescent="0.2">
      <c r="A2593" t="s">
        <v>9342</v>
      </c>
      <c r="B2593" t="s">
        <v>9343</v>
      </c>
      <c r="C2593" t="s">
        <v>9344</v>
      </c>
      <c r="D2593" t="s">
        <v>21</v>
      </c>
      <c r="E2593" t="s">
        <v>16</v>
      </c>
      <c r="F2593">
        <v>28277</v>
      </c>
      <c r="G2593">
        <v>35.0590926</v>
      </c>
      <c r="H2593">
        <v>-80.813858699999997</v>
      </c>
      <c r="I2593">
        <v>2.5</v>
      </c>
      <c r="J2593">
        <v>7</v>
      </c>
      <c r="K2593">
        <v>1</v>
      </c>
      <c r="L2593" t="s">
        <v>159</v>
      </c>
    </row>
    <row r="2594" spans="1:12" x14ac:dyDescent="0.2">
      <c r="A2594" t="s">
        <v>9345</v>
      </c>
      <c r="B2594" t="s">
        <v>9346</v>
      </c>
      <c r="C2594" t="s">
        <v>9347</v>
      </c>
      <c r="D2594" t="s">
        <v>9348</v>
      </c>
      <c r="E2594" t="s">
        <v>16</v>
      </c>
      <c r="F2594">
        <v>28164</v>
      </c>
      <c r="G2594">
        <v>35.408161</v>
      </c>
      <c r="H2594">
        <v>-81.011798999999996</v>
      </c>
      <c r="I2594">
        <v>4</v>
      </c>
      <c r="J2594">
        <v>32</v>
      </c>
      <c r="K2594">
        <v>1</v>
      </c>
      <c r="L2594" t="s">
        <v>9349</v>
      </c>
    </row>
    <row r="2595" spans="1:12" x14ac:dyDescent="0.2">
      <c r="A2595" t="s">
        <v>9350</v>
      </c>
      <c r="B2595" t="s">
        <v>9351</v>
      </c>
      <c r="C2595" t="s">
        <v>3095</v>
      </c>
      <c r="D2595" t="s">
        <v>21</v>
      </c>
      <c r="E2595" t="s">
        <v>16</v>
      </c>
      <c r="F2595">
        <v>28209</v>
      </c>
      <c r="G2595">
        <v>35.188228218299997</v>
      </c>
      <c r="H2595">
        <v>-80.875877961499995</v>
      </c>
      <c r="I2595">
        <v>4.5</v>
      </c>
      <c r="J2595">
        <v>47</v>
      </c>
      <c r="K2595">
        <v>1</v>
      </c>
      <c r="L2595" t="s">
        <v>9352</v>
      </c>
    </row>
    <row r="2596" spans="1:12" x14ac:dyDescent="0.2">
      <c r="A2596" t="s">
        <v>9353</v>
      </c>
      <c r="B2596" t="s">
        <v>9354</v>
      </c>
      <c r="C2596" t="s">
        <v>9355</v>
      </c>
      <c r="D2596" t="s">
        <v>21</v>
      </c>
      <c r="E2596" t="s">
        <v>16</v>
      </c>
      <c r="F2596">
        <v>28208</v>
      </c>
      <c r="G2596">
        <v>35.245220000000003</v>
      </c>
      <c r="H2596">
        <v>-80.884215999999995</v>
      </c>
      <c r="I2596">
        <v>4</v>
      </c>
      <c r="J2596">
        <v>34</v>
      </c>
      <c r="K2596">
        <v>1</v>
      </c>
      <c r="L2596" t="s">
        <v>9356</v>
      </c>
    </row>
    <row r="2597" spans="1:12" x14ac:dyDescent="0.2">
      <c r="A2597" t="s">
        <v>9357</v>
      </c>
      <c r="B2597" t="s">
        <v>9358</v>
      </c>
      <c r="C2597" t="s">
        <v>9359</v>
      </c>
      <c r="D2597" t="s">
        <v>39</v>
      </c>
      <c r="E2597" t="s">
        <v>16</v>
      </c>
      <c r="F2597">
        <v>28027</v>
      </c>
      <c r="G2597">
        <v>35.322248000000002</v>
      </c>
      <c r="H2597">
        <v>-80.660334000000006</v>
      </c>
      <c r="I2597">
        <v>4</v>
      </c>
      <c r="J2597">
        <v>14</v>
      </c>
      <c r="K2597">
        <v>1</v>
      </c>
      <c r="L2597" t="s">
        <v>7033</v>
      </c>
    </row>
    <row r="2598" spans="1:12" x14ac:dyDescent="0.2">
      <c r="A2598" t="s">
        <v>9360</v>
      </c>
      <c r="B2598" t="s">
        <v>9361</v>
      </c>
      <c r="C2598" t="s">
        <v>9362</v>
      </c>
      <c r="D2598" t="s">
        <v>21</v>
      </c>
      <c r="E2598" t="s">
        <v>16</v>
      </c>
      <c r="F2598">
        <v>28277</v>
      </c>
      <c r="G2598">
        <v>35.039100500000004</v>
      </c>
      <c r="H2598">
        <v>-80.794388499999997</v>
      </c>
      <c r="I2598">
        <v>2.5</v>
      </c>
      <c r="J2598">
        <v>21</v>
      </c>
      <c r="K2598">
        <v>1</v>
      </c>
      <c r="L2598" t="s">
        <v>9363</v>
      </c>
    </row>
    <row r="2599" spans="1:12" x14ac:dyDescent="0.2">
      <c r="A2599" t="s">
        <v>9364</v>
      </c>
      <c r="B2599" t="s">
        <v>9365</v>
      </c>
      <c r="C2599" t="s">
        <v>9366</v>
      </c>
      <c r="D2599" t="s">
        <v>21</v>
      </c>
      <c r="E2599" t="s">
        <v>16</v>
      </c>
      <c r="F2599">
        <v>28202</v>
      </c>
      <c r="G2599">
        <v>35.228014199999997</v>
      </c>
      <c r="H2599">
        <v>-80.839033099999995</v>
      </c>
      <c r="I2599">
        <v>5</v>
      </c>
      <c r="J2599">
        <v>42</v>
      </c>
      <c r="K2599">
        <v>1</v>
      </c>
      <c r="L2599" t="s">
        <v>8081</v>
      </c>
    </row>
    <row r="2600" spans="1:12" x14ac:dyDescent="0.2">
      <c r="A2600" t="s">
        <v>9367</v>
      </c>
      <c r="B2600" t="s">
        <v>6593</v>
      </c>
      <c r="C2600" t="s">
        <v>9368</v>
      </c>
      <c r="D2600" t="s">
        <v>21</v>
      </c>
      <c r="E2600" t="s">
        <v>16</v>
      </c>
      <c r="F2600">
        <v>28213</v>
      </c>
      <c r="G2600">
        <v>35.312455</v>
      </c>
      <c r="H2600">
        <v>-80.713533999999996</v>
      </c>
      <c r="I2600">
        <v>3.5</v>
      </c>
      <c r="J2600">
        <v>7</v>
      </c>
      <c r="K2600">
        <v>1</v>
      </c>
      <c r="L2600" t="s">
        <v>143</v>
      </c>
    </row>
    <row r="2601" spans="1:12" x14ac:dyDescent="0.2">
      <c r="A2601" t="s">
        <v>9369</v>
      </c>
      <c r="B2601" t="s">
        <v>9370</v>
      </c>
      <c r="C2601" t="s">
        <v>9371</v>
      </c>
      <c r="D2601" t="s">
        <v>21</v>
      </c>
      <c r="E2601" t="s">
        <v>16</v>
      </c>
      <c r="F2601">
        <v>28202</v>
      </c>
      <c r="G2601">
        <v>35.229210000000002</v>
      </c>
      <c r="H2601">
        <v>-80.842157999999998</v>
      </c>
      <c r="I2601">
        <v>4</v>
      </c>
      <c r="J2601">
        <v>6</v>
      </c>
      <c r="K2601">
        <v>1</v>
      </c>
      <c r="L2601" t="s">
        <v>9372</v>
      </c>
    </row>
    <row r="2602" spans="1:12" x14ac:dyDescent="0.2">
      <c r="A2602" t="s">
        <v>9373</v>
      </c>
      <c r="B2602" t="s">
        <v>9374</v>
      </c>
      <c r="C2602" t="s">
        <v>9375</v>
      </c>
      <c r="D2602" t="s">
        <v>21</v>
      </c>
      <c r="E2602" t="s">
        <v>16</v>
      </c>
      <c r="F2602">
        <v>28203</v>
      </c>
      <c r="G2602">
        <v>35.2001620825</v>
      </c>
      <c r="H2602">
        <v>-80.852506822099997</v>
      </c>
      <c r="I2602">
        <v>4</v>
      </c>
      <c r="J2602">
        <v>31</v>
      </c>
      <c r="K2602">
        <v>1</v>
      </c>
      <c r="L2602" t="s">
        <v>9376</v>
      </c>
    </row>
    <row r="2603" spans="1:12" x14ac:dyDescent="0.2">
      <c r="A2603" t="s">
        <v>9377</v>
      </c>
      <c r="B2603" t="s">
        <v>9378</v>
      </c>
      <c r="D2603" t="s">
        <v>21</v>
      </c>
      <c r="E2603" t="s">
        <v>16</v>
      </c>
      <c r="F2603">
        <v>28273</v>
      </c>
      <c r="G2603">
        <v>35.129055700000002</v>
      </c>
      <c r="H2603">
        <v>-80.953947499999998</v>
      </c>
      <c r="I2603">
        <v>3.5</v>
      </c>
      <c r="J2603">
        <v>6</v>
      </c>
      <c r="K2603">
        <v>1</v>
      </c>
      <c r="L2603" t="s">
        <v>8578</v>
      </c>
    </row>
    <row r="2604" spans="1:12" x14ac:dyDescent="0.2">
      <c r="A2604" t="s">
        <v>9379</v>
      </c>
      <c r="B2604" t="s">
        <v>9380</v>
      </c>
      <c r="C2604" t="s">
        <v>9381</v>
      </c>
      <c r="D2604" t="s">
        <v>21</v>
      </c>
      <c r="E2604" t="s">
        <v>16</v>
      </c>
      <c r="F2604">
        <v>28217</v>
      </c>
      <c r="G2604">
        <v>35.189043900000001</v>
      </c>
      <c r="H2604">
        <v>-80.919347999999999</v>
      </c>
      <c r="I2604">
        <v>3</v>
      </c>
      <c r="J2604">
        <v>4</v>
      </c>
      <c r="K2604">
        <v>1</v>
      </c>
      <c r="L2604" t="s">
        <v>9382</v>
      </c>
    </row>
    <row r="2605" spans="1:12" x14ac:dyDescent="0.2">
      <c r="A2605" t="s">
        <v>9383</v>
      </c>
      <c r="B2605" t="s">
        <v>9384</v>
      </c>
      <c r="C2605" t="s">
        <v>9385</v>
      </c>
      <c r="D2605" t="s">
        <v>21</v>
      </c>
      <c r="E2605" t="s">
        <v>16</v>
      </c>
      <c r="F2605">
        <v>28202</v>
      </c>
      <c r="G2605">
        <v>35.233009299999999</v>
      </c>
      <c r="H2605">
        <v>-80.8496521</v>
      </c>
      <c r="I2605">
        <v>2</v>
      </c>
      <c r="J2605">
        <v>4</v>
      </c>
      <c r="K2605">
        <v>1</v>
      </c>
      <c r="L2605" t="s">
        <v>4152</v>
      </c>
    </row>
    <row r="2606" spans="1:12" x14ac:dyDescent="0.2">
      <c r="A2606" t="s">
        <v>9386</v>
      </c>
      <c r="B2606" t="s">
        <v>9387</v>
      </c>
      <c r="C2606" t="s">
        <v>9388</v>
      </c>
      <c r="D2606" t="s">
        <v>601</v>
      </c>
      <c r="E2606" t="s">
        <v>16</v>
      </c>
      <c r="F2606">
        <v>28081</v>
      </c>
      <c r="G2606">
        <v>35.485993152100001</v>
      </c>
      <c r="H2606">
        <v>-80.627537928500004</v>
      </c>
      <c r="I2606">
        <v>3.5</v>
      </c>
      <c r="J2606">
        <v>3</v>
      </c>
      <c r="K2606">
        <v>1</v>
      </c>
      <c r="L2606" t="s">
        <v>9389</v>
      </c>
    </row>
    <row r="2607" spans="1:12" x14ac:dyDescent="0.2">
      <c r="A2607" t="s">
        <v>9390</v>
      </c>
      <c r="B2607" t="s">
        <v>9391</v>
      </c>
      <c r="C2607" t="s">
        <v>9392</v>
      </c>
      <c r="D2607" t="s">
        <v>21</v>
      </c>
      <c r="E2607" t="s">
        <v>16</v>
      </c>
      <c r="F2607">
        <v>28211</v>
      </c>
      <c r="G2607">
        <v>35.153071099999998</v>
      </c>
      <c r="H2607">
        <v>-80.828047799999993</v>
      </c>
      <c r="I2607">
        <v>4</v>
      </c>
      <c r="J2607">
        <v>3</v>
      </c>
      <c r="K2607">
        <v>1</v>
      </c>
      <c r="L2607" t="s">
        <v>9393</v>
      </c>
    </row>
    <row r="2608" spans="1:12" x14ac:dyDescent="0.2">
      <c r="A2608" t="s">
        <v>9394</v>
      </c>
      <c r="B2608" t="s">
        <v>9395</v>
      </c>
      <c r="C2608" t="s">
        <v>9396</v>
      </c>
      <c r="D2608" t="s">
        <v>21</v>
      </c>
      <c r="E2608" t="s">
        <v>16</v>
      </c>
      <c r="F2608">
        <v>28277</v>
      </c>
      <c r="G2608">
        <v>35.061110300000003</v>
      </c>
      <c r="H2608">
        <v>-80.817254000000005</v>
      </c>
      <c r="I2608">
        <v>4</v>
      </c>
      <c r="J2608">
        <v>77</v>
      </c>
      <c r="K2608">
        <v>1</v>
      </c>
      <c r="L2608" t="s">
        <v>9397</v>
      </c>
    </row>
    <row r="2609" spans="1:12" x14ac:dyDescent="0.2">
      <c r="A2609" t="s">
        <v>9398</v>
      </c>
      <c r="B2609" t="s">
        <v>9399</v>
      </c>
      <c r="C2609" t="s">
        <v>9400</v>
      </c>
      <c r="D2609" t="s">
        <v>21</v>
      </c>
      <c r="E2609" t="s">
        <v>16</v>
      </c>
      <c r="F2609">
        <v>28216</v>
      </c>
      <c r="G2609">
        <v>35.347666351800001</v>
      </c>
      <c r="H2609">
        <v>-80.859658708300003</v>
      </c>
      <c r="I2609">
        <v>3</v>
      </c>
      <c r="J2609">
        <v>5</v>
      </c>
      <c r="K2609">
        <v>0</v>
      </c>
      <c r="L2609" t="s">
        <v>9401</v>
      </c>
    </row>
    <row r="2610" spans="1:12" x14ac:dyDescent="0.2">
      <c r="A2610" t="s">
        <v>9402</v>
      </c>
      <c r="B2610" t="s">
        <v>9403</v>
      </c>
      <c r="C2610" t="s">
        <v>9404</v>
      </c>
      <c r="D2610" t="s">
        <v>643</v>
      </c>
      <c r="E2610" t="s">
        <v>16</v>
      </c>
      <c r="F2610">
        <v>28079</v>
      </c>
      <c r="G2610">
        <v>35.0791769</v>
      </c>
      <c r="H2610">
        <v>-80.666767399999998</v>
      </c>
      <c r="I2610">
        <v>3.5</v>
      </c>
      <c r="J2610">
        <v>3</v>
      </c>
      <c r="K2610">
        <v>1</v>
      </c>
      <c r="L2610" t="s">
        <v>9405</v>
      </c>
    </row>
    <row r="2611" spans="1:12" x14ac:dyDescent="0.2">
      <c r="A2611" t="s">
        <v>9406</v>
      </c>
      <c r="B2611" t="s">
        <v>9407</v>
      </c>
      <c r="C2611" t="s">
        <v>9408</v>
      </c>
      <c r="D2611" t="s">
        <v>21</v>
      </c>
      <c r="E2611" t="s">
        <v>16</v>
      </c>
      <c r="F2611">
        <v>28269</v>
      </c>
      <c r="G2611">
        <v>35.333784100000003</v>
      </c>
      <c r="H2611">
        <v>-80.801232299999995</v>
      </c>
      <c r="I2611">
        <v>2.5</v>
      </c>
      <c r="J2611">
        <v>6</v>
      </c>
      <c r="K2611">
        <v>1</v>
      </c>
      <c r="L2611" t="s">
        <v>256</v>
      </c>
    </row>
    <row r="2612" spans="1:12" x14ac:dyDescent="0.2">
      <c r="A2612" t="s">
        <v>9409</v>
      </c>
      <c r="B2612" t="s">
        <v>9410</v>
      </c>
      <c r="C2612" t="s">
        <v>9411</v>
      </c>
      <c r="D2612" t="s">
        <v>21</v>
      </c>
      <c r="E2612" t="s">
        <v>16</v>
      </c>
      <c r="F2612">
        <v>28205</v>
      </c>
      <c r="G2612">
        <v>35.240535199999997</v>
      </c>
      <c r="H2612">
        <v>-80.813275399999995</v>
      </c>
      <c r="I2612">
        <v>4</v>
      </c>
      <c r="J2612">
        <v>107</v>
      </c>
      <c r="K2612">
        <v>1</v>
      </c>
      <c r="L2612" t="s">
        <v>9412</v>
      </c>
    </row>
    <row r="2613" spans="1:12" x14ac:dyDescent="0.2">
      <c r="A2613" t="s">
        <v>9413</v>
      </c>
      <c r="B2613" t="s">
        <v>101</v>
      </c>
      <c r="C2613" t="s">
        <v>9414</v>
      </c>
      <c r="D2613" t="s">
        <v>21</v>
      </c>
      <c r="E2613" t="s">
        <v>16</v>
      </c>
      <c r="F2613">
        <v>28212</v>
      </c>
      <c r="G2613">
        <v>35.203277800000002</v>
      </c>
      <c r="H2613">
        <v>-80.735061999999999</v>
      </c>
      <c r="I2613">
        <v>2</v>
      </c>
      <c r="J2613">
        <v>3</v>
      </c>
      <c r="K2613">
        <v>1</v>
      </c>
      <c r="L2613" t="s">
        <v>4329</v>
      </c>
    </row>
    <row r="2614" spans="1:12" x14ac:dyDescent="0.2">
      <c r="A2614" t="s">
        <v>9415</v>
      </c>
      <c r="B2614" t="s">
        <v>101</v>
      </c>
      <c r="C2614" t="s">
        <v>9416</v>
      </c>
      <c r="D2614" t="s">
        <v>21</v>
      </c>
      <c r="E2614" t="s">
        <v>16</v>
      </c>
      <c r="F2614">
        <v>28217</v>
      </c>
      <c r="G2614">
        <v>35.156481700000001</v>
      </c>
      <c r="H2614">
        <v>-80.875893700000006</v>
      </c>
      <c r="I2614">
        <v>2</v>
      </c>
      <c r="J2614">
        <v>8</v>
      </c>
      <c r="K2614">
        <v>1</v>
      </c>
      <c r="L2614" t="s">
        <v>9417</v>
      </c>
    </row>
    <row r="2615" spans="1:12" x14ac:dyDescent="0.2">
      <c r="A2615" t="s">
        <v>9418</v>
      </c>
      <c r="B2615" t="s">
        <v>9419</v>
      </c>
      <c r="C2615" t="s">
        <v>5147</v>
      </c>
      <c r="D2615" t="s">
        <v>21</v>
      </c>
      <c r="E2615" t="s">
        <v>16</v>
      </c>
      <c r="F2615">
        <v>28202</v>
      </c>
      <c r="G2615">
        <v>35.227582442699998</v>
      </c>
      <c r="H2615">
        <v>-80.837911670599993</v>
      </c>
      <c r="I2615">
        <v>4</v>
      </c>
      <c r="J2615">
        <v>286</v>
      </c>
      <c r="K2615">
        <v>1</v>
      </c>
      <c r="L2615" t="s">
        <v>9420</v>
      </c>
    </row>
    <row r="2616" spans="1:12" x14ac:dyDescent="0.2">
      <c r="A2616" t="s">
        <v>9421</v>
      </c>
      <c r="B2616" t="s">
        <v>8980</v>
      </c>
      <c r="C2616" t="s">
        <v>9422</v>
      </c>
      <c r="D2616" t="s">
        <v>135</v>
      </c>
      <c r="E2616" t="s">
        <v>16</v>
      </c>
      <c r="F2616">
        <v>28105</v>
      </c>
      <c r="G2616">
        <v>35.121331099999999</v>
      </c>
      <c r="H2616">
        <v>-80.699219900000003</v>
      </c>
      <c r="I2616">
        <v>3</v>
      </c>
      <c r="J2616">
        <v>39</v>
      </c>
      <c r="K2616">
        <v>1</v>
      </c>
      <c r="L2616" t="s">
        <v>8403</v>
      </c>
    </row>
    <row r="2617" spans="1:12" x14ac:dyDescent="0.2">
      <c r="A2617" t="s">
        <v>9423</v>
      </c>
      <c r="B2617" t="s">
        <v>9424</v>
      </c>
      <c r="C2617" t="s">
        <v>9425</v>
      </c>
      <c r="D2617" t="s">
        <v>21</v>
      </c>
      <c r="E2617" t="s">
        <v>16</v>
      </c>
      <c r="F2617">
        <v>28217</v>
      </c>
      <c r="G2617">
        <v>35.161573470999997</v>
      </c>
      <c r="H2617">
        <v>-80.874947905499994</v>
      </c>
      <c r="I2617">
        <v>5</v>
      </c>
      <c r="J2617">
        <v>3</v>
      </c>
      <c r="K2617">
        <v>0</v>
      </c>
      <c r="L2617" t="s">
        <v>9426</v>
      </c>
    </row>
    <row r="2618" spans="1:12" x14ac:dyDescent="0.2">
      <c r="A2618" t="s">
        <v>9427</v>
      </c>
      <c r="B2618" t="s">
        <v>9428</v>
      </c>
      <c r="C2618" t="s">
        <v>9429</v>
      </c>
      <c r="D2618" t="s">
        <v>21</v>
      </c>
      <c r="E2618" t="s">
        <v>16</v>
      </c>
      <c r="F2618">
        <v>28270</v>
      </c>
      <c r="G2618">
        <v>35.140193099999998</v>
      </c>
      <c r="H2618">
        <v>-80.734793499999995</v>
      </c>
      <c r="I2618">
        <v>4.5</v>
      </c>
      <c r="J2618">
        <v>3</v>
      </c>
      <c r="K2618">
        <v>1</v>
      </c>
      <c r="L2618" t="s">
        <v>4329</v>
      </c>
    </row>
    <row r="2619" spans="1:12" x14ac:dyDescent="0.2">
      <c r="A2619" t="s">
        <v>9430</v>
      </c>
      <c r="B2619" t="s">
        <v>9431</v>
      </c>
      <c r="C2619" t="s">
        <v>9432</v>
      </c>
      <c r="D2619" t="s">
        <v>21</v>
      </c>
      <c r="E2619" t="s">
        <v>16</v>
      </c>
      <c r="F2619">
        <v>28213</v>
      </c>
      <c r="G2619">
        <v>35.294148999999997</v>
      </c>
      <c r="H2619">
        <v>-80.7398259</v>
      </c>
      <c r="I2619">
        <v>2</v>
      </c>
      <c r="J2619">
        <v>12</v>
      </c>
      <c r="K2619">
        <v>1</v>
      </c>
      <c r="L2619" t="s">
        <v>9433</v>
      </c>
    </row>
    <row r="2620" spans="1:12" x14ac:dyDescent="0.2">
      <c r="A2620" t="s">
        <v>9434</v>
      </c>
      <c r="B2620" t="s">
        <v>9435</v>
      </c>
      <c r="C2620" t="s">
        <v>9436</v>
      </c>
      <c r="D2620" t="s">
        <v>21</v>
      </c>
      <c r="E2620" t="s">
        <v>16</v>
      </c>
      <c r="F2620">
        <v>28227</v>
      </c>
      <c r="G2620">
        <v>35.163204890300001</v>
      </c>
      <c r="H2620">
        <v>-80.738059021500007</v>
      </c>
      <c r="I2620">
        <v>3</v>
      </c>
      <c r="J2620">
        <v>4</v>
      </c>
      <c r="K2620">
        <v>0</v>
      </c>
      <c r="L2620" t="s">
        <v>9437</v>
      </c>
    </row>
    <row r="2621" spans="1:12" x14ac:dyDescent="0.2">
      <c r="A2621" t="s">
        <v>9438</v>
      </c>
      <c r="B2621" t="s">
        <v>9439</v>
      </c>
      <c r="C2621" t="s">
        <v>9440</v>
      </c>
      <c r="D2621" t="s">
        <v>30</v>
      </c>
      <c r="E2621" t="s">
        <v>16</v>
      </c>
      <c r="F2621">
        <v>28056</v>
      </c>
      <c r="G2621">
        <v>35.261818574099998</v>
      </c>
      <c r="H2621">
        <v>-81.126222610499994</v>
      </c>
      <c r="I2621">
        <v>2.5</v>
      </c>
      <c r="J2621">
        <v>45</v>
      </c>
      <c r="K2621">
        <v>1</v>
      </c>
      <c r="L2621" t="s">
        <v>709</v>
      </c>
    </row>
    <row r="2622" spans="1:12" x14ac:dyDescent="0.2">
      <c r="A2622" t="s">
        <v>9441</v>
      </c>
      <c r="B2622" t="s">
        <v>3571</v>
      </c>
      <c r="C2622" t="s">
        <v>9442</v>
      </c>
      <c r="D2622" t="s">
        <v>21</v>
      </c>
      <c r="E2622" t="s">
        <v>16</v>
      </c>
      <c r="F2622">
        <v>28277</v>
      </c>
      <c r="G2622">
        <v>35.035429700000002</v>
      </c>
      <c r="H2622">
        <v>-80.809207900000004</v>
      </c>
      <c r="I2622">
        <v>3</v>
      </c>
      <c r="J2622">
        <v>18</v>
      </c>
      <c r="K2622">
        <v>1</v>
      </c>
      <c r="L2622" t="s">
        <v>9443</v>
      </c>
    </row>
    <row r="2623" spans="1:12" x14ac:dyDescent="0.2">
      <c r="A2623" t="s">
        <v>9444</v>
      </c>
      <c r="B2623" t="s">
        <v>9445</v>
      </c>
      <c r="C2623" t="s">
        <v>9446</v>
      </c>
      <c r="D2623" t="s">
        <v>21</v>
      </c>
      <c r="E2623" t="s">
        <v>16</v>
      </c>
      <c r="F2623">
        <v>28209</v>
      </c>
      <c r="G2623">
        <v>35.186218500000003</v>
      </c>
      <c r="H2623">
        <v>-80.876224500000006</v>
      </c>
      <c r="I2623">
        <v>3</v>
      </c>
      <c r="J2623">
        <v>12</v>
      </c>
      <c r="K2623">
        <v>1</v>
      </c>
      <c r="L2623" t="s">
        <v>9447</v>
      </c>
    </row>
    <row r="2624" spans="1:12" x14ac:dyDescent="0.2">
      <c r="A2624" t="s">
        <v>9448</v>
      </c>
      <c r="B2624" t="s">
        <v>2159</v>
      </c>
      <c r="C2624" t="s">
        <v>9449</v>
      </c>
      <c r="D2624" t="s">
        <v>21</v>
      </c>
      <c r="E2624" t="s">
        <v>16</v>
      </c>
      <c r="F2624">
        <v>28216</v>
      </c>
      <c r="G2624">
        <v>35.351934</v>
      </c>
      <c r="H2624">
        <v>-80.849574000000004</v>
      </c>
      <c r="I2624">
        <v>2.5</v>
      </c>
      <c r="J2624">
        <v>17</v>
      </c>
      <c r="K2624">
        <v>1</v>
      </c>
      <c r="L2624" t="s">
        <v>9450</v>
      </c>
    </row>
    <row r="2625" spans="1:12" x14ac:dyDescent="0.2">
      <c r="A2625" t="s">
        <v>9451</v>
      </c>
      <c r="B2625" t="s">
        <v>9452</v>
      </c>
      <c r="C2625" t="s">
        <v>3215</v>
      </c>
      <c r="D2625" t="s">
        <v>21</v>
      </c>
      <c r="E2625" t="s">
        <v>16</v>
      </c>
      <c r="F2625">
        <v>28210</v>
      </c>
      <c r="G2625">
        <v>35.146400143100003</v>
      </c>
      <c r="H2625">
        <v>-80.832438916000001</v>
      </c>
      <c r="I2625">
        <v>4.5</v>
      </c>
      <c r="J2625">
        <v>8</v>
      </c>
      <c r="K2625">
        <v>1</v>
      </c>
      <c r="L2625" t="s">
        <v>260</v>
      </c>
    </row>
    <row r="2626" spans="1:12" x14ac:dyDescent="0.2">
      <c r="A2626" t="s">
        <v>9453</v>
      </c>
      <c r="B2626" t="s">
        <v>4770</v>
      </c>
      <c r="C2626" t="s">
        <v>9454</v>
      </c>
      <c r="D2626" t="s">
        <v>39</v>
      </c>
      <c r="E2626" t="s">
        <v>16</v>
      </c>
      <c r="F2626">
        <v>28027</v>
      </c>
      <c r="G2626">
        <v>35.419251299999999</v>
      </c>
      <c r="H2626">
        <v>-80.677338800000001</v>
      </c>
      <c r="I2626">
        <v>3.5</v>
      </c>
      <c r="J2626">
        <v>7</v>
      </c>
      <c r="K2626">
        <v>1</v>
      </c>
      <c r="L2626" t="s">
        <v>9455</v>
      </c>
    </row>
    <row r="2627" spans="1:12" x14ac:dyDescent="0.2">
      <c r="A2627" t="s">
        <v>9456</v>
      </c>
      <c r="B2627" t="s">
        <v>9457</v>
      </c>
      <c r="C2627" t="s">
        <v>9458</v>
      </c>
      <c r="D2627" t="s">
        <v>21</v>
      </c>
      <c r="E2627" t="s">
        <v>16</v>
      </c>
      <c r="F2627">
        <v>28205</v>
      </c>
      <c r="G2627">
        <v>35.216551408699999</v>
      </c>
      <c r="H2627">
        <v>-80.780262814699995</v>
      </c>
      <c r="I2627">
        <v>4</v>
      </c>
      <c r="J2627">
        <v>5</v>
      </c>
      <c r="K2627">
        <v>1</v>
      </c>
      <c r="L2627" t="s">
        <v>9459</v>
      </c>
    </row>
    <row r="2628" spans="1:12" x14ac:dyDescent="0.2">
      <c r="A2628" t="s">
        <v>9460</v>
      </c>
      <c r="B2628" t="s">
        <v>9461</v>
      </c>
      <c r="C2628" t="s">
        <v>9462</v>
      </c>
      <c r="D2628" t="s">
        <v>21</v>
      </c>
      <c r="E2628" t="s">
        <v>16</v>
      </c>
      <c r="F2628">
        <v>28209</v>
      </c>
      <c r="G2628">
        <v>35.169657000000001</v>
      </c>
      <c r="H2628">
        <v>-80.846963000000002</v>
      </c>
      <c r="I2628">
        <v>1</v>
      </c>
      <c r="J2628">
        <v>5</v>
      </c>
      <c r="K2628">
        <v>1</v>
      </c>
      <c r="L2628" t="s">
        <v>9463</v>
      </c>
    </row>
    <row r="2629" spans="1:12" x14ac:dyDescent="0.2">
      <c r="A2629" t="s">
        <v>9464</v>
      </c>
      <c r="B2629" t="s">
        <v>9465</v>
      </c>
      <c r="C2629" t="s">
        <v>9466</v>
      </c>
      <c r="D2629" t="s">
        <v>21</v>
      </c>
      <c r="E2629" t="s">
        <v>16</v>
      </c>
      <c r="F2629">
        <v>28227</v>
      </c>
      <c r="G2629">
        <v>35.210509999999999</v>
      </c>
      <c r="H2629">
        <v>-80.690262000000004</v>
      </c>
      <c r="I2629">
        <v>1</v>
      </c>
      <c r="J2629">
        <v>3</v>
      </c>
      <c r="K2629">
        <v>0</v>
      </c>
      <c r="L2629" t="s">
        <v>440</v>
      </c>
    </row>
    <row r="2630" spans="1:12" x14ac:dyDescent="0.2">
      <c r="A2630" t="s">
        <v>9467</v>
      </c>
      <c r="B2630" t="s">
        <v>9468</v>
      </c>
      <c r="C2630" t="s">
        <v>9469</v>
      </c>
      <c r="D2630" t="s">
        <v>135</v>
      </c>
      <c r="E2630" t="s">
        <v>16</v>
      </c>
      <c r="F2630">
        <v>28105</v>
      </c>
      <c r="G2630">
        <v>35.127354799999999</v>
      </c>
      <c r="H2630">
        <v>-80.704625199999995</v>
      </c>
      <c r="I2630">
        <v>5</v>
      </c>
      <c r="J2630">
        <v>3</v>
      </c>
      <c r="K2630">
        <v>1</v>
      </c>
      <c r="L2630" t="s">
        <v>9470</v>
      </c>
    </row>
    <row r="2631" spans="1:12" x14ac:dyDescent="0.2">
      <c r="A2631" t="s">
        <v>9471</v>
      </c>
      <c r="B2631" t="s">
        <v>9472</v>
      </c>
      <c r="C2631" t="s">
        <v>9473</v>
      </c>
      <c r="D2631" t="s">
        <v>21</v>
      </c>
      <c r="E2631" t="s">
        <v>16</v>
      </c>
      <c r="F2631">
        <v>28208</v>
      </c>
      <c r="G2631">
        <v>35.239152199999999</v>
      </c>
      <c r="H2631">
        <v>-80.8863111</v>
      </c>
      <c r="I2631">
        <v>3.5</v>
      </c>
      <c r="J2631">
        <v>36</v>
      </c>
      <c r="K2631">
        <v>0</v>
      </c>
      <c r="L2631" t="s">
        <v>3991</v>
      </c>
    </row>
    <row r="2632" spans="1:12" x14ac:dyDescent="0.2">
      <c r="A2632" t="s">
        <v>9474</v>
      </c>
      <c r="B2632" t="s">
        <v>9475</v>
      </c>
      <c r="C2632" t="s">
        <v>9476</v>
      </c>
      <c r="D2632" t="s">
        <v>21</v>
      </c>
      <c r="E2632" t="s">
        <v>16</v>
      </c>
      <c r="F2632">
        <v>28217</v>
      </c>
      <c r="G2632">
        <v>35.181136861900001</v>
      </c>
      <c r="H2632">
        <v>-80.884860064799994</v>
      </c>
      <c r="I2632">
        <v>2</v>
      </c>
      <c r="J2632">
        <v>93</v>
      </c>
      <c r="K2632">
        <v>1</v>
      </c>
      <c r="L2632" t="s">
        <v>260</v>
      </c>
    </row>
    <row r="2633" spans="1:12" x14ac:dyDescent="0.2">
      <c r="A2633" t="s">
        <v>9477</v>
      </c>
      <c r="B2633" t="s">
        <v>1265</v>
      </c>
      <c r="C2633" t="s">
        <v>9478</v>
      </c>
      <c r="D2633" t="s">
        <v>21</v>
      </c>
      <c r="E2633" t="s">
        <v>16</v>
      </c>
      <c r="F2633">
        <v>28216</v>
      </c>
      <c r="G2633">
        <v>35.303531646700002</v>
      </c>
      <c r="H2633">
        <v>-80.857711792000003</v>
      </c>
      <c r="I2633">
        <v>3.5</v>
      </c>
      <c r="J2633">
        <v>6</v>
      </c>
      <c r="K2633">
        <v>1</v>
      </c>
      <c r="L2633" t="s">
        <v>9479</v>
      </c>
    </row>
    <row r="2634" spans="1:12" x14ac:dyDescent="0.2">
      <c r="A2634" t="s">
        <v>9480</v>
      </c>
      <c r="B2634" t="s">
        <v>9481</v>
      </c>
      <c r="C2634" t="s">
        <v>9482</v>
      </c>
      <c r="D2634" t="s">
        <v>26</v>
      </c>
      <c r="E2634" t="s">
        <v>16</v>
      </c>
      <c r="F2634">
        <v>28078</v>
      </c>
      <c r="G2634">
        <v>35.444013300000002</v>
      </c>
      <c r="H2634">
        <v>-80.881601099999997</v>
      </c>
      <c r="I2634">
        <v>4</v>
      </c>
      <c r="J2634">
        <v>126</v>
      </c>
      <c r="K2634">
        <v>0</v>
      </c>
      <c r="L2634" t="s">
        <v>618</v>
      </c>
    </row>
    <row r="2635" spans="1:12" x14ac:dyDescent="0.2">
      <c r="A2635" t="s">
        <v>9483</v>
      </c>
      <c r="B2635" t="s">
        <v>9484</v>
      </c>
      <c r="C2635" t="s">
        <v>9485</v>
      </c>
      <c r="D2635" t="s">
        <v>942</v>
      </c>
      <c r="E2635" t="s">
        <v>16</v>
      </c>
      <c r="F2635">
        <v>28120</v>
      </c>
      <c r="G2635">
        <v>35.288224900000003</v>
      </c>
      <c r="H2635">
        <v>-81.017145600000006</v>
      </c>
      <c r="I2635">
        <v>2.5</v>
      </c>
      <c r="J2635">
        <v>6</v>
      </c>
      <c r="K2635">
        <v>1</v>
      </c>
      <c r="L2635" t="s">
        <v>287</v>
      </c>
    </row>
    <row r="2636" spans="1:12" x14ac:dyDescent="0.2">
      <c r="A2636" t="s">
        <v>9486</v>
      </c>
      <c r="B2636" t="s">
        <v>9487</v>
      </c>
      <c r="C2636" t="s">
        <v>9488</v>
      </c>
      <c r="D2636" t="s">
        <v>135</v>
      </c>
      <c r="E2636" t="s">
        <v>16</v>
      </c>
      <c r="F2636">
        <v>28105</v>
      </c>
      <c r="G2636">
        <v>35.114294155400003</v>
      </c>
      <c r="H2636">
        <v>-80.720291733699995</v>
      </c>
      <c r="I2636">
        <v>5</v>
      </c>
      <c r="J2636">
        <v>3</v>
      </c>
      <c r="K2636">
        <v>1</v>
      </c>
      <c r="L2636" t="s">
        <v>9489</v>
      </c>
    </row>
    <row r="2637" spans="1:12" x14ac:dyDescent="0.2">
      <c r="A2637" t="s">
        <v>9490</v>
      </c>
      <c r="B2637" t="s">
        <v>1426</v>
      </c>
      <c r="C2637" t="s">
        <v>9491</v>
      </c>
      <c r="D2637" t="s">
        <v>21</v>
      </c>
      <c r="E2637" t="s">
        <v>16</v>
      </c>
      <c r="F2637">
        <v>28273</v>
      </c>
      <c r="G2637">
        <v>35.112505973899999</v>
      </c>
      <c r="H2637">
        <v>-80.920570939800001</v>
      </c>
      <c r="I2637">
        <v>2</v>
      </c>
      <c r="J2637">
        <v>7</v>
      </c>
      <c r="K2637">
        <v>1</v>
      </c>
      <c r="L2637" t="s">
        <v>9492</v>
      </c>
    </row>
    <row r="2638" spans="1:12" x14ac:dyDescent="0.2">
      <c r="A2638" t="s">
        <v>9493</v>
      </c>
      <c r="B2638" t="s">
        <v>9494</v>
      </c>
      <c r="C2638" t="s">
        <v>9495</v>
      </c>
      <c r="D2638" t="s">
        <v>15</v>
      </c>
      <c r="E2638" t="s">
        <v>16</v>
      </c>
      <c r="F2638">
        <v>28031</v>
      </c>
      <c r="G2638">
        <v>35.486803199999997</v>
      </c>
      <c r="H2638">
        <v>-80.860073600000007</v>
      </c>
      <c r="I2638">
        <v>2.5</v>
      </c>
      <c r="J2638">
        <v>4</v>
      </c>
      <c r="K2638">
        <v>0</v>
      </c>
      <c r="L2638" t="s">
        <v>9496</v>
      </c>
    </row>
    <row r="2639" spans="1:12" x14ac:dyDescent="0.2">
      <c r="A2639" t="e">
        <f>-gZv8ySDgoyR4Y-Kf0B6HA</f>
        <v>#NAME?</v>
      </c>
      <c r="B2639" t="s">
        <v>438</v>
      </c>
      <c r="C2639" t="s">
        <v>9497</v>
      </c>
      <c r="D2639" t="s">
        <v>9498</v>
      </c>
      <c r="E2639" t="s">
        <v>16</v>
      </c>
      <c r="F2639">
        <v>28104</v>
      </c>
      <c r="G2639">
        <v>35.0235938127</v>
      </c>
      <c r="H2639">
        <v>-80.760879255800006</v>
      </c>
      <c r="I2639">
        <v>5</v>
      </c>
      <c r="J2639">
        <v>4</v>
      </c>
      <c r="K2639">
        <v>1</v>
      </c>
      <c r="L2639" t="s">
        <v>9499</v>
      </c>
    </row>
    <row r="2640" spans="1:12" x14ac:dyDescent="0.2">
      <c r="A2640" t="s">
        <v>9500</v>
      </c>
      <c r="B2640" t="s">
        <v>3444</v>
      </c>
      <c r="C2640" t="s">
        <v>9501</v>
      </c>
      <c r="D2640" t="s">
        <v>135</v>
      </c>
      <c r="E2640" t="s">
        <v>16</v>
      </c>
      <c r="F2640">
        <v>28105</v>
      </c>
      <c r="G2640">
        <v>35.128943</v>
      </c>
      <c r="H2640">
        <v>-80.702545999999998</v>
      </c>
      <c r="I2640">
        <v>3</v>
      </c>
      <c r="J2640">
        <v>12</v>
      </c>
      <c r="K2640">
        <v>1</v>
      </c>
      <c r="L2640" t="s">
        <v>9502</v>
      </c>
    </row>
    <row r="2641" spans="1:12" x14ac:dyDescent="0.2">
      <c r="A2641" t="s">
        <v>9503</v>
      </c>
      <c r="B2641" t="s">
        <v>9504</v>
      </c>
      <c r="C2641" t="s">
        <v>9505</v>
      </c>
      <c r="D2641" t="s">
        <v>135</v>
      </c>
      <c r="E2641" t="s">
        <v>16</v>
      </c>
      <c r="F2641">
        <v>28104</v>
      </c>
      <c r="G2641">
        <v>35.0890384</v>
      </c>
      <c r="H2641">
        <v>-80.6910314</v>
      </c>
      <c r="I2641">
        <v>3.5</v>
      </c>
      <c r="J2641">
        <v>4</v>
      </c>
      <c r="K2641">
        <v>1</v>
      </c>
      <c r="L2641" t="s">
        <v>457</v>
      </c>
    </row>
    <row r="2642" spans="1:12" x14ac:dyDescent="0.2">
      <c r="A2642" t="s">
        <v>9506</v>
      </c>
      <c r="B2642" t="s">
        <v>9507</v>
      </c>
      <c r="C2642" t="s">
        <v>9508</v>
      </c>
      <c r="D2642" t="s">
        <v>21</v>
      </c>
      <c r="E2642" t="s">
        <v>16</v>
      </c>
      <c r="F2642">
        <v>28277</v>
      </c>
      <c r="G2642">
        <v>35.026296000000002</v>
      </c>
      <c r="H2642">
        <v>-80.839451999999994</v>
      </c>
      <c r="I2642">
        <v>5</v>
      </c>
      <c r="J2642">
        <v>4</v>
      </c>
      <c r="K2642">
        <v>1</v>
      </c>
      <c r="L2642" t="s">
        <v>9509</v>
      </c>
    </row>
    <row r="2643" spans="1:12" x14ac:dyDescent="0.2">
      <c r="A2643" t="s">
        <v>9510</v>
      </c>
      <c r="B2643" t="s">
        <v>9511</v>
      </c>
      <c r="C2643" t="s">
        <v>9512</v>
      </c>
      <c r="D2643" t="s">
        <v>21</v>
      </c>
      <c r="E2643" t="s">
        <v>16</v>
      </c>
      <c r="F2643">
        <v>28269</v>
      </c>
      <c r="G2643">
        <v>35.334294</v>
      </c>
      <c r="H2643">
        <v>-80.794657999999998</v>
      </c>
      <c r="I2643">
        <v>2.5</v>
      </c>
      <c r="J2643">
        <v>3</v>
      </c>
      <c r="K2643">
        <v>0</v>
      </c>
      <c r="L2643" t="s">
        <v>8367</v>
      </c>
    </row>
    <row r="2644" spans="1:12" x14ac:dyDescent="0.2">
      <c r="A2644" t="s">
        <v>9513</v>
      </c>
      <c r="B2644" t="s">
        <v>9514</v>
      </c>
      <c r="D2644" t="s">
        <v>21</v>
      </c>
      <c r="E2644" t="s">
        <v>16</v>
      </c>
      <c r="F2644">
        <v>28269</v>
      </c>
      <c r="G2644">
        <v>35.227086900000003</v>
      </c>
      <c r="H2644">
        <v>-80.843126699999999</v>
      </c>
      <c r="I2644">
        <v>5</v>
      </c>
      <c r="J2644">
        <v>3</v>
      </c>
      <c r="K2644">
        <v>1</v>
      </c>
      <c r="L2644" t="s">
        <v>9515</v>
      </c>
    </row>
    <row r="2645" spans="1:12" x14ac:dyDescent="0.2">
      <c r="A2645" t="s">
        <v>9516</v>
      </c>
      <c r="B2645" t="s">
        <v>9517</v>
      </c>
      <c r="C2645" t="s">
        <v>9518</v>
      </c>
      <c r="D2645" t="s">
        <v>30</v>
      </c>
      <c r="E2645" t="s">
        <v>16</v>
      </c>
      <c r="F2645">
        <v>28054</v>
      </c>
      <c r="G2645">
        <v>35.261594899999999</v>
      </c>
      <c r="H2645">
        <v>-81.155139899999995</v>
      </c>
      <c r="I2645">
        <v>1.5</v>
      </c>
      <c r="J2645">
        <v>3</v>
      </c>
      <c r="K2645">
        <v>1</v>
      </c>
      <c r="L2645" t="s">
        <v>9519</v>
      </c>
    </row>
    <row r="2646" spans="1:12" x14ac:dyDescent="0.2">
      <c r="A2646" t="s">
        <v>9520</v>
      </c>
      <c r="B2646" t="s">
        <v>9521</v>
      </c>
      <c r="C2646" t="s">
        <v>9522</v>
      </c>
      <c r="D2646" t="s">
        <v>15</v>
      </c>
      <c r="E2646" t="s">
        <v>16</v>
      </c>
      <c r="F2646">
        <v>28031</v>
      </c>
      <c r="G2646">
        <v>35.480092999999997</v>
      </c>
      <c r="H2646">
        <v>-80.862482</v>
      </c>
      <c r="I2646">
        <v>2</v>
      </c>
      <c r="J2646">
        <v>3</v>
      </c>
      <c r="K2646">
        <v>0</v>
      </c>
      <c r="L2646" t="s">
        <v>9523</v>
      </c>
    </row>
    <row r="2647" spans="1:12" x14ac:dyDescent="0.2">
      <c r="A2647" t="s">
        <v>9524</v>
      </c>
      <c r="B2647" t="s">
        <v>9525</v>
      </c>
      <c r="C2647" t="s">
        <v>9526</v>
      </c>
      <c r="D2647" t="s">
        <v>21</v>
      </c>
      <c r="E2647" t="s">
        <v>16</v>
      </c>
      <c r="F2647">
        <v>28203</v>
      </c>
      <c r="G2647">
        <v>35.218260600000001</v>
      </c>
      <c r="H2647">
        <v>-80.859703100000004</v>
      </c>
      <c r="I2647">
        <v>5</v>
      </c>
      <c r="J2647">
        <v>6</v>
      </c>
      <c r="K2647">
        <v>1</v>
      </c>
      <c r="L2647" t="s">
        <v>9527</v>
      </c>
    </row>
    <row r="2648" spans="1:12" x14ac:dyDescent="0.2">
      <c r="A2648" t="s">
        <v>9528</v>
      </c>
      <c r="B2648" t="s">
        <v>9529</v>
      </c>
      <c r="C2648" t="s">
        <v>9530</v>
      </c>
      <c r="D2648" t="s">
        <v>26</v>
      </c>
      <c r="E2648" t="s">
        <v>16</v>
      </c>
      <c r="F2648">
        <v>28078</v>
      </c>
      <c r="G2648">
        <v>35.406458000000001</v>
      </c>
      <c r="H2648">
        <v>-80.864169000000004</v>
      </c>
      <c r="I2648">
        <v>3.5</v>
      </c>
      <c r="J2648">
        <v>6</v>
      </c>
      <c r="K2648">
        <v>1</v>
      </c>
      <c r="L2648" t="s">
        <v>9531</v>
      </c>
    </row>
    <row r="2649" spans="1:12" x14ac:dyDescent="0.2">
      <c r="A2649" t="s">
        <v>9532</v>
      </c>
      <c r="B2649" t="s">
        <v>9533</v>
      </c>
      <c r="C2649" t="s">
        <v>9534</v>
      </c>
      <c r="D2649" t="s">
        <v>21</v>
      </c>
      <c r="E2649" t="s">
        <v>16</v>
      </c>
      <c r="F2649">
        <v>28205</v>
      </c>
      <c r="G2649">
        <v>35.201121000000001</v>
      </c>
      <c r="H2649">
        <v>-80.764745000000005</v>
      </c>
      <c r="I2649">
        <v>3.5</v>
      </c>
      <c r="J2649">
        <v>11</v>
      </c>
      <c r="K2649">
        <v>1</v>
      </c>
      <c r="L2649" t="s">
        <v>9535</v>
      </c>
    </row>
    <row r="2650" spans="1:12" x14ac:dyDescent="0.2">
      <c r="A2650" t="s">
        <v>9536</v>
      </c>
      <c r="B2650" t="s">
        <v>9537</v>
      </c>
      <c r="C2650" t="s">
        <v>9538</v>
      </c>
      <c r="D2650" t="s">
        <v>21</v>
      </c>
      <c r="E2650" t="s">
        <v>16</v>
      </c>
      <c r="F2650">
        <v>28269</v>
      </c>
      <c r="G2650">
        <v>35.384264999999999</v>
      </c>
      <c r="H2650">
        <v>-80.783072700000005</v>
      </c>
      <c r="I2650">
        <v>4.5</v>
      </c>
      <c r="J2650">
        <v>27</v>
      </c>
      <c r="K2650">
        <v>1</v>
      </c>
      <c r="L2650" t="s">
        <v>9539</v>
      </c>
    </row>
    <row r="2651" spans="1:12" x14ac:dyDescent="0.2">
      <c r="A2651" t="s">
        <v>9540</v>
      </c>
      <c r="B2651" t="s">
        <v>9541</v>
      </c>
      <c r="C2651" t="s">
        <v>9542</v>
      </c>
      <c r="D2651" t="s">
        <v>21</v>
      </c>
      <c r="E2651" t="s">
        <v>16</v>
      </c>
      <c r="F2651">
        <v>28262</v>
      </c>
      <c r="G2651">
        <v>35.306492800000001</v>
      </c>
      <c r="H2651">
        <v>-80.756772100000006</v>
      </c>
      <c r="I2651">
        <v>3</v>
      </c>
      <c r="J2651">
        <v>18</v>
      </c>
      <c r="K2651">
        <v>1</v>
      </c>
      <c r="L2651" t="s">
        <v>9543</v>
      </c>
    </row>
    <row r="2652" spans="1:12" x14ac:dyDescent="0.2">
      <c r="A2652" t="s">
        <v>9544</v>
      </c>
      <c r="B2652" t="s">
        <v>8371</v>
      </c>
      <c r="C2652" t="s">
        <v>9545</v>
      </c>
      <c r="D2652" t="s">
        <v>601</v>
      </c>
      <c r="E2652" t="s">
        <v>16</v>
      </c>
      <c r="F2652">
        <v>28083</v>
      </c>
      <c r="G2652">
        <v>35.487887399999998</v>
      </c>
      <c r="H2652">
        <v>-80.625840600000004</v>
      </c>
      <c r="I2652">
        <v>1</v>
      </c>
      <c r="J2652">
        <v>7</v>
      </c>
      <c r="K2652">
        <v>1</v>
      </c>
      <c r="L2652" t="s">
        <v>749</v>
      </c>
    </row>
    <row r="2653" spans="1:12" x14ac:dyDescent="0.2">
      <c r="A2653" t="s">
        <v>9546</v>
      </c>
      <c r="B2653" t="s">
        <v>9547</v>
      </c>
      <c r="C2653" t="s">
        <v>9548</v>
      </c>
      <c r="D2653" t="s">
        <v>21</v>
      </c>
      <c r="E2653" t="s">
        <v>16</v>
      </c>
      <c r="F2653">
        <v>28203</v>
      </c>
      <c r="G2653">
        <v>35.2052926</v>
      </c>
      <c r="H2653">
        <v>-80.867226000000002</v>
      </c>
      <c r="I2653">
        <v>2.5</v>
      </c>
      <c r="J2653">
        <v>3</v>
      </c>
      <c r="K2653">
        <v>1</v>
      </c>
      <c r="L2653" t="s">
        <v>9549</v>
      </c>
    </row>
    <row r="2654" spans="1:12" x14ac:dyDescent="0.2">
      <c r="A2654" t="s">
        <v>9550</v>
      </c>
      <c r="B2654" t="s">
        <v>9551</v>
      </c>
      <c r="C2654" t="s">
        <v>9552</v>
      </c>
      <c r="D2654" t="s">
        <v>21</v>
      </c>
      <c r="E2654" t="s">
        <v>16</v>
      </c>
      <c r="F2654">
        <v>28217</v>
      </c>
      <c r="G2654">
        <v>35.149372</v>
      </c>
      <c r="H2654">
        <v>-80.923805999999999</v>
      </c>
      <c r="I2654">
        <v>2</v>
      </c>
      <c r="J2654">
        <v>3</v>
      </c>
      <c r="K2654">
        <v>1</v>
      </c>
      <c r="L2654" t="s">
        <v>256</v>
      </c>
    </row>
    <row r="2655" spans="1:12" x14ac:dyDescent="0.2">
      <c r="A2655" t="s">
        <v>9553</v>
      </c>
      <c r="B2655" t="s">
        <v>6500</v>
      </c>
      <c r="C2655" t="s">
        <v>9554</v>
      </c>
      <c r="D2655" t="s">
        <v>21</v>
      </c>
      <c r="E2655" t="s">
        <v>16</v>
      </c>
      <c r="F2655">
        <v>28217</v>
      </c>
      <c r="G2655">
        <v>35.163606399999999</v>
      </c>
      <c r="H2655">
        <v>-80.886743300000006</v>
      </c>
      <c r="I2655">
        <v>3.5</v>
      </c>
      <c r="J2655">
        <v>4</v>
      </c>
      <c r="K2655">
        <v>0</v>
      </c>
      <c r="L2655" t="s">
        <v>8153</v>
      </c>
    </row>
    <row r="2656" spans="1:12" x14ac:dyDescent="0.2">
      <c r="A2656" t="s">
        <v>9555</v>
      </c>
      <c r="B2656" t="s">
        <v>9556</v>
      </c>
      <c r="C2656" t="s">
        <v>9557</v>
      </c>
      <c r="D2656" t="s">
        <v>21</v>
      </c>
      <c r="E2656" t="s">
        <v>16</v>
      </c>
      <c r="F2656">
        <v>28216</v>
      </c>
      <c r="G2656">
        <v>35.280758300000002</v>
      </c>
      <c r="H2656">
        <v>-80.879625399999995</v>
      </c>
      <c r="I2656">
        <v>4.5</v>
      </c>
      <c r="J2656">
        <v>3</v>
      </c>
      <c r="K2656">
        <v>1</v>
      </c>
      <c r="L2656" t="s">
        <v>1453</v>
      </c>
    </row>
    <row r="2657" spans="1:12" x14ac:dyDescent="0.2">
      <c r="A2657" t="s">
        <v>9558</v>
      </c>
      <c r="B2657" t="s">
        <v>9559</v>
      </c>
      <c r="C2657" t="s">
        <v>9560</v>
      </c>
      <c r="D2657" t="s">
        <v>39</v>
      </c>
      <c r="E2657" t="s">
        <v>16</v>
      </c>
      <c r="F2657">
        <v>28025</v>
      </c>
      <c r="G2657">
        <v>35.409035500000002</v>
      </c>
      <c r="H2657">
        <v>-80.579795500000003</v>
      </c>
      <c r="I2657">
        <v>4.5</v>
      </c>
      <c r="J2657">
        <v>47</v>
      </c>
      <c r="K2657">
        <v>1</v>
      </c>
      <c r="L2657" t="s">
        <v>9561</v>
      </c>
    </row>
    <row r="2658" spans="1:12" x14ac:dyDescent="0.2">
      <c r="A2658" t="s">
        <v>9562</v>
      </c>
      <c r="B2658" t="s">
        <v>9563</v>
      </c>
      <c r="C2658" t="s">
        <v>9564</v>
      </c>
      <c r="D2658" t="s">
        <v>697</v>
      </c>
      <c r="E2658" t="s">
        <v>16</v>
      </c>
      <c r="F2658">
        <v>28037</v>
      </c>
      <c r="G2658">
        <v>35.447298000000004</v>
      </c>
      <c r="H2658">
        <v>-81.000812999999994</v>
      </c>
      <c r="I2658">
        <v>3</v>
      </c>
      <c r="J2658">
        <v>36</v>
      </c>
      <c r="K2658">
        <v>1</v>
      </c>
      <c r="L2658" t="s">
        <v>9565</v>
      </c>
    </row>
    <row r="2659" spans="1:12" x14ac:dyDescent="0.2">
      <c r="A2659" t="s">
        <v>9566</v>
      </c>
      <c r="B2659" t="s">
        <v>9567</v>
      </c>
      <c r="C2659" t="s">
        <v>9568</v>
      </c>
      <c r="D2659" t="s">
        <v>21</v>
      </c>
      <c r="E2659" t="s">
        <v>16</v>
      </c>
      <c r="F2659">
        <v>28210</v>
      </c>
      <c r="G2659">
        <v>35.089838</v>
      </c>
      <c r="H2659">
        <v>-80.868412000000006</v>
      </c>
      <c r="I2659">
        <v>3</v>
      </c>
      <c r="J2659">
        <v>83</v>
      </c>
      <c r="K2659">
        <v>1</v>
      </c>
      <c r="L2659" t="s">
        <v>2905</v>
      </c>
    </row>
    <row r="2660" spans="1:12" x14ac:dyDescent="0.2">
      <c r="A2660" t="s">
        <v>9569</v>
      </c>
      <c r="B2660" t="s">
        <v>3204</v>
      </c>
      <c r="C2660" t="s">
        <v>9570</v>
      </c>
      <c r="D2660" t="s">
        <v>21</v>
      </c>
      <c r="E2660" t="s">
        <v>16</v>
      </c>
      <c r="F2660">
        <v>28270</v>
      </c>
      <c r="G2660">
        <v>35.137538300000003</v>
      </c>
      <c r="H2660">
        <v>-80.734347499999998</v>
      </c>
      <c r="I2660">
        <v>2</v>
      </c>
      <c r="J2660">
        <v>13</v>
      </c>
      <c r="K2660">
        <v>1</v>
      </c>
      <c r="L2660" t="s">
        <v>7723</v>
      </c>
    </row>
    <row r="2661" spans="1:12" x14ac:dyDescent="0.2">
      <c r="A2661" t="s">
        <v>9571</v>
      </c>
      <c r="B2661" t="s">
        <v>9572</v>
      </c>
      <c r="C2661" t="s">
        <v>9573</v>
      </c>
      <c r="D2661" t="s">
        <v>21</v>
      </c>
      <c r="E2661" t="s">
        <v>16</v>
      </c>
      <c r="F2661">
        <v>28209</v>
      </c>
      <c r="G2661">
        <v>35.163217299999999</v>
      </c>
      <c r="H2661">
        <v>-80.848676900000001</v>
      </c>
      <c r="I2661">
        <v>3</v>
      </c>
      <c r="J2661">
        <v>12</v>
      </c>
      <c r="K2661">
        <v>1</v>
      </c>
      <c r="L2661" t="s">
        <v>2743</v>
      </c>
    </row>
    <row r="2662" spans="1:12" x14ac:dyDescent="0.2">
      <c r="A2662" t="s">
        <v>9574</v>
      </c>
      <c r="B2662" t="s">
        <v>9575</v>
      </c>
      <c r="C2662" t="s">
        <v>9576</v>
      </c>
      <c r="D2662" t="s">
        <v>62</v>
      </c>
      <c r="E2662" t="s">
        <v>16</v>
      </c>
      <c r="F2662">
        <v>28227</v>
      </c>
      <c r="G2662">
        <v>35.172847400000002</v>
      </c>
      <c r="H2662">
        <v>-80.656803300000007</v>
      </c>
      <c r="I2662">
        <v>3.5</v>
      </c>
      <c r="J2662">
        <v>3</v>
      </c>
      <c r="K2662">
        <v>1</v>
      </c>
      <c r="L2662" t="s">
        <v>7790</v>
      </c>
    </row>
    <row r="2663" spans="1:12" x14ac:dyDescent="0.2">
      <c r="A2663" t="s">
        <v>9577</v>
      </c>
      <c r="B2663" t="s">
        <v>9578</v>
      </c>
      <c r="C2663" t="s">
        <v>9579</v>
      </c>
      <c r="D2663" t="s">
        <v>21</v>
      </c>
      <c r="E2663" t="s">
        <v>16</v>
      </c>
      <c r="F2663">
        <v>28203</v>
      </c>
      <c r="G2663">
        <v>35.205495499999998</v>
      </c>
      <c r="H2663">
        <v>-80.869906400000005</v>
      </c>
      <c r="I2663">
        <v>2.5</v>
      </c>
      <c r="J2663">
        <v>15</v>
      </c>
      <c r="K2663">
        <v>1</v>
      </c>
      <c r="L2663" t="s">
        <v>159</v>
      </c>
    </row>
    <row r="2664" spans="1:12" x14ac:dyDescent="0.2">
      <c r="A2664" t="s">
        <v>9580</v>
      </c>
      <c r="B2664" t="s">
        <v>9581</v>
      </c>
      <c r="C2664" t="s">
        <v>9582</v>
      </c>
      <c r="D2664" t="s">
        <v>21</v>
      </c>
      <c r="E2664" t="s">
        <v>16</v>
      </c>
      <c r="F2664">
        <v>28216</v>
      </c>
      <c r="G2664">
        <v>35.306187299999998</v>
      </c>
      <c r="H2664">
        <v>-80.860049000000004</v>
      </c>
      <c r="I2664">
        <v>2.5</v>
      </c>
      <c r="J2664">
        <v>10</v>
      </c>
      <c r="K2664">
        <v>1</v>
      </c>
      <c r="L2664" t="s">
        <v>176</v>
      </c>
    </row>
    <row r="2665" spans="1:12" x14ac:dyDescent="0.2">
      <c r="A2665" t="s">
        <v>9583</v>
      </c>
      <c r="B2665" t="s">
        <v>9584</v>
      </c>
      <c r="C2665" t="s">
        <v>9585</v>
      </c>
      <c r="D2665" t="s">
        <v>135</v>
      </c>
      <c r="E2665" t="s">
        <v>16</v>
      </c>
      <c r="F2665">
        <v>28105</v>
      </c>
      <c r="G2665">
        <v>35.132649999999998</v>
      </c>
      <c r="H2665">
        <v>-80.708016999999998</v>
      </c>
      <c r="I2665">
        <v>3.5</v>
      </c>
      <c r="J2665">
        <v>13</v>
      </c>
      <c r="K2665">
        <v>1</v>
      </c>
      <c r="L2665" t="s">
        <v>9586</v>
      </c>
    </row>
    <row r="2666" spans="1:12" x14ac:dyDescent="0.2">
      <c r="A2666" t="s">
        <v>9587</v>
      </c>
      <c r="B2666" t="s">
        <v>9588</v>
      </c>
      <c r="C2666" t="s">
        <v>9589</v>
      </c>
      <c r="D2666" t="s">
        <v>21</v>
      </c>
      <c r="E2666" t="s">
        <v>16</v>
      </c>
      <c r="F2666">
        <v>28278</v>
      </c>
      <c r="G2666">
        <v>35.169110699999997</v>
      </c>
      <c r="H2666">
        <v>-80.969233200000005</v>
      </c>
      <c r="I2666">
        <v>4</v>
      </c>
      <c r="J2666">
        <v>4</v>
      </c>
      <c r="K2666">
        <v>1</v>
      </c>
      <c r="L2666" t="s">
        <v>9590</v>
      </c>
    </row>
    <row r="2667" spans="1:12" x14ac:dyDescent="0.2">
      <c r="A2667" t="s">
        <v>9591</v>
      </c>
      <c r="B2667" t="s">
        <v>9592</v>
      </c>
      <c r="C2667" t="s">
        <v>9593</v>
      </c>
      <c r="D2667" t="s">
        <v>21</v>
      </c>
      <c r="E2667" t="s">
        <v>16</v>
      </c>
      <c r="F2667">
        <v>28209</v>
      </c>
      <c r="G2667">
        <v>35.1880369</v>
      </c>
      <c r="H2667">
        <v>-80.876088300000006</v>
      </c>
      <c r="I2667">
        <v>3</v>
      </c>
      <c r="J2667">
        <v>4</v>
      </c>
      <c r="K2667">
        <v>1</v>
      </c>
      <c r="L2667" t="s">
        <v>9594</v>
      </c>
    </row>
    <row r="2668" spans="1:12" x14ac:dyDescent="0.2">
      <c r="A2668" t="s">
        <v>9595</v>
      </c>
      <c r="B2668" t="s">
        <v>9596</v>
      </c>
      <c r="C2668" t="s">
        <v>9597</v>
      </c>
      <c r="D2668" t="s">
        <v>21</v>
      </c>
      <c r="E2668" t="s">
        <v>16</v>
      </c>
      <c r="F2668">
        <v>28217</v>
      </c>
      <c r="G2668">
        <v>35.185448100000002</v>
      </c>
      <c r="H2668">
        <v>-80.8809945</v>
      </c>
      <c r="I2668">
        <v>4.5</v>
      </c>
      <c r="J2668">
        <v>202</v>
      </c>
      <c r="K2668">
        <v>1</v>
      </c>
      <c r="L2668" t="s">
        <v>9598</v>
      </c>
    </row>
    <row r="2669" spans="1:12" x14ac:dyDescent="0.2">
      <c r="A2669" t="s">
        <v>9599</v>
      </c>
      <c r="B2669" t="s">
        <v>9600</v>
      </c>
      <c r="C2669" t="s">
        <v>9601</v>
      </c>
      <c r="D2669" t="s">
        <v>21</v>
      </c>
      <c r="E2669" t="s">
        <v>16</v>
      </c>
      <c r="F2669">
        <v>28277</v>
      </c>
      <c r="G2669">
        <v>35.0686362</v>
      </c>
      <c r="H2669">
        <v>-80.841361500000005</v>
      </c>
      <c r="I2669">
        <v>4.5</v>
      </c>
      <c r="J2669">
        <v>15</v>
      </c>
      <c r="K2669">
        <v>0</v>
      </c>
      <c r="L2669" t="s">
        <v>9602</v>
      </c>
    </row>
    <row r="2670" spans="1:12" x14ac:dyDescent="0.2">
      <c r="A2670" t="s">
        <v>9603</v>
      </c>
      <c r="B2670" t="s">
        <v>3037</v>
      </c>
      <c r="C2670" t="s">
        <v>9604</v>
      </c>
      <c r="D2670" t="s">
        <v>135</v>
      </c>
      <c r="E2670" t="s">
        <v>16</v>
      </c>
      <c r="F2670">
        <v>28105</v>
      </c>
      <c r="G2670">
        <v>35.117369799999999</v>
      </c>
      <c r="H2670">
        <v>-80.725533999999996</v>
      </c>
      <c r="I2670">
        <v>3.5</v>
      </c>
      <c r="J2670">
        <v>99</v>
      </c>
      <c r="K2670">
        <v>1</v>
      </c>
      <c r="L2670" t="s">
        <v>2905</v>
      </c>
    </row>
    <row r="2671" spans="1:12" x14ac:dyDescent="0.2">
      <c r="A2671" t="s">
        <v>9605</v>
      </c>
      <c r="B2671" t="s">
        <v>9606</v>
      </c>
      <c r="C2671" t="s">
        <v>9607</v>
      </c>
      <c r="D2671" t="s">
        <v>601</v>
      </c>
      <c r="E2671" t="s">
        <v>16</v>
      </c>
      <c r="F2671">
        <v>28083</v>
      </c>
      <c r="G2671">
        <v>35.459561000000001</v>
      </c>
      <c r="H2671">
        <v>-80.608298700000006</v>
      </c>
      <c r="I2671">
        <v>5</v>
      </c>
      <c r="J2671">
        <v>3</v>
      </c>
      <c r="K2671">
        <v>1</v>
      </c>
      <c r="L2671" t="s">
        <v>9608</v>
      </c>
    </row>
    <row r="2672" spans="1:12" x14ac:dyDescent="0.2">
      <c r="A2672" t="s">
        <v>9609</v>
      </c>
      <c r="B2672" t="s">
        <v>498</v>
      </c>
      <c r="C2672" t="s">
        <v>9610</v>
      </c>
      <c r="D2672" t="s">
        <v>456</v>
      </c>
      <c r="E2672" t="s">
        <v>16</v>
      </c>
      <c r="F2672">
        <v>28012</v>
      </c>
      <c r="G2672">
        <v>35.224724322699998</v>
      </c>
      <c r="H2672">
        <v>-81.0360821509</v>
      </c>
      <c r="I2672">
        <v>3.5</v>
      </c>
      <c r="J2672">
        <v>7</v>
      </c>
      <c r="K2672">
        <v>1</v>
      </c>
      <c r="L2672" t="s">
        <v>9611</v>
      </c>
    </row>
    <row r="2673" spans="1:12" x14ac:dyDescent="0.2">
      <c r="A2673" t="s">
        <v>9612</v>
      </c>
      <c r="B2673" t="s">
        <v>9613</v>
      </c>
      <c r="C2673" t="s">
        <v>9614</v>
      </c>
      <c r="D2673" t="s">
        <v>39</v>
      </c>
      <c r="E2673" t="s">
        <v>16</v>
      </c>
      <c r="F2673">
        <v>28027</v>
      </c>
      <c r="G2673">
        <v>35.373527500000002</v>
      </c>
      <c r="H2673">
        <v>-80.722614399999998</v>
      </c>
      <c r="I2673">
        <v>3.5</v>
      </c>
      <c r="J2673">
        <v>5</v>
      </c>
      <c r="K2673">
        <v>0</v>
      </c>
      <c r="L2673" t="s">
        <v>9615</v>
      </c>
    </row>
    <row r="2674" spans="1:12" x14ac:dyDescent="0.2">
      <c r="A2674" t="s">
        <v>9616</v>
      </c>
      <c r="B2674" t="s">
        <v>9617</v>
      </c>
      <c r="C2674" t="s">
        <v>9618</v>
      </c>
      <c r="D2674" t="s">
        <v>9619</v>
      </c>
      <c r="E2674" t="s">
        <v>16</v>
      </c>
      <c r="F2674">
        <v>28173</v>
      </c>
      <c r="G2674">
        <v>34.971434899999998</v>
      </c>
      <c r="H2674">
        <v>-80.805395500000003</v>
      </c>
      <c r="I2674">
        <v>5</v>
      </c>
      <c r="J2674">
        <v>3</v>
      </c>
      <c r="K2674">
        <v>1</v>
      </c>
      <c r="L2674" t="s">
        <v>9620</v>
      </c>
    </row>
    <row r="2675" spans="1:12" x14ac:dyDescent="0.2">
      <c r="A2675" t="s">
        <v>9621</v>
      </c>
      <c r="B2675" t="s">
        <v>8747</v>
      </c>
      <c r="C2675" t="s">
        <v>8152</v>
      </c>
      <c r="D2675" t="s">
        <v>21</v>
      </c>
      <c r="E2675" t="s">
        <v>16</v>
      </c>
      <c r="F2675">
        <v>28209</v>
      </c>
      <c r="G2675">
        <v>35.1714725</v>
      </c>
      <c r="H2675">
        <v>-80.850557699999996</v>
      </c>
      <c r="I2675">
        <v>3</v>
      </c>
      <c r="J2675">
        <v>5</v>
      </c>
      <c r="K2675">
        <v>1</v>
      </c>
      <c r="L2675" t="s">
        <v>9622</v>
      </c>
    </row>
    <row r="2676" spans="1:12" x14ac:dyDescent="0.2">
      <c r="A2676" t="s">
        <v>9623</v>
      </c>
      <c r="B2676" t="s">
        <v>5107</v>
      </c>
      <c r="C2676" t="s">
        <v>7740</v>
      </c>
      <c r="D2676" t="s">
        <v>21</v>
      </c>
      <c r="E2676" t="s">
        <v>16</v>
      </c>
      <c r="F2676">
        <v>28202</v>
      </c>
      <c r="G2676">
        <v>35.233702000000001</v>
      </c>
      <c r="H2676">
        <v>-80.849575099999996</v>
      </c>
      <c r="I2676">
        <v>2</v>
      </c>
      <c r="J2676">
        <v>10</v>
      </c>
      <c r="K2676">
        <v>1</v>
      </c>
      <c r="L2676" t="s">
        <v>9624</v>
      </c>
    </row>
    <row r="2677" spans="1:12" x14ac:dyDescent="0.2">
      <c r="A2677" t="s">
        <v>9625</v>
      </c>
      <c r="B2677" t="s">
        <v>6794</v>
      </c>
      <c r="C2677" t="s">
        <v>9626</v>
      </c>
      <c r="D2677" t="s">
        <v>21</v>
      </c>
      <c r="E2677" t="s">
        <v>16</v>
      </c>
      <c r="F2677">
        <v>28277</v>
      </c>
      <c r="G2677">
        <v>35.031149999999997</v>
      </c>
      <c r="H2677">
        <v>-80.852379999999997</v>
      </c>
      <c r="I2677">
        <v>3</v>
      </c>
      <c r="J2677">
        <v>48</v>
      </c>
      <c r="K2677">
        <v>1</v>
      </c>
      <c r="L2677" t="s">
        <v>9627</v>
      </c>
    </row>
    <row r="2678" spans="1:12" x14ac:dyDescent="0.2">
      <c r="A2678" t="s">
        <v>9628</v>
      </c>
      <c r="B2678" t="s">
        <v>9629</v>
      </c>
      <c r="C2678" t="s">
        <v>9630</v>
      </c>
      <c r="D2678" t="s">
        <v>643</v>
      </c>
      <c r="E2678" t="s">
        <v>16</v>
      </c>
      <c r="F2678">
        <v>28079</v>
      </c>
      <c r="G2678">
        <v>35.047400000000003</v>
      </c>
      <c r="H2678">
        <v>-80.648067999999995</v>
      </c>
      <c r="I2678">
        <v>4.5</v>
      </c>
      <c r="J2678">
        <v>11</v>
      </c>
      <c r="K2678">
        <v>1</v>
      </c>
      <c r="L2678" t="s">
        <v>9631</v>
      </c>
    </row>
    <row r="2679" spans="1:12" x14ac:dyDescent="0.2">
      <c r="A2679" t="s">
        <v>9632</v>
      </c>
      <c r="B2679" t="s">
        <v>5781</v>
      </c>
      <c r="C2679" t="s">
        <v>9633</v>
      </c>
      <c r="D2679" t="s">
        <v>15</v>
      </c>
      <c r="E2679" t="s">
        <v>16</v>
      </c>
      <c r="F2679">
        <v>28031</v>
      </c>
      <c r="G2679">
        <v>35.478420700000001</v>
      </c>
      <c r="H2679">
        <v>-80.893959499999994</v>
      </c>
      <c r="I2679">
        <v>3.5</v>
      </c>
      <c r="J2679">
        <v>3</v>
      </c>
      <c r="K2679">
        <v>1</v>
      </c>
      <c r="L2679" t="s">
        <v>9634</v>
      </c>
    </row>
    <row r="2680" spans="1:12" x14ac:dyDescent="0.2">
      <c r="A2680" t="s">
        <v>9635</v>
      </c>
      <c r="B2680" t="s">
        <v>7806</v>
      </c>
      <c r="C2680" t="s">
        <v>9636</v>
      </c>
      <c r="D2680" t="s">
        <v>697</v>
      </c>
      <c r="E2680" t="s">
        <v>16</v>
      </c>
      <c r="F2680">
        <v>28037</v>
      </c>
      <c r="G2680">
        <v>35.448210000000003</v>
      </c>
      <c r="H2680">
        <v>-81.001551000000006</v>
      </c>
      <c r="I2680">
        <v>4.5</v>
      </c>
      <c r="J2680">
        <v>19</v>
      </c>
      <c r="K2680">
        <v>1</v>
      </c>
      <c r="L2680" t="s">
        <v>9637</v>
      </c>
    </row>
    <row r="2681" spans="1:12" x14ac:dyDescent="0.2">
      <c r="A2681" t="s">
        <v>9638</v>
      </c>
      <c r="B2681" t="s">
        <v>9639</v>
      </c>
      <c r="C2681" t="s">
        <v>9640</v>
      </c>
      <c r="D2681" t="s">
        <v>21</v>
      </c>
      <c r="E2681" t="s">
        <v>16</v>
      </c>
      <c r="F2681">
        <v>28263</v>
      </c>
      <c r="G2681">
        <v>35.260216</v>
      </c>
      <c r="H2681">
        <v>-80.817656799999995</v>
      </c>
      <c r="I2681">
        <v>3.5</v>
      </c>
      <c r="J2681">
        <v>4</v>
      </c>
      <c r="K2681">
        <v>0</v>
      </c>
      <c r="L2681" t="s">
        <v>1547</v>
      </c>
    </row>
    <row r="2682" spans="1:12" x14ac:dyDescent="0.2">
      <c r="A2682" t="s">
        <v>9641</v>
      </c>
      <c r="B2682" t="s">
        <v>9642</v>
      </c>
      <c r="C2682" t="s">
        <v>9643</v>
      </c>
      <c r="D2682" t="s">
        <v>21</v>
      </c>
      <c r="E2682" t="s">
        <v>16</v>
      </c>
      <c r="F2682">
        <v>28205</v>
      </c>
      <c r="G2682">
        <v>35.219087000000002</v>
      </c>
      <c r="H2682">
        <v>-80.811773000000002</v>
      </c>
      <c r="I2682">
        <v>2.5</v>
      </c>
      <c r="J2682">
        <v>15</v>
      </c>
      <c r="K2682">
        <v>1</v>
      </c>
      <c r="L2682" t="s">
        <v>9644</v>
      </c>
    </row>
    <row r="2683" spans="1:12" x14ac:dyDescent="0.2">
      <c r="A2683" t="s">
        <v>9645</v>
      </c>
      <c r="B2683" t="s">
        <v>9646</v>
      </c>
      <c r="C2683" t="s">
        <v>9647</v>
      </c>
      <c r="D2683" t="s">
        <v>643</v>
      </c>
      <c r="E2683" t="s">
        <v>16</v>
      </c>
      <c r="F2683">
        <v>28079</v>
      </c>
      <c r="G2683">
        <v>35.04853</v>
      </c>
      <c r="H2683">
        <v>-80.646450999999999</v>
      </c>
      <c r="I2683">
        <v>5</v>
      </c>
      <c r="J2683">
        <v>3</v>
      </c>
      <c r="K2683">
        <v>1</v>
      </c>
      <c r="L2683" t="s">
        <v>3401</v>
      </c>
    </row>
    <row r="2684" spans="1:12" x14ac:dyDescent="0.2">
      <c r="A2684" t="s">
        <v>9648</v>
      </c>
      <c r="B2684" t="s">
        <v>9649</v>
      </c>
      <c r="C2684" t="s">
        <v>9650</v>
      </c>
      <c r="D2684" t="s">
        <v>21</v>
      </c>
      <c r="E2684" t="s">
        <v>16</v>
      </c>
      <c r="F2684">
        <v>28211</v>
      </c>
      <c r="G2684">
        <v>35.198990600000002</v>
      </c>
      <c r="H2684">
        <v>-80.803629900000004</v>
      </c>
      <c r="I2684">
        <v>4.5</v>
      </c>
      <c r="J2684">
        <v>3</v>
      </c>
      <c r="K2684">
        <v>1</v>
      </c>
      <c r="L2684" t="s">
        <v>1357</v>
      </c>
    </row>
    <row r="2685" spans="1:12" x14ac:dyDescent="0.2">
      <c r="A2685" t="s">
        <v>9651</v>
      </c>
      <c r="B2685" t="s">
        <v>9652</v>
      </c>
      <c r="C2685" t="s">
        <v>9653</v>
      </c>
      <c r="D2685" t="s">
        <v>135</v>
      </c>
      <c r="E2685" t="s">
        <v>16</v>
      </c>
      <c r="F2685">
        <v>28105</v>
      </c>
      <c r="G2685">
        <v>35.121088999999998</v>
      </c>
      <c r="H2685">
        <v>-80.716072999999994</v>
      </c>
      <c r="I2685">
        <v>5</v>
      </c>
      <c r="J2685">
        <v>3</v>
      </c>
      <c r="K2685">
        <v>1</v>
      </c>
      <c r="L2685" t="s">
        <v>9654</v>
      </c>
    </row>
    <row r="2686" spans="1:12" x14ac:dyDescent="0.2">
      <c r="A2686" t="s">
        <v>9655</v>
      </c>
      <c r="B2686" t="s">
        <v>9656</v>
      </c>
      <c r="C2686" t="s">
        <v>9657</v>
      </c>
      <c r="D2686" t="s">
        <v>21</v>
      </c>
      <c r="E2686" t="s">
        <v>16</v>
      </c>
      <c r="F2686">
        <v>28202</v>
      </c>
      <c r="G2686">
        <v>35.2310911</v>
      </c>
      <c r="H2686">
        <v>-80.838168499999995</v>
      </c>
      <c r="I2686">
        <v>4</v>
      </c>
      <c r="J2686">
        <v>4</v>
      </c>
      <c r="K2686">
        <v>0</v>
      </c>
      <c r="L2686" t="s">
        <v>485</v>
      </c>
    </row>
    <row r="2687" spans="1:12" x14ac:dyDescent="0.2">
      <c r="A2687" t="s">
        <v>9658</v>
      </c>
      <c r="B2687" t="s">
        <v>9659</v>
      </c>
      <c r="C2687" t="s">
        <v>9660</v>
      </c>
      <c r="D2687" t="s">
        <v>21</v>
      </c>
      <c r="E2687" t="s">
        <v>16</v>
      </c>
      <c r="F2687">
        <v>28277</v>
      </c>
      <c r="G2687">
        <v>35.031996104199997</v>
      </c>
      <c r="H2687">
        <v>-80.806930437700004</v>
      </c>
      <c r="I2687">
        <v>3</v>
      </c>
      <c r="J2687">
        <v>4</v>
      </c>
      <c r="K2687">
        <v>1</v>
      </c>
      <c r="L2687" t="s">
        <v>9661</v>
      </c>
    </row>
    <row r="2688" spans="1:12" x14ac:dyDescent="0.2">
      <c r="A2688" t="s">
        <v>9662</v>
      </c>
      <c r="B2688" t="s">
        <v>9663</v>
      </c>
      <c r="C2688" t="s">
        <v>9664</v>
      </c>
      <c r="D2688" t="s">
        <v>135</v>
      </c>
      <c r="E2688" t="s">
        <v>16</v>
      </c>
      <c r="F2688">
        <v>28105</v>
      </c>
      <c r="G2688">
        <v>35.143695999999998</v>
      </c>
      <c r="H2688">
        <v>-80.721804000000006</v>
      </c>
      <c r="I2688">
        <v>3</v>
      </c>
      <c r="J2688">
        <v>7</v>
      </c>
      <c r="K2688">
        <v>0</v>
      </c>
      <c r="L2688" t="s">
        <v>2905</v>
      </c>
    </row>
    <row r="2689" spans="1:12" x14ac:dyDescent="0.2">
      <c r="A2689" t="s">
        <v>9665</v>
      </c>
      <c r="B2689" t="s">
        <v>9666</v>
      </c>
      <c r="C2689" t="s">
        <v>9667</v>
      </c>
      <c r="D2689" t="s">
        <v>39</v>
      </c>
      <c r="E2689" t="s">
        <v>16</v>
      </c>
      <c r="F2689">
        <v>28027</v>
      </c>
      <c r="G2689">
        <v>35.412637099999998</v>
      </c>
      <c r="H2689">
        <v>-80.612484499999994</v>
      </c>
      <c r="I2689">
        <v>4</v>
      </c>
      <c r="J2689">
        <v>64</v>
      </c>
      <c r="K2689">
        <v>1</v>
      </c>
      <c r="L2689" t="s">
        <v>9668</v>
      </c>
    </row>
    <row r="2690" spans="1:12" x14ac:dyDescent="0.2">
      <c r="A2690" t="s">
        <v>9669</v>
      </c>
      <c r="B2690" t="s">
        <v>9670</v>
      </c>
      <c r="C2690" t="s">
        <v>9671</v>
      </c>
      <c r="D2690" t="s">
        <v>21</v>
      </c>
      <c r="E2690" t="s">
        <v>16</v>
      </c>
      <c r="F2690">
        <v>28206</v>
      </c>
      <c r="G2690">
        <v>35.2642636</v>
      </c>
      <c r="H2690">
        <v>-80.819114799999994</v>
      </c>
      <c r="I2690">
        <v>3.5</v>
      </c>
      <c r="J2690">
        <v>5</v>
      </c>
      <c r="K2690">
        <v>1</v>
      </c>
      <c r="L2690" t="s">
        <v>9672</v>
      </c>
    </row>
    <row r="2691" spans="1:12" x14ac:dyDescent="0.2">
      <c r="A2691" t="s">
        <v>9673</v>
      </c>
      <c r="B2691" t="s">
        <v>3204</v>
      </c>
      <c r="C2691" t="s">
        <v>9674</v>
      </c>
      <c r="D2691" t="s">
        <v>21</v>
      </c>
      <c r="E2691" t="s">
        <v>16</v>
      </c>
      <c r="F2691">
        <v>28269</v>
      </c>
      <c r="G2691">
        <v>35.334830500000002</v>
      </c>
      <c r="H2691">
        <v>-80.794604800000002</v>
      </c>
      <c r="I2691">
        <v>2</v>
      </c>
      <c r="J2691">
        <v>5</v>
      </c>
      <c r="K2691">
        <v>1</v>
      </c>
      <c r="L2691" t="s">
        <v>7723</v>
      </c>
    </row>
    <row r="2692" spans="1:12" x14ac:dyDescent="0.2">
      <c r="A2692" t="s">
        <v>9675</v>
      </c>
      <c r="B2692" t="s">
        <v>9676</v>
      </c>
      <c r="C2692" t="s">
        <v>9677</v>
      </c>
      <c r="D2692" t="s">
        <v>21</v>
      </c>
      <c r="E2692" t="s">
        <v>16</v>
      </c>
      <c r="F2692">
        <v>28203</v>
      </c>
      <c r="G2692">
        <v>35.219766999999997</v>
      </c>
      <c r="H2692">
        <v>-80.850335999999999</v>
      </c>
      <c r="I2692">
        <v>2.5</v>
      </c>
      <c r="J2692">
        <v>61</v>
      </c>
      <c r="K2692">
        <v>1</v>
      </c>
      <c r="L2692" t="s">
        <v>9678</v>
      </c>
    </row>
    <row r="2693" spans="1:12" x14ac:dyDescent="0.2">
      <c r="A2693" t="s">
        <v>9679</v>
      </c>
      <c r="B2693" t="s">
        <v>1190</v>
      </c>
      <c r="C2693" t="s">
        <v>9680</v>
      </c>
      <c r="D2693" t="s">
        <v>167</v>
      </c>
      <c r="E2693" t="s">
        <v>16</v>
      </c>
      <c r="F2693">
        <v>28075</v>
      </c>
      <c r="G2693">
        <v>35.320611100000001</v>
      </c>
      <c r="H2693">
        <v>-80.650897299999997</v>
      </c>
      <c r="I2693">
        <v>4</v>
      </c>
      <c r="J2693">
        <v>4</v>
      </c>
      <c r="K2693">
        <v>1</v>
      </c>
      <c r="L2693" t="s">
        <v>9311</v>
      </c>
    </row>
    <row r="2694" spans="1:12" x14ac:dyDescent="0.2">
      <c r="A2694" t="s">
        <v>9681</v>
      </c>
      <c r="B2694" t="s">
        <v>4410</v>
      </c>
      <c r="C2694" t="s">
        <v>9682</v>
      </c>
      <c r="D2694" t="s">
        <v>21</v>
      </c>
      <c r="E2694" t="s">
        <v>16</v>
      </c>
      <c r="F2694">
        <v>28217</v>
      </c>
      <c r="G2694">
        <v>35.135719399999999</v>
      </c>
      <c r="H2694">
        <v>-80.878743900000003</v>
      </c>
      <c r="I2694">
        <v>3.5</v>
      </c>
      <c r="J2694">
        <v>3</v>
      </c>
      <c r="K2694">
        <v>0</v>
      </c>
      <c r="L2694" t="s">
        <v>3492</v>
      </c>
    </row>
    <row r="2695" spans="1:12" x14ac:dyDescent="0.2">
      <c r="A2695" t="s">
        <v>9683</v>
      </c>
      <c r="B2695" t="s">
        <v>6805</v>
      </c>
      <c r="C2695" t="s">
        <v>9684</v>
      </c>
      <c r="D2695" t="s">
        <v>21</v>
      </c>
      <c r="E2695" t="s">
        <v>16</v>
      </c>
      <c r="F2695">
        <v>28269</v>
      </c>
      <c r="G2695">
        <v>35.334219934700002</v>
      </c>
      <c r="H2695">
        <v>-80.812701880899994</v>
      </c>
      <c r="I2695">
        <v>1.5</v>
      </c>
      <c r="J2695">
        <v>14</v>
      </c>
      <c r="K2695">
        <v>1</v>
      </c>
      <c r="L2695" t="s">
        <v>9685</v>
      </c>
    </row>
    <row r="2696" spans="1:12" x14ac:dyDescent="0.2">
      <c r="A2696" t="s">
        <v>9686</v>
      </c>
      <c r="B2696" t="s">
        <v>9687</v>
      </c>
      <c r="C2696" t="s">
        <v>9688</v>
      </c>
      <c r="D2696" t="s">
        <v>21</v>
      </c>
      <c r="E2696" t="s">
        <v>16</v>
      </c>
      <c r="F2696">
        <v>28226</v>
      </c>
      <c r="G2696">
        <v>35.086333400000001</v>
      </c>
      <c r="H2696">
        <v>-80.851488399999994</v>
      </c>
      <c r="I2696">
        <v>2.5</v>
      </c>
      <c r="J2696">
        <v>19</v>
      </c>
      <c r="K2696">
        <v>1</v>
      </c>
      <c r="L2696" t="s">
        <v>9689</v>
      </c>
    </row>
    <row r="2697" spans="1:12" x14ac:dyDescent="0.2">
      <c r="A2697" t="s">
        <v>9690</v>
      </c>
      <c r="B2697" t="s">
        <v>9691</v>
      </c>
      <c r="C2697" t="s">
        <v>9692</v>
      </c>
      <c r="D2697" t="s">
        <v>21</v>
      </c>
      <c r="E2697" t="s">
        <v>16</v>
      </c>
      <c r="F2697">
        <v>28205</v>
      </c>
      <c r="G2697">
        <v>35.240589999999997</v>
      </c>
      <c r="H2697">
        <v>-80.797686999999996</v>
      </c>
      <c r="I2697">
        <v>3.5</v>
      </c>
      <c r="J2697">
        <v>3</v>
      </c>
      <c r="K2697">
        <v>1</v>
      </c>
      <c r="L2697" t="s">
        <v>9693</v>
      </c>
    </row>
    <row r="2698" spans="1:12" x14ac:dyDescent="0.2">
      <c r="A2698" t="s">
        <v>9694</v>
      </c>
      <c r="B2698" t="s">
        <v>9695</v>
      </c>
      <c r="C2698" t="s">
        <v>9696</v>
      </c>
      <c r="D2698" t="s">
        <v>21</v>
      </c>
      <c r="E2698" t="s">
        <v>16</v>
      </c>
      <c r="F2698">
        <v>28214</v>
      </c>
      <c r="G2698">
        <v>35.308914000000001</v>
      </c>
      <c r="H2698">
        <v>-80.9386619</v>
      </c>
      <c r="I2698">
        <v>1.5</v>
      </c>
      <c r="J2698">
        <v>3</v>
      </c>
      <c r="K2698">
        <v>1</v>
      </c>
      <c r="L2698" t="s">
        <v>9697</v>
      </c>
    </row>
    <row r="2699" spans="1:12" x14ac:dyDescent="0.2">
      <c r="A2699" t="s">
        <v>9698</v>
      </c>
      <c r="B2699" t="s">
        <v>1167</v>
      </c>
      <c r="C2699" t="s">
        <v>9699</v>
      </c>
      <c r="D2699" t="s">
        <v>135</v>
      </c>
      <c r="E2699" t="s">
        <v>16</v>
      </c>
      <c r="F2699">
        <v>28105</v>
      </c>
      <c r="G2699">
        <v>35.128628900000002</v>
      </c>
      <c r="H2699">
        <v>-80.703131999999997</v>
      </c>
      <c r="I2699">
        <v>1.5</v>
      </c>
      <c r="J2699">
        <v>3</v>
      </c>
      <c r="K2699">
        <v>1</v>
      </c>
      <c r="L2699" t="s">
        <v>786</v>
      </c>
    </row>
    <row r="2700" spans="1:12" x14ac:dyDescent="0.2">
      <c r="A2700" t="s">
        <v>9700</v>
      </c>
      <c r="B2700" t="s">
        <v>9701</v>
      </c>
      <c r="C2700" t="s">
        <v>9702</v>
      </c>
      <c r="D2700" t="s">
        <v>21</v>
      </c>
      <c r="E2700" t="s">
        <v>16</v>
      </c>
      <c r="F2700">
        <v>28206</v>
      </c>
      <c r="G2700">
        <v>35.265179000000003</v>
      </c>
      <c r="H2700">
        <v>-80.805262999999997</v>
      </c>
      <c r="I2700">
        <v>4.5</v>
      </c>
      <c r="J2700">
        <v>70</v>
      </c>
      <c r="K2700">
        <v>1</v>
      </c>
      <c r="L2700" t="s">
        <v>8578</v>
      </c>
    </row>
    <row r="2701" spans="1:12" x14ac:dyDescent="0.2">
      <c r="A2701" t="s">
        <v>9703</v>
      </c>
      <c r="B2701" t="s">
        <v>9704</v>
      </c>
      <c r="D2701" t="s">
        <v>21</v>
      </c>
      <c r="E2701" t="s">
        <v>16</v>
      </c>
      <c r="F2701">
        <v>28202</v>
      </c>
      <c r="G2701">
        <v>35.227937300000001</v>
      </c>
      <c r="H2701">
        <v>-80.845303799999996</v>
      </c>
      <c r="I2701">
        <v>1.5</v>
      </c>
      <c r="J2701">
        <v>26</v>
      </c>
      <c r="K2701">
        <v>1</v>
      </c>
      <c r="L2701" t="s">
        <v>9705</v>
      </c>
    </row>
    <row r="2702" spans="1:12" x14ac:dyDescent="0.2">
      <c r="A2702" t="s">
        <v>9706</v>
      </c>
      <c r="B2702" t="s">
        <v>9707</v>
      </c>
      <c r="C2702" t="s">
        <v>9708</v>
      </c>
      <c r="D2702" t="s">
        <v>21</v>
      </c>
      <c r="E2702" t="s">
        <v>16</v>
      </c>
      <c r="F2702">
        <v>28209</v>
      </c>
      <c r="G2702">
        <v>35.171880999999999</v>
      </c>
      <c r="H2702">
        <v>-80.847058000000004</v>
      </c>
      <c r="I2702">
        <v>3</v>
      </c>
      <c r="J2702">
        <v>33</v>
      </c>
      <c r="K2702">
        <v>1</v>
      </c>
      <c r="L2702" t="s">
        <v>9709</v>
      </c>
    </row>
    <row r="2703" spans="1:12" x14ac:dyDescent="0.2">
      <c r="A2703" t="s">
        <v>9710</v>
      </c>
      <c r="B2703" t="s">
        <v>9711</v>
      </c>
      <c r="C2703" t="s">
        <v>9712</v>
      </c>
      <c r="D2703" t="s">
        <v>30</v>
      </c>
      <c r="E2703" t="s">
        <v>16</v>
      </c>
      <c r="F2703">
        <v>28054</v>
      </c>
      <c r="G2703">
        <v>35.262172200000002</v>
      </c>
      <c r="H2703">
        <v>-81.141195199999999</v>
      </c>
      <c r="I2703">
        <v>4</v>
      </c>
      <c r="J2703">
        <v>7</v>
      </c>
      <c r="K2703">
        <v>1</v>
      </c>
      <c r="L2703" t="s">
        <v>9713</v>
      </c>
    </row>
    <row r="2704" spans="1:12" x14ac:dyDescent="0.2">
      <c r="A2704" t="s">
        <v>9714</v>
      </c>
      <c r="B2704" t="s">
        <v>314</v>
      </c>
      <c r="C2704" t="s">
        <v>9715</v>
      </c>
      <c r="D2704" t="s">
        <v>21</v>
      </c>
      <c r="E2704" t="s">
        <v>16</v>
      </c>
      <c r="F2704">
        <v>28215</v>
      </c>
      <c r="G2704">
        <v>35.225055699999999</v>
      </c>
      <c r="H2704">
        <v>-80.727418499999999</v>
      </c>
      <c r="I2704">
        <v>3</v>
      </c>
      <c r="J2704">
        <v>4</v>
      </c>
      <c r="K2704">
        <v>1</v>
      </c>
      <c r="L2704" t="s">
        <v>9716</v>
      </c>
    </row>
    <row r="2705" spans="1:12" x14ac:dyDescent="0.2">
      <c r="A2705" t="s">
        <v>9717</v>
      </c>
      <c r="B2705" t="s">
        <v>9718</v>
      </c>
      <c r="C2705" t="s">
        <v>9719</v>
      </c>
      <c r="D2705" t="s">
        <v>15</v>
      </c>
      <c r="E2705" t="s">
        <v>16</v>
      </c>
      <c r="F2705">
        <v>28031</v>
      </c>
      <c r="G2705">
        <v>35.447548599999998</v>
      </c>
      <c r="H2705">
        <v>-80.935850500000001</v>
      </c>
      <c r="I2705">
        <v>5</v>
      </c>
      <c r="J2705">
        <v>3</v>
      </c>
      <c r="K2705">
        <v>1</v>
      </c>
      <c r="L2705" t="s">
        <v>9720</v>
      </c>
    </row>
    <row r="2706" spans="1:12" x14ac:dyDescent="0.2">
      <c r="A2706" t="s">
        <v>9721</v>
      </c>
      <c r="B2706" t="s">
        <v>9722</v>
      </c>
      <c r="C2706" t="s">
        <v>9723</v>
      </c>
      <c r="D2706" t="s">
        <v>21</v>
      </c>
      <c r="E2706" t="s">
        <v>16</v>
      </c>
      <c r="F2706">
        <v>28277</v>
      </c>
      <c r="G2706">
        <v>35.019454000000003</v>
      </c>
      <c r="H2706">
        <v>-80.850276800000003</v>
      </c>
      <c r="I2706">
        <v>5</v>
      </c>
      <c r="J2706">
        <v>3</v>
      </c>
      <c r="K2706">
        <v>1</v>
      </c>
      <c r="L2706" t="s">
        <v>9724</v>
      </c>
    </row>
    <row r="2707" spans="1:12" x14ac:dyDescent="0.2">
      <c r="A2707" t="s">
        <v>9725</v>
      </c>
      <c r="B2707" t="s">
        <v>9726</v>
      </c>
      <c r="C2707" t="s">
        <v>9727</v>
      </c>
      <c r="D2707" t="s">
        <v>21</v>
      </c>
      <c r="E2707" t="s">
        <v>16</v>
      </c>
      <c r="F2707">
        <v>28203</v>
      </c>
      <c r="G2707">
        <v>35.206977999999999</v>
      </c>
      <c r="H2707">
        <v>-80.866924999999995</v>
      </c>
      <c r="I2707">
        <v>5</v>
      </c>
      <c r="J2707">
        <v>7</v>
      </c>
      <c r="K2707">
        <v>1</v>
      </c>
      <c r="L2707" t="s">
        <v>9728</v>
      </c>
    </row>
    <row r="2708" spans="1:12" x14ac:dyDescent="0.2">
      <c r="A2708" t="s">
        <v>9729</v>
      </c>
      <c r="B2708" t="s">
        <v>9730</v>
      </c>
      <c r="C2708" t="s">
        <v>9731</v>
      </c>
      <c r="D2708" t="s">
        <v>15</v>
      </c>
      <c r="E2708" t="s">
        <v>16</v>
      </c>
      <c r="F2708">
        <v>28031</v>
      </c>
      <c r="G2708">
        <v>35.476128799999998</v>
      </c>
      <c r="H2708">
        <v>-80.889969199999996</v>
      </c>
      <c r="I2708">
        <v>3</v>
      </c>
      <c r="J2708">
        <v>5</v>
      </c>
      <c r="K2708">
        <v>1</v>
      </c>
      <c r="L2708" t="s">
        <v>7790</v>
      </c>
    </row>
    <row r="2709" spans="1:12" x14ac:dyDescent="0.2">
      <c r="A2709" t="s">
        <v>9732</v>
      </c>
      <c r="B2709" t="s">
        <v>9733</v>
      </c>
      <c r="C2709" t="s">
        <v>9734</v>
      </c>
      <c r="D2709" t="s">
        <v>21</v>
      </c>
      <c r="E2709" t="s">
        <v>16</v>
      </c>
      <c r="F2709">
        <v>28210</v>
      </c>
      <c r="G2709">
        <v>35.145918999999999</v>
      </c>
      <c r="H2709">
        <v>-80.824854999999999</v>
      </c>
      <c r="I2709">
        <v>4.5</v>
      </c>
      <c r="J2709">
        <v>6</v>
      </c>
      <c r="K2709">
        <v>1</v>
      </c>
      <c r="L2709" t="s">
        <v>9735</v>
      </c>
    </row>
    <row r="2710" spans="1:12" x14ac:dyDescent="0.2">
      <c r="A2710" t="s">
        <v>9736</v>
      </c>
      <c r="B2710" t="s">
        <v>9737</v>
      </c>
      <c r="C2710" t="s">
        <v>9738</v>
      </c>
      <c r="D2710" t="s">
        <v>21</v>
      </c>
      <c r="E2710" t="s">
        <v>16</v>
      </c>
      <c r="F2710">
        <v>28277</v>
      </c>
      <c r="G2710">
        <v>35.053088000000002</v>
      </c>
      <c r="H2710">
        <v>-80.847088999999997</v>
      </c>
      <c r="I2710">
        <v>4</v>
      </c>
      <c r="J2710">
        <v>4</v>
      </c>
      <c r="K2710">
        <v>1</v>
      </c>
      <c r="L2710" t="s">
        <v>1188</v>
      </c>
    </row>
    <row r="2711" spans="1:12" x14ac:dyDescent="0.2">
      <c r="A2711" t="s">
        <v>9739</v>
      </c>
      <c r="B2711" t="s">
        <v>9740</v>
      </c>
      <c r="C2711" t="s">
        <v>9741</v>
      </c>
      <c r="D2711" t="s">
        <v>21</v>
      </c>
      <c r="E2711" t="s">
        <v>16</v>
      </c>
      <c r="F2711">
        <v>28210</v>
      </c>
      <c r="G2711">
        <v>35.147493900000001</v>
      </c>
      <c r="H2711">
        <v>-80.842994099999999</v>
      </c>
      <c r="I2711">
        <v>3.5</v>
      </c>
      <c r="J2711">
        <v>7</v>
      </c>
      <c r="K2711">
        <v>1</v>
      </c>
      <c r="L2711" t="s">
        <v>9742</v>
      </c>
    </row>
    <row r="2712" spans="1:12" x14ac:dyDescent="0.2">
      <c r="A2712" t="s">
        <v>9743</v>
      </c>
      <c r="B2712" t="s">
        <v>9744</v>
      </c>
      <c r="C2712" t="s">
        <v>9745</v>
      </c>
      <c r="D2712" t="s">
        <v>456</v>
      </c>
      <c r="E2712" t="s">
        <v>16</v>
      </c>
      <c r="F2712">
        <v>28012</v>
      </c>
      <c r="G2712">
        <v>35.243092300000001</v>
      </c>
      <c r="H2712">
        <v>-81.038042300000001</v>
      </c>
      <c r="I2712">
        <v>4.5</v>
      </c>
      <c r="J2712">
        <v>12</v>
      </c>
      <c r="K2712">
        <v>1</v>
      </c>
      <c r="L2712" t="s">
        <v>9746</v>
      </c>
    </row>
    <row r="2713" spans="1:12" x14ac:dyDescent="0.2">
      <c r="A2713" t="s">
        <v>9747</v>
      </c>
      <c r="B2713" t="s">
        <v>9748</v>
      </c>
      <c r="C2713" t="s">
        <v>9749</v>
      </c>
      <c r="D2713" t="s">
        <v>21</v>
      </c>
      <c r="E2713" t="s">
        <v>16</v>
      </c>
      <c r="F2713">
        <v>28273</v>
      </c>
      <c r="G2713">
        <v>35.138793200000002</v>
      </c>
      <c r="H2713">
        <v>-80.930364400000002</v>
      </c>
      <c r="I2713">
        <v>3.5</v>
      </c>
      <c r="J2713">
        <v>3</v>
      </c>
      <c r="K2713">
        <v>1</v>
      </c>
      <c r="L2713" t="s">
        <v>7475</v>
      </c>
    </row>
    <row r="2714" spans="1:12" x14ac:dyDescent="0.2">
      <c r="A2714" t="s">
        <v>9750</v>
      </c>
      <c r="B2714" t="s">
        <v>9751</v>
      </c>
      <c r="D2714" t="s">
        <v>21</v>
      </c>
      <c r="E2714" t="s">
        <v>16</v>
      </c>
      <c r="F2714">
        <v>28262</v>
      </c>
      <c r="G2714">
        <v>35.330152900000002</v>
      </c>
      <c r="H2714">
        <v>-80.732528700000003</v>
      </c>
      <c r="I2714">
        <v>5</v>
      </c>
      <c r="J2714">
        <v>5</v>
      </c>
      <c r="K2714">
        <v>1</v>
      </c>
      <c r="L2714" t="s">
        <v>9752</v>
      </c>
    </row>
    <row r="2715" spans="1:12" x14ac:dyDescent="0.2">
      <c r="A2715" t="s">
        <v>9753</v>
      </c>
      <c r="B2715" t="s">
        <v>9754</v>
      </c>
      <c r="C2715" t="s">
        <v>9755</v>
      </c>
      <c r="D2715" t="s">
        <v>21</v>
      </c>
      <c r="E2715" t="s">
        <v>16</v>
      </c>
      <c r="F2715">
        <v>28213</v>
      </c>
      <c r="G2715">
        <v>35.262340799999997</v>
      </c>
      <c r="H2715">
        <v>-80.774467700000002</v>
      </c>
      <c r="I2715">
        <v>1.5</v>
      </c>
      <c r="J2715">
        <v>3</v>
      </c>
      <c r="K2715">
        <v>1</v>
      </c>
      <c r="L2715" t="s">
        <v>9756</v>
      </c>
    </row>
    <row r="2716" spans="1:12" x14ac:dyDescent="0.2">
      <c r="A2716" t="s">
        <v>9757</v>
      </c>
      <c r="B2716" t="s">
        <v>9758</v>
      </c>
      <c r="D2716" t="s">
        <v>21</v>
      </c>
      <c r="E2716" t="s">
        <v>16</v>
      </c>
      <c r="F2716">
        <v>28202</v>
      </c>
      <c r="G2716">
        <v>35.227192068999997</v>
      </c>
      <c r="H2716">
        <v>-80.842783377200007</v>
      </c>
      <c r="I2716">
        <v>4</v>
      </c>
      <c r="J2716">
        <v>9</v>
      </c>
      <c r="K2716">
        <v>1</v>
      </c>
      <c r="L2716" t="s">
        <v>9759</v>
      </c>
    </row>
    <row r="2717" spans="1:12" x14ac:dyDescent="0.2">
      <c r="A2717" t="s">
        <v>9760</v>
      </c>
      <c r="B2717" t="s">
        <v>8455</v>
      </c>
      <c r="C2717" t="s">
        <v>9761</v>
      </c>
      <c r="D2717" t="s">
        <v>21</v>
      </c>
      <c r="E2717" t="s">
        <v>16</v>
      </c>
      <c r="F2717">
        <v>28213</v>
      </c>
      <c r="G2717">
        <v>35.298139800000001</v>
      </c>
      <c r="H2717">
        <v>-80.740041399999996</v>
      </c>
      <c r="I2717">
        <v>3.5</v>
      </c>
      <c r="J2717">
        <v>5</v>
      </c>
      <c r="K2717">
        <v>1</v>
      </c>
      <c r="L2717" t="s">
        <v>2652</v>
      </c>
    </row>
    <row r="2718" spans="1:12" x14ac:dyDescent="0.2">
      <c r="A2718" t="s">
        <v>9762</v>
      </c>
      <c r="B2718" t="s">
        <v>9763</v>
      </c>
      <c r="C2718" t="s">
        <v>9764</v>
      </c>
      <c r="D2718" t="s">
        <v>21</v>
      </c>
      <c r="E2718" t="s">
        <v>16</v>
      </c>
      <c r="F2718">
        <v>28208</v>
      </c>
      <c r="G2718">
        <v>35.235281999999998</v>
      </c>
      <c r="H2718">
        <v>-80.917839999999998</v>
      </c>
      <c r="I2718">
        <v>1</v>
      </c>
      <c r="J2718">
        <v>8</v>
      </c>
      <c r="K2718">
        <v>1</v>
      </c>
      <c r="L2718" t="s">
        <v>9765</v>
      </c>
    </row>
    <row r="2719" spans="1:12" x14ac:dyDescent="0.2">
      <c r="A2719" t="s">
        <v>9766</v>
      </c>
      <c r="B2719" t="s">
        <v>9767</v>
      </c>
      <c r="C2719" t="s">
        <v>9768</v>
      </c>
      <c r="D2719" t="s">
        <v>15</v>
      </c>
      <c r="E2719" t="s">
        <v>16</v>
      </c>
      <c r="F2719">
        <v>28031</v>
      </c>
      <c r="G2719">
        <v>35.478763399999998</v>
      </c>
      <c r="H2719">
        <v>-80.893377700000002</v>
      </c>
      <c r="I2719">
        <v>1.5</v>
      </c>
      <c r="J2719">
        <v>5</v>
      </c>
      <c r="K2719">
        <v>1</v>
      </c>
      <c r="L2719" t="s">
        <v>9769</v>
      </c>
    </row>
    <row r="2720" spans="1:12" x14ac:dyDescent="0.2">
      <c r="A2720" t="s">
        <v>9770</v>
      </c>
      <c r="B2720" t="s">
        <v>9771</v>
      </c>
      <c r="C2720" t="s">
        <v>9772</v>
      </c>
      <c r="D2720" t="s">
        <v>135</v>
      </c>
      <c r="E2720" t="s">
        <v>16</v>
      </c>
      <c r="F2720">
        <v>28105</v>
      </c>
      <c r="G2720">
        <v>35.1183294</v>
      </c>
      <c r="H2720">
        <v>-80.719449400000002</v>
      </c>
      <c r="I2720">
        <v>3.5</v>
      </c>
      <c r="J2720">
        <v>3</v>
      </c>
      <c r="K2720">
        <v>1</v>
      </c>
      <c r="L2720" t="s">
        <v>9773</v>
      </c>
    </row>
    <row r="2721" spans="1:12" x14ac:dyDescent="0.2">
      <c r="A2721" t="s">
        <v>9774</v>
      </c>
      <c r="B2721" t="s">
        <v>9775</v>
      </c>
      <c r="C2721" t="s">
        <v>9776</v>
      </c>
      <c r="D2721" t="s">
        <v>21</v>
      </c>
      <c r="E2721" t="s">
        <v>16</v>
      </c>
      <c r="F2721">
        <v>28203</v>
      </c>
      <c r="G2721">
        <v>35.214578000000003</v>
      </c>
      <c r="H2721">
        <v>-80.855259000000004</v>
      </c>
      <c r="I2721">
        <v>3</v>
      </c>
      <c r="J2721">
        <v>148</v>
      </c>
      <c r="K2721">
        <v>1</v>
      </c>
      <c r="L2721" t="s">
        <v>9777</v>
      </c>
    </row>
    <row r="2722" spans="1:12" x14ac:dyDescent="0.2">
      <c r="A2722" t="s">
        <v>9778</v>
      </c>
      <c r="B2722" t="s">
        <v>6462</v>
      </c>
      <c r="C2722" t="s">
        <v>9779</v>
      </c>
      <c r="D2722" t="s">
        <v>39</v>
      </c>
      <c r="E2722" t="s">
        <v>16</v>
      </c>
      <c r="F2722">
        <v>28027</v>
      </c>
      <c r="G2722">
        <v>35.367769500000001</v>
      </c>
      <c r="H2722">
        <v>-80.666359900000003</v>
      </c>
      <c r="I2722">
        <v>3.5</v>
      </c>
      <c r="J2722">
        <v>5</v>
      </c>
      <c r="K2722">
        <v>1</v>
      </c>
      <c r="L2722" t="s">
        <v>9780</v>
      </c>
    </row>
    <row r="2723" spans="1:12" x14ac:dyDescent="0.2">
      <c r="A2723" t="s">
        <v>9781</v>
      </c>
      <c r="B2723" t="s">
        <v>9782</v>
      </c>
      <c r="C2723" t="s">
        <v>9783</v>
      </c>
      <c r="D2723" t="s">
        <v>21</v>
      </c>
      <c r="E2723" t="s">
        <v>16</v>
      </c>
      <c r="F2723">
        <v>28227</v>
      </c>
      <c r="G2723">
        <v>35.162832000000002</v>
      </c>
      <c r="H2723">
        <v>-80.737656000000001</v>
      </c>
      <c r="I2723">
        <v>3.5</v>
      </c>
      <c r="J2723">
        <v>52</v>
      </c>
      <c r="K2723">
        <v>1</v>
      </c>
      <c r="L2723" t="s">
        <v>9784</v>
      </c>
    </row>
    <row r="2724" spans="1:12" x14ac:dyDescent="0.2">
      <c r="A2724" t="s">
        <v>9785</v>
      </c>
      <c r="B2724" t="s">
        <v>9786</v>
      </c>
      <c r="C2724" t="s">
        <v>9787</v>
      </c>
      <c r="D2724" t="s">
        <v>26</v>
      </c>
      <c r="E2724" t="s">
        <v>16</v>
      </c>
      <c r="F2724">
        <v>28078</v>
      </c>
      <c r="G2724">
        <v>35.4427959</v>
      </c>
      <c r="H2724">
        <v>-80.8856763</v>
      </c>
      <c r="I2724">
        <v>5</v>
      </c>
      <c r="J2724">
        <v>8</v>
      </c>
      <c r="K2724">
        <v>0</v>
      </c>
      <c r="L2724" t="s">
        <v>9788</v>
      </c>
    </row>
    <row r="2725" spans="1:12" x14ac:dyDescent="0.2">
      <c r="A2725" t="s">
        <v>9789</v>
      </c>
      <c r="B2725" t="s">
        <v>9790</v>
      </c>
      <c r="C2725" t="s">
        <v>9791</v>
      </c>
      <c r="D2725" t="s">
        <v>21</v>
      </c>
      <c r="E2725" t="s">
        <v>16</v>
      </c>
      <c r="F2725">
        <v>28227</v>
      </c>
      <c r="G2725">
        <v>35.203779340499999</v>
      </c>
      <c r="H2725">
        <v>-80.725644680100004</v>
      </c>
      <c r="I2725">
        <v>3.5</v>
      </c>
      <c r="J2725">
        <v>3</v>
      </c>
      <c r="K2725">
        <v>1</v>
      </c>
      <c r="L2725" t="s">
        <v>9792</v>
      </c>
    </row>
    <row r="2726" spans="1:12" x14ac:dyDescent="0.2">
      <c r="A2726" t="s">
        <v>9793</v>
      </c>
      <c r="B2726" t="s">
        <v>9794</v>
      </c>
      <c r="C2726" t="s">
        <v>9795</v>
      </c>
      <c r="D2726" t="s">
        <v>697</v>
      </c>
      <c r="E2726" t="s">
        <v>16</v>
      </c>
      <c r="F2726">
        <v>28037</v>
      </c>
      <c r="G2726">
        <v>35.462985382600003</v>
      </c>
      <c r="H2726">
        <v>-80.993572511599993</v>
      </c>
      <c r="I2726">
        <v>4.5</v>
      </c>
      <c r="J2726">
        <v>58</v>
      </c>
      <c r="K2726">
        <v>1</v>
      </c>
      <c r="L2726" t="s">
        <v>9796</v>
      </c>
    </row>
    <row r="2727" spans="1:12" x14ac:dyDescent="0.2">
      <c r="A2727" t="s">
        <v>9797</v>
      </c>
      <c r="B2727" t="s">
        <v>9798</v>
      </c>
      <c r="C2727" t="s">
        <v>9799</v>
      </c>
      <c r="D2727" t="s">
        <v>295</v>
      </c>
      <c r="E2727" t="s">
        <v>16</v>
      </c>
      <c r="F2727">
        <v>28134</v>
      </c>
      <c r="G2727">
        <v>35.081792</v>
      </c>
      <c r="H2727">
        <v>-80.875675000000001</v>
      </c>
      <c r="I2727">
        <v>3</v>
      </c>
      <c r="J2727">
        <v>11</v>
      </c>
      <c r="K2727">
        <v>1</v>
      </c>
      <c r="L2727" t="s">
        <v>9800</v>
      </c>
    </row>
    <row r="2728" spans="1:12" x14ac:dyDescent="0.2">
      <c r="A2728" t="s">
        <v>9801</v>
      </c>
      <c r="B2728" t="s">
        <v>9802</v>
      </c>
      <c r="C2728" t="s">
        <v>9803</v>
      </c>
      <c r="D2728" t="s">
        <v>135</v>
      </c>
      <c r="E2728" t="s">
        <v>16</v>
      </c>
      <c r="F2728">
        <v>28105</v>
      </c>
      <c r="G2728">
        <v>35.103934000000002</v>
      </c>
      <c r="H2728">
        <v>-80.6808099</v>
      </c>
      <c r="I2728">
        <v>3</v>
      </c>
      <c r="J2728">
        <v>3</v>
      </c>
      <c r="K2728">
        <v>0</v>
      </c>
      <c r="L2728" t="s">
        <v>6094</v>
      </c>
    </row>
    <row r="2729" spans="1:12" x14ac:dyDescent="0.2">
      <c r="A2729" t="s">
        <v>9804</v>
      </c>
      <c r="B2729" t="s">
        <v>9805</v>
      </c>
      <c r="C2729" t="s">
        <v>9806</v>
      </c>
      <c r="D2729" t="s">
        <v>21</v>
      </c>
      <c r="E2729" t="s">
        <v>16</v>
      </c>
      <c r="F2729">
        <v>28209</v>
      </c>
      <c r="G2729">
        <v>35.171872999999998</v>
      </c>
      <c r="H2729">
        <v>-80.849031999999994</v>
      </c>
      <c r="I2729">
        <v>3.5</v>
      </c>
      <c r="J2729">
        <v>3</v>
      </c>
      <c r="K2729">
        <v>1</v>
      </c>
      <c r="L2729" t="s">
        <v>9807</v>
      </c>
    </row>
    <row r="2730" spans="1:12" x14ac:dyDescent="0.2">
      <c r="A2730" t="s">
        <v>9808</v>
      </c>
      <c r="B2730" t="s">
        <v>5252</v>
      </c>
      <c r="C2730" t="s">
        <v>9809</v>
      </c>
      <c r="D2730" t="s">
        <v>26</v>
      </c>
      <c r="E2730" t="s">
        <v>16</v>
      </c>
      <c r="F2730">
        <v>28078</v>
      </c>
      <c r="G2730">
        <v>35.445950799999999</v>
      </c>
      <c r="H2730">
        <v>-80.878129599999994</v>
      </c>
      <c r="I2730">
        <v>3</v>
      </c>
      <c r="J2730">
        <v>30</v>
      </c>
      <c r="K2730">
        <v>1</v>
      </c>
      <c r="L2730" t="s">
        <v>9810</v>
      </c>
    </row>
    <row r="2731" spans="1:12" x14ac:dyDescent="0.2">
      <c r="A2731" t="s">
        <v>9811</v>
      </c>
      <c r="B2731" t="s">
        <v>9812</v>
      </c>
      <c r="C2731" t="s">
        <v>9813</v>
      </c>
      <c r="D2731" t="s">
        <v>39</v>
      </c>
      <c r="E2731" t="s">
        <v>16</v>
      </c>
      <c r="F2731">
        <v>28027</v>
      </c>
      <c r="G2731">
        <v>35.330152900000002</v>
      </c>
      <c r="H2731">
        <v>-80.732528700000003</v>
      </c>
      <c r="I2731">
        <v>4</v>
      </c>
      <c r="J2731">
        <v>10</v>
      </c>
      <c r="K2731">
        <v>1</v>
      </c>
      <c r="L2731" t="s">
        <v>9814</v>
      </c>
    </row>
    <row r="2732" spans="1:12" x14ac:dyDescent="0.2">
      <c r="A2732" t="e">
        <f>-k624XawdgmOaqnjd1NhVg</f>
        <v>#NAME?</v>
      </c>
      <c r="B2732" t="s">
        <v>9815</v>
      </c>
      <c r="C2732" t="s">
        <v>9816</v>
      </c>
      <c r="D2732" t="s">
        <v>62</v>
      </c>
      <c r="E2732" t="s">
        <v>16</v>
      </c>
      <c r="F2732">
        <v>28227</v>
      </c>
      <c r="G2732">
        <v>35.175030399999997</v>
      </c>
      <c r="H2732">
        <v>-80.657792400000005</v>
      </c>
      <c r="I2732">
        <v>5</v>
      </c>
      <c r="J2732">
        <v>5</v>
      </c>
      <c r="K2732">
        <v>1</v>
      </c>
      <c r="L2732" t="s">
        <v>7033</v>
      </c>
    </row>
    <row r="2733" spans="1:12" x14ac:dyDescent="0.2">
      <c r="A2733" t="s">
        <v>9817</v>
      </c>
      <c r="B2733" t="s">
        <v>9818</v>
      </c>
      <c r="C2733" t="s">
        <v>9819</v>
      </c>
      <c r="D2733" t="s">
        <v>21</v>
      </c>
      <c r="E2733" t="s">
        <v>16</v>
      </c>
      <c r="F2733">
        <v>28263</v>
      </c>
      <c r="G2733">
        <v>35.232956999999999</v>
      </c>
      <c r="H2733">
        <v>-80.844127999999998</v>
      </c>
      <c r="I2733">
        <v>4</v>
      </c>
      <c r="J2733">
        <v>55</v>
      </c>
      <c r="K2733">
        <v>1</v>
      </c>
      <c r="L2733" t="s">
        <v>9820</v>
      </c>
    </row>
    <row r="2734" spans="1:12" x14ac:dyDescent="0.2">
      <c r="A2734" t="s">
        <v>9821</v>
      </c>
      <c r="B2734" t="s">
        <v>9822</v>
      </c>
      <c r="C2734" t="s">
        <v>9823</v>
      </c>
      <c r="D2734" t="s">
        <v>21</v>
      </c>
      <c r="E2734" t="s">
        <v>16</v>
      </c>
      <c r="F2734">
        <v>28216</v>
      </c>
      <c r="G2734">
        <v>35.344645999999997</v>
      </c>
      <c r="H2734">
        <v>-80.886246200000002</v>
      </c>
      <c r="I2734">
        <v>3</v>
      </c>
      <c r="J2734">
        <v>33</v>
      </c>
      <c r="K2734">
        <v>1</v>
      </c>
      <c r="L2734" t="s">
        <v>287</v>
      </c>
    </row>
    <row r="2735" spans="1:12" x14ac:dyDescent="0.2">
      <c r="A2735" t="s">
        <v>9824</v>
      </c>
      <c r="B2735" t="s">
        <v>9825</v>
      </c>
      <c r="C2735" t="s">
        <v>9826</v>
      </c>
      <c r="D2735" t="s">
        <v>21</v>
      </c>
      <c r="E2735" t="s">
        <v>16</v>
      </c>
      <c r="F2735">
        <v>28262</v>
      </c>
      <c r="G2735">
        <v>35.305261899999998</v>
      </c>
      <c r="H2735">
        <v>-80.751018000000002</v>
      </c>
      <c r="I2735">
        <v>2</v>
      </c>
      <c r="J2735">
        <v>26</v>
      </c>
      <c r="K2735">
        <v>0</v>
      </c>
      <c r="L2735" t="s">
        <v>9827</v>
      </c>
    </row>
    <row r="2736" spans="1:12" x14ac:dyDescent="0.2">
      <c r="A2736" t="s">
        <v>9828</v>
      </c>
      <c r="B2736" t="s">
        <v>9829</v>
      </c>
      <c r="C2736" t="s">
        <v>9830</v>
      </c>
      <c r="D2736" t="s">
        <v>21</v>
      </c>
      <c r="E2736" t="s">
        <v>16</v>
      </c>
      <c r="F2736">
        <v>28269</v>
      </c>
      <c r="G2736">
        <v>35.3669226604</v>
      </c>
      <c r="H2736">
        <v>-80.787823792400005</v>
      </c>
      <c r="I2736">
        <v>4.5</v>
      </c>
      <c r="J2736">
        <v>5</v>
      </c>
      <c r="K2736">
        <v>1</v>
      </c>
      <c r="L2736" t="s">
        <v>420</v>
      </c>
    </row>
    <row r="2737" spans="1:12" x14ac:dyDescent="0.2">
      <c r="A2737" t="s">
        <v>9831</v>
      </c>
      <c r="B2737" t="s">
        <v>9832</v>
      </c>
      <c r="C2737" t="s">
        <v>9833</v>
      </c>
      <c r="D2737" t="s">
        <v>21</v>
      </c>
      <c r="E2737" t="s">
        <v>16</v>
      </c>
      <c r="F2737">
        <v>28203</v>
      </c>
      <c r="G2737">
        <v>35.209314200000001</v>
      </c>
      <c r="H2737">
        <v>-80.860881300000003</v>
      </c>
      <c r="I2737">
        <v>5</v>
      </c>
      <c r="J2737">
        <v>3</v>
      </c>
      <c r="K2737">
        <v>1</v>
      </c>
      <c r="L2737" t="s">
        <v>9834</v>
      </c>
    </row>
    <row r="2738" spans="1:12" x14ac:dyDescent="0.2">
      <c r="A2738" t="s">
        <v>9835</v>
      </c>
      <c r="B2738" t="s">
        <v>9836</v>
      </c>
      <c r="C2738" t="s">
        <v>9837</v>
      </c>
      <c r="D2738" t="s">
        <v>21</v>
      </c>
      <c r="E2738" t="s">
        <v>16</v>
      </c>
      <c r="F2738">
        <v>28213</v>
      </c>
      <c r="G2738">
        <v>35.294931800000001</v>
      </c>
      <c r="H2738">
        <v>-80.747481500000006</v>
      </c>
      <c r="I2738">
        <v>4</v>
      </c>
      <c r="J2738">
        <v>4</v>
      </c>
      <c r="K2738">
        <v>0</v>
      </c>
      <c r="L2738" t="s">
        <v>9838</v>
      </c>
    </row>
    <row r="2739" spans="1:12" x14ac:dyDescent="0.2">
      <c r="A2739" t="s">
        <v>9839</v>
      </c>
      <c r="B2739" t="s">
        <v>9840</v>
      </c>
      <c r="C2739" t="s">
        <v>9841</v>
      </c>
      <c r="D2739" t="s">
        <v>21</v>
      </c>
      <c r="E2739" t="s">
        <v>16</v>
      </c>
      <c r="F2739">
        <v>28202</v>
      </c>
      <c r="G2739">
        <v>35.235784000000002</v>
      </c>
      <c r="H2739">
        <v>-80.840919</v>
      </c>
      <c r="I2739">
        <v>4.5</v>
      </c>
      <c r="J2739">
        <v>12</v>
      </c>
      <c r="K2739">
        <v>1</v>
      </c>
      <c r="L2739" t="s">
        <v>63</v>
      </c>
    </row>
    <row r="2740" spans="1:12" x14ac:dyDescent="0.2">
      <c r="A2740" t="s">
        <v>9842</v>
      </c>
      <c r="B2740" t="s">
        <v>9843</v>
      </c>
      <c r="C2740" t="s">
        <v>9844</v>
      </c>
      <c r="D2740" t="s">
        <v>15</v>
      </c>
      <c r="E2740" t="s">
        <v>16</v>
      </c>
      <c r="F2740">
        <v>28031</v>
      </c>
      <c r="G2740">
        <v>35.487924226499999</v>
      </c>
      <c r="H2740">
        <v>-80.874654765299994</v>
      </c>
      <c r="I2740">
        <v>5</v>
      </c>
      <c r="J2740">
        <v>6</v>
      </c>
      <c r="K2740">
        <v>1</v>
      </c>
      <c r="L2740" t="s">
        <v>5792</v>
      </c>
    </row>
    <row r="2741" spans="1:12" x14ac:dyDescent="0.2">
      <c r="A2741" t="s">
        <v>9845</v>
      </c>
      <c r="B2741" t="s">
        <v>9846</v>
      </c>
      <c r="C2741" t="s">
        <v>9847</v>
      </c>
      <c r="D2741" t="s">
        <v>21</v>
      </c>
      <c r="E2741" t="s">
        <v>16</v>
      </c>
      <c r="F2741">
        <v>28273</v>
      </c>
      <c r="G2741">
        <v>35.108198999999999</v>
      </c>
      <c r="H2741">
        <v>-80.882368999999997</v>
      </c>
      <c r="I2741">
        <v>4</v>
      </c>
      <c r="J2741">
        <v>39</v>
      </c>
      <c r="K2741">
        <v>1</v>
      </c>
      <c r="L2741" t="s">
        <v>9848</v>
      </c>
    </row>
    <row r="2742" spans="1:12" x14ac:dyDescent="0.2">
      <c r="A2742" t="s">
        <v>9849</v>
      </c>
      <c r="B2742" t="s">
        <v>9850</v>
      </c>
      <c r="C2742" t="s">
        <v>9851</v>
      </c>
      <c r="D2742" t="s">
        <v>135</v>
      </c>
      <c r="E2742" t="s">
        <v>16</v>
      </c>
      <c r="F2742">
        <v>28104</v>
      </c>
      <c r="G2742">
        <v>35.085982000000001</v>
      </c>
      <c r="H2742">
        <v>-80.679720000000003</v>
      </c>
      <c r="I2742">
        <v>3.5</v>
      </c>
      <c r="J2742">
        <v>3</v>
      </c>
      <c r="K2742">
        <v>1</v>
      </c>
      <c r="L2742" t="s">
        <v>1247</v>
      </c>
    </row>
    <row r="2743" spans="1:12" x14ac:dyDescent="0.2">
      <c r="A2743" t="s">
        <v>9852</v>
      </c>
      <c r="B2743" t="s">
        <v>9853</v>
      </c>
      <c r="C2743" t="s">
        <v>9854</v>
      </c>
      <c r="D2743" t="s">
        <v>21</v>
      </c>
      <c r="E2743" t="s">
        <v>16</v>
      </c>
      <c r="F2743">
        <v>28204</v>
      </c>
      <c r="G2743">
        <v>35.216186999999998</v>
      </c>
      <c r="H2743">
        <v>-80.833152999999996</v>
      </c>
      <c r="I2743">
        <v>4</v>
      </c>
      <c r="J2743">
        <v>7</v>
      </c>
      <c r="K2743">
        <v>1</v>
      </c>
      <c r="L2743" t="s">
        <v>9855</v>
      </c>
    </row>
    <row r="2744" spans="1:12" x14ac:dyDescent="0.2">
      <c r="A2744" t="s">
        <v>9856</v>
      </c>
      <c r="B2744" t="s">
        <v>9857</v>
      </c>
      <c r="C2744" t="s">
        <v>9858</v>
      </c>
      <c r="D2744" t="s">
        <v>21</v>
      </c>
      <c r="E2744" t="s">
        <v>16</v>
      </c>
      <c r="F2744">
        <v>28214</v>
      </c>
      <c r="G2744">
        <v>35.243581200000001</v>
      </c>
      <c r="H2744">
        <v>-80.938291000000007</v>
      </c>
      <c r="I2744">
        <v>1.5</v>
      </c>
      <c r="J2744">
        <v>17</v>
      </c>
      <c r="K2744">
        <v>1</v>
      </c>
      <c r="L2744" t="s">
        <v>9859</v>
      </c>
    </row>
    <row r="2745" spans="1:12" x14ac:dyDescent="0.2">
      <c r="A2745" t="s">
        <v>9860</v>
      </c>
      <c r="B2745" t="s">
        <v>446</v>
      </c>
      <c r="C2745" t="s">
        <v>9861</v>
      </c>
      <c r="D2745" t="s">
        <v>15</v>
      </c>
      <c r="E2745" t="s">
        <v>16</v>
      </c>
      <c r="F2745">
        <v>28031</v>
      </c>
      <c r="G2745">
        <v>35.482496500000003</v>
      </c>
      <c r="H2745">
        <v>-80.878530600000005</v>
      </c>
      <c r="I2745">
        <v>4.5</v>
      </c>
      <c r="J2745">
        <v>4</v>
      </c>
      <c r="K2745">
        <v>1</v>
      </c>
      <c r="L2745" t="s">
        <v>448</v>
      </c>
    </row>
    <row r="2746" spans="1:12" x14ac:dyDescent="0.2">
      <c r="A2746" t="s">
        <v>9862</v>
      </c>
      <c r="B2746" t="s">
        <v>9863</v>
      </c>
      <c r="C2746" t="s">
        <v>9864</v>
      </c>
      <c r="D2746" t="s">
        <v>21</v>
      </c>
      <c r="E2746" t="s">
        <v>16</v>
      </c>
      <c r="F2746">
        <v>28202</v>
      </c>
      <c r="G2746">
        <v>35.245579300000003</v>
      </c>
      <c r="H2746">
        <v>-80.807823400000004</v>
      </c>
      <c r="I2746">
        <v>4.5</v>
      </c>
      <c r="J2746">
        <v>23</v>
      </c>
      <c r="K2746">
        <v>1</v>
      </c>
      <c r="L2746" t="s">
        <v>9865</v>
      </c>
    </row>
    <row r="2747" spans="1:12" x14ac:dyDescent="0.2">
      <c r="A2747" t="s">
        <v>9866</v>
      </c>
      <c r="B2747" t="s">
        <v>9867</v>
      </c>
      <c r="C2747" t="s">
        <v>9868</v>
      </c>
      <c r="D2747" t="s">
        <v>21</v>
      </c>
      <c r="E2747" t="s">
        <v>16</v>
      </c>
      <c r="F2747">
        <v>28203</v>
      </c>
      <c r="G2747">
        <v>35.216036299999999</v>
      </c>
      <c r="H2747">
        <v>-80.853801099999998</v>
      </c>
      <c r="I2747">
        <v>1.5</v>
      </c>
      <c r="J2747">
        <v>24</v>
      </c>
      <c r="K2747">
        <v>1</v>
      </c>
      <c r="L2747" t="s">
        <v>119</v>
      </c>
    </row>
    <row r="2748" spans="1:12" x14ac:dyDescent="0.2">
      <c r="A2748" t="s">
        <v>9869</v>
      </c>
      <c r="B2748" t="s">
        <v>9870</v>
      </c>
      <c r="C2748" t="s">
        <v>9871</v>
      </c>
      <c r="D2748" t="s">
        <v>21</v>
      </c>
      <c r="E2748" t="s">
        <v>16</v>
      </c>
      <c r="F2748">
        <v>28212</v>
      </c>
      <c r="G2748">
        <v>35.182645200000003</v>
      </c>
      <c r="H2748">
        <v>-80.754395000000002</v>
      </c>
      <c r="I2748">
        <v>3</v>
      </c>
      <c r="J2748">
        <v>28</v>
      </c>
      <c r="K2748">
        <v>1</v>
      </c>
      <c r="L2748" t="s">
        <v>9872</v>
      </c>
    </row>
    <row r="2749" spans="1:12" x14ac:dyDescent="0.2">
      <c r="A2749" t="s">
        <v>9873</v>
      </c>
      <c r="B2749" t="s">
        <v>1926</v>
      </c>
      <c r="C2749" t="s">
        <v>9874</v>
      </c>
      <c r="D2749" t="s">
        <v>39</v>
      </c>
      <c r="E2749" t="s">
        <v>16</v>
      </c>
      <c r="F2749">
        <v>28027</v>
      </c>
      <c r="G2749">
        <v>35.374598900000002</v>
      </c>
      <c r="H2749">
        <v>-80.723455700000002</v>
      </c>
      <c r="I2749">
        <v>3</v>
      </c>
      <c r="J2749">
        <v>17</v>
      </c>
      <c r="K2749">
        <v>1</v>
      </c>
      <c r="L2749" t="s">
        <v>6827</v>
      </c>
    </row>
    <row r="2750" spans="1:12" x14ac:dyDescent="0.2">
      <c r="A2750" t="s">
        <v>9875</v>
      </c>
      <c r="B2750" t="s">
        <v>6144</v>
      </c>
      <c r="C2750" t="s">
        <v>9876</v>
      </c>
      <c r="D2750" t="s">
        <v>21</v>
      </c>
      <c r="E2750" t="s">
        <v>16</v>
      </c>
      <c r="F2750">
        <v>28277</v>
      </c>
      <c r="G2750">
        <v>35.062231799999999</v>
      </c>
      <c r="H2750">
        <v>-80.7733554</v>
      </c>
      <c r="I2750">
        <v>2</v>
      </c>
      <c r="J2750">
        <v>27</v>
      </c>
      <c r="K2750">
        <v>1</v>
      </c>
      <c r="L2750" t="s">
        <v>9877</v>
      </c>
    </row>
    <row r="2751" spans="1:12" x14ac:dyDescent="0.2">
      <c r="A2751" t="s">
        <v>9878</v>
      </c>
      <c r="B2751" t="s">
        <v>9879</v>
      </c>
      <c r="C2751" t="s">
        <v>9880</v>
      </c>
      <c r="D2751" t="s">
        <v>21</v>
      </c>
      <c r="E2751" t="s">
        <v>16</v>
      </c>
      <c r="F2751">
        <v>28273</v>
      </c>
      <c r="G2751">
        <v>35.105111600000001</v>
      </c>
      <c r="H2751">
        <v>-80.987299399999998</v>
      </c>
      <c r="I2751">
        <v>2.5</v>
      </c>
      <c r="J2751">
        <v>13</v>
      </c>
      <c r="K2751">
        <v>1</v>
      </c>
      <c r="L2751" t="s">
        <v>188</v>
      </c>
    </row>
    <row r="2752" spans="1:12" x14ac:dyDescent="0.2">
      <c r="A2752" t="s">
        <v>9881</v>
      </c>
      <c r="B2752" t="s">
        <v>9882</v>
      </c>
      <c r="C2752" t="s">
        <v>9883</v>
      </c>
      <c r="D2752" t="s">
        <v>21</v>
      </c>
      <c r="E2752" t="s">
        <v>16</v>
      </c>
      <c r="F2752">
        <v>28215</v>
      </c>
      <c r="G2752">
        <v>35.235472000000001</v>
      </c>
      <c r="H2752">
        <v>-80.736794000000003</v>
      </c>
      <c r="I2752">
        <v>1</v>
      </c>
      <c r="J2752">
        <v>3</v>
      </c>
      <c r="K2752">
        <v>1</v>
      </c>
      <c r="L2752" t="s">
        <v>188</v>
      </c>
    </row>
    <row r="2753" spans="1:12" x14ac:dyDescent="0.2">
      <c r="A2753" t="s">
        <v>9884</v>
      </c>
      <c r="B2753" t="s">
        <v>9885</v>
      </c>
      <c r="C2753" t="s">
        <v>9886</v>
      </c>
      <c r="D2753" t="s">
        <v>21</v>
      </c>
      <c r="E2753" t="s">
        <v>16</v>
      </c>
      <c r="F2753">
        <v>28202</v>
      </c>
      <c r="G2753">
        <v>35.2262032975</v>
      </c>
      <c r="H2753">
        <v>-80.836068653799998</v>
      </c>
      <c r="I2753">
        <v>3</v>
      </c>
      <c r="J2753">
        <v>26</v>
      </c>
      <c r="K2753">
        <v>0</v>
      </c>
      <c r="L2753" t="s">
        <v>9887</v>
      </c>
    </row>
    <row r="2754" spans="1:12" x14ac:dyDescent="0.2">
      <c r="A2754" t="s">
        <v>9888</v>
      </c>
      <c r="B2754" t="s">
        <v>9889</v>
      </c>
      <c r="C2754" t="s">
        <v>9890</v>
      </c>
      <c r="D2754" t="s">
        <v>21</v>
      </c>
      <c r="E2754" t="s">
        <v>16</v>
      </c>
      <c r="F2754">
        <v>28217</v>
      </c>
      <c r="G2754">
        <v>35.166601499999999</v>
      </c>
      <c r="H2754">
        <v>-80.876736899999997</v>
      </c>
      <c r="I2754">
        <v>3.5</v>
      </c>
      <c r="J2754">
        <v>16</v>
      </c>
      <c r="K2754">
        <v>0</v>
      </c>
      <c r="L2754" t="s">
        <v>8283</v>
      </c>
    </row>
    <row r="2755" spans="1:12" x14ac:dyDescent="0.2">
      <c r="A2755" t="s">
        <v>9891</v>
      </c>
      <c r="B2755" t="s">
        <v>9892</v>
      </c>
      <c r="C2755" t="s">
        <v>9893</v>
      </c>
      <c r="D2755" t="s">
        <v>21</v>
      </c>
      <c r="E2755" t="s">
        <v>16</v>
      </c>
      <c r="F2755">
        <v>28262</v>
      </c>
      <c r="G2755">
        <v>35.3105707</v>
      </c>
      <c r="H2755">
        <v>-80.749286100000006</v>
      </c>
      <c r="I2755">
        <v>4</v>
      </c>
      <c r="J2755">
        <v>64</v>
      </c>
      <c r="K2755">
        <v>1</v>
      </c>
      <c r="L2755" t="s">
        <v>9894</v>
      </c>
    </row>
    <row r="2756" spans="1:12" x14ac:dyDescent="0.2">
      <c r="A2756" t="s">
        <v>9895</v>
      </c>
      <c r="B2756" t="s">
        <v>9896</v>
      </c>
      <c r="C2756" t="s">
        <v>8847</v>
      </c>
      <c r="D2756" t="s">
        <v>30</v>
      </c>
      <c r="E2756" t="s">
        <v>16</v>
      </c>
      <c r="F2756">
        <v>28056</v>
      </c>
      <c r="G2756">
        <v>35.220346399999997</v>
      </c>
      <c r="H2756">
        <v>-81.095993300000004</v>
      </c>
      <c r="I2756">
        <v>5</v>
      </c>
      <c r="J2756">
        <v>3</v>
      </c>
      <c r="K2756">
        <v>0</v>
      </c>
      <c r="L2756" t="s">
        <v>63</v>
      </c>
    </row>
    <row r="2757" spans="1:12" x14ac:dyDescent="0.2">
      <c r="A2757" t="s">
        <v>9897</v>
      </c>
      <c r="B2757" t="s">
        <v>9898</v>
      </c>
      <c r="C2757" t="s">
        <v>9899</v>
      </c>
      <c r="D2757" t="s">
        <v>2611</v>
      </c>
      <c r="E2757" t="s">
        <v>16</v>
      </c>
      <c r="F2757">
        <v>28115</v>
      </c>
      <c r="G2757">
        <v>35.535299000000002</v>
      </c>
      <c r="H2757">
        <v>-80.799519799999999</v>
      </c>
      <c r="I2757">
        <v>4</v>
      </c>
      <c r="J2757">
        <v>20</v>
      </c>
      <c r="K2757">
        <v>1</v>
      </c>
      <c r="L2757" t="s">
        <v>176</v>
      </c>
    </row>
    <row r="2758" spans="1:12" x14ac:dyDescent="0.2">
      <c r="A2758" t="s">
        <v>9900</v>
      </c>
      <c r="B2758" t="s">
        <v>9901</v>
      </c>
      <c r="D2758" t="s">
        <v>21</v>
      </c>
      <c r="E2758" t="s">
        <v>16</v>
      </c>
      <c r="F2758">
        <v>28105</v>
      </c>
      <c r="G2758">
        <v>35.1105564</v>
      </c>
      <c r="H2758">
        <v>-80.7103532</v>
      </c>
      <c r="I2758">
        <v>4</v>
      </c>
      <c r="J2758">
        <v>8</v>
      </c>
      <c r="K2758">
        <v>0</v>
      </c>
      <c r="L2758" t="s">
        <v>5705</v>
      </c>
    </row>
    <row r="2759" spans="1:12" x14ac:dyDescent="0.2">
      <c r="A2759" t="s">
        <v>9902</v>
      </c>
      <c r="B2759" t="s">
        <v>9903</v>
      </c>
      <c r="C2759" t="s">
        <v>9904</v>
      </c>
      <c r="D2759" t="s">
        <v>21</v>
      </c>
      <c r="E2759" t="s">
        <v>16</v>
      </c>
      <c r="F2759">
        <v>28208</v>
      </c>
      <c r="G2759">
        <v>35.220196999999999</v>
      </c>
      <c r="H2759">
        <v>-80.943729000000005</v>
      </c>
      <c r="I2759">
        <v>2.5</v>
      </c>
      <c r="J2759">
        <v>24</v>
      </c>
      <c r="K2759">
        <v>0</v>
      </c>
      <c r="L2759" t="s">
        <v>9905</v>
      </c>
    </row>
    <row r="2760" spans="1:12" x14ac:dyDescent="0.2">
      <c r="A2760" t="s">
        <v>9906</v>
      </c>
      <c r="B2760" t="s">
        <v>9907</v>
      </c>
      <c r="C2760" t="s">
        <v>9908</v>
      </c>
      <c r="D2760" t="s">
        <v>26</v>
      </c>
      <c r="E2760" t="s">
        <v>16</v>
      </c>
      <c r="F2760">
        <v>28078</v>
      </c>
      <c r="G2760">
        <v>35.412718699999999</v>
      </c>
      <c r="H2760">
        <v>-80.810635599999998</v>
      </c>
      <c r="I2760">
        <v>5</v>
      </c>
      <c r="J2760">
        <v>16</v>
      </c>
      <c r="K2760">
        <v>1</v>
      </c>
      <c r="L2760" t="s">
        <v>1725</v>
      </c>
    </row>
    <row r="2761" spans="1:12" x14ac:dyDescent="0.2">
      <c r="A2761" t="s">
        <v>9909</v>
      </c>
      <c r="B2761" t="s">
        <v>9910</v>
      </c>
      <c r="D2761" t="s">
        <v>21</v>
      </c>
      <c r="E2761" t="s">
        <v>16</v>
      </c>
      <c r="F2761">
        <v>28105</v>
      </c>
      <c r="G2761">
        <v>35.1105564</v>
      </c>
      <c r="H2761">
        <v>-80.7103532</v>
      </c>
      <c r="I2761">
        <v>4</v>
      </c>
      <c r="J2761">
        <v>4</v>
      </c>
      <c r="K2761">
        <v>1</v>
      </c>
      <c r="L2761" t="s">
        <v>9911</v>
      </c>
    </row>
    <row r="2762" spans="1:12" x14ac:dyDescent="0.2">
      <c r="A2762" t="s">
        <v>9912</v>
      </c>
      <c r="B2762" t="s">
        <v>9913</v>
      </c>
      <c r="C2762" t="s">
        <v>9914</v>
      </c>
      <c r="D2762" t="s">
        <v>135</v>
      </c>
      <c r="E2762" t="s">
        <v>16</v>
      </c>
      <c r="F2762">
        <v>28105</v>
      </c>
      <c r="G2762">
        <v>35.121943999999999</v>
      </c>
      <c r="H2762">
        <v>-80.706530999999998</v>
      </c>
      <c r="I2762">
        <v>2</v>
      </c>
      <c r="J2762">
        <v>3</v>
      </c>
      <c r="K2762">
        <v>0</v>
      </c>
      <c r="L2762" t="s">
        <v>9915</v>
      </c>
    </row>
    <row r="2763" spans="1:12" x14ac:dyDescent="0.2">
      <c r="A2763" t="s">
        <v>9916</v>
      </c>
      <c r="B2763" t="s">
        <v>9917</v>
      </c>
      <c r="C2763" t="s">
        <v>9918</v>
      </c>
      <c r="D2763" t="s">
        <v>135</v>
      </c>
      <c r="E2763" t="s">
        <v>16</v>
      </c>
      <c r="F2763">
        <v>28105</v>
      </c>
      <c r="G2763">
        <v>35.120635301299998</v>
      </c>
      <c r="H2763">
        <v>-80.717568956299999</v>
      </c>
      <c r="I2763">
        <v>4</v>
      </c>
      <c r="J2763">
        <v>5</v>
      </c>
      <c r="K2763">
        <v>1</v>
      </c>
      <c r="L2763" t="s">
        <v>5402</v>
      </c>
    </row>
    <row r="2764" spans="1:12" x14ac:dyDescent="0.2">
      <c r="A2764" t="s">
        <v>9919</v>
      </c>
      <c r="B2764" t="s">
        <v>9920</v>
      </c>
      <c r="C2764" t="s">
        <v>9921</v>
      </c>
      <c r="D2764" t="s">
        <v>21</v>
      </c>
      <c r="E2764" t="s">
        <v>16</v>
      </c>
      <c r="F2764">
        <v>28273</v>
      </c>
      <c r="G2764">
        <v>35.130626999999997</v>
      </c>
      <c r="H2764">
        <v>-80.873962000000006</v>
      </c>
      <c r="I2764">
        <v>2.5</v>
      </c>
      <c r="J2764">
        <v>57</v>
      </c>
      <c r="K2764">
        <v>1</v>
      </c>
      <c r="L2764" t="s">
        <v>2029</v>
      </c>
    </row>
    <row r="2765" spans="1:12" x14ac:dyDescent="0.2">
      <c r="A2765" t="s">
        <v>9922</v>
      </c>
      <c r="B2765" t="s">
        <v>9923</v>
      </c>
      <c r="C2765" t="s">
        <v>9924</v>
      </c>
      <c r="D2765" t="s">
        <v>21</v>
      </c>
      <c r="E2765" t="s">
        <v>16</v>
      </c>
      <c r="F2765">
        <v>28203</v>
      </c>
      <c r="G2765">
        <v>35.217004107299999</v>
      </c>
      <c r="H2765">
        <v>-80.851803631400003</v>
      </c>
      <c r="I2765">
        <v>4.5</v>
      </c>
      <c r="J2765">
        <v>103</v>
      </c>
      <c r="K2765">
        <v>1</v>
      </c>
      <c r="L2765" t="s">
        <v>9925</v>
      </c>
    </row>
    <row r="2766" spans="1:12" x14ac:dyDescent="0.2">
      <c r="A2766" t="s">
        <v>9926</v>
      </c>
      <c r="B2766" t="s">
        <v>9927</v>
      </c>
      <c r="C2766" t="s">
        <v>9928</v>
      </c>
      <c r="D2766" t="s">
        <v>21</v>
      </c>
      <c r="E2766" t="s">
        <v>16</v>
      </c>
      <c r="F2766">
        <v>28208</v>
      </c>
      <c r="G2766">
        <v>35.237051000000001</v>
      </c>
      <c r="H2766">
        <v>-80.918193000000002</v>
      </c>
      <c r="I2766">
        <v>2</v>
      </c>
      <c r="J2766">
        <v>4</v>
      </c>
      <c r="K2766">
        <v>0</v>
      </c>
      <c r="L2766" t="s">
        <v>3004</v>
      </c>
    </row>
    <row r="2767" spans="1:12" x14ac:dyDescent="0.2">
      <c r="A2767" t="s">
        <v>9929</v>
      </c>
      <c r="B2767" t="s">
        <v>9930</v>
      </c>
      <c r="C2767" t="s">
        <v>9931</v>
      </c>
      <c r="D2767" t="s">
        <v>359</v>
      </c>
      <c r="E2767" t="s">
        <v>16</v>
      </c>
      <c r="F2767">
        <v>28036</v>
      </c>
      <c r="G2767">
        <v>35.494827999999998</v>
      </c>
      <c r="H2767">
        <v>-80.853044299999993</v>
      </c>
      <c r="I2767">
        <v>4.5</v>
      </c>
      <c r="J2767">
        <v>8</v>
      </c>
      <c r="K2767">
        <v>1</v>
      </c>
      <c r="L2767" t="s">
        <v>9932</v>
      </c>
    </row>
    <row r="2768" spans="1:12" x14ac:dyDescent="0.2">
      <c r="A2768" t="s">
        <v>9933</v>
      </c>
      <c r="B2768" t="s">
        <v>9934</v>
      </c>
      <c r="C2768" t="s">
        <v>9935</v>
      </c>
      <c r="D2768" t="s">
        <v>26</v>
      </c>
      <c r="E2768" t="s">
        <v>16</v>
      </c>
      <c r="F2768">
        <v>28078</v>
      </c>
      <c r="G2768">
        <v>35.444554400000001</v>
      </c>
      <c r="H2768">
        <v>-80.881298200000003</v>
      </c>
      <c r="I2768">
        <v>3</v>
      </c>
      <c r="J2768">
        <v>4</v>
      </c>
      <c r="K2768">
        <v>1</v>
      </c>
      <c r="L2768" t="s">
        <v>9936</v>
      </c>
    </row>
    <row r="2769" spans="1:12" x14ac:dyDescent="0.2">
      <c r="A2769" t="s">
        <v>9937</v>
      </c>
      <c r="B2769" t="s">
        <v>9938</v>
      </c>
      <c r="C2769" t="s">
        <v>9939</v>
      </c>
      <c r="D2769" t="s">
        <v>39</v>
      </c>
      <c r="E2769" t="s">
        <v>16</v>
      </c>
      <c r="F2769">
        <v>28027</v>
      </c>
      <c r="G2769">
        <v>35.429511099999999</v>
      </c>
      <c r="H2769">
        <v>-80.607801899999998</v>
      </c>
      <c r="I2769">
        <v>4</v>
      </c>
      <c r="J2769">
        <v>27</v>
      </c>
      <c r="K2769">
        <v>1</v>
      </c>
      <c r="L2769" t="s">
        <v>9940</v>
      </c>
    </row>
    <row r="2770" spans="1:12" x14ac:dyDescent="0.2">
      <c r="A2770" t="s">
        <v>9941</v>
      </c>
      <c r="B2770" t="s">
        <v>9942</v>
      </c>
      <c r="C2770" t="s">
        <v>9943</v>
      </c>
      <c r="D2770" t="s">
        <v>21</v>
      </c>
      <c r="E2770" t="s">
        <v>16</v>
      </c>
      <c r="F2770">
        <v>28277</v>
      </c>
      <c r="G2770">
        <v>35.068129599999999</v>
      </c>
      <c r="H2770">
        <v>-80.841791999999998</v>
      </c>
      <c r="I2770">
        <v>3.5</v>
      </c>
      <c r="J2770">
        <v>5</v>
      </c>
      <c r="K2770">
        <v>0</v>
      </c>
      <c r="L2770" t="s">
        <v>847</v>
      </c>
    </row>
    <row r="2771" spans="1:12" x14ac:dyDescent="0.2">
      <c r="A2771" t="s">
        <v>9944</v>
      </c>
      <c r="B2771" t="s">
        <v>9945</v>
      </c>
      <c r="C2771" t="s">
        <v>9946</v>
      </c>
      <c r="D2771" t="s">
        <v>21</v>
      </c>
      <c r="E2771" t="s">
        <v>16</v>
      </c>
      <c r="F2771">
        <v>28205</v>
      </c>
      <c r="G2771">
        <v>35.216196176700002</v>
      </c>
      <c r="H2771">
        <v>-80.780420071400002</v>
      </c>
      <c r="I2771">
        <v>4.5</v>
      </c>
      <c r="J2771">
        <v>14</v>
      </c>
      <c r="K2771">
        <v>1</v>
      </c>
      <c r="L2771" t="s">
        <v>9947</v>
      </c>
    </row>
    <row r="2772" spans="1:12" x14ac:dyDescent="0.2">
      <c r="A2772" t="s">
        <v>9948</v>
      </c>
      <c r="B2772" t="s">
        <v>9949</v>
      </c>
      <c r="C2772" t="s">
        <v>1948</v>
      </c>
      <c r="D2772" t="s">
        <v>135</v>
      </c>
      <c r="E2772" t="s">
        <v>16</v>
      </c>
      <c r="F2772">
        <v>28105</v>
      </c>
      <c r="G2772">
        <v>35.116562899999998</v>
      </c>
      <c r="H2772">
        <v>-80.722243000000006</v>
      </c>
      <c r="I2772">
        <v>4</v>
      </c>
      <c r="J2772">
        <v>71</v>
      </c>
      <c r="K2772">
        <v>1</v>
      </c>
      <c r="L2772" t="s">
        <v>9950</v>
      </c>
    </row>
    <row r="2773" spans="1:12" x14ac:dyDescent="0.2">
      <c r="A2773" t="s">
        <v>9951</v>
      </c>
      <c r="B2773" t="s">
        <v>9952</v>
      </c>
      <c r="C2773" t="s">
        <v>9953</v>
      </c>
      <c r="D2773" t="s">
        <v>21</v>
      </c>
      <c r="E2773" t="s">
        <v>16</v>
      </c>
      <c r="F2773">
        <v>28277</v>
      </c>
      <c r="G2773">
        <v>35.045910900000003</v>
      </c>
      <c r="H2773">
        <v>-80.828971300000006</v>
      </c>
      <c r="I2773">
        <v>5</v>
      </c>
      <c r="J2773">
        <v>5</v>
      </c>
      <c r="K2773">
        <v>1</v>
      </c>
      <c r="L2773" t="s">
        <v>9954</v>
      </c>
    </row>
    <row r="2774" spans="1:12" x14ac:dyDescent="0.2">
      <c r="A2774" t="s">
        <v>9955</v>
      </c>
      <c r="B2774" t="s">
        <v>9956</v>
      </c>
      <c r="C2774" t="s">
        <v>9957</v>
      </c>
      <c r="D2774" t="s">
        <v>21</v>
      </c>
      <c r="E2774" t="s">
        <v>16</v>
      </c>
      <c r="F2774">
        <v>28211</v>
      </c>
      <c r="G2774">
        <v>35.153939000000001</v>
      </c>
      <c r="H2774">
        <v>-80.831755099999995</v>
      </c>
      <c r="I2774">
        <v>3.5</v>
      </c>
      <c r="J2774">
        <v>3</v>
      </c>
      <c r="K2774">
        <v>0</v>
      </c>
      <c r="L2774" t="s">
        <v>9958</v>
      </c>
    </row>
    <row r="2775" spans="1:12" x14ac:dyDescent="0.2">
      <c r="A2775" t="s">
        <v>9959</v>
      </c>
      <c r="B2775" t="s">
        <v>9960</v>
      </c>
      <c r="C2775" t="s">
        <v>9961</v>
      </c>
      <c r="D2775" t="s">
        <v>39</v>
      </c>
      <c r="E2775" t="s">
        <v>16</v>
      </c>
      <c r="F2775">
        <v>28025</v>
      </c>
      <c r="G2775">
        <v>35.436463000000003</v>
      </c>
      <c r="H2775">
        <v>-80.603201999999996</v>
      </c>
      <c r="I2775">
        <v>3.5</v>
      </c>
      <c r="J2775">
        <v>3</v>
      </c>
      <c r="K2775">
        <v>1</v>
      </c>
      <c r="L2775" t="s">
        <v>9962</v>
      </c>
    </row>
    <row r="2776" spans="1:12" x14ac:dyDescent="0.2">
      <c r="A2776" t="s">
        <v>9963</v>
      </c>
      <c r="B2776" t="s">
        <v>3508</v>
      </c>
      <c r="C2776" t="s">
        <v>9964</v>
      </c>
      <c r="D2776" t="s">
        <v>39</v>
      </c>
      <c r="E2776" t="s">
        <v>16</v>
      </c>
      <c r="F2776">
        <v>28027</v>
      </c>
      <c r="G2776">
        <v>35.370272570799997</v>
      </c>
      <c r="H2776">
        <v>-80.717682518100005</v>
      </c>
      <c r="I2776">
        <v>2.5</v>
      </c>
      <c r="J2776">
        <v>3</v>
      </c>
      <c r="K2776">
        <v>1</v>
      </c>
      <c r="L2776" t="s">
        <v>9965</v>
      </c>
    </row>
    <row r="2777" spans="1:12" x14ac:dyDescent="0.2">
      <c r="A2777" t="s">
        <v>9966</v>
      </c>
      <c r="B2777" t="s">
        <v>9967</v>
      </c>
      <c r="C2777" t="s">
        <v>9968</v>
      </c>
      <c r="D2777" t="s">
        <v>21</v>
      </c>
      <c r="E2777" t="s">
        <v>16</v>
      </c>
      <c r="F2777">
        <v>28205</v>
      </c>
      <c r="G2777">
        <v>35.273688</v>
      </c>
      <c r="H2777">
        <v>-80.809556999999998</v>
      </c>
      <c r="I2777">
        <v>2.5</v>
      </c>
      <c r="J2777">
        <v>21</v>
      </c>
      <c r="K2777">
        <v>1</v>
      </c>
      <c r="L2777" t="s">
        <v>9969</v>
      </c>
    </row>
    <row r="2778" spans="1:12" x14ac:dyDescent="0.2">
      <c r="A2778" t="s">
        <v>9970</v>
      </c>
      <c r="B2778" t="s">
        <v>4993</v>
      </c>
      <c r="C2778" t="s">
        <v>9971</v>
      </c>
      <c r="D2778" t="s">
        <v>26</v>
      </c>
      <c r="E2778" t="s">
        <v>16</v>
      </c>
      <c r="F2778">
        <v>28078</v>
      </c>
      <c r="G2778">
        <v>35.443654000000002</v>
      </c>
      <c r="H2778">
        <v>-80.859065999999999</v>
      </c>
      <c r="I2778">
        <v>3</v>
      </c>
      <c r="J2778">
        <v>28</v>
      </c>
      <c r="K2778">
        <v>1</v>
      </c>
      <c r="L2778" t="s">
        <v>9972</v>
      </c>
    </row>
    <row r="2779" spans="1:12" x14ac:dyDescent="0.2">
      <c r="A2779" t="s">
        <v>9973</v>
      </c>
      <c r="B2779" t="s">
        <v>9974</v>
      </c>
      <c r="C2779" t="s">
        <v>9975</v>
      </c>
      <c r="D2779" t="s">
        <v>21</v>
      </c>
      <c r="E2779" t="s">
        <v>16</v>
      </c>
      <c r="F2779">
        <v>28209</v>
      </c>
      <c r="G2779">
        <v>35.170012499999999</v>
      </c>
      <c r="H2779">
        <v>-80.846731000000005</v>
      </c>
      <c r="I2779">
        <v>4.5</v>
      </c>
      <c r="J2779">
        <v>10</v>
      </c>
      <c r="K2779">
        <v>1</v>
      </c>
      <c r="L2779" t="s">
        <v>9976</v>
      </c>
    </row>
    <row r="2780" spans="1:12" x14ac:dyDescent="0.2">
      <c r="A2780" t="s">
        <v>9977</v>
      </c>
      <c r="B2780" t="s">
        <v>9978</v>
      </c>
      <c r="C2780" t="s">
        <v>9979</v>
      </c>
      <c r="D2780" t="s">
        <v>21</v>
      </c>
      <c r="E2780" t="s">
        <v>16</v>
      </c>
      <c r="F2780">
        <v>28214</v>
      </c>
      <c r="G2780">
        <v>35.238403194699998</v>
      </c>
      <c r="H2780">
        <v>-80.938736000000006</v>
      </c>
      <c r="I2780">
        <v>4</v>
      </c>
      <c r="J2780">
        <v>36</v>
      </c>
      <c r="K2780">
        <v>1</v>
      </c>
      <c r="L2780" t="s">
        <v>9980</v>
      </c>
    </row>
    <row r="2781" spans="1:12" x14ac:dyDescent="0.2">
      <c r="A2781" t="s">
        <v>9981</v>
      </c>
      <c r="B2781" t="s">
        <v>9982</v>
      </c>
      <c r="C2781" t="s">
        <v>9983</v>
      </c>
      <c r="D2781" t="s">
        <v>4949</v>
      </c>
      <c r="E2781" t="s">
        <v>16</v>
      </c>
      <c r="F2781">
        <v>28098</v>
      </c>
      <c r="G2781">
        <v>35.266843000000001</v>
      </c>
      <c r="H2781">
        <v>-81.100497000000004</v>
      </c>
      <c r="I2781">
        <v>4.5</v>
      </c>
      <c r="J2781">
        <v>13</v>
      </c>
      <c r="K2781">
        <v>0</v>
      </c>
      <c r="L2781" t="s">
        <v>9984</v>
      </c>
    </row>
    <row r="2782" spans="1:12" x14ac:dyDescent="0.2">
      <c r="A2782" t="s">
        <v>9985</v>
      </c>
      <c r="B2782" t="s">
        <v>1386</v>
      </c>
      <c r="C2782" t="s">
        <v>9986</v>
      </c>
      <c r="D2782" t="s">
        <v>21</v>
      </c>
      <c r="E2782" t="s">
        <v>16</v>
      </c>
      <c r="F2782">
        <v>28273</v>
      </c>
      <c r="G2782">
        <v>35.144181000000003</v>
      </c>
      <c r="H2782">
        <v>-80.933407000000003</v>
      </c>
      <c r="I2782">
        <v>2.5</v>
      </c>
      <c r="J2782">
        <v>81</v>
      </c>
      <c r="K2782">
        <v>1</v>
      </c>
      <c r="L2782" t="s">
        <v>9987</v>
      </c>
    </row>
    <row r="2783" spans="1:12" x14ac:dyDescent="0.2">
      <c r="A2783" t="s">
        <v>9988</v>
      </c>
      <c r="B2783" t="s">
        <v>7757</v>
      </c>
      <c r="C2783" t="s">
        <v>9989</v>
      </c>
      <c r="D2783" t="s">
        <v>26</v>
      </c>
      <c r="E2783" t="s">
        <v>16</v>
      </c>
      <c r="F2783">
        <v>28078</v>
      </c>
      <c r="G2783">
        <v>35.444881100000003</v>
      </c>
      <c r="H2783">
        <v>-80.876996000000005</v>
      </c>
      <c r="I2783">
        <v>4</v>
      </c>
      <c r="J2783">
        <v>52</v>
      </c>
      <c r="K2783">
        <v>1</v>
      </c>
      <c r="L2783" t="s">
        <v>9990</v>
      </c>
    </row>
    <row r="2784" spans="1:12" x14ac:dyDescent="0.2">
      <c r="A2784" t="s">
        <v>9991</v>
      </c>
      <c r="B2784" t="s">
        <v>9992</v>
      </c>
      <c r="C2784" t="s">
        <v>9993</v>
      </c>
      <c r="D2784" t="s">
        <v>21</v>
      </c>
      <c r="E2784" t="s">
        <v>16</v>
      </c>
      <c r="F2784">
        <v>28203</v>
      </c>
      <c r="G2784">
        <v>35.219272199999999</v>
      </c>
      <c r="H2784">
        <v>-80.860727999999995</v>
      </c>
      <c r="I2784">
        <v>4</v>
      </c>
      <c r="J2784">
        <v>4</v>
      </c>
      <c r="K2784">
        <v>0</v>
      </c>
      <c r="L2784" t="s">
        <v>9994</v>
      </c>
    </row>
    <row r="2785" spans="1:12" x14ac:dyDescent="0.2">
      <c r="A2785" t="s">
        <v>9995</v>
      </c>
      <c r="B2785" t="s">
        <v>9996</v>
      </c>
      <c r="C2785" t="s">
        <v>9997</v>
      </c>
      <c r="D2785" t="s">
        <v>21</v>
      </c>
      <c r="E2785" t="s">
        <v>16</v>
      </c>
      <c r="F2785">
        <v>28217</v>
      </c>
      <c r="G2785">
        <v>35.174359899999999</v>
      </c>
      <c r="H2785">
        <v>-80.879222200000001</v>
      </c>
      <c r="I2785">
        <v>5</v>
      </c>
      <c r="J2785">
        <v>4</v>
      </c>
      <c r="K2785">
        <v>1</v>
      </c>
      <c r="L2785" t="s">
        <v>2565</v>
      </c>
    </row>
    <row r="2786" spans="1:12" x14ac:dyDescent="0.2">
      <c r="A2786" t="s">
        <v>9998</v>
      </c>
      <c r="B2786" t="s">
        <v>9999</v>
      </c>
      <c r="C2786" t="s">
        <v>10000</v>
      </c>
      <c r="D2786" t="s">
        <v>135</v>
      </c>
      <c r="E2786" t="s">
        <v>16</v>
      </c>
      <c r="F2786">
        <v>28105</v>
      </c>
      <c r="G2786">
        <v>35.128028</v>
      </c>
      <c r="H2786">
        <v>-80.702461</v>
      </c>
      <c r="I2786">
        <v>4</v>
      </c>
      <c r="J2786">
        <v>5</v>
      </c>
      <c r="K2786">
        <v>1</v>
      </c>
      <c r="L2786" t="s">
        <v>10001</v>
      </c>
    </row>
    <row r="2787" spans="1:12" x14ac:dyDescent="0.2">
      <c r="A2787" t="e">
        <f>-eUE2fJqru1MssR1vla7Gw</f>
        <v>#NAME?</v>
      </c>
      <c r="B2787" t="s">
        <v>10002</v>
      </c>
      <c r="C2787" t="s">
        <v>10003</v>
      </c>
      <c r="D2787" t="s">
        <v>135</v>
      </c>
      <c r="E2787" t="s">
        <v>16</v>
      </c>
      <c r="F2787">
        <v>28105</v>
      </c>
      <c r="G2787">
        <v>35.126687500000003</v>
      </c>
      <c r="H2787">
        <v>-80.700170999999997</v>
      </c>
      <c r="I2787">
        <v>4</v>
      </c>
      <c r="J2787">
        <v>51</v>
      </c>
      <c r="K2787">
        <v>1</v>
      </c>
      <c r="L2787" t="s">
        <v>10004</v>
      </c>
    </row>
    <row r="2788" spans="1:12" x14ac:dyDescent="0.2">
      <c r="A2788" t="s">
        <v>10005</v>
      </c>
      <c r="B2788" t="s">
        <v>10006</v>
      </c>
      <c r="C2788" t="s">
        <v>10007</v>
      </c>
      <c r="D2788" t="s">
        <v>21</v>
      </c>
      <c r="E2788" t="s">
        <v>16</v>
      </c>
      <c r="F2788">
        <v>28216</v>
      </c>
      <c r="G2788">
        <v>35.352530000000002</v>
      </c>
      <c r="H2788">
        <v>-80.851337000000001</v>
      </c>
      <c r="I2788">
        <v>3.5</v>
      </c>
      <c r="J2788">
        <v>11</v>
      </c>
      <c r="K2788">
        <v>1</v>
      </c>
      <c r="L2788" t="s">
        <v>10008</v>
      </c>
    </row>
    <row r="2789" spans="1:12" x14ac:dyDescent="0.2">
      <c r="A2789" t="s">
        <v>10009</v>
      </c>
      <c r="B2789" t="s">
        <v>10010</v>
      </c>
      <c r="C2789" t="s">
        <v>8950</v>
      </c>
      <c r="D2789" t="s">
        <v>21</v>
      </c>
      <c r="E2789" t="s">
        <v>16</v>
      </c>
      <c r="F2789">
        <v>28269</v>
      </c>
      <c r="G2789">
        <v>35.365983999999997</v>
      </c>
      <c r="H2789">
        <v>-80.786026000000007</v>
      </c>
      <c r="I2789">
        <v>3.5</v>
      </c>
      <c r="J2789">
        <v>92</v>
      </c>
      <c r="K2789">
        <v>0</v>
      </c>
      <c r="L2789" t="s">
        <v>10011</v>
      </c>
    </row>
    <row r="2790" spans="1:12" x14ac:dyDescent="0.2">
      <c r="A2790" t="s">
        <v>10012</v>
      </c>
      <c r="B2790" t="s">
        <v>10013</v>
      </c>
      <c r="C2790" t="s">
        <v>10014</v>
      </c>
      <c r="D2790" t="s">
        <v>21</v>
      </c>
      <c r="E2790" t="s">
        <v>16</v>
      </c>
      <c r="F2790">
        <v>28205</v>
      </c>
      <c r="G2790">
        <v>35.241664999999998</v>
      </c>
      <c r="H2790">
        <v>-80.798192999999998</v>
      </c>
      <c r="I2790">
        <v>4</v>
      </c>
      <c r="J2790">
        <v>3</v>
      </c>
      <c r="K2790">
        <v>0</v>
      </c>
      <c r="L2790" t="s">
        <v>6302</v>
      </c>
    </row>
    <row r="2791" spans="1:12" x14ac:dyDescent="0.2">
      <c r="A2791" t="s">
        <v>10015</v>
      </c>
      <c r="B2791" t="s">
        <v>10016</v>
      </c>
      <c r="C2791" t="s">
        <v>10017</v>
      </c>
      <c r="D2791" t="s">
        <v>39</v>
      </c>
      <c r="E2791" t="s">
        <v>16</v>
      </c>
      <c r="F2791">
        <v>28027</v>
      </c>
      <c r="G2791">
        <v>35.414425000000001</v>
      </c>
      <c r="H2791">
        <v>-80.669436000000005</v>
      </c>
      <c r="I2791">
        <v>4.5</v>
      </c>
      <c r="J2791">
        <v>27</v>
      </c>
      <c r="K2791">
        <v>1</v>
      </c>
      <c r="L2791" t="s">
        <v>10018</v>
      </c>
    </row>
    <row r="2792" spans="1:12" x14ac:dyDescent="0.2">
      <c r="A2792" t="s">
        <v>10019</v>
      </c>
      <c r="B2792" t="s">
        <v>10020</v>
      </c>
      <c r="C2792" t="s">
        <v>10021</v>
      </c>
      <c r="D2792" t="s">
        <v>135</v>
      </c>
      <c r="E2792" t="s">
        <v>16</v>
      </c>
      <c r="F2792">
        <v>28105</v>
      </c>
      <c r="G2792">
        <v>35.081887000000002</v>
      </c>
      <c r="H2792">
        <v>-80.728774000000001</v>
      </c>
      <c r="I2792">
        <v>4</v>
      </c>
      <c r="J2792">
        <v>28</v>
      </c>
      <c r="K2792">
        <v>0</v>
      </c>
      <c r="L2792" t="s">
        <v>176</v>
      </c>
    </row>
    <row r="2793" spans="1:12" x14ac:dyDescent="0.2">
      <c r="A2793" t="s">
        <v>10022</v>
      </c>
      <c r="B2793" t="s">
        <v>10023</v>
      </c>
      <c r="C2793" t="s">
        <v>10024</v>
      </c>
      <c r="D2793" t="s">
        <v>21</v>
      </c>
      <c r="E2793" t="s">
        <v>16</v>
      </c>
      <c r="F2793">
        <v>28210</v>
      </c>
      <c r="G2793">
        <v>35.094149700000003</v>
      </c>
      <c r="H2793">
        <v>-80.867911800000002</v>
      </c>
      <c r="I2793">
        <v>5</v>
      </c>
      <c r="J2793">
        <v>3</v>
      </c>
      <c r="K2793">
        <v>1</v>
      </c>
      <c r="L2793" t="s">
        <v>10025</v>
      </c>
    </row>
    <row r="2794" spans="1:12" x14ac:dyDescent="0.2">
      <c r="A2794" t="s">
        <v>10026</v>
      </c>
      <c r="B2794" t="s">
        <v>10027</v>
      </c>
      <c r="C2794" t="s">
        <v>10028</v>
      </c>
      <c r="D2794" t="s">
        <v>21</v>
      </c>
      <c r="E2794" t="s">
        <v>16</v>
      </c>
      <c r="F2794">
        <v>28206</v>
      </c>
      <c r="G2794">
        <v>35.241868560500002</v>
      </c>
      <c r="H2794">
        <v>-80.825233496699994</v>
      </c>
      <c r="I2794">
        <v>2</v>
      </c>
      <c r="J2794">
        <v>3</v>
      </c>
      <c r="K2794">
        <v>1</v>
      </c>
      <c r="L2794" t="s">
        <v>10029</v>
      </c>
    </row>
    <row r="2795" spans="1:12" x14ac:dyDescent="0.2">
      <c r="A2795" t="s">
        <v>10030</v>
      </c>
      <c r="B2795" t="s">
        <v>10031</v>
      </c>
      <c r="C2795" t="s">
        <v>10032</v>
      </c>
      <c r="D2795" t="s">
        <v>21</v>
      </c>
      <c r="E2795" t="s">
        <v>16</v>
      </c>
      <c r="F2795">
        <v>28206</v>
      </c>
      <c r="G2795">
        <v>35.2438176</v>
      </c>
      <c r="H2795">
        <v>-80.8330646</v>
      </c>
      <c r="I2795">
        <v>1</v>
      </c>
      <c r="J2795">
        <v>3</v>
      </c>
      <c r="K2795">
        <v>1</v>
      </c>
      <c r="L2795" t="s">
        <v>10033</v>
      </c>
    </row>
    <row r="2796" spans="1:12" x14ac:dyDescent="0.2">
      <c r="A2796" t="s">
        <v>10034</v>
      </c>
      <c r="B2796" t="s">
        <v>7047</v>
      </c>
      <c r="C2796" t="s">
        <v>10035</v>
      </c>
      <c r="D2796" t="s">
        <v>21</v>
      </c>
      <c r="E2796" t="s">
        <v>16</v>
      </c>
      <c r="F2796">
        <v>28273</v>
      </c>
      <c r="G2796">
        <v>35.144009199999999</v>
      </c>
      <c r="H2796">
        <v>-80.932308399999997</v>
      </c>
      <c r="I2796">
        <v>2.5</v>
      </c>
      <c r="J2796">
        <v>5</v>
      </c>
      <c r="K2796">
        <v>1</v>
      </c>
      <c r="L2796" t="s">
        <v>8547</v>
      </c>
    </row>
    <row r="2797" spans="1:12" x14ac:dyDescent="0.2">
      <c r="A2797" t="s">
        <v>10036</v>
      </c>
      <c r="B2797" t="s">
        <v>10037</v>
      </c>
      <c r="C2797" t="s">
        <v>10038</v>
      </c>
      <c r="D2797" t="s">
        <v>39</v>
      </c>
      <c r="E2797" t="s">
        <v>16</v>
      </c>
      <c r="F2797">
        <v>28027</v>
      </c>
      <c r="G2797">
        <v>35.380390933900003</v>
      </c>
      <c r="H2797">
        <v>-80.715349484800001</v>
      </c>
      <c r="I2797">
        <v>3</v>
      </c>
      <c r="J2797">
        <v>18</v>
      </c>
      <c r="K2797">
        <v>1</v>
      </c>
      <c r="L2797" t="s">
        <v>10039</v>
      </c>
    </row>
    <row r="2798" spans="1:12" x14ac:dyDescent="0.2">
      <c r="A2798" t="s">
        <v>10040</v>
      </c>
      <c r="B2798" t="s">
        <v>10041</v>
      </c>
      <c r="C2798" t="s">
        <v>10042</v>
      </c>
      <c r="D2798" t="s">
        <v>21</v>
      </c>
      <c r="E2798" t="s">
        <v>16</v>
      </c>
      <c r="F2798">
        <v>28217</v>
      </c>
      <c r="G2798">
        <v>35.143454499999997</v>
      </c>
      <c r="H2798">
        <v>-80.876029200000005</v>
      </c>
      <c r="I2798">
        <v>4.5</v>
      </c>
      <c r="J2798">
        <v>7</v>
      </c>
      <c r="K2798">
        <v>1</v>
      </c>
      <c r="L2798" t="s">
        <v>1056</v>
      </c>
    </row>
    <row r="2799" spans="1:12" x14ac:dyDescent="0.2">
      <c r="A2799" t="s">
        <v>10043</v>
      </c>
      <c r="B2799" t="s">
        <v>10044</v>
      </c>
      <c r="C2799" t="s">
        <v>10045</v>
      </c>
      <c r="D2799" t="s">
        <v>39</v>
      </c>
      <c r="E2799" t="s">
        <v>16</v>
      </c>
      <c r="F2799">
        <v>28027</v>
      </c>
      <c r="G2799">
        <v>35.366737000000001</v>
      </c>
      <c r="H2799">
        <v>-80.713686899999999</v>
      </c>
      <c r="I2799">
        <v>3</v>
      </c>
      <c r="J2799">
        <v>12</v>
      </c>
      <c r="K2799">
        <v>1</v>
      </c>
      <c r="L2799" t="s">
        <v>10046</v>
      </c>
    </row>
    <row r="2800" spans="1:12" x14ac:dyDescent="0.2">
      <c r="A2800" t="e">
        <f>-_bZRNbdlEt74XJnSTl28g</f>
        <v>#NAME?</v>
      </c>
      <c r="B2800" t="s">
        <v>10047</v>
      </c>
      <c r="D2800" t="s">
        <v>643</v>
      </c>
      <c r="E2800" t="s">
        <v>16</v>
      </c>
      <c r="F2800">
        <v>28079</v>
      </c>
      <c r="G2800">
        <v>35.094119999999997</v>
      </c>
      <c r="H2800">
        <v>-80.638739999999999</v>
      </c>
      <c r="I2800">
        <v>4</v>
      </c>
      <c r="J2800">
        <v>9</v>
      </c>
      <c r="K2800">
        <v>1</v>
      </c>
      <c r="L2800" t="s">
        <v>10048</v>
      </c>
    </row>
    <row r="2801" spans="1:12" x14ac:dyDescent="0.2">
      <c r="A2801" t="s">
        <v>10049</v>
      </c>
      <c r="B2801" t="s">
        <v>10050</v>
      </c>
      <c r="D2801" t="s">
        <v>21</v>
      </c>
      <c r="E2801" t="s">
        <v>16</v>
      </c>
      <c r="F2801">
        <v>28203</v>
      </c>
      <c r="G2801">
        <v>35.2146586</v>
      </c>
      <c r="H2801">
        <v>-80.859919300000001</v>
      </c>
      <c r="I2801">
        <v>5</v>
      </c>
      <c r="J2801">
        <v>8</v>
      </c>
      <c r="K2801">
        <v>1</v>
      </c>
      <c r="L2801" t="s">
        <v>10051</v>
      </c>
    </row>
    <row r="2802" spans="1:12" x14ac:dyDescent="0.2">
      <c r="A2802" t="s">
        <v>10052</v>
      </c>
      <c r="B2802" t="s">
        <v>10053</v>
      </c>
      <c r="D2802" t="s">
        <v>21</v>
      </c>
      <c r="E2802" t="s">
        <v>16</v>
      </c>
      <c r="F2802">
        <v>28269</v>
      </c>
      <c r="G2802">
        <v>35.3352529</v>
      </c>
      <c r="H2802">
        <v>-80.799018500000003</v>
      </c>
      <c r="I2802">
        <v>5</v>
      </c>
      <c r="J2802">
        <v>3</v>
      </c>
      <c r="K2802">
        <v>1</v>
      </c>
      <c r="L2802" t="s">
        <v>3879</v>
      </c>
    </row>
    <row r="2803" spans="1:12" x14ac:dyDescent="0.2">
      <c r="A2803" t="s">
        <v>10054</v>
      </c>
      <c r="B2803" t="s">
        <v>10055</v>
      </c>
      <c r="C2803" t="s">
        <v>10056</v>
      </c>
      <c r="D2803" t="s">
        <v>39</v>
      </c>
      <c r="E2803" t="s">
        <v>16</v>
      </c>
      <c r="F2803">
        <v>28027</v>
      </c>
      <c r="G2803">
        <v>35.394644499999998</v>
      </c>
      <c r="H2803">
        <v>-80.615261500000003</v>
      </c>
      <c r="I2803">
        <v>1.5</v>
      </c>
      <c r="J2803">
        <v>3</v>
      </c>
      <c r="K2803">
        <v>1</v>
      </c>
      <c r="L2803" t="s">
        <v>10057</v>
      </c>
    </row>
    <row r="2804" spans="1:12" x14ac:dyDescent="0.2">
      <c r="A2804" t="s">
        <v>10058</v>
      </c>
      <c r="B2804" t="s">
        <v>10059</v>
      </c>
      <c r="C2804" t="s">
        <v>10060</v>
      </c>
      <c r="D2804" t="s">
        <v>21</v>
      </c>
      <c r="E2804" t="s">
        <v>16</v>
      </c>
      <c r="F2804">
        <v>28209</v>
      </c>
      <c r="G2804">
        <v>35.197299100000002</v>
      </c>
      <c r="H2804">
        <v>-80.856277300000002</v>
      </c>
      <c r="I2804">
        <v>5</v>
      </c>
      <c r="J2804">
        <v>16</v>
      </c>
      <c r="K2804">
        <v>1</v>
      </c>
      <c r="L2804" t="s">
        <v>10061</v>
      </c>
    </row>
    <row r="2805" spans="1:12" x14ac:dyDescent="0.2">
      <c r="A2805" t="s">
        <v>10062</v>
      </c>
      <c r="B2805" t="s">
        <v>1008</v>
      </c>
      <c r="C2805" t="s">
        <v>10063</v>
      </c>
      <c r="D2805" t="s">
        <v>21</v>
      </c>
      <c r="E2805" t="s">
        <v>16</v>
      </c>
      <c r="F2805">
        <v>28208</v>
      </c>
      <c r="G2805">
        <v>35.221569000000002</v>
      </c>
      <c r="H2805">
        <v>-80.944040999999999</v>
      </c>
      <c r="I2805">
        <v>2</v>
      </c>
      <c r="J2805">
        <v>204</v>
      </c>
      <c r="K2805">
        <v>1</v>
      </c>
      <c r="L2805" t="s">
        <v>5759</v>
      </c>
    </row>
    <row r="2806" spans="1:12" x14ac:dyDescent="0.2">
      <c r="A2806" t="s">
        <v>10064</v>
      </c>
      <c r="B2806" t="s">
        <v>10065</v>
      </c>
      <c r="C2806" t="s">
        <v>10066</v>
      </c>
      <c r="D2806" t="s">
        <v>588</v>
      </c>
      <c r="E2806" t="s">
        <v>16</v>
      </c>
      <c r="F2806">
        <v>28110</v>
      </c>
      <c r="G2806">
        <v>35.033796199999998</v>
      </c>
      <c r="H2806">
        <v>-80.626664500000004</v>
      </c>
      <c r="I2806">
        <v>4.5</v>
      </c>
      <c r="J2806">
        <v>6</v>
      </c>
      <c r="K2806">
        <v>1</v>
      </c>
      <c r="L2806" t="s">
        <v>10067</v>
      </c>
    </row>
    <row r="2807" spans="1:12" x14ac:dyDescent="0.2">
      <c r="A2807" t="s">
        <v>10068</v>
      </c>
      <c r="B2807" t="s">
        <v>10069</v>
      </c>
      <c r="C2807" t="s">
        <v>10070</v>
      </c>
      <c r="D2807" t="s">
        <v>15</v>
      </c>
      <c r="E2807" t="s">
        <v>16</v>
      </c>
      <c r="F2807">
        <v>28031</v>
      </c>
      <c r="G2807">
        <v>35.482995799999998</v>
      </c>
      <c r="H2807">
        <v>-80.880421299999995</v>
      </c>
      <c r="I2807">
        <v>2.5</v>
      </c>
      <c r="J2807">
        <v>3</v>
      </c>
      <c r="K2807">
        <v>1</v>
      </c>
      <c r="L2807" t="s">
        <v>10071</v>
      </c>
    </row>
    <row r="2808" spans="1:12" x14ac:dyDescent="0.2">
      <c r="A2808" t="s">
        <v>10072</v>
      </c>
      <c r="B2808" t="s">
        <v>10073</v>
      </c>
      <c r="C2808" t="s">
        <v>10074</v>
      </c>
      <c r="D2808" t="s">
        <v>21</v>
      </c>
      <c r="E2808" t="s">
        <v>16</v>
      </c>
      <c r="F2808">
        <v>28217</v>
      </c>
      <c r="G2808">
        <v>35.177409171599997</v>
      </c>
      <c r="H2808">
        <v>-80.880475491400006</v>
      </c>
      <c r="I2808">
        <v>3</v>
      </c>
      <c r="J2808">
        <v>31</v>
      </c>
      <c r="K2808">
        <v>1</v>
      </c>
      <c r="L2808" t="s">
        <v>1464</v>
      </c>
    </row>
    <row r="2809" spans="1:12" x14ac:dyDescent="0.2">
      <c r="A2809" t="s">
        <v>10075</v>
      </c>
      <c r="B2809" t="s">
        <v>10076</v>
      </c>
      <c r="C2809" t="s">
        <v>10077</v>
      </c>
      <c r="D2809" t="s">
        <v>21</v>
      </c>
      <c r="E2809" t="s">
        <v>16</v>
      </c>
      <c r="F2809">
        <v>28202</v>
      </c>
      <c r="G2809">
        <v>35.227998499999998</v>
      </c>
      <c r="H2809">
        <v>-80.841346799999997</v>
      </c>
      <c r="I2809">
        <v>4</v>
      </c>
      <c r="J2809">
        <v>223</v>
      </c>
      <c r="K2809">
        <v>1</v>
      </c>
      <c r="L2809" t="s">
        <v>10078</v>
      </c>
    </row>
    <row r="2810" spans="1:12" x14ac:dyDescent="0.2">
      <c r="A2810" t="s">
        <v>10079</v>
      </c>
      <c r="B2810" t="s">
        <v>10080</v>
      </c>
      <c r="C2810" t="s">
        <v>10081</v>
      </c>
      <c r="D2810" t="s">
        <v>21</v>
      </c>
      <c r="E2810" t="s">
        <v>16</v>
      </c>
      <c r="F2810">
        <v>28213</v>
      </c>
      <c r="G2810">
        <v>35.294193267799997</v>
      </c>
      <c r="H2810">
        <v>-80.739578247099999</v>
      </c>
      <c r="I2810">
        <v>1.5</v>
      </c>
      <c r="J2810">
        <v>7</v>
      </c>
      <c r="K2810">
        <v>1</v>
      </c>
      <c r="L2810" t="s">
        <v>10082</v>
      </c>
    </row>
    <row r="2811" spans="1:12" x14ac:dyDescent="0.2">
      <c r="A2811" t="s">
        <v>10083</v>
      </c>
      <c r="B2811" t="s">
        <v>10084</v>
      </c>
      <c r="C2811" t="s">
        <v>10085</v>
      </c>
      <c r="D2811" t="s">
        <v>167</v>
      </c>
      <c r="E2811" t="s">
        <v>16</v>
      </c>
      <c r="F2811">
        <v>28075</v>
      </c>
      <c r="G2811">
        <v>35.320262100000001</v>
      </c>
      <c r="H2811">
        <v>-80.671054900000001</v>
      </c>
      <c r="I2811">
        <v>5</v>
      </c>
      <c r="J2811">
        <v>3</v>
      </c>
      <c r="K2811">
        <v>1</v>
      </c>
      <c r="L2811" t="s">
        <v>10086</v>
      </c>
    </row>
    <row r="2812" spans="1:12" x14ac:dyDescent="0.2">
      <c r="A2812" t="s">
        <v>10087</v>
      </c>
      <c r="B2812" t="s">
        <v>10088</v>
      </c>
      <c r="C2812" t="s">
        <v>10089</v>
      </c>
      <c r="D2812" t="s">
        <v>21</v>
      </c>
      <c r="E2812" t="s">
        <v>16</v>
      </c>
      <c r="F2812">
        <v>28227</v>
      </c>
      <c r="G2812">
        <v>35.172847400000002</v>
      </c>
      <c r="H2812">
        <v>-80.656803300000007</v>
      </c>
      <c r="I2812">
        <v>3.5</v>
      </c>
      <c r="J2812">
        <v>7</v>
      </c>
      <c r="K2812">
        <v>1</v>
      </c>
      <c r="L2812" t="s">
        <v>1109</v>
      </c>
    </row>
    <row r="2813" spans="1:12" x14ac:dyDescent="0.2">
      <c r="A2813" t="s">
        <v>10090</v>
      </c>
      <c r="B2813" t="s">
        <v>10091</v>
      </c>
      <c r="C2813" t="s">
        <v>10092</v>
      </c>
      <c r="D2813" t="s">
        <v>239</v>
      </c>
      <c r="E2813" t="s">
        <v>16</v>
      </c>
      <c r="F2813">
        <v>28173</v>
      </c>
      <c r="G2813">
        <v>34.955278999999997</v>
      </c>
      <c r="H2813">
        <v>-80.759140200000004</v>
      </c>
      <c r="I2813">
        <v>5</v>
      </c>
      <c r="J2813">
        <v>3</v>
      </c>
      <c r="K2813">
        <v>1</v>
      </c>
      <c r="L2813" t="s">
        <v>10093</v>
      </c>
    </row>
    <row r="2814" spans="1:12" x14ac:dyDescent="0.2">
      <c r="A2814" t="s">
        <v>10094</v>
      </c>
      <c r="B2814" t="s">
        <v>10095</v>
      </c>
      <c r="C2814" t="s">
        <v>10096</v>
      </c>
      <c r="D2814" t="s">
        <v>21</v>
      </c>
      <c r="E2814" t="s">
        <v>16</v>
      </c>
      <c r="F2814">
        <v>28270</v>
      </c>
      <c r="G2814">
        <v>35.140473999999998</v>
      </c>
      <c r="H2814">
        <v>-80.737464000000003</v>
      </c>
      <c r="I2814">
        <v>3.5</v>
      </c>
      <c r="J2814">
        <v>3</v>
      </c>
      <c r="K2814">
        <v>0</v>
      </c>
      <c r="L2814" t="s">
        <v>1052</v>
      </c>
    </row>
    <row r="2815" spans="1:12" x14ac:dyDescent="0.2">
      <c r="A2815" t="s">
        <v>10097</v>
      </c>
      <c r="B2815" t="s">
        <v>10098</v>
      </c>
      <c r="C2815" t="s">
        <v>42</v>
      </c>
      <c r="D2815" t="s">
        <v>21</v>
      </c>
      <c r="E2815" t="s">
        <v>16</v>
      </c>
      <c r="F2815">
        <v>28075</v>
      </c>
      <c r="G2815">
        <v>35.338031999999998</v>
      </c>
      <c r="H2815">
        <v>-80.757432399999999</v>
      </c>
      <c r="I2815">
        <v>3.5</v>
      </c>
      <c r="J2815">
        <v>164</v>
      </c>
      <c r="K2815">
        <v>1</v>
      </c>
      <c r="L2815" t="s">
        <v>9565</v>
      </c>
    </row>
    <row r="2816" spans="1:12" x14ac:dyDescent="0.2">
      <c r="A2816" t="s">
        <v>10099</v>
      </c>
      <c r="B2816" t="s">
        <v>10100</v>
      </c>
      <c r="C2816" t="s">
        <v>10101</v>
      </c>
      <c r="D2816" t="s">
        <v>21</v>
      </c>
      <c r="E2816" t="s">
        <v>16</v>
      </c>
      <c r="F2816">
        <v>28203</v>
      </c>
      <c r="G2816">
        <v>35.206415387100002</v>
      </c>
      <c r="H2816">
        <v>-80.862129709399994</v>
      </c>
      <c r="I2816">
        <v>2</v>
      </c>
      <c r="J2816">
        <v>25</v>
      </c>
      <c r="K2816">
        <v>1</v>
      </c>
      <c r="L2816" t="s">
        <v>10102</v>
      </c>
    </row>
    <row r="2817" spans="1:12" x14ac:dyDescent="0.2">
      <c r="A2817" t="s">
        <v>10103</v>
      </c>
      <c r="B2817" t="s">
        <v>10104</v>
      </c>
      <c r="C2817" t="s">
        <v>10105</v>
      </c>
      <c r="D2817" t="s">
        <v>21</v>
      </c>
      <c r="E2817" t="s">
        <v>16</v>
      </c>
      <c r="F2817">
        <v>28217</v>
      </c>
      <c r="G2817">
        <v>35.186991202999998</v>
      </c>
      <c r="H2817">
        <v>-80.913910294199994</v>
      </c>
      <c r="I2817">
        <v>5</v>
      </c>
      <c r="J2817">
        <v>4</v>
      </c>
      <c r="K2817">
        <v>1</v>
      </c>
      <c r="L2817" t="s">
        <v>10106</v>
      </c>
    </row>
    <row r="2818" spans="1:12" x14ac:dyDescent="0.2">
      <c r="A2818" t="s">
        <v>10107</v>
      </c>
      <c r="B2818" t="s">
        <v>10108</v>
      </c>
      <c r="C2818" t="s">
        <v>10109</v>
      </c>
      <c r="D2818" t="s">
        <v>39</v>
      </c>
      <c r="E2818" t="s">
        <v>16</v>
      </c>
      <c r="F2818">
        <v>28025</v>
      </c>
      <c r="G2818">
        <v>35.431812035299998</v>
      </c>
      <c r="H2818">
        <v>-80.606061816199997</v>
      </c>
      <c r="I2818">
        <v>5</v>
      </c>
      <c r="J2818">
        <v>3</v>
      </c>
      <c r="K2818">
        <v>0</v>
      </c>
      <c r="L2818" t="s">
        <v>3645</v>
      </c>
    </row>
    <row r="2819" spans="1:12" x14ac:dyDescent="0.2">
      <c r="A2819" t="s">
        <v>10110</v>
      </c>
      <c r="B2819" t="s">
        <v>10111</v>
      </c>
      <c r="C2819" t="s">
        <v>10112</v>
      </c>
      <c r="D2819" t="s">
        <v>21</v>
      </c>
      <c r="E2819" t="s">
        <v>16</v>
      </c>
      <c r="F2819">
        <v>28227</v>
      </c>
      <c r="G2819">
        <v>35.199745934299997</v>
      </c>
      <c r="H2819">
        <v>-80.724336177400005</v>
      </c>
      <c r="I2819">
        <v>5</v>
      </c>
      <c r="J2819">
        <v>39</v>
      </c>
      <c r="K2819">
        <v>1</v>
      </c>
      <c r="L2819" t="s">
        <v>2905</v>
      </c>
    </row>
    <row r="2820" spans="1:12" x14ac:dyDescent="0.2">
      <c r="A2820" t="s">
        <v>10113</v>
      </c>
      <c r="B2820" t="s">
        <v>10114</v>
      </c>
      <c r="C2820" t="s">
        <v>5078</v>
      </c>
      <c r="D2820" t="s">
        <v>21</v>
      </c>
      <c r="E2820" t="s">
        <v>16</v>
      </c>
      <c r="F2820">
        <v>28277</v>
      </c>
      <c r="G2820">
        <v>35.055809799999999</v>
      </c>
      <c r="H2820">
        <v>-80.853688899999995</v>
      </c>
      <c r="I2820">
        <v>3.5</v>
      </c>
      <c r="J2820">
        <v>35</v>
      </c>
      <c r="K2820">
        <v>0</v>
      </c>
      <c r="L2820" t="s">
        <v>10115</v>
      </c>
    </row>
    <row r="2821" spans="1:12" x14ac:dyDescent="0.2">
      <c r="A2821" t="s">
        <v>10116</v>
      </c>
      <c r="B2821" t="s">
        <v>10117</v>
      </c>
      <c r="C2821" t="s">
        <v>10118</v>
      </c>
      <c r="D2821" t="s">
        <v>21</v>
      </c>
      <c r="E2821" t="s">
        <v>16</v>
      </c>
      <c r="F2821">
        <v>28213</v>
      </c>
      <c r="G2821">
        <v>35.294244999999997</v>
      </c>
      <c r="H2821">
        <v>-80.739890299999999</v>
      </c>
      <c r="I2821">
        <v>3</v>
      </c>
      <c r="J2821">
        <v>97</v>
      </c>
      <c r="K2821">
        <v>1</v>
      </c>
      <c r="L2821" t="s">
        <v>10119</v>
      </c>
    </row>
    <row r="2822" spans="1:12" x14ac:dyDescent="0.2">
      <c r="A2822" t="s">
        <v>10120</v>
      </c>
      <c r="B2822" t="s">
        <v>10121</v>
      </c>
      <c r="C2822" t="s">
        <v>10122</v>
      </c>
      <c r="D2822" t="s">
        <v>295</v>
      </c>
      <c r="E2822" t="s">
        <v>16</v>
      </c>
      <c r="F2822">
        <v>28134</v>
      </c>
      <c r="G2822">
        <v>35.084873199999997</v>
      </c>
      <c r="H2822">
        <v>-80.888169599999998</v>
      </c>
      <c r="I2822">
        <v>4.5</v>
      </c>
      <c r="J2822">
        <v>3</v>
      </c>
      <c r="K2822">
        <v>1</v>
      </c>
      <c r="L2822" t="s">
        <v>10123</v>
      </c>
    </row>
    <row r="2823" spans="1:12" x14ac:dyDescent="0.2">
      <c r="A2823" t="s">
        <v>10124</v>
      </c>
      <c r="B2823" t="s">
        <v>10125</v>
      </c>
      <c r="C2823" t="s">
        <v>10126</v>
      </c>
      <c r="D2823" t="s">
        <v>21</v>
      </c>
      <c r="E2823" t="s">
        <v>16</v>
      </c>
      <c r="F2823">
        <v>28217</v>
      </c>
      <c r="G2823">
        <v>35.175732099999998</v>
      </c>
      <c r="H2823">
        <v>-80.881774399999998</v>
      </c>
      <c r="I2823">
        <v>5</v>
      </c>
      <c r="J2823">
        <v>4</v>
      </c>
      <c r="K2823">
        <v>1</v>
      </c>
      <c r="L2823" t="s">
        <v>10127</v>
      </c>
    </row>
    <row r="2824" spans="1:12" x14ac:dyDescent="0.2">
      <c r="A2824" t="s">
        <v>10128</v>
      </c>
      <c r="B2824" t="s">
        <v>459</v>
      </c>
      <c r="C2824" t="s">
        <v>10129</v>
      </c>
      <c r="D2824" t="s">
        <v>7493</v>
      </c>
      <c r="E2824" t="s">
        <v>16</v>
      </c>
      <c r="F2824">
        <v>28097</v>
      </c>
      <c r="G2824">
        <v>35.254899999999999</v>
      </c>
      <c r="H2824">
        <v>-80.450429999999997</v>
      </c>
      <c r="I2824">
        <v>1.5</v>
      </c>
      <c r="J2824">
        <v>10</v>
      </c>
      <c r="K2824">
        <v>1</v>
      </c>
      <c r="L2824" t="s">
        <v>10130</v>
      </c>
    </row>
    <row r="2825" spans="1:12" x14ac:dyDescent="0.2">
      <c r="A2825" t="s">
        <v>10131</v>
      </c>
      <c r="B2825" t="s">
        <v>10132</v>
      </c>
      <c r="C2825" t="s">
        <v>10133</v>
      </c>
      <c r="D2825" t="s">
        <v>21</v>
      </c>
      <c r="E2825" t="s">
        <v>16</v>
      </c>
      <c r="F2825">
        <v>28277</v>
      </c>
      <c r="G2825">
        <v>35.041843999999998</v>
      </c>
      <c r="H2825">
        <v>-80.862451800000002</v>
      </c>
      <c r="I2825">
        <v>4.5</v>
      </c>
      <c r="J2825">
        <v>7</v>
      </c>
      <c r="K2825">
        <v>1</v>
      </c>
      <c r="L2825" t="s">
        <v>10134</v>
      </c>
    </row>
    <row r="2826" spans="1:12" x14ac:dyDescent="0.2">
      <c r="A2826" t="s">
        <v>10135</v>
      </c>
      <c r="B2826" t="s">
        <v>10136</v>
      </c>
      <c r="D2826" t="s">
        <v>21</v>
      </c>
      <c r="E2826" t="s">
        <v>16</v>
      </c>
      <c r="F2826">
        <v>28227</v>
      </c>
      <c r="G2826">
        <v>35.182596199999999</v>
      </c>
      <c r="H2826">
        <v>-80.654888200000002</v>
      </c>
      <c r="I2826">
        <v>4</v>
      </c>
      <c r="J2826">
        <v>26</v>
      </c>
      <c r="K2826">
        <v>1</v>
      </c>
      <c r="L2826" t="s">
        <v>10137</v>
      </c>
    </row>
    <row r="2827" spans="1:12" x14ac:dyDescent="0.2">
      <c r="A2827" t="s">
        <v>10138</v>
      </c>
      <c r="B2827" t="s">
        <v>2037</v>
      </c>
      <c r="C2827" t="s">
        <v>8597</v>
      </c>
      <c r="D2827" t="s">
        <v>39</v>
      </c>
      <c r="E2827" t="s">
        <v>16</v>
      </c>
      <c r="F2827">
        <v>28025</v>
      </c>
      <c r="G2827">
        <v>35.439343000000001</v>
      </c>
      <c r="H2827">
        <v>-80.604674000000003</v>
      </c>
      <c r="I2827">
        <v>2</v>
      </c>
      <c r="J2827">
        <v>9</v>
      </c>
      <c r="K2827">
        <v>1</v>
      </c>
      <c r="L2827" t="s">
        <v>10139</v>
      </c>
    </row>
    <row r="2828" spans="1:12" x14ac:dyDescent="0.2">
      <c r="A2828" t="s">
        <v>10140</v>
      </c>
      <c r="B2828" t="s">
        <v>10141</v>
      </c>
      <c r="C2828" t="s">
        <v>10142</v>
      </c>
      <c r="D2828" t="s">
        <v>15</v>
      </c>
      <c r="E2828" t="s">
        <v>16</v>
      </c>
      <c r="F2828">
        <v>28031</v>
      </c>
      <c r="G2828">
        <v>35.4722863</v>
      </c>
      <c r="H2828">
        <v>-80.891908200000003</v>
      </c>
      <c r="I2828">
        <v>5</v>
      </c>
      <c r="J2828">
        <v>3</v>
      </c>
      <c r="K2828">
        <v>1</v>
      </c>
      <c r="L2828" t="s">
        <v>10143</v>
      </c>
    </row>
    <row r="2829" spans="1:12" x14ac:dyDescent="0.2">
      <c r="A2829" t="s">
        <v>10144</v>
      </c>
      <c r="B2829" t="s">
        <v>10145</v>
      </c>
      <c r="C2829" t="s">
        <v>10146</v>
      </c>
      <c r="D2829" t="s">
        <v>21</v>
      </c>
      <c r="E2829" t="s">
        <v>16</v>
      </c>
      <c r="F2829">
        <v>28217</v>
      </c>
      <c r="G2829">
        <v>35.16511612</v>
      </c>
      <c r="H2829">
        <v>-80.879827849600005</v>
      </c>
      <c r="I2829">
        <v>3</v>
      </c>
      <c r="J2829">
        <v>14</v>
      </c>
      <c r="K2829">
        <v>0</v>
      </c>
      <c r="L2829" t="s">
        <v>10147</v>
      </c>
    </row>
    <row r="2830" spans="1:12" x14ac:dyDescent="0.2">
      <c r="A2830" t="s">
        <v>10148</v>
      </c>
      <c r="B2830" t="s">
        <v>10149</v>
      </c>
      <c r="C2830" t="s">
        <v>10150</v>
      </c>
      <c r="D2830" t="s">
        <v>21</v>
      </c>
      <c r="E2830" t="s">
        <v>16</v>
      </c>
      <c r="F2830">
        <v>28202</v>
      </c>
      <c r="G2830">
        <v>35.279476500000001</v>
      </c>
      <c r="H2830">
        <v>-80.764654899999996</v>
      </c>
      <c r="I2830">
        <v>2</v>
      </c>
      <c r="J2830">
        <v>5</v>
      </c>
      <c r="K2830">
        <v>1</v>
      </c>
      <c r="L2830" t="s">
        <v>2406</v>
      </c>
    </row>
    <row r="2831" spans="1:12" x14ac:dyDescent="0.2">
      <c r="A2831" t="s">
        <v>10151</v>
      </c>
      <c r="B2831" t="s">
        <v>10152</v>
      </c>
      <c r="C2831" t="s">
        <v>10153</v>
      </c>
      <c r="D2831" t="s">
        <v>21</v>
      </c>
      <c r="E2831" t="s">
        <v>16</v>
      </c>
      <c r="F2831">
        <v>28277</v>
      </c>
      <c r="G2831">
        <v>35.051018999999997</v>
      </c>
      <c r="H2831">
        <v>-80.767034999999893</v>
      </c>
      <c r="I2831">
        <v>3.5</v>
      </c>
      <c r="J2831">
        <v>168</v>
      </c>
      <c r="K2831">
        <v>1</v>
      </c>
      <c r="L2831" t="s">
        <v>10154</v>
      </c>
    </row>
    <row r="2832" spans="1:12" x14ac:dyDescent="0.2">
      <c r="A2832" t="s">
        <v>10155</v>
      </c>
      <c r="B2832" t="s">
        <v>10156</v>
      </c>
      <c r="C2832" t="s">
        <v>10157</v>
      </c>
      <c r="D2832" t="s">
        <v>21</v>
      </c>
      <c r="E2832" t="s">
        <v>16</v>
      </c>
      <c r="F2832">
        <v>28209</v>
      </c>
      <c r="G2832">
        <v>35.174454099999998</v>
      </c>
      <c r="H2832">
        <v>-80.840157500000004</v>
      </c>
      <c r="I2832">
        <v>4.5</v>
      </c>
      <c r="J2832">
        <v>21</v>
      </c>
      <c r="K2832">
        <v>1</v>
      </c>
      <c r="L2832" t="s">
        <v>7366</v>
      </c>
    </row>
    <row r="2833" spans="1:12" x14ac:dyDescent="0.2">
      <c r="A2833" t="s">
        <v>10158</v>
      </c>
      <c r="B2833" t="s">
        <v>2708</v>
      </c>
      <c r="C2833" t="s">
        <v>10159</v>
      </c>
      <c r="D2833" t="s">
        <v>643</v>
      </c>
      <c r="E2833" t="s">
        <v>16</v>
      </c>
      <c r="F2833">
        <v>28110</v>
      </c>
      <c r="G2833">
        <v>35.062463800000003</v>
      </c>
      <c r="H2833">
        <v>-80.633945199999999</v>
      </c>
      <c r="I2833">
        <v>4</v>
      </c>
      <c r="J2833">
        <v>8</v>
      </c>
      <c r="K2833">
        <v>1</v>
      </c>
      <c r="L2833" t="s">
        <v>10160</v>
      </c>
    </row>
    <row r="2834" spans="1:12" x14ac:dyDescent="0.2">
      <c r="A2834" t="s">
        <v>10161</v>
      </c>
      <c r="B2834" t="s">
        <v>438</v>
      </c>
      <c r="C2834" t="s">
        <v>10162</v>
      </c>
      <c r="D2834" t="s">
        <v>643</v>
      </c>
      <c r="E2834" t="s">
        <v>16</v>
      </c>
      <c r="F2834">
        <v>28079</v>
      </c>
      <c r="G2834">
        <v>35.047633400000002</v>
      </c>
      <c r="H2834">
        <v>-80.648949400000006</v>
      </c>
      <c r="I2834">
        <v>3.5</v>
      </c>
      <c r="J2834">
        <v>11</v>
      </c>
      <c r="K2834">
        <v>1</v>
      </c>
      <c r="L2834" t="s">
        <v>1025</v>
      </c>
    </row>
    <row r="2835" spans="1:12" x14ac:dyDescent="0.2">
      <c r="A2835" t="s">
        <v>10163</v>
      </c>
      <c r="B2835" t="s">
        <v>10164</v>
      </c>
      <c r="C2835" t="s">
        <v>10165</v>
      </c>
      <c r="D2835" t="s">
        <v>21</v>
      </c>
      <c r="E2835" t="s">
        <v>16</v>
      </c>
      <c r="F2835">
        <v>28273</v>
      </c>
      <c r="G2835">
        <v>35.133706699999998</v>
      </c>
      <c r="H2835">
        <v>-80.940673000000004</v>
      </c>
      <c r="I2835">
        <v>3.5</v>
      </c>
      <c r="J2835">
        <v>17</v>
      </c>
      <c r="K2835">
        <v>1</v>
      </c>
      <c r="L2835" t="s">
        <v>709</v>
      </c>
    </row>
    <row r="2836" spans="1:12" x14ac:dyDescent="0.2">
      <c r="A2836" t="s">
        <v>10166</v>
      </c>
      <c r="B2836" t="s">
        <v>6503</v>
      </c>
      <c r="C2836" t="s">
        <v>10167</v>
      </c>
      <c r="D2836" t="s">
        <v>15</v>
      </c>
      <c r="E2836" t="s">
        <v>16</v>
      </c>
      <c r="F2836">
        <v>28031</v>
      </c>
      <c r="G2836">
        <v>35.483677200000002</v>
      </c>
      <c r="H2836">
        <v>-80.878467999999998</v>
      </c>
      <c r="I2836">
        <v>3</v>
      </c>
      <c r="J2836">
        <v>6</v>
      </c>
      <c r="K2836">
        <v>1</v>
      </c>
      <c r="L2836" t="s">
        <v>709</v>
      </c>
    </row>
    <row r="2837" spans="1:12" x14ac:dyDescent="0.2">
      <c r="A2837" t="s">
        <v>10168</v>
      </c>
      <c r="B2837" t="s">
        <v>10169</v>
      </c>
      <c r="C2837" t="s">
        <v>10170</v>
      </c>
      <c r="D2837" t="s">
        <v>21</v>
      </c>
      <c r="E2837" t="s">
        <v>16</v>
      </c>
      <c r="F2837">
        <v>28203</v>
      </c>
      <c r="G2837">
        <v>35.210244000000003</v>
      </c>
      <c r="H2837">
        <v>-80.856157600000003</v>
      </c>
      <c r="I2837">
        <v>5</v>
      </c>
      <c r="J2837">
        <v>17</v>
      </c>
      <c r="K2837">
        <v>1</v>
      </c>
      <c r="L2837" t="s">
        <v>10171</v>
      </c>
    </row>
    <row r="2838" spans="1:12" x14ac:dyDescent="0.2">
      <c r="A2838" t="s">
        <v>10172</v>
      </c>
      <c r="B2838" t="s">
        <v>3200</v>
      </c>
      <c r="C2838" t="s">
        <v>10173</v>
      </c>
      <c r="D2838" t="s">
        <v>21</v>
      </c>
      <c r="E2838" t="s">
        <v>16</v>
      </c>
      <c r="F2838">
        <v>28213</v>
      </c>
      <c r="G2838">
        <v>35.295786999999997</v>
      </c>
      <c r="H2838">
        <v>-80.741674000000003</v>
      </c>
      <c r="I2838">
        <v>2.5</v>
      </c>
      <c r="J2838">
        <v>69</v>
      </c>
      <c r="K2838">
        <v>0</v>
      </c>
      <c r="L2838" t="s">
        <v>10174</v>
      </c>
    </row>
    <row r="2839" spans="1:12" x14ac:dyDescent="0.2">
      <c r="A2839" t="s">
        <v>10175</v>
      </c>
      <c r="B2839" t="s">
        <v>10176</v>
      </c>
      <c r="C2839" t="s">
        <v>10177</v>
      </c>
      <c r="D2839" t="s">
        <v>21</v>
      </c>
      <c r="E2839" t="s">
        <v>16</v>
      </c>
      <c r="F2839">
        <v>28205</v>
      </c>
      <c r="G2839">
        <v>35.239993599999998</v>
      </c>
      <c r="H2839">
        <v>-80.811127400000004</v>
      </c>
      <c r="I2839">
        <v>2</v>
      </c>
      <c r="J2839">
        <v>7</v>
      </c>
      <c r="K2839">
        <v>0</v>
      </c>
      <c r="L2839" t="s">
        <v>10178</v>
      </c>
    </row>
    <row r="2840" spans="1:12" x14ac:dyDescent="0.2">
      <c r="A2840" t="s">
        <v>10179</v>
      </c>
      <c r="B2840" t="s">
        <v>10180</v>
      </c>
      <c r="C2840" t="s">
        <v>10181</v>
      </c>
      <c r="D2840" t="s">
        <v>21</v>
      </c>
      <c r="E2840" t="s">
        <v>16</v>
      </c>
      <c r="F2840">
        <v>28277</v>
      </c>
      <c r="G2840">
        <v>35.052451900000001</v>
      </c>
      <c r="H2840">
        <v>-80.817329200000003</v>
      </c>
      <c r="I2840">
        <v>4.5</v>
      </c>
      <c r="J2840">
        <v>47</v>
      </c>
      <c r="K2840">
        <v>1</v>
      </c>
      <c r="L2840" t="s">
        <v>10182</v>
      </c>
    </row>
    <row r="2841" spans="1:12" x14ac:dyDescent="0.2">
      <c r="A2841" t="s">
        <v>10183</v>
      </c>
      <c r="B2841" t="s">
        <v>10184</v>
      </c>
      <c r="C2841" t="s">
        <v>10185</v>
      </c>
      <c r="D2841" t="s">
        <v>21</v>
      </c>
      <c r="E2841" t="s">
        <v>16</v>
      </c>
      <c r="F2841">
        <v>28217</v>
      </c>
      <c r="G2841">
        <v>35.186010908299998</v>
      </c>
      <c r="H2841">
        <v>-80.881034508300004</v>
      </c>
      <c r="I2841">
        <v>4.5</v>
      </c>
      <c r="J2841">
        <v>13</v>
      </c>
      <c r="K2841">
        <v>1</v>
      </c>
      <c r="L2841" t="s">
        <v>10186</v>
      </c>
    </row>
    <row r="2842" spans="1:12" x14ac:dyDescent="0.2">
      <c r="A2842" t="s">
        <v>10187</v>
      </c>
      <c r="B2842" t="s">
        <v>1190</v>
      </c>
      <c r="C2842" t="s">
        <v>10188</v>
      </c>
      <c r="D2842" t="s">
        <v>26</v>
      </c>
      <c r="E2842" t="s">
        <v>16</v>
      </c>
      <c r="F2842">
        <v>28078</v>
      </c>
      <c r="G2842">
        <v>35.443059369499998</v>
      </c>
      <c r="H2842">
        <v>-80.895348787299994</v>
      </c>
      <c r="I2842">
        <v>4</v>
      </c>
      <c r="J2842">
        <v>6</v>
      </c>
      <c r="K2842">
        <v>1</v>
      </c>
      <c r="L2842" t="s">
        <v>159</v>
      </c>
    </row>
    <row r="2843" spans="1:12" x14ac:dyDescent="0.2">
      <c r="A2843" t="s">
        <v>10189</v>
      </c>
      <c r="B2843" t="s">
        <v>10190</v>
      </c>
      <c r="C2843" t="s">
        <v>10191</v>
      </c>
      <c r="D2843" t="s">
        <v>21</v>
      </c>
      <c r="E2843" t="s">
        <v>16</v>
      </c>
      <c r="F2843">
        <v>28202</v>
      </c>
      <c r="G2843">
        <v>35.223510400000002</v>
      </c>
      <c r="H2843">
        <v>-80.844179499999996</v>
      </c>
      <c r="I2843">
        <v>3.5</v>
      </c>
      <c r="J2843">
        <v>156</v>
      </c>
      <c r="K2843">
        <v>1</v>
      </c>
      <c r="L2843" t="s">
        <v>10192</v>
      </c>
    </row>
    <row r="2844" spans="1:12" x14ac:dyDescent="0.2">
      <c r="A2844" t="s">
        <v>10193</v>
      </c>
      <c r="B2844" t="s">
        <v>10194</v>
      </c>
      <c r="C2844" t="s">
        <v>10195</v>
      </c>
      <c r="D2844" t="s">
        <v>21</v>
      </c>
      <c r="E2844" t="s">
        <v>16</v>
      </c>
      <c r="F2844">
        <v>28203</v>
      </c>
      <c r="G2844">
        <v>35.218859899999998</v>
      </c>
      <c r="H2844">
        <v>-80.860589399999995</v>
      </c>
      <c r="I2844">
        <v>4.5</v>
      </c>
      <c r="J2844">
        <v>23</v>
      </c>
      <c r="K2844">
        <v>0</v>
      </c>
      <c r="L2844" t="s">
        <v>10196</v>
      </c>
    </row>
    <row r="2845" spans="1:12" x14ac:dyDescent="0.2">
      <c r="A2845" t="s">
        <v>10197</v>
      </c>
      <c r="B2845" t="s">
        <v>10198</v>
      </c>
      <c r="C2845" t="s">
        <v>10199</v>
      </c>
      <c r="D2845" t="s">
        <v>21</v>
      </c>
      <c r="E2845" t="s">
        <v>16</v>
      </c>
      <c r="F2845">
        <v>28262</v>
      </c>
      <c r="G2845">
        <v>35.3015641</v>
      </c>
      <c r="H2845">
        <v>-80.751857099999995</v>
      </c>
      <c r="I2845">
        <v>3</v>
      </c>
      <c r="J2845">
        <v>29</v>
      </c>
      <c r="K2845">
        <v>1</v>
      </c>
      <c r="L2845" t="s">
        <v>10200</v>
      </c>
    </row>
    <row r="2846" spans="1:12" x14ac:dyDescent="0.2">
      <c r="A2846" t="s">
        <v>10201</v>
      </c>
      <c r="B2846" t="s">
        <v>10202</v>
      </c>
      <c r="C2846" t="s">
        <v>10203</v>
      </c>
      <c r="D2846" t="s">
        <v>456</v>
      </c>
      <c r="E2846" t="s">
        <v>16</v>
      </c>
      <c r="F2846">
        <v>28012</v>
      </c>
      <c r="G2846">
        <v>35.158751600000002</v>
      </c>
      <c r="H2846">
        <v>-81.042962599999996</v>
      </c>
      <c r="I2846">
        <v>3.5</v>
      </c>
      <c r="J2846">
        <v>36</v>
      </c>
      <c r="K2846">
        <v>0</v>
      </c>
      <c r="L2846" t="s">
        <v>268</v>
      </c>
    </row>
    <row r="2847" spans="1:12" x14ac:dyDescent="0.2">
      <c r="A2847" t="s">
        <v>10204</v>
      </c>
      <c r="B2847" t="s">
        <v>10205</v>
      </c>
      <c r="D2847" t="s">
        <v>21</v>
      </c>
      <c r="E2847" t="s">
        <v>16</v>
      </c>
      <c r="F2847">
        <v>28205</v>
      </c>
      <c r="G2847">
        <v>35.226371399999998</v>
      </c>
      <c r="H2847">
        <v>-80.799018500000003</v>
      </c>
      <c r="I2847">
        <v>4</v>
      </c>
      <c r="J2847">
        <v>10</v>
      </c>
      <c r="K2847">
        <v>0</v>
      </c>
      <c r="L2847" t="s">
        <v>5068</v>
      </c>
    </row>
    <row r="2848" spans="1:12" x14ac:dyDescent="0.2">
      <c r="A2848" t="s">
        <v>10206</v>
      </c>
      <c r="B2848" t="s">
        <v>10207</v>
      </c>
      <c r="D2848" t="s">
        <v>21</v>
      </c>
      <c r="E2848" t="s">
        <v>16</v>
      </c>
      <c r="F2848">
        <v>28277</v>
      </c>
      <c r="G2848">
        <v>35.053549599999997</v>
      </c>
      <c r="H2848">
        <v>-80.821169600000005</v>
      </c>
      <c r="I2848">
        <v>1</v>
      </c>
      <c r="J2848">
        <v>4</v>
      </c>
      <c r="K2848">
        <v>1</v>
      </c>
      <c r="L2848" t="s">
        <v>1109</v>
      </c>
    </row>
    <row r="2849" spans="1:12" x14ac:dyDescent="0.2">
      <c r="A2849" t="s">
        <v>10208</v>
      </c>
      <c r="B2849" t="s">
        <v>10209</v>
      </c>
      <c r="C2849" t="s">
        <v>10210</v>
      </c>
      <c r="D2849" t="s">
        <v>21</v>
      </c>
      <c r="E2849" t="s">
        <v>16</v>
      </c>
      <c r="F2849">
        <v>28217</v>
      </c>
      <c r="G2849">
        <v>35.188953499999997</v>
      </c>
      <c r="H2849">
        <v>-80.890237400000004</v>
      </c>
      <c r="I2849">
        <v>5</v>
      </c>
      <c r="J2849">
        <v>3</v>
      </c>
      <c r="K2849">
        <v>1</v>
      </c>
      <c r="L2849" t="s">
        <v>1247</v>
      </c>
    </row>
    <row r="2850" spans="1:12" x14ac:dyDescent="0.2">
      <c r="A2850" t="s">
        <v>10211</v>
      </c>
      <c r="B2850" t="s">
        <v>10212</v>
      </c>
      <c r="C2850" t="s">
        <v>10213</v>
      </c>
      <c r="D2850" t="s">
        <v>135</v>
      </c>
      <c r="E2850" t="s">
        <v>16</v>
      </c>
      <c r="F2850">
        <v>28105</v>
      </c>
      <c r="G2850">
        <v>35.1414902</v>
      </c>
      <c r="H2850">
        <v>-80.720285599999997</v>
      </c>
      <c r="I2850">
        <v>3.5</v>
      </c>
      <c r="J2850">
        <v>34</v>
      </c>
      <c r="K2850">
        <v>1</v>
      </c>
      <c r="L2850" t="s">
        <v>10214</v>
      </c>
    </row>
    <row r="2851" spans="1:12" x14ac:dyDescent="0.2">
      <c r="A2851" t="s">
        <v>10215</v>
      </c>
      <c r="B2851" t="s">
        <v>10216</v>
      </c>
      <c r="C2851" t="s">
        <v>5104</v>
      </c>
      <c r="D2851" t="s">
        <v>21</v>
      </c>
      <c r="E2851" t="s">
        <v>16</v>
      </c>
      <c r="F2851">
        <v>28217</v>
      </c>
      <c r="G2851">
        <v>35.178287599999997</v>
      </c>
      <c r="H2851">
        <v>-80.878534200000004</v>
      </c>
      <c r="I2851">
        <v>3.5</v>
      </c>
      <c r="J2851">
        <v>3</v>
      </c>
      <c r="K2851">
        <v>1</v>
      </c>
      <c r="L2851" t="s">
        <v>10217</v>
      </c>
    </row>
    <row r="2852" spans="1:12" x14ac:dyDescent="0.2">
      <c r="A2852" t="s">
        <v>10218</v>
      </c>
      <c r="B2852" t="s">
        <v>10219</v>
      </c>
      <c r="C2852" t="s">
        <v>10220</v>
      </c>
      <c r="D2852" t="s">
        <v>135</v>
      </c>
      <c r="E2852" t="s">
        <v>16</v>
      </c>
      <c r="F2852">
        <v>28105</v>
      </c>
      <c r="G2852">
        <v>35.121926000000002</v>
      </c>
      <c r="H2852">
        <v>-80.7092703</v>
      </c>
      <c r="I2852">
        <v>2.5</v>
      </c>
      <c r="J2852">
        <v>3</v>
      </c>
      <c r="K2852">
        <v>1</v>
      </c>
      <c r="L2852" t="s">
        <v>10221</v>
      </c>
    </row>
    <row r="2853" spans="1:12" x14ac:dyDescent="0.2">
      <c r="A2853" t="s">
        <v>10222</v>
      </c>
      <c r="B2853" t="s">
        <v>10223</v>
      </c>
      <c r="C2853" t="s">
        <v>10224</v>
      </c>
      <c r="D2853" t="s">
        <v>239</v>
      </c>
      <c r="E2853" t="s">
        <v>16</v>
      </c>
      <c r="F2853">
        <v>28173</v>
      </c>
      <c r="G2853">
        <v>34.939083199999999</v>
      </c>
      <c r="H2853">
        <v>-80.750931399999999</v>
      </c>
      <c r="I2853">
        <v>3.5</v>
      </c>
      <c r="J2853">
        <v>49</v>
      </c>
      <c r="K2853">
        <v>1</v>
      </c>
      <c r="L2853" t="s">
        <v>1056</v>
      </c>
    </row>
    <row r="2854" spans="1:12" x14ac:dyDescent="0.2">
      <c r="A2854" t="s">
        <v>10225</v>
      </c>
      <c r="B2854" t="s">
        <v>10226</v>
      </c>
      <c r="C2854" t="s">
        <v>10227</v>
      </c>
      <c r="D2854" t="s">
        <v>21</v>
      </c>
      <c r="E2854" t="s">
        <v>16</v>
      </c>
      <c r="F2854">
        <v>28273</v>
      </c>
      <c r="G2854">
        <v>35.137259</v>
      </c>
      <c r="H2854">
        <v>-80.936120000000003</v>
      </c>
      <c r="I2854">
        <v>2</v>
      </c>
      <c r="J2854">
        <v>3</v>
      </c>
      <c r="K2854">
        <v>1</v>
      </c>
      <c r="L2854" t="s">
        <v>10228</v>
      </c>
    </row>
    <row r="2855" spans="1:12" x14ac:dyDescent="0.2">
      <c r="A2855" t="s">
        <v>10229</v>
      </c>
      <c r="B2855" t="s">
        <v>10230</v>
      </c>
      <c r="C2855" t="s">
        <v>10231</v>
      </c>
      <c r="D2855" t="s">
        <v>21</v>
      </c>
      <c r="E2855" t="s">
        <v>16</v>
      </c>
      <c r="F2855">
        <v>28212</v>
      </c>
      <c r="G2855">
        <v>35.203924999999998</v>
      </c>
      <c r="H2855">
        <v>-80.744074999999995</v>
      </c>
      <c r="I2855">
        <v>4</v>
      </c>
      <c r="J2855">
        <v>84</v>
      </c>
      <c r="K2855">
        <v>1</v>
      </c>
      <c r="L2855" t="s">
        <v>10232</v>
      </c>
    </row>
    <row r="2856" spans="1:12" x14ac:dyDescent="0.2">
      <c r="A2856" t="s">
        <v>10233</v>
      </c>
      <c r="B2856" t="s">
        <v>10234</v>
      </c>
      <c r="C2856" t="s">
        <v>10235</v>
      </c>
      <c r="D2856" t="s">
        <v>21</v>
      </c>
      <c r="E2856" t="s">
        <v>16</v>
      </c>
      <c r="F2856">
        <v>28210</v>
      </c>
      <c r="G2856">
        <v>35.1468493</v>
      </c>
      <c r="H2856">
        <v>-80.827787700000002</v>
      </c>
      <c r="I2856">
        <v>3.5</v>
      </c>
      <c r="J2856">
        <v>157</v>
      </c>
      <c r="K2856">
        <v>1</v>
      </c>
      <c r="L2856" t="s">
        <v>10236</v>
      </c>
    </row>
    <row r="2857" spans="1:12" x14ac:dyDescent="0.2">
      <c r="A2857" t="s">
        <v>10237</v>
      </c>
      <c r="B2857" t="s">
        <v>10238</v>
      </c>
      <c r="C2857" t="s">
        <v>10239</v>
      </c>
      <c r="D2857" t="s">
        <v>21</v>
      </c>
      <c r="E2857" t="s">
        <v>16</v>
      </c>
      <c r="F2857">
        <v>28209</v>
      </c>
      <c r="G2857">
        <v>35.179028000000002</v>
      </c>
      <c r="H2857">
        <v>-80.876329999999996</v>
      </c>
      <c r="I2857">
        <v>3.5</v>
      </c>
      <c r="J2857">
        <v>130</v>
      </c>
      <c r="K2857">
        <v>1</v>
      </c>
      <c r="L2857" t="s">
        <v>10240</v>
      </c>
    </row>
    <row r="2858" spans="1:12" x14ac:dyDescent="0.2">
      <c r="A2858" t="s">
        <v>10241</v>
      </c>
      <c r="B2858" t="s">
        <v>10242</v>
      </c>
      <c r="C2858" t="s">
        <v>10243</v>
      </c>
      <c r="D2858" t="s">
        <v>21</v>
      </c>
      <c r="E2858" t="s">
        <v>16</v>
      </c>
      <c r="F2858">
        <v>28269</v>
      </c>
      <c r="G2858">
        <v>35.362581800000001</v>
      </c>
      <c r="H2858">
        <v>-80.834145899999996</v>
      </c>
      <c r="I2858">
        <v>3.5</v>
      </c>
      <c r="J2858">
        <v>26</v>
      </c>
      <c r="K2858">
        <v>1</v>
      </c>
      <c r="L2858" t="s">
        <v>192</v>
      </c>
    </row>
    <row r="2859" spans="1:12" x14ac:dyDescent="0.2">
      <c r="A2859" t="s">
        <v>10244</v>
      </c>
      <c r="B2859" t="s">
        <v>10245</v>
      </c>
      <c r="C2859" t="s">
        <v>10246</v>
      </c>
      <c r="D2859" t="s">
        <v>39</v>
      </c>
      <c r="E2859" t="s">
        <v>16</v>
      </c>
      <c r="F2859">
        <v>28025</v>
      </c>
      <c r="G2859">
        <v>35.410516800000003</v>
      </c>
      <c r="H2859">
        <v>-80.580726100000007</v>
      </c>
      <c r="I2859">
        <v>4.5</v>
      </c>
      <c r="J2859">
        <v>21</v>
      </c>
      <c r="K2859">
        <v>0</v>
      </c>
      <c r="L2859" t="s">
        <v>10247</v>
      </c>
    </row>
    <row r="2860" spans="1:12" x14ac:dyDescent="0.2">
      <c r="A2860" t="s">
        <v>10248</v>
      </c>
      <c r="B2860" t="s">
        <v>2525</v>
      </c>
      <c r="C2860" t="s">
        <v>10249</v>
      </c>
      <c r="D2860" t="s">
        <v>456</v>
      </c>
      <c r="E2860" t="s">
        <v>16</v>
      </c>
      <c r="F2860">
        <v>28012</v>
      </c>
      <c r="G2860">
        <v>35.251778000000002</v>
      </c>
      <c r="H2860">
        <v>-81.047060000000002</v>
      </c>
      <c r="I2860">
        <v>3</v>
      </c>
      <c r="J2860">
        <v>12</v>
      </c>
      <c r="K2860">
        <v>1</v>
      </c>
      <c r="L2860" t="s">
        <v>1010</v>
      </c>
    </row>
    <row r="2861" spans="1:12" x14ac:dyDescent="0.2">
      <c r="A2861" t="s">
        <v>10250</v>
      </c>
      <c r="B2861" t="s">
        <v>10251</v>
      </c>
      <c r="C2861" t="s">
        <v>10252</v>
      </c>
      <c r="D2861" t="s">
        <v>21</v>
      </c>
      <c r="E2861" t="s">
        <v>16</v>
      </c>
      <c r="F2861">
        <v>28217</v>
      </c>
      <c r="G2861">
        <v>35.165838335399997</v>
      </c>
      <c r="H2861">
        <v>-80.875402875199995</v>
      </c>
      <c r="I2861">
        <v>4</v>
      </c>
      <c r="J2861">
        <v>244</v>
      </c>
      <c r="K2861">
        <v>1</v>
      </c>
      <c r="L2861" t="s">
        <v>5488</v>
      </c>
    </row>
    <row r="2862" spans="1:12" x14ac:dyDescent="0.2">
      <c r="A2862" t="s">
        <v>10253</v>
      </c>
      <c r="B2862" t="s">
        <v>10254</v>
      </c>
      <c r="C2862" t="s">
        <v>10255</v>
      </c>
      <c r="D2862" t="s">
        <v>21</v>
      </c>
      <c r="E2862" t="s">
        <v>16</v>
      </c>
      <c r="F2862">
        <v>28205</v>
      </c>
      <c r="G2862">
        <v>35.2194407</v>
      </c>
      <c r="H2862">
        <v>-80.814295700000002</v>
      </c>
      <c r="I2862">
        <v>3.5</v>
      </c>
      <c r="J2862">
        <v>23</v>
      </c>
      <c r="K2862">
        <v>0</v>
      </c>
      <c r="L2862" t="s">
        <v>10256</v>
      </c>
    </row>
    <row r="2863" spans="1:12" x14ac:dyDescent="0.2">
      <c r="A2863" t="s">
        <v>10257</v>
      </c>
      <c r="B2863" t="s">
        <v>10258</v>
      </c>
      <c r="C2863" t="s">
        <v>10259</v>
      </c>
      <c r="D2863" t="s">
        <v>21</v>
      </c>
      <c r="E2863" t="s">
        <v>16</v>
      </c>
      <c r="F2863">
        <v>28203</v>
      </c>
      <c r="G2863">
        <v>35.217118900000003</v>
      </c>
      <c r="H2863">
        <v>-80.852341899999999</v>
      </c>
      <c r="I2863">
        <v>3</v>
      </c>
      <c r="J2863">
        <v>4</v>
      </c>
      <c r="K2863">
        <v>0</v>
      </c>
      <c r="L2863" t="s">
        <v>6541</v>
      </c>
    </row>
    <row r="2864" spans="1:12" x14ac:dyDescent="0.2">
      <c r="A2864" t="s">
        <v>10260</v>
      </c>
      <c r="B2864" t="s">
        <v>10261</v>
      </c>
      <c r="C2864" t="s">
        <v>10262</v>
      </c>
      <c r="D2864" t="s">
        <v>21</v>
      </c>
      <c r="E2864" t="s">
        <v>16</v>
      </c>
      <c r="F2864">
        <v>28210</v>
      </c>
      <c r="G2864">
        <v>35.093069</v>
      </c>
      <c r="H2864">
        <v>-80.870962000000006</v>
      </c>
      <c r="I2864">
        <v>2.5</v>
      </c>
      <c r="J2864">
        <v>9</v>
      </c>
      <c r="K2864">
        <v>1</v>
      </c>
      <c r="L2864" t="s">
        <v>10263</v>
      </c>
    </row>
    <row r="2865" spans="1:12" x14ac:dyDescent="0.2">
      <c r="A2865" t="s">
        <v>10264</v>
      </c>
      <c r="B2865" t="s">
        <v>10265</v>
      </c>
      <c r="C2865" t="s">
        <v>10266</v>
      </c>
      <c r="D2865" t="s">
        <v>39</v>
      </c>
      <c r="E2865" t="s">
        <v>16</v>
      </c>
      <c r="F2865">
        <v>28027</v>
      </c>
      <c r="G2865">
        <v>35.388337119100001</v>
      </c>
      <c r="H2865">
        <v>-80.723158009399995</v>
      </c>
      <c r="I2865">
        <v>4</v>
      </c>
      <c r="J2865">
        <v>50</v>
      </c>
      <c r="K2865">
        <v>1</v>
      </c>
      <c r="L2865" t="s">
        <v>10267</v>
      </c>
    </row>
    <row r="2866" spans="1:12" x14ac:dyDescent="0.2">
      <c r="A2866" t="s">
        <v>10268</v>
      </c>
      <c r="B2866" t="s">
        <v>10269</v>
      </c>
      <c r="C2866" t="s">
        <v>10270</v>
      </c>
      <c r="D2866" t="s">
        <v>15</v>
      </c>
      <c r="E2866" t="s">
        <v>16</v>
      </c>
      <c r="F2866">
        <v>28031</v>
      </c>
      <c r="G2866">
        <v>35.487831700000001</v>
      </c>
      <c r="H2866">
        <v>-80.874741</v>
      </c>
      <c r="I2866">
        <v>4.5</v>
      </c>
      <c r="J2866">
        <v>206</v>
      </c>
      <c r="K2866">
        <v>1</v>
      </c>
      <c r="L2866" t="s">
        <v>10271</v>
      </c>
    </row>
    <row r="2867" spans="1:12" x14ac:dyDescent="0.2">
      <c r="A2867" t="s">
        <v>10272</v>
      </c>
      <c r="B2867" t="s">
        <v>10273</v>
      </c>
      <c r="C2867" t="s">
        <v>10274</v>
      </c>
      <c r="D2867" t="s">
        <v>21</v>
      </c>
      <c r="E2867" t="s">
        <v>16</v>
      </c>
      <c r="F2867">
        <v>28277</v>
      </c>
      <c r="G2867">
        <v>35.051572999999998</v>
      </c>
      <c r="H2867">
        <v>-80.766735999999995</v>
      </c>
      <c r="I2867">
        <v>4</v>
      </c>
      <c r="J2867">
        <v>12</v>
      </c>
      <c r="K2867">
        <v>1</v>
      </c>
      <c r="L2867" t="s">
        <v>1464</v>
      </c>
    </row>
    <row r="2868" spans="1:12" x14ac:dyDescent="0.2">
      <c r="A2868" t="s">
        <v>10275</v>
      </c>
      <c r="B2868" t="s">
        <v>10276</v>
      </c>
      <c r="C2868" t="s">
        <v>6991</v>
      </c>
      <c r="D2868" t="s">
        <v>21</v>
      </c>
      <c r="E2868" t="s">
        <v>16</v>
      </c>
      <c r="F2868">
        <v>28202</v>
      </c>
      <c r="G2868">
        <v>35.227813099999999</v>
      </c>
      <c r="H2868">
        <v>-80.841491599999998</v>
      </c>
      <c r="I2868">
        <v>2.5</v>
      </c>
      <c r="J2868">
        <v>20</v>
      </c>
      <c r="K2868">
        <v>0</v>
      </c>
      <c r="L2868" t="s">
        <v>10277</v>
      </c>
    </row>
    <row r="2869" spans="1:12" x14ac:dyDescent="0.2">
      <c r="A2869" t="s">
        <v>10278</v>
      </c>
      <c r="B2869" t="s">
        <v>10279</v>
      </c>
      <c r="C2869" t="s">
        <v>10280</v>
      </c>
      <c r="D2869" t="s">
        <v>21</v>
      </c>
      <c r="E2869" t="s">
        <v>16</v>
      </c>
      <c r="F2869">
        <v>28211</v>
      </c>
      <c r="G2869">
        <v>35.152633000000002</v>
      </c>
      <c r="H2869">
        <v>-80.828615999999997</v>
      </c>
      <c r="I2869">
        <v>4</v>
      </c>
      <c r="J2869">
        <v>72</v>
      </c>
      <c r="K2869">
        <v>0</v>
      </c>
      <c r="L2869" t="s">
        <v>3548</v>
      </c>
    </row>
    <row r="2870" spans="1:12" x14ac:dyDescent="0.2">
      <c r="A2870" t="s">
        <v>10281</v>
      </c>
      <c r="B2870" t="s">
        <v>2525</v>
      </c>
      <c r="C2870" t="s">
        <v>10282</v>
      </c>
      <c r="D2870" t="s">
        <v>588</v>
      </c>
      <c r="E2870" t="s">
        <v>16</v>
      </c>
      <c r="F2870">
        <v>28110</v>
      </c>
      <c r="G2870">
        <v>35.024985285699998</v>
      </c>
      <c r="H2870">
        <v>-80.584940761300004</v>
      </c>
      <c r="I2870">
        <v>3.5</v>
      </c>
      <c r="J2870">
        <v>8</v>
      </c>
      <c r="K2870">
        <v>1</v>
      </c>
      <c r="L2870" t="s">
        <v>10283</v>
      </c>
    </row>
    <row r="2871" spans="1:12" x14ac:dyDescent="0.2">
      <c r="A2871" t="s">
        <v>10284</v>
      </c>
      <c r="B2871" t="s">
        <v>10285</v>
      </c>
      <c r="C2871" t="s">
        <v>10286</v>
      </c>
      <c r="D2871" t="s">
        <v>15</v>
      </c>
      <c r="E2871" t="s">
        <v>16</v>
      </c>
      <c r="F2871">
        <v>28031</v>
      </c>
      <c r="G2871">
        <v>35.471190399999998</v>
      </c>
      <c r="H2871">
        <v>-80.874380700000003</v>
      </c>
      <c r="I2871">
        <v>5</v>
      </c>
      <c r="J2871">
        <v>3</v>
      </c>
      <c r="K2871">
        <v>1</v>
      </c>
      <c r="L2871" t="s">
        <v>10287</v>
      </c>
    </row>
    <row r="2872" spans="1:12" x14ac:dyDescent="0.2">
      <c r="A2872" t="s">
        <v>10288</v>
      </c>
      <c r="B2872" t="s">
        <v>10289</v>
      </c>
      <c r="C2872" t="s">
        <v>10290</v>
      </c>
      <c r="D2872" t="s">
        <v>21</v>
      </c>
      <c r="E2872" t="s">
        <v>16</v>
      </c>
      <c r="F2872">
        <v>28210</v>
      </c>
      <c r="G2872">
        <v>35.150281999999997</v>
      </c>
      <c r="H2872">
        <v>-80.850352000000001</v>
      </c>
      <c r="I2872">
        <v>3</v>
      </c>
      <c r="J2872">
        <v>6</v>
      </c>
      <c r="K2872">
        <v>1</v>
      </c>
      <c r="L2872" t="s">
        <v>7935</v>
      </c>
    </row>
    <row r="2873" spans="1:12" x14ac:dyDescent="0.2">
      <c r="A2873" t="s">
        <v>10291</v>
      </c>
      <c r="B2873" t="s">
        <v>10292</v>
      </c>
      <c r="C2873" t="s">
        <v>10293</v>
      </c>
      <c r="D2873" t="s">
        <v>39</v>
      </c>
      <c r="E2873" t="s">
        <v>16</v>
      </c>
      <c r="F2873">
        <v>28027</v>
      </c>
      <c r="G2873">
        <v>35.415320353299997</v>
      </c>
      <c r="H2873">
        <v>-80.670247077900001</v>
      </c>
      <c r="I2873">
        <v>3</v>
      </c>
      <c r="J2873">
        <v>43</v>
      </c>
      <c r="K2873">
        <v>1</v>
      </c>
      <c r="L2873" t="s">
        <v>10294</v>
      </c>
    </row>
    <row r="2874" spans="1:12" x14ac:dyDescent="0.2">
      <c r="A2874" t="s">
        <v>10295</v>
      </c>
      <c r="B2874" t="s">
        <v>1265</v>
      </c>
      <c r="C2874" t="s">
        <v>10296</v>
      </c>
      <c r="D2874" t="s">
        <v>21</v>
      </c>
      <c r="E2874" t="s">
        <v>16</v>
      </c>
      <c r="F2874">
        <v>28211</v>
      </c>
      <c r="G2874">
        <v>35.175249000000001</v>
      </c>
      <c r="H2874">
        <v>-80.802210000000002</v>
      </c>
      <c r="I2874">
        <v>2.5</v>
      </c>
      <c r="J2874">
        <v>10</v>
      </c>
      <c r="K2874">
        <v>1</v>
      </c>
      <c r="L2874" t="s">
        <v>10297</v>
      </c>
    </row>
    <row r="2875" spans="1:12" x14ac:dyDescent="0.2">
      <c r="A2875" t="s">
        <v>10298</v>
      </c>
      <c r="B2875" t="s">
        <v>10299</v>
      </c>
      <c r="C2875" t="s">
        <v>10300</v>
      </c>
      <c r="D2875" t="s">
        <v>21</v>
      </c>
      <c r="E2875" t="s">
        <v>16</v>
      </c>
      <c r="F2875">
        <v>28211</v>
      </c>
      <c r="G2875">
        <v>35.158341999999998</v>
      </c>
      <c r="H2875">
        <v>-80.799346999999997</v>
      </c>
      <c r="I2875">
        <v>3</v>
      </c>
      <c r="J2875">
        <v>5</v>
      </c>
      <c r="K2875">
        <v>1</v>
      </c>
      <c r="L2875" t="s">
        <v>565</v>
      </c>
    </row>
    <row r="2876" spans="1:12" x14ac:dyDescent="0.2">
      <c r="A2876" t="s">
        <v>10301</v>
      </c>
      <c r="B2876" t="s">
        <v>10302</v>
      </c>
      <c r="C2876" t="s">
        <v>10303</v>
      </c>
      <c r="D2876" t="s">
        <v>21</v>
      </c>
      <c r="E2876" t="s">
        <v>16</v>
      </c>
      <c r="F2876">
        <v>28216</v>
      </c>
      <c r="G2876">
        <v>35.352552799999998</v>
      </c>
      <c r="H2876">
        <v>-80.851188800000003</v>
      </c>
      <c r="I2876">
        <v>1</v>
      </c>
      <c r="J2876">
        <v>7</v>
      </c>
      <c r="K2876">
        <v>1</v>
      </c>
      <c r="L2876" t="s">
        <v>10304</v>
      </c>
    </row>
    <row r="2877" spans="1:12" x14ac:dyDescent="0.2">
      <c r="A2877" t="s">
        <v>10305</v>
      </c>
      <c r="B2877" t="s">
        <v>10306</v>
      </c>
      <c r="C2877" t="s">
        <v>10307</v>
      </c>
      <c r="D2877" t="s">
        <v>39</v>
      </c>
      <c r="E2877" t="s">
        <v>16</v>
      </c>
      <c r="F2877">
        <v>28025</v>
      </c>
      <c r="G2877">
        <v>35.375145699999997</v>
      </c>
      <c r="H2877">
        <v>-80.725954599999994</v>
      </c>
      <c r="I2877">
        <v>3.5</v>
      </c>
      <c r="J2877">
        <v>6</v>
      </c>
      <c r="K2877">
        <v>1</v>
      </c>
      <c r="L2877" t="s">
        <v>10308</v>
      </c>
    </row>
    <row r="2878" spans="1:12" x14ac:dyDescent="0.2">
      <c r="A2878" t="s">
        <v>10309</v>
      </c>
      <c r="B2878" t="s">
        <v>891</v>
      </c>
      <c r="C2878" t="s">
        <v>10310</v>
      </c>
      <c r="D2878" t="s">
        <v>21</v>
      </c>
      <c r="E2878" t="s">
        <v>16</v>
      </c>
      <c r="F2878">
        <v>28208</v>
      </c>
      <c r="G2878">
        <v>35.244063500000003</v>
      </c>
      <c r="H2878">
        <v>-80.891992500000001</v>
      </c>
      <c r="I2878">
        <v>1.5</v>
      </c>
      <c r="J2878">
        <v>34</v>
      </c>
      <c r="K2878">
        <v>1</v>
      </c>
      <c r="L2878" t="s">
        <v>10311</v>
      </c>
    </row>
    <row r="2879" spans="1:12" x14ac:dyDescent="0.2">
      <c r="A2879" t="s">
        <v>10312</v>
      </c>
      <c r="B2879" t="s">
        <v>10313</v>
      </c>
      <c r="C2879" t="s">
        <v>10314</v>
      </c>
      <c r="D2879" t="s">
        <v>21</v>
      </c>
      <c r="E2879" t="s">
        <v>16</v>
      </c>
      <c r="F2879">
        <v>28202</v>
      </c>
      <c r="G2879">
        <v>35.224044999999997</v>
      </c>
      <c r="H2879">
        <v>-80.848662000000004</v>
      </c>
      <c r="I2879">
        <v>4.5</v>
      </c>
      <c r="J2879">
        <v>3</v>
      </c>
      <c r="K2879">
        <v>1</v>
      </c>
      <c r="L2879" t="s">
        <v>10315</v>
      </c>
    </row>
    <row r="2880" spans="1:12" x14ac:dyDescent="0.2">
      <c r="A2880" t="s">
        <v>10316</v>
      </c>
      <c r="B2880" t="s">
        <v>10317</v>
      </c>
      <c r="C2880" t="s">
        <v>10318</v>
      </c>
      <c r="D2880" t="s">
        <v>21</v>
      </c>
      <c r="E2880" t="s">
        <v>16</v>
      </c>
      <c r="F2880">
        <v>28281</v>
      </c>
      <c r="G2880">
        <v>35.226339400000001</v>
      </c>
      <c r="H2880">
        <v>-80.845001100000005</v>
      </c>
      <c r="I2880">
        <v>4.5</v>
      </c>
      <c r="J2880">
        <v>35</v>
      </c>
      <c r="K2880">
        <v>1</v>
      </c>
      <c r="L2880" t="s">
        <v>10319</v>
      </c>
    </row>
    <row r="2881" spans="1:12" x14ac:dyDescent="0.2">
      <c r="A2881" t="s">
        <v>10320</v>
      </c>
      <c r="B2881" t="s">
        <v>10321</v>
      </c>
      <c r="C2881" t="s">
        <v>391</v>
      </c>
      <c r="D2881" t="s">
        <v>21</v>
      </c>
      <c r="E2881" t="s">
        <v>16</v>
      </c>
      <c r="F2881">
        <v>28211</v>
      </c>
      <c r="G2881">
        <v>35.152231100000002</v>
      </c>
      <c r="H2881">
        <v>-80.831896799999996</v>
      </c>
      <c r="I2881">
        <v>4</v>
      </c>
      <c r="J2881">
        <v>4</v>
      </c>
      <c r="K2881">
        <v>1</v>
      </c>
      <c r="L2881" t="s">
        <v>10322</v>
      </c>
    </row>
    <row r="2882" spans="1:12" x14ac:dyDescent="0.2">
      <c r="A2882" t="s">
        <v>10323</v>
      </c>
      <c r="B2882" t="s">
        <v>1093</v>
      </c>
      <c r="C2882" t="s">
        <v>10324</v>
      </c>
      <c r="D2882" t="s">
        <v>39</v>
      </c>
      <c r="E2882" t="s">
        <v>16</v>
      </c>
      <c r="F2882">
        <v>28027</v>
      </c>
      <c r="G2882">
        <v>35.373189600000003</v>
      </c>
      <c r="H2882">
        <v>-80.724971499999995</v>
      </c>
      <c r="I2882">
        <v>2</v>
      </c>
      <c r="J2882">
        <v>22</v>
      </c>
      <c r="K2882">
        <v>1</v>
      </c>
      <c r="L2882" t="s">
        <v>1131</v>
      </c>
    </row>
    <row r="2883" spans="1:12" x14ac:dyDescent="0.2">
      <c r="A2883" t="s">
        <v>10325</v>
      </c>
      <c r="B2883" t="s">
        <v>10326</v>
      </c>
      <c r="C2883" t="s">
        <v>10327</v>
      </c>
      <c r="D2883" t="s">
        <v>1239</v>
      </c>
      <c r="E2883" t="s">
        <v>16</v>
      </c>
      <c r="F2883">
        <v>28107</v>
      </c>
      <c r="G2883">
        <v>35.2512288</v>
      </c>
      <c r="H2883">
        <v>-80.500666899999999</v>
      </c>
      <c r="I2883">
        <v>4.5</v>
      </c>
      <c r="J2883">
        <v>23</v>
      </c>
      <c r="K2883">
        <v>1</v>
      </c>
      <c r="L2883" t="s">
        <v>10328</v>
      </c>
    </row>
    <row r="2884" spans="1:12" x14ac:dyDescent="0.2">
      <c r="A2884" t="s">
        <v>10329</v>
      </c>
      <c r="B2884" t="s">
        <v>10330</v>
      </c>
      <c r="C2884" t="s">
        <v>10331</v>
      </c>
      <c r="D2884" t="s">
        <v>39</v>
      </c>
      <c r="E2884" t="s">
        <v>16</v>
      </c>
      <c r="F2884">
        <v>28027</v>
      </c>
      <c r="G2884">
        <v>35.370838262299998</v>
      </c>
      <c r="H2884">
        <v>-80.725095271200004</v>
      </c>
      <c r="I2884">
        <v>4.5</v>
      </c>
      <c r="J2884">
        <v>100</v>
      </c>
      <c r="K2884">
        <v>1</v>
      </c>
      <c r="L2884" t="s">
        <v>10332</v>
      </c>
    </row>
    <row r="2885" spans="1:12" x14ac:dyDescent="0.2">
      <c r="A2885" t="s">
        <v>10333</v>
      </c>
      <c r="B2885" t="s">
        <v>10334</v>
      </c>
      <c r="C2885" t="s">
        <v>10335</v>
      </c>
      <c r="D2885" t="s">
        <v>295</v>
      </c>
      <c r="E2885" t="s">
        <v>16</v>
      </c>
      <c r="F2885">
        <v>28134</v>
      </c>
      <c r="G2885">
        <v>35.082298999999999</v>
      </c>
      <c r="H2885">
        <v>-80.875896999999995</v>
      </c>
      <c r="I2885">
        <v>3</v>
      </c>
      <c r="J2885">
        <v>4</v>
      </c>
      <c r="K2885">
        <v>1</v>
      </c>
      <c r="L2885" t="s">
        <v>143</v>
      </c>
    </row>
    <row r="2886" spans="1:12" x14ac:dyDescent="0.2">
      <c r="A2886" t="s">
        <v>10336</v>
      </c>
      <c r="B2886" t="s">
        <v>10337</v>
      </c>
      <c r="C2886" t="s">
        <v>10338</v>
      </c>
      <c r="D2886" t="s">
        <v>21</v>
      </c>
      <c r="E2886" t="s">
        <v>16</v>
      </c>
      <c r="F2886">
        <v>28211</v>
      </c>
      <c r="G2886">
        <v>35.153881800000001</v>
      </c>
      <c r="H2886">
        <v>-80.827831000000003</v>
      </c>
      <c r="I2886">
        <v>4</v>
      </c>
      <c r="J2886">
        <v>356</v>
      </c>
      <c r="K2886">
        <v>1</v>
      </c>
      <c r="L2886" t="s">
        <v>10339</v>
      </c>
    </row>
    <row r="2887" spans="1:12" x14ac:dyDescent="0.2">
      <c r="A2887" t="s">
        <v>10340</v>
      </c>
      <c r="B2887" t="s">
        <v>314</v>
      </c>
      <c r="C2887" t="s">
        <v>10341</v>
      </c>
      <c r="D2887" t="s">
        <v>10342</v>
      </c>
      <c r="E2887" t="s">
        <v>16</v>
      </c>
      <c r="F2887">
        <v>28130</v>
      </c>
      <c r="G2887">
        <v>35.305683700000003</v>
      </c>
      <c r="H2887">
        <v>-80.860696799999999</v>
      </c>
      <c r="I2887">
        <v>3</v>
      </c>
      <c r="J2887">
        <v>4</v>
      </c>
      <c r="K2887">
        <v>1</v>
      </c>
      <c r="L2887" t="s">
        <v>10343</v>
      </c>
    </row>
    <row r="2888" spans="1:12" x14ac:dyDescent="0.2">
      <c r="A2888" t="s">
        <v>10344</v>
      </c>
      <c r="B2888" t="s">
        <v>10345</v>
      </c>
      <c r="C2888" t="s">
        <v>10346</v>
      </c>
      <c r="D2888" t="s">
        <v>21</v>
      </c>
      <c r="E2888" t="s">
        <v>16</v>
      </c>
      <c r="F2888">
        <v>28262</v>
      </c>
      <c r="G2888">
        <v>35.3374302</v>
      </c>
      <c r="H2888">
        <v>-80.708778300000006</v>
      </c>
      <c r="I2888">
        <v>2</v>
      </c>
      <c r="J2888">
        <v>5</v>
      </c>
      <c r="K2888">
        <v>1</v>
      </c>
      <c r="L2888" t="s">
        <v>10347</v>
      </c>
    </row>
    <row r="2889" spans="1:12" x14ac:dyDescent="0.2">
      <c r="A2889" t="s">
        <v>10348</v>
      </c>
      <c r="B2889" t="s">
        <v>10349</v>
      </c>
      <c r="C2889" t="s">
        <v>4167</v>
      </c>
      <c r="D2889" t="s">
        <v>15</v>
      </c>
      <c r="E2889" t="s">
        <v>16</v>
      </c>
      <c r="F2889">
        <v>28031</v>
      </c>
      <c r="G2889">
        <v>35.484324943200001</v>
      </c>
      <c r="H2889">
        <v>-80.877969278699993</v>
      </c>
      <c r="I2889">
        <v>3</v>
      </c>
      <c r="J2889">
        <v>10</v>
      </c>
      <c r="K2889">
        <v>0</v>
      </c>
      <c r="L2889" t="s">
        <v>2905</v>
      </c>
    </row>
    <row r="2890" spans="1:12" x14ac:dyDescent="0.2">
      <c r="A2890" t="s">
        <v>10350</v>
      </c>
      <c r="B2890" t="s">
        <v>10351</v>
      </c>
      <c r="C2890" t="s">
        <v>10352</v>
      </c>
      <c r="D2890" t="s">
        <v>21</v>
      </c>
      <c r="E2890" t="s">
        <v>16</v>
      </c>
      <c r="F2890">
        <v>28273</v>
      </c>
      <c r="G2890">
        <v>35.102867400000001</v>
      </c>
      <c r="H2890">
        <v>-80.984861899999999</v>
      </c>
      <c r="I2890">
        <v>3.5</v>
      </c>
      <c r="J2890">
        <v>32</v>
      </c>
      <c r="K2890">
        <v>0</v>
      </c>
      <c r="L2890" t="s">
        <v>328</v>
      </c>
    </row>
    <row r="2891" spans="1:12" x14ac:dyDescent="0.2">
      <c r="A2891" t="s">
        <v>10353</v>
      </c>
      <c r="B2891" t="s">
        <v>10354</v>
      </c>
      <c r="C2891" t="s">
        <v>10355</v>
      </c>
      <c r="D2891" t="s">
        <v>21</v>
      </c>
      <c r="E2891" t="s">
        <v>16</v>
      </c>
      <c r="F2891">
        <v>28273</v>
      </c>
      <c r="G2891">
        <v>35.138099500000003</v>
      </c>
      <c r="H2891">
        <v>-80.935245800000004</v>
      </c>
      <c r="I2891">
        <v>3</v>
      </c>
      <c r="J2891">
        <v>92</v>
      </c>
      <c r="K2891">
        <v>1</v>
      </c>
      <c r="L2891" t="s">
        <v>10011</v>
      </c>
    </row>
    <row r="2892" spans="1:12" x14ac:dyDescent="0.2">
      <c r="A2892" t="s">
        <v>10356</v>
      </c>
      <c r="B2892" t="s">
        <v>10357</v>
      </c>
      <c r="C2892" t="s">
        <v>10358</v>
      </c>
      <c r="D2892" t="s">
        <v>26</v>
      </c>
      <c r="E2892" t="s">
        <v>16</v>
      </c>
      <c r="F2892">
        <v>28078</v>
      </c>
      <c r="G2892">
        <v>35.441734799999999</v>
      </c>
      <c r="H2892">
        <v>-80.864632</v>
      </c>
      <c r="I2892">
        <v>3</v>
      </c>
      <c r="J2892">
        <v>4</v>
      </c>
      <c r="K2892">
        <v>1</v>
      </c>
      <c r="L2892" t="s">
        <v>10359</v>
      </c>
    </row>
    <row r="2893" spans="1:12" x14ac:dyDescent="0.2">
      <c r="A2893" t="s">
        <v>10360</v>
      </c>
      <c r="B2893" t="s">
        <v>10361</v>
      </c>
      <c r="C2893" t="s">
        <v>10362</v>
      </c>
      <c r="D2893" t="s">
        <v>21</v>
      </c>
      <c r="E2893" t="s">
        <v>16</v>
      </c>
      <c r="F2893">
        <v>28273</v>
      </c>
      <c r="G2893">
        <v>35.134005500000001</v>
      </c>
      <c r="H2893">
        <v>-80.875424899999999</v>
      </c>
      <c r="I2893">
        <v>2</v>
      </c>
      <c r="J2893">
        <v>8</v>
      </c>
      <c r="K2893">
        <v>1</v>
      </c>
      <c r="L2893" t="s">
        <v>10363</v>
      </c>
    </row>
    <row r="2894" spans="1:12" x14ac:dyDescent="0.2">
      <c r="A2894" t="s">
        <v>10364</v>
      </c>
      <c r="B2894" t="s">
        <v>8196</v>
      </c>
      <c r="C2894" t="s">
        <v>10365</v>
      </c>
      <c r="D2894" t="s">
        <v>39</v>
      </c>
      <c r="E2894" t="s">
        <v>16</v>
      </c>
      <c r="F2894">
        <v>28027</v>
      </c>
      <c r="G2894">
        <v>35.418841805699998</v>
      </c>
      <c r="H2894">
        <v>-80.675112605099997</v>
      </c>
      <c r="I2894">
        <v>2.5</v>
      </c>
      <c r="J2894">
        <v>10</v>
      </c>
      <c r="K2894">
        <v>1</v>
      </c>
      <c r="L2894" t="s">
        <v>4316</v>
      </c>
    </row>
    <row r="2895" spans="1:12" x14ac:dyDescent="0.2">
      <c r="A2895" t="s">
        <v>10366</v>
      </c>
      <c r="B2895" t="s">
        <v>10367</v>
      </c>
      <c r="C2895" t="s">
        <v>10368</v>
      </c>
      <c r="D2895" t="s">
        <v>21</v>
      </c>
      <c r="E2895" t="s">
        <v>16</v>
      </c>
      <c r="F2895">
        <v>28216</v>
      </c>
      <c r="G2895">
        <v>35.352552799999998</v>
      </c>
      <c r="H2895">
        <v>-80.851188800000003</v>
      </c>
      <c r="I2895">
        <v>2.5</v>
      </c>
      <c r="J2895">
        <v>3</v>
      </c>
      <c r="K2895">
        <v>0</v>
      </c>
      <c r="L2895" t="s">
        <v>3298</v>
      </c>
    </row>
    <row r="2896" spans="1:12" x14ac:dyDescent="0.2">
      <c r="A2896" t="s">
        <v>10369</v>
      </c>
      <c r="B2896" t="s">
        <v>10370</v>
      </c>
      <c r="D2896" t="s">
        <v>21</v>
      </c>
      <c r="E2896" t="s">
        <v>16</v>
      </c>
      <c r="F2896">
        <v>28203</v>
      </c>
      <c r="G2896">
        <v>35.2146586</v>
      </c>
      <c r="H2896">
        <v>-80.859919300000001</v>
      </c>
      <c r="I2896">
        <v>5</v>
      </c>
      <c r="J2896">
        <v>3</v>
      </c>
      <c r="K2896">
        <v>1</v>
      </c>
      <c r="L2896" t="s">
        <v>10371</v>
      </c>
    </row>
    <row r="2897" spans="1:12" x14ac:dyDescent="0.2">
      <c r="A2897" t="s">
        <v>10372</v>
      </c>
      <c r="B2897" t="s">
        <v>10373</v>
      </c>
      <c r="C2897" t="s">
        <v>9187</v>
      </c>
      <c r="D2897" t="s">
        <v>21</v>
      </c>
      <c r="E2897" t="s">
        <v>16</v>
      </c>
      <c r="F2897">
        <v>28208</v>
      </c>
      <c r="G2897">
        <v>35.2399323</v>
      </c>
      <c r="H2897">
        <v>-80.898045199999999</v>
      </c>
      <c r="I2897">
        <v>3</v>
      </c>
      <c r="J2897">
        <v>3</v>
      </c>
      <c r="K2897">
        <v>1</v>
      </c>
      <c r="L2897" t="s">
        <v>287</v>
      </c>
    </row>
    <row r="2898" spans="1:12" x14ac:dyDescent="0.2">
      <c r="A2898" t="s">
        <v>10374</v>
      </c>
      <c r="B2898" t="s">
        <v>10375</v>
      </c>
      <c r="C2898" t="s">
        <v>10063</v>
      </c>
      <c r="D2898" t="s">
        <v>21</v>
      </c>
      <c r="E2898" t="s">
        <v>16</v>
      </c>
      <c r="F2898">
        <v>28208</v>
      </c>
      <c r="G2898">
        <v>35.222020000000001</v>
      </c>
      <c r="H2898">
        <v>-80.943928</v>
      </c>
      <c r="I2898">
        <v>1.5</v>
      </c>
      <c r="J2898">
        <v>30</v>
      </c>
      <c r="K2898">
        <v>1</v>
      </c>
      <c r="L2898" t="s">
        <v>5759</v>
      </c>
    </row>
    <row r="2899" spans="1:12" x14ac:dyDescent="0.2">
      <c r="A2899" t="s">
        <v>10376</v>
      </c>
      <c r="B2899" t="s">
        <v>10377</v>
      </c>
      <c r="C2899" t="s">
        <v>10378</v>
      </c>
      <c r="D2899" t="s">
        <v>21</v>
      </c>
      <c r="E2899" t="s">
        <v>16</v>
      </c>
      <c r="F2899">
        <v>28277</v>
      </c>
      <c r="G2899">
        <v>35.03884</v>
      </c>
      <c r="H2899">
        <v>-80.794703999999996</v>
      </c>
      <c r="I2899">
        <v>1.5</v>
      </c>
      <c r="J2899">
        <v>6</v>
      </c>
      <c r="K2899">
        <v>0</v>
      </c>
      <c r="L2899" t="s">
        <v>10379</v>
      </c>
    </row>
    <row r="2900" spans="1:12" x14ac:dyDescent="0.2">
      <c r="A2900" t="s">
        <v>10380</v>
      </c>
      <c r="B2900" t="s">
        <v>10381</v>
      </c>
      <c r="C2900" t="s">
        <v>10382</v>
      </c>
      <c r="D2900" t="s">
        <v>21</v>
      </c>
      <c r="E2900" t="s">
        <v>16</v>
      </c>
      <c r="F2900">
        <v>28262</v>
      </c>
      <c r="G2900">
        <v>35.310920000000003</v>
      </c>
      <c r="H2900">
        <v>-80.745850000000004</v>
      </c>
      <c r="I2900">
        <v>4</v>
      </c>
      <c r="J2900">
        <v>45</v>
      </c>
      <c r="K2900">
        <v>0</v>
      </c>
      <c r="L2900" t="s">
        <v>10383</v>
      </c>
    </row>
    <row r="2901" spans="1:12" x14ac:dyDescent="0.2">
      <c r="A2901" t="s">
        <v>10384</v>
      </c>
      <c r="B2901" t="s">
        <v>202</v>
      </c>
      <c r="C2901" t="s">
        <v>391</v>
      </c>
      <c r="D2901" t="s">
        <v>21</v>
      </c>
      <c r="E2901" t="s">
        <v>16</v>
      </c>
      <c r="F2901">
        <v>28211</v>
      </c>
      <c r="G2901">
        <v>35.151461599999998</v>
      </c>
      <c r="H2901">
        <v>-80.831273199999998</v>
      </c>
      <c r="I2901">
        <v>3.5</v>
      </c>
      <c r="J2901">
        <v>10</v>
      </c>
      <c r="K2901">
        <v>1</v>
      </c>
      <c r="L2901" t="s">
        <v>10385</v>
      </c>
    </row>
    <row r="2902" spans="1:12" x14ac:dyDescent="0.2">
      <c r="A2902" t="s">
        <v>10386</v>
      </c>
      <c r="B2902" t="s">
        <v>10387</v>
      </c>
      <c r="C2902" t="s">
        <v>10388</v>
      </c>
      <c r="D2902" t="s">
        <v>643</v>
      </c>
      <c r="E2902" t="s">
        <v>16</v>
      </c>
      <c r="F2902">
        <v>28079</v>
      </c>
      <c r="G2902">
        <v>35.079590500000002</v>
      </c>
      <c r="H2902">
        <v>-80.654801500000005</v>
      </c>
      <c r="I2902">
        <v>4</v>
      </c>
      <c r="J2902">
        <v>10</v>
      </c>
      <c r="K2902">
        <v>1</v>
      </c>
      <c r="L2902" t="s">
        <v>10389</v>
      </c>
    </row>
    <row r="2903" spans="1:12" x14ac:dyDescent="0.2">
      <c r="A2903" t="s">
        <v>10390</v>
      </c>
      <c r="B2903" t="s">
        <v>10391</v>
      </c>
      <c r="C2903" t="s">
        <v>6534</v>
      </c>
      <c r="D2903" t="s">
        <v>21</v>
      </c>
      <c r="E2903" t="s">
        <v>16</v>
      </c>
      <c r="F2903">
        <v>28202</v>
      </c>
      <c r="G2903">
        <v>35.223694999999999</v>
      </c>
      <c r="H2903">
        <v>-80.843591000000004</v>
      </c>
      <c r="I2903">
        <v>2.5</v>
      </c>
      <c r="J2903">
        <v>3</v>
      </c>
      <c r="K2903">
        <v>1</v>
      </c>
      <c r="L2903" t="s">
        <v>10392</v>
      </c>
    </row>
    <row r="2904" spans="1:12" x14ac:dyDescent="0.2">
      <c r="A2904" t="s">
        <v>10393</v>
      </c>
      <c r="B2904" t="s">
        <v>10394</v>
      </c>
      <c r="C2904" t="s">
        <v>10395</v>
      </c>
      <c r="D2904" t="s">
        <v>39</v>
      </c>
      <c r="E2904" t="s">
        <v>16</v>
      </c>
      <c r="F2904">
        <v>28027</v>
      </c>
      <c r="G2904">
        <v>35.3967666522</v>
      </c>
      <c r="H2904">
        <v>-80.6091826344</v>
      </c>
      <c r="I2904">
        <v>4.5</v>
      </c>
      <c r="J2904">
        <v>48</v>
      </c>
      <c r="K2904">
        <v>1</v>
      </c>
      <c r="L2904" t="s">
        <v>10396</v>
      </c>
    </row>
    <row r="2905" spans="1:12" x14ac:dyDescent="0.2">
      <c r="A2905" t="s">
        <v>10397</v>
      </c>
      <c r="B2905" t="s">
        <v>10398</v>
      </c>
      <c r="C2905" t="s">
        <v>10399</v>
      </c>
      <c r="D2905" t="s">
        <v>15</v>
      </c>
      <c r="E2905" t="s">
        <v>16</v>
      </c>
      <c r="F2905">
        <v>28031</v>
      </c>
      <c r="G2905">
        <v>35.448084799999997</v>
      </c>
      <c r="H2905">
        <v>-80.890136200000001</v>
      </c>
      <c r="I2905">
        <v>4</v>
      </c>
      <c r="J2905">
        <v>3</v>
      </c>
      <c r="K2905">
        <v>0</v>
      </c>
      <c r="L2905" t="s">
        <v>140</v>
      </c>
    </row>
    <row r="2906" spans="1:12" x14ac:dyDescent="0.2">
      <c r="A2906" t="s">
        <v>10400</v>
      </c>
      <c r="B2906" t="s">
        <v>10401</v>
      </c>
      <c r="C2906" t="s">
        <v>10402</v>
      </c>
      <c r="D2906" t="s">
        <v>239</v>
      </c>
      <c r="E2906" t="s">
        <v>16</v>
      </c>
      <c r="F2906">
        <v>28173</v>
      </c>
      <c r="G2906">
        <v>34.932424300000001</v>
      </c>
      <c r="H2906">
        <v>-80.747253999999998</v>
      </c>
      <c r="I2906">
        <v>2.5</v>
      </c>
      <c r="J2906">
        <v>14</v>
      </c>
      <c r="K2906">
        <v>1</v>
      </c>
      <c r="L2906" t="s">
        <v>176</v>
      </c>
    </row>
    <row r="2907" spans="1:12" x14ac:dyDescent="0.2">
      <c r="A2907" t="s">
        <v>10403</v>
      </c>
      <c r="B2907" t="s">
        <v>10404</v>
      </c>
      <c r="C2907" t="s">
        <v>10405</v>
      </c>
      <c r="D2907" t="s">
        <v>942</v>
      </c>
      <c r="E2907" t="s">
        <v>16</v>
      </c>
      <c r="F2907">
        <v>28120</v>
      </c>
      <c r="G2907">
        <v>35.274605299999997</v>
      </c>
      <c r="H2907">
        <v>-81.0167383</v>
      </c>
      <c r="I2907">
        <v>4.5</v>
      </c>
      <c r="J2907">
        <v>7</v>
      </c>
      <c r="K2907">
        <v>1</v>
      </c>
      <c r="L2907" t="s">
        <v>10406</v>
      </c>
    </row>
    <row r="2908" spans="1:12" x14ac:dyDescent="0.2">
      <c r="A2908" t="s">
        <v>10407</v>
      </c>
      <c r="B2908" t="s">
        <v>10408</v>
      </c>
      <c r="C2908" t="s">
        <v>10409</v>
      </c>
      <c r="D2908" t="s">
        <v>26</v>
      </c>
      <c r="E2908" t="s">
        <v>16</v>
      </c>
      <c r="F2908">
        <v>28078</v>
      </c>
      <c r="G2908">
        <v>35.443893000000003</v>
      </c>
      <c r="H2908">
        <v>-80.863847000000007</v>
      </c>
      <c r="I2908">
        <v>5</v>
      </c>
      <c r="J2908">
        <v>5</v>
      </c>
      <c r="K2908">
        <v>1</v>
      </c>
      <c r="L2908" t="s">
        <v>3345</v>
      </c>
    </row>
    <row r="2909" spans="1:12" x14ac:dyDescent="0.2">
      <c r="A2909" t="s">
        <v>10410</v>
      </c>
      <c r="B2909" t="s">
        <v>10411</v>
      </c>
      <c r="C2909" t="s">
        <v>10412</v>
      </c>
      <c r="D2909" t="s">
        <v>21</v>
      </c>
      <c r="E2909" t="s">
        <v>16</v>
      </c>
      <c r="F2909">
        <v>28212</v>
      </c>
      <c r="G2909">
        <v>35.181776900000003</v>
      </c>
      <c r="H2909">
        <v>-80.756372999999996</v>
      </c>
      <c r="I2909">
        <v>3</v>
      </c>
      <c r="J2909">
        <v>4</v>
      </c>
      <c r="K2909">
        <v>0</v>
      </c>
      <c r="L2909" t="s">
        <v>10413</v>
      </c>
    </row>
    <row r="2910" spans="1:12" x14ac:dyDescent="0.2">
      <c r="A2910" t="s">
        <v>10414</v>
      </c>
      <c r="B2910" t="s">
        <v>10415</v>
      </c>
      <c r="C2910" t="s">
        <v>6784</v>
      </c>
      <c r="D2910" t="s">
        <v>39</v>
      </c>
      <c r="E2910" t="s">
        <v>16</v>
      </c>
      <c r="F2910">
        <v>28027</v>
      </c>
      <c r="G2910">
        <v>35.3700689</v>
      </c>
      <c r="H2910">
        <v>-80.723929799999993</v>
      </c>
      <c r="I2910">
        <v>2.5</v>
      </c>
      <c r="J2910">
        <v>3</v>
      </c>
      <c r="K2910">
        <v>1</v>
      </c>
      <c r="L2910" t="s">
        <v>810</v>
      </c>
    </row>
    <row r="2911" spans="1:12" x14ac:dyDescent="0.2">
      <c r="A2911" t="s">
        <v>10416</v>
      </c>
      <c r="B2911" t="s">
        <v>10417</v>
      </c>
      <c r="C2911" t="s">
        <v>10418</v>
      </c>
      <c r="D2911" t="s">
        <v>9498</v>
      </c>
      <c r="E2911" t="s">
        <v>16</v>
      </c>
      <c r="F2911">
        <v>28104</v>
      </c>
      <c r="G2911">
        <v>35.023559599999999</v>
      </c>
      <c r="H2911">
        <v>-80.760791100000006</v>
      </c>
      <c r="I2911">
        <v>4.5</v>
      </c>
      <c r="J2911">
        <v>39</v>
      </c>
      <c r="K2911">
        <v>1</v>
      </c>
      <c r="L2911" t="s">
        <v>10419</v>
      </c>
    </row>
    <row r="2912" spans="1:12" x14ac:dyDescent="0.2">
      <c r="A2912" t="s">
        <v>10420</v>
      </c>
      <c r="B2912" t="s">
        <v>10421</v>
      </c>
      <c r="C2912" t="s">
        <v>10422</v>
      </c>
      <c r="D2912" t="s">
        <v>21</v>
      </c>
      <c r="E2912" t="s">
        <v>16</v>
      </c>
      <c r="F2912">
        <v>28262</v>
      </c>
      <c r="G2912">
        <v>35.333030999999998</v>
      </c>
      <c r="H2912">
        <v>-80.717127000000005</v>
      </c>
      <c r="I2912">
        <v>3.5</v>
      </c>
      <c r="J2912">
        <v>9</v>
      </c>
      <c r="K2912">
        <v>0</v>
      </c>
      <c r="L2912" t="s">
        <v>5307</v>
      </c>
    </row>
    <row r="2913" spans="1:12" x14ac:dyDescent="0.2">
      <c r="A2913" t="s">
        <v>10423</v>
      </c>
      <c r="B2913" t="s">
        <v>10424</v>
      </c>
      <c r="C2913" t="s">
        <v>10425</v>
      </c>
      <c r="D2913" t="s">
        <v>135</v>
      </c>
      <c r="E2913" t="s">
        <v>16</v>
      </c>
      <c r="F2913">
        <v>28105</v>
      </c>
      <c r="G2913">
        <v>35.129900399999997</v>
      </c>
      <c r="H2913">
        <v>-80.718388200000007</v>
      </c>
      <c r="I2913">
        <v>3</v>
      </c>
      <c r="J2913">
        <v>4</v>
      </c>
      <c r="K2913">
        <v>1</v>
      </c>
      <c r="L2913" t="s">
        <v>10426</v>
      </c>
    </row>
    <row r="2914" spans="1:12" x14ac:dyDescent="0.2">
      <c r="A2914" t="s">
        <v>10427</v>
      </c>
      <c r="B2914" t="s">
        <v>10428</v>
      </c>
      <c r="C2914" t="s">
        <v>10429</v>
      </c>
      <c r="D2914" t="s">
        <v>588</v>
      </c>
      <c r="E2914" t="s">
        <v>16</v>
      </c>
      <c r="F2914">
        <v>28110</v>
      </c>
      <c r="G2914">
        <v>35.049802300000003</v>
      </c>
      <c r="H2914">
        <v>-80.643920699999995</v>
      </c>
      <c r="I2914">
        <v>2.5</v>
      </c>
      <c r="J2914">
        <v>3</v>
      </c>
      <c r="K2914">
        <v>1</v>
      </c>
      <c r="L2914" t="s">
        <v>10430</v>
      </c>
    </row>
    <row r="2915" spans="1:12" x14ac:dyDescent="0.2">
      <c r="A2915" t="s">
        <v>10431</v>
      </c>
      <c r="B2915" t="s">
        <v>10432</v>
      </c>
      <c r="C2915" t="s">
        <v>10433</v>
      </c>
      <c r="D2915" t="s">
        <v>30</v>
      </c>
      <c r="E2915" t="s">
        <v>16</v>
      </c>
      <c r="F2915">
        <v>28054</v>
      </c>
      <c r="G2915">
        <v>35.276178199999997</v>
      </c>
      <c r="H2915">
        <v>-81.119822999999997</v>
      </c>
      <c r="I2915">
        <v>4</v>
      </c>
      <c r="J2915">
        <v>8</v>
      </c>
      <c r="K2915">
        <v>1</v>
      </c>
      <c r="L2915" t="s">
        <v>1056</v>
      </c>
    </row>
    <row r="2916" spans="1:12" x14ac:dyDescent="0.2">
      <c r="A2916" t="s">
        <v>10434</v>
      </c>
      <c r="B2916" t="s">
        <v>10435</v>
      </c>
      <c r="C2916" t="s">
        <v>10436</v>
      </c>
      <c r="D2916" t="s">
        <v>21</v>
      </c>
      <c r="E2916" t="s">
        <v>16</v>
      </c>
      <c r="F2916">
        <v>28269</v>
      </c>
      <c r="G2916">
        <v>35.343331599999999</v>
      </c>
      <c r="H2916">
        <v>-80.769027300000005</v>
      </c>
      <c r="I2916">
        <v>3.5</v>
      </c>
      <c r="J2916">
        <v>12</v>
      </c>
      <c r="K2916">
        <v>0</v>
      </c>
      <c r="L2916" t="s">
        <v>10437</v>
      </c>
    </row>
    <row r="2917" spans="1:12" x14ac:dyDescent="0.2">
      <c r="A2917" t="s">
        <v>10438</v>
      </c>
      <c r="B2917" t="s">
        <v>10439</v>
      </c>
      <c r="C2917" t="s">
        <v>10440</v>
      </c>
      <c r="D2917" t="s">
        <v>21</v>
      </c>
      <c r="E2917" t="s">
        <v>16</v>
      </c>
      <c r="F2917">
        <v>28273</v>
      </c>
      <c r="G2917">
        <v>35.147991400000002</v>
      </c>
      <c r="H2917">
        <v>-80.929716499999998</v>
      </c>
      <c r="I2917">
        <v>4</v>
      </c>
      <c r="J2917">
        <v>4</v>
      </c>
      <c r="K2917">
        <v>1</v>
      </c>
      <c r="L2917" t="s">
        <v>10441</v>
      </c>
    </row>
    <row r="2918" spans="1:12" x14ac:dyDescent="0.2">
      <c r="A2918" t="s">
        <v>10442</v>
      </c>
      <c r="B2918" t="s">
        <v>2950</v>
      </c>
      <c r="C2918" t="s">
        <v>8803</v>
      </c>
      <c r="D2918" t="s">
        <v>21</v>
      </c>
      <c r="E2918" t="s">
        <v>16</v>
      </c>
      <c r="F2918">
        <v>28203</v>
      </c>
      <c r="G2918">
        <v>35.208928421499998</v>
      </c>
      <c r="H2918">
        <v>-80.861190665600006</v>
      </c>
      <c r="I2918">
        <v>4</v>
      </c>
      <c r="J2918">
        <v>18</v>
      </c>
      <c r="K2918">
        <v>1</v>
      </c>
      <c r="L2918" t="s">
        <v>10443</v>
      </c>
    </row>
    <row r="2919" spans="1:12" x14ac:dyDescent="0.2">
      <c r="A2919" t="s">
        <v>10444</v>
      </c>
      <c r="B2919" t="s">
        <v>10445</v>
      </c>
      <c r="C2919" t="s">
        <v>10446</v>
      </c>
      <c r="D2919" t="s">
        <v>21</v>
      </c>
      <c r="E2919" t="s">
        <v>16</v>
      </c>
      <c r="F2919">
        <v>28209</v>
      </c>
      <c r="G2919">
        <v>35.153438600000001</v>
      </c>
      <c r="H2919">
        <v>-80.841065700000001</v>
      </c>
      <c r="I2919">
        <v>4</v>
      </c>
      <c r="J2919">
        <v>17</v>
      </c>
      <c r="K2919">
        <v>1</v>
      </c>
      <c r="L2919" t="s">
        <v>2743</v>
      </c>
    </row>
    <row r="2920" spans="1:12" x14ac:dyDescent="0.2">
      <c r="A2920" t="s">
        <v>10447</v>
      </c>
      <c r="B2920" t="s">
        <v>345</v>
      </c>
      <c r="C2920" t="s">
        <v>10448</v>
      </c>
      <c r="D2920" t="s">
        <v>30</v>
      </c>
      <c r="E2920" t="s">
        <v>16</v>
      </c>
      <c r="F2920">
        <v>28054</v>
      </c>
      <c r="G2920">
        <v>35.262106000000003</v>
      </c>
      <c r="H2920">
        <v>-81.138489000000007</v>
      </c>
      <c r="I2920">
        <v>3</v>
      </c>
      <c r="J2920">
        <v>30</v>
      </c>
      <c r="K2920">
        <v>1</v>
      </c>
      <c r="L2920" t="s">
        <v>10449</v>
      </c>
    </row>
    <row r="2921" spans="1:12" x14ac:dyDescent="0.2">
      <c r="A2921" t="s">
        <v>10450</v>
      </c>
      <c r="B2921" t="s">
        <v>10451</v>
      </c>
      <c r="C2921" t="s">
        <v>10452</v>
      </c>
      <c r="D2921" t="s">
        <v>21</v>
      </c>
      <c r="E2921" t="s">
        <v>16</v>
      </c>
      <c r="F2921">
        <v>28203</v>
      </c>
      <c r="G2921">
        <v>35.200605000000003</v>
      </c>
      <c r="H2921">
        <v>-80.851918999999995</v>
      </c>
      <c r="I2921">
        <v>5</v>
      </c>
      <c r="J2921">
        <v>3</v>
      </c>
      <c r="K2921">
        <v>1</v>
      </c>
      <c r="L2921" t="s">
        <v>10453</v>
      </c>
    </row>
    <row r="2922" spans="1:12" x14ac:dyDescent="0.2">
      <c r="A2922" t="s">
        <v>10454</v>
      </c>
      <c r="B2922" t="s">
        <v>10455</v>
      </c>
      <c r="C2922" t="s">
        <v>10456</v>
      </c>
      <c r="D2922" t="s">
        <v>21</v>
      </c>
      <c r="E2922" t="s">
        <v>16</v>
      </c>
      <c r="F2922">
        <v>28213</v>
      </c>
      <c r="G2922">
        <v>35.257173000000002</v>
      </c>
      <c r="H2922">
        <v>-80.791143000000005</v>
      </c>
      <c r="I2922">
        <v>3</v>
      </c>
      <c r="J2922">
        <v>27</v>
      </c>
      <c r="K2922">
        <v>1</v>
      </c>
      <c r="L2922" t="s">
        <v>10457</v>
      </c>
    </row>
    <row r="2923" spans="1:12" x14ac:dyDescent="0.2">
      <c r="A2923" t="s">
        <v>10458</v>
      </c>
      <c r="B2923" t="s">
        <v>10459</v>
      </c>
      <c r="C2923" t="s">
        <v>10460</v>
      </c>
      <c r="D2923" t="s">
        <v>21</v>
      </c>
      <c r="E2923" t="s">
        <v>16</v>
      </c>
      <c r="F2923">
        <v>28262</v>
      </c>
      <c r="G2923">
        <v>35.300651000000002</v>
      </c>
      <c r="H2923">
        <v>-80.802205000000001</v>
      </c>
      <c r="I2923">
        <v>4</v>
      </c>
      <c r="J2923">
        <v>6</v>
      </c>
      <c r="K2923">
        <v>0</v>
      </c>
      <c r="L2923" t="s">
        <v>10461</v>
      </c>
    </row>
    <row r="2924" spans="1:12" x14ac:dyDescent="0.2">
      <c r="A2924" t="s">
        <v>10462</v>
      </c>
      <c r="B2924" t="s">
        <v>10463</v>
      </c>
      <c r="D2924" t="s">
        <v>21</v>
      </c>
      <c r="E2924" t="s">
        <v>16</v>
      </c>
      <c r="F2924">
        <v>28227</v>
      </c>
      <c r="G2924">
        <v>35.185963384700003</v>
      </c>
      <c r="H2924">
        <v>-80.657634782000002</v>
      </c>
      <c r="I2924">
        <v>3.5</v>
      </c>
      <c r="J2924">
        <v>3</v>
      </c>
      <c r="K2924">
        <v>1</v>
      </c>
      <c r="L2924" t="s">
        <v>10464</v>
      </c>
    </row>
    <row r="2925" spans="1:12" x14ac:dyDescent="0.2">
      <c r="A2925" t="s">
        <v>10465</v>
      </c>
      <c r="B2925" t="s">
        <v>10466</v>
      </c>
      <c r="C2925" t="s">
        <v>10467</v>
      </c>
      <c r="D2925" t="s">
        <v>21</v>
      </c>
      <c r="E2925" t="s">
        <v>16</v>
      </c>
      <c r="F2925">
        <v>28205</v>
      </c>
      <c r="G2925">
        <v>35.247799399999998</v>
      </c>
      <c r="H2925">
        <v>-80.804048199999997</v>
      </c>
      <c r="I2925">
        <v>5</v>
      </c>
      <c r="J2925">
        <v>103</v>
      </c>
      <c r="K2925">
        <v>1</v>
      </c>
      <c r="L2925" t="s">
        <v>10468</v>
      </c>
    </row>
    <row r="2926" spans="1:12" x14ac:dyDescent="0.2">
      <c r="A2926" t="s">
        <v>10469</v>
      </c>
      <c r="B2926" t="s">
        <v>10470</v>
      </c>
      <c r="C2926" t="s">
        <v>10471</v>
      </c>
      <c r="D2926" t="s">
        <v>21</v>
      </c>
      <c r="E2926" t="s">
        <v>16</v>
      </c>
      <c r="F2926">
        <v>28273</v>
      </c>
      <c r="G2926">
        <v>35.161759000000004</v>
      </c>
      <c r="H2926">
        <v>-80.969013000000004</v>
      </c>
      <c r="I2926">
        <v>5</v>
      </c>
      <c r="J2926">
        <v>12</v>
      </c>
      <c r="K2926">
        <v>1</v>
      </c>
      <c r="L2926" t="s">
        <v>10472</v>
      </c>
    </row>
    <row r="2927" spans="1:12" x14ac:dyDescent="0.2">
      <c r="A2927" t="s">
        <v>10473</v>
      </c>
      <c r="B2927" t="s">
        <v>10474</v>
      </c>
      <c r="C2927" t="s">
        <v>10475</v>
      </c>
      <c r="D2927" t="s">
        <v>359</v>
      </c>
      <c r="E2927" t="s">
        <v>16</v>
      </c>
      <c r="F2927">
        <v>28036</v>
      </c>
      <c r="G2927">
        <v>35.494903000000001</v>
      </c>
      <c r="H2927">
        <v>-80.853697999999994</v>
      </c>
      <c r="I2927">
        <v>1.5</v>
      </c>
      <c r="J2927">
        <v>3</v>
      </c>
      <c r="K2927">
        <v>1</v>
      </c>
      <c r="L2927" t="s">
        <v>10476</v>
      </c>
    </row>
    <row r="2928" spans="1:12" x14ac:dyDescent="0.2">
      <c r="A2928" t="s">
        <v>10477</v>
      </c>
      <c r="B2928" t="s">
        <v>891</v>
      </c>
      <c r="C2928" t="s">
        <v>10478</v>
      </c>
      <c r="D2928" t="s">
        <v>39</v>
      </c>
      <c r="E2928" t="s">
        <v>16</v>
      </c>
      <c r="F2928">
        <v>28025</v>
      </c>
      <c r="G2928">
        <v>35.428555057700002</v>
      </c>
      <c r="H2928">
        <v>-80.599485039699999</v>
      </c>
      <c r="I2928">
        <v>2.5</v>
      </c>
      <c r="J2928">
        <v>5</v>
      </c>
      <c r="K2928">
        <v>1</v>
      </c>
      <c r="L2928" t="s">
        <v>10479</v>
      </c>
    </row>
    <row r="2929" spans="1:12" x14ac:dyDescent="0.2">
      <c r="A2929" t="s">
        <v>10480</v>
      </c>
      <c r="B2929" t="s">
        <v>10481</v>
      </c>
      <c r="C2929" t="s">
        <v>447</v>
      </c>
      <c r="D2929" t="s">
        <v>21</v>
      </c>
      <c r="E2929" t="s">
        <v>16</v>
      </c>
      <c r="F2929">
        <v>28202</v>
      </c>
      <c r="G2929">
        <v>35.223081000000001</v>
      </c>
      <c r="H2929">
        <v>-80.846098999999995</v>
      </c>
      <c r="I2929">
        <v>5</v>
      </c>
      <c r="J2929">
        <v>13</v>
      </c>
      <c r="K2929">
        <v>1</v>
      </c>
      <c r="L2929" t="s">
        <v>10482</v>
      </c>
    </row>
    <row r="2930" spans="1:12" x14ac:dyDescent="0.2">
      <c r="A2930" t="s">
        <v>10483</v>
      </c>
      <c r="B2930" t="s">
        <v>2540</v>
      </c>
      <c r="C2930" t="s">
        <v>10484</v>
      </c>
      <c r="D2930" t="s">
        <v>30</v>
      </c>
      <c r="E2930" t="s">
        <v>16</v>
      </c>
      <c r="F2930">
        <v>28054</v>
      </c>
      <c r="G2930">
        <v>35.243589999999998</v>
      </c>
      <c r="H2930">
        <v>-81.124915000000001</v>
      </c>
      <c r="I2930">
        <v>3.5</v>
      </c>
      <c r="J2930">
        <v>6</v>
      </c>
      <c r="K2930">
        <v>1</v>
      </c>
      <c r="L2930" t="s">
        <v>10485</v>
      </c>
    </row>
    <row r="2931" spans="1:12" x14ac:dyDescent="0.2">
      <c r="A2931" t="s">
        <v>10486</v>
      </c>
      <c r="B2931" t="s">
        <v>10487</v>
      </c>
      <c r="C2931" t="s">
        <v>10488</v>
      </c>
      <c r="D2931" t="s">
        <v>21</v>
      </c>
      <c r="E2931" t="s">
        <v>16</v>
      </c>
      <c r="F2931">
        <v>28273</v>
      </c>
      <c r="G2931">
        <v>35.1171091</v>
      </c>
      <c r="H2931">
        <v>-80.958913699999997</v>
      </c>
      <c r="I2931">
        <v>5</v>
      </c>
      <c r="J2931">
        <v>15</v>
      </c>
      <c r="K2931">
        <v>1</v>
      </c>
      <c r="L2931" t="s">
        <v>10489</v>
      </c>
    </row>
    <row r="2932" spans="1:12" x14ac:dyDescent="0.2">
      <c r="A2932" t="s">
        <v>10490</v>
      </c>
      <c r="B2932" t="s">
        <v>10491</v>
      </c>
      <c r="C2932" t="s">
        <v>10492</v>
      </c>
      <c r="D2932" t="s">
        <v>21</v>
      </c>
      <c r="E2932" t="s">
        <v>16</v>
      </c>
      <c r="F2932">
        <v>28217</v>
      </c>
      <c r="G2932">
        <v>35.176190599999998</v>
      </c>
      <c r="H2932">
        <v>-80.8765638</v>
      </c>
      <c r="I2932">
        <v>2.5</v>
      </c>
      <c r="J2932">
        <v>3</v>
      </c>
      <c r="K2932">
        <v>1</v>
      </c>
      <c r="L2932" t="s">
        <v>10493</v>
      </c>
    </row>
    <row r="2933" spans="1:12" x14ac:dyDescent="0.2">
      <c r="A2933" t="s">
        <v>10494</v>
      </c>
      <c r="B2933" t="s">
        <v>10495</v>
      </c>
      <c r="C2933" t="s">
        <v>10496</v>
      </c>
      <c r="D2933" t="s">
        <v>21</v>
      </c>
      <c r="E2933" t="s">
        <v>16</v>
      </c>
      <c r="F2933">
        <v>28206</v>
      </c>
      <c r="G2933">
        <v>35.266145999999999</v>
      </c>
      <c r="H2933">
        <v>-80.836884999999995</v>
      </c>
      <c r="I2933">
        <v>3.5</v>
      </c>
      <c r="J2933">
        <v>13</v>
      </c>
      <c r="K2933">
        <v>1</v>
      </c>
      <c r="L2933" t="s">
        <v>10497</v>
      </c>
    </row>
    <row r="2934" spans="1:12" x14ac:dyDescent="0.2">
      <c r="A2934" t="s">
        <v>10498</v>
      </c>
      <c r="B2934" t="s">
        <v>10499</v>
      </c>
      <c r="C2934" t="s">
        <v>10500</v>
      </c>
      <c r="D2934" t="s">
        <v>21</v>
      </c>
      <c r="E2934" t="s">
        <v>16</v>
      </c>
      <c r="F2934">
        <v>28215</v>
      </c>
      <c r="G2934">
        <v>35.223631025000003</v>
      </c>
      <c r="H2934">
        <v>-80.638686537400005</v>
      </c>
      <c r="I2934">
        <v>3.5</v>
      </c>
      <c r="J2934">
        <v>175</v>
      </c>
      <c r="K2934">
        <v>1</v>
      </c>
      <c r="L2934" t="s">
        <v>8724</v>
      </c>
    </row>
    <row r="2935" spans="1:12" x14ac:dyDescent="0.2">
      <c r="A2935" t="s">
        <v>10501</v>
      </c>
      <c r="B2935" t="s">
        <v>10502</v>
      </c>
      <c r="C2935" t="s">
        <v>10503</v>
      </c>
      <c r="D2935" t="s">
        <v>135</v>
      </c>
      <c r="E2935" t="s">
        <v>16</v>
      </c>
      <c r="F2935">
        <v>28105</v>
      </c>
      <c r="G2935">
        <v>35.083517999999998</v>
      </c>
      <c r="H2935">
        <v>-80.733176</v>
      </c>
      <c r="I2935">
        <v>4.5</v>
      </c>
      <c r="J2935">
        <v>35</v>
      </c>
      <c r="K2935">
        <v>1</v>
      </c>
      <c r="L2935" t="s">
        <v>10504</v>
      </c>
    </row>
    <row r="2936" spans="1:12" x14ac:dyDescent="0.2">
      <c r="A2936" t="s">
        <v>10505</v>
      </c>
      <c r="B2936" t="s">
        <v>10506</v>
      </c>
      <c r="C2936" t="s">
        <v>10507</v>
      </c>
      <c r="D2936" t="s">
        <v>21</v>
      </c>
      <c r="E2936" t="s">
        <v>16</v>
      </c>
      <c r="F2936">
        <v>28216</v>
      </c>
      <c r="G2936">
        <v>35.352552799999998</v>
      </c>
      <c r="H2936">
        <v>-80.851188800000003</v>
      </c>
      <c r="I2936">
        <v>2</v>
      </c>
      <c r="J2936">
        <v>3</v>
      </c>
      <c r="K2936">
        <v>0</v>
      </c>
      <c r="L2936" t="s">
        <v>10508</v>
      </c>
    </row>
    <row r="2937" spans="1:12" x14ac:dyDescent="0.2">
      <c r="A2937" t="s">
        <v>10509</v>
      </c>
      <c r="B2937" t="s">
        <v>6092</v>
      </c>
      <c r="C2937" t="s">
        <v>10510</v>
      </c>
      <c r="D2937" t="s">
        <v>588</v>
      </c>
      <c r="E2937" t="s">
        <v>16</v>
      </c>
      <c r="F2937">
        <v>28110</v>
      </c>
      <c r="G2937">
        <v>35.012072000000003</v>
      </c>
      <c r="H2937">
        <v>-80.562475000000006</v>
      </c>
      <c r="I2937">
        <v>1</v>
      </c>
      <c r="J2937">
        <v>3</v>
      </c>
      <c r="K2937">
        <v>1</v>
      </c>
      <c r="L2937" t="s">
        <v>10511</v>
      </c>
    </row>
    <row r="2938" spans="1:12" x14ac:dyDescent="0.2">
      <c r="A2938" t="s">
        <v>10512</v>
      </c>
      <c r="B2938" t="s">
        <v>10513</v>
      </c>
      <c r="C2938" t="s">
        <v>6243</v>
      </c>
      <c r="D2938" t="s">
        <v>21</v>
      </c>
      <c r="E2938" t="s">
        <v>16</v>
      </c>
      <c r="F2938">
        <v>28277</v>
      </c>
      <c r="G2938">
        <v>35.052607100000003</v>
      </c>
      <c r="H2938">
        <v>-80.851488700000004</v>
      </c>
      <c r="I2938">
        <v>3.5</v>
      </c>
      <c r="J2938">
        <v>138</v>
      </c>
      <c r="K2938">
        <v>0</v>
      </c>
      <c r="L2938" t="s">
        <v>10514</v>
      </c>
    </row>
    <row r="2939" spans="1:12" x14ac:dyDescent="0.2">
      <c r="A2939" t="s">
        <v>10515</v>
      </c>
      <c r="B2939" t="s">
        <v>10516</v>
      </c>
      <c r="C2939" t="s">
        <v>10517</v>
      </c>
      <c r="D2939" t="s">
        <v>643</v>
      </c>
      <c r="E2939" t="s">
        <v>16</v>
      </c>
      <c r="F2939">
        <v>28079</v>
      </c>
      <c r="G2939">
        <v>35.077557400000003</v>
      </c>
      <c r="H2939">
        <v>-80.636810499999996</v>
      </c>
      <c r="I2939">
        <v>3</v>
      </c>
      <c r="J2939">
        <v>5</v>
      </c>
      <c r="K2939">
        <v>1</v>
      </c>
      <c r="L2939" t="s">
        <v>10518</v>
      </c>
    </row>
    <row r="2940" spans="1:12" x14ac:dyDescent="0.2">
      <c r="A2940" t="s">
        <v>10519</v>
      </c>
      <c r="B2940" t="s">
        <v>1167</v>
      </c>
      <c r="C2940" t="s">
        <v>10520</v>
      </c>
      <c r="D2940" t="s">
        <v>21</v>
      </c>
      <c r="E2940" t="s">
        <v>16</v>
      </c>
      <c r="F2940">
        <v>28277</v>
      </c>
      <c r="G2940">
        <v>35.098422900000003</v>
      </c>
      <c r="H2940">
        <v>-80.780416000000002</v>
      </c>
      <c r="I2940">
        <v>5</v>
      </c>
      <c r="J2940">
        <v>5</v>
      </c>
      <c r="K2940">
        <v>0</v>
      </c>
      <c r="L2940" t="s">
        <v>10521</v>
      </c>
    </row>
    <row r="2941" spans="1:12" x14ac:dyDescent="0.2">
      <c r="A2941" t="s">
        <v>10522</v>
      </c>
      <c r="B2941" t="s">
        <v>10523</v>
      </c>
      <c r="C2941" t="s">
        <v>10524</v>
      </c>
      <c r="D2941" t="s">
        <v>21</v>
      </c>
      <c r="E2941" t="s">
        <v>16</v>
      </c>
      <c r="F2941">
        <v>28209</v>
      </c>
      <c r="G2941">
        <v>35.173855500000002</v>
      </c>
      <c r="H2941">
        <v>-80.840563500000002</v>
      </c>
      <c r="I2941">
        <v>5</v>
      </c>
      <c r="J2941">
        <v>6</v>
      </c>
      <c r="K2941">
        <v>0</v>
      </c>
      <c r="L2941" t="s">
        <v>10525</v>
      </c>
    </row>
    <row r="2942" spans="1:12" x14ac:dyDescent="0.2">
      <c r="A2942" t="s">
        <v>10526</v>
      </c>
      <c r="B2942" t="s">
        <v>10527</v>
      </c>
      <c r="C2942" t="s">
        <v>10528</v>
      </c>
      <c r="D2942" t="s">
        <v>21</v>
      </c>
      <c r="E2942" t="s">
        <v>16</v>
      </c>
      <c r="F2942">
        <v>28211</v>
      </c>
      <c r="G2942">
        <v>35.156073900000003</v>
      </c>
      <c r="H2942">
        <v>-80.824814000000003</v>
      </c>
      <c r="I2942">
        <v>3.5</v>
      </c>
      <c r="J2942">
        <v>3</v>
      </c>
      <c r="K2942">
        <v>0</v>
      </c>
      <c r="L2942" t="s">
        <v>10529</v>
      </c>
    </row>
    <row r="2943" spans="1:12" x14ac:dyDescent="0.2">
      <c r="A2943" t="s">
        <v>10530</v>
      </c>
      <c r="B2943" t="s">
        <v>10531</v>
      </c>
      <c r="C2943" t="s">
        <v>10532</v>
      </c>
      <c r="D2943" t="s">
        <v>239</v>
      </c>
      <c r="E2943" t="s">
        <v>16</v>
      </c>
      <c r="F2943">
        <v>28173</v>
      </c>
      <c r="G2943">
        <v>34.943931599999999</v>
      </c>
      <c r="H2943">
        <v>-80.753291000000004</v>
      </c>
      <c r="I2943">
        <v>4.5</v>
      </c>
      <c r="J2943">
        <v>7</v>
      </c>
      <c r="K2943">
        <v>1</v>
      </c>
      <c r="L2943" t="s">
        <v>10533</v>
      </c>
    </row>
    <row r="2944" spans="1:12" x14ac:dyDescent="0.2">
      <c r="A2944" t="s">
        <v>10534</v>
      </c>
      <c r="B2944" t="s">
        <v>10535</v>
      </c>
      <c r="C2944" t="s">
        <v>10536</v>
      </c>
      <c r="D2944" t="s">
        <v>21</v>
      </c>
      <c r="E2944" t="s">
        <v>16</v>
      </c>
      <c r="F2944">
        <v>28202</v>
      </c>
      <c r="G2944">
        <v>35.225234</v>
      </c>
      <c r="H2944">
        <v>-80.839335800000001</v>
      </c>
      <c r="I2944">
        <v>5</v>
      </c>
      <c r="J2944">
        <v>3</v>
      </c>
      <c r="K2944">
        <v>1</v>
      </c>
      <c r="L2944" t="s">
        <v>10537</v>
      </c>
    </row>
    <row r="2945" spans="1:12" x14ac:dyDescent="0.2">
      <c r="A2945" t="s">
        <v>10538</v>
      </c>
      <c r="B2945" t="s">
        <v>6033</v>
      </c>
      <c r="C2945" t="s">
        <v>10539</v>
      </c>
      <c r="D2945" t="s">
        <v>21</v>
      </c>
      <c r="E2945" t="s">
        <v>16</v>
      </c>
      <c r="F2945">
        <v>28203</v>
      </c>
      <c r="G2945">
        <v>35.204567094700003</v>
      </c>
      <c r="H2945">
        <v>-80.848613977400007</v>
      </c>
      <c r="I2945">
        <v>2.5</v>
      </c>
      <c r="J2945">
        <v>3</v>
      </c>
      <c r="K2945">
        <v>1</v>
      </c>
      <c r="L2945" t="s">
        <v>10540</v>
      </c>
    </row>
    <row r="2946" spans="1:12" x14ac:dyDescent="0.2">
      <c r="A2946" t="s">
        <v>10541</v>
      </c>
      <c r="B2946" t="s">
        <v>10542</v>
      </c>
      <c r="C2946" t="s">
        <v>10543</v>
      </c>
      <c r="D2946" t="s">
        <v>39</v>
      </c>
      <c r="E2946" t="s">
        <v>16</v>
      </c>
      <c r="F2946">
        <v>28027</v>
      </c>
      <c r="G2946">
        <v>35.410025699999998</v>
      </c>
      <c r="H2946">
        <v>-80.664026699999994</v>
      </c>
      <c r="I2946">
        <v>4.5</v>
      </c>
      <c r="J2946">
        <v>3</v>
      </c>
      <c r="K2946">
        <v>1</v>
      </c>
      <c r="L2946" t="s">
        <v>1173</v>
      </c>
    </row>
    <row r="2947" spans="1:12" x14ac:dyDescent="0.2">
      <c r="A2947" t="s">
        <v>10544</v>
      </c>
      <c r="B2947" t="s">
        <v>10545</v>
      </c>
      <c r="C2947" t="s">
        <v>10546</v>
      </c>
      <c r="D2947" t="s">
        <v>135</v>
      </c>
      <c r="E2947" t="s">
        <v>16</v>
      </c>
      <c r="F2947">
        <v>28105</v>
      </c>
      <c r="G2947">
        <v>35.123522999999999</v>
      </c>
      <c r="H2947">
        <v>-80.718592999999998</v>
      </c>
      <c r="I2947">
        <v>4</v>
      </c>
      <c r="J2947">
        <v>3</v>
      </c>
      <c r="K2947">
        <v>1</v>
      </c>
      <c r="L2947" t="s">
        <v>10547</v>
      </c>
    </row>
    <row r="2948" spans="1:12" x14ac:dyDescent="0.2">
      <c r="A2948" t="s">
        <v>10548</v>
      </c>
      <c r="B2948" t="s">
        <v>10549</v>
      </c>
      <c r="C2948" t="s">
        <v>10550</v>
      </c>
      <c r="D2948" t="s">
        <v>26</v>
      </c>
      <c r="E2948" t="s">
        <v>16</v>
      </c>
      <c r="F2948">
        <v>28078</v>
      </c>
      <c r="G2948">
        <v>35.442570000000003</v>
      </c>
      <c r="H2948">
        <v>-80.861258699999993</v>
      </c>
      <c r="I2948">
        <v>1.5</v>
      </c>
      <c r="J2948">
        <v>21</v>
      </c>
      <c r="K2948">
        <v>1</v>
      </c>
      <c r="L2948" t="s">
        <v>709</v>
      </c>
    </row>
    <row r="2949" spans="1:12" x14ac:dyDescent="0.2">
      <c r="A2949" t="s">
        <v>10551</v>
      </c>
      <c r="B2949" t="s">
        <v>10552</v>
      </c>
      <c r="C2949" t="s">
        <v>10553</v>
      </c>
      <c r="D2949" t="s">
        <v>21</v>
      </c>
      <c r="E2949" t="s">
        <v>16</v>
      </c>
      <c r="F2949">
        <v>28206</v>
      </c>
      <c r="G2949">
        <v>35.239082600000003</v>
      </c>
      <c r="H2949">
        <v>-80.844981599999997</v>
      </c>
      <c r="I2949">
        <v>3</v>
      </c>
      <c r="J2949">
        <v>97</v>
      </c>
      <c r="K2949">
        <v>1</v>
      </c>
      <c r="L2949" t="s">
        <v>10554</v>
      </c>
    </row>
    <row r="2950" spans="1:12" x14ac:dyDescent="0.2">
      <c r="A2950" t="s">
        <v>10555</v>
      </c>
      <c r="B2950" t="s">
        <v>10556</v>
      </c>
      <c r="C2950" t="s">
        <v>10557</v>
      </c>
      <c r="D2950" t="s">
        <v>295</v>
      </c>
      <c r="E2950" t="s">
        <v>16</v>
      </c>
      <c r="F2950">
        <v>28134</v>
      </c>
      <c r="G2950">
        <v>35.106016500000003</v>
      </c>
      <c r="H2950">
        <v>-80.900054699999998</v>
      </c>
      <c r="I2950">
        <v>1.5</v>
      </c>
      <c r="J2950">
        <v>3</v>
      </c>
      <c r="K2950">
        <v>1</v>
      </c>
      <c r="L2950" t="s">
        <v>10558</v>
      </c>
    </row>
    <row r="2951" spans="1:12" x14ac:dyDescent="0.2">
      <c r="A2951" t="s">
        <v>10559</v>
      </c>
      <c r="B2951" t="s">
        <v>10560</v>
      </c>
      <c r="C2951" t="s">
        <v>10561</v>
      </c>
      <c r="D2951" t="s">
        <v>39</v>
      </c>
      <c r="E2951" t="s">
        <v>16</v>
      </c>
      <c r="F2951">
        <v>28027</v>
      </c>
      <c r="G2951">
        <v>35.365322800000001</v>
      </c>
      <c r="H2951">
        <v>-80.701515999999998</v>
      </c>
      <c r="I2951">
        <v>3</v>
      </c>
      <c r="J2951">
        <v>60</v>
      </c>
      <c r="K2951">
        <v>1</v>
      </c>
      <c r="L2951" t="s">
        <v>10562</v>
      </c>
    </row>
    <row r="2952" spans="1:12" x14ac:dyDescent="0.2">
      <c r="A2952" t="s">
        <v>10563</v>
      </c>
      <c r="B2952" t="s">
        <v>10564</v>
      </c>
      <c r="C2952" t="s">
        <v>10565</v>
      </c>
      <c r="D2952" t="s">
        <v>21</v>
      </c>
      <c r="E2952" t="s">
        <v>16</v>
      </c>
      <c r="F2952">
        <v>28209</v>
      </c>
      <c r="G2952">
        <v>35.174850900000003</v>
      </c>
      <c r="H2952">
        <v>-80.847318000000001</v>
      </c>
      <c r="I2952">
        <v>3</v>
      </c>
      <c r="J2952">
        <v>45</v>
      </c>
      <c r="K2952">
        <v>0</v>
      </c>
      <c r="L2952" t="s">
        <v>10566</v>
      </c>
    </row>
    <row r="2953" spans="1:12" x14ac:dyDescent="0.2">
      <c r="A2953" t="s">
        <v>10567</v>
      </c>
      <c r="B2953" t="s">
        <v>10568</v>
      </c>
      <c r="C2953" t="s">
        <v>10569</v>
      </c>
      <c r="D2953" t="s">
        <v>21</v>
      </c>
      <c r="E2953" t="s">
        <v>16</v>
      </c>
      <c r="F2953">
        <v>28210</v>
      </c>
      <c r="G2953">
        <v>35.1488114</v>
      </c>
      <c r="H2953">
        <v>-80.835126000000002</v>
      </c>
      <c r="I2953">
        <v>4.5</v>
      </c>
      <c r="J2953">
        <v>9</v>
      </c>
      <c r="K2953">
        <v>1</v>
      </c>
      <c r="L2953" t="s">
        <v>10570</v>
      </c>
    </row>
    <row r="2954" spans="1:12" x14ac:dyDescent="0.2">
      <c r="A2954" t="s">
        <v>10571</v>
      </c>
      <c r="B2954" t="s">
        <v>10572</v>
      </c>
      <c r="C2954" t="s">
        <v>10573</v>
      </c>
      <c r="D2954" t="s">
        <v>21</v>
      </c>
      <c r="E2954" t="s">
        <v>16</v>
      </c>
      <c r="F2954">
        <v>28215</v>
      </c>
      <c r="G2954">
        <v>35.237292799999999</v>
      </c>
      <c r="H2954">
        <v>-80.737225499999994</v>
      </c>
      <c r="I2954">
        <v>4</v>
      </c>
      <c r="J2954">
        <v>9</v>
      </c>
      <c r="K2954">
        <v>1</v>
      </c>
      <c r="L2954" t="s">
        <v>10574</v>
      </c>
    </row>
    <row r="2955" spans="1:12" x14ac:dyDescent="0.2">
      <c r="A2955" t="s">
        <v>10575</v>
      </c>
      <c r="B2955" t="s">
        <v>10576</v>
      </c>
      <c r="C2955" t="s">
        <v>10577</v>
      </c>
      <c r="D2955" t="s">
        <v>30</v>
      </c>
      <c r="E2955" t="s">
        <v>16</v>
      </c>
      <c r="F2955">
        <v>28054</v>
      </c>
      <c r="G2955">
        <v>35.269091516499998</v>
      </c>
      <c r="H2955">
        <v>-81.145775914200001</v>
      </c>
      <c r="I2955">
        <v>3.5</v>
      </c>
      <c r="J2955">
        <v>20</v>
      </c>
      <c r="K2955">
        <v>1</v>
      </c>
      <c r="L2955" t="s">
        <v>482</v>
      </c>
    </row>
    <row r="2956" spans="1:12" x14ac:dyDescent="0.2">
      <c r="A2956" t="s">
        <v>10578</v>
      </c>
      <c r="B2956" t="s">
        <v>10579</v>
      </c>
      <c r="C2956" t="s">
        <v>10580</v>
      </c>
      <c r="D2956" t="s">
        <v>21</v>
      </c>
      <c r="E2956" t="s">
        <v>16</v>
      </c>
      <c r="F2956">
        <v>28273</v>
      </c>
      <c r="G2956">
        <v>35.111587299999997</v>
      </c>
      <c r="H2956">
        <v>-80.883059000000003</v>
      </c>
      <c r="I2956">
        <v>4.5</v>
      </c>
      <c r="J2956">
        <v>6</v>
      </c>
      <c r="K2956">
        <v>1</v>
      </c>
      <c r="L2956" t="s">
        <v>10581</v>
      </c>
    </row>
    <row r="2957" spans="1:12" x14ac:dyDescent="0.2">
      <c r="A2957" t="s">
        <v>10582</v>
      </c>
      <c r="B2957" t="s">
        <v>10583</v>
      </c>
      <c r="C2957" t="s">
        <v>10584</v>
      </c>
      <c r="D2957" t="s">
        <v>21</v>
      </c>
      <c r="E2957" t="s">
        <v>16</v>
      </c>
      <c r="F2957">
        <v>28208</v>
      </c>
      <c r="G2957">
        <v>35.2201542257</v>
      </c>
      <c r="H2957">
        <v>-80.942871284099994</v>
      </c>
      <c r="I2957">
        <v>1.5</v>
      </c>
      <c r="J2957">
        <v>482</v>
      </c>
      <c r="K2957">
        <v>1</v>
      </c>
      <c r="L2957" t="s">
        <v>10585</v>
      </c>
    </row>
    <row r="2958" spans="1:12" x14ac:dyDescent="0.2">
      <c r="A2958" t="s">
        <v>10586</v>
      </c>
      <c r="B2958" t="s">
        <v>10587</v>
      </c>
      <c r="C2958" t="s">
        <v>10588</v>
      </c>
      <c r="D2958" t="s">
        <v>21</v>
      </c>
      <c r="E2958" t="s">
        <v>16</v>
      </c>
      <c r="F2958">
        <v>28209</v>
      </c>
      <c r="G2958">
        <v>35.159130599999997</v>
      </c>
      <c r="H2958">
        <v>-80.848436300000003</v>
      </c>
      <c r="I2958">
        <v>4</v>
      </c>
      <c r="J2958">
        <v>8</v>
      </c>
      <c r="K2958">
        <v>1</v>
      </c>
      <c r="L2958" t="s">
        <v>666</v>
      </c>
    </row>
    <row r="2959" spans="1:12" x14ac:dyDescent="0.2">
      <c r="A2959" t="s">
        <v>10589</v>
      </c>
      <c r="B2959" t="s">
        <v>10590</v>
      </c>
      <c r="C2959" t="s">
        <v>10591</v>
      </c>
      <c r="D2959" t="s">
        <v>21</v>
      </c>
      <c r="E2959" t="s">
        <v>16</v>
      </c>
      <c r="F2959">
        <v>28213</v>
      </c>
      <c r="G2959">
        <v>35.305772699999999</v>
      </c>
      <c r="H2959">
        <v>-80.723390699999996</v>
      </c>
      <c r="I2959">
        <v>5</v>
      </c>
      <c r="J2959">
        <v>10</v>
      </c>
      <c r="K2959">
        <v>1</v>
      </c>
      <c r="L2959" t="s">
        <v>10592</v>
      </c>
    </row>
    <row r="2960" spans="1:12" x14ac:dyDescent="0.2">
      <c r="A2960" t="s">
        <v>10593</v>
      </c>
      <c r="B2960" t="s">
        <v>10594</v>
      </c>
      <c r="C2960" t="s">
        <v>10595</v>
      </c>
      <c r="D2960" t="s">
        <v>21</v>
      </c>
      <c r="E2960" t="s">
        <v>16</v>
      </c>
      <c r="F2960">
        <v>28203</v>
      </c>
      <c r="G2960">
        <v>35.201993299999998</v>
      </c>
      <c r="H2960">
        <v>-80.84375</v>
      </c>
      <c r="I2960">
        <v>2.5</v>
      </c>
      <c r="J2960">
        <v>3</v>
      </c>
      <c r="K2960">
        <v>0</v>
      </c>
      <c r="L2960" t="s">
        <v>10596</v>
      </c>
    </row>
    <row r="2961" spans="1:12" x14ac:dyDescent="0.2">
      <c r="A2961" t="s">
        <v>10597</v>
      </c>
      <c r="B2961" t="s">
        <v>10598</v>
      </c>
      <c r="C2961" t="s">
        <v>10599</v>
      </c>
      <c r="D2961" t="s">
        <v>26</v>
      </c>
      <c r="E2961" t="s">
        <v>16</v>
      </c>
      <c r="F2961">
        <v>28078</v>
      </c>
      <c r="G2961">
        <v>35.383980600000001</v>
      </c>
      <c r="H2961">
        <v>-80.786123000000003</v>
      </c>
      <c r="I2961">
        <v>4</v>
      </c>
      <c r="J2961">
        <v>3</v>
      </c>
      <c r="K2961">
        <v>1</v>
      </c>
      <c r="L2961" t="s">
        <v>188</v>
      </c>
    </row>
    <row r="2962" spans="1:12" x14ac:dyDescent="0.2">
      <c r="A2962" t="s">
        <v>10600</v>
      </c>
      <c r="B2962" t="s">
        <v>10601</v>
      </c>
      <c r="C2962" t="s">
        <v>10602</v>
      </c>
      <c r="D2962" t="s">
        <v>15</v>
      </c>
      <c r="E2962" t="s">
        <v>16</v>
      </c>
      <c r="F2962">
        <v>28031</v>
      </c>
      <c r="G2962">
        <v>35.480713999999999</v>
      </c>
      <c r="H2962">
        <v>-80.860512</v>
      </c>
      <c r="I2962">
        <v>3.5</v>
      </c>
      <c r="J2962">
        <v>5</v>
      </c>
      <c r="K2962">
        <v>1</v>
      </c>
      <c r="L2962" t="s">
        <v>10603</v>
      </c>
    </row>
    <row r="2963" spans="1:12" x14ac:dyDescent="0.2">
      <c r="A2963" t="s">
        <v>10604</v>
      </c>
      <c r="B2963" t="s">
        <v>10605</v>
      </c>
      <c r="C2963" t="s">
        <v>10606</v>
      </c>
      <c r="D2963" t="s">
        <v>39</v>
      </c>
      <c r="E2963" t="s">
        <v>16</v>
      </c>
      <c r="F2963">
        <v>28025</v>
      </c>
      <c r="G2963">
        <v>35.426636700000003</v>
      </c>
      <c r="H2963">
        <v>-80.596592200000003</v>
      </c>
      <c r="I2963">
        <v>3.5</v>
      </c>
      <c r="J2963">
        <v>3</v>
      </c>
      <c r="K2963">
        <v>1</v>
      </c>
      <c r="L2963" t="s">
        <v>670</v>
      </c>
    </row>
    <row r="2964" spans="1:12" x14ac:dyDescent="0.2">
      <c r="A2964" t="s">
        <v>10607</v>
      </c>
      <c r="B2964" t="s">
        <v>641</v>
      </c>
      <c r="C2964" t="s">
        <v>10608</v>
      </c>
      <c r="D2964" t="s">
        <v>21</v>
      </c>
      <c r="E2964" t="s">
        <v>16</v>
      </c>
      <c r="F2964">
        <v>28215</v>
      </c>
      <c r="G2964">
        <v>35.236232489099997</v>
      </c>
      <c r="H2964">
        <v>-80.735791747199997</v>
      </c>
      <c r="I2964">
        <v>1.5</v>
      </c>
      <c r="J2964">
        <v>11</v>
      </c>
      <c r="K2964">
        <v>1</v>
      </c>
      <c r="L2964" t="s">
        <v>1745</v>
      </c>
    </row>
    <row r="2965" spans="1:12" x14ac:dyDescent="0.2">
      <c r="A2965" t="s">
        <v>10609</v>
      </c>
      <c r="B2965" t="s">
        <v>10610</v>
      </c>
      <c r="C2965" t="s">
        <v>10611</v>
      </c>
      <c r="D2965" t="s">
        <v>21</v>
      </c>
      <c r="E2965" t="s">
        <v>16</v>
      </c>
      <c r="F2965">
        <v>28277</v>
      </c>
      <c r="G2965">
        <v>35.077781100000003</v>
      </c>
      <c r="H2965">
        <v>-80.816577699999996</v>
      </c>
      <c r="I2965">
        <v>4.5</v>
      </c>
      <c r="J2965">
        <v>27</v>
      </c>
      <c r="K2965">
        <v>1</v>
      </c>
      <c r="L2965" t="s">
        <v>58</v>
      </c>
    </row>
    <row r="2966" spans="1:12" x14ac:dyDescent="0.2">
      <c r="A2966" t="s">
        <v>10612</v>
      </c>
      <c r="B2966" t="s">
        <v>10613</v>
      </c>
      <c r="C2966" t="s">
        <v>10614</v>
      </c>
      <c r="D2966" t="s">
        <v>15</v>
      </c>
      <c r="E2966" t="s">
        <v>16</v>
      </c>
      <c r="F2966">
        <v>28031</v>
      </c>
      <c r="G2966">
        <v>35.467398000000003</v>
      </c>
      <c r="H2966">
        <v>-80.871269999999996</v>
      </c>
      <c r="I2966">
        <v>5</v>
      </c>
      <c r="J2966">
        <v>5</v>
      </c>
      <c r="K2966">
        <v>1</v>
      </c>
      <c r="L2966" t="s">
        <v>10615</v>
      </c>
    </row>
    <row r="2967" spans="1:12" x14ac:dyDescent="0.2">
      <c r="A2967" t="s">
        <v>10616</v>
      </c>
      <c r="B2967" t="s">
        <v>10617</v>
      </c>
      <c r="C2967" t="s">
        <v>10618</v>
      </c>
      <c r="D2967" t="s">
        <v>295</v>
      </c>
      <c r="E2967" t="s">
        <v>16</v>
      </c>
      <c r="F2967">
        <v>28134</v>
      </c>
      <c r="G2967">
        <v>35.082585999999999</v>
      </c>
      <c r="H2967">
        <v>-80.876249999999999</v>
      </c>
      <c r="I2967">
        <v>4</v>
      </c>
      <c r="J2967">
        <v>4</v>
      </c>
      <c r="K2967">
        <v>1</v>
      </c>
      <c r="L2967" t="s">
        <v>10619</v>
      </c>
    </row>
    <row r="2968" spans="1:12" x14ac:dyDescent="0.2">
      <c r="A2968" t="s">
        <v>10620</v>
      </c>
      <c r="B2968" t="s">
        <v>1012</v>
      </c>
      <c r="C2968" t="s">
        <v>10621</v>
      </c>
      <c r="D2968" t="s">
        <v>21</v>
      </c>
      <c r="E2968" t="s">
        <v>16</v>
      </c>
      <c r="F2968">
        <v>28205</v>
      </c>
      <c r="G2968">
        <v>35.239792600000001</v>
      </c>
      <c r="H2968">
        <v>-80.797562799999994</v>
      </c>
      <c r="I2968">
        <v>2</v>
      </c>
      <c r="J2968">
        <v>9</v>
      </c>
      <c r="K2968">
        <v>1</v>
      </c>
      <c r="L2968" t="s">
        <v>1323</v>
      </c>
    </row>
    <row r="2969" spans="1:12" x14ac:dyDescent="0.2">
      <c r="A2969" t="s">
        <v>10622</v>
      </c>
      <c r="B2969" t="s">
        <v>10623</v>
      </c>
      <c r="C2969" t="s">
        <v>3486</v>
      </c>
      <c r="D2969" t="s">
        <v>21</v>
      </c>
      <c r="E2969" t="s">
        <v>16</v>
      </c>
      <c r="F2969">
        <v>28207</v>
      </c>
      <c r="G2969">
        <v>35.2016955</v>
      </c>
      <c r="H2969">
        <v>-80.824522000000002</v>
      </c>
      <c r="I2969">
        <v>4.5</v>
      </c>
      <c r="J2969">
        <v>15</v>
      </c>
      <c r="K2969">
        <v>1</v>
      </c>
      <c r="L2969" t="s">
        <v>10624</v>
      </c>
    </row>
    <row r="2970" spans="1:12" x14ac:dyDescent="0.2">
      <c r="A2970" t="s">
        <v>10625</v>
      </c>
      <c r="B2970" t="s">
        <v>10626</v>
      </c>
      <c r="C2970" t="s">
        <v>10627</v>
      </c>
      <c r="D2970" t="s">
        <v>21</v>
      </c>
      <c r="E2970" t="s">
        <v>16</v>
      </c>
      <c r="F2970">
        <v>28273</v>
      </c>
      <c r="G2970">
        <v>35.167400999999998</v>
      </c>
      <c r="H2970">
        <v>-80.946476000000004</v>
      </c>
      <c r="I2970">
        <v>1.5</v>
      </c>
      <c r="J2970">
        <v>6</v>
      </c>
      <c r="K2970">
        <v>1</v>
      </c>
      <c r="L2970" t="s">
        <v>10628</v>
      </c>
    </row>
    <row r="2971" spans="1:12" x14ac:dyDescent="0.2">
      <c r="A2971" t="s">
        <v>10629</v>
      </c>
      <c r="B2971" t="s">
        <v>10630</v>
      </c>
      <c r="C2971" t="s">
        <v>7032</v>
      </c>
      <c r="D2971" t="s">
        <v>21</v>
      </c>
      <c r="E2971" t="s">
        <v>16</v>
      </c>
      <c r="F2971">
        <v>28226</v>
      </c>
      <c r="G2971">
        <v>35.089197400000003</v>
      </c>
      <c r="H2971">
        <v>-80.860524600000005</v>
      </c>
      <c r="I2971">
        <v>4</v>
      </c>
      <c r="J2971">
        <v>4</v>
      </c>
      <c r="K2971">
        <v>1</v>
      </c>
      <c r="L2971" t="s">
        <v>9807</v>
      </c>
    </row>
    <row r="2972" spans="1:12" x14ac:dyDescent="0.2">
      <c r="A2972" t="s">
        <v>10631</v>
      </c>
      <c r="B2972" t="s">
        <v>10632</v>
      </c>
      <c r="D2972" t="s">
        <v>21</v>
      </c>
      <c r="E2972" t="s">
        <v>16</v>
      </c>
      <c r="F2972">
        <v>28270</v>
      </c>
      <c r="G2972">
        <v>35.109778200000001</v>
      </c>
      <c r="H2972">
        <v>-80.771321</v>
      </c>
      <c r="I2972">
        <v>4</v>
      </c>
      <c r="J2972">
        <v>4</v>
      </c>
      <c r="K2972">
        <v>1</v>
      </c>
      <c r="L2972" t="s">
        <v>10633</v>
      </c>
    </row>
    <row r="2973" spans="1:12" x14ac:dyDescent="0.2">
      <c r="A2973" t="s">
        <v>10634</v>
      </c>
      <c r="B2973" t="s">
        <v>10635</v>
      </c>
      <c r="C2973" t="s">
        <v>10636</v>
      </c>
      <c r="D2973" t="s">
        <v>135</v>
      </c>
      <c r="E2973" t="s">
        <v>16</v>
      </c>
      <c r="F2973">
        <v>28105</v>
      </c>
      <c r="G2973">
        <v>35.137750199999999</v>
      </c>
      <c r="H2973">
        <v>-80.714354999999998</v>
      </c>
      <c r="I2973">
        <v>3</v>
      </c>
      <c r="J2973">
        <v>20</v>
      </c>
      <c r="K2973">
        <v>1</v>
      </c>
      <c r="L2973" t="s">
        <v>10637</v>
      </c>
    </row>
    <row r="2974" spans="1:12" x14ac:dyDescent="0.2">
      <c r="A2974" t="s">
        <v>10638</v>
      </c>
      <c r="B2974" t="s">
        <v>10639</v>
      </c>
      <c r="C2974" t="s">
        <v>10640</v>
      </c>
      <c r="D2974" t="s">
        <v>21</v>
      </c>
      <c r="E2974" t="s">
        <v>16</v>
      </c>
      <c r="F2974">
        <v>28202</v>
      </c>
      <c r="G2974">
        <v>35.226076999999997</v>
      </c>
      <c r="H2974">
        <v>-80.838102899999996</v>
      </c>
      <c r="I2974">
        <v>4.5</v>
      </c>
      <c r="J2974">
        <v>6</v>
      </c>
      <c r="K2974">
        <v>1</v>
      </c>
      <c r="L2974" t="s">
        <v>10641</v>
      </c>
    </row>
    <row r="2975" spans="1:12" x14ac:dyDescent="0.2">
      <c r="A2975" t="s">
        <v>10642</v>
      </c>
      <c r="B2975" t="s">
        <v>2525</v>
      </c>
      <c r="C2975" t="s">
        <v>10643</v>
      </c>
      <c r="D2975" t="s">
        <v>39</v>
      </c>
      <c r="E2975" t="s">
        <v>16</v>
      </c>
      <c r="F2975">
        <v>28027</v>
      </c>
      <c r="G2975">
        <v>35.400566699999999</v>
      </c>
      <c r="H2975">
        <v>-80.608983699999996</v>
      </c>
      <c r="I2975">
        <v>1.5</v>
      </c>
      <c r="J2975">
        <v>11</v>
      </c>
      <c r="K2975">
        <v>1</v>
      </c>
      <c r="L2975" t="s">
        <v>1010</v>
      </c>
    </row>
    <row r="2976" spans="1:12" x14ac:dyDescent="0.2">
      <c r="A2976" t="s">
        <v>10644</v>
      </c>
      <c r="B2976" t="s">
        <v>3088</v>
      </c>
      <c r="C2976" t="s">
        <v>4881</v>
      </c>
      <c r="D2976" t="s">
        <v>135</v>
      </c>
      <c r="E2976" t="s">
        <v>16</v>
      </c>
      <c r="F2976">
        <v>28105</v>
      </c>
      <c r="G2976">
        <v>35.083019999999998</v>
      </c>
      <c r="H2976">
        <v>-80.728738000000007</v>
      </c>
      <c r="I2976">
        <v>4</v>
      </c>
      <c r="J2976">
        <v>4</v>
      </c>
      <c r="K2976">
        <v>0</v>
      </c>
      <c r="L2976" t="s">
        <v>3901</v>
      </c>
    </row>
    <row r="2977" spans="1:12" x14ac:dyDescent="0.2">
      <c r="A2977" t="s">
        <v>10645</v>
      </c>
      <c r="B2977" t="s">
        <v>10646</v>
      </c>
      <c r="C2977" t="s">
        <v>10647</v>
      </c>
      <c r="D2977" t="s">
        <v>21</v>
      </c>
      <c r="E2977" t="s">
        <v>16</v>
      </c>
      <c r="F2977">
        <v>28202</v>
      </c>
      <c r="G2977">
        <v>35.225232499999997</v>
      </c>
      <c r="H2977">
        <v>-80.843876699999996</v>
      </c>
      <c r="I2977">
        <v>4</v>
      </c>
      <c r="J2977">
        <v>13</v>
      </c>
      <c r="K2977">
        <v>1</v>
      </c>
      <c r="L2977" t="s">
        <v>10648</v>
      </c>
    </row>
    <row r="2978" spans="1:12" x14ac:dyDescent="0.2">
      <c r="A2978" t="s">
        <v>10649</v>
      </c>
      <c r="B2978" t="s">
        <v>10650</v>
      </c>
      <c r="C2978" t="s">
        <v>552</v>
      </c>
      <c r="D2978" t="s">
        <v>21</v>
      </c>
      <c r="E2978" t="s">
        <v>16</v>
      </c>
      <c r="F2978">
        <v>28208</v>
      </c>
      <c r="G2978">
        <v>35.218508484700003</v>
      </c>
      <c r="H2978">
        <v>-80.945236163999994</v>
      </c>
      <c r="I2978">
        <v>2.5</v>
      </c>
      <c r="J2978">
        <v>151</v>
      </c>
      <c r="K2978">
        <v>1</v>
      </c>
      <c r="L2978" t="s">
        <v>2394</v>
      </c>
    </row>
    <row r="2979" spans="1:12" x14ac:dyDescent="0.2">
      <c r="A2979" t="s">
        <v>10651</v>
      </c>
      <c r="B2979" t="s">
        <v>10652</v>
      </c>
      <c r="C2979" t="s">
        <v>10653</v>
      </c>
      <c r="D2979" t="s">
        <v>21</v>
      </c>
      <c r="E2979" t="s">
        <v>16</v>
      </c>
      <c r="F2979">
        <v>28227</v>
      </c>
      <c r="G2979">
        <v>35.211093141799999</v>
      </c>
      <c r="H2979">
        <v>-80.689818933699996</v>
      </c>
      <c r="I2979">
        <v>2.5</v>
      </c>
      <c r="J2979">
        <v>3</v>
      </c>
      <c r="K2979">
        <v>1</v>
      </c>
      <c r="L2979" t="s">
        <v>10654</v>
      </c>
    </row>
    <row r="2980" spans="1:12" x14ac:dyDescent="0.2">
      <c r="A2980" t="s">
        <v>10655</v>
      </c>
      <c r="B2980" t="s">
        <v>10656</v>
      </c>
      <c r="C2980" t="s">
        <v>10657</v>
      </c>
      <c r="D2980" t="s">
        <v>21</v>
      </c>
      <c r="E2980" t="s">
        <v>16</v>
      </c>
      <c r="F2980">
        <v>28203</v>
      </c>
      <c r="G2980">
        <v>35.200967400000003</v>
      </c>
      <c r="H2980">
        <v>-80.842752300000001</v>
      </c>
      <c r="I2980">
        <v>4</v>
      </c>
      <c r="J2980">
        <v>489</v>
      </c>
      <c r="K2980">
        <v>1</v>
      </c>
      <c r="L2980" t="s">
        <v>10658</v>
      </c>
    </row>
    <row r="2981" spans="1:12" x14ac:dyDescent="0.2">
      <c r="A2981" t="s">
        <v>10659</v>
      </c>
      <c r="B2981" t="s">
        <v>10660</v>
      </c>
      <c r="C2981" t="s">
        <v>391</v>
      </c>
      <c r="D2981" t="s">
        <v>21</v>
      </c>
      <c r="E2981" t="s">
        <v>16</v>
      </c>
      <c r="F2981">
        <v>28211</v>
      </c>
      <c r="G2981">
        <v>35.152439999999999</v>
      </c>
      <c r="H2981">
        <v>-80.832300000000004</v>
      </c>
      <c r="I2981">
        <v>3.5</v>
      </c>
      <c r="J2981">
        <v>12</v>
      </c>
      <c r="K2981">
        <v>1</v>
      </c>
      <c r="L2981" t="s">
        <v>416</v>
      </c>
    </row>
    <row r="2982" spans="1:12" x14ac:dyDescent="0.2">
      <c r="A2982" t="s">
        <v>10661</v>
      </c>
      <c r="B2982" t="s">
        <v>1822</v>
      </c>
      <c r="C2982" t="s">
        <v>10662</v>
      </c>
      <c r="D2982" t="s">
        <v>21</v>
      </c>
      <c r="E2982" t="s">
        <v>16</v>
      </c>
      <c r="F2982">
        <v>28280</v>
      </c>
      <c r="G2982">
        <v>35.2266604</v>
      </c>
      <c r="H2982">
        <v>-80.843191300000001</v>
      </c>
      <c r="I2982">
        <v>3</v>
      </c>
      <c r="J2982">
        <v>14</v>
      </c>
      <c r="K2982">
        <v>1</v>
      </c>
      <c r="L2982" t="s">
        <v>10663</v>
      </c>
    </row>
    <row r="2983" spans="1:12" x14ac:dyDescent="0.2">
      <c r="A2983" t="s">
        <v>10664</v>
      </c>
      <c r="B2983" t="s">
        <v>10665</v>
      </c>
      <c r="D2983" t="s">
        <v>135</v>
      </c>
      <c r="E2983" t="s">
        <v>16</v>
      </c>
      <c r="F2983">
        <v>28105</v>
      </c>
      <c r="G2983">
        <v>35.1105564</v>
      </c>
      <c r="H2983">
        <v>-80.7103532</v>
      </c>
      <c r="I2983">
        <v>4</v>
      </c>
      <c r="J2983">
        <v>13</v>
      </c>
      <c r="K2983">
        <v>1</v>
      </c>
      <c r="L2983" t="s">
        <v>10666</v>
      </c>
    </row>
    <row r="2984" spans="1:12" x14ac:dyDescent="0.2">
      <c r="A2984" t="s">
        <v>10667</v>
      </c>
      <c r="B2984" t="s">
        <v>10668</v>
      </c>
      <c r="C2984" t="s">
        <v>10669</v>
      </c>
      <c r="D2984" t="s">
        <v>21</v>
      </c>
      <c r="E2984" t="s">
        <v>16</v>
      </c>
      <c r="F2984">
        <v>28203</v>
      </c>
      <c r="G2984">
        <v>35.201759000000003</v>
      </c>
      <c r="H2984">
        <v>-80.871843999999996</v>
      </c>
      <c r="I2984">
        <v>4.5</v>
      </c>
      <c r="J2984">
        <v>6</v>
      </c>
      <c r="K2984">
        <v>0</v>
      </c>
      <c r="L2984" t="s">
        <v>10670</v>
      </c>
    </row>
    <row r="2985" spans="1:12" x14ac:dyDescent="0.2">
      <c r="A2985" t="s">
        <v>10671</v>
      </c>
      <c r="B2985" t="s">
        <v>10672</v>
      </c>
      <c r="C2985" t="s">
        <v>10673</v>
      </c>
      <c r="D2985" t="s">
        <v>21</v>
      </c>
      <c r="E2985" t="s">
        <v>16</v>
      </c>
      <c r="F2985">
        <v>28202</v>
      </c>
      <c r="G2985">
        <v>35.225354400000001</v>
      </c>
      <c r="H2985">
        <v>-80.8461468</v>
      </c>
      <c r="I2985">
        <v>2.5</v>
      </c>
      <c r="J2985">
        <v>9</v>
      </c>
      <c r="K2985">
        <v>1</v>
      </c>
      <c r="L2985" t="s">
        <v>10674</v>
      </c>
    </row>
    <row r="2986" spans="1:12" x14ac:dyDescent="0.2">
      <c r="A2986" t="s">
        <v>10675</v>
      </c>
      <c r="B2986" t="s">
        <v>8288</v>
      </c>
      <c r="C2986" t="s">
        <v>10676</v>
      </c>
      <c r="D2986" t="s">
        <v>1452</v>
      </c>
      <c r="E2986" t="s">
        <v>16</v>
      </c>
      <c r="F2986">
        <v>28164</v>
      </c>
      <c r="G2986">
        <v>35.351666000000002</v>
      </c>
      <c r="H2986">
        <v>-81.088406000000006</v>
      </c>
      <c r="I2986">
        <v>2</v>
      </c>
      <c r="J2986">
        <v>11</v>
      </c>
      <c r="K2986">
        <v>1</v>
      </c>
      <c r="L2986" t="s">
        <v>2713</v>
      </c>
    </row>
    <row r="2987" spans="1:12" x14ac:dyDescent="0.2">
      <c r="A2987" t="s">
        <v>10677</v>
      </c>
      <c r="B2987" t="s">
        <v>10678</v>
      </c>
      <c r="C2987" t="s">
        <v>10679</v>
      </c>
      <c r="D2987" t="s">
        <v>21</v>
      </c>
      <c r="E2987" t="s">
        <v>16</v>
      </c>
      <c r="F2987">
        <v>28262</v>
      </c>
      <c r="G2987">
        <v>35.305407034600002</v>
      </c>
      <c r="H2987">
        <v>-80.757254719900004</v>
      </c>
      <c r="I2987">
        <v>2</v>
      </c>
      <c r="J2987">
        <v>6</v>
      </c>
      <c r="K2987">
        <v>1</v>
      </c>
      <c r="L2987" t="s">
        <v>901</v>
      </c>
    </row>
    <row r="2988" spans="1:12" x14ac:dyDescent="0.2">
      <c r="A2988" t="s">
        <v>10680</v>
      </c>
      <c r="B2988" t="s">
        <v>10681</v>
      </c>
      <c r="C2988" t="s">
        <v>10682</v>
      </c>
      <c r="D2988" t="s">
        <v>4949</v>
      </c>
      <c r="E2988" t="s">
        <v>16</v>
      </c>
      <c r="F2988">
        <v>28098</v>
      </c>
      <c r="G2988">
        <v>35.2612685</v>
      </c>
      <c r="H2988">
        <v>-81.099965299999994</v>
      </c>
      <c r="I2988">
        <v>4.5</v>
      </c>
      <c r="J2988">
        <v>3</v>
      </c>
      <c r="K2988">
        <v>1</v>
      </c>
      <c r="L2988" t="s">
        <v>10683</v>
      </c>
    </row>
    <row r="2989" spans="1:12" x14ac:dyDescent="0.2">
      <c r="A2989" t="s">
        <v>10684</v>
      </c>
      <c r="B2989" t="s">
        <v>10685</v>
      </c>
      <c r="C2989" t="s">
        <v>10686</v>
      </c>
      <c r="D2989" t="s">
        <v>697</v>
      </c>
      <c r="E2989" t="s">
        <v>16</v>
      </c>
      <c r="F2989">
        <v>28037</v>
      </c>
      <c r="G2989">
        <v>35.4490135</v>
      </c>
      <c r="H2989">
        <v>-81.001986599999995</v>
      </c>
      <c r="I2989">
        <v>4.5</v>
      </c>
      <c r="J2989">
        <v>45</v>
      </c>
      <c r="K2989">
        <v>0</v>
      </c>
      <c r="L2989" t="s">
        <v>10687</v>
      </c>
    </row>
    <row r="2990" spans="1:12" x14ac:dyDescent="0.2">
      <c r="A2990" t="s">
        <v>10688</v>
      </c>
      <c r="B2990" t="s">
        <v>10689</v>
      </c>
      <c r="C2990" t="s">
        <v>10690</v>
      </c>
      <c r="D2990" t="s">
        <v>295</v>
      </c>
      <c r="E2990" t="s">
        <v>16</v>
      </c>
      <c r="F2990">
        <v>28134</v>
      </c>
      <c r="G2990">
        <v>35.088386100000001</v>
      </c>
      <c r="H2990">
        <v>-80.878847800000003</v>
      </c>
      <c r="I2990">
        <v>2.5</v>
      </c>
      <c r="J2990">
        <v>3</v>
      </c>
      <c r="K2990">
        <v>0</v>
      </c>
      <c r="L2990" t="s">
        <v>3257</v>
      </c>
    </row>
    <row r="2991" spans="1:12" x14ac:dyDescent="0.2">
      <c r="A2991" t="s">
        <v>10691</v>
      </c>
      <c r="B2991" t="s">
        <v>3701</v>
      </c>
      <c r="C2991" t="s">
        <v>10692</v>
      </c>
      <c r="D2991" t="s">
        <v>135</v>
      </c>
      <c r="E2991" t="s">
        <v>16</v>
      </c>
      <c r="F2991">
        <v>28105</v>
      </c>
      <c r="G2991">
        <v>35.1262871323</v>
      </c>
      <c r="H2991">
        <v>-80.708342888900006</v>
      </c>
      <c r="I2991">
        <v>3.5</v>
      </c>
      <c r="J2991">
        <v>11</v>
      </c>
      <c r="K2991">
        <v>1</v>
      </c>
      <c r="L2991" t="s">
        <v>10693</v>
      </c>
    </row>
    <row r="2992" spans="1:12" x14ac:dyDescent="0.2">
      <c r="A2992" t="s">
        <v>10694</v>
      </c>
      <c r="B2992" t="s">
        <v>10695</v>
      </c>
      <c r="C2992" t="s">
        <v>10696</v>
      </c>
      <c r="D2992" t="s">
        <v>21</v>
      </c>
      <c r="E2992" t="s">
        <v>16</v>
      </c>
      <c r="F2992">
        <v>28226</v>
      </c>
      <c r="G2992">
        <v>35.088116300000003</v>
      </c>
      <c r="H2992">
        <v>-80.842309799999995</v>
      </c>
      <c r="I2992">
        <v>2</v>
      </c>
      <c r="J2992">
        <v>12</v>
      </c>
      <c r="K2992">
        <v>1</v>
      </c>
      <c r="L2992" t="s">
        <v>10697</v>
      </c>
    </row>
    <row r="2993" spans="1:12" x14ac:dyDescent="0.2">
      <c r="A2993" t="s">
        <v>10698</v>
      </c>
      <c r="B2993" t="s">
        <v>438</v>
      </c>
      <c r="C2993" t="s">
        <v>10699</v>
      </c>
      <c r="D2993" t="s">
        <v>456</v>
      </c>
      <c r="E2993" t="s">
        <v>16</v>
      </c>
      <c r="F2993">
        <v>28012</v>
      </c>
      <c r="G2993">
        <v>35.224099386500001</v>
      </c>
      <c r="H2993">
        <v>-81.036030884699997</v>
      </c>
      <c r="I2993">
        <v>3</v>
      </c>
      <c r="J2993">
        <v>6</v>
      </c>
      <c r="K2993">
        <v>1</v>
      </c>
      <c r="L2993" t="s">
        <v>10700</v>
      </c>
    </row>
    <row r="2994" spans="1:12" x14ac:dyDescent="0.2">
      <c r="A2994" t="s">
        <v>10701</v>
      </c>
      <c r="B2994" t="s">
        <v>10702</v>
      </c>
      <c r="C2994" t="s">
        <v>10703</v>
      </c>
      <c r="D2994" t="s">
        <v>21</v>
      </c>
      <c r="E2994" t="s">
        <v>16</v>
      </c>
      <c r="F2994">
        <v>28209</v>
      </c>
      <c r="G2994">
        <v>35.179049900000003</v>
      </c>
      <c r="H2994">
        <v>-80.834114999999997</v>
      </c>
      <c r="I2994">
        <v>3</v>
      </c>
      <c r="J2994">
        <v>3</v>
      </c>
      <c r="K2994">
        <v>1</v>
      </c>
      <c r="L2994" t="s">
        <v>10704</v>
      </c>
    </row>
    <row r="2995" spans="1:12" x14ac:dyDescent="0.2">
      <c r="A2995" t="s">
        <v>10705</v>
      </c>
      <c r="B2995" t="s">
        <v>10706</v>
      </c>
      <c r="D2995" t="s">
        <v>21</v>
      </c>
      <c r="E2995" t="s">
        <v>16</v>
      </c>
      <c r="F2995">
        <v>28202</v>
      </c>
      <c r="G2995">
        <v>35.232678100000001</v>
      </c>
      <c r="H2995">
        <v>-80.846082199999998</v>
      </c>
      <c r="I2995">
        <v>4</v>
      </c>
      <c r="J2995">
        <v>5</v>
      </c>
      <c r="K2995">
        <v>1</v>
      </c>
      <c r="L2995" t="s">
        <v>10707</v>
      </c>
    </row>
    <row r="2996" spans="1:12" x14ac:dyDescent="0.2">
      <c r="A2996" t="s">
        <v>10708</v>
      </c>
      <c r="B2996" t="s">
        <v>10709</v>
      </c>
      <c r="C2996" t="s">
        <v>10710</v>
      </c>
      <c r="D2996" t="s">
        <v>21</v>
      </c>
      <c r="E2996" t="s">
        <v>16</v>
      </c>
      <c r="F2996">
        <v>28209</v>
      </c>
      <c r="G2996">
        <v>35.174534399999999</v>
      </c>
      <c r="H2996">
        <v>-80.848208</v>
      </c>
      <c r="I2996">
        <v>4</v>
      </c>
      <c r="J2996">
        <v>4</v>
      </c>
      <c r="K2996">
        <v>0</v>
      </c>
      <c r="L2996" t="s">
        <v>10711</v>
      </c>
    </row>
    <row r="2997" spans="1:12" x14ac:dyDescent="0.2">
      <c r="A2997" t="s">
        <v>10712</v>
      </c>
      <c r="B2997" t="s">
        <v>10713</v>
      </c>
      <c r="C2997" t="s">
        <v>10714</v>
      </c>
      <c r="D2997" t="s">
        <v>21</v>
      </c>
      <c r="E2997" t="s">
        <v>16</v>
      </c>
      <c r="F2997">
        <v>28217</v>
      </c>
      <c r="G2997">
        <v>35.162867900000002</v>
      </c>
      <c r="H2997">
        <v>-80.878379300000006</v>
      </c>
      <c r="I2997">
        <v>5</v>
      </c>
      <c r="J2997">
        <v>16</v>
      </c>
      <c r="K2997">
        <v>1</v>
      </c>
      <c r="L2997" t="s">
        <v>10715</v>
      </c>
    </row>
    <row r="2998" spans="1:12" x14ac:dyDescent="0.2">
      <c r="A2998" t="s">
        <v>10716</v>
      </c>
      <c r="B2998" t="s">
        <v>10717</v>
      </c>
      <c r="C2998" t="s">
        <v>10718</v>
      </c>
      <c r="D2998" t="s">
        <v>21</v>
      </c>
      <c r="E2998" t="s">
        <v>16</v>
      </c>
      <c r="F2998">
        <v>28277</v>
      </c>
      <c r="G2998">
        <v>35.032753</v>
      </c>
      <c r="H2998">
        <v>-80.814118199999996</v>
      </c>
      <c r="I2998">
        <v>4</v>
      </c>
      <c r="J2998">
        <v>4</v>
      </c>
      <c r="K2998">
        <v>1</v>
      </c>
      <c r="L2998" t="s">
        <v>10719</v>
      </c>
    </row>
    <row r="2999" spans="1:12" x14ac:dyDescent="0.2">
      <c r="A2999" t="s">
        <v>10720</v>
      </c>
      <c r="B2999" t="s">
        <v>3193</v>
      </c>
      <c r="C2999" t="s">
        <v>10721</v>
      </c>
      <c r="D2999" t="s">
        <v>21</v>
      </c>
      <c r="E2999" t="s">
        <v>16</v>
      </c>
      <c r="F2999">
        <v>28213</v>
      </c>
      <c r="G2999">
        <v>35.292554899999999</v>
      </c>
      <c r="H2999">
        <v>-80.746960700000002</v>
      </c>
      <c r="I2999">
        <v>3.5</v>
      </c>
      <c r="J2999">
        <v>3</v>
      </c>
      <c r="K2999">
        <v>0</v>
      </c>
      <c r="L2999" t="s">
        <v>1319</v>
      </c>
    </row>
    <row r="3000" spans="1:12" x14ac:dyDescent="0.2">
      <c r="A3000" t="s">
        <v>10722</v>
      </c>
      <c r="B3000" t="s">
        <v>10723</v>
      </c>
      <c r="C3000" t="s">
        <v>10724</v>
      </c>
      <c r="D3000" t="s">
        <v>15</v>
      </c>
      <c r="E3000" t="s">
        <v>16</v>
      </c>
      <c r="F3000">
        <v>28031</v>
      </c>
      <c r="G3000">
        <v>35.459602699999998</v>
      </c>
      <c r="H3000">
        <v>-80.888972800000005</v>
      </c>
      <c r="I3000">
        <v>5</v>
      </c>
      <c r="J3000">
        <v>4</v>
      </c>
      <c r="K3000">
        <v>1</v>
      </c>
      <c r="L3000" t="s">
        <v>3401</v>
      </c>
    </row>
    <row r="3001" spans="1:12" x14ac:dyDescent="0.2">
      <c r="A3001" t="s">
        <v>10725</v>
      </c>
      <c r="B3001" t="s">
        <v>10726</v>
      </c>
      <c r="C3001" t="s">
        <v>10727</v>
      </c>
      <c r="D3001" t="s">
        <v>39</v>
      </c>
      <c r="E3001" t="s">
        <v>16</v>
      </c>
      <c r="F3001">
        <v>28027</v>
      </c>
      <c r="G3001">
        <v>35.400870500000003</v>
      </c>
      <c r="H3001">
        <v>-80.759773999999993</v>
      </c>
      <c r="I3001">
        <v>5</v>
      </c>
      <c r="J3001">
        <v>5</v>
      </c>
      <c r="K3001">
        <v>1</v>
      </c>
      <c r="L3001" t="s">
        <v>4197</v>
      </c>
    </row>
    <row r="3002" spans="1:12" x14ac:dyDescent="0.2">
      <c r="A3002" t="e">
        <f>-sldiyeRl34ughPRKDDw7g</f>
        <v>#NAME?</v>
      </c>
      <c r="B3002" t="s">
        <v>10728</v>
      </c>
      <c r="C3002" t="s">
        <v>10729</v>
      </c>
      <c r="D3002" t="s">
        <v>39</v>
      </c>
      <c r="E3002" t="s">
        <v>16</v>
      </c>
      <c r="F3002">
        <v>28025</v>
      </c>
      <c r="G3002">
        <v>35.385821</v>
      </c>
      <c r="H3002">
        <v>-80.5870295</v>
      </c>
      <c r="I3002">
        <v>3.5</v>
      </c>
      <c r="J3002">
        <v>5</v>
      </c>
      <c r="K3002">
        <v>1</v>
      </c>
      <c r="L3002" t="s">
        <v>10730</v>
      </c>
    </row>
    <row r="3003" spans="1:12" x14ac:dyDescent="0.2">
      <c r="A3003" t="s">
        <v>10731</v>
      </c>
      <c r="B3003" t="s">
        <v>10732</v>
      </c>
      <c r="C3003" t="s">
        <v>10733</v>
      </c>
      <c r="D3003" t="s">
        <v>21</v>
      </c>
      <c r="E3003" t="s">
        <v>16</v>
      </c>
      <c r="F3003">
        <v>28217</v>
      </c>
      <c r="G3003">
        <v>35.160758000000001</v>
      </c>
      <c r="H3003">
        <v>-80.876394000000005</v>
      </c>
      <c r="I3003">
        <v>4</v>
      </c>
      <c r="J3003">
        <v>25</v>
      </c>
      <c r="K3003">
        <v>1</v>
      </c>
      <c r="L3003" t="s">
        <v>10734</v>
      </c>
    </row>
    <row r="3004" spans="1:12" x14ac:dyDescent="0.2">
      <c r="A3004" t="s">
        <v>10735</v>
      </c>
      <c r="B3004" t="s">
        <v>10736</v>
      </c>
      <c r="C3004" t="s">
        <v>10737</v>
      </c>
      <c r="D3004" t="s">
        <v>21</v>
      </c>
      <c r="E3004" t="s">
        <v>16</v>
      </c>
      <c r="F3004">
        <v>28205</v>
      </c>
      <c r="G3004">
        <v>35.249701999999999</v>
      </c>
      <c r="H3004">
        <v>-80.798795999999996</v>
      </c>
      <c r="I3004">
        <v>5</v>
      </c>
      <c r="J3004">
        <v>14</v>
      </c>
      <c r="K3004">
        <v>0</v>
      </c>
      <c r="L3004" t="s">
        <v>10738</v>
      </c>
    </row>
    <row r="3005" spans="1:12" x14ac:dyDescent="0.2">
      <c r="A3005" t="s">
        <v>10739</v>
      </c>
      <c r="B3005" t="s">
        <v>10740</v>
      </c>
      <c r="C3005" t="s">
        <v>10741</v>
      </c>
      <c r="D3005" t="s">
        <v>39</v>
      </c>
      <c r="E3005" t="s">
        <v>16</v>
      </c>
      <c r="F3005">
        <v>28025</v>
      </c>
      <c r="G3005">
        <v>35.432425899999998</v>
      </c>
      <c r="H3005">
        <v>-80.602812</v>
      </c>
      <c r="I3005">
        <v>2.5</v>
      </c>
      <c r="J3005">
        <v>3</v>
      </c>
      <c r="K3005">
        <v>1</v>
      </c>
      <c r="L3005" t="s">
        <v>1339</v>
      </c>
    </row>
    <row r="3006" spans="1:12" x14ac:dyDescent="0.2">
      <c r="A3006" t="s">
        <v>10742</v>
      </c>
      <c r="B3006" t="s">
        <v>10743</v>
      </c>
      <c r="C3006" t="s">
        <v>10744</v>
      </c>
      <c r="D3006" t="s">
        <v>21</v>
      </c>
      <c r="E3006" t="s">
        <v>16</v>
      </c>
      <c r="F3006">
        <v>28203</v>
      </c>
      <c r="G3006">
        <v>35.215705</v>
      </c>
      <c r="H3006">
        <v>-80.856667000000002</v>
      </c>
      <c r="I3006">
        <v>4.5</v>
      </c>
      <c r="J3006">
        <v>185</v>
      </c>
      <c r="K3006">
        <v>0</v>
      </c>
      <c r="L3006" t="s">
        <v>10745</v>
      </c>
    </row>
    <row r="3007" spans="1:12" x14ac:dyDescent="0.2">
      <c r="A3007" t="s">
        <v>10746</v>
      </c>
      <c r="B3007" t="s">
        <v>641</v>
      </c>
      <c r="C3007" t="s">
        <v>10747</v>
      </c>
      <c r="D3007" t="s">
        <v>21</v>
      </c>
      <c r="E3007" t="s">
        <v>16</v>
      </c>
      <c r="F3007">
        <v>28216</v>
      </c>
      <c r="G3007">
        <v>35.269199915900003</v>
      </c>
      <c r="H3007">
        <v>-80.8535351604</v>
      </c>
      <c r="I3007">
        <v>1.5</v>
      </c>
      <c r="J3007">
        <v>18</v>
      </c>
      <c r="K3007">
        <v>1</v>
      </c>
      <c r="L3007" t="s">
        <v>2384</v>
      </c>
    </row>
    <row r="3008" spans="1:12" x14ac:dyDescent="0.2">
      <c r="A3008" t="s">
        <v>10748</v>
      </c>
      <c r="B3008" t="s">
        <v>10749</v>
      </c>
      <c r="C3008" t="s">
        <v>10750</v>
      </c>
      <c r="D3008" t="s">
        <v>62</v>
      </c>
      <c r="E3008" t="s">
        <v>16</v>
      </c>
      <c r="F3008">
        <v>28227</v>
      </c>
      <c r="G3008">
        <v>35.179515199999997</v>
      </c>
      <c r="H3008">
        <v>-80.651799699999998</v>
      </c>
      <c r="I3008">
        <v>5</v>
      </c>
      <c r="J3008">
        <v>11</v>
      </c>
      <c r="K3008">
        <v>1</v>
      </c>
      <c r="L3008" t="s">
        <v>10751</v>
      </c>
    </row>
    <row r="3009" spans="1:12" x14ac:dyDescent="0.2">
      <c r="A3009" t="s">
        <v>10752</v>
      </c>
      <c r="B3009" t="s">
        <v>10753</v>
      </c>
      <c r="C3009" t="s">
        <v>10754</v>
      </c>
      <c r="D3009" t="s">
        <v>15</v>
      </c>
      <c r="E3009" t="s">
        <v>16</v>
      </c>
      <c r="F3009">
        <v>28031</v>
      </c>
      <c r="G3009">
        <v>35.475812300000001</v>
      </c>
      <c r="H3009">
        <v>-80.893075100000004</v>
      </c>
      <c r="I3009">
        <v>2.5</v>
      </c>
      <c r="J3009">
        <v>3</v>
      </c>
      <c r="K3009">
        <v>1</v>
      </c>
      <c r="L3009" t="s">
        <v>10755</v>
      </c>
    </row>
    <row r="3010" spans="1:12" x14ac:dyDescent="0.2">
      <c r="A3010" t="s">
        <v>10756</v>
      </c>
      <c r="B3010" t="s">
        <v>498</v>
      </c>
      <c r="C3010" t="s">
        <v>10757</v>
      </c>
      <c r="D3010" t="s">
        <v>39</v>
      </c>
      <c r="E3010" t="s">
        <v>16</v>
      </c>
      <c r="F3010">
        <v>28025</v>
      </c>
      <c r="G3010">
        <v>35.432685800000002</v>
      </c>
      <c r="H3010">
        <v>-80.605889000000005</v>
      </c>
      <c r="I3010">
        <v>2.5</v>
      </c>
      <c r="J3010">
        <v>11</v>
      </c>
      <c r="K3010">
        <v>1</v>
      </c>
      <c r="L3010" t="s">
        <v>10758</v>
      </c>
    </row>
    <row r="3011" spans="1:12" x14ac:dyDescent="0.2">
      <c r="A3011" t="s">
        <v>10759</v>
      </c>
      <c r="B3011" t="s">
        <v>3204</v>
      </c>
      <c r="C3011" t="s">
        <v>10760</v>
      </c>
      <c r="D3011" t="s">
        <v>21</v>
      </c>
      <c r="E3011" t="s">
        <v>16</v>
      </c>
      <c r="F3011">
        <v>28211</v>
      </c>
      <c r="G3011">
        <v>35.17633</v>
      </c>
      <c r="H3011">
        <v>-80.799683000000002</v>
      </c>
      <c r="I3011">
        <v>1</v>
      </c>
      <c r="J3011">
        <v>3</v>
      </c>
      <c r="K3011">
        <v>1</v>
      </c>
      <c r="L3011" t="s">
        <v>7723</v>
      </c>
    </row>
    <row r="3012" spans="1:12" x14ac:dyDescent="0.2">
      <c r="A3012" t="s">
        <v>10761</v>
      </c>
      <c r="B3012" t="s">
        <v>2528</v>
      </c>
      <c r="C3012" t="s">
        <v>10762</v>
      </c>
      <c r="D3012" t="s">
        <v>643</v>
      </c>
      <c r="E3012" t="s">
        <v>16</v>
      </c>
      <c r="F3012">
        <v>28079</v>
      </c>
      <c r="G3012">
        <v>35.081969000000001</v>
      </c>
      <c r="H3012">
        <v>-80.659520000000001</v>
      </c>
      <c r="I3012">
        <v>1.5</v>
      </c>
      <c r="J3012">
        <v>13</v>
      </c>
      <c r="K3012">
        <v>1</v>
      </c>
      <c r="L3012" t="s">
        <v>10763</v>
      </c>
    </row>
    <row r="3013" spans="1:12" x14ac:dyDescent="0.2">
      <c r="A3013" t="s">
        <v>10764</v>
      </c>
      <c r="B3013" t="s">
        <v>10765</v>
      </c>
      <c r="C3013" t="s">
        <v>10766</v>
      </c>
      <c r="D3013" t="s">
        <v>21</v>
      </c>
      <c r="E3013" t="s">
        <v>16</v>
      </c>
      <c r="F3013">
        <v>28203</v>
      </c>
      <c r="G3013">
        <v>35.209026577099998</v>
      </c>
      <c r="H3013">
        <v>-80.861155510499998</v>
      </c>
      <c r="I3013">
        <v>4.5</v>
      </c>
      <c r="J3013">
        <v>502</v>
      </c>
      <c r="K3013">
        <v>1</v>
      </c>
      <c r="L3013" t="s">
        <v>10767</v>
      </c>
    </row>
    <row r="3014" spans="1:12" x14ac:dyDescent="0.2">
      <c r="A3014" t="s">
        <v>10768</v>
      </c>
      <c r="B3014" t="s">
        <v>10769</v>
      </c>
      <c r="C3014" t="s">
        <v>10770</v>
      </c>
      <c r="D3014" t="s">
        <v>21</v>
      </c>
      <c r="E3014" t="s">
        <v>16</v>
      </c>
      <c r="F3014">
        <v>28270</v>
      </c>
      <c r="G3014">
        <v>35.1443747</v>
      </c>
      <c r="H3014">
        <v>-80.741275900000005</v>
      </c>
      <c r="I3014">
        <v>5</v>
      </c>
      <c r="J3014">
        <v>3</v>
      </c>
      <c r="K3014">
        <v>1</v>
      </c>
      <c r="L3014" t="s">
        <v>10771</v>
      </c>
    </row>
    <row r="3015" spans="1:12" x14ac:dyDescent="0.2">
      <c r="A3015" t="s">
        <v>10772</v>
      </c>
      <c r="B3015" t="s">
        <v>10773</v>
      </c>
      <c r="C3015" t="s">
        <v>10774</v>
      </c>
      <c r="D3015" t="s">
        <v>21</v>
      </c>
      <c r="E3015" t="s">
        <v>16</v>
      </c>
      <c r="F3015">
        <v>28210</v>
      </c>
      <c r="G3015">
        <v>35.117146400000003</v>
      </c>
      <c r="H3015">
        <v>-80.857579599999994</v>
      </c>
      <c r="I3015">
        <v>4</v>
      </c>
      <c r="J3015">
        <v>122</v>
      </c>
      <c r="K3015">
        <v>1</v>
      </c>
      <c r="L3015" t="s">
        <v>10775</v>
      </c>
    </row>
    <row r="3016" spans="1:12" x14ac:dyDescent="0.2">
      <c r="A3016" t="s">
        <v>10776</v>
      </c>
      <c r="B3016" t="s">
        <v>10777</v>
      </c>
      <c r="C3016" t="s">
        <v>10778</v>
      </c>
      <c r="D3016" t="s">
        <v>21</v>
      </c>
      <c r="E3016" t="s">
        <v>16</v>
      </c>
      <c r="F3016">
        <v>28202</v>
      </c>
      <c r="G3016">
        <v>35.228050871900003</v>
      </c>
      <c r="H3016">
        <v>-80.838022106400004</v>
      </c>
      <c r="I3016">
        <v>1.5</v>
      </c>
      <c r="J3016">
        <v>3</v>
      </c>
      <c r="K3016">
        <v>1</v>
      </c>
      <c r="L3016" t="s">
        <v>5735</v>
      </c>
    </row>
    <row r="3017" spans="1:12" x14ac:dyDescent="0.2">
      <c r="A3017" t="s">
        <v>10779</v>
      </c>
      <c r="B3017" t="s">
        <v>10780</v>
      </c>
      <c r="C3017" t="s">
        <v>10781</v>
      </c>
      <c r="D3017" t="s">
        <v>21</v>
      </c>
      <c r="E3017" t="s">
        <v>16</v>
      </c>
      <c r="F3017">
        <v>28202</v>
      </c>
      <c r="G3017">
        <v>35.224858599999997</v>
      </c>
      <c r="H3017">
        <v>-80.847920200000004</v>
      </c>
      <c r="I3017">
        <v>5</v>
      </c>
      <c r="J3017">
        <v>3</v>
      </c>
      <c r="K3017">
        <v>1</v>
      </c>
      <c r="L3017" t="s">
        <v>8473</v>
      </c>
    </row>
    <row r="3018" spans="1:12" x14ac:dyDescent="0.2">
      <c r="A3018" t="s">
        <v>10782</v>
      </c>
      <c r="B3018" t="s">
        <v>10783</v>
      </c>
      <c r="C3018" t="s">
        <v>10784</v>
      </c>
      <c r="D3018" t="s">
        <v>359</v>
      </c>
      <c r="E3018" t="s">
        <v>16</v>
      </c>
      <c r="F3018">
        <v>28036</v>
      </c>
      <c r="G3018">
        <v>35.506275000000002</v>
      </c>
      <c r="H3018">
        <v>-80.866957999999997</v>
      </c>
      <c r="I3018">
        <v>4</v>
      </c>
      <c r="J3018">
        <v>251</v>
      </c>
      <c r="K3018">
        <v>1</v>
      </c>
      <c r="L3018" t="s">
        <v>515</v>
      </c>
    </row>
    <row r="3019" spans="1:12" x14ac:dyDescent="0.2">
      <c r="A3019" t="s">
        <v>10785</v>
      </c>
      <c r="B3019" t="s">
        <v>10786</v>
      </c>
      <c r="C3019" t="s">
        <v>10787</v>
      </c>
      <c r="D3019" t="s">
        <v>21</v>
      </c>
      <c r="E3019" t="s">
        <v>16</v>
      </c>
      <c r="F3019">
        <v>28262</v>
      </c>
      <c r="G3019">
        <v>35.314629070499997</v>
      </c>
      <c r="H3019">
        <v>-80.7210989891</v>
      </c>
      <c r="I3019">
        <v>2</v>
      </c>
      <c r="J3019">
        <v>14</v>
      </c>
      <c r="K3019">
        <v>1</v>
      </c>
      <c r="L3019" t="s">
        <v>10788</v>
      </c>
    </row>
    <row r="3020" spans="1:12" x14ac:dyDescent="0.2">
      <c r="A3020" t="s">
        <v>10789</v>
      </c>
      <c r="B3020" t="s">
        <v>10790</v>
      </c>
      <c r="C3020" t="s">
        <v>10791</v>
      </c>
      <c r="D3020" t="s">
        <v>697</v>
      </c>
      <c r="E3020" t="s">
        <v>16</v>
      </c>
      <c r="F3020">
        <v>28037</v>
      </c>
      <c r="G3020">
        <v>35.447414999999999</v>
      </c>
      <c r="H3020">
        <v>-81.002388999999994</v>
      </c>
      <c r="I3020">
        <v>3.5</v>
      </c>
      <c r="J3020">
        <v>4</v>
      </c>
      <c r="K3020">
        <v>1</v>
      </c>
      <c r="L3020" t="s">
        <v>10792</v>
      </c>
    </row>
    <row r="3021" spans="1:12" x14ac:dyDescent="0.2">
      <c r="A3021" t="s">
        <v>10793</v>
      </c>
      <c r="B3021" t="s">
        <v>10794</v>
      </c>
      <c r="C3021" t="s">
        <v>10795</v>
      </c>
      <c r="D3021" t="s">
        <v>39</v>
      </c>
      <c r="E3021" t="s">
        <v>16</v>
      </c>
      <c r="F3021">
        <v>28027</v>
      </c>
      <c r="G3021">
        <v>35.409174740799997</v>
      </c>
      <c r="H3021">
        <v>-80.665147229300004</v>
      </c>
      <c r="I3021">
        <v>4.5</v>
      </c>
      <c r="J3021">
        <v>3</v>
      </c>
      <c r="K3021">
        <v>1</v>
      </c>
      <c r="L3021" t="s">
        <v>1771</v>
      </c>
    </row>
    <row r="3022" spans="1:12" x14ac:dyDescent="0.2">
      <c r="A3022" t="s">
        <v>10796</v>
      </c>
      <c r="B3022" t="s">
        <v>10797</v>
      </c>
      <c r="C3022" t="s">
        <v>10798</v>
      </c>
      <c r="D3022" t="s">
        <v>21</v>
      </c>
      <c r="E3022" t="s">
        <v>16</v>
      </c>
      <c r="F3022">
        <v>28269</v>
      </c>
      <c r="G3022">
        <v>35.324407999999998</v>
      </c>
      <c r="H3022">
        <v>-80.774463999999995</v>
      </c>
      <c r="I3022">
        <v>2</v>
      </c>
      <c r="J3022">
        <v>9</v>
      </c>
      <c r="K3022">
        <v>1</v>
      </c>
      <c r="L3022" t="s">
        <v>2743</v>
      </c>
    </row>
    <row r="3023" spans="1:12" x14ac:dyDescent="0.2">
      <c r="A3023" t="s">
        <v>10799</v>
      </c>
      <c r="B3023" t="s">
        <v>10800</v>
      </c>
      <c r="D3023" t="s">
        <v>21</v>
      </c>
      <c r="E3023" t="s">
        <v>16</v>
      </c>
      <c r="F3023">
        <v>28105</v>
      </c>
      <c r="G3023">
        <v>35.1105564</v>
      </c>
      <c r="H3023">
        <v>-80.7103532</v>
      </c>
      <c r="I3023">
        <v>5</v>
      </c>
      <c r="J3023">
        <v>3</v>
      </c>
      <c r="K3023">
        <v>1</v>
      </c>
      <c r="L3023" t="s">
        <v>10801</v>
      </c>
    </row>
    <row r="3024" spans="1:12" x14ac:dyDescent="0.2">
      <c r="A3024" t="s">
        <v>10802</v>
      </c>
      <c r="B3024" t="s">
        <v>10803</v>
      </c>
      <c r="C3024" t="s">
        <v>10804</v>
      </c>
      <c r="D3024" t="s">
        <v>21</v>
      </c>
      <c r="E3024" t="s">
        <v>16</v>
      </c>
      <c r="F3024">
        <v>28211</v>
      </c>
      <c r="G3024">
        <v>35.156687788500001</v>
      </c>
      <c r="H3024">
        <v>-80.824141502399996</v>
      </c>
      <c r="I3024">
        <v>4.5</v>
      </c>
      <c r="J3024">
        <v>34</v>
      </c>
      <c r="K3024">
        <v>1</v>
      </c>
      <c r="L3024" t="s">
        <v>4197</v>
      </c>
    </row>
    <row r="3025" spans="1:12" x14ac:dyDescent="0.2">
      <c r="A3025" t="s">
        <v>10805</v>
      </c>
      <c r="B3025" t="s">
        <v>10806</v>
      </c>
      <c r="C3025" t="s">
        <v>6784</v>
      </c>
      <c r="D3025" t="s">
        <v>39</v>
      </c>
      <c r="E3025" t="s">
        <v>16</v>
      </c>
      <c r="F3025">
        <v>28027</v>
      </c>
      <c r="G3025">
        <v>35.3700689</v>
      </c>
      <c r="H3025">
        <v>-80.723929799999993</v>
      </c>
      <c r="I3025">
        <v>3.5</v>
      </c>
      <c r="J3025">
        <v>12</v>
      </c>
      <c r="K3025">
        <v>1</v>
      </c>
      <c r="L3025" t="s">
        <v>10807</v>
      </c>
    </row>
    <row r="3026" spans="1:12" x14ac:dyDescent="0.2">
      <c r="A3026" t="s">
        <v>10808</v>
      </c>
      <c r="B3026" t="s">
        <v>10809</v>
      </c>
      <c r="C3026" t="s">
        <v>10810</v>
      </c>
      <c r="D3026" t="s">
        <v>30</v>
      </c>
      <c r="E3026" t="s">
        <v>16</v>
      </c>
      <c r="F3026">
        <v>28056</v>
      </c>
      <c r="G3026">
        <v>35.261807300000001</v>
      </c>
      <c r="H3026">
        <v>-81.129863499999999</v>
      </c>
      <c r="I3026">
        <v>3.5</v>
      </c>
      <c r="J3026">
        <v>4</v>
      </c>
      <c r="K3026">
        <v>0</v>
      </c>
      <c r="L3026" t="s">
        <v>10811</v>
      </c>
    </row>
    <row r="3027" spans="1:12" x14ac:dyDescent="0.2">
      <c r="A3027" t="s">
        <v>10812</v>
      </c>
      <c r="B3027" t="s">
        <v>10813</v>
      </c>
      <c r="C3027" t="s">
        <v>10814</v>
      </c>
      <c r="D3027" t="s">
        <v>4949</v>
      </c>
      <c r="E3027" t="s">
        <v>16</v>
      </c>
      <c r="F3027">
        <v>28098</v>
      </c>
      <c r="G3027">
        <v>35.2574118</v>
      </c>
      <c r="H3027">
        <v>-81.104867600000006</v>
      </c>
      <c r="I3027">
        <v>3</v>
      </c>
      <c r="J3027">
        <v>13</v>
      </c>
      <c r="K3027">
        <v>1</v>
      </c>
      <c r="L3027" t="s">
        <v>10815</v>
      </c>
    </row>
    <row r="3028" spans="1:12" x14ac:dyDescent="0.2">
      <c r="A3028" t="s">
        <v>10816</v>
      </c>
      <c r="B3028" t="s">
        <v>10817</v>
      </c>
      <c r="C3028" t="s">
        <v>10818</v>
      </c>
      <c r="D3028" t="s">
        <v>26</v>
      </c>
      <c r="E3028" t="s">
        <v>16</v>
      </c>
      <c r="F3028">
        <v>28078</v>
      </c>
      <c r="G3028">
        <v>35.410499628399997</v>
      </c>
      <c r="H3028">
        <v>-80.843529504299994</v>
      </c>
      <c r="I3028">
        <v>4</v>
      </c>
      <c r="J3028">
        <v>70</v>
      </c>
      <c r="K3028">
        <v>1</v>
      </c>
      <c r="L3028" t="s">
        <v>10819</v>
      </c>
    </row>
    <row r="3029" spans="1:12" x14ac:dyDescent="0.2">
      <c r="A3029" t="s">
        <v>10820</v>
      </c>
      <c r="B3029" t="s">
        <v>10821</v>
      </c>
      <c r="C3029" t="s">
        <v>10822</v>
      </c>
      <c r="D3029" t="s">
        <v>21</v>
      </c>
      <c r="E3029" t="s">
        <v>16</v>
      </c>
      <c r="F3029">
        <v>28216</v>
      </c>
      <c r="G3029">
        <v>35.263761000000002</v>
      </c>
      <c r="H3029">
        <v>-80.854984799999997</v>
      </c>
      <c r="I3029">
        <v>2.5</v>
      </c>
      <c r="J3029">
        <v>3</v>
      </c>
      <c r="K3029">
        <v>1</v>
      </c>
      <c r="L3029" t="s">
        <v>3699</v>
      </c>
    </row>
    <row r="3030" spans="1:12" x14ac:dyDescent="0.2">
      <c r="A3030" t="s">
        <v>10823</v>
      </c>
      <c r="B3030" t="s">
        <v>3170</v>
      </c>
      <c r="C3030" t="s">
        <v>10824</v>
      </c>
      <c r="D3030" t="s">
        <v>21</v>
      </c>
      <c r="E3030" t="s">
        <v>16</v>
      </c>
      <c r="F3030">
        <v>28205</v>
      </c>
      <c r="G3030">
        <v>35.202015000000003</v>
      </c>
      <c r="H3030">
        <v>-80.789823999999996</v>
      </c>
      <c r="I3030">
        <v>2</v>
      </c>
      <c r="J3030">
        <v>4</v>
      </c>
      <c r="K3030">
        <v>1</v>
      </c>
      <c r="L3030" t="s">
        <v>4415</v>
      </c>
    </row>
    <row r="3031" spans="1:12" x14ac:dyDescent="0.2">
      <c r="A3031" t="s">
        <v>10825</v>
      </c>
      <c r="B3031" t="s">
        <v>10826</v>
      </c>
      <c r="C3031" t="s">
        <v>10827</v>
      </c>
      <c r="D3031" t="s">
        <v>295</v>
      </c>
      <c r="E3031" t="s">
        <v>16</v>
      </c>
      <c r="F3031">
        <v>28134</v>
      </c>
      <c r="G3031">
        <v>35.084549000000003</v>
      </c>
      <c r="H3031">
        <v>-80.883888999999996</v>
      </c>
      <c r="I3031">
        <v>3</v>
      </c>
      <c r="J3031">
        <v>4</v>
      </c>
      <c r="K3031">
        <v>1</v>
      </c>
      <c r="L3031" t="s">
        <v>2146</v>
      </c>
    </row>
    <row r="3032" spans="1:12" x14ac:dyDescent="0.2">
      <c r="A3032" t="s">
        <v>10828</v>
      </c>
      <c r="B3032" t="s">
        <v>10829</v>
      </c>
      <c r="C3032" t="s">
        <v>10830</v>
      </c>
      <c r="D3032" t="s">
        <v>295</v>
      </c>
      <c r="E3032" t="s">
        <v>16</v>
      </c>
      <c r="F3032">
        <v>28134</v>
      </c>
      <c r="G3032">
        <v>35.0948864</v>
      </c>
      <c r="H3032">
        <v>-80.877125699999993</v>
      </c>
      <c r="I3032">
        <v>3</v>
      </c>
      <c r="J3032">
        <v>41</v>
      </c>
      <c r="K3032">
        <v>1</v>
      </c>
      <c r="L3032" t="s">
        <v>10831</v>
      </c>
    </row>
    <row r="3033" spans="1:12" x14ac:dyDescent="0.2">
      <c r="A3033" t="s">
        <v>10832</v>
      </c>
      <c r="B3033" t="s">
        <v>10833</v>
      </c>
      <c r="C3033" t="s">
        <v>10834</v>
      </c>
      <c r="D3033" t="s">
        <v>21</v>
      </c>
      <c r="E3033" t="s">
        <v>16</v>
      </c>
      <c r="F3033">
        <v>28217</v>
      </c>
      <c r="G3033">
        <v>35.149373199999999</v>
      </c>
      <c r="H3033">
        <v>-80.877385099999998</v>
      </c>
      <c r="I3033">
        <v>4</v>
      </c>
      <c r="J3033">
        <v>35</v>
      </c>
      <c r="K3033">
        <v>1</v>
      </c>
      <c r="L3033" t="s">
        <v>1453</v>
      </c>
    </row>
    <row r="3034" spans="1:12" x14ac:dyDescent="0.2">
      <c r="A3034" t="s">
        <v>10835</v>
      </c>
      <c r="B3034" t="s">
        <v>10836</v>
      </c>
      <c r="C3034" t="s">
        <v>10837</v>
      </c>
      <c r="D3034" t="s">
        <v>21</v>
      </c>
      <c r="E3034" t="s">
        <v>16</v>
      </c>
      <c r="F3034">
        <v>28206</v>
      </c>
      <c r="G3034">
        <v>35.249894853199997</v>
      </c>
      <c r="H3034">
        <v>-80.833244582500001</v>
      </c>
      <c r="I3034">
        <v>4.5</v>
      </c>
      <c r="J3034">
        <v>15</v>
      </c>
      <c r="K3034">
        <v>1</v>
      </c>
      <c r="L3034" t="s">
        <v>10838</v>
      </c>
    </row>
    <row r="3035" spans="1:12" x14ac:dyDescent="0.2">
      <c r="A3035" t="s">
        <v>10839</v>
      </c>
      <c r="B3035" t="s">
        <v>10840</v>
      </c>
      <c r="C3035" t="s">
        <v>10841</v>
      </c>
      <c r="D3035" t="s">
        <v>135</v>
      </c>
      <c r="E3035" t="s">
        <v>16</v>
      </c>
      <c r="F3035">
        <v>28105</v>
      </c>
      <c r="G3035">
        <v>35.118645899999997</v>
      </c>
      <c r="H3035">
        <v>-80.696437700000004</v>
      </c>
      <c r="I3035">
        <v>5</v>
      </c>
      <c r="J3035">
        <v>5</v>
      </c>
      <c r="K3035">
        <v>1</v>
      </c>
      <c r="L3035" t="s">
        <v>159</v>
      </c>
    </row>
    <row r="3036" spans="1:12" x14ac:dyDescent="0.2">
      <c r="A3036" t="s">
        <v>10842</v>
      </c>
      <c r="B3036" t="s">
        <v>10843</v>
      </c>
      <c r="C3036" t="s">
        <v>10844</v>
      </c>
      <c r="D3036" t="s">
        <v>26</v>
      </c>
      <c r="E3036" t="s">
        <v>16</v>
      </c>
      <c r="F3036">
        <v>28078</v>
      </c>
      <c r="G3036">
        <v>35.445568600000001</v>
      </c>
      <c r="H3036">
        <v>-80.877702999999997</v>
      </c>
      <c r="I3036">
        <v>2.5</v>
      </c>
      <c r="J3036">
        <v>5</v>
      </c>
      <c r="K3036">
        <v>0</v>
      </c>
      <c r="L3036" t="s">
        <v>10845</v>
      </c>
    </row>
    <row r="3037" spans="1:12" x14ac:dyDescent="0.2">
      <c r="A3037" t="s">
        <v>10846</v>
      </c>
      <c r="B3037" t="s">
        <v>10847</v>
      </c>
      <c r="C3037" t="s">
        <v>10848</v>
      </c>
      <c r="D3037" t="s">
        <v>21</v>
      </c>
      <c r="E3037" t="s">
        <v>16</v>
      </c>
      <c r="F3037">
        <v>28205</v>
      </c>
      <c r="G3037">
        <v>35.200064400000002</v>
      </c>
      <c r="H3037">
        <v>-80.797331</v>
      </c>
      <c r="I3037">
        <v>4</v>
      </c>
      <c r="J3037">
        <v>8</v>
      </c>
      <c r="K3037">
        <v>1</v>
      </c>
      <c r="L3037" t="s">
        <v>1173</v>
      </c>
    </row>
    <row r="3038" spans="1:12" x14ac:dyDescent="0.2">
      <c r="A3038" t="s">
        <v>10849</v>
      </c>
      <c r="B3038" t="s">
        <v>10850</v>
      </c>
      <c r="C3038" t="s">
        <v>10851</v>
      </c>
      <c r="D3038" t="s">
        <v>643</v>
      </c>
      <c r="E3038" t="s">
        <v>16</v>
      </c>
      <c r="F3038">
        <v>28079</v>
      </c>
      <c r="G3038">
        <v>35.078074399999998</v>
      </c>
      <c r="H3038">
        <v>-80.665507500000004</v>
      </c>
      <c r="I3038">
        <v>2.5</v>
      </c>
      <c r="J3038">
        <v>10</v>
      </c>
      <c r="K3038">
        <v>1</v>
      </c>
      <c r="L3038" t="s">
        <v>666</v>
      </c>
    </row>
    <row r="3039" spans="1:12" x14ac:dyDescent="0.2">
      <c r="A3039" t="s">
        <v>10852</v>
      </c>
      <c r="B3039" t="s">
        <v>6030</v>
      </c>
      <c r="C3039" t="s">
        <v>10853</v>
      </c>
      <c r="D3039" t="s">
        <v>21</v>
      </c>
      <c r="E3039" t="s">
        <v>16</v>
      </c>
      <c r="F3039">
        <v>28226</v>
      </c>
      <c r="G3039">
        <v>35.079608999999998</v>
      </c>
      <c r="H3039">
        <v>-80.829342999999994</v>
      </c>
      <c r="I3039">
        <v>3</v>
      </c>
      <c r="J3039">
        <v>3</v>
      </c>
      <c r="K3039">
        <v>0</v>
      </c>
      <c r="L3039" t="s">
        <v>1913</v>
      </c>
    </row>
    <row r="3040" spans="1:12" x14ac:dyDescent="0.2">
      <c r="A3040" t="e">
        <f>-kM10fGeJonabW4kFUDUQA</f>
        <v>#NAME?</v>
      </c>
      <c r="B3040" t="s">
        <v>10854</v>
      </c>
      <c r="C3040" t="s">
        <v>10855</v>
      </c>
      <c r="D3040" t="s">
        <v>135</v>
      </c>
      <c r="E3040" t="s">
        <v>16</v>
      </c>
      <c r="F3040">
        <v>28105</v>
      </c>
      <c r="G3040">
        <v>35.1234647</v>
      </c>
      <c r="H3040">
        <v>-80.708234300000001</v>
      </c>
      <c r="I3040">
        <v>2.5</v>
      </c>
      <c r="J3040">
        <v>5</v>
      </c>
      <c r="K3040">
        <v>1</v>
      </c>
      <c r="L3040" t="s">
        <v>2652</v>
      </c>
    </row>
    <row r="3041" spans="1:12" x14ac:dyDescent="0.2">
      <c r="A3041" t="s">
        <v>10856</v>
      </c>
      <c r="B3041" t="s">
        <v>10857</v>
      </c>
      <c r="C3041" t="s">
        <v>10858</v>
      </c>
      <c r="D3041" t="s">
        <v>15</v>
      </c>
      <c r="E3041" t="s">
        <v>16</v>
      </c>
      <c r="F3041">
        <v>28031</v>
      </c>
      <c r="G3041">
        <v>35.472155000000001</v>
      </c>
      <c r="H3041">
        <v>-80.873689100000007</v>
      </c>
      <c r="I3041">
        <v>4.5</v>
      </c>
      <c r="J3041">
        <v>8</v>
      </c>
      <c r="K3041">
        <v>1</v>
      </c>
      <c r="L3041" t="s">
        <v>10859</v>
      </c>
    </row>
    <row r="3042" spans="1:12" x14ac:dyDescent="0.2">
      <c r="A3042" t="s">
        <v>10860</v>
      </c>
      <c r="B3042" t="s">
        <v>229</v>
      </c>
      <c r="C3042" t="s">
        <v>10861</v>
      </c>
      <c r="D3042" t="s">
        <v>21</v>
      </c>
      <c r="E3042" t="s">
        <v>16</v>
      </c>
      <c r="F3042">
        <v>28217</v>
      </c>
      <c r="G3042">
        <v>35.181499260599999</v>
      </c>
      <c r="H3042">
        <v>-80.915596721599996</v>
      </c>
      <c r="I3042">
        <v>3</v>
      </c>
      <c r="J3042">
        <v>17</v>
      </c>
      <c r="K3042">
        <v>1</v>
      </c>
      <c r="L3042" t="s">
        <v>231</v>
      </c>
    </row>
    <row r="3043" spans="1:12" x14ac:dyDescent="0.2">
      <c r="A3043" t="s">
        <v>10862</v>
      </c>
      <c r="B3043" t="s">
        <v>10863</v>
      </c>
      <c r="C3043" t="s">
        <v>10864</v>
      </c>
      <c r="D3043" t="s">
        <v>21</v>
      </c>
      <c r="E3043" t="s">
        <v>16</v>
      </c>
      <c r="F3043">
        <v>28205</v>
      </c>
      <c r="G3043">
        <v>35.221004200000003</v>
      </c>
      <c r="H3043">
        <v>-80.813534599999997</v>
      </c>
      <c r="I3043">
        <v>5</v>
      </c>
      <c r="J3043">
        <v>8</v>
      </c>
      <c r="K3043">
        <v>1</v>
      </c>
      <c r="L3043" t="s">
        <v>457</v>
      </c>
    </row>
    <row r="3044" spans="1:12" x14ac:dyDescent="0.2">
      <c r="A3044" t="s">
        <v>10865</v>
      </c>
      <c r="B3044" t="s">
        <v>10866</v>
      </c>
      <c r="C3044" t="s">
        <v>10867</v>
      </c>
      <c r="D3044" t="s">
        <v>39</v>
      </c>
      <c r="E3044" t="s">
        <v>16</v>
      </c>
      <c r="F3044">
        <v>28025</v>
      </c>
      <c r="G3044">
        <v>35.425025900000001</v>
      </c>
      <c r="H3044">
        <v>-80.579220699999993</v>
      </c>
      <c r="I3044">
        <v>5</v>
      </c>
      <c r="J3044">
        <v>12</v>
      </c>
      <c r="K3044">
        <v>1</v>
      </c>
      <c r="L3044" t="s">
        <v>10868</v>
      </c>
    </row>
    <row r="3045" spans="1:12" x14ac:dyDescent="0.2">
      <c r="A3045" t="s">
        <v>10869</v>
      </c>
      <c r="B3045" t="s">
        <v>10870</v>
      </c>
      <c r="C3045" t="s">
        <v>10871</v>
      </c>
      <c r="D3045" t="s">
        <v>21</v>
      </c>
      <c r="E3045" t="s">
        <v>16</v>
      </c>
      <c r="F3045">
        <v>28209</v>
      </c>
      <c r="G3045">
        <v>35.173141800000003</v>
      </c>
      <c r="H3045">
        <v>-80.850201799999994</v>
      </c>
      <c r="I3045">
        <v>4</v>
      </c>
      <c r="J3045">
        <v>10</v>
      </c>
      <c r="K3045">
        <v>1</v>
      </c>
      <c r="L3045" t="s">
        <v>10872</v>
      </c>
    </row>
    <row r="3046" spans="1:12" x14ac:dyDescent="0.2">
      <c r="A3046" t="s">
        <v>10873</v>
      </c>
      <c r="B3046" t="s">
        <v>10874</v>
      </c>
      <c r="C3046" t="s">
        <v>10875</v>
      </c>
      <c r="D3046" t="s">
        <v>359</v>
      </c>
      <c r="E3046" t="s">
        <v>16</v>
      </c>
      <c r="F3046">
        <v>28036</v>
      </c>
      <c r="G3046">
        <v>35.4960855</v>
      </c>
      <c r="H3046">
        <v>-80.853182000000004</v>
      </c>
      <c r="I3046">
        <v>3.5</v>
      </c>
      <c r="J3046">
        <v>78</v>
      </c>
      <c r="K3046">
        <v>0</v>
      </c>
      <c r="L3046" t="s">
        <v>10876</v>
      </c>
    </row>
    <row r="3047" spans="1:12" x14ac:dyDescent="0.2">
      <c r="A3047" t="s">
        <v>10877</v>
      </c>
      <c r="B3047" t="s">
        <v>10878</v>
      </c>
      <c r="C3047" t="s">
        <v>3726</v>
      </c>
      <c r="D3047" t="s">
        <v>295</v>
      </c>
      <c r="E3047" t="s">
        <v>16</v>
      </c>
      <c r="F3047">
        <v>28134</v>
      </c>
      <c r="G3047">
        <v>35.0822992509</v>
      </c>
      <c r="H3047">
        <v>-80.876516662499995</v>
      </c>
      <c r="I3047">
        <v>2.5</v>
      </c>
      <c r="J3047">
        <v>3</v>
      </c>
      <c r="K3047">
        <v>1</v>
      </c>
      <c r="L3047" t="s">
        <v>10879</v>
      </c>
    </row>
    <row r="3048" spans="1:12" x14ac:dyDescent="0.2">
      <c r="A3048" t="s">
        <v>10880</v>
      </c>
      <c r="B3048" t="s">
        <v>10881</v>
      </c>
      <c r="C3048" t="s">
        <v>10882</v>
      </c>
      <c r="D3048" t="s">
        <v>21</v>
      </c>
      <c r="E3048" t="s">
        <v>16</v>
      </c>
      <c r="F3048">
        <v>28207</v>
      </c>
      <c r="G3048">
        <v>35.145046000000001</v>
      </c>
      <c r="H3048">
        <v>-80.737199000000004</v>
      </c>
      <c r="I3048">
        <v>4</v>
      </c>
      <c r="J3048">
        <v>9</v>
      </c>
      <c r="K3048">
        <v>1</v>
      </c>
      <c r="L3048" t="s">
        <v>10883</v>
      </c>
    </row>
    <row r="3049" spans="1:12" x14ac:dyDescent="0.2">
      <c r="A3049" t="s">
        <v>10884</v>
      </c>
      <c r="B3049" t="s">
        <v>10885</v>
      </c>
      <c r="C3049" t="s">
        <v>10886</v>
      </c>
      <c r="D3049" t="s">
        <v>21</v>
      </c>
      <c r="E3049" t="s">
        <v>16</v>
      </c>
      <c r="F3049">
        <v>28211</v>
      </c>
      <c r="G3049">
        <v>35.156727799999999</v>
      </c>
      <c r="H3049">
        <v>-80.836135400000003</v>
      </c>
      <c r="I3049">
        <v>4.5</v>
      </c>
      <c r="J3049">
        <v>9</v>
      </c>
      <c r="K3049">
        <v>1</v>
      </c>
      <c r="L3049" t="s">
        <v>119</v>
      </c>
    </row>
    <row r="3050" spans="1:12" x14ac:dyDescent="0.2">
      <c r="A3050" t="s">
        <v>10887</v>
      </c>
      <c r="B3050" t="s">
        <v>10888</v>
      </c>
      <c r="C3050" t="s">
        <v>8432</v>
      </c>
      <c r="D3050" t="s">
        <v>21</v>
      </c>
      <c r="E3050" t="s">
        <v>16</v>
      </c>
      <c r="F3050">
        <v>28202</v>
      </c>
      <c r="G3050">
        <v>35.227583268399997</v>
      </c>
      <c r="H3050">
        <v>-80.840804841700006</v>
      </c>
      <c r="I3050">
        <v>4.5</v>
      </c>
      <c r="J3050">
        <v>13</v>
      </c>
      <c r="K3050">
        <v>1</v>
      </c>
      <c r="L3050" t="s">
        <v>10889</v>
      </c>
    </row>
    <row r="3051" spans="1:12" x14ac:dyDescent="0.2">
      <c r="A3051" t="s">
        <v>10890</v>
      </c>
      <c r="B3051" t="s">
        <v>10891</v>
      </c>
      <c r="C3051" t="s">
        <v>10892</v>
      </c>
      <c r="D3051" t="s">
        <v>295</v>
      </c>
      <c r="E3051" t="s">
        <v>16</v>
      </c>
      <c r="F3051">
        <v>28134</v>
      </c>
      <c r="G3051">
        <v>35.085945000000002</v>
      </c>
      <c r="H3051">
        <v>-80.890771999999998</v>
      </c>
      <c r="I3051">
        <v>5</v>
      </c>
      <c r="J3051">
        <v>6</v>
      </c>
      <c r="K3051">
        <v>1</v>
      </c>
      <c r="L3051" t="s">
        <v>10893</v>
      </c>
    </row>
    <row r="3052" spans="1:12" x14ac:dyDescent="0.2">
      <c r="A3052" t="s">
        <v>10894</v>
      </c>
      <c r="B3052" t="s">
        <v>10895</v>
      </c>
      <c r="C3052" t="s">
        <v>10896</v>
      </c>
      <c r="D3052" t="s">
        <v>21</v>
      </c>
      <c r="E3052" t="s">
        <v>16</v>
      </c>
      <c r="F3052">
        <v>28209</v>
      </c>
      <c r="G3052">
        <v>35.202629089399998</v>
      </c>
      <c r="H3052">
        <v>-80.8661651611</v>
      </c>
      <c r="I3052">
        <v>4.5</v>
      </c>
      <c r="J3052">
        <v>70</v>
      </c>
      <c r="K3052">
        <v>1</v>
      </c>
      <c r="L3052" t="s">
        <v>2782</v>
      </c>
    </row>
    <row r="3053" spans="1:12" x14ac:dyDescent="0.2">
      <c r="A3053" t="s">
        <v>10897</v>
      </c>
      <c r="B3053" t="s">
        <v>10898</v>
      </c>
      <c r="C3053" t="s">
        <v>10899</v>
      </c>
      <c r="D3053" t="s">
        <v>21</v>
      </c>
      <c r="E3053" t="s">
        <v>16</v>
      </c>
      <c r="F3053">
        <v>28211</v>
      </c>
      <c r="G3053">
        <v>35.196493799999999</v>
      </c>
      <c r="H3053">
        <v>-80.790324200000001</v>
      </c>
      <c r="I3053">
        <v>4.5</v>
      </c>
      <c r="J3053">
        <v>3</v>
      </c>
      <c r="K3053">
        <v>0</v>
      </c>
      <c r="L3053" t="s">
        <v>10900</v>
      </c>
    </row>
    <row r="3054" spans="1:12" x14ac:dyDescent="0.2">
      <c r="A3054" t="s">
        <v>10901</v>
      </c>
      <c r="B3054" t="s">
        <v>10902</v>
      </c>
      <c r="C3054" t="s">
        <v>10903</v>
      </c>
      <c r="D3054" t="s">
        <v>21</v>
      </c>
      <c r="E3054" t="s">
        <v>16</v>
      </c>
      <c r="F3054">
        <v>28217</v>
      </c>
      <c r="G3054">
        <v>35.146689500000001</v>
      </c>
      <c r="H3054">
        <v>-80.895707700000003</v>
      </c>
      <c r="I3054">
        <v>3.5</v>
      </c>
      <c r="J3054">
        <v>12</v>
      </c>
      <c r="K3054">
        <v>0</v>
      </c>
      <c r="L3054" t="s">
        <v>1563</v>
      </c>
    </row>
    <row r="3055" spans="1:12" x14ac:dyDescent="0.2">
      <c r="A3055" t="s">
        <v>10904</v>
      </c>
      <c r="B3055" t="s">
        <v>10905</v>
      </c>
      <c r="C3055" t="s">
        <v>10906</v>
      </c>
      <c r="D3055" t="s">
        <v>21</v>
      </c>
      <c r="E3055" t="s">
        <v>16</v>
      </c>
      <c r="F3055">
        <v>28204</v>
      </c>
      <c r="G3055">
        <v>35.212303800000001</v>
      </c>
      <c r="H3055">
        <v>-80.819395999999998</v>
      </c>
      <c r="I3055">
        <v>4.5</v>
      </c>
      <c r="J3055">
        <v>11</v>
      </c>
      <c r="K3055">
        <v>1</v>
      </c>
      <c r="L3055" t="s">
        <v>10907</v>
      </c>
    </row>
    <row r="3056" spans="1:12" x14ac:dyDescent="0.2">
      <c r="A3056" t="s">
        <v>10908</v>
      </c>
      <c r="B3056" t="s">
        <v>1190</v>
      </c>
      <c r="C3056" t="s">
        <v>10909</v>
      </c>
      <c r="D3056" t="s">
        <v>21</v>
      </c>
      <c r="E3056" t="s">
        <v>16</v>
      </c>
      <c r="F3056">
        <v>28273</v>
      </c>
      <c r="G3056">
        <v>35.094192787200001</v>
      </c>
      <c r="H3056">
        <v>-80.984073672500003</v>
      </c>
      <c r="I3056">
        <v>3</v>
      </c>
      <c r="J3056">
        <v>6</v>
      </c>
      <c r="K3056">
        <v>1</v>
      </c>
      <c r="L3056" t="s">
        <v>8066</v>
      </c>
    </row>
    <row r="3057" spans="1:12" x14ac:dyDescent="0.2">
      <c r="A3057" t="s">
        <v>10910</v>
      </c>
      <c r="B3057" t="s">
        <v>10911</v>
      </c>
      <c r="C3057" t="s">
        <v>10912</v>
      </c>
      <c r="D3057" t="s">
        <v>643</v>
      </c>
      <c r="E3057" t="s">
        <v>16</v>
      </c>
      <c r="F3057">
        <v>28079</v>
      </c>
      <c r="G3057">
        <v>35.091876900000003</v>
      </c>
      <c r="H3057">
        <v>-80.6517719</v>
      </c>
      <c r="I3057">
        <v>4</v>
      </c>
      <c r="J3057">
        <v>29</v>
      </c>
      <c r="K3057">
        <v>1</v>
      </c>
      <c r="L3057" t="s">
        <v>10913</v>
      </c>
    </row>
    <row r="3058" spans="1:12" x14ac:dyDescent="0.2">
      <c r="A3058" t="s">
        <v>10914</v>
      </c>
      <c r="B3058" t="s">
        <v>459</v>
      </c>
      <c r="C3058" t="s">
        <v>10915</v>
      </c>
      <c r="D3058" t="s">
        <v>15</v>
      </c>
      <c r="E3058" t="s">
        <v>16</v>
      </c>
      <c r="F3058">
        <v>28031</v>
      </c>
      <c r="G3058">
        <v>35.483606999999999</v>
      </c>
      <c r="H3058">
        <v>-80.877465000000001</v>
      </c>
      <c r="I3058">
        <v>3.5</v>
      </c>
      <c r="J3058">
        <v>14</v>
      </c>
      <c r="K3058">
        <v>1</v>
      </c>
      <c r="L3058" t="s">
        <v>461</v>
      </c>
    </row>
    <row r="3059" spans="1:12" x14ac:dyDescent="0.2">
      <c r="A3059" t="s">
        <v>10916</v>
      </c>
      <c r="B3059" t="s">
        <v>10917</v>
      </c>
      <c r="C3059" t="s">
        <v>10918</v>
      </c>
      <c r="D3059" t="s">
        <v>39</v>
      </c>
      <c r="E3059" t="s">
        <v>16</v>
      </c>
      <c r="F3059">
        <v>28027</v>
      </c>
      <c r="G3059">
        <v>35.363402999999998</v>
      </c>
      <c r="H3059">
        <v>-80.702990999999997</v>
      </c>
      <c r="I3059">
        <v>3.5</v>
      </c>
      <c r="J3059">
        <v>21</v>
      </c>
      <c r="K3059">
        <v>1</v>
      </c>
      <c r="L3059" t="s">
        <v>923</v>
      </c>
    </row>
    <row r="3060" spans="1:12" x14ac:dyDescent="0.2">
      <c r="A3060" t="s">
        <v>10919</v>
      </c>
      <c r="B3060" t="s">
        <v>242</v>
      </c>
      <c r="C3060" t="s">
        <v>10920</v>
      </c>
      <c r="D3060" t="s">
        <v>21</v>
      </c>
      <c r="E3060" t="s">
        <v>16</v>
      </c>
      <c r="F3060">
        <v>28204</v>
      </c>
      <c r="G3060">
        <v>35.2070881</v>
      </c>
      <c r="H3060">
        <v>-80.835194700000002</v>
      </c>
      <c r="I3060">
        <v>4.5</v>
      </c>
      <c r="J3060">
        <v>164</v>
      </c>
      <c r="K3060">
        <v>1</v>
      </c>
      <c r="L3060" t="s">
        <v>10921</v>
      </c>
    </row>
    <row r="3061" spans="1:12" x14ac:dyDescent="0.2">
      <c r="A3061" t="s">
        <v>10922</v>
      </c>
      <c r="B3061" t="s">
        <v>10923</v>
      </c>
      <c r="C3061" t="s">
        <v>10924</v>
      </c>
      <c r="D3061" t="s">
        <v>167</v>
      </c>
      <c r="E3061" t="s">
        <v>16</v>
      </c>
      <c r="F3061">
        <v>28075</v>
      </c>
      <c r="G3061">
        <v>35.315069999999999</v>
      </c>
      <c r="H3061">
        <v>-80.682022000000003</v>
      </c>
      <c r="I3061">
        <v>4</v>
      </c>
      <c r="J3061">
        <v>17</v>
      </c>
      <c r="K3061">
        <v>1</v>
      </c>
      <c r="L3061" t="s">
        <v>10925</v>
      </c>
    </row>
    <row r="3062" spans="1:12" x14ac:dyDescent="0.2">
      <c r="A3062" t="s">
        <v>10926</v>
      </c>
      <c r="B3062" t="s">
        <v>10927</v>
      </c>
      <c r="C3062" t="s">
        <v>10928</v>
      </c>
      <c r="D3062" t="s">
        <v>643</v>
      </c>
      <c r="E3062" t="s">
        <v>16</v>
      </c>
      <c r="F3062">
        <v>28079</v>
      </c>
      <c r="G3062">
        <v>35.0479307676</v>
      </c>
      <c r="H3062">
        <v>-80.647176978600001</v>
      </c>
      <c r="I3062">
        <v>4.5</v>
      </c>
      <c r="J3062">
        <v>45</v>
      </c>
      <c r="K3062">
        <v>1</v>
      </c>
      <c r="L3062" t="s">
        <v>10929</v>
      </c>
    </row>
    <row r="3063" spans="1:12" x14ac:dyDescent="0.2">
      <c r="A3063" t="s">
        <v>10930</v>
      </c>
      <c r="B3063" t="s">
        <v>10931</v>
      </c>
      <c r="C3063" t="s">
        <v>10932</v>
      </c>
      <c r="D3063" t="s">
        <v>30</v>
      </c>
      <c r="E3063" t="s">
        <v>16</v>
      </c>
      <c r="F3063">
        <v>28054</v>
      </c>
      <c r="G3063">
        <v>35.261561999999998</v>
      </c>
      <c r="H3063">
        <v>-81.154743999999994</v>
      </c>
      <c r="I3063">
        <v>3.5</v>
      </c>
      <c r="J3063">
        <v>4</v>
      </c>
      <c r="K3063">
        <v>1</v>
      </c>
      <c r="L3063" t="s">
        <v>287</v>
      </c>
    </row>
    <row r="3064" spans="1:12" x14ac:dyDescent="0.2">
      <c r="A3064" t="s">
        <v>10933</v>
      </c>
      <c r="B3064" t="s">
        <v>10934</v>
      </c>
      <c r="C3064" t="s">
        <v>10935</v>
      </c>
      <c r="D3064" t="s">
        <v>295</v>
      </c>
      <c r="E3064" t="s">
        <v>16</v>
      </c>
      <c r="F3064">
        <v>28134</v>
      </c>
      <c r="G3064">
        <v>35.077899000000002</v>
      </c>
      <c r="H3064">
        <v>-80.881730000000005</v>
      </c>
      <c r="I3064">
        <v>4</v>
      </c>
      <c r="J3064">
        <v>12</v>
      </c>
      <c r="K3064">
        <v>1</v>
      </c>
      <c r="L3064" t="s">
        <v>10936</v>
      </c>
    </row>
    <row r="3065" spans="1:12" x14ac:dyDescent="0.2">
      <c r="A3065" t="s">
        <v>10937</v>
      </c>
      <c r="B3065" t="s">
        <v>10938</v>
      </c>
      <c r="C3065" t="s">
        <v>10939</v>
      </c>
      <c r="D3065" t="s">
        <v>26</v>
      </c>
      <c r="E3065" t="s">
        <v>16</v>
      </c>
      <c r="F3065">
        <v>28078</v>
      </c>
      <c r="G3065">
        <v>35.409146</v>
      </c>
      <c r="H3065">
        <v>-80.861384999999999</v>
      </c>
      <c r="I3065">
        <v>3</v>
      </c>
      <c r="J3065">
        <v>22</v>
      </c>
      <c r="K3065">
        <v>0</v>
      </c>
      <c r="L3065" t="s">
        <v>10940</v>
      </c>
    </row>
    <row r="3066" spans="1:12" x14ac:dyDescent="0.2">
      <c r="A3066" t="s">
        <v>10941</v>
      </c>
      <c r="B3066" t="s">
        <v>10942</v>
      </c>
      <c r="C3066" t="s">
        <v>10943</v>
      </c>
      <c r="D3066" t="s">
        <v>21</v>
      </c>
      <c r="E3066" t="s">
        <v>16</v>
      </c>
      <c r="F3066">
        <v>28205</v>
      </c>
      <c r="G3066">
        <v>35.213917000000002</v>
      </c>
      <c r="H3066">
        <v>-80.782418000000007</v>
      </c>
      <c r="I3066">
        <v>5</v>
      </c>
      <c r="J3066">
        <v>5</v>
      </c>
      <c r="K3066">
        <v>1</v>
      </c>
      <c r="L3066" t="s">
        <v>10944</v>
      </c>
    </row>
    <row r="3067" spans="1:12" x14ac:dyDescent="0.2">
      <c r="A3067" t="s">
        <v>10945</v>
      </c>
      <c r="B3067" t="s">
        <v>10946</v>
      </c>
      <c r="C3067" t="s">
        <v>10947</v>
      </c>
      <c r="D3067" t="s">
        <v>135</v>
      </c>
      <c r="E3067" t="s">
        <v>16</v>
      </c>
      <c r="F3067">
        <v>28104</v>
      </c>
      <c r="G3067">
        <v>35.084121500000002</v>
      </c>
      <c r="H3067">
        <v>-80.696954500000004</v>
      </c>
      <c r="I3067">
        <v>5</v>
      </c>
      <c r="J3067">
        <v>10</v>
      </c>
      <c r="K3067">
        <v>1</v>
      </c>
      <c r="L3067" t="s">
        <v>63</v>
      </c>
    </row>
    <row r="3068" spans="1:12" x14ac:dyDescent="0.2">
      <c r="A3068" t="s">
        <v>10948</v>
      </c>
      <c r="B3068" t="s">
        <v>10949</v>
      </c>
      <c r="C3068" t="s">
        <v>10950</v>
      </c>
      <c r="D3068" t="s">
        <v>26</v>
      </c>
      <c r="E3068" t="s">
        <v>16</v>
      </c>
      <c r="F3068">
        <v>28078</v>
      </c>
      <c r="G3068">
        <v>35.410508100000001</v>
      </c>
      <c r="H3068">
        <v>-80.842772100000005</v>
      </c>
      <c r="I3068">
        <v>4.5</v>
      </c>
      <c r="J3068">
        <v>14</v>
      </c>
      <c r="K3068">
        <v>1</v>
      </c>
      <c r="L3068" t="s">
        <v>10951</v>
      </c>
    </row>
    <row r="3069" spans="1:12" x14ac:dyDescent="0.2">
      <c r="A3069" t="s">
        <v>10952</v>
      </c>
      <c r="B3069" t="s">
        <v>446</v>
      </c>
      <c r="C3069" t="s">
        <v>10953</v>
      </c>
      <c r="D3069" t="s">
        <v>21</v>
      </c>
      <c r="E3069" t="s">
        <v>16</v>
      </c>
      <c r="F3069">
        <v>28211</v>
      </c>
      <c r="G3069">
        <v>35.151874999999997</v>
      </c>
      <c r="H3069">
        <v>-80.830793</v>
      </c>
      <c r="I3069">
        <v>3</v>
      </c>
      <c r="J3069">
        <v>28</v>
      </c>
      <c r="K3069">
        <v>1</v>
      </c>
      <c r="L3069" t="s">
        <v>9788</v>
      </c>
    </row>
    <row r="3070" spans="1:12" x14ac:dyDescent="0.2">
      <c r="A3070" t="s">
        <v>10954</v>
      </c>
      <c r="B3070" t="s">
        <v>10955</v>
      </c>
      <c r="C3070" t="s">
        <v>10956</v>
      </c>
      <c r="D3070" t="s">
        <v>21</v>
      </c>
      <c r="E3070" t="s">
        <v>16</v>
      </c>
      <c r="F3070">
        <v>28262</v>
      </c>
      <c r="G3070">
        <v>35.337437899999998</v>
      </c>
      <c r="H3070">
        <v>-80.757079099999999</v>
      </c>
      <c r="I3070">
        <v>3.5</v>
      </c>
      <c r="J3070">
        <v>53</v>
      </c>
      <c r="K3070">
        <v>1</v>
      </c>
      <c r="L3070" t="s">
        <v>10004</v>
      </c>
    </row>
    <row r="3071" spans="1:12" x14ac:dyDescent="0.2">
      <c r="A3071" t="s">
        <v>10957</v>
      </c>
      <c r="B3071" t="s">
        <v>10958</v>
      </c>
      <c r="C3071" t="s">
        <v>10959</v>
      </c>
      <c r="D3071" t="s">
        <v>15</v>
      </c>
      <c r="E3071" t="s">
        <v>16</v>
      </c>
      <c r="F3071">
        <v>28031</v>
      </c>
      <c r="G3071">
        <v>35.478528300000001</v>
      </c>
      <c r="H3071">
        <v>-80.893075100000004</v>
      </c>
      <c r="I3071">
        <v>5</v>
      </c>
      <c r="J3071">
        <v>16</v>
      </c>
      <c r="K3071">
        <v>1</v>
      </c>
      <c r="L3071" t="s">
        <v>10960</v>
      </c>
    </row>
    <row r="3072" spans="1:12" x14ac:dyDescent="0.2">
      <c r="A3072" t="s">
        <v>10961</v>
      </c>
      <c r="B3072" t="s">
        <v>10962</v>
      </c>
      <c r="C3072" t="s">
        <v>10963</v>
      </c>
      <c r="D3072" t="s">
        <v>21</v>
      </c>
      <c r="E3072" t="s">
        <v>16</v>
      </c>
      <c r="F3072">
        <v>28213</v>
      </c>
      <c r="G3072">
        <v>35.265225999999998</v>
      </c>
      <c r="H3072">
        <v>-80.759962000000002</v>
      </c>
      <c r="I3072">
        <v>5</v>
      </c>
      <c r="J3072">
        <v>3</v>
      </c>
      <c r="K3072">
        <v>0</v>
      </c>
      <c r="L3072" t="s">
        <v>10964</v>
      </c>
    </row>
    <row r="3073" spans="1:12" x14ac:dyDescent="0.2">
      <c r="A3073" t="s">
        <v>10965</v>
      </c>
      <c r="B3073" t="s">
        <v>10966</v>
      </c>
      <c r="C3073" t="s">
        <v>10967</v>
      </c>
      <c r="D3073" t="s">
        <v>21</v>
      </c>
      <c r="E3073" t="s">
        <v>16</v>
      </c>
      <c r="F3073">
        <v>28217</v>
      </c>
      <c r="G3073">
        <v>35.170945400000001</v>
      </c>
      <c r="H3073">
        <v>-80.898758200000003</v>
      </c>
      <c r="I3073">
        <v>3</v>
      </c>
      <c r="J3073">
        <v>17</v>
      </c>
      <c r="K3073">
        <v>1</v>
      </c>
      <c r="L3073" t="s">
        <v>10968</v>
      </c>
    </row>
    <row r="3074" spans="1:12" x14ac:dyDescent="0.2">
      <c r="A3074" t="s">
        <v>10969</v>
      </c>
      <c r="B3074" t="s">
        <v>8371</v>
      </c>
      <c r="C3074" t="s">
        <v>10970</v>
      </c>
      <c r="D3074" t="s">
        <v>21</v>
      </c>
      <c r="E3074" t="s">
        <v>16</v>
      </c>
      <c r="F3074">
        <v>28277</v>
      </c>
      <c r="G3074">
        <v>35.057507999999999</v>
      </c>
      <c r="H3074">
        <v>-80.818231999999995</v>
      </c>
      <c r="I3074">
        <v>1.5</v>
      </c>
      <c r="J3074">
        <v>33</v>
      </c>
      <c r="K3074">
        <v>1</v>
      </c>
      <c r="L3074" t="s">
        <v>749</v>
      </c>
    </row>
    <row r="3075" spans="1:12" x14ac:dyDescent="0.2">
      <c r="A3075" t="s">
        <v>10971</v>
      </c>
      <c r="B3075" t="s">
        <v>595</v>
      </c>
      <c r="C3075" t="s">
        <v>10972</v>
      </c>
      <c r="D3075" t="s">
        <v>601</v>
      </c>
      <c r="E3075" t="s">
        <v>16</v>
      </c>
      <c r="F3075">
        <v>28083</v>
      </c>
      <c r="G3075">
        <v>35.476229400000001</v>
      </c>
      <c r="H3075">
        <v>-80.610705800000005</v>
      </c>
      <c r="I3075">
        <v>2</v>
      </c>
      <c r="J3075">
        <v>4</v>
      </c>
      <c r="K3075">
        <v>1</v>
      </c>
      <c r="L3075" t="s">
        <v>597</v>
      </c>
    </row>
    <row r="3076" spans="1:12" x14ac:dyDescent="0.2">
      <c r="A3076" t="s">
        <v>10973</v>
      </c>
      <c r="B3076" t="s">
        <v>5229</v>
      </c>
      <c r="C3076" t="s">
        <v>10974</v>
      </c>
      <c r="D3076" t="s">
        <v>21</v>
      </c>
      <c r="E3076" t="s">
        <v>16</v>
      </c>
      <c r="F3076">
        <v>28273</v>
      </c>
      <c r="G3076">
        <v>35.097634399999997</v>
      </c>
      <c r="H3076">
        <v>-80.988775599999997</v>
      </c>
      <c r="I3076">
        <v>3.5</v>
      </c>
      <c r="J3076">
        <v>3</v>
      </c>
      <c r="K3076">
        <v>1</v>
      </c>
      <c r="L3076" t="s">
        <v>10975</v>
      </c>
    </row>
    <row r="3077" spans="1:12" x14ac:dyDescent="0.2">
      <c r="A3077" t="s">
        <v>10976</v>
      </c>
      <c r="B3077" t="s">
        <v>3667</v>
      </c>
      <c r="C3077" t="s">
        <v>110</v>
      </c>
      <c r="D3077" t="s">
        <v>21</v>
      </c>
      <c r="E3077" t="s">
        <v>16</v>
      </c>
      <c r="F3077">
        <v>28273</v>
      </c>
      <c r="G3077">
        <v>35.146486899999999</v>
      </c>
      <c r="H3077">
        <v>-80.934079400000002</v>
      </c>
      <c r="I3077">
        <v>3</v>
      </c>
      <c r="J3077">
        <v>9</v>
      </c>
      <c r="K3077">
        <v>1</v>
      </c>
      <c r="L3077" t="s">
        <v>287</v>
      </c>
    </row>
    <row r="3078" spans="1:12" x14ac:dyDescent="0.2">
      <c r="A3078" t="s">
        <v>10977</v>
      </c>
      <c r="B3078" t="s">
        <v>10978</v>
      </c>
      <c r="C3078" t="s">
        <v>10979</v>
      </c>
      <c r="D3078" t="s">
        <v>39</v>
      </c>
      <c r="E3078" t="s">
        <v>16</v>
      </c>
      <c r="F3078">
        <v>28027</v>
      </c>
      <c r="G3078">
        <v>35.378342000000004</v>
      </c>
      <c r="H3078">
        <v>-80.656216700000002</v>
      </c>
      <c r="I3078">
        <v>4</v>
      </c>
      <c r="J3078">
        <v>4</v>
      </c>
      <c r="K3078">
        <v>1</v>
      </c>
      <c r="L3078" t="s">
        <v>10980</v>
      </c>
    </row>
    <row r="3079" spans="1:12" x14ac:dyDescent="0.2">
      <c r="A3079" t="s">
        <v>10981</v>
      </c>
      <c r="B3079" t="s">
        <v>10982</v>
      </c>
      <c r="C3079" t="s">
        <v>10983</v>
      </c>
      <c r="D3079" t="s">
        <v>295</v>
      </c>
      <c r="E3079" t="s">
        <v>16</v>
      </c>
      <c r="F3079">
        <v>28134</v>
      </c>
      <c r="G3079">
        <v>35.0761781</v>
      </c>
      <c r="H3079">
        <v>-80.877817399999998</v>
      </c>
      <c r="I3079">
        <v>2.5</v>
      </c>
      <c r="J3079">
        <v>14</v>
      </c>
      <c r="K3079">
        <v>1</v>
      </c>
      <c r="L3079" t="s">
        <v>10984</v>
      </c>
    </row>
    <row r="3080" spans="1:12" x14ac:dyDescent="0.2">
      <c r="A3080" t="s">
        <v>10985</v>
      </c>
      <c r="B3080" t="s">
        <v>10986</v>
      </c>
      <c r="C3080" t="s">
        <v>10987</v>
      </c>
      <c r="D3080" t="s">
        <v>21</v>
      </c>
      <c r="E3080" t="s">
        <v>16</v>
      </c>
      <c r="F3080">
        <v>28205</v>
      </c>
      <c r="G3080">
        <v>35.210580200000003</v>
      </c>
      <c r="H3080">
        <v>-80.857999100000001</v>
      </c>
      <c r="I3080">
        <v>5</v>
      </c>
      <c r="J3080">
        <v>4</v>
      </c>
      <c r="K3080">
        <v>1</v>
      </c>
      <c r="L3080" t="s">
        <v>10988</v>
      </c>
    </row>
    <row r="3081" spans="1:12" x14ac:dyDescent="0.2">
      <c r="A3081" t="s">
        <v>10989</v>
      </c>
      <c r="B3081" t="s">
        <v>10990</v>
      </c>
      <c r="C3081" t="s">
        <v>10991</v>
      </c>
      <c r="D3081" t="s">
        <v>21</v>
      </c>
      <c r="E3081" t="s">
        <v>16</v>
      </c>
      <c r="F3081">
        <v>28203</v>
      </c>
      <c r="G3081">
        <v>35.214508000000002</v>
      </c>
      <c r="H3081">
        <v>-80.856493999999998</v>
      </c>
      <c r="I3081">
        <v>5</v>
      </c>
      <c r="J3081">
        <v>5</v>
      </c>
      <c r="K3081">
        <v>1</v>
      </c>
      <c r="L3081" t="s">
        <v>159</v>
      </c>
    </row>
    <row r="3082" spans="1:12" x14ac:dyDescent="0.2">
      <c r="A3082" t="s">
        <v>10992</v>
      </c>
      <c r="B3082" t="s">
        <v>10993</v>
      </c>
      <c r="C3082" t="s">
        <v>10994</v>
      </c>
      <c r="D3082" t="s">
        <v>21</v>
      </c>
      <c r="E3082" t="s">
        <v>16</v>
      </c>
      <c r="F3082">
        <v>28226</v>
      </c>
      <c r="G3082">
        <v>35.085399500000001</v>
      </c>
      <c r="H3082">
        <v>-80.845266699999996</v>
      </c>
      <c r="I3082">
        <v>3.5</v>
      </c>
      <c r="J3082">
        <v>3</v>
      </c>
      <c r="K3082">
        <v>1</v>
      </c>
      <c r="L3082" t="s">
        <v>10995</v>
      </c>
    </row>
    <row r="3083" spans="1:12" x14ac:dyDescent="0.2">
      <c r="A3083" t="s">
        <v>10996</v>
      </c>
      <c r="B3083" t="s">
        <v>10997</v>
      </c>
      <c r="C3083" t="s">
        <v>10998</v>
      </c>
      <c r="D3083" t="s">
        <v>21</v>
      </c>
      <c r="E3083" t="s">
        <v>16</v>
      </c>
      <c r="F3083">
        <v>28211</v>
      </c>
      <c r="G3083">
        <v>35.153174689700002</v>
      </c>
      <c r="H3083">
        <v>-80.830591076399998</v>
      </c>
      <c r="I3083">
        <v>3.5</v>
      </c>
      <c r="J3083">
        <v>21</v>
      </c>
      <c r="K3083">
        <v>1</v>
      </c>
      <c r="L3083" t="s">
        <v>10999</v>
      </c>
    </row>
    <row r="3084" spans="1:12" x14ac:dyDescent="0.2">
      <c r="A3084" t="s">
        <v>11000</v>
      </c>
      <c r="B3084" t="s">
        <v>11001</v>
      </c>
      <c r="C3084" t="s">
        <v>11002</v>
      </c>
      <c r="D3084" t="s">
        <v>15</v>
      </c>
      <c r="E3084" t="s">
        <v>16</v>
      </c>
      <c r="F3084">
        <v>28031</v>
      </c>
      <c r="G3084">
        <v>35.463980399999997</v>
      </c>
      <c r="H3084">
        <v>-80.870954600000005</v>
      </c>
      <c r="I3084">
        <v>3.5</v>
      </c>
      <c r="J3084">
        <v>4</v>
      </c>
      <c r="K3084">
        <v>0</v>
      </c>
      <c r="L3084" t="s">
        <v>1056</v>
      </c>
    </row>
    <row r="3085" spans="1:12" x14ac:dyDescent="0.2">
      <c r="A3085" t="s">
        <v>11003</v>
      </c>
      <c r="B3085" t="s">
        <v>11004</v>
      </c>
      <c r="C3085" t="s">
        <v>11005</v>
      </c>
      <c r="D3085" t="s">
        <v>39</v>
      </c>
      <c r="E3085" t="s">
        <v>16</v>
      </c>
      <c r="F3085">
        <v>28027</v>
      </c>
      <c r="G3085">
        <v>35.349998800000002</v>
      </c>
      <c r="H3085">
        <v>-80.6909682</v>
      </c>
      <c r="I3085">
        <v>5</v>
      </c>
      <c r="J3085">
        <v>4</v>
      </c>
      <c r="K3085">
        <v>1</v>
      </c>
      <c r="L3085" t="s">
        <v>4898</v>
      </c>
    </row>
    <row r="3086" spans="1:12" x14ac:dyDescent="0.2">
      <c r="A3086" t="s">
        <v>11006</v>
      </c>
      <c r="B3086" t="s">
        <v>11007</v>
      </c>
      <c r="C3086" t="s">
        <v>11008</v>
      </c>
      <c r="D3086" t="s">
        <v>21</v>
      </c>
      <c r="E3086" t="s">
        <v>16</v>
      </c>
      <c r="F3086">
        <v>28277</v>
      </c>
      <c r="G3086">
        <v>35.078704000000002</v>
      </c>
      <c r="H3086">
        <v>-80.818062999999995</v>
      </c>
      <c r="I3086">
        <v>4.5</v>
      </c>
      <c r="J3086">
        <v>106</v>
      </c>
      <c r="K3086">
        <v>1</v>
      </c>
      <c r="L3086" t="s">
        <v>11009</v>
      </c>
    </row>
    <row r="3087" spans="1:12" x14ac:dyDescent="0.2">
      <c r="A3087" t="s">
        <v>11010</v>
      </c>
      <c r="B3087" t="s">
        <v>11011</v>
      </c>
      <c r="C3087" t="s">
        <v>11012</v>
      </c>
      <c r="D3087" t="s">
        <v>30</v>
      </c>
      <c r="E3087" t="s">
        <v>16</v>
      </c>
      <c r="F3087">
        <v>28054</v>
      </c>
      <c r="G3087">
        <v>35.250539199999999</v>
      </c>
      <c r="H3087">
        <v>-81.176098999999994</v>
      </c>
      <c r="I3087">
        <v>4</v>
      </c>
      <c r="J3087">
        <v>17</v>
      </c>
      <c r="K3087">
        <v>1</v>
      </c>
      <c r="L3087" t="s">
        <v>11013</v>
      </c>
    </row>
    <row r="3088" spans="1:12" x14ac:dyDescent="0.2">
      <c r="A3088" t="s">
        <v>11014</v>
      </c>
      <c r="B3088" t="s">
        <v>11015</v>
      </c>
      <c r="C3088" t="s">
        <v>11016</v>
      </c>
      <c r="D3088" t="s">
        <v>21</v>
      </c>
      <c r="E3088" t="s">
        <v>16</v>
      </c>
      <c r="F3088">
        <v>28206</v>
      </c>
      <c r="G3088">
        <v>35.252698670800001</v>
      </c>
      <c r="H3088">
        <v>-80.798134966899994</v>
      </c>
      <c r="I3088">
        <v>4</v>
      </c>
      <c r="J3088">
        <v>4</v>
      </c>
      <c r="K3088">
        <v>1</v>
      </c>
      <c r="L3088" t="s">
        <v>11017</v>
      </c>
    </row>
    <row r="3089" spans="1:12" x14ac:dyDescent="0.2">
      <c r="A3089" t="s">
        <v>11018</v>
      </c>
      <c r="B3089" t="s">
        <v>11019</v>
      </c>
      <c r="C3089" t="s">
        <v>11020</v>
      </c>
      <c r="D3089" t="s">
        <v>21</v>
      </c>
      <c r="E3089" t="s">
        <v>16</v>
      </c>
      <c r="F3089">
        <v>28226</v>
      </c>
      <c r="G3089">
        <v>35.1001002</v>
      </c>
      <c r="H3089">
        <v>-80.781312</v>
      </c>
      <c r="I3089">
        <v>5</v>
      </c>
      <c r="J3089">
        <v>4</v>
      </c>
      <c r="K3089">
        <v>1</v>
      </c>
      <c r="L3089" t="s">
        <v>11021</v>
      </c>
    </row>
    <row r="3090" spans="1:12" x14ac:dyDescent="0.2">
      <c r="A3090" t="s">
        <v>11022</v>
      </c>
      <c r="B3090" t="s">
        <v>11023</v>
      </c>
      <c r="C3090" t="s">
        <v>391</v>
      </c>
      <c r="D3090" t="s">
        <v>21</v>
      </c>
      <c r="E3090" t="s">
        <v>16</v>
      </c>
      <c r="F3090">
        <v>28211</v>
      </c>
      <c r="G3090">
        <v>35.152231100000002</v>
      </c>
      <c r="H3090">
        <v>-80.831896799999996</v>
      </c>
      <c r="I3090">
        <v>4</v>
      </c>
      <c r="J3090">
        <v>8</v>
      </c>
      <c r="K3090">
        <v>1</v>
      </c>
      <c r="L3090" t="s">
        <v>11024</v>
      </c>
    </row>
    <row r="3091" spans="1:12" x14ac:dyDescent="0.2">
      <c r="A3091" t="s">
        <v>11025</v>
      </c>
      <c r="B3091" t="s">
        <v>11026</v>
      </c>
      <c r="C3091" t="s">
        <v>11027</v>
      </c>
      <c r="D3091" t="s">
        <v>21</v>
      </c>
      <c r="E3091" t="s">
        <v>16</v>
      </c>
      <c r="F3091">
        <v>28211</v>
      </c>
      <c r="G3091">
        <v>35.152988999999998</v>
      </c>
      <c r="H3091">
        <v>-80.828333000000001</v>
      </c>
      <c r="I3091">
        <v>4</v>
      </c>
      <c r="J3091">
        <v>63</v>
      </c>
      <c r="K3091">
        <v>1</v>
      </c>
      <c r="L3091" t="s">
        <v>159</v>
      </c>
    </row>
    <row r="3092" spans="1:12" x14ac:dyDescent="0.2">
      <c r="A3092" t="s">
        <v>11028</v>
      </c>
      <c r="B3092" t="s">
        <v>11029</v>
      </c>
      <c r="C3092" t="s">
        <v>11030</v>
      </c>
      <c r="D3092" t="s">
        <v>239</v>
      </c>
      <c r="E3092" t="s">
        <v>16</v>
      </c>
      <c r="F3092">
        <v>28173</v>
      </c>
      <c r="G3092">
        <v>34.989020134</v>
      </c>
      <c r="H3092">
        <v>-80.774316787700002</v>
      </c>
      <c r="I3092">
        <v>1.5</v>
      </c>
      <c r="J3092">
        <v>3</v>
      </c>
      <c r="K3092">
        <v>1</v>
      </c>
      <c r="L3092" t="s">
        <v>2652</v>
      </c>
    </row>
    <row r="3093" spans="1:12" x14ac:dyDescent="0.2">
      <c r="A3093" t="s">
        <v>11031</v>
      </c>
      <c r="B3093" t="s">
        <v>11032</v>
      </c>
      <c r="C3093" t="s">
        <v>11033</v>
      </c>
      <c r="D3093" t="s">
        <v>15</v>
      </c>
      <c r="E3093" t="s">
        <v>16</v>
      </c>
      <c r="F3093">
        <v>28031</v>
      </c>
      <c r="G3093">
        <v>35.480811000000003</v>
      </c>
      <c r="H3093">
        <v>-80.883509000000004</v>
      </c>
      <c r="I3093">
        <v>2.5</v>
      </c>
      <c r="J3093">
        <v>3</v>
      </c>
      <c r="K3093">
        <v>0</v>
      </c>
      <c r="L3093" t="s">
        <v>11034</v>
      </c>
    </row>
    <row r="3094" spans="1:12" x14ac:dyDescent="0.2">
      <c r="A3094" t="s">
        <v>11035</v>
      </c>
      <c r="B3094" t="s">
        <v>11036</v>
      </c>
      <c r="C3094" t="s">
        <v>2160</v>
      </c>
      <c r="D3094" t="s">
        <v>295</v>
      </c>
      <c r="E3094" t="s">
        <v>16</v>
      </c>
      <c r="F3094">
        <v>28134</v>
      </c>
      <c r="G3094">
        <v>35.082566999999997</v>
      </c>
      <c r="H3094">
        <v>-80.876208000000005</v>
      </c>
      <c r="I3094">
        <v>2.5</v>
      </c>
      <c r="J3094">
        <v>4</v>
      </c>
      <c r="K3094">
        <v>1</v>
      </c>
      <c r="L3094" t="s">
        <v>11037</v>
      </c>
    </row>
    <row r="3095" spans="1:12" x14ac:dyDescent="0.2">
      <c r="A3095" t="s">
        <v>11038</v>
      </c>
      <c r="B3095" t="s">
        <v>11039</v>
      </c>
      <c r="C3095" t="s">
        <v>11040</v>
      </c>
      <c r="D3095" t="s">
        <v>643</v>
      </c>
      <c r="E3095" t="s">
        <v>16</v>
      </c>
      <c r="F3095">
        <v>28079</v>
      </c>
      <c r="G3095">
        <v>35.073329100000002</v>
      </c>
      <c r="H3095">
        <v>-80.683930599999997</v>
      </c>
      <c r="I3095">
        <v>3.5</v>
      </c>
      <c r="J3095">
        <v>6</v>
      </c>
      <c r="K3095">
        <v>0</v>
      </c>
      <c r="L3095" t="s">
        <v>11041</v>
      </c>
    </row>
    <row r="3096" spans="1:12" x14ac:dyDescent="0.2">
      <c r="A3096" t="s">
        <v>11042</v>
      </c>
      <c r="B3096" t="s">
        <v>11043</v>
      </c>
      <c r="C3096" t="s">
        <v>11044</v>
      </c>
      <c r="D3096" t="s">
        <v>643</v>
      </c>
      <c r="E3096" t="s">
        <v>16</v>
      </c>
      <c r="F3096">
        <v>28079</v>
      </c>
      <c r="G3096">
        <v>35.083564000000003</v>
      </c>
      <c r="H3096">
        <v>-80.588157999999893</v>
      </c>
      <c r="I3096">
        <v>4.5</v>
      </c>
      <c r="J3096">
        <v>3</v>
      </c>
      <c r="K3096">
        <v>0</v>
      </c>
      <c r="L3096" t="s">
        <v>11045</v>
      </c>
    </row>
    <row r="3097" spans="1:12" x14ac:dyDescent="0.2">
      <c r="A3097" t="s">
        <v>11046</v>
      </c>
      <c r="B3097" t="s">
        <v>11047</v>
      </c>
      <c r="C3097" t="s">
        <v>11048</v>
      </c>
      <c r="D3097" t="s">
        <v>21</v>
      </c>
      <c r="E3097" t="s">
        <v>16</v>
      </c>
      <c r="F3097">
        <v>28269</v>
      </c>
      <c r="G3097">
        <v>35.320717000000002</v>
      </c>
      <c r="H3097">
        <v>-80.839248499999997</v>
      </c>
      <c r="I3097">
        <v>3.5</v>
      </c>
      <c r="J3097">
        <v>6</v>
      </c>
      <c r="K3097">
        <v>0</v>
      </c>
      <c r="L3097" t="s">
        <v>11049</v>
      </c>
    </row>
    <row r="3098" spans="1:12" x14ac:dyDescent="0.2">
      <c r="A3098" t="s">
        <v>11050</v>
      </c>
      <c r="B3098" t="s">
        <v>11051</v>
      </c>
      <c r="C3098" t="s">
        <v>11052</v>
      </c>
      <c r="D3098" t="s">
        <v>21</v>
      </c>
      <c r="E3098" t="s">
        <v>16</v>
      </c>
      <c r="F3098">
        <v>28202</v>
      </c>
      <c r="G3098">
        <v>35.224539199500001</v>
      </c>
      <c r="H3098">
        <v>-80.841042889099995</v>
      </c>
      <c r="I3098">
        <v>3.5</v>
      </c>
      <c r="J3098">
        <v>4</v>
      </c>
      <c r="K3098">
        <v>1</v>
      </c>
      <c r="L3098" t="s">
        <v>1871</v>
      </c>
    </row>
    <row r="3099" spans="1:12" x14ac:dyDescent="0.2">
      <c r="A3099" t="s">
        <v>11053</v>
      </c>
      <c r="B3099" t="s">
        <v>11054</v>
      </c>
      <c r="C3099" t="s">
        <v>11055</v>
      </c>
      <c r="D3099" t="s">
        <v>21</v>
      </c>
      <c r="E3099" t="s">
        <v>16</v>
      </c>
      <c r="F3099">
        <v>28206</v>
      </c>
      <c r="G3099">
        <v>35.236716000000001</v>
      </c>
      <c r="H3099">
        <v>-80.829700000000003</v>
      </c>
      <c r="I3099">
        <v>1.5</v>
      </c>
      <c r="J3099">
        <v>6</v>
      </c>
      <c r="K3099">
        <v>1</v>
      </c>
      <c r="L3099" t="s">
        <v>11056</v>
      </c>
    </row>
    <row r="3100" spans="1:12" x14ac:dyDescent="0.2">
      <c r="A3100" t="s">
        <v>11057</v>
      </c>
      <c r="B3100" t="s">
        <v>11058</v>
      </c>
      <c r="C3100" t="s">
        <v>11059</v>
      </c>
      <c r="D3100" t="s">
        <v>21</v>
      </c>
      <c r="E3100" t="s">
        <v>16</v>
      </c>
      <c r="F3100">
        <v>28208</v>
      </c>
      <c r="G3100">
        <v>35.228405882200001</v>
      </c>
      <c r="H3100">
        <v>-80.858358822300005</v>
      </c>
      <c r="I3100">
        <v>2.5</v>
      </c>
      <c r="J3100">
        <v>8</v>
      </c>
      <c r="K3100">
        <v>1</v>
      </c>
      <c r="L3100" t="s">
        <v>2845</v>
      </c>
    </row>
    <row r="3101" spans="1:12" x14ac:dyDescent="0.2">
      <c r="A3101" t="s">
        <v>11060</v>
      </c>
      <c r="B3101" t="s">
        <v>9259</v>
      </c>
      <c r="C3101" t="s">
        <v>11061</v>
      </c>
      <c r="D3101" t="s">
        <v>21</v>
      </c>
      <c r="E3101" t="s">
        <v>16</v>
      </c>
      <c r="F3101">
        <v>28217</v>
      </c>
      <c r="G3101">
        <v>35.173860937000001</v>
      </c>
      <c r="H3101">
        <v>-80.877496004099996</v>
      </c>
      <c r="I3101">
        <v>2.5</v>
      </c>
      <c r="J3101">
        <v>26</v>
      </c>
      <c r="K3101">
        <v>1</v>
      </c>
      <c r="L3101" t="s">
        <v>11062</v>
      </c>
    </row>
    <row r="3102" spans="1:12" x14ac:dyDescent="0.2">
      <c r="A3102" t="s">
        <v>11063</v>
      </c>
      <c r="B3102" t="s">
        <v>641</v>
      </c>
      <c r="C3102" t="s">
        <v>11064</v>
      </c>
      <c r="D3102" t="s">
        <v>39</v>
      </c>
      <c r="E3102" t="s">
        <v>16</v>
      </c>
      <c r="F3102">
        <v>28027</v>
      </c>
      <c r="G3102">
        <v>35.396750945400001</v>
      </c>
      <c r="H3102">
        <v>-80.607770383399995</v>
      </c>
      <c r="I3102">
        <v>1.5</v>
      </c>
      <c r="J3102">
        <v>20</v>
      </c>
      <c r="K3102">
        <v>1</v>
      </c>
      <c r="L3102" t="s">
        <v>11065</v>
      </c>
    </row>
    <row r="3103" spans="1:12" x14ac:dyDescent="0.2">
      <c r="A3103" t="s">
        <v>11066</v>
      </c>
      <c r="B3103" t="s">
        <v>5334</v>
      </c>
      <c r="C3103" t="s">
        <v>11067</v>
      </c>
      <c r="D3103" t="s">
        <v>21</v>
      </c>
      <c r="E3103" t="s">
        <v>16</v>
      </c>
      <c r="F3103">
        <v>28210</v>
      </c>
      <c r="G3103">
        <v>35.150354384499998</v>
      </c>
      <c r="H3103">
        <v>-80.837426483599998</v>
      </c>
      <c r="I3103">
        <v>3</v>
      </c>
      <c r="J3103">
        <v>54</v>
      </c>
      <c r="K3103">
        <v>1</v>
      </c>
      <c r="L3103" t="s">
        <v>11068</v>
      </c>
    </row>
    <row r="3104" spans="1:12" x14ac:dyDescent="0.2">
      <c r="A3104" t="s">
        <v>11069</v>
      </c>
      <c r="B3104" t="s">
        <v>11070</v>
      </c>
      <c r="C3104" t="s">
        <v>11071</v>
      </c>
      <c r="D3104" t="s">
        <v>21</v>
      </c>
      <c r="E3104" t="s">
        <v>16</v>
      </c>
      <c r="F3104">
        <v>28273</v>
      </c>
      <c r="G3104">
        <v>35.125457409900001</v>
      </c>
      <c r="H3104">
        <v>-80.877926793200004</v>
      </c>
      <c r="I3104">
        <v>5</v>
      </c>
      <c r="J3104">
        <v>41</v>
      </c>
      <c r="K3104">
        <v>1</v>
      </c>
      <c r="L3104" t="s">
        <v>11072</v>
      </c>
    </row>
    <row r="3105" spans="1:12" x14ac:dyDescent="0.2">
      <c r="A3105" t="s">
        <v>11073</v>
      </c>
      <c r="B3105" t="s">
        <v>11074</v>
      </c>
      <c r="C3105" t="s">
        <v>11075</v>
      </c>
      <c r="D3105" t="s">
        <v>21</v>
      </c>
      <c r="E3105" t="s">
        <v>16</v>
      </c>
      <c r="F3105">
        <v>28202</v>
      </c>
      <c r="G3105">
        <v>35.225377999999999</v>
      </c>
      <c r="H3105">
        <v>-80.841960999999998</v>
      </c>
      <c r="I3105">
        <v>2</v>
      </c>
      <c r="J3105">
        <v>505</v>
      </c>
      <c r="K3105">
        <v>1</v>
      </c>
      <c r="L3105" t="s">
        <v>11076</v>
      </c>
    </row>
    <row r="3106" spans="1:12" x14ac:dyDescent="0.2">
      <c r="A3106" t="s">
        <v>11077</v>
      </c>
      <c r="B3106" t="s">
        <v>11078</v>
      </c>
      <c r="C3106" t="s">
        <v>11079</v>
      </c>
      <c r="D3106" t="s">
        <v>21</v>
      </c>
      <c r="E3106" t="s">
        <v>16</v>
      </c>
      <c r="F3106">
        <v>28277</v>
      </c>
      <c r="G3106">
        <v>35.030309358799997</v>
      </c>
      <c r="H3106">
        <v>-80.807881146599996</v>
      </c>
      <c r="I3106">
        <v>2.5</v>
      </c>
      <c r="J3106">
        <v>11</v>
      </c>
      <c r="K3106">
        <v>1</v>
      </c>
      <c r="L3106" t="s">
        <v>11080</v>
      </c>
    </row>
    <row r="3107" spans="1:12" x14ac:dyDescent="0.2">
      <c r="A3107" t="s">
        <v>11081</v>
      </c>
      <c r="B3107" t="s">
        <v>4753</v>
      </c>
      <c r="C3107" t="s">
        <v>11082</v>
      </c>
      <c r="D3107" t="s">
        <v>21</v>
      </c>
      <c r="E3107" t="s">
        <v>16</v>
      </c>
      <c r="F3107">
        <v>28202</v>
      </c>
      <c r="G3107">
        <v>35.225470000000001</v>
      </c>
      <c r="H3107">
        <v>-80.848544000000004</v>
      </c>
      <c r="I3107">
        <v>3.5</v>
      </c>
      <c r="J3107">
        <v>5</v>
      </c>
      <c r="K3107">
        <v>1</v>
      </c>
      <c r="L3107" t="s">
        <v>515</v>
      </c>
    </row>
    <row r="3108" spans="1:12" x14ac:dyDescent="0.2">
      <c r="A3108" t="s">
        <v>11083</v>
      </c>
      <c r="B3108" t="s">
        <v>2525</v>
      </c>
      <c r="C3108" t="s">
        <v>11084</v>
      </c>
      <c r="D3108" t="s">
        <v>21</v>
      </c>
      <c r="E3108" t="s">
        <v>16</v>
      </c>
      <c r="F3108">
        <v>28202</v>
      </c>
      <c r="G3108">
        <v>35.228713076299996</v>
      </c>
      <c r="H3108">
        <v>-80.834486782599996</v>
      </c>
      <c r="I3108">
        <v>2.5</v>
      </c>
      <c r="J3108">
        <v>11</v>
      </c>
      <c r="K3108">
        <v>1</v>
      </c>
      <c r="L3108" t="s">
        <v>5759</v>
      </c>
    </row>
    <row r="3109" spans="1:12" x14ac:dyDescent="0.2">
      <c r="A3109" t="s">
        <v>11085</v>
      </c>
      <c r="B3109" t="s">
        <v>11086</v>
      </c>
      <c r="C3109" t="s">
        <v>11048</v>
      </c>
      <c r="D3109" t="s">
        <v>21</v>
      </c>
      <c r="E3109" t="s">
        <v>16</v>
      </c>
      <c r="F3109">
        <v>28269</v>
      </c>
      <c r="G3109">
        <v>35.320717000000002</v>
      </c>
      <c r="H3109">
        <v>-80.839248499999997</v>
      </c>
      <c r="I3109">
        <v>3</v>
      </c>
      <c r="J3109">
        <v>8</v>
      </c>
      <c r="K3109">
        <v>0</v>
      </c>
      <c r="L3109" t="s">
        <v>11087</v>
      </c>
    </row>
    <row r="3110" spans="1:12" x14ac:dyDescent="0.2">
      <c r="A3110" t="s">
        <v>11088</v>
      </c>
      <c r="B3110" t="s">
        <v>11089</v>
      </c>
      <c r="C3110" t="s">
        <v>11090</v>
      </c>
      <c r="D3110" t="s">
        <v>21</v>
      </c>
      <c r="E3110" t="s">
        <v>16</v>
      </c>
      <c r="F3110">
        <v>28205</v>
      </c>
      <c r="G3110">
        <v>35.220108099999997</v>
      </c>
      <c r="H3110">
        <v>-80.815675600000006</v>
      </c>
      <c r="I3110">
        <v>3.5</v>
      </c>
      <c r="J3110">
        <v>93</v>
      </c>
      <c r="K3110">
        <v>1</v>
      </c>
      <c r="L3110" t="s">
        <v>11091</v>
      </c>
    </row>
    <row r="3111" spans="1:12" x14ac:dyDescent="0.2">
      <c r="A3111" t="s">
        <v>11092</v>
      </c>
      <c r="B3111" t="s">
        <v>11093</v>
      </c>
      <c r="C3111" t="s">
        <v>11094</v>
      </c>
      <c r="D3111" t="s">
        <v>21</v>
      </c>
      <c r="E3111" t="s">
        <v>16</v>
      </c>
      <c r="F3111">
        <v>28209</v>
      </c>
      <c r="G3111">
        <v>35.170890900000003</v>
      </c>
      <c r="H3111">
        <v>-80.850449800000007</v>
      </c>
      <c r="I3111">
        <v>4</v>
      </c>
      <c r="J3111">
        <v>8</v>
      </c>
      <c r="K3111">
        <v>1</v>
      </c>
      <c r="L3111" t="s">
        <v>11095</v>
      </c>
    </row>
    <row r="3112" spans="1:12" x14ac:dyDescent="0.2">
      <c r="A3112" t="s">
        <v>11096</v>
      </c>
      <c r="B3112" t="s">
        <v>11097</v>
      </c>
      <c r="C3112" t="s">
        <v>11098</v>
      </c>
      <c r="D3112" t="s">
        <v>62</v>
      </c>
      <c r="E3112" t="s">
        <v>16</v>
      </c>
      <c r="F3112">
        <v>28227</v>
      </c>
      <c r="G3112">
        <v>35.171931200000003</v>
      </c>
      <c r="H3112">
        <v>-80.662733599999996</v>
      </c>
      <c r="I3112">
        <v>4.5</v>
      </c>
      <c r="J3112">
        <v>51</v>
      </c>
      <c r="K3112">
        <v>1</v>
      </c>
      <c r="L3112" t="s">
        <v>11099</v>
      </c>
    </row>
    <row r="3113" spans="1:12" x14ac:dyDescent="0.2">
      <c r="A3113" t="s">
        <v>11100</v>
      </c>
      <c r="B3113" t="s">
        <v>11101</v>
      </c>
      <c r="C3113" t="s">
        <v>11102</v>
      </c>
      <c r="D3113" t="s">
        <v>239</v>
      </c>
      <c r="E3113" t="s">
        <v>16</v>
      </c>
      <c r="F3113">
        <v>28173</v>
      </c>
      <c r="G3113">
        <v>35.004816599999998</v>
      </c>
      <c r="H3113">
        <v>-80.826940100000002</v>
      </c>
      <c r="I3113">
        <v>4</v>
      </c>
      <c r="J3113">
        <v>10</v>
      </c>
      <c r="K3113">
        <v>1</v>
      </c>
      <c r="L3113" t="s">
        <v>11103</v>
      </c>
    </row>
    <row r="3114" spans="1:12" x14ac:dyDescent="0.2">
      <c r="A3114" t="s">
        <v>11104</v>
      </c>
      <c r="B3114" t="s">
        <v>11105</v>
      </c>
      <c r="C3114" t="s">
        <v>11106</v>
      </c>
      <c r="D3114" t="s">
        <v>21</v>
      </c>
      <c r="E3114" t="s">
        <v>16</v>
      </c>
      <c r="F3114">
        <v>28205</v>
      </c>
      <c r="G3114">
        <v>35.219766399999997</v>
      </c>
      <c r="H3114">
        <v>-80.800858199999993</v>
      </c>
      <c r="I3114">
        <v>4.5</v>
      </c>
      <c r="J3114">
        <v>25</v>
      </c>
      <c r="K3114">
        <v>1</v>
      </c>
      <c r="L3114" t="s">
        <v>11107</v>
      </c>
    </row>
    <row r="3115" spans="1:12" x14ac:dyDescent="0.2">
      <c r="A3115" t="s">
        <v>11108</v>
      </c>
      <c r="B3115" t="s">
        <v>11109</v>
      </c>
      <c r="C3115" t="s">
        <v>11110</v>
      </c>
      <c r="D3115" t="s">
        <v>26</v>
      </c>
      <c r="E3115" t="s">
        <v>16</v>
      </c>
      <c r="F3115">
        <v>28078</v>
      </c>
      <c r="G3115">
        <v>35.409145000000002</v>
      </c>
      <c r="H3115">
        <v>-80.860163999999997</v>
      </c>
      <c r="I3115">
        <v>3.5</v>
      </c>
      <c r="J3115">
        <v>76</v>
      </c>
      <c r="K3115">
        <v>0</v>
      </c>
      <c r="L3115" t="s">
        <v>11111</v>
      </c>
    </row>
    <row r="3116" spans="1:12" x14ac:dyDescent="0.2">
      <c r="A3116" t="s">
        <v>11112</v>
      </c>
      <c r="B3116" t="s">
        <v>11113</v>
      </c>
      <c r="D3116" t="s">
        <v>62</v>
      </c>
      <c r="E3116" t="s">
        <v>16</v>
      </c>
      <c r="F3116">
        <v>28227</v>
      </c>
      <c r="G3116">
        <v>35.182596199999999</v>
      </c>
      <c r="H3116">
        <v>-80.654888200000002</v>
      </c>
      <c r="I3116">
        <v>4</v>
      </c>
      <c r="J3116">
        <v>4</v>
      </c>
      <c r="K3116">
        <v>1</v>
      </c>
      <c r="L3116" t="s">
        <v>11114</v>
      </c>
    </row>
    <row r="3117" spans="1:12" x14ac:dyDescent="0.2">
      <c r="A3117" t="s">
        <v>11115</v>
      </c>
      <c r="B3117" t="s">
        <v>11116</v>
      </c>
      <c r="C3117" t="s">
        <v>11117</v>
      </c>
      <c r="D3117" t="s">
        <v>21</v>
      </c>
      <c r="E3117" t="s">
        <v>16</v>
      </c>
      <c r="F3117">
        <v>28273</v>
      </c>
      <c r="G3117">
        <v>35.139434600000001</v>
      </c>
      <c r="H3117">
        <v>-80.916124499999995</v>
      </c>
      <c r="I3117">
        <v>1</v>
      </c>
      <c r="J3117">
        <v>3</v>
      </c>
      <c r="K3117">
        <v>1</v>
      </c>
      <c r="L3117" t="s">
        <v>11118</v>
      </c>
    </row>
    <row r="3118" spans="1:12" x14ac:dyDescent="0.2">
      <c r="A3118" t="s">
        <v>11119</v>
      </c>
      <c r="B3118" t="s">
        <v>345</v>
      </c>
      <c r="C3118" t="s">
        <v>11120</v>
      </c>
      <c r="D3118" t="s">
        <v>39</v>
      </c>
      <c r="E3118" t="s">
        <v>16</v>
      </c>
      <c r="F3118">
        <v>28027</v>
      </c>
      <c r="G3118">
        <v>35.369273</v>
      </c>
      <c r="H3118">
        <v>-80.723290000000006</v>
      </c>
      <c r="I3118">
        <v>3.5</v>
      </c>
      <c r="J3118">
        <v>16</v>
      </c>
      <c r="K3118">
        <v>1</v>
      </c>
      <c r="L3118" t="s">
        <v>11121</v>
      </c>
    </row>
    <row r="3119" spans="1:12" x14ac:dyDescent="0.2">
      <c r="A3119" t="s">
        <v>11122</v>
      </c>
      <c r="B3119" t="s">
        <v>11123</v>
      </c>
      <c r="C3119" t="s">
        <v>11124</v>
      </c>
      <c r="D3119" t="s">
        <v>39</v>
      </c>
      <c r="E3119" t="s">
        <v>16</v>
      </c>
      <c r="F3119">
        <v>28025</v>
      </c>
      <c r="G3119">
        <v>35.410484199999999</v>
      </c>
      <c r="H3119">
        <v>-80.561161999999996</v>
      </c>
      <c r="I3119">
        <v>1.5</v>
      </c>
      <c r="J3119">
        <v>3</v>
      </c>
      <c r="K3119">
        <v>1</v>
      </c>
      <c r="L3119" t="s">
        <v>11125</v>
      </c>
    </row>
    <row r="3120" spans="1:12" x14ac:dyDescent="0.2">
      <c r="A3120" t="s">
        <v>11126</v>
      </c>
      <c r="B3120" t="s">
        <v>11127</v>
      </c>
      <c r="C3120" t="s">
        <v>11128</v>
      </c>
      <c r="D3120" t="s">
        <v>21</v>
      </c>
      <c r="E3120" t="s">
        <v>16</v>
      </c>
      <c r="F3120">
        <v>28205</v>
      </c>
      <c r="G3120">
        <v>35.207872799999997</v>
      </c>
      <c r="H3120">
        <v>-80.789342199999993</v>
      </c>
      <c r="I3120">
        <v>4</v>
      </c>
      <c r="J3120">
        <v>19</v>
      </c>
      <c r="K3120">
        <v>1</v>
      </c>
      <c r="L3120" t="s">
        <v>11129</v>
      </c>
    </row>
    <row r="3121" spans="1:12" x14ac:dyDescent="0.2">
      <c r="A3121" t="s">
        <v>11130</v>
      </c>
      <c r="B3121" t="s">
        <v>11131</v>
      </c>
      <c r="C3121" t="s">
        <v>11132</v>
      </c>
      <c r="D3121" t="s">
        <v>21</v>
      </c>
      <c r="E3121" t="s">
        <v>16</v>
      </c>
      <c r="F3121">
        <v>28216</v>
      </c>
      <c r="G3121">
        <v>35.348201000000003</v>
      </c>
      <c r="H3121">
        <v>-80.856070000000003</v>
      </c>
      <c r="I3121">
        <v>3</v>
      </c>
      <c r="J3121">
        <v>89</v>
      </c>
      <c r="K3121">
        <v>1</v>
      </c>
      <c r="L3121" t="s">
        <v>11133</v>
      </c>
    </row>
    <row r="3122" spans="1:12" x14ac:dyDescent="0.2">
      <c r="A3122" t="s">
        <v>11134</v>
      </c>
      <c r="B3122" t="s">
        <v>11135</v>
      </c>
      <c r="C3122" t="s">
        <v>7142</v>
      </c>
      <c r="D3122" t="s">
        <v>135</v>
      </c>
      <c r="E3122" t="s">
        <v>16</v>
      </c>
      <c r="F3122">
        <v>28105</v>
      </c>
      <c r="G3122">
        <v>35.083120999999998</v>
      </c>
      <c r="H3122">
        <v>-80.727838000000006</v>
      </c>
      <c r="I3122">
        <v>4.5</v>
      </c>
      <c r="J3122">
        <v>3</v>
      </c>
      <c r="K3122">
        <v>0</v>
      </c>
      <c r="L3122" t="s">
        <v>10755</v>
      </c>
    </row>
    <row r="3123" spans="1:12" x14ac:dyDescent="0.2">
      <c r="A3123" t="s">
        <v>11136</v>
      </c>
      <c r="B3123" t="s">
        <v>11137</v>
      </c>
      <c r="C3123" t="s">
        <v>11138</v>
      </c>
      <c r="D3123" t="s">
        <v>21</v>
      </c>
      <c r="E3123" t="s">
        <v>16</v>
      </c>
      <c r="F3123">
        <v>28204</v>
      </c>
      <c r="G3123">
        <v>35.216868699999999</v>
      </c>
      <c r="H3123">
        <v>-80.838557399999999</v>
      </c>
      <c r="I3123">
        <v>2.5</v>
      </c>
      <c r="J3123">
        <v>13</v>
      </c>
      <c r="K3123">
        <v>1</v>
      </c>
      <c r="L3123" t="s">
        <v>11139</v>
      </c>
    </row>
    <row r="3124" spans="1:12" x14ac:dyDescent="0.2">
      <c r="A3124" t="s">
        <v>11140</v>
      </c>
      <c r="B3124" t="s">
        <v>11141</v>
      </c>
      <c r="C3124" t="s">
        <v>11142</v>
      </c>
      <c r="D3124" t="s">
        <v>15</v>
      </c>
      <c r="E3124" t="s">
        <v>16</v>
      </c>
      <c r="F3124">
        <v>28031</v>
      </c>
      <c r="G3124">
        <v>35.483289800000001</v>
      </c>
      <c r="H3124">
        <v>-80.864113599999996</v>
      </c>
      <c r="I3124">
        <v>4</v>
      </c>
      <c r="J3124">
        <v>8</v>
      </c>
      <c r="K3124">
        <v>1</v>
      </c>
      <c r="L3124" t="s">
        <v>11143</v>
      </c>
    </row>
    <row r="3125" spans="1:12" x14ac:dyDescent="0.2">
      <c r="A3125" t="e">
        <f>-xjyKKg8O8_LGngT9kHNZg</f>
        <v>#NAME?</v>
      </c>
      <c r="B3125" t="s">
        <v>11144</v>
      </c>
      <c r="C3125" t="s">
        <v>219</v>
      </c>
      <c r="D3125" t="s">
        <v>21</v>
      </c>
      <c r="E3125" t="s">
        <v>16</v>
      </c>
      <c r="F3125">
        <v>28270</v>
      </c>
      <c r="G3125">
        <v>35.141595000000002</v>
      </c>
      <c r="H3125">
        <v>-80.733211999999995</v>
      </c>
      <c r="I3125">
        <v>3</v>
      </c>
      <c r="J3125">
        <v>19</v>
      </c>
      <c r="K3125">
        <v>0</v>
      </c>
      <c r="L3125" t="s">
        <v>11145</v>
      </c>
    </row>
    <row r="3126" spans="1:12" x14ac:dyDescent="0.2">
      <c r="A3126" t="s">
        <v>11146</v>
      </c>
      <c r="B3126" t="s">
        <v>11147</v>
      </c>
      <c r="C3126" t="s">
        <v>11148</v>
      </c>
      <c r="D3126" t="s">
        <v>21</v>
      </c>
      <c r="E3126" t="s">
        <v>16</v>
      </c>
      <c r="F3126">
        <v>28269</v>
      </c>
      <c r="G3126">
        <v>35.315736000000001</v>
      </c>
      <c r="H3126">
        <v>-80.798455000000004</v>
      </c>
      <c r="I3126">
        <v>2</v>
      </c>
      <c r="J3126">
        <v>4</v>
      </c>
      <c r="K3126">
        <v>1</v>
      </c>
      <c r="L3126" t="s">
        <v>11149</v>
      </c>
    </row>
    <row r="3127" spans="1:12" x14ac:dyDescent="0.2">
      <c r="A3127" t="s">
        <v>11150</v>
      </c>
      <c r="B3127" t="s">
        <v>11151</v>
      </c>
      <c r="C3127" t="s">
        <v>7833</v>
      </c>
      <c r="D3127" t="s">
        <v>21</v>
      </c>
      <c r="E3127" t="s">
        <v>16</v>
      </c>
      <c r="F3127">
        <v>28202</v>
      </c>
      <c r="G3127">
        <v>35.220667405</v>
      </c>
      <c r="H3127">
        <v>-80.842935740900003</v>
      </c>
      <c r="I3127">
        <v>4</v>
      </c>
      <c r="J3127">
        <v>72</v>
      </c>
      <c r="K3127">
        <v>1</v>
      </c>
      <c r="L3127" t="s">
        <v>3004</v>
      </c>
    </row>
    <row r="3128" spans="1:12" x14ac:dyDescent="0.2">
      <c r="A3128" t="s">
        <v>11152</v>
      </c>
      <c r="B3128" t="s">
        <v>446</v>
      </c>
      <c r="C3128" t="s">
        <v>11153</v>
      </c>
      <c r="D3128" t="s">
        <v>21</v>
      </c>
      <c r="E3128" t="s">
        <v>16</v>
      </c>
      <c r="F3128">
        <v>28204</v>
      </c>
      <c r="G3128">
        <v>35.205767999999999</v>
      </c>
      <c r="H3128">
        <v>-80.838721000000007</v>
      </c>
      <c r="I3128">
        <v>4</v>
      </c>
      <c r="J3128">
        <v>3</v>
      </c>
      <c r="K3128">
        <v>1</v>
      </c>
      <c r="L3128" t="s">
        <v>448</v>
      </c>
    </row>
    <row r="3129" spans="1:12" x14ac:dyDescent="0.2">
      <c r="A3129" t="s">
        <v>11154</v>
      </c>
      <c r="B3129" t="s">
        <v>11155</v>
      </c>
      <c r="C3129" t="s">
        <v>8305</v>
      </c>
      <c r="D3129" t="s">
        <v>697</v>
      </c>
      <c r="E3129" t="s">
        <v>16</v>
      </c>
      <c r="F3129">
        <v>28037</v>
      </c>
      <c r="G3129">
        <v>35.490599000000003</v>
      </c>
      <c r="H3129">
        <v>-81.032512999999994</v>
      </c>
      <c r="I3129">
        <v>4.5</v>
      </c>
      <c r="J3129">
        <v>5</v>
      </c>
      <c r="K3129">
        <v>1</v>
      </c>
      <c r="L3129" t="s">
        <v>11156</v>
      </c>
    </row>
    <row r="3130" spans="1:12" x14ac:dyDescent="0.2">
      <c r="A3130" t="s">
        <v>11157</v>
      </c>
      <c r="B3130" t="s">
        <v>11158</v>
      </c>
      <c r="C3130" t="s">
        <v>11159</v>
      </c>
      <c r="D3130" t="s">
        <v>21</v>
      </c>
      <c r="E3130" t="s">
        <v>16</v>
      </c>
      <c r="F3130">
        <v>28202</v>
      </c>
      <c r="G3130">
        <v>35.2322883</v>
      </c>
      <c r="H3130">
        <v>-80.837869900000001</v>
      </c>
      <c r="I3130">
        <v>5</v>
      </c>
      <c r="J3130">
        <v>38</v>
      </c>
      <c r="K3130">
        <v>1</v>
      </c>
      <c r="L3130" t="s">
        <v>11160</v>
      </c>
    </row>
    <row r="3131" spans="1:12" x14ac:dyDescent="0.2">
      <c r="A3131" t="s">
        <v>11161</v>
      </c>
      <c r="B3131" t="s">
        <v>11162</v>
      </c>
      <c r="C3131" t="s">
        <v>11163</v>
      </c>
      <c r="D3131" t="s">
        <v>30</v>
      </c>
      <c r="E3131" t="s">
        <v>16</v>
      </c>
      <c r="F3131">
        <v>28052</v>
      </c>
      <c r="G3131">
        <v>35.262523651099997</v>
      </c>
      <c r="H3131">
        <v>-81.196235656699997</v>
      </c>
      <c r="I3131">
        <v>3</v>
      </c>
      <c r="J3131">
        <v>13</v>
      </c>
      <c r="K3131">
        <v>1</v>
      </c>
      <c r="L3131" t="s">
        <v>11164</v>
      </c>
    </row>
    <row r="3132" spans="1:12" x14ac:dyDescent="0.2">
      <c r="A3132" t="s">
        <v>11165</v>
      </c>
      <c r="B3132" t="s">
        <v>11166</v>
      </c>
      <c r="C3132" t="s">
        <v>11167</v>
      </c>
      <c r="D3132" t="s">
        <v>21</v>
      </c>
      <c r="E3132" t="s">
        <v>16</v>
      </c>
      <c r="F3132">
        <v>28278</v>
      </c>
      <c r="G3132">
        <v>35.167954199999997</v>
      </c>
      <c r="H3132">
        <v>-80.970332099999993</v>
      </c>
      <c r="I3132">
        <v>2</v>
      </c>
      <c r="J3132">
        <v>13</v>
      </c>
      <c r="K3132">
        <v>1</v>
      </c>
      <c r="L3132" t="s">
        <v>11168</v>
      </c>
    </row>
    <row r="3133" spans="1:12" x14ac:dyDescent="0.2">
      <c r="A3133" t="s">
        <v>11169</v>
      </c>
      <c r="B3133" t="s">
        <v>5256</v>
      </c>
      <c r="C3133" t="s">
        <v>11170</v>
      </c>
      <c r="D3133" t="s">
        <v>135</v>
      </c>
      <c r="E3133" t="s">
        <v>16</v>
      </c>
      <c r="F3133">
        <v>28105</v>
      </c>
      <c r="G3133">
        <v>35.119930510099998</v>
      </c>
      <c r="H3133">
        <v>-80.719916224499997</v>
      </c>
      <c r="I3133">
        <v>4</v>
      </c>
      <c r="J3133">
        <v>61</v>
      </c>
      <c r="K3133">
        <v>1</v>
      </c>
      <c r="L3133" t="s">
        <v>11171</v>
      </c>
    </row>
    <row r="3134" spans="1:12" x14ac:dyDescent="0.2">
      <c r="A3134" t="s">
        <v>11172</v>
      </c>
      <c r="B3134" t="s">
        <v>11173</v>
      </c>
      <c r="C3134" t="s">
        <v>11174</v>
      </c>
      <c r="D3134" t="s">
        <v>21</v>
      </c>
      <c r="E3134" t="s">
        <v>16</v>
      </c>
      <c r="F3134">
        <v>28203</v>
      </c>
      <c r="G3134">
        <v>35.208582</v>
      </c>
      <c r="H3134">
        <v>-80.860701000000006</v>
      </c>
      <c r="I3134">
        <v>3.5</v>
      </c>
      <c r="J3134">
        <v>7</v>
      </c>
      <c r="K3134">
        <v>1</v>
      </c>
      <c r="L3134" t="s">
        <v>11175</v>
      </c>
    </row>
    <row r="3135" spans="1:12" x14ac:dyDescent="0.2">
      <c r="A3135" t="s">
        <v>11176</v>
      </c>
      <c r="B3135" t="s">
        <v>11177</v>
      </c>
      <c r="C3135" t="s">
        <v>11178</v>
      </c>
      <c r="D3135" t="s">
        <v>21</v>
      </c>
      <c r="E3135" t="s">
        <v>16</v>
      </c>
      <c r="F3135">
        <v>28202</v>
      </c>
      <c r="G3135">
        <v>35.223930299999999</v>
      </c>
      <c r="H3135">
        <v>-80.847327800000002</v>
      </c>
      <c r="I3135">
        <v>5</v>
      </c>
      <c r="J3135">
        <v>6</v>
      </c>
      <c r="K3135">
        <v>1</v>
      </c>
      <c r="L3135" t="s">
        <v>569</v>
      </c>
    </row>
    <row r="3136" spans="1:12" x14ac:dyDescent="0.2">
      <c r="A3136" t="s">
        <v>11179</v>
      </c>
      <c r="B3136" t="s">
        <v>11180</v>
      </c>
      <c r="C3136" t="s">
        <v>11181</v>
      </c>
      <c r="D3136" t="s">
        <v>21</v>
      </c>
      <c r="E3136" t="s">
        <v>16</v>
      </c>
      <c r="F3136">
        <v>28208</v>
      </c>
      <c r="G3136">
        <v>35.237618099999999</v>
      </c>
      <c r="H3136">
        <v>-80.922674700000002</v>
      </c>
      <c r="I3136">
        <v>1.5</v>
      </c>
      <c r="J3136">
        <v>37</v>
      </c>
      <c r="K3136">
        <v>1</v>
      </c>
      <c r="L3136" t="s">
        <v>5759</v>
      </c>
    </row>
    <row r="3137" spans="1:12" x14ac:dyDescent="0.2">
      <c r="A3137" t="s">
        <v>11182</v>
      </c>
      <c r="B3137" t="s">
        <v>11183</v>
      </c>
      <c r="C3137" t="s">
        <v>11184</v>
      </c>
      <c r="D3137" t="s">
        <v>588</v>
      </c>
      <c r="E3137" t="s">
        <v>16</v>
      </c>
      <c r="F3137">
        <v>28110</v>
      </c>
      <c r="G3137">
        <v>35.047020652100002</v>
      </c>
      <c r="H3137">
        <v>-80.6448036293</v>
      </c>
      <c r="I3137">
        <v>2</v>
      </c>
      <c r="J3137">
        <v>13</v>
      </c>
      <c r="K3137">
        <v>1</v>
      </c>
      <c r="L3137" t="s">
        <v>11185</v>
      </c>
    </row>
    <row r="3138" spans="1:12" x14ac:dyDescent="0.2">
      <c r="A3138" t="s">
        <v>11186</v>
      </c>
      <c r="B3138" t="s">
        <v>891</v>
      </c>
      <c r="C3138" t="s">
        <v>11187</v>
      </c>
      <c r="D3138" t="s">
        <v>21</v>
      </c>
      <c r="E3138" t="s">
        <v>16</v>
      </c>
      <c r="F3138">
        <v>28226</v>
      </c>
      <c r="G3138">
        <v>35.089111190300002</v>
      </c>
      <c r="H3138">
        <v>-80.867885000000001</v>
      </c>
      <c r="I3138">
        <v>1.5</v>
      </c>
      <c r="J3138">
        <v>30</v>
      </c>
      <c r="K3138">
        <v>1</v>
      </c>
      <c r="L3138" t="s">
        <v>11188</v>
      </c>
    </row>
    <row r="3139" spans="1:12" x14ac:dyDescent="0.2">
      <c r="A3139" t="s">
        <v>11189</v>
      </c>
      <c r="B3139" t="s">
        <v>11190</v>
      </c>
      <c r="C3139" t="s">
        <v>11191</v>
      </c>
      <c r="D3139" t="s">
        <v>21</v>
      </c>
      <c r="E3139" t="s">
        <v>16</v>
      </c>
      <c r="F3139">
        <v>28277</v>
      </c>
      <c r="G3139">
        <v>35.026689300000001</v>
      </c>
      <c r="H3139">
        <v>-80.838773599999996</v>
      </c>
      <c r="I3139">
        <v>4</v>
      </c>
      <c r="J3139">
        <v>73</v>
      </c>
      <c r="K3139">
        <v>1</v>
      </c>
      <c r="L3139" t="s">
        <v>11192</v>
      </c>
    </row>
    <row r="3140" spans="1:12" x14ac:dyDescent="0.2">
      <c r="A3140" t="s">
        <v>11193</v>
      </c>
      <c r="B3140" t="s">
        <v>2528</v>
      </c>
      <c r="C3140" t="s">
        <v>11194</v>
      </c>
      <c r="D3140" t="s">
        <v>21</v>
      </c>
      <c r="E3140" t="s">
        <v>16</v>
      </c>
      <c r="F3140">
        <v>28204</v>
      </c>
      <c r="G3140">
        <v>35.213460900000001</v>
      </c>
      <c r="H3140">
        <v>-80.829972100000006</v>
      </c>
      <c r="I3140">
        <v>3</v>
      </c>
      <c r="J3140">
        <v>48</v>
      </c>
      <c r="K3140">
        <v>1</v>
      </c>
      <c r="L3140" t="s">
        <v>11195</v>
      </c>
    </row>
    <row r="3141" spans="1:12" x14ac:dyDescent="0.2">
      <c r="A3141" t="s">
        <v>11196</v>
      </c>
      <c r="B3141" t="s">
        <v>9326</v>
      </c>
      <c r="C3141" t="s">
        <v>11197</v>
      </c>
      <c r="D3141" t="s">
        <v>21</v>
      </c>
      <c r="E3141" t="s">
        <v>16</v>
      </c>
      <c r="F3141">
        <v>28204</v>
      </c>
      <c r="G3141">
        <v>35.210087999999999</v>
      </c>
      <c r="H3141">
        <v>-80.835627000000002</v>
      </c>
      <c r="I3141">
        <v>4.5</v>
      </c>
      <c r="J3141">
        <v>143</v>
      </c>
      <c r="K3141">
        <v>1</v>
      </c>
      <c r="L3141" t="s">
        <v>11198</v>
      </c>
    </row>
    <row r="3142" spans="1:12" x14ac:dyDescent="0.2">
      <c r="A3142" t="s">
        <v>11199</v>
      </c>
      <c r="B3142" t="s">
        <v>856</v>
      </c>
      <c r="C3142" t="s">
        <v>11200</v>
      </c>
      <c r="D3142" t="s">
        <v>39</v>
      </c>
      <c r="E3142" t="s">
        <v>16</v>
      </c>
      <c r="F3142">
        <v>28025</v>
      </c>
      <c r="G3142">
        <v>35.447140599999997</v>
      </c>
      <c r="H3142">
        <v>-80.598667399999997</v>
      </c>
      <c r="I3142">
        <v>2.5</v>
      </c>
      <c r="J3142">
        <v>9</v>
      </c>
      <c r="K3142">
        <v>1</v>
      </c>
      <c r="L3142" t="s">
        <v>11201</v>
      </c>
    </row>
    <row r="3143" spans="1:12" x14ac:dyDescent="0.2">
      <c r="A3143" t="s">
        <v>11202</v>
      </c>
      <c r="B3143" t="s">
        <v>11203</v>
      </c>
      <c r="C3143" t="s">
        <v>11204</v>
      </c>
      <c r="D3143" t="s">
        <v>15</v>
      </c>
      <c r="E3143" t="s">
        <v>16</v>
      </c>
      <c r="F3143">
        <v>28031</v>
      </c>
      <c r="G3143">
        <v>35.4800817</v>
      </c>
      <c r="H3143">
        <v>-80.891173499999994</v>
      </c>
      <c r="I3143">
        <v>4</v>
      </c>
      <c r="J3143">
        <v>5</v>
      </c>
      <c r="K3143">
        <v>1</v>
      </c>
      <c r="L3143" t="s">
        <v>11205</v>
      </c>
    </row>
    <row r="3144" spans="1:12" x14ac:dyDescent="0.2">
      <c r="A3144" t="s">
        <v>11206</v>
      </c>
      <c r="B3144" t="s">
        <v>11207</v>
      </c>
      <c r="C3144" t="s">
        <v>11208</v>
      </c>
      <c r="D3144" t="s">
        <v>21</v>
      </c>
      <c r="E3144" t="s">
        <v>16</v>
      </c>
      <c r="F3144">
        <v>28226</v>
      </c>
      <c r="G3144">
        <v>35.092216100000002</v>
      </c>
      <c r="H3144">
        <v>-80.843530799999996</v>
      </c>
      <c r="I3144">
        <v>1</v>
      </c>
      <c r="J3144">
        <v>3</v>
      </c>
      <c r="K3144">
        <v>1</v>
      </c>
      <c r="L3144" t="s">
        <v>11209</v>
      </c>
    </row>
    <row r="3145" spans="1:12" x14ac:dyDescent="0.2">
      <c r="A3145" t="s">
        <v>11210</v>
      </c>
      <c r="B3145" t="s">
        <v>11211</v>
      </c>
      <c r="C3145" t="s">
        <v>11212</v>
      </c>
      <c r="D3145" t="s">
        <v>30</v>
      </c>
      <c r="E3145" t="s">
        <v>16</v>
      </c>
      <c r="F3145">
        <v>28054</v>
      </c>
      <c r="G3145">
        <v>35.262084000000002</v>
      </c>
      <c r="H3145">
        <v>-81.136465000000001</v>
      </c>
      <c r="I3145">
        <v>4.5</v>
      </c>
      <c r="J3145">
        <v>11</v>
      </c>
      <c r="K3145">
        <v>1</v>
      </c>
      <c r="L3145" t="s">
        <v>11213</v>
      </c>
    </row>
    <row r="3146" spans="1:12" x14ac:dyDescent="0.2">
      <c r="A3146" t="s">
        <v>11214</v>
      </c>
      <c r="B3146" t="s">
        <v>11215</v>
      </c>
      <c r="C3146" t="s">
        <v>9964</v>
      </c>
      <c r="D3146" t="s">
        <v>39</v>
      </c>
      <c r="E3146" t="s">
        <v>16</v>
      </c>
      <c r="F3146">
        <v>28027</v>
      </c>
      <c r="G3146">
        <v>35.370368431599999</v>
      </c>
      <c r="H3146">
        <v>-80.717864334599994</v>
      </c>
      <c r="I3146">
        <v>2.5</v>
      </c>
      <c r="J3146">
        <v>74</v>
      </c>
      <c r="K3146">
        <v>1</v>
      </c>
      <c r="L3146" t="s">
        <v>9780</v>
      </c>
    </row>
    <row r="3147" spans="1:12" x14ac:dyDescent="0.2">
      <c r="A3147" t="s">
        <v>11216</v>
      </c>
      <c r="B3147" t="s">
        <v>3985</v>
      </c>
      <c r="C3147" t="s">
        <v>11217</v>
      </c>
      <c r="D3147" t="s">
        <v>26</v>
      </c>
      <c r="E3147" t="s">
        <v>16</v>
      </c>
      <c r="F3147">
        <v>28078</v>
      </c>
      <c r="G3147">
        <v>35.443004000000002</v>
      </c>
      <c r="H3147">
        <v>-80.857365000000001</v>
      </c>
      <c r="I3147">
        <v>4.5</v>
      </c>
      <c r="J3147">
        <v>47</v>
      </c>
      <c r="K3147">
        <v>1</v>
      </c>
      <c r="L3147" t="s">
        <v>11218</v>
      </c>
    </row>
    <row r="3148" spans="1:12" x14ac:dyDescent="0.2">
      <c r="A3148" t="s">
        <v>11219</v>
      </c>
      <c r="B3148" t="s">
        <v>6450</v>
      </c>
      <c r="C3148" t="s">
        <v>11220</v>
      </c>
      <c r="D3148" t="s">
        <v>21</v>
      </c>
      <c r="E3148" t="s">
        <v>16</v>
      </c>
      <c r="F3148">
        <v>28209</v>
      </c>
      <c r="G3148">
        <v>35.173746000000001</v>
      </c>
      <c r="H3148">
        <v>-80.850041000000004</v>
      </c>
      <c r="I3148">
        <v>4</v>
      </c>
      <c r="J3148">
        <v>82</v>
      </c>
      <c r="K3148">
        <v>1</v>
      </c>
      <c r="L3148" t="s">
        <v>3679</v>
      </c>
    </row>
    <row r="3149" spans="1:12" x14ac:dyDescent="0.2">
      <c r="A3149" t="s">
        <v>11221</v>
      </c>
      <c r="B3149" t="s">
        <v>11222</v>
      </c>
      <c r="C3149" t="s">
        <v>11223</v>
      </c>
      <c r="D3149" t="s">
        <v>21</v>
      </c>
      <c r="E3149" t="s">
        <v>16</v>
      </c>
      <c r="F3149">
        <v>28277</v>
      </c>
      <c r="G3149">
        <v>35.097185000000003</v>
      </c>
      <c r="H3149">
        <v>-80.780586999999997</v>
      </c>
      <c r="I3149">
        <v>2.5</v>
      </c>
      <c r="J3149">
        <v>6</v>
      </c>
      <c r="K3149">
        <v>1</v>
      </c>
      <c r="L3149" t="s">
        <v>11224</v>
      </c>
    </row>
    <row r="3150" spans="1:12" x14ac:dyDescent="0.2">
      <c r="A3150" t="s">
        <v>11225</v>
      </c>
      <c r="B3150" t="s">
        <v>3204</v>
      </c>
      <c r="C3150" t="s">
        <v>2915</v>
      </c>
      <c r="D3150" t="s">
        <v>456</v>
      </c>
      <c r="E3150" t="s">
        <v>16</v>
      </c>
      <c r="F3150">
        <v>28012</v>
      </c>
      <c r="G3150">
        <v>35.255372000000001</v>
      </c>
      <c r="H3150">
        <v>-81.035427999999996</v>
      </c>
      <c r="I3150">
        <v>2.5</v>
      </c>
      <c r="J3150">
        <v>7</v>
      </c>
      <c r="K3150">
        <v>1</v>
      </c>
      <c r="L3150" t="s">
        <v>3212</v>
      </c>
    </row>
    <row r="3151" spans="1:12" x14ac:dyDescent="0.2">
      <c r="A3151" t="s">
        <v>11226</v>
      </c>
      <c r="B3151" t="s">
        <v>11227</v>
      </c>
      <c r="C3151" t="s">
        <v>11228</v>
      </c>
      <c r="D3151" t="s">
        <v>21</v>
      </c>
      <c r="E3151" t="s">
        <v>16</v>
      </c>
      <c r="F3151">
        <v>28202</v>
      </c>
      <c r="G3151">
        <v>35.2270185</v>
      </c>
      <c r="H3151">
        <v>-80.837692399999995</v>
      </c>
      <c r="I3151">
        <v>4.5</v>
      </c>
      <c r="J3151">
        <v>44</v>
      </c>
      <c r="K3151">
        <v>1</v>
      </c>
      <c r="L3151" t="s">
        <v>11229</v>
      </c>
    </row>
    <row r="3152" spans="1:12" x14ac:dyDescent="0.2">
      <c r="A3152" t="s">
        <v>11230</v>
      </c>
      <c r="B3152" t="s">
        <v>11231</v>
      </c>
      <c r="C3152" t="s">
        <v>11232</v>
      </c>
      <c r="D3152" t="s">
        <v>2611</v>
      </c>
      <c r="E3152" t="s">
        <v>16</v>
      </c>
      <c r="F3152">
        <v>28115</v>
      </c>
      <c r="G3152">
        <v>35.521193599999997</v>
      </c>
      <c r="H3152">
        <v>-80.841261200000005</v>
      </c>
      <c r="I3152">
        <v>3.5</v>
      </c>
      <c r="J3152">
        <v>3</v>
      </c>
      <c r="K3152">
        <v>1</v>
      </c>
      <c r="L3152" t="s">
        <v>11233</v>
      </c>
    </row>
    <row r="3153" spans="1:12" x14ac:dyDescent="0.2">
      <c r="A3153" t="s">
        <v>11234</v>
      </c>
      <c r="B3153" t="s">
        <v>11235</v>
      </c>
      <c r="C3153" t="s">
        <v>11236</v>
      </c>
      <c r="D3153" t="s">
        <v>21</v>
      </c>
      <c r="E3153" t="s">
        <v>16</v>
      </c>
      <c r="F3153">
        <v>28209</v>
      </c>
      <c r="G3153">
        <v>35.183176000000003</v>
      </c>
      <c r="H3153">
        <v>-80.876289</v>
      </c>
      <c r="I3153">
        <v>3.5</v>
      </c>
      <c r="J3153">
        <v>30</v>
      </c>
      <c r="K3153">
        <v>0</v>
      </c>
      <c r="L3153" t="s">
        <v>11237</v>
      </c>
    </row>
    <row r="3154" spans="1:12" x14ac:dyDescent="0.2">
      <c r="A3154" t="s">
        <v>11238</v>
      </c>
      <c r="B3154" t="s">
        <v>11239</v>
      </c>
      <c r="C3154" t="s">
        <v>11240</v>
      </c>
      <c r="D3154" t="s">
        <v>21</v>
      </c>
      <c r="E3154" t="s">
        <v>16</v>
      </c>
      <c r="F3154">
        <v>28213</v>
      </c>
      <c r="G3154">
        <v>35.279871700000001</v>
      </c>
      <c r="H3154">
        <v>-80.767026799999996</v>
      </c>
      <c r="I3154">
        <v>4</v>
      </c>
      <c r="J3154">
        <v>59</v>
      </c>
      <c r="K3154">
        <v>1</v>
      </c>
      <c r="L3154" t="s">
        <v>1056</v>
      </c>
    </row>
    <row r="3155" spans="1:12" x14ac:dyDescent="0.2">
      <c r="A3155" t="s">
        <v>11241</v>
      </c>
      <c r="B3155" t="s">
        <v>11242</v>
      </c>
      <c r="C3155" t="s">
        <v>11243</v>
      </c>
      <c r="D3155" t="s">
        <v>21</v>
      </c>
      <c r="E3155" t="s">
        <v>16</v>
      </c>
      <c r="F3155">
        <v>28226</v>
      </c>
      <c r="G3155">
        <v>35.101503200000003</v>
      </c>
      <c r="H3155">
        <v>-80.781825900000001</v>
      </c>
      <c r="I3155">
        <v>5</v>
      </c>
      <c r="J3155">
        <v>3</v>
      </c>
      <c r="K3155">
        <v>1</v>
      </c>
      <c r="L3155" t="s">
        <v>11244</v>
      </c>
    </row>
    <row r="3156" spans="1:12" x14ac:dyDescent="0.2">
      <c r="A3156" t="s">
        <v>11245</v>
      </c>
      <c r="B3156" t="s">
        <v>11246</v>
      </c>
      <c r="C3156" t="s">
        <v>11247</v>
      </c>
      <c r="D3156" t="s">
        <v>21</v>
      </c>
      <c r="E3156" t="s">
        <v>16</v>
      </c>
      <c r="F3156">
        <v>28202</v>
      </c>
      <c r="G3156">
        <v>35.228203672299998</v>
      </c>
      <c r="H3156">
        <v>-80.846498720300005</v>
      </c>
      <c r="I3156">
        <v>3.5</v>
      </c>
      <c r="J3156">
        <v>62</v>
      </c>
      <c r="K3156">
        <v>0</v>
      </c>
      <c r="L3156" t="s">
        <v>11248</v>
      </c>
    </row>
    <row r="3157" spans="1:12" x14ac:dyDescent="0.2">
      <c r="A3157" t="s">
        <v>11249</v>
      </c>
      <c r="B3157" t="s">
        <v>11250</v>
      </c>
      <c r="C3157" t="s">
        <v>11251</v>
      </c>
      <c r="D3157" t="s">
        <v>295</v>
      </c>
      <c r="E3157" t="s">
        <v>16</v>
      </c>
      <c r="F3157">
        <v>28134</v>
      </c>
      <c r="G3157">
        <v>35.082422999999999</v>
      </c>
      <c r="H3157">
        <v>-80.885718999999995</v>
      </c>
      <c r="I3157">
        <v>4</v>
      </c>
      <c r="J3157">
        <v>10</v>
      </c>
      <c r="K3157">
        <v>1</v>
      </c>
      <c r="L3157" t="s">
        <v>11252</v>
      </c>
    </row>
    <row r="3158" spans="1:12" x14ac:dyDescent="0.2">
      <c r="A3158" t="s">
        <v>11253</v>
      </c>
      <c r="B3158" t="s">
        <v>11254</v>
      </c>
      <c r="C3158" t="s">
        <v>11255</v>
      </c>
      <c r="D3158" t="s">
        <v>21</v>
      </c>
      <c r="E3158" t="s">
        <v>16</v>
      </c>
      <c r="F3158">
        <v>28217</v>
      </c>
      <c r="G3158">
        <v>35.147233999999997</v>
      </c>
      <c r="H3158">
        <v>-80.925309999999996</v>
      </c>
      <c r="I3158">
        <v>2.5</v>
      </c>
      <c r="J3158">
        <v>3</v>
      </c>
      <c r="K3158">
        <v>1</v>
      </c>
      <c r="L3158" t="s">
        <v>3822</v>
      </c>
    </row>
    <row r="3159" spans="1:12" x14ac:dyDescent="0.2">
      <c r="A3159" t="s">
        <v>11256</v>
      </c>
      <c r="B3159" t="s">
        <v>10652</v>
      </c>
      <c r="C3159" t="s">
        <v>11257</v>
      </c>
      <c r="D3159" t="s">
        <v>30</v>
      </c>
      <c r="E3159" t="s">
        <v>16</v>
      </c>
      <c r="F3159">
        <v>28056</v>
      </c>
      <c r="G3159">
        <v>35.257379100000001</v>
      </c>
      <c r="H3159">
        <v>-81.110772499999996</v>
      </c>
      <c r="I3159">
        <v>4</v>
      </c>
      <c r="J3159">
        <v>4</v>
      </c>
      <c r="K3159">
        <v>1</v>
      </c>
      <c r="L3159" t="s">
        <v>11258</v>
      </c>
    </row>
    <row r="3160" spans="1:12" x14ac:dyDescent="0.2">
      <c r="A3160" t="s">
        <v>11259</v>
      </c>
      <c r="B3160" t="s">
        <v>11260</v>
      </c>
      <c r="C3160" t="s">
        <v>2261</v>
      </c>
      <c r="D3160" t="s">
        <v>21</v>
      </c>
      <c r="E3160" t="s">
        <v>16</v>
      </c>
      <c r="F3160">
        <v>28212</v>
      </c>
      <c r="G3160">
        <v>35.202502600000003</v>
      </c>
      <c r="H3160">
        <v>-80.7357765</v>
      </c>
      <c r="I3160">
        <v>4</v>
      </c>
      <c r="J3160">
        <v>62</v>
      </c>
      <c r="K3160">
        <v>0</v>
      </c>
      <c r="L3160" t="s">
        <v>11261</v>
      </c>
    </row>
    <row r="3161" spans="1:12" x14ac:dyDescent="0.2">
      <c r="A3161" t="s">
        <v>11262</v>
      </c>
      <c r="B3161" t="s">
        <v>11263</v>
      </c>
      <c r="C3161" t="s">
        <v>11264</v>
      </c>
      <c r="D3161" t="s">
        <v>21</v>
      </c>
      <c r="E3161" t="s">
        <v>16</v>
      </c>
      <c r="F3161">
        <v>28226</v>
      </c>
      <c r="G3161">
        <v>35.108746699999998</v>
      </c>
      <c r="H3161">
        <v>-80.807140799999999</v>
      </c>
      <c r="I3161">
        <v>4</v>
      </c>
      <c r="J3161">
        <v>4</v>
      </c>
      <c r="K3161">
        <v>1</v>
      </c>
      <c r="L3161" t="s">
        <v>11265</v>
      </c>
    </row>
    <row r="3162" spans="1:12" x14ac:dyDescent="0.2">
      <c r="A3162" t="s">
        <v>11266</v>
      </c>
      <c r="B3162" t="s">
        <v>11267</v>
      </c>
      <c r="C3162" t="s">
        <v>11268</v>
      </c>
      <c r="D3162" t="s">
        <v>21</v>
      </c>
      <c r="E3162" t="s">
        <v>16</v>
      </c>
      <c r="F3162">
        <v>28262</v>
      </c>
      <c r="G3162">
        <v>35.343218999999998</v>
      </c>
      <c r="H3162">
        <v>-80.762938000000005</v>
      </c>
      <c r="I3162">
        <v>4</v>
      </c>
      <c r="J3162">
        <v>6</v>
      </c>
      <c r="K3162">
        <v>1</v>
      </c>
      <c r="L3162" t="s">
        <v>7507</v>
      </c>
    </row>
    <row r="3163" spans="1:12" x14ac:dyDescent="0.2">
      <c r="A3163" t="s">
        <v>11269</v>
      </c>
      <c r="B3163" t="s">
        <v>11270</v>
      </c>
      <c r="C3163" t="s">
        <v>11271</v>
      </c>
      <c r="D3163" t="s">
        <v>21</v>
      </c>
      <c r="E3163" t="s">
        <v>16</v>
      </c>
      <c r="F3163">
        <v>28277</v>
      </c>
      <c r="G3163">
        <v>35.058622</v>
      </c>
      <c r="H3163">
        <v>-80.813925999999995</v>
      </c>
      <c r="I3163">
        <v>3.5</v>
      </c>
      <c r="J3163">
        <v>68</v>
      </c>
      <c r="K3163">
        <v>0</v>
      </c>
      <c r="L3163" t="s">
        <v>11272</v>
      </c>
    </row>
    <row r="3164" spans="1:12" x14ac:dyDescent="0.2">
      <c r="A3164" t="s">
        <v>11273</v>
      </c>
      <c r="B3164" t="s">
        <v>11274</v>
      </c>
      <c r="C3164" t="s">
        <v>11275</v>
      </c>
      <c r="D3164" t="s">
        <v>39</v>
      </c>
      <c r="E3164" t="s">
        <v>16</v>
      </c>
      <c r="F3164">
        <v>28025</v>
      </c>
      <c r="G3164">
        <v>35.431894999999997</v>
      </c>
      <c r="H3164">
        <v>-80.604241999999999</v>
      </c>
      <c r="I3164">
        <v>2.5</v>
      </c>
      <c r="J3164">
        <v>29</v>
      </c>
      <c r="K3164">
        <v>1</v>
      </c>
      <c r="L3164" t="s">
        <v>11276</v>
      </c>
    </row>
    <row r="3165" spans="1:12" x14ac:dyDescent="0.2">
      <c r="A3165" t="s">
        <v>11277</v>
      </c>
      <c r="B3165" t="s">
        <v>3106</v>
      </c>
      <c r="C3165" t="s">
        <v>11278</v>
      </c>
      <c r="D3165" t="s">
        <v>21</v>
      </c>
      <c r="E3165" t="s">
        <v>16</v>
      </c>
      <c r="F3165">
        <v>28208</v>
      </c>
      <c r="G3165">
        <v>35.225309199999998</v>
      </c>
      <c r="H3165">
        <v>-80.9063503</v>
      </c>
      <c r="I3165">
        <v>4</v>
      </c>
      <c r="J3165">
        <v>5</v>
      </c>
      <c r="K3165">
        <v>1</v>
      </c>
      <c r="L3165" t="s">
        <v>3108</v>
      </c>
    </row>
    <row r="3166" spans="1:12" x14ac:dyDescent="0.2">
      <c r="A3166" t="s">
        <v>11279</v>
      </c>
      <c r="B3166" t="s">
        <v>11280</v>
      </c>
      <c r="C3166" t="s">
        <v>11281</v>
      </c>
      <c r="D3166" t="s">
        <v>697</v>
      </c>
      <c r="E3166" t="s">
        <v>16</v>
      </c>
      <c r="F3166">
        <v>28037</v>
      </c>
      <c r="G3166">
        <v>35.481648200000002</v>
      </c>
      <c r="H3166">
        <v>-80.993656700000003</v>
      </c>
      <c r="I3166">
        <v>4.5</v>
      </c>
      <c r="J3166">
        <v>10</v>
      </c>
      <c r="K3166">
        <v>1</v>
      </c>
      <c r="L3166" t="s">
        <v>11282</v>
      </c>
    </row>
    <row r="3167" spans="1:12" x14ac:dyDescent="0.2">
      <c r="A3167" t="s">
        <v>11283</v>
      </c>
      <c r="B3167" t="s">
        <v>11284</v>
      </c>
      <c r="C3167" t="s">
        <v>11285</v>
      </c>
      <c r="D3167" t="s">
        <v>26</v>
      </c>
      <c r="E3167" t="s">
        <v>16</v>
      </c>
      <c r="F3167">
        <v>28078</v>
      </c>
      <c r="G3167">
        <v>35.442922899999999</v>
      </c>
      <c r="H3167">
        <v>-80.857466700000003</v>
      </c>
      <c r="I3167">
        <v>2.5</v>
      </c>
      <c r="J3167">
        <v>20</v>
      </c>
      <c r="K3167">
        <v>1</v>
      </c>
      <c r="L3167" t="s">
        <v>709</v>
      </c>
    </row>
    <row r="3168" spans="1:12" x14ac:dyDescent="0.2">
      <c r="A3168" t="s">
        <v>11286</v>
      </c>
      <c r="B3168" t="s">
        <v>11287</v>
      </c>
      <c r="C3168" t="s">
        <v>11288</v>
      </c>
      <c r="D3168" t="s">
        <v>21</v>
      </c>
      <c r="E3168" t="s">
        <v>16</v>
      </c>
      <c r="F3168">
        <v>28226</v>
      </c>
      <c r="G3168">
        <v>35.089051699999999</v>
      </c>
      <c r="H3168">
        <v>-80.867052999999999</v>
      </c>
      <c r="I3168">
        <v>4</v>
      </c>
      <c r="J3168">
        <v>5</v>
      </c>
      <c r="K3168">
        <v>1</v>
      </c>
      <c r="L3168" t="s">
        <v>11289</v>
      </c>
    </row>
    <row r="3169" spans="1:12" x14ac:dyDescent="0.2">
      <c r="A3169" t="s">
        <v>11290</v>
      </c>
      <c r="B3169" t="s">
        <v>11291</v>
      </c>
      <c r="C3169" t="s">
        <v>4767</v>
      </c>
      <c r="D3169" t="s">
        <v>21</v>
      </c>
      <c r="E3169" t="s">
        <v>16</v>
      </c>
      <c r="F3169">
        <v>28277</v>
      </c>
      <c r="G3169">
        <v>35.030254229999997</v>
      </c>
      <c r="H3169">
        <v>-80.849851490000006</v>
      </c>
      <c r="I3169">
        <v>4.5</v>
      </c>
      <c r="J3169">
        <v>11</v>
      </c>
      <c r="K3169">
        <v>1</v>
      </c>
      <c r="L3169" t="s">
        <v>11292</v>
      </c>
    </row>
    <row r="3170" spans="1:12" x14ac:dyDescent="0.2">
      <c r="A3170" t="s">
        <v>11293</v>
      </c>
      <c r="B3170" t="s">
        <v>11294</v>
      </c>
      <c r="C3170" t="s">
        <v>11295</v>
      </c>
      <c r="D3170" t="s">
        <v>21</v>
      </c>
      <c r="E3170" t="s">
        <v>16</v>
      </c>
      <c r="F3170">
        <v>28206</v>
      </c>
      <c r="G3170">
        <v>35.238604000000002</v>
      </c>
      <c r="H3170">
        <v>-80.820186000000007</v>
      </c>
      <c r="I3170">
        <v>3.5</v>
      </c>
      <c r="J3170">
        <v>5</v>
      </c>
      <c r="K3170">
        <v>0</v>
      </c>
      <c r="L3170" t="s">
        <v>11296</v>
      </c>
    </row>
    <row r="3171" spans="1:12" x14ac:dyDescent="0.2">
      <c r="A3171" t="s">
        <v>11297</v>
      </c>
      <c r="B3171" t="s">
        <v>6462</v>
      </c>
      <c r="C3171" t="s">
        <v>11298</v>
      </c>
      <c r="D3171" t="s">
        <v>830</v>
      </c>
      <c r="E3171" t="s">
        <v>16</v>
      </c>
      <c r="F3171">
        <v>28034</v>
      </c>
      <c r="G3171">
        <v>35.315723599999998</v>
      </c>
      <c r="H3171">
        <v>-81.193414300000001</v>
      </c>
      <c r="I3171">
        <v>4.5</v>
      </c>
      <c r="J3171">
        <v>10</v>
      </c>
      <c r="K3171">
        <v>1</v>
      </c>
      <c r="L3171" t="s">
        <v>11299</v>
      </c>
    </row>
    <row r="3172" spans="1:12" x14ac:dyDescent="0.2">
      <c r="A3172" t="s">
        <v>11300</v>
      </c>
      <c r="B3172" t="s">
        <v>11301</v>
      </c>
      <c r="D3172" t="s">
        <v>21</v>
      </c>
      <c r="E3172" t="s">
        <v>16</v>
      </c>
      <c r="F3172">
        <v>28262</v>
      </c>
      <c r="G3172">
        <v>35.330152900000002</v>
      </c>
      <c r="H3172">
        <v>-80.732528700000003</v>
      </c>
      <c r="I3172">
        <v>2.5</v>
      </c>
      <c r="J3172">
        <v>15</v>
      </c>
      <c r="K3172">
        <v>1</v>
      </c>
      <c r="L3172" t="s">
        <v>11302</v>
      </c>
    </row>
    <row r="3173" spans="1:12" x14ac:dyDescent="0.2">
      <c r="A3173" t="s">
        <v>11303</v>
      </c>
      <c r="B3173" t="s">
        <v>11304</v>
      </c>
      <c r="C3173" t="s">
        <v>552</v>
      </c>
      <c r="D3173" t="s">
        <v>21</v>
      </c>
      <c r="E3173" t="s">
        <v>16</v>
      </c>
      <c r="F3173">
        <v>28208</v>
      </c>
      <c r="G3173">
        <v>35.219377999999999</v>
      </c>
      <c r="H3173">
        <v>-80.945041000000003</v>
      </c>
      <c r="I3173">
        <v>3</v>
      </c>
      <c r="J3173">
        <v>43</v>
      </c>
      <c r="K3173">
        <v>1</v>
      </c>
      <c r="L3173" t="s">
        <v>1547</v>
      </c>
    </row>
    <row r="3174" spans="1:12" x14ac:dyDescent="0.2">
      <c r="A3174" t="s">
        <v>11305</v>
      </c>
      <c r="B3174" t="s">
        <v>11306</v>
      </c>
      <c r="C3174" t="s">
        <v>11307</v>
      </c>
      <c r="D3174" t="s">
        <v>21</v>
      </c>
      <c r="E3174" t="s">
        <v>16</v>
      </c>
      <c r="F3174">
        <v>28217</v>
      </c>
      <c r="G3174">
        <v>35.200202500000003</v>
      </c>
      <c r="H3174">
        <v>-80.874229400000004</v>
      </c>
      <c r="I3174">
        <v>5</v>
      </c>
      <c r="J3174">
        <v>8</v>
      </c>
      <c r="K3174">
        <v>1</v>
      </c>
      <c r="L3174" t="s">
        <v>3082</v>
      </c>
    </row>
    <row r="3175" spans="1:12" x14ac:dyDescent="0.2">
      <c r="A3175" t="s">
        <v>11308</v>
      </c>
      <c r="B3175" t="s">
        <v>11309</v>
      </c>
      <c r="C3175" t="s">
        <v>11310</v>
      </c>
      <c r="D3175" t="s">
        <v>39</v>
      </c>
      <c r="E3175" t="s">
        <v>16</v>
      </c>
      <c r="F3175">
        <v>28027</v>
      </c>
      <c r="G3175">
        <v>35.415731999999998</v>
      </c>
      <c r="H3175">
        <v>-80.669103000000007</v>
      </c>
      <c r="I3175">
        <v>4</v>
      </c>
      <c r="J3175">
        <v>159</v>
      </c>
      <c r="K3175">
        <v>1</v>
      </c>
      <c r="L3175" t="s">
        <v>11311</v>
      </c>
    </row>
    <row r="3176" spans="1:12" x14ac:dyDescent="0.2">
      <c r="A3176" t="s">
        <v>11312</v>
      </c>
      <c r="B3176" t="s">
        <v>11313</v>
      </c>
      <c r="C3176" t="s">
        <v>11314</v>
      </c>
      <c r="D3176" t="s">
        <v>21</v>
      </c>
      <c r="E3176" t="s">
        <v>16</v>
      </c>
      <c r="F3176">
        <v>28273</v>
      </c>
      <c r="G3176">
        <v>35.121330999999998</v>
      </c>
      <c r="H3176">
        <v>-80.950412</v>
      </c>
      <c r="I3176">
        <v>4</v>
      </c>
      <c r="J3176">
        <v>15</v>
      </c>
      <c r="K3176">
        <v>1</v>
      </c>
      <c r="L3176" t="s">
        <v>1771</v>
      </c>
    </row>
    <row r="3177" spans="1:12" x14ac:dyDescent="0.2">
      <c r="A3177" t="s">
        <v>11315</v>
      </c>
      <c r="B3177" t="s">
        <v>11316</v>
      </c>
      <c r="C3177" t="s">
        <v>6196</v>
      </c>
      <c r="D3177" t="s">
        <v>21</v>
      </c>
      <c r="E3177" t="s">
        <v>16</v>
      </c>
      <c r="F3177">
        <v>28203</v>
      </c>
      <c r="G3177">
        <v>35.212353100000001</v>
      </c>
      <c r="H3177">
        <v>-80.859276100000002</v>
      </c>
      <c r="I3177">
        <v>2</v>
      </c>
      <c r="J3177">
        <v>5</v>
      </c>
      <c r="K3177">
        <v>1</v>
      </c>
      <c r="L3177" t="s">
        <v>11317</v>
      </c>
    </row>
    <row r="3178" spans="1:12" x14ac:dyDescent="0.2">
      <c r="A3178" t="s">
        <v>11318</v>
      </c>
      <c r="B3178" t="s">
        <v>11319</v>
      </c>
      <c r="C3178" t="s">
        <v>11320</v>
      </c>
      <c r="D3178" t="s">
        <v>239</v>
      </c>
      <c r="E3178" t="s">
        <v>16</v>
      </c>
      <c r="F3178">
        <v>28173</v>
      </c>
      <c r="G3178">
        <v>35.016697100000002</v>
      </c>
      <c r="H3178">
        <v>-80.801074499999999</v>
      </c>
      <c r="I3178">
        <v>4</v>
      </c>
      <c r="J3178">
        <v>9</v>
      </c>
      <c r="K3178">
        <v>1</v>
      </c>
      <c r="L3178" t="s">
        <v>11321</v>
      </c>
    </row>
    <row r="3179" spans="1:12" x14ac:dyDescent="0.2">
      <c r="A3179" t="s">
        <v>11322</v>
      </c>
      <c r="B3179" t="s">
        <v>11323</v>
      </c>
      <c r="C3179" t="s">
        <v>11324</v>
      </c>
      <c r="D3179" t="s">
        <v>21</v>
      </c>
      <c r="E3179" t="s">
        <v>16</v>
      </c>
      <c r="F3179">
        <v>28203</v>
      </c>
      <c r="G3179">
        <v>35.219973000000003</v>
      </c>
      <c r="H3179">
        <v>-80.856190999999995</v>
      </c>
      <c r="I3179">
        <v>1</v>
      </c>
      <c r="J3179">
        <v>22</v>
      </c>
      <c r="K3179">
        <v>1</v>
      </c>
      <c r="L3179" t="s">
        <v>2743</v>
      </c>
    </row>
    <row r="3180" spans="1:12" x14ac:dyDescent="0.2">
      <c r="A3180" t="s">
        <v>11325</v>
      </c>
      <c r="B3180" t="s">
        <v>11326</v>
      </c>
      <c r="C3180" t="s">
        <v>11327</v>
      </c>
      <c r="D3180" t="s">
        <v>21</v>
      </c>
      <c r="E3180" t="s">
        <v>16</v>
      </c>
      <c r="F3180">
        <v>28217</v>
      </c>
      <c r="G3180">
        <v>35.180873200000001</v>
      </c>
      <c r="H3180">
        <v>-80.883909799999998</v>
      </c>
      <c r="I3180">
        <v>3.5</v>
      </c>
      <c r="J3180">
        <v>22</v>
      </c>
      <c r="K3180">
        <v>0</v>
      </c>
      <c r="L3180" t="s">
        <v>11328</v>
      </c>
    </row>
    <row r="3181" spans="1:12" x14ac:dyDescent="0.2">
      <c r="A3181" t="s">
        <v>11329</v>
      </c>
      <c r="B3181" t="s">
        <v>11330</v>
      </c>
      <c r="C3181" t="s">
        <v>11331</v>
      </c>
      <c r="D3181" t="s">
        <v>21</v>
      </c>
      <c r="E3181" t="s">
        <v>16</v>
      </c>
      <c r="F3181">
        <v>28210</v>
      </c>
      <c r="G3181">
        <v>35.146633799999996</v>
      </c>
      <c r="H3181">
        <v>-80.8311183</v>
      </c>
      <c r="I3181">
        <v>4.5</v>
      </c>
      <c r="J3181">
        <v>151</v>
      </c>
      <c r="K3181">
        <v>1</v>
      </c>
      <c r="L3181" t="s">
        <v>11332</v>
      </c>
    </row>
    <row r="3182" spans="1:12" x14ac:dyDescent="0.2">
      <c r="A3182" t="s">
        <v>11333</v>
      </c>
      <c r="B3182" t="s">
        <v>11334</v>
      </c>
      <c r="C3182" t="s">
        <v>11335</v>
      </c>
      <c r="D3182" t="s">
        <v>21</v>
      </c>
      <c r="E3182" t="s">
        <v>16</v>
      </c>
      <c r="F3182">
        <v>28226</v>
      </c>
      <c r="G3182">
        <v>35.085804000000003</v>
      </c>
      <c r="H3182">
        <v>-80.804783999999998</v>
      </c>
      <c r="I3182">
        <v>4.5</v>
      </c>
      <c r="J3182">
        <v>32</v>
      </c>
      <c r="K3182">
        <v>1</v>
      </c>
      <c r="L3182" t="s">
        <v>11336</v>
      </c>
    </row>
    <row r="3183" spans="1:12" x14ac:dyDescent="0.2">
      <c r="A3183" t="s">
        <v>11337</v>
      </c>
      <c r="B3183" t="s">
        <v>11338</v>
      </c>
      <c r="C3183" t="s">
        <v>11339</v>
      </c>
      <c r="D3183" t="s">
        <v>21</v>
      </c>
      <c r="E3183" t="s">
        <v>16</v>
      </c>
      <c r="F3183">
        <v>28216</v>
      </c>
      <c r="G3183">
        <v>35.348627399999998</v>
      </c>
      <c r="H3183">
        <v>-80.857973599999994</v>
      </c>
      <c r="I3183">
        <v>5</v>
      </c>
      <c r="J3183">
        <v>8</v>
      </c>
      <c r="K3183">
        <v>1</v>
      </c>
      <c r="L3183" t="s">
        <v>11340</v>
      </c>
    </row>
    <row r="3184" spans="1:12" x14ac:dyDescent="0.2">
      <c r="A3184" t="s">
        <v>11341</v>
      </c>
      <c r="B3184" t="s">
        <v>11342</v>
      </c>
      <c r="C3184" t="s">
        <v>11343</v>
      </c>
      <c r="D3184" t="s">
        <v>21</v>
      </c>
      <c r="E3184" t="s">
        <v>16</v>
      </c>
      <c r="F3184">
        <v>28277</v>
      </c>
      <c r="G3184">
        <v>35.0282310487</v>
      </c>
      <c r="H3184">
        <v>-80.850942805399995</v>
      </c>
      <c r="I3184">
        <v>4.5</v>
      </c>
      <c r="J3184">
        <v>26</v>
      </c>
      <c r="K3184">
        <v>1</v>
      </c>
      <c r="L3184" t="s">
        <v>11344</v>
      </c>
    </row>
    <row r="3185" spans="1:12" x14ac:dyDescent="0.2">
      <c r="A3185" t="s">
        <v>11345</v>
      </c>
      <c r="B3185" t="s">
        <v>5029</v>
      </c>
      <c r="C3185" t="s">
        <v>11346</v>
      </c>
      <c r="D3185" t="s">
        <v>21</v>
      </c>
      <c r="E3185" t="s">
        <v>16</v>
      </c>
      <c r="F3185">
        <v>28262</v>
      </c>
      <c r="G3185">
        <v>35.300424900000003</v>
      </c>
      <c r="H3185">
        <v>-80.7552302</v>
      </c>
      <c r="I3185">
        <v>3.5</v>
      </c>
      <c r="J3185">
        <v>3</v>
      </c>
      <c r="K3185">
        <v>1</v>
      </c>
      <c r="L3185" t="s">
        <v>2592</v>
      </c>
    </row>
    <row r="3186" spans="1:12" x14ac:dyDescent="0.2">
      <c r="A3186" t="s">
        <v>11347</v>
      </c>
      <c r="B3186" t="s">
        <v>641</v>
      </c>
      <c r="C3186" t="s">
        <v>11348</v>
      </c>
      <c r="D3186" t="s">
        <v>21</v>
      </c>
      <c r="E3186" t="s">
        <v>16</v>
      </c>
      <c r="F3186">
        <v>28273</v>
      </c>
      <c r="G3186">
        <v>35.103573254899999</v>
      </c>
      <c r="H3186">
        <v>-80.985487103500006</v>
      </c>
      <c r="I3186">
        <v>2</v>
      </c>
      <c r="J3186">
        <v>29</v>
      </c>
      <c r="K3186">
        <v>1</v>
      </c>
      <c r="L3186" t="s">
        <v>11349</v>
      </c>
    </row>
    <row r="3187" spans="1:12" x14ac:dyDescent="0.2">
      <c r="A3187" t="s">
        <v>11350</v>
      </c>
      <c r="B3187" t="s">
        <v>11351</v>
      </c>
      <c r="C3187" t="s">
        <v>9871</v>
      </c>
      <c r="D3187" t="s">
        <v>21</v>
      </c>
      <c r="E3187" t="s">
        <v>16</v>
      </c>
      <c r="F3187">
        <v>28212</v>
      </c>
      <c r="G3187">
        <v>35.182645200000003</v>
      </c>
      <c r="H3187">
        <v>-80.754395000000002</v>
      </c>
      <c r="I3187">
        <v>5</v>
      </c>
      <c r="J3187">
        <v>3</v>
      </c>
      <c r="K3187">
        <v>1</v>
      </c>
      <c r="L3187" t="s">
        <v>2565</v>
      </c>
    </row>
    <row r="3188" spans="1:12" x14ac:dyDescent="0.2">
      <c r="A3188" t="s">
        <v>11352</v>
      </c>
      <c r="B3188" t="s">
        <v>11353</v>
      </c>
      <c r="D3188" t="s">
        <v>21</v>
      </c>
      <c r="E3188" t="s">
        <v>16</v>
      </c>
      <c r="F3188">
        <v>28202</v>
      </c>
      <c r="G3188">
        <v>35.232678100000001</v>
      </c>
      <c r="H3188">
        <v>-80.846082199999998</v>
      </c>
      <c r="I3188">
        <v>4</v>
      </c>
      <c r="J3188">
        <v>7</v>
      </c>
      <c r="K3188">
        <v>1</v>
      </c>
      <c r="L3188" t="s">
        <v>11354</v>
      </c>
    </row>
    <row r="3189" spans="1:12" x14ac:dyDescent="0.2">
      <c r="A3189" t="s">
        <v>11355</v>
      </c>
      <c r="B3189" t="s">
        <v>11356</v>
      </c>
      <c r="C3189" t="s">
        <v>11357</v>
      </c>
      <c r="D3189" t="s">
        <v>21</v>
      </c>
      <c r="E3189" t="s">
        <v>16</v>
      </c>
      <c r="F3189">
        <v>28212</v>
      </c>
      <c r="G3189">
        <v>35.169174099999999</v>
      </c>
      <c r="H3189">
        <v>-80.756127199999995</v>
      </c>
      <c r="I3189">
        <v>3.5</v>
      </c>
      <c r="J3189">
        <v>3</v>
      </c>
      <c r="K3189">
        <v>1</v>
      </c>
      <c r="L3189" t="s">
        <v>11358</v>
      </c>
    </row>
    <row r="3190" spans="1:12" x14ac:dyDescent="0.2">
      <c r="A3190" t="s">
        <v>11359</v>
      </c>
      <c r="B3190" t="s">
        <v>6333</v>
      </c>
      <c r="C3190" t="s">
        <v>11360</v>
      </c>
      <c r="D3190" t="s">
        <v>21</v>
      </c>
      <c r="E3190" t="s">
        <v>16</v>
      </c>
      <c r="F3190">
        <v>28269</v>
      </c>
      <c r="G3190">
        <v>35.3725527</v>
      </c>
      <c r="H3190">
        <v>-80.7861695</v>
      </c>
      <c r="I3190">
        <v>3.5</v>
      </c>
      <c r="J3190">
        <v>20</v>
      </c>
      <c r="K3190">
        <v>1</v>
      </c>
      <c r="L3190" t="s">
        <v>2198</v>
      </c>
    </row>
    <row r="3191" spans="1:12" x14ac:dyDescent="0.2">
      <c r="A3191" t="s">
        <v>11361</v>
      </c>
      <c r="B3191" t="s">
        <v>11362</v>
      </c>
      <c r="C3191" t="s">
        <v>11363</v>
      </c>
      <c r="D3191" t="s">
        <v>21</v>
      </c>
      <c r="E3191" t="s">
        <v>16</v>
      </c>
      <c r="F3191">
        <v>28202</v>
      </c>
      <c r="G3191">
        <v>35.233529900000001</v>
      </c>
      <c r="H3191">
        <v>-80.848893099999998</v>
      </c>
      <c r="I3191">
        <v>2.5</v>
      </c>
      <c r="J3191">
        <v>6</v>
      </c>
      <c r="K3191">
        <v>0</v>
      </c>
      <c r="L3191" t="s">
        <v>11364</v>
      </c>
    </row>
    <row r="3192" spans="1:12" x14ac:dyDescent="0.2">
      <c r="A3192" t="s">
        <v>11365</v>
      </c>
      <c r="B3192" t="s">
        <v>3193</v>
      </c>
      <c r="C3192" t="s">
        <v>11366</v>
      </c>
      <c r="D3192" t="s">
        <v>21</v>
      </c>
      <c r="E3192" t="s">
        <v>16</v>
      </c>
      <c r="F3192">
        <v>28269</v>
      </c>
      <c r="G3192">
        <v>35.3699452177</v>
      </c>
      <c r="H3192">
        <v>-80.784008279399998</v>
      </c>
      <c r="I3192">
        <v>2.5</v>
      </c>
      <c r="J3192">
        <v>3</v>
      </c>
      <c r="K3192">
        <v>1</v>
      </c>
      <c r="L3192" t="s">
        <v>3082</v>
      </c>
    </row>
    <row r="3193" spans="1:12" x14ac:dyDescent="0.2">
      <c r="A3193" t="s">
        <v>11367</v>
      </c>
      <c r="B3193" t="s">
        <v>6975</v>
      </c>
      <c r="C3193" t="s">
        <v>11368</v>
      </c>
      <c r="D3193" t="s">
        <v>21</v>
      </c>
      <c r="E3193" t="s">
        <v>16</v>
      </c>
      <c r="F3193">
        <v>28277</v>
      </c>
      <c r="G3193">
        <v>35.055962761700002</v>
      </c>
      <c r="H3193">
        <v>-80.853998847300005</v>
      </c>
      <c r="I3193">
        <v>4</v>
      </c>
      <c r="J3193">
        <v>61</v>
      </c>
      <c r="K3193">
        <v>1</v>
      </c>
      <c r="L3193" t="s">
        <v>11369</v>
      </c>
    </row>
    <row r="3194" spans="1:12" x14ac:dyDescent="0.2">
      <c r="A3194" t="s">
        <v>11370</v>
      </c>
      <c r="B3194" t="s">
        <v>11371</v>
      </c>
      <c r="C3194" t="s">
        <v>11372</v>
      </c>
      <c r="D3194" t="s">
        <v>135</v>
      </c>
      <c r="E3194" t="s">
        <v>16</v>
      </c>
      <c r="F3194">
        <v>28105</v>
      </c>
      <c r="G3194">
        <v>35.119460799999999</v>
      </c>
      <c r="H3194">
        <v>-80.722469799999999</v>
      </c>
      <c r="I3194">
        <v>5</v>
      </c>
      <c r="J3194">
        <v>3</v>
      </c>
      <c r="K3194">
        <v>0</v>
      </c>
      <c r="L3194" t="s">
        <v>11373</v>
      </c>
    </row>
    <row r="3195" spans="1:12" x14ac:dyDescent="0.2">
      <c r="A3195" t="s">
        <v>11374</v>
      </c>
      <c r="B3195" t="s">
        <v>11375</v>
      </c>
      <c r="C3195" t="s">
        <v>11376</v>
      </c>
      <c r="D3195" t="s">
        <v>21</v>
      </c>
      <c r="E3195" t="s">
        <v>16</v>
      </c>
      <c r="F3195">
        <v>28273</v>
      </c>
      <c r="G3195">
        <v>35.152555999999997</v>
      </c>
      <c r="H3195">
        <v>-80.951154000000002</v>
      </c>
      <c r="I3195">
        <v>2.5</v>
      </c>
      <c r="J3195">
        <v>14</v>
      </c>
      <c r="K3195">
        <v>1</v>
      </c>
      <c r="L3195" t="s">
        <v>11377</v>
      </c>
    </row>
    <row r="3196" spans="1:12" x14ac:dyDescent="0.2">
      <c r="A3196" t="s">
        <v>11378</v>
      </c>
      <c r="B3196" t="s">
        <v>11379</v>
      </c>
      <c r="C3196" t="s">
        <v>11380</v>
      </c>
      <c r="D3196" t="s">
        <v>26</v>
      </c>
      <c r="E3196" t="s">
        <v>16</v>
      </c>
      <c r="F3196">
        <v>28078</v>
      </c>
      <c r="G3196">
        <v>35.4086201</v>
      </c>
      <c r="H3196">
        <v>-80.863594300000003</v>
      </c>
      <c r="I3196">
        <v>4.5</v>
      </c>
      <c r="J3196">
        <v>7</v>
      </c>
      <c r="K3196">
        <v>1</v>
      </c>
      <c r="L3196" t="s">
        <v>11381</v>
      </c>
    </row>
    <row r="3197" spans="1:12" x14ac:dyDescent="0.2">
      <c r="A3197" t="s">
        <v>11382</v>
      </c>
      <c r="B3197" t="s">
        <v>11383</v>
      </c>
      <c r="C3197" t="s">
        <v>11384</v>
      </c>
      <c r="D3197" t="s">
        <v>21</v>
      </c>
      <c r="E3197" t="s">
        <v>16</v>
      </c>
      <c r="F3197">
        <v>28211</v>
      </c>
      <c r="G3197">
        <v>35.195956699999897</v>
      </c>
      <c r="H3197">
        <v>-80.795946299999997</v>
      </c>
      <c r="I3197">
        <v>4</v>
      </c>
      <c r="J3197">
        <v>17</v>
      </c>
      <c r="K3197">
        <v>1</v>
      </c>
      <c r="L3197" t="s">
        <v>3134</v>
      </c>
    </row>
    <row r="3198" spans="1:12" x14ac:dyDescent="0.2">
      <c r="A3198" t="s">
        <v>11385</v>
      </c>
      <c r="B3198" t="s">
        <v>11386</v>
      </c>
      <c r="C3198" t="s">
        <v>11387</v>
      </c>
      <c r="D3198" t="s">
        <v>9498</v>
      </c>
      <c r="E3198" t="s">
        <v>16</v>
      </c>
      <c r="F3198">
        <v>28104</v>
      </c>
      <c r="G3198">
        <v>35.025582</v>
      </c>
      <c r="H3198">
        <v>-80.761429000000007</v>
      </c>
      <c r="I3198">
        <v>2</v>
      </c>
      <c r="J3198">
        <v>5</v>
      </c>
      <c r="K3198">
        <v>1</v>
      </c>
      <c r="L3198" t="s">
        <v>11388</v>
      </c>
    </row>
    <row r="3199" spans="1:12" x14ac:dyDescent="0.2">
      <c r="A3199" t="s">
        <v>11389</v>
      </c>
      <c r="B3199" t="s">
        <v>11390</v>
      </c>
      <c r="C3199" t="s">
        <v>11391</v>
      </c>
      <c r="D3199" t="s">
        <v>21</v>
      </c>
      <c r="E3199" t="s">
        <v>16</v>
      </c>
      <c r="F3199">
        <v>28204</v>
      </c>
      <c r="G3199">
        <v>35.213560899999997</v>
      </c>
      <c r="H3199">
        <v>-80.839198100000004</v>
      </c>
      <c r="I3199">
        <v>4</v>
      </c>
      <c r="J3199">
        <v>5</v>
      </c>
      <c r="K3199">
        <v>1</v>
      </c>
      <c r="L3199" t="s">
        <v>58</v>
      </c>
    </row>
    <row r="3200" spans="1:12" x14ac:dyDescent="0.2">
      <c r="A3200" t="s">
        <v>11392</v>
      </c>
      <c r="B3200" t="s">
        <v>4870</v>
      </c>
      <c r="C3200" t="s">
        <v>11393</v>
      </c>
      <c r="D3200" t="s">
        <v>21</v>
      </c>
      <c r="E3200" t="s">
        <v>16</v>
      </c>
      <c r="F3200">
        <v>28202</v>
      </c>
      <c r="G3200">
        <v>35.235581600000003</v>
      </c>
      <c r="H3200">
        <v>-80.840722099999994</v>
      </c>
      <c r="I3200">
        <v>2.5</v>
      </c>
      <c r="J3200">
        <v>5</v>
      </c>
      <c r="K3200">
        <v>1</v>
      </c>
      <c r="L3200" t="s">
        <v>11394</v>
      </c>
    </row>
    <row r="3201" spans="1:12" x14ac:dyDescent="0.2">
      <c r="A3201" t="s">
        <v>11395</v>
      </c>
      <c r="B3201" t="s">
        <v>11396</v>
      </c>
      <c r="C3201" t="s">
        <v>11397</v>
      </c>
      <c r="D3201" t="s">
        <v>21</v>
      </c>
      <c r="E3201" t="s">
        <v>16</v>
      </c>
      <c r="F3201">
        <v>28226</v>
      </c>
      <c r="G3201">
        <v>35.088112099999996</v>
      </c>
      <c r="H3201">
        <v>-80.842309799999995</v>
      </c>
      <c r="I3201">
        <v>4</v>
      </c>
      <c r="J3201">
        <v>3</v>
      </c>
      <c r="K3201">
        <v>1</v>
      </c>
      <c r="L3201" t="s">
        <v>11398</v>
      </c>
    </row>
    <row r="3202" spans="1:12" x14ac:dyDescent="0.2">
      <c r="A3202" t="s">
        <v>11399</v>
      </c>
      <c r="B3202" t="s">
        <v>11400</v>
      </c>
      <c r="C3202" t="s">
        <v>11401</v>
      </c>
      <c r="D3202" t="s">
        <v>643</v>
      </c>
      <c r="E3202" t="s">
        <v>16</v>
      </c>
      <c r="F3202">
        <v>28079</v>
      </c>
      <c r="G3202">
        <v>35.086698800000001</v>
      </c>
      <c r="H3202">
        <v>-80.660027799999995</v>
      </c>
      <c r="I3202">
        <v>2</v>
      </c>
      <c r="J3202">
        <v>29</v>
      </c>
      <c r="K3202">
        <v>1</v>
      </c>
      <c r="L3202" t="s">
        <v>11402</v>
      </c>
    </row>
    <row r="3203" spans="1:12" x14ac:dyDescent="0.2">
      <c r="A3203" t="s">
        <v>11403</v>
      </c>
      <c r="B3203" t="s">
        <v>11404</v>
      </c>
      <c r="C3203" t="s">
        <v>11405</v>
      </c>
      <c r="D3203" t="s">
        <v>21</v>
      </c>
      <c r="E3203" t="s">
        <v>16</v>
      </c>
      <c r="F3203">
        <v>28226</v>
      </c>
      <c r="G3203">
        <v>35.121672500000003</v>
      </c>
      <c r="H3203">
        <v>-80.810484200000005</v>
      </c>
      <c r="I3203">
        <v>2.5</v>
      </c>
      <c r="J3203">
        <v>3</v>
      </c>
      <c r="K3203">
        <v>1</v>
      </c>
      <c r="L3203" t="s">
        <v>11406</v>
      </c>
    </row>
    <row r="3204" spans="1:12" x14ac:dyDescent="0.2">
      <c r="A3204" t="s">
        <v>11407</v>
      </c>
      <c r="B3204" t="s">
        <v>11408</v>
      </c>
      <c r="C3204" t="s">
        <v>11409</v>
      </c>
      <c r="D3204" t="s">
        <v>21</v>
      </c>
      <c r="E3204" t="s">
        <v>16</v>
      </c>
      <c r="F3204">
        <v>28277</v>
      </c>
      <c r="G3204">
        <v>35.056102752699999</v>
      </c>
      <c r="H3204">
        <v>-80.8541183472</v>
      </c>
      <c r="I3204">
        <v>3.5</v>
      </c>
      <c r="J3204">
        <v>161</v>
      </c>
      <c r="K3204">
        <v>0</v>
      </c>
      <c r="L3204" t="s">
        <v>11410</v>
      </c>
    </row>
    <row r="3205" spans="1:12" x14ac:dyDescent="0.2">
      <c r="A3205" t="s">
        <v>11411</v>
      </c>
      <c r="B3205" t="s">
        <v>11412</v>
      </c>
      <c r="C3205" t="s">
        <v>11413</v>
      </c>
      <c r="D3205" t="s">
        <v>21</v>
      </c>
      <c r="E3205" t="s">
        <v>16</v>
      </c>
      <c r="F3205">
        <v>28202</v>
      </c>
      <c r="G3205">
        <v>35.2294337656</v>
      </c>
      <c r="H3205">
        <v>-80.8419475619</v>
      </c>
      <c r="I3205">
        <v>4.5</v>
      </c>
      <c r="J3205">
        <v>106</v>
      </c>
      <c r="K3205">
        <v>1</v>
      </c>
      <c r="L3205" t="s">
        <v>11414</v>
      </c>
    </row>
    <row r="3206" spans="1:12" x14ac:dyDescent="0.2">
      <c r="A3206" t="s">
        <v>11415</v>
      </c>
      <c r="B3206" t="s">
        <v>11416</v>
      </c>
      <c r="C3206" t="s">
        <v>8459</v>
      </c>
      <c r="D3206" t="s">
        <v>21</v>
      </c>
      <c r="E3206" t="s">
        <v>16</v>
      </c>
      <c r="F3206">
        <v>28202</v>
      </c>
      <c r="G3206">
        <v>35.227991199999998</v>
      </c>
      <c r="H3206">
        <v>-80.843388000000004</v>
      </c>
      <c r="I3206">
        <v>4</v>
      </c>
      <c r="J3206">
        <v>41</v>
      </c>
      <c r="K3206">
        <v>0</v>
      </c>
      <c r="L3206" t="s">
        <v>11417</v>
      </c>
    </row>
    <row r="3207" spans="1:12" x14ac:dyDescent="0.2">
      <c r="A3207" t="s">
        <v>11418</v>
      </c>
      <c r="B3207" t="s">
        <v>11419</v>
      </c>
      <c r="C3207" t="s">
        <v>11420</v>
      </c>
      <c r="D3207" t="s">
        <v>15</v>
      </c>
      <c r="E3207" t="s">
        <v>16</v>
      </c>
      <c r="F3207">
        <v>28031</v>
      </c>
      <c r="G3207">
        <v>35.4802885</v>
      </c>
      <c r="H3207">
        <v>-80.885705799999997</v>
      </c>
      <c r="I3207">
        <v>5</v>
      </c>
      <c r="J3207">
        <v>3</v>
      </c>
      <c r="K3207">
        <v>1</v>
      </c>
      <c r="L3207" t="s">
        <v>5756</v>
      </c>
    </row>
    <row r="3208" spans="1:12" x14ac:dyDescent="0.2">
      <c r="A3208" t="s">
        <v>11421</v>
      </c>
      <c r="B3208" t="s">
        <v>11422</v>
      </c>
      <c r="C3208" t="s">
        <v>11423</v>
      </c>
      <c r="D3208" t="s">
        <v>39</v>
      </c>
      <c r="E3208" t="s">
        <v>16</v>
      </c>
      <c r="F3208">
        <v>28025</v>
      </c>
      <c r="G3208">
        <v>35.408806499999997</v>
      </c>
      <c r="H3208">
        <v>-80.579820400000003</v>
      </c>
      <c r="I3208">
        <v>4.5</v>
      </c>
      <c r="J3208">
        <v>8</v>
      </c>
      <c r="K3208">
        <v>1</v>
      </c>
      <c r="L3208" t="s">
        <v>11373</v>
      </c>
    </row>
    <row r="3209" spans="1:12" x14ac:dyDescent="0.2">
      <c r="A3209" t="s">
        <v>11424</v>
      </c>
      <c r="B3209" t="s">
        <v>2239</v>
      </c>
      <c r="C3209" t="s">
        <v>11425</v>
      </c>
      <c r="D3209" t="s">
        <v>21</v>
      </c>
      <c r="E3209" t="s">
        <v>16</v>
      </c>
      <c r="F3209">
        <v>28205</v>
      </c>
      <c r="G3209">
        <v>35.22</v>
      </c>
      <c r="H3209">
        <v>-80.814099999999996</v>
      </c>
      <c r="I3209">
        <v>2</v>
      </c>
      <c r="J3209">
        <v>28</v>
      </c>
      <c r="K3209">
        <v>1</v>
      </c>
      <c r="L3209" t="s">
        <v>9130</v>
      </c>
    </row>
    <row r="3210" spans="1:12" x14ac:dyDescent="0.2">
      <c r="A3210" t="s">
        <v>11426</v>
      </c>
      <c r="B3210" t="s">
        <v>11427</v>
      </c>
      <c r="C3210" t="s">
        <v>11428</v>
      </c>
      <c r="D3210" t="s">
        <v>21</v>
      </c>
      <c r="E3210" t="s">
        <v>16</v>
      </c>
      <c r="F3210">
        <v>28270</v>
      </c>
      <c r="G3210">
        <v>35.077644100000001</v>
      </c>
      <c r="H3210">
        <v>-80.741550799999999</v>
      </c>
      <c r="I3210">
        <v>1</v>
      </c>
      <c r="J3210">
        <v>3</v>
      </c>
      <c r="K3210">
        <v>1</v>
      </c>
      <c r="L3210" t="s">
        <v>11429</v>
      </c>
    </row>
    <row r="3211" spans="1:12" x14ac:dyDescent="0.2">
      <c r="A3211" t="s">
        <v>11430</v>
      </c>
      <c r="B3211" t="s">
        <v>11431</v>
      </c>
      <c r="C3211" t="s">
        <v>11432</v>
      </c>
      <c r="D3211" t="s">
        <v>830</v>
      </c>
      <c r="E3211" t="s">
        <v>16</v>
      </c>
      <c r="F3211">
        <v>28034</v>
      </c>
      <c r="G3211">
        <v>35.314662499999997</v>
      </c>
      <c r="H3211">
        <v>-81.188766099999995</v>
      </c>
      <c r="I3211">
        <v>2.5</v>
      </c>
      <c r="J3211">
        <v>3</v>
      </c>
      <c r="K3211">
        <v>1</v>
      </c>
      <c r="L3211" t="s">
        <v>11433</v>
      </c>
    </row>
    <row r="3212" spans="1:12" x14ac:dyDescent="0.2">
      <c r="A3212" t="s">
        <v>11434</v>
      </c>
      <c r="B3212" t="s">
        <v>11435</v>
      </c>
      <c r="C3212" t="s">
        <v>11436</v>
      </c>
      <c r="D3212" t="s">
        <v>21</v>
      </c>
      <c r="E3212" t="s">
        <v>16</v>
      </c>
      <c r="F3212">
        <v>28277</v>
      </c>
      <c r="G3212">
        <v>35.035579400000003</v>
      </c>
      <c r="H3212">
        <v>-80.804167399999997</v>
      </c>
      <c r="I3212">
        <v>3.5</v>
      </c>
      <c r="J3212">
        <v>96</v>
      </c>
      <c r="K3212">
        <v>0</v>
      </c>
      <c r="L3212" t="s">
        <v>11437</v>
      </c>
    </row>
    <row r="3213" spans="1:12" x14ac:dyDescent="0.2">
      <c r="A3213" t="s">
        <v>11438</v>
      </c>
      <c r="B3213" t="s">
        <v>11439</v>
      </c>
      <c r="D3213" t="s">
        <v>359</v>
      </c>
      <c r="E3213" t="s">
        <v>16</v>
      </c>
      <c r="F3213">
        <v>28036</v>
      </c>
      <c r="G3213">
        <v>35.487445899999997</v>
      </c>
      <c r="H3213">
        <v>-80.799018500000003</v>
      </c>
      <c r="I3213">
        <v>3.5</v>
      </c>
      <c r="J3213">
        <v>10</v>
      </c>
      <c r="K3213">
        <v>1</v>
      </c>
      <c r="L3213" t="s">
        <v>11440</v>
      </c>
    </row>
    <row r="3214" spans="1:12" x14ac:dyDescent="0.2">
      <c r="A3214" t="s">
        <v>11441</v>
      </c>
      <c r="B3214" t="s">
        <v>11442</v>
      </c>
      <c r="C3214" t="s">
        <v>11443</v>
      </c>
      <c r="D3214" t="s">
        <v>15</v>
      </c>
      <c r="E3214" t="s">
        <v>16</v>
      </c>
      <c r="F3214">
        <v>28031</v>
      </c>
      <c r="G3214">
        <v>35.486172000000003</v>
      </c>
      <c r="H3214">
        <v>-80.875415000000004</v>
      </c>
      <c r="I3214">
        <v>1</v>
      </c>
      <c r="J3214">
        <v>8</v>
      </c>
      <c r="K3214">
        <v>1</v>
      </c>
      <c r="L3214" t="s">
        <v>1464</v>
      </c>
    </row>
    <row r="3215" spans="1:12" x14ac:dyDescent="0.2">
      <c r="A3215" t="s">
        <v>11444</v>
      </c>
      <c r="B3215" t="s">
        <v>11445</v>
      </c>
      <c r="C3215" t="s">
        <v>11446</v>
      </c>
      <c r="D3215" t="s">
        <v>21</v>
      </c>
      <c r="E3215" t="s">
        <v>16</v>
      </c>
      <c r="F3215">
        <v>28277</v>
      </c>
      <c r="G3215">
        <v>35.054212300000003</v>
      </c>
      <c r="H3215">
        <v>-80.852270000000004</v>
      </c>
      <c r="I3215">
        <v>3.5</v>
      </c>
      <c r="J3215">
        <v>32</v>
      </c>
      <c r="K3215">
        <v>0</v>
      </c>
      <c r="L3215" t="s">
        <v>3649</v>
      </c>
    </row>
    <row r="3216" spans="1:12" x14ac:dyDescent="0.2">
      <c r="A3216" t="s">
        <v>11447</v>
      </c>
      <c r="B3216" t="s">
        <v>11448</v>
      </c>
      <c r="C3216" t="s">
        <v>11449</v>
      </c>
      <c r="D3216" t="s">
        <v>26</v>
      </c>
      <c r="E3216" t="s">
        <v>16</v>
      </c>
      <c r="F3216">
        <v>28078</v>
      </c>
      <c r="G3216">
        <v>35.412185000000001</v>
      </c>
      <c r="H3216">
        <v>-80.854031000000006</v>
      </c>
      <c r="I3216">
        <v>3.5</v>
      </c>
      <c r="J3216">
        <v>3</v>
      </c>
      <c r="K3216">
        <v>1</v>
      </c>
      <c r="L3216" t="s">
        <v>1380</v>
      </c>
    </row>
    <row r="3217" spans="1:12" x14ac:dyDescent="0.2">
      <c r="A3217" t="s">
        <v>11450</v>
      </c>
      <c r="B3217" t="s">
        <v>11451</v>
      </c>
      <c r="C3217" t="s">
        <v>11452</v>
      </c>
      <c r="D3217" t="s">
        <v>21</v>
      </c>
      <c r="E3217" t="s">
        <v>16</v>
      </c>
      <c r="F3217">
        <v>28269</v>
      </c>
      <c r="G3217">
        <v>35.335016000000003</v>
      </c>
      <c r="H3217">
        <v>-80.812993399999996</v>
      </c>
      <c r="I3217">
        <v>4.5</v>
      </c>
      <c r="J3217">
        <v>7</v>
      </c>
      <c r="K3217">
        <v>1</v>
      </c>
      <c r="L3217" t="s">
        <v>11453</v>
      </c>
    </row>
    <row r="3218" spans="1:12" x14ac:dyDescent="0.2">
      <c r="A3218" t="s">
        <v>11454</v>
      </c>
      <c r="B3218" t="s">
        <v>11455</v>
      </c>
      <c r="C3218" t="s">
        <v>11456</v>
      </c>
      <c r="D3218" t="s">
        <v>21</v>
      </c>
      <c r="E3218" t="s">
        <v>16</v>
      </c>
      <c r="F3218">
        <v>28213</v>
      </c>
      <c r="G3218">
        <v>35.306186900999997</v>
      </c>
      <c r="H3218">
        <v>-80.721949711400001</v>
      </c>
      <c r="I3218">
        <v>5</v>
      </c>
      <c r="J3218">
        <v>4</v>
      </c>
      <c r="K3218">
        <v>1</v>
      </c>
      <c r="L3218" t="s">
        <v>11457</v>
      </c>
    </row>
    <row r="3219" spans="1:12" x14ac:dyDescent="0.2">
      <c r="A3219" t="s">
        <v>11458</v>
      </c>
      <c r="B3219" t="s">
        <v>11459</v>
      </c>
      <c r="C3219" t="s">
        <v>11460</v>
      </c>
      <c r="D3219" t="s">
        <v>167</v>
      </c>
      <c r="E3219" t="s">
        <v>16</v>
      </c>
      <c r="F3219">
        <v>28075</v>
      </c>
      <c r="G3219">
        <v>35.322004900000003</v>
      </c>
      <c r="H3219">
        <v>-80.6543463</v>
      </c>
      <c r="I3219">
        <v>5</v>
      </c>
      <c r="J3219">
        <v>3</v>
      </c>
      <c r="K3219">
        <v>1</v>
      </c>
      <c r="L3219" t="s">
        <v>11461</v>
      </c>
    </row>
    <row r="3220" spans="1:12" x14ac:dyDescent="0.2">
      <c r="A3220" t="s">
        <v>11462</v>
      </c>
      <c r="B3220" t="s">
        <v>11463</v>
      </c>
      <c r="C3220" t="s">
        <v>11464</v>
      </c>
      <c r="D3220" t="s">
        <v>26</v>
      </c>
      <c r="E3220" t="s">
        <v>16</v>
      </c>
      <c r="F3220">
        <v>28078</v>
      </c>
      <c r="G3220">
        <v>35.445903999999999</v>
      </c>
      <c r="H3220">
        <v>-80.88006</v>
      </c>
      <c r="I3220">
        <v>3.5</v>
      </c>
      <c r="J3220">
        <v>3</v>
      </c>
      <c r="K3220">
        <v>0</v>
      </c>
      <c r="L3220" t="s">
        <v>11465</v>
      </c>
    </row>
    <row r="3221" spans="1:12" x14ac:dyDescent="0.2">
      <c r="A3221" t="s">
        <v>11466</v>
      </c>
      <c r="B3221" t="s">
        <v>11467</v>
      </c>
      <c r="C3221" t="s">
        <v>11468</v>
      </c>
      <c r="D3221" t="s">
        <v>21</v>
      </c>
      <c r="E3221" t="s">
        <v>16</v>
      </c>
      <c r="F3221">
        <v>28262</v>
      </c>
      <c r="G3221">
        <v>35.312168100000001</v>
      </c>
      <c r="H3221">
        <v>-80.745097400000006</v>
      </c>
      <c r="I3221">
        <v>4.5</v>
      </c>
      <c r="J3221">
        <v>51</v>
      </c>
      <c r="K3221">
        <v>1</v>
      </c>
      <c r="L3221" t="s">
        <v>11469</v>
      </c>
    </row>
    <row r="3222" spans="1:12" x14ac:dyDescent="0.2">
      <c r="A3222" t="s">
        <v>11470</v>
      </c>
      <c r="B3222" t="s">
        <v>11471</v>
      </c>
      <c r="C3222" t="s">
        <v>11472</v>
      </c>
      <c r="D3222" t="s">
        <v>21</v>
      </c>
      <c r="E3222" t="s">
        <v>16</v>
      </c>
      <c r="F3222">
        <v>28215</v>
      </c>
      <c r="G3222">
        <v>35.235615000000003</v>
      </c>
      <c r="H3222">
        <v>-80.735241000000002</v>
      </c>
      <c r="I3222">
        <v>4</v>
      </c>
      <c r="J3222">
        <v>23</v>
      </c>
      <c r="K3222">
        <v>1</v>
      </c>
      <c r="L3222" t="s">
        <v>11473</v>
      </c>
    </row>
    <row r="3223" spans="1:12" x14ac:dyDescent="0.2">
      <c r="A3223" t="s">
        <v>11474</v>
      </c>
      <c r="B3223" t="s">
        <v>11475</v>
      </c>
      <c r="C3223" t="s">
        <v>11476</v>
      </c>
      <c r="D3223" t="s">
        <v>21</v>
      </c>
      <c r="E3223" t="s">
        <v>16</v>
      </c>
      <c r="F3223">
        <v>28204</v>
      </c>
      <c r="G3223">
        <v>35.2126987312</v>
      </c>
      <c r="H3223">
        <v>-80.834322832500007</v>
      </c>
      <c r="I3223">
        <v>3</v>
      </c>
      <c r="J3223">
        <v>8</v>
      </c>
      <c r="K3223">
        <v>0</v>
      </c>
      <c r="L3223" t="s">
        <v>11477</v>
      </c>
    </row>
    <row r="3224" spans="1:12" x14ac:dyDescent="0.2">
      <c r="A3224" t="s">
        <v>11478</v>
      </c>
      <c r="B3224" t="s">
        <v>11479</v>
      </c>
      <c r="C3224" t="s">
        <v>11480</v>
      </c>
      <c r="D3224" t="s">
        <v>21</v>
      </c>
      <c r="E3224" t="s">
        <v>16</v>
      </c>
      <c r="F3224">
        <v>28277</v>
      </c>
      <c r="G3224">
        <v>35.097567806999997</v>
      </c>
      <c r="H3224">
        <v>-80.781004162200006</v>
      </c>
      <c r="I3224">
        <v>3</v>
      </c>
      <c r="J3224">
        <v>8</v>
      </c>
      <c r="K3224">
        <v>0</v>
      </c>
      <c r="L3224" t="s">
        <v>1812</v>
      </c>
    </row>
    <row r="3225" spans="1:12" x14ac:dyDescent="0.2">
      <c r="A3225" t="s">
        <v>11481</v>
      </c>
      <c r="B3225" t="s">
        <v>11482</v>
      </c>
      <c r="C3225" t="s">
        <v>11483</v>
      </c>
      <c r="D3225" t="s">
        <v>21</v>
      </c>
      <c r="E3225" t="s">
        <v>16</v>
      </c>
      <c r="F3225">
        <v>28269</v>
      </c>
      <c r="G3225">
        <v>35.275334000000001</v>
      </c>
      <c r="H3225">
        <v>-80.834924400000006</v>
      </c>
      <c r="I3225">
        <v>4</v>
      </c>
      <c r="J3225">
        <v>3</v>
      </c>
      <c r="K3225">
        <v>1</v>
      </c>
      <c r="L3225" t="s">
        <v>11484</v>
      </c>
    </row>
    <row r="3226" spans="1:12" x14ac:dyDescent="0.2">
      <c r="A3226" t="s">
        <v>11485</v>
      </c>
      <c r="B3226" t="s">
        <v>11486</v>
      </c>
      <c r="C3226" t="s">
        <v>11487</v>
      </c>
      <c r="D3226" t="s">
        <v>21</v>
      </c>
      <c r="E3226" t="s">
        <v>16</v>
      </c>
      <c r="F3226">
        <v>28205</v>
      </c>
      <c r="G3226">
        <v>35.219422608899997</v>
      </c>
      <c r="H3226">
        <v>-80.811803626900002</v>
      </c>
      <c r="I3226">
        <v>4.5</v>
      </c>
      <c r="J3226">
        <v>6</v>
      </c>
      <c r="K3226">
        <v>1</v>
      </c>
      <c r="L3226" t="s">
        <v>11488</v>
      </c>
    </row>
    <row r="3227" spans="1:12" x14ac:dyDescent="0.2">
      <c r="A3227" t="s">
        <v>11489</v>
      </c>
      <c r="B3227" t="s">
        <v>11490</v>
      </c>
      <c r="C3227" t="s">
        <v>2643</v>
      </c>
      <c r="D3227" t="s">
        <v>21</v>
      </c>
      <c r="E3227" t="s">
        <v>16</v>
      </c>
      <c r="F3227">
        <v>28213</v>
      </c>
      <c r="G3227">
        <v>35.256924400000003</v>
      </c>
      <c r="H3227">
        <v>-80.7912295</v>
      </c>
      <c r="I3227">
        <v>3</v>
      </c>
      <c r="J3227">
        <v>25</v>
      </c>
      <c r="K3227">
        <v>1</v>
      </c>
      <c r="L3227" t="s">
        <v>11491</v>
      </c>
    </row>
    <row r="3228" spans="1:12" x14ac:dyDescent="0.2">
      <c r="A3228" t="s">
        <v>11492</v>
      </c>
      <c r="B3228" t="s">
        <v>5107</v>
      </c>
      <c r="C3228" t="s">
        <v>5292</v>
      </c>
      <c r="D3228" t="s">
        <v>21</v>
      </c>
      <c r="E3228" t="s">
        <v>16</v>
      </c>
      <c r="F3228">
        <v>28208</v>
      </c>
      <c r="G3228">
        <v>35.220466500000001</v>
      </c>
      <c r="H3228">
        <v>-80.944387800000001</v>
      </c>
      <c r="I3228">
        <v>2.5</v>
      </c>
      <c r="J3228">
        <v>53</v>
      </c>
      <c r="K3228">
        <v>1</v>
      </c>
      <c r="L3228" t="s">
        <v>11493</v>
      </c>
    </row>
    <row r="3229" spans="1:12" x14ac:dyDescent="0.2">
      <c r="A3229" t="s">
        <v>11494</v>
      </c>
      <c r="B3229" t="s">
        <v>11495</v>
      </c>
      <c r="C3229" t="s">
        <v>11496</v>
      </c>
      <c r="D3229" t="s">
        <v>21</v>
      </c>
      <c r="E3229" t="s">
        <v>16</v>
      </c>
      <c r="F3229">
        <v>28210</v>
      </c>
      <c r="G3229">
        <v>35.151208500000003</v>
      </c>
      <c r="H3229">
        <v>-80.841311700000006</v>
      </c>
      <c r="I3229">
        <v>4</v>
      </c>
      <c r="J3229">
        <v>9</v>
      </c>
      <c r="K3229">
        <v>1</v>
      </c>
      <c r="L3229" t="s">
        <v>11497</v>
      </c>
    </row>
    <row r="3230" spans="1:12" x14ac:dyDescent="0.2">
      <c r="A3230" t="s">
        <v>11498</v>
      </c>
      <c r="B3230" t="s">
        <v>11499</v>
      </c>
      <c r="C3230" t="s">
        <v>11500</v>
      </c>
      <c r="D3230" t="s">
        <v>21</v>
      </c>
      <c r="E3230" t="s">
        <v>16</v>
      </c>
      <c r="F3230">
        <v>28209</v>
      </c>
      <c r="G3230">
        <v>35.177385999999998</v>
      </c>
      <c r="H3230">
        <v>-80.876168000000007</v>
      </c>
      <c r="I3230">
        <v>4</v>
      </c>
      <c r="J3230">
        <v>78</v>
      </c>
      <c r="K3230">
        <v>1</v>
      </c>
      <c r="L3230" t="s">
        <v>2905</v>
      </c>
    </row>
    <row r="3231" spans="1:12" x14ac:dyDescent="0.2">
      <c r="A3231" t="s">
        <v>11501</v>
      </c>
      <c r="B3231" t="s">
        <v>1822</v>
      </c>
      <c r="C3231" t="s">
        <v>11502</v>
      </c>
      <c r="D3231" t="s">
        <v>21</v>
      </c>
      <c r="E3231" t="s">
        <v>16</v>
      </c>
      <c r="F3231">
        <v>28226</v>
      </c>
      <c r="G3231">
        <v>35.088073070900002</v>
      </c>
      <c r="H3231">
        <v>-80.852454900699996</v>
      </c>
      <c r="I3231">
        <v>2.5</v>
      </c>
      <c r="J3231">
        <v>14</v>
      </c>
      <c r="K3231">
        <v>1</v>
      </c>
      <c r="L3231" t="s">
        <v>4826</v>
      </c>
    </row>
    <row r="3232" spans="1:12" x14ac:dyDescent="0.2">
      <c r="A3232" t="s">
        <v>11503</v>
      </c>
      <c r="B3232" t="s">
        <v>11504</v>
      </c>
      <c r="C3232" t="s">
        <v>11505</v>
      </c>
      <c r="D3232" t="s">
        <v>21</v>
      </c>
      <c r="E3232" t="s">
        <v>16</v>
      </c>
      <c r="F3232">
        <v>28280</v>
      </c>
      <c r="G3232">
        <v>35.226579399999999</v>
      </c>
      <c r="H3232">
        <v>-80.842814200000007</v>
      </c>
      <c r="I3232">
        <v>5</v>
      </c>
      <c r="J3232">
        <v>10</v>
      </c>
      <c r="K3232">
        <v>1</v>
      </c>
      <c r="L3232" t="s">
        <v>11506</v>
      </c>
    </row>
    <row r="3233" spans="1:12" x14ac:dyDescent="0.2">
      <c r="A3233" t="s">
        <v>11507</v>
      </c>
      <c r="B3233" t="s">
        <v>11508</v>
      </c>
      <c r="C3233" t="s">
        <v>11509</v>
      </c>
      <c r="D3233" t="s">
        <v>21</v>
      </c>
      <c r="E3233" t="s">
        <v>16</v>
      </c>
      <c r="F3233">
        <v>28203</v>
      </c>
      <c r="G3233">
        <v>35.2113339904</v>
      </c>
      <c r="H3233">
        <v>-80.858716954900004</v>
      </c>
      <c r="I3233">
        <v>3.5</v>
      </c>
      <c r="J3233">
        <v>12</v>
      </c>
      <c r="K3233">
        <v>0</v>
      </c>
      <c r="L3233" t="s">
        <v>11510</v>
      </c>
    </row>
    <row r="3234" spans="1:12" x14ac:dyDescent="0.2">
      <c r="A3234" t="s">
        <v>11511</v>
      </c>
      <c r="B3234" t="s">
        <v>11512</v>
      </c>
      <c r="C3234" t="s">
        <v>11513</v>
      </c>
      <c r="D3234" t="s">
        <v>21</v>
      </c>
      <c r="E3234" t="s">
        <v>16</v>
      </c>
      <c r="F3234">
        <v>28226</v>
      </c>
      <c r="G3234">
        <v>35.146968700000002</v>
      </c>
      <c r="H3234">
        <v>-80.808615700000004</v>
      </c>
      <c r="I3234">
        <v>4</v>
      </c>
      <c r="J3234">
        <v>115</v>
      </c>
      <c r="K3234">
        <v>1</v>
      </c>
      <c r="L3234" t="s">
        <v>3548</v>
      </c>
    </row>
    <row r="3235" spans="1:12" x14ac:dyDescent="0.2">
      <c r="A3235" t="s">
        <v>11514</v>
      </c>
      <c r="B3235" t="s">
        <v>10854</v>
      </c>
      <c r="C3235" t="s">
        <v>11515</v>
      </c>
      <c r="D3235" t="s">
        <v>21</v>
      </c>
      <c r="E3235" t="s">
        <v>16</v>
      </c>
      <c r="F3235">
        <v>28226</v>
      </c>
      <c r="G3235">
        <v>35.090524100000003</v>
      </c>
      <c r="H3235">
        <v>-80.844827600000002</v>
      </c>
      <c r="I3235">
        <v>1</v>
      </c>
      <c r="J3235">
        <v>3</v>
      </c>
      <c r="K3235">
        <v>0</v>
      </c>
      <c r="L3235" t="s">
        <v>2652</v>
      </c>
    </row>
    <row r="3236" spans="1:12" x14ac:dyDescent="0.2">
      <c r="A3236" t="s">
        <v>11516</v>
      </c>
      <c r="B3236" t="s">
        <v>11517</v>
      </c>
      <c r="C3236" t="s">
        <v>11518</v>
      </c>
      <c r="D3236" t="s">
        <v>21</v>
      </c>
      <c r="E3236" t="s">
        <v>16</v>
      </c>
      <c r="F3236">
        <v>28212</v>
      </c>
      <c r="G3236">
        <v>35.189070791299997</v>
      </c>
      <c r="H3236">
        <v>-80.759661197699998</v>
      </c>
      <c r="I3236">
        <v>2</v>
      </c>
      <c r="J3236">
        <v>24</v>
      </c>
      <c r="K3236">
        <v>1</v>
      </c>
      <c r="L3236" t="s">
        <v>11519</v>
      </c>
    </row>
    <row r="3237" spans="1:12" x14ac:dyDescent="0.2">
      <c r="A3237" t="s">
        <v>11520</v>
      </c>
      <c r="B3237" t="s">
        <v>11521</v>
      </c>
      <c r="C3237" t="s">
        <v>11522</v>
      </c>
      <c r="D3237" t="s">
        <v>697</v>
      </c>
      <c r="E3237" t="s">
        <v>16</v>
      </c>
      <c r="F3237">
        <v>28037</v>
      </c>
      <c r="G3237">
        <v>35.443394300000001</v>
      </c>
      <c r="H3237">
        <v>-80.996992199999994</v>
      </c>
      <c r="I3237">
        <v>4</v>
      </c>
      <c r="J3237">
        <v>5</v>
      </c>
      <c r="K3237">
        <v>1</v>
      </c>
      <c r="L3237" t="s">
        <v>11523</v>
      </c>
    </row>
    <row r="3238" spans="1:12" x14ac:dyDescent="0.2">
      <c r="A3238" t="s">
        <v>11524</v>
      </c>
      <c r="B3238" t="s">
        <v>11525</v>
      </c>
      <c r="C3238" t="s">
        <v>11526</v>
      </c>
      <c r="D3238" t="s">
        <v>21</v>
      </c>
      <c r="E3238" t="s">
        <v>16</v>
      </c>
      <c r="F3238">
        <v>28202</v>
      </c>
      <c r="G3238">
        <v>35.228460599999998</v>
      </c>
      <c r="H3238">
        <v>-80.843228100000005</v>
      </c>
      <c r="I3238">
        <v>2</v>
      </c>
      <c r="J3238">
        <v>5</v>
      </c>
      <c r="K3238">
        <v>1</v>
      </c>
      <c r="L3238" t="s">
        <v>11527</v>
      </c>
    </row>
    <row r="3239" spans="1:12" x14ac:dyDescent="0.2">
      <c r="A3239" t="s">
        <v>11528</v>
      </c>
      <c r="B3239" t="s">
        <v>11529</v>
      </c>
      <c r="C3239" t="s">
        <v>11530</v>
      </c>
      <c r="D3239" t="s">
        <v>456</v>
      </c>
      <c r="E3239" t="s">
        <v>16</v>
      </c>
      <c r="F3239">
        <v>28012</v>
      </c>
      <c r="G3239">
        <v>35.281519306100002</v>
      </c>
      <c r="H3239">
        <v>-81.047038126999993</v>
      </c>
      <c r="I3239">
        <v>3</v>
      </c>
      <c r="J3239">
        <v>7</v>
      </c>
      <c r="K3239">
        <v>0</v>
      </c>
      <c r="L3239" t="s">
        <v>11531</v>
      </c>
    </row>
    <row r="3240" spans="1:12" x14ac:dyDescent="0.2">
      <c r="A3240" t="s">
        <v>11532</v>
      </c>
      <c r="B3240" t="s">
        <v>11533</v>
      </c>
      <c r="C3240" t="s">
        <v>11534</v>
      </c>
      <c r="D3240" t="s">
        <v>30</v>
      </c>
      <c r="E3240" t="s">
        <v>16</v>
      </c>
      <c r="F3240">
        <v>28056</v>
      </c>
      <c r="G3240">
        <v>35.255546600000002</v>
      </c>
      <c r="H3240">
        <v>-81.101488799999998</v>
      </c>
      <c r="I3240">
        <v>3.5</v>
      </c>
      <c r="J3240">
        <v>19</v>
      </c>
      <c r="K3240">
        <v>1</v>
      </c>
      <c r="L3240" t="s">
        <v>11535</v>
      </c>
    </row>
    <row r="3241" spans="1:12" x14ac:dyDescent="0.2">
      <c r="A3241" t="s">
        <v>11536</v>
      </c>
      <c r="B3241" t="s">
        <v>11537</v>
      </c>
      <c r="C3241" t="s">
        <v>11538</v>
      </c>
      <c r="D3241" t="s">
        <v>21</v>
      </c>
      <c r="E3241" t="s">
        <v>16</v>
      </c>
      <c r="F3241">
        <v>28269</v>
      </c>
      <c r="G3241">
        <v>35.293210600000002</v>
      </c>
      <c r="H3241">
        <v>-80.837930200000002</v>
      </c>
      <c r="I3241">
        <v>4.5</v>
      </c>
      <c r="J3241">
        <v>78</v>
      </c>
      <c r="K3241">
        <v>1</v>
      </c>
      <c r="L3241" t="s">
        <v>7987</v>
      </c>
    </row>
    <row r="3242" spans="1:12" x14ac:dyDescent="0.2">
      <c r="A3242" t="s">
        <v>11539</v>
      </c>
      <c r="B3242" t="s">
        <v>11540</v>
      </c>
      <c r="C3242" t="s">
        <v>11541</v>
      </c>
      <c r="D3242" t="s">
        <v>2611</v>
      </c>
      <c r="E3242" t="s">
        <v>16</v>
      </c>
      <c r="F3242">
        <v>28117</v>
      </c>
      <c r="G3242">
        <v>35.548973400000001</v>
      </c>
      <c r="H3242">
        <v>-80.852741600000002</v>
      </c>
      <c r="I3242">
        <v>4</v>
      </c>
      <c r="J3242">
        <v>5</v>
      </c>
      <c r="K3242">
        <v>1</v>
      </c>
      <c r="L3242" t="s">
        <v>11542</v>
      </c>
    </row>
    <row r="3243" spans="1:12" x14ac:dyDescent="0.2">
      <c r="A3243" t="s">
        <v>11543</v>
      </c>
      <c r="B3243" t="s">
        <v>11544</v>
      </c>
      <c r="C3243" t="s">
        <v>11545</v>
      </c>
      <c r="D3243" t="s">
        <v>30</v>
      </c>
      <c r="E3243" t="s">
        <v>16</v>
      </c>
      <c r="F3243">
        <v>28054</v>
      </c>
      <c r="G3243">
        <v>35.256521999999997</v>
      </c>
      <c r="H3243">
        <v>-81.149089000000004</v>
      </c>
      <c r="I3243">
        <v>4</v>
      </c>
      <c r="J3243">
        <v>19</v>
      </c>
      <c r="K3243">
        <v>1</v>
      </c>
      <c r="L3243" t="s">
        <v>11546</v>
      </c>
    </row>
    <row r="3244" spans="1:12" x14ac:dyDescent="0.2">
      <c r="A3244" t="s">
        <v>11547</v>
      </c>
      <c r="B3244" t="s">
        <v>11548</v>
      </c>
      <c r="C3244" t="s">
        <v>11549</v>
      </c>
      <c r="D3244" t="s">
        <v>21</v>
      </c>
      <c r="E3244" t="s">
        <v>16</v>
      </c>
      <c r="F3244">
        <v>28205</v>
      </c>
      <c r="G3244">
        <v>35.219105900000002</v>
      </c>
      <c r="H3244">
        <v>-80.7970519</v>
      </c>
      <c r="I3244">
        <v>4</v>
      </c>
      <c r="J3244">
        <v>15</v>
      </c>
      <c r="K3244">
        <v>0</v>
      </c>
      <c r="L3244" t="s">
        <v>3605</v>
      </c>
    </row>
    <row r="3245" spans="1:12" x14ac:dyDescent="0.2">
      <c r="A3245" t="s">
        <v>11550</v>
      </c>
      <c r="B3245" t="s">
        <v>5107</v>
      </c>
      <c r="C3245" t="s">
        <v>11551</v>
      </c>
      <c r="D3245" t="s">
        <v>21</v>
      </c>
      <c r="E3245" t="s">
        <v>16</v>
      </c>
      <c r="F3245">
        <v>28262</v>
      </c>
      <c r="G3245">
        <v>35.310372000000001</v>
      </c>
      <c r="H3245">
        <v>-80.752213999999995</v>
      </c>
      <c r="I3245">
        <v>3.5</v>
      </c>
      <c r="J3245">
        <v>64</v>
      </c>
      <c r="K3245">
        <v>0</v>
      </c>
      <c r="L3245" t="s">
        <v>11552</v>
      </c>
    </row>
    <row r="3246" spans="1:12" x14ac:dyDescent="0.2">
      <c r="A3246" t="s">
        <v>11553</v>
      </c>
      <c r="B3246" t="s">
        <v>2943</v>
      </c>
      <c r="C3246" t="s">
        <v>6784</v>
      </c>
      <c r="D3246" t="s">
        <v>39</v>
      </c>
      <c r="E3246" t="s">
        <v>16</v>
      </c>
      <c r="F3246">
        <v>28027</v>
      </c>
      <c r="G3246">
        <v>35.3684789884</v>
      </c>
      <c r="H3246">
        <v>-80.721187926799999</v>
      </c>
      <c r="I3246">
        <v>2.5</v>
      </c>
      <c r="J3246">
        <v>5</v>
      </c>
      <c r="K3246">
        <v>1</v>
      </c>
      <c r="L3246" t="s">
        <v>11554</v>
      </c>
    </row>
    <row r="3247" spans="1:12" x14ac:dyDescent="0.2">
      <c r="A3247" t="s">
        <v>11555</v>
      </c>
      <c r="B3247" t="s">
        <v>4110</v>
      </c>
      <c r="C3247" t="s">
        <v>11556</v>
      </c>
      <c r="D3247" t="s">
        <v>30</v>
      </c>
      <c r="E3247" t="s">
        <v>16</v>
      </c>
      <c r="F3247">
        <v>28054</v>
      </c>
      <c r="G3247">
        <v>35.264736999999997</v>
      </c>
      <c r="H3247">
        <v>-81.150891000000001</v>
      </c>
      <c r="I3247">
        <v>3</v>
      </c>
      <c r="J3247">
        <v>31</v>
      </c>
      <c r="K3247">
        <v>1</v>
      </c>
      <c r="L3247" t="s">
        <v>11557</v>
      </c>
    </row>
    <row r="3248" spans="1:12" x14ac:dyDescent="0.2">
      <c r="A3248" t="s">
        <v>11558</v>
      </c>
      <c r="B3248" t="s">
        <v>604</v>
      </c>
      <c r="C3248" t="s">
        <v>11559</v>
      </c>
      <c r="D3248" t="s">
        <v>21</v>
      </c>
      <c r="E3248" t="s">
        <v>16</v>
      </c>
      <c r="F3248">
        <v>28262</v>
      </c>
      <c r="G3248">
        <v>35.3175247</v>
      </c>
      <c r="H3248">
        <v>-80.778982099999993</v>
      </c>
      <c r="I3248">
        <v>4</v>
      </c>
      <c r="J3248">
        <v>4</v>
      </c>
      <c r="K3248">
        <v>0</v>
      </c>
      <c r="L3248" t="s">
        <v>11560</v>
      </c>
    </row>
    <row r="3249" spans="1:12" x14ac:dyDescent="0.2">
      <c r="A3249" t="s">
        <v>11561</v>
      </c>
      <c r="B3249" t="s">
        <v>11562</v>
      </c>
      <c r="C3249" t="s">
        <v>11563</v>
      </c>
      <c r="D3249" t="s">
        <v>39</v>
      </c>
      <c r="E3249" t="s">
        <v>16</v>
      </c>
      <c r="F3249">
        <v>28025</v>
      </c>
      <c r="G3249">
        <v>35.410545900000002</v>
      </c>
      <c r="H3249">
        <v>-80.581798000000006</v>
      </c>
      <c r="I3249">
        <v>3.5</v>
      </c>
      <c r="J3249">
        <v>18</v>
      </c>
      <c r="K3249">
        <v>0</v>
      </c>
      <c r="L3249" t="s">
        <v>11564</v>
      </c>
    </row>
    <row r="3250" spans="1:12" x14ac:dyDescent="0.2">
      <c r="A3250" t="s">
        <v>11565</v>
      </c>
      <c r="B3250" t="s">
        <v>11566</v>
      </c>
      <c r="C3250" t="s">
        <v>4319</v>
      </c>
      <c r="D3250" t="s">
        <v>30</v>
      </c>
      <c r="E3250" t="s">
        <v>16</v>
      </c>
      <c r="F3250">
        <v>28054</v>
      </c>
      <c r="G3250">
        <v>35.264681000000003</v>
      </c>
      <c r="H3250">
        <v>-81.147131000000002</v>
      </c>
      <c r="I3250">
        <v>2</v>
      </c>
      <c r="J3250">
        <v>19</v>
      </c>
      <c r="K3250">
        <v>1</v>
      </c>
      <c r="L3250" t="s">
        <v>9807</v>
      </c>
    </row>
    <row r="3251" spans="1:12" x14ac:dyDescent="0.2">
      <c r="A3251" t="s">
        <v>11567</v>
      </c>
      <c r="B3251" t="s">
        <v>11568</v>
      </c>
      <c r="C3251" t="s">
        <v>11569</v>
      </c>
      <c r="D3251" t="s">
        <v>21</v>
      </c>
      <c r="E3251" t="s">
        <v>16</v>
      </c>
      <c r="F3251">
        <v>28208</v>
      </c>
      <c r="G3251">
        <v>35.229249500000002</v>
      </c>
      <c r="H3251">
        <v>-80.864286100000001</v>
      </c>
      <c r="I3251">
        <v>5</v>
      </c>
      <c r="J3251">
        <v>8</v>
      </c>
      <c r="K3251">
        <v>1</v>
      </c>
      <c r="L3251" t="s">
        <v>11570</v>
      </c>
    </row>
    <row r="3252" spans="1:12" x14ac:dyDescent="0.2">
      <c r="A3252" t="s">
        <v>11571</v>
      </c>
      <c r="B3252" t="s">
        <v>11572</v>
      </c>
      <c r="C3252" t="s">
        <v>11573</v>
      </c>
      <c r="D3252" t="s">
        <v>21</v>
      </c>
      <c r="E3252" t="s">
        <v>16</v>
      </c>
      <c r="F3252">
        <v>28208</v>
      </c>
      <c r="G3252">
        <v>35.227965599999997</v>
      </c>
      <c r="H3252">
        <v>-80.923927599999999</v>
      </c>
      <c r="I3252">
        <v>2</v>
      </c>
      <c r="J3252">
        <v>5</v>
      </c>
      <c r="K3252">
        <v>1</v>
      </c>
      <c r="L3252" t="s">
        <v>11574</v>
      </c>
    </row>
    <row r="3253" spans="1:12" x14ac:dyDescent="0.2">
      <c r="A3253" t="s">
        <v>11575</v>
      </c>
      <c r="B3253" t="s">
        <v>11576</v>
      </c>
      <c r="C3253" t="s">
        <v>11577</v>
      </c>
      <c r="D3253" t="s">
        <v>15</v>
      </c>
      <c r="E3253" t="s">
        <v>16</v>
      </c>
      <c r="F3253">
        <v>28031</v>
      </c>
      <c r="G3253">
        <v>35.477514900000003</v>
      </c>
      <c r="H3253">
        <v>-80.880792</v>
      </c>
      <c r="I3253">
        <v>3.5</v>
      </c>
      <c r="J3253">
        <v>5</v>
      </c>
      <c r="K3253">
        <v>1</v>
      </c>
      <c r="L3253" t="s">
        <v>119</v>
      </c>
    </row>
    <row r="3254" spans="1:12" x14ac:dyDescent="0.2">
      <c r="A3254" t="s">
        <v>11578</v>
      </c>
      <c r="B3254" t="s">
        <v>10709</v>
      </c>
      <c r="C3254" t="s">
        <v>11579</v>
      </c>
      <c r="D3254" t="s">
        <v>21</v>
      </c>
      <c r="E3254" t="s">
        <v>16</v>
      </c>
      <c r="F3254">
        <v>28202</v>
      </c>
      <c r="G3254">
        <v>35.227528900000003</v>
      </c>
      <c r="H3254">
        <v>-80.843783999999999</v>
      </c>
      <c r="I3254">
        <v>4</v>
      </c>
      <c r="J3254">
        <v>26</v>
      </c>
      <c r="K3254">
        <v>1</v>
      </c>
      <c r="L3254" t="s">
        <v>11580</v>
      </c>
    </row>
    <row r="3255" spans="1:12" x14ac:dyDescent="0.2">
      <c r="A3255" t="s">
        <v>11581</v>
      </c>
      <c r="B3255" t="s">
        <v>11582</v>
      </c>
      <c r="C3255" t="s">
        <v>6784</v>
      </c>
      <c r="D3255" t="s">
        <v>39</v>
      </c>
      <c r="E3255" t="s">
        <v>16</v>
      </c>
      <c r="F3255">
        <v>28027</v>
      </c>
      <c r="G3255">
        <v>35.369520999999999</v>
      </c>
      <c r="H3255">
        <v>-80.724858999999995</v>
      </c>
      <c r="I3255">
        <v>3.5</v>
      </c>
      <c r="J3255">
        <v>112</v>
      </c>
      <c r="K3255">
        <v>1</v>
      </c>
      <c r="L3255" t="s">
        <v>11583</v>
      </c>
    </row>
    <row r="3256" spans="1:12" x14ac:dyDescent="0.2">
      <c r="A3256" t="s">
        <v>11584</v>
      </c>
      <c r="B3256" t="s">
        <v>11585</v>
      </c>
      <c r="C3256" t="s">
        <v>11586</v>
      </c>
      <c r="D3256" t="s">
        <v>21</v>
      </c>
      <c r="E3256" t="s">
        <v>16</v>
      </c>
      <c r="F3256">
        <v>28277</v>
      </c>
      <c r="G3256">
        <v>35.052188000000001</v>
      </c>
      <c r="H3256">
        <v>-80.767619999999994</v>
      </c>
      <c r="I3256">
        <v>5</v>
      </c>
      <c r="J3256">
        <v>5</v>
      </c>
      <c r="K3256">
        <v>1</v>
      </c>
      <c r="L3256" t="s">
        <v>11587</v>
      </c>
    </row>
    <row r="3257" spans="1:12" x14ac:dyDescent="0.2">
      <c r="A3257" t="s">
        <v>11588</v>
      </c>
      <c r="B3257" t="s">
        <v>11589</v>
      </c>
      <c r="C3257" t="s">
        <v>11590</v>
      </c>
      <c r="D3257" t="s">
        <v>295</v>
      </c>
      <c r="E3257" t="s">
        <v>16</v>
      </c>
      <c r="F3257">
        <v>28134</v>
      </c>
      <c r="G3257">
        <v>35.081633500000002</v>
      </c>
      <c r="H3257">
        <v>-80.884560500000006</v>
      </c>
      <c r="I3257">
        <v>3.5</v>
      </c>
      <c r="J3257">
        <v>3</v>
      </c>
      <c r="K3257">
        <v>1</v>
      </c>
      <c r="L3257" t="s">
        <v>1913</v>
      </c>
    </row>
    <row r="3258" spans="1:12" x14ac:dyDescent="0.2">
      <c r="A3258" t="s">
        <v>11591</v>
      </c>
      <c r="B3258" t="s">
        <v>1178</v>
      </c>
      <c r="C3258" t="s">
        <v>11592</v>
      </c>
      <c r="D3258" t="s">
        <v>588</v>
      </c>
      <c r="E3258" t="s">
        <v>16</v>
      </c>
      <c r="F3258">
        <v>28110</v>
      </c>
      <c r="G3258">
        <v>35.0156238</v>
      </c>
      <c r="H3258">
        <v>-80.570426600000005</v>
      </c>
      <c r="I3258">
        <v>2.5</v>
      </c>
      <c r="J3258">
        <v>14</v>
      </c>
      <c r="K3258">
        <v>1</v>
      </c>
      <c r="L3258" t="s">
        <v>3953</v>
      </c>
    </row>
    <row r="3259" spans="1:12" x14ac:dyDescent="0.2">
      <c r="A3259" t="s">
        <v>11593</v>
      </c>
      <c r="B3259" t="s">
        <v>3571</v>
      </c>
      <c r="C3259" t="s">
        <v>11594</v>
      </c>
      <c r="D3259" t="s">
        <v>21</v>
      </c>
      <c r="E3259" t="s">
        <v>16</v>
      </c>
      <c r="F3259">
        <v>28204</v>
      </c>
      <c r="G3259">
        <v>35.213101000000002</v>
      </c>
      <c r="H3259">
        <v>-80.834904499999993</v>
      </c>
      <c r="I3259">
        <v>3.5</v>
      </c>
      <c r="J3259">
        <v>33</v>
      </c>
      <c r="K3259">
        <v>1</v>
      </c>
      <c r="L3259" t="s">
        <v>3703</v>
      </c>
    </row>
    <row r="3260" spans="1:12" x14ac:dyDescent="0.2">
      <c r="A3260" t="s">
        <v>11595</v>
      </c>
      <c r="B3260" t="s">
        <v>11596</v>
      </c>
      <c r="D3260" t="s">
        <v>21</v>
      </c>
      <c r="E3260" t="s">
        <v>16</v>
      </c>
      <c r="F3260">
        <v>28278</v>
      </c>
      <c r="G3260">
        <v>35.134005299999998</v>
      </c>
      <c r="H3260">
        <v>-81.020253299999993</v>
      </c>
      <c r="I3260">
        <v>2.5</v>
      </c>
      <c r="J3260">
        <v>3</v>
      </c>
      <c r="K3260">
        <v>1</v>
      </c>
      <c r="L3260" t="s">
        <v>11597</v>
      </c>
    </row>
    <row r="3261" spans="1:12" x14ac:dyDescent="0.2">
      <c r="A3261" t="s">
        <v>11598</v>
      </c>
      <c r="B3261" t="s">
        <v>11599</v>
      </c>
      <c r="C3261" t="s">
        <v>11600</v>
      </c>
      <c r="D3261" t="s">
        <v>456</v>
      </c>
      <c r="E3261" t="s">
        <v>16</v>
      </c>
      <c r="F3261">
        <v>28012</v>
      </c>
      <c r="G3261">
        <v>35.248801</v>
      </c>
      <c r="H3261">
        <v>-81.070323999999999</v>
      </c>
      <c r="I3261">
        <v>4.5</v>
      </c>
      <c r="J3261">
        <v>10</v>
      </c>
      <c r="K3261">
        <v>1</v>
      </c>
      <c r="L3261" t="s">
        <v>11601</v>
      </c>
    </row>
    <row r="3262" spans="1:12" x14ac:dyDescent="0.2">
      <c r="A3262" t="s">
        <v>11602</v>
      </c>
      <c r="B3262" t="s">
        <v>11603</v>
      </c>
      <c r="C3262" t="s">
        <v>11604</v>
      </c>
      <c r="D3262" t="s">
        <v>21</v>
      </c>
      <c r="E3262" t="s">
        <v>16</v>
      </c>
      <c r="F3262">
        <v>28210</v>
      </c>
      <c r="G3262">
        <v>35.092821316600002</v>
      </c>
      <c r="H3262">
        <v>-80.870175249900001</v>
      </c>
      <c r="I3262">
        <v>3</v>
      </c>
      <c r="J3262">
        <v>5</v>
      </c>
      <c r="K3262">
        <v>1</v>
      </c>
      <c r="L3262" t="s">
        <v>11605</v>
      </c>
    </row>
    <row r="3263" spans="1:12" x14ac:dyDescent="0.2">
      <c r="A3263" t="s">
        <v>11606</v>
      </c>
      <c r="B3263" t="s">
        <v>11607</v>
      </c>
      <c r="C3263" t="s">
        <v>11608</v>
      </c>
      <c r="D3263" t="s">
        <v>135</v>
      </c>
      <c r="E3263" t="s">
        <v>16</v>
      </c>
      <c r="F3263">
        <v>28105</v>
      </c>
      <c r="G3263">
        <v>35.138469399999998</v>
      </c>
      <c r="H3263">
        <v>-80.683672999999999</v>
      </c>
      <c r="I3263">
        <v>4.5</v>
      </c>
      <c r="J3263">
        <v>10</v>
      </c>
      <c r="K3263">
        <v>1</v>
      </c>
      <c r="L3263" t="s">
        <v>709</v>
      </c>
    </row>
    <row r="3264" spans="1:12" x14ac:dyDescent="0.2">
      <c r="A3264" t="s">
        <v>11609</v>
      </c>
      <c r="B3264" t="s">
        <v>11610</v>
      </c>
      <c r="C3264" t="s">
        <v>11611</v>
      </c>
      <c r="D3264" t="s">
        <v>643</v>
      </c>
      <c r="E3264" t="s">
        <v>16</v>
      </c>
      <c r="F3264">
        <v>28079</v>
      </c>
      <c r="G3264">
        <v>35.064456499999999</v>
      </c>
      <c r="H3264">
        <v>-80.637957700000001</v>
      </c>
      <c r="I3264">
        <v>1</v>
      </c>
      <c r="J3264">
        <v>3</v>
      </c>
      <c r="K3264">
        <v>1</v>
      </c>
      <c r="L3264" t="s">
        <v>11612</v>
      </c>
    </row>
    <row r="3265" spans="1:12" x14ac:dyDescent="0.2">
      <c r="A3265" t="s">
        <v>11613</v>
      </c>
      <c r="B3265" t="s">
        <v>11614</v>
      </c>
      <c r="C3265" t="s">
        <v>11615</v>
      </c>
      <c r="D3265" t="s">
        <v>62</v>
      </c>
      <c r="E3265" t="s">
        <v>16</v>
      </c>
      <c r="F3265">
        <v>28227</v>
      </c>
      <c r="G3265">
        <v>35.173501199999997</v>
      </c>
      <c r="H3265">
        <v>-80.657557100000005</v>
      </c>
      <c r="I3265">
        <v>4</v>
      </c>
      <c r="J3265">
        <v>10</v>
      </c>
      <c r="K3265">
        <v>1</v>
      </c>
      <c r="L3265" t="s">
        <v>2069</v>
      </c>
    </row>
    <row r="3266" spans="1:12" x14ac:dyDescent="0.2">
      <c r="A3266" t="s">
        <v>11616</v>
      </c>
      <c r="B3266" t="s">
        <v>11617</v>
      </c>
      <c r="C3266" t="s">
        <v>11618</v>
      </c>
      <c r="D3266" t="s">
        <v>21</v>
      </c>
      <c r="E3266" t="s">
        <v>16</v>
      </c>
      <c r="F3266">
        <v>28226</v>
      </c>
      <c r="G3266">
        <v>35.086472000000001</v>
      </c>
      <c r="H3266">
        <v>-80.848550000000003</v>
      </c>
      <c r="I3266">
        <v>3.5</v>
      </c>
      <c r="J3266">
        <v>50</v>
      </c>
      <c r="K3266">
        <v>1</v>
      </c>
      <c r="L3266" t="s">
        <v>11619</v>
      </c>
    </row>
    <row r="3267" spans="1:12" x14ac:dyDescent="0.2">
      <c r="A3267" t="s">
        <v>11620</v>
      </c>
      <c r="B3267" t="s">
        <v>11621</v>
      </c>
      <c r="C3267" t="s">
        <v>10296</v>
      </c>
      <c r="D3267" t="s">
        <v>21</v>
      </c>
      <c r="E3267" t="s">
        <v>16</v>
      </c>
      <c r="F3267">
        <v>28211</v>
      </c>
      <c r="G3267">
        <v>35.1751407</v>
      </c>
      <c r="H3267">
        <v>-80.802157399999999</v>
      </c>
      <c r="I3267">
        <v>4</v>
      </c>
      <c r="J3267">
        <v>7</v>
      </c>
      <c r="K3267">
        <v>1</v>
      </c>
      <c r="L3267" t="s">
        <v>11622</v>
      </c>
    </row>
    <row r="3268" spans="1:12" x14ac:dyDescent="0.2">
      <c r="A3268" t="s">
        <v>11623</v>
      </c>
      <c r="B3268" t="s">
        <v>11624</v>
      </c>
      <c r="C3268" t="s">
        <v>11625</v>
      </c>
      <c r="D3268" t="s">
        <v>21</v>
      </c>
      <c r="E3268" t="s">
        <v>16</v>
      </c>
      <c r="F3268">
        <v>28273</v>
      </c>
      <c r="G3268">
        <v>35.121657900000002</v>
      </c>
      <c r="H3268">
        <v>-80.879283299999997</v>
      </c>
      <c r="I3268">
        <v>3</v>
      </c>
      <c r="J3268">
        <v>54</v>
      </c>
      <c r="K3268">
        <v>1</v>
      </c>
      <c r="L3268" t="s">
        <v>11626</v>
      </c>
    </row>
    <row r="3269" spans="1:12" x14ac:dyDescent="0.2">
      <c r="A3269" t="s">
        <v>11627</v>
      </c>
      <c r="B3269" t="s">
        <v>11628</v>
      </c>
      <c r="C3269" t="s">
        <v>11629</v>
      </c>
      <c r="D3269" t="s">
        <v>21</v>
      </c>
      <c r="E3269" t="s">
        <v>16</v>
      </c>
      <c r="F3269">
        <v>28210</v>
      </c>
      <c r="G3269">
        <v>35.088675000000002</v>
      </c>
      <c r="H3269">
        <v>-80.865605000000002</v>
      </c>
      <c r="I3269">
        <v>2.5</v>
      </c>
      <c r="J3269">
        <v>3</v>
      </c>
      <c r="K3269">
        <v>1</v>
      </c>
      <c r="L3269" t="s">
        <v>11630</v>
      </c>
    </row>
    <row r="3270" spans="1:12" x14ac:dyDescent="0.2">
      <c r="A3270" t="s">
        <v>11631</v>
      </c>
      <c r="B3270" t="s">
        <v>11632</v>
      </c>
      <c r="C3270" t="s">
        <v>11633</v>
      </c>
      <c r="D3270" t="s">
        <v>62</v>
      </c>
      <c r="E3270" t="s">
        <v>16</v>
      </c>
      <c r="F3270">
        <v>28227</v>
      </c>
      <c r="G3270">
        <v>35.179667500000001</v>
      </c>
      <c r="H3270">
        <v>-80.647810399999997</v>
      </c>
      <c r="I3270">
        <v>3.5</v>
      </c>
      <c r="J3270">
        <v>25</v>
      </c>
      <c r="K3270">
        <v>1</v>
      </c>
      <c r="L3270" t="s">
        <v>11634</v>
      </c>
    </row>
    <row r="3271" spans="1:12" x14ac:dyDescent="0.2">
      <c r="A3271" t="s">
        <v>11635</v>
      </c>
      <c r="B3271" t="s">
        <v>11636</v>
      </c>
      <c r="C3271" t="s">
        <v>11637</v>
      </c>
      <c r="D3271" t="s">
        <v>21</v>
      </c>
      <c r="E3271" t="s">
        <v>16</v>
      </c>
      <c r="F3271">
        <v>28217</v>
      </c>
      <c r="G3271">
        <v>35.163730000000001</v>
      </c>
      <c r="H3271">
        <v>-80.884912999999997</v>
      </c>
      <c r="I3271">
        <v>4</v>
      </c>
      <c r="J3271">
        <v>13</v>
      </c>
      <c r="K3271">
        <v>1</v>
      </c>
      <c r="L3271" t="s">
        <v>2104</v>
      </c>
    </row>
    <row r="3272" spans="1:12" x14ac:dyDescent="0.2">
      <c r="A3272" t="s">
        <v>11638</v>
      </c>
      <c r="B3272" t="s">
        <v>11639</v>
      </c>
      <c r="C3272" t="s">
        <v>11640</v>
      </c>
      <c r="D3272" t="s">
        <v>135</v>
      </c>
      <c r="E3272" t="s">
        <v>16</v>
      </c>
      <c r="F3272">
        <v>28105</v>
      </c>
      <c r="G3272">
        <v>35.122684999999997</v>
      </c>
      <c r="H3272">
        <v>-80.728295000000003</v>
      </c>
      <c r="I3272">
        <v>5</v>
      </c>
      <c r="J3272">
        <v>16</v>
      </c>
      <c r="K3272">
        <v>1</v>
      </c>
      <c r="L3272" t="s">
        <v>11641</v>
      </c>
    </row>
    <row r="3273" spans="1:12" x14ac:dyDescent="0.2">
      <c r="A3273" t="s">
        <v>11642</v>
      </c>
      <c r="B3273" t="s">
        <v>11643</v>
      </c>
      <c r="C3273" t="s">
        <v>11644</v>
      </c>
      <c r="D3273" t="s">
        <v>942</v>
      </c>
      <c r="E3273" t="s">
        <v>16</v>
      </c>
      <c r="F3273">
        <v>28120</v>
      </c>
      <c r="G3273">
        <v>35.287947000000003</v>
      </c>
      <c r="H3273">
        <v>-81.019255000000001</v>
      </c>
      <c r="I3273">
        <v>4</v>
      </c>
      <c r="J3273">
        <v>8</v>
      </c>
      <c r="K3273">
        <v>1</v>
      </c>
      <c r="L3273" t="s">
        <v>3747</v>
      </c>
    </row>
    <row r="3274" spans="1:12" x14ac:dyDescent="0.2">
      <c r="A3274" t="s">
        <v>11645</v>
      </c>
      <c r="B3274" t="s">
        <v>11646</v>
      </c>
      <c r="C3274" t="s">
        <v>11647</v>
      </c>
      <c r="D3274" t="s">
        <v>21</v>
      </c>
      <c r="E3274" t="s">
        <v>16</v>
      </c>
      <c r="F3274">
        <v>28216</v>
      </c>
      <c r="G3274">
        <v>35.341082999999998</v>
      </c>
      <c r="H3274">
        <v>-80.857401600000003</v>
      </c>
      <c r="I3274">
        <v>3.5</v>
      </c>
      <c r="J3274">
        <v>3</v>
      </c>
      <c r="K3274">
        <v>1</v>
      </c>
      <c r="L3274" t="s">
        <v>11648</v>
      </c>
    </row>
    <row r="3275" spans="1:12" x14ac:dyDescent="0.2">
      <c r="A3275" t="s">
        <v>11649</v>
      </c>
      <c r="B3275" t="s">
        <v>11650</v>
      </c>
      <c r="C3275" t="s">
        <v>11651</v>
      </c>
      <c r="D3275" t="s">
        <v>21</v>
      </c>
      <c r="E3275" t="s">
        <v>16</v>
      </c>
      <c r="F3275">
        <v>28273</v>
      </c>
      <c r="G3275">
        <v>35.119827000000001</v>
      </c>
      <c r="H3275">
        <v>-80.880458000000004</v>
      </c>
      <c r="I3275">
        <v>3.5</v>
      </c>
      <c r="J3275">
        <v>3</v>
      </c>
      <c r="K3275">
        <v>1</v>
      </c>
      <c r="L3275" t="s">
        <v>11652</v>
      </c>
    </row>
    <row r="3276" spans="1:12" x14ac:dyDescent="0.2">
      <c r="A3276" t="s">
        <v>11653</v>
      </c>
      <c r="B3276" t="s">
        <v>11654</v>
      </c>
      <c r="C3276" t="s">
        <v>3305</v>
      </c>
      <c r="D3276" t="s">
        <v>21</v>
      </c>
      <c r="E3276" t="s">
        <v>16</v>
      </c>
      <c r="F3276">
        <v>28280</v>
      </c>
      <c r="G3276">
        <v>35.227086900000003</v>
      </c>
      <c r="H3276">
        <v>-80.843126699999999</v>
      </c>
      <c r="I3276">
        <v>4</v>
      </c>
      <c r="J3276">
        <v>14</v>
      </c>
      <c r="K3276">
        <v>0</v>
      </c>
      <c r="L3276" t="s">
        <v>11655</v>
      </c>
    </row>
    <row r="3277" spans="1:12" x14ac:dyDescent="0.2">
      <c r="A3277" t="s">
        <v>11656</v>
      </c>
      <c r="B3277" t="s">
        <v>11657</v>
      </c>
      <c r="C3277" t="s">
        <v>11658</v>
      </c>
      <c r="D3277" t="s">
        <v>21</v>
      </c>
      <c r="E3277" t="s">
        <v>16</v>
      </c>
      <c r="F3277">
        <v>28210</v>
      </c>
      <c r="G3277">
        <v>35.147033200000003</v>
      </c>
      <c r="H3277">
        <v>-80.829085399999997</v>
      </c>
      <c r="I3277">
        <v>4.5</v>
      </c>
      <c r="J3277">
        <v>7</v>
      </c>
      <c r="K3277">
        <v>1</v>
      </c>
      <c r="L3277" t="s">
        <v>11659</v>
      </c>
    </row>
    <row r="3278" spans="1:12" x14ac:dyDescent="0.2">
      <c r="A3278" t="s">
        <v>11660</v>
      </c>
      <c r="B3278" t="s">
        <v>11089</v>
      </c>
      <c r="C3278" t="s">
        <v>11661</v>
      </c>
      <c r="D3278" t="s">
        <v>21</v>
      </c>
      <c r="E3278" t="s">
        <v>16</v>
      </c>
      <c r="F3278">
        <v>28209</v>
      </c>
      <c r="G3278">
        <v>35.170816799999997</v>
      </c>
      <c r="H3278">
        <v>-80.849842600000002</v>
      </c>
      <c r="I3278">
        <v>4</v>
      </c>
      <c r="J3278">
        <v>327</v>
      </c>
      <c r="K3278">
        <v>1</v>
      </c>
      <c r="L3278" t="s">
        <v>11662</v>
      </c>
    </row>
    <row r="3279" spans="1:12" x14ac:dyDescent="0.2">
      <c r="A3279" t="s">
        <v>11663</v>
      </c>
      <c r="B3279" t="s">
        <v>11664</v>
      </c>
      <c r="C3279" t="s">
        <v>11665</v>
      </c>
      <c r="D3279" t="s">
        <v>21</v>
      </c>
      <c r="E3279" t="s">
        <v>16</v>
      </c>
      <c r="F3279">
        <v>28277</v>
      </c>
      <c r="G3279">
        <v>35.0611405</v>
      </c>
      <c r="H3279">
        <v>-80.765717100000003</v>
      </c>
      <c r="I3279">
        <v>5</v>
      </c>
      <c r="J3279">
        <v>9</v>
      </c>
      <c r="K3279">
        <v>1</v>
      </c>
      <c r="L3279" t="s">
        <v>11666</v>
      </c>
    </row>
    <row r="3280" spans="1:12" x14ac:dyDescent="0.2">
      <c r="A3280" t="s">
        <v>11667</v>
      </c>
      <c r="B3280" t="s">
        <v>11668</v>
      </c>
      <c r="C3280" t="s">
        <v>11669</v>
      </c>
      <c r="D3280" t="s">
        <v>21</v>
      </c>
      <c r="E3280" t="s">
        <v>16</v>
      </c>
      <c r="F3280">
        <v>28207</v>
      </c>
      <c r="G3280">
        <v>35.203242000000003</v>
      </c>
      <c r="H3280">
        <v>-80.834340499999996</v>
      </c>
      <c r="I3280">
        <v>5</v>
      </c>
      <c r="J3280">
        <v>4</v>
      </c>
      <c r="K3280">
        <v>1</v>
      </c>
      <c r="L3280" t="s">
        <v>11670</v>
      </c>
    </row>
    <row r="3281" spans="1:12" x14ac:dyDescent="0.2">
      <c r="A3281" t="s">
        <v>11671</v>
      </c>
      <c r="B3281" t="s">
        <v>11672</v>
      </c>
      <c r="D3281" t="s">
        <v>239</v>
      </c>
      <c r="E3281" t="s">
        <v>16</v>
      </c>
      <c r="F3281">
        <v>28173</v>
      </c>
      <c r="G3281">
        <v>34.9245935</v>
      </c>
      <c r="H3281">
        <v>-80.743401899999995</v>
      </c>
      <c r="I3281">
        <v>3.5</v>
      </c>
      <c r="J3281">
        <v>3</v>
      </c>
      <c r="K3281">
        <v>1</v>
      </c>
      <c r="L3281" t="s">
        <v>11673</v>
      </c>
    </row>
    <row r="3282" spans="1:12" x14ac:dyDescent="0.2">
      <c r="A3282" t="s">
        <v>11674</v>
      </c>
      <c r="B3282" t="s">
        <v>11675</v>
      </c>
      <c r="C3282" t="s">
        <v>11676</v>
      </c>
      <c r="D3282" t="s">
        <v>21</v>
      </c>
      <c r="E3282" t="s">
        <v>16</v>
      </c>
      <c r="F3282">
        <v>28226</v>
      </c>
      <c r="G3282">
        <v>35.106534000000003</v>
      </c>
      <c r="H3282">
        <v>-80.807355999999999</v>
      </c>
      <c r="I3282">
        <v>3</v>
      </c>
      <c r="J3282">
        <v>16</v>
      </c>
      <c r="K3282">
        <v>0</v>
      </c>
      <c r="L3282" t="s">
        <v>1820</v>
      </c>
    </row>
    <row r="3283" spans="1:12" x14ac:dyDescent="0.2">
      <c r="A3283" t="s">
        <v>11677</v>
      </c>
      <c r="B3283" t="s">
        <v>11678</v>
      </c>
      <c r="C3283" t="s">
        <v>11679</v>
      </c>
      <c r="D3283" t="s">
        <v>21</v>
      </c>
      <c r="E3283" t="s">
        <v>16</v>
      </c>
      <c r="F3283">
        <v>28216</v>
      </c>
      <c r="G3283">
        <v>35.269681599999998</v>
      </c>
      <c r="H3283">
        <v>-80.866058699999996</v>
      </c>
      <c r="I3283">
        <v>3</v>
      </c>
      <c r="J3283">
        <v>10</v>
      </c>
      <c r="K3283">
        <v>1</v>
      </c>
      <c r="L3283" t="s">
        <v>3401</v>
      </c>
    </row>
    <row r="3284" spans="1:12" x14ac:dyDescent="0.2">
      <c r="A3284" t="s">
        <v>11680</v>
      </c>
      <c r="B3284" t="s">
        <v>11681</v>
      </c>
      <c r="C3284" t="s">
        <v>11682</v>
      </c>
      <c r="D3284" t="s">
        <v>21</v>
      </c>
      <c r="E3284" t="s">
        <v>16</v>
      </c>
      <c r="F3284">
        <v>28208</v>
      </c>
      <c r="G3284">
        <v>35.2160263062</v>
      </c>
      <c r="H3284">
        <v>-80.873558044399999</v>
      </c>
      <c r="I3284">
        <v>4</v>
      </c>
      <c r="J3284">
        <v>5</v>
      </c>
      <c r="K3284">
        <v>1</v>
      </c>
      <c r="L3284" t="s">
        <v>58</v>
      </c>
    </row>
    <row r="3285" spans="1:12" x14ac:dyDescent="0.2">
      <c r="A3285" t="s">
        <v>11683</v>
      </c>
      <c r="B3285" t="s">
        <v>11684</v>
      </c>
      <c r="C3285" t="s">
        <v>11685</v>
      </c>
      <c r="D3285" t="s">
        <v>39</v>
      </c>
      <c r="E3285" t="s">
        <v>16</v>
      </c>
      <c r="F3285">
        <v>28025</v>
      </c>
      <c r="G3285">
        <v>35.271597900000003</v>
      </c>
      <c r="H3285">
        <v>-80.600729900000005</v>
      </c>
      <c r="I3285">
        <v>5</v>
      </c>
      <c r="J3285">
        <v>3</v>
      </c>
      <c r="K3285">
        <v>1</v>
      </c>
      <c r="L3285" t="s">
        <v>11686</v>
      </c>
    </row>
    <row r="3286" spans="1:12" x14ac:dyDescent="0.2">
      <c r="A3286" t="s">
        <v>11687</v>
      </c>
      <c r="B3286" t="s">
        <v>11688</v>
      </c>
      <c r="C3286" t="s">
        <v>11689</v>
      </c>
      <c r="D3286" t="s">
        <v>21</v>
      </c>
      <c r="E3286" t="s">
        <v>16</v>
      </c>
      <c r="F3286">
        <v>28262</v>
      </c>
      <c r="G3286">
        <v>35.341586800000002</v>
      </c>
      <c r="H3286">
        <v>-80.765315099999995</v>
      </c>
      <c r="I3286">
        <v>3.5</v>
      </c>
      <c r="J3286">
        <v>129</v>
      </c>
      <c r="K3286">
        <v>1</v>
      </c>
      <c r="L3286" t="s">
        <v>264</v>
      </c>
    </row>
    <row r="3287" spans="1:12" x14ac:dyDescent="0.2">
      <c r="A3287" t="s">
        <v>11690</v>
      </c>
      <c r="B3287" t="s">
        <v>11691</v>
      </c>
      <c r="C3287" t="s">
        <v>11692</v>
      </c>
      <c r="D3287" t="s">
        <v>1452</v>
      </c>
      <c r="E3287" t="s">
        <v>16</v>
      </c>
      <c r="F3287">
        <v>28164</v>
      </c>
      <c r="G3287">
        <v>35.442653999999997</v>
      </c>
      <c r="H3287">
        <v>-80.989531999999997</v>
      </c>
      <c r="I3287">
        <v>5</v>
      </c>
      <c r="J3287">
        <v>5</v>
      </c>
      <c r="K3287">
        <v>1</v>
      </c>
      <c r="L3287" t="s">
        <v>7808</v>
      </c>
    </row>
    <row r="3288" spans="1:12" x14ac:dyDescent="0.2">
      <c r="A3288" t="s">
        <v>11693</v>
      </c>
      <c r="B3288" t="s">
        <v>11694</v>
      </c>
      <c r="C3288" t="s">
        <v>11695</v>
      </c>
      <c r="D3288" t="s">
        <v>39</v>
      </c>
      <c r="E3288" t="s">
        <v>16</v>
      </c>
      <c r="F3288">
        <v>28027</v>
      </c>
      <c r="G3288">
        <v>35.3678946</v>
      </c>
      <c r="H3288">
        <v>-80.665181899999993</v>
      </c>
      <c r="I3288">
        <v>4.5</v>
      </c>
      <c r="J3288">
        <v>3</v>
      </c>
      <c r="K3288">
        <v>1</v>
      </c>
      <c r="L3288" t="s">
        <v>11696</v>
      </c>
    </row>
    <row r="3289" spans="1:12" x14ac:dyDescent="0.2">
      <c r="A3289" t="s">
        <v>11697</v>
      </c>
      <c r="B3289" t="s">
        <v>11698</v>
      </c>
      <c r="C3289" t="s">
        <v>11699</v>
      </c>
      <c r="D3289" t="s">
        <v>39</v>
      </c>
      <c r="E3289" t="s">
        <v>16</v>
      </c>
      <c r="F3289">
        <v>28027</v>
      </c>
      <c r="G3289">
        <v>35.367522999999998</v>
      </c>
      <c r="H3289">
        <v>-80.719922999999994</v>
      </c>
      <c r="I3289">
        <v>3.5</v>
      </c>
      <c r="J3289">
        <v>3</v>
      </c>
      <c r="K3289">
        <v>1</v>
      </c>
      <c r="L3289" t="s">
        <v>11700</v>
      </c>
    </row>
    <row r="3290" spans="1:12" x14ac:dyDescent="0.2">
      <c r="A3290" t="s">
        <v>11701</v>
      </c>
      <c r="B3290" t="s">
        <v>11702</v>
      </c>
      <c r="C3290" t="s">
        <v>11703</v>
      </c>
      <c r="D3290" t="s">
        <v>21</v>
      </c>
      <c r="E3290" t="s">
        <v>16</v>
      </c>
      <c r="F3290">
        <v>28277</v>
      </c>
      <c r="G3290">
        <v>35.069795499999998</v>
      </c>
      <c r="H3290">
        <v>-80.842492899999996</v>
      </c>
      <c r="I3290">
        <v>3.5</v>
      </c>
      <c r="J3290">
        <v>3</v>
      </c>
      <c r="K3290">
        <v>1</v>
      </c>
      <c r="L3290" t="s">
        <v>11704</v>
      </c>
    </row>
    <row r="3291" spans="1:12" x14ac:dyDescent="0.2">
      <c r="A3291" t="s">
        <v>11705</v>
      </c>
      <c r="B3291" t="s">
        <v>11706</v>
      </c>
      <c r="C3291" t="s">
        <v>10290</v>
      </c>
      <c r="D3291" t="s">
        <v>21</v>
      </c>
      <c r="E3291" t="s">
        <v>16</v>
      </c>
      <c r="F3291">
        <v>28209</v>
      </c>
      <c r="G3291">
        <v>35.150281999999997</v>
      </c>
      <c r="H3291">
        <v>-80.850352000000001</v>
      </c>
      <c r="I3291">
        <v>3.5</v>
      </c>
      <c r="J3291">
        <v>23</v>
      </c>
      <c r="K3291">
        <v>1</v>
      </c>
      <c r="L3291" t="s">
        <v>2349</v>
      </c>
    </row>
    <row r="3292" spans="1:12" x14ac:dyDescent="0.2">
      <c r="A3292" t="s">
        <v>11707</v>
      </c>
      <c r="B3292" t="s">
        <v>11708</v>
      </c>
      <c r="C3292" t="s">
        <v>11709</v>
      </c>
      <c r="D3292" t="s">
        <v>21</v>
      </c>
      <c r="E3292" t="s">
        <v>16</v>
      </c>
      <c r="F3292">
        <v>28277</v>
      </c>
      <c r="G3292">
        <v>35.059113000000004</v>
      </c>
      <c r="H3292">
        <v>-80.813800000000001</v>
      </c>
      <c r="I3292">
        <v>5</v>
      </c>
      <c r="J3292">
        <v>3</v>
      </c>
      <c r="K3292">
        <v>1</v>
      </c>
      <c r="L3292" t="s">
        <v>1319</v>
      </c>
    </row>
    <row r="3293" spans="1:12" x14ac:dyDescent="0.2">
      <c r="A3293" t="s">
        <v>11710</v>
      </c>
      <c r="B3293" t="s">
        <v>11711</v>
      </c>
      <c r="C3293" t="s">
        <v>11712</v>
      </c>
      <c r="D3293" t="s">
        <v>21</v>
      </c>
      <c r="E3293" t="s">
        <v>16</v>
      </c>
      <c r="F3293">
        <v>28262</v>
      </c>
      <c r="G3293">
        <v>35.316375999999998</v>
      </c>
      <c r="H3293">
        <v>-80.740006600000001</v>
      </c>
      <c r="I3293">
        <v>2.5</v>
      </c>
      <c r="J3293">
        <v>28</v>
      </c>
      <c r="K3293">
        <v>0</v>
      </c>
      <c r="L3293" t="s">
        <v>155</v>
      </c>
    </row>
    <row r="3294" spans="1:12" x14ac:dyDescent="0.2">
      <c r="A3294" t="s">
        <v>11713</v>
      </c>
      <c r="B3294" t="s">
        <v>6825</v>
      </c>
      <c r="C3294" t="s">
        <v>11714</v>
      </c>
      <c r="D3294" t="s">
        <v>21</v>
      </c>
      <c r="E3294" t="s">
        <v>16</v>
      </c>
      <c r="F3294">
        <v>28205</v>
      </c>
      <c r="G3294">
        <v>35.196674999999999</v>
      </c>
      <c r="H3294">
        <v>-80.791789703099994</v>
      </c>
      <c r="I3294">
        <v>4.5</v>
      </c>
      <c r="J3294">
        <v>36</v>
      </c>
      <c r="K3294">
        <v>1</v>
      </c>
      <c r="L3294" t="s">
        <v>11715</v>
      </c>
    </row>
    <row r="3295" spans="1:12" x14ac:dyDescent="0.2">
      <c r="A3295" t="s">
        <v>11716</v>
      </c>
      <c r="B3295" t="s">
        <v>11717</v>
      </c>
      <c r="C3295" t="s">
        <v>11718</v>
      </c>
      <c r="D3295" t="s">
        <v>21</v>
      </c>
      <c r="E3295" t="s">
        <v>16</v>
      </c>
      <c r="F3295">
        <v>28207</v>
      </c>
      <c r="G3295">
        <v>35.201075199999998</v>
      </c>
      <c r="H3295">
        <v>-80.812918199999999</v>
      </c>
      <c r="I3295">
        <v>4.5</v>
      </c>
      <c r="J3295">
        <v>10</v>
      </c>
      <c r="K3295">
        <v>1</v>
      </c>
      <c r="L3295" t="s">
        <v>11719</v>
      </c>
    </row>
    <row r="3296" spans="1:12" x14ac:dyDescent="0.2">
      <c r="A3296" t="s">
        <v>11720</v>
      </c>
      <c r="B3296" t="s">
        <v>11721</v>
      </c>
      <c r="C3296" t="s">
        <v>6880</v>
      </c>
      <c r="D3296" t="s">
        <v>21</v>
      </c>
      <c r="E3296" t="s">
        <v>16</v>
      </c>
      <c r="F3296">
        <v>28273</v>
      </c>
      <c r="G3296">
        <v>35.098148140100001</v>
      </c>
      <c r="H3296">
        <v>-80.987746095199995</v>
      </c>
      <c r="I3296">
        <v>3.5</v>
      </c>
      <c r="J3296">
        <v>10</v>
      </c>
      <c r="K3296">
        <v>1</v>
      </c>
      <c r="L3296" t="s">
        <v>11722</v>
      </c>
    </row>
    <row r="3297" spans="1:12" x14ac:dyDescent="0.2">
      <c r="A3297" t="s">
        <v>11723</v>
      </c>
      <c r="B3297" t="s">
        <v>5309</v>
      </c>
      <c r="C3297" t="s">
        <v>11724</v>
      </c>
      <c r="D3297" t="s">
        <v>21</v>
      </c>
      <c r="E3297" t="s">
        <v>16</v>
      </c>
      <c r="F3297">
        <v>28209</v>
      </c>
      <c r="G3297">
        <v>35.198903724899999</v>
      </c>
      <c r="H3297">
        <v>-80.868387222300001</v>
      </c>
      <c r="I3297">
        <v>2</v>
      </c>
      <c r="J3297">
        <v>8</v>
      </c>
      <c r="K3297">
        <v>1</v>
      </c>
      <c r="L3297" t="s">
        <v>4329</v>
      </c>
    </row>
    <row r="3298" spans="1:12" x14ac:dyDescent="0.2">
      <c r="A3298" t="s">
        <v>11725</v>
      </c>
      <c r="B3298" t="s">
        <v>11726</v>
      </c>
      <c r="C3298" t="s">
        <v>11727</v>
      </c>
      <c r="D3298" t="s">
        <v>26</v>
      </c>
      <c r="E3298" t="s">
        <v>16</v>
      </c>
      <c r="F3298">
        <v>28078</v>
      </c>
      <c r="G3298">
        <v>35.409260151799998</v>
      </c>
      <c r="H3298">
        <v>-80.860172679800002</v>
      </c>
      <c r="I3298">
        <v>3.5</v>
      </c>
      <c r="J3298">
        <v>43</v>
      </c>
      <c r="K3298">
        <v>0</v>
      </c>
      <c r="L3298" t="s">
        <v>11728</v>
      </c>
    </row>
    <row r="3299" spans="1:12" x14ac:dyDescent="0.2">
      <c r="A3299" t="s">
        <v>11729</v>
      </c>
      <c r="B3299" t="s">
        <v>11730</v>
      </c>
      <c r="C3299" t="s">
        <v>11731</v>
      </c>
      <c r="D3299" t="s">
        <v>21</v>
      </c>
      <c r="E3299" t="s">
        <v>16</v>
      </c>
      <c r="F3299">
        <v>28202</v>
      </c>
      <c r="G3299">
        <v>35.230835399999997</v>
      </c>
      <c r="H3299">
        <v>-80.844331400000002</v>
      </c>
      <c r="I3299">
        <v>2</v>
      </c>
      <c r="J3299">
        <v>24</v>
      </c>
      <c r="K3299">
        <v>0</v>
      </c>
      <c r="L3299" t="s">
        <v>11732</v>
      </c>
    </row>
    <row r="3300" spans="1:12" x14ac:dyDescent="0.2">
      <c r="A3300" t="s">
        <v>11733</v>
      </c>
      <c r="B3300" t="s">
        <v>11734</v>
      </c>
      <c r="C3300" t="s">
        <v>11735</v>
      </c>
      <c r="D3300" t="s">
        <v>21</v>
      </c>
      <c r="E3300" t="s">
        <v>16</v>
      </c>
      <c r="F3300">
        <v>28214</v>
      </c>
      <c r="G3300">
        <v>35.257241</v>
      </c>
      <c r="H3300">
        <v>-80.944453899999999</v>
      </c>
      <c r="I3300">
        <v>4.5</v>
      </c>
      <c r="J3300">
        <v>4</v>
      </c>
      <c r="K3300">
        <v>1</v>
      </c>
      <c r="L3300" t="s">
        <v>58</v>
      </c>
    </row>
    <row r="3301" spans="1:12" x14ac:dyDescent="0.2">
      <c r="A3301" t="s">
        <v>11736</v>
      </c>
      <c r="B3301" t="s">
        <v>11737</v>
      </c>
      <c r="C3301" t="s">
        <v>11738</v>
      </c>
      <c r="D3301" t="s">
        <v>21</v>
      </c>
      <c r="E3301" t="s">
        <v>16</v>
      </c>
      <c r="F3301">
        <v>28203</v>
      </c>
      <c r="G3301">
        <v>35.201419696400002</v>
      </c>
      <c r="H3301">
        <v>-80.8441675511</v>
      </c>
      <c r="I3301">
        <v>3.5</v>
      </c>
      <c r="J3301">
        <v>9</v>
      </c>
      <c r="K3301">
        <v>0</v>
      </c>
      <c r="L3301" t="s">
        <v>11739</v>
      </c>
    </row>
    <row r="3302" spans="1:12" x14ac:dyDescent="0.2">
      <c r="A3302" t="s">
        <v>11740</v>
      </c>
      <c r="B3302" t="s">
        <v>3204</v>
      </c>
      <c r="C3302" t="s">
        <v>11741</v>
      </c>
      <c r="D3302" t="s">
        <v>39</v>
      </c>
      <c r="E3302" t="s">
        <v>16</v>
      </c>
      <c r="F3302">
        <v>28027</v>
      </c>
      <c r="G3302">
        <v>35.419334999999997</v>
      </c>
      <c r="H3302">
        <v>-80.743126000000004</v>
      </c>
      <c r="I3302">
        <v>3.5</v>
      </c>
      <c r="J3302">
        <v>6</v>
      </c>
      <c r="K3302">
        <v>1</v>
      </c>
      <c r="L3302" t="s">
        <v>11742</v>
      </c>
    </row>
    <row r="3303" spans="1:12" x14ac:dyDescent="0.2">
      <c r="A3303" t="s">
        <v>11743</v>
      </c>
      <c r="B3303" t="s">
        <v>11744</v>
      </c>
      <c r="C3303" t="s">
        <v>11745</v>
      </c>
      <c r="D3303" t="s">
        <v>21</v>
      </c>
      <c r="E3303" t="s">
        <v>16</v>
      </c>
      <c r="F3303">
        <v>28278</v>
      </c>
      <c r="G3303">
        <v>35.1032504</v>
      </c>
      <c r="H3303">
        <v>-80.990819700000003</v>
      </c>
      <c r="I3303">
        <v>3</v>
      </c>
      <c r="J3303">
        <v>31</v>
      </c>
      <c r="K3303">
        <v>1</v>
      </c>
      <c r="L3303" t="s">
        <v>264</v>
      </c>
    </row>
    <row r="3304" spans="1:12" x14ac:dyDescent="0.2">
      <c r="A3304" t="s">
        <v>11746</v>
      </c>
      <c r="B3304" t="s">
        <v>6794</v>
      </c>
      <c r="C3304" t="s">
        <v>11747</v>
      </c>
      <c r="D3304" t="s">
        <v>643</v>
      </c>
      <c r="E3304" t="s">
        <v>16</v>
      </c>
      <c r="F3304">
        <v>28079</v>
      </c>
      <c r="G3304">
        <v>35.080356999999999</v>
      </c>
      <c r="H3304">
        <v>-80.656139999999994</v>
      </c>
      <c r="I3304">
        <v>2</v>
      </c>
      <c r="J3304">
        <v>18</v>
      </c>
      <c r="K3304">
        <v>1</v>
      </c>
      <c r="L3304" t="s">
        <v>11634</v>
      </c>
    </row>
    <row r="3305" spans="1:12" x14ac:dyDescent="0.2">
      <c r="A3305" t="s">
        <v>11748</v>
      </c>
      <c r="B3305" t="s">
        <v>11749</v>
      </c>
      <c r="D3305" t="s">
        <v>21</v>
      </c>
      <c r="E3305" t="s">
        <v>16</v>
      </c>
      <c r="G3305">
        <v>35.227086900000003</v>
      </c>
      <c r="H3305">
        <v>-80.843126699999999</v>
      </c>
      <c r="I3305">
        <v>5</v>
      </c>
      <c r="J3305">
        <v>5</v>
      </c>
      <c r="K3305">
        <v>0</v>
      </c>
      <c r="L3305" t="s">
        <v>11750</v>
      </c>
    </row>
    <row r="3306" spans="1:12" x14ac:dyDescent="0.2">
      <c r="A3306" t="s">
        <v>11751</v>
      </c>
      <c r="B3306" t="s">
        <v>11752</v>
      </c>
      <c r="C3306" t="s">
        <v>11753</v>
      </c>
      <c r="D3306" t="s">
        <v>21</v>
      </c>
      <c r="E3306" t="s">
        <v>16</v>
      </c>
      <c r="F3306">
        <v>28210</v>
      </c>
      <c r="G3306">
        <v>35.117052999999999</v>
      </c>
      <c r="H3306">
        <v>-80.856650000000002</v>
      </c>
      <c r="I3306">
        <v>4.5</v>
      </c>
      <c r="J3306">
        <v>26</v>
      </c>
      <c r="K3306">
        <v>1</v>
      </c>
      <c r="L3306" t="s">
        <v>11754</v>
      </c>
    </row>
    <row r="3307" spans="1:12" x14ac:dyDescent="0.2">
      <c r="A3307" t="s">
        <v>11755</v>
      </c>
      <c r="B3307" t="s">
        <v>11756</v>
      </c>
      <c r="C3307" t="s">
        <v>11757</v>
      </c>
      <c r="D3307" t="s">
        <v>21</v>
      </c>
      <c r="E3307" t="s">
        <v>16</v>
      </c>
      <c r="F3307">
        <v>28277</v>
      </c>
      <c r="G3307">
        <v>35.054130999999998</v>
      </c>
      <c r="H3307">
        <v>-80.851939999999999</v>
      </c>
      <c r="I3307">
        <v>4</v>
      </c>
      <c r="J3307">
        <v>12</v>
      </c>
      <c r="K3307">
        <v>1</v>
      </c>
      <c r="L3307" t="s">
        <v>11758</v>
      </c>
    </row>
    <row r="3308" spans="1:12" x14ac:dyDescent="0.2">
      <c r="A3308" t="s">
        <v>11759</v>
      </c>
      <c r="B3308" t="s">
        <v>7977</v>
      </c>
      <c r="C3308" t="s">
        <v>11760</v>
      </c>
      <c r="D3308" t="s">
        <v>30</v>
      </c>
      <c r="E3308" t="s">
        <v>16</v>
      </c>
      <c r="F3308">
        <v>28054</v>
      </c>
      <c r="G3308">
        <v>35.263336523699998</v>
      </c>
      <c r="H3308">
        <v>-81.132968434399999</v>
      </c>
      <c r="I3308">
        <v>2</v>
      </c>
      <c r="J3308">
        <v>34</v>
      </c>
      <c r="K3308">
        <v>1</v>
      </c>
      <c r="L3308" t="s">
        <v>11761</v>
      </c>
    </row>
    <row r="3309" spans="1:12" x14ac:dyDescent="0.2">
      <c r="A3309" t="s">
        <v>11762</v>
      </c>
      <c r="B3309" t="s">
        <v>11763</v>
      </c>
      <c r="C3309" t="s">
        <v>11764</v>
      </c>
      <c r="D3309" t="s">
        <v>21</v>
      </c>
      <c r="E3309" t="s">
        <v>16</v>
      </c>
      <c r="F3309">
        <v>28208</v>
      </c>
      <c r="G3309">
        <v>35.242736600000001</v>
      </c>
      <c r="H3309">
        <v>-80.888407400000006</v>
      </c>
      <c r="I3309">
        <v>2.5</v>
      </c>
      <c r="J3309">
        <v>13</v>
      </c>
      <c r="K3309">
        <v>1</v>
      </c>
      <c r="L3309" t="s">
        <v>943</v>
      </c>
    </row>
    <row r="3310" spans="1:12" x14ac:dyDescent="0.2">
      <c r="A3310" t="s">
        <v>11765</v>
      </c>
      <c r="B3310" t="s">
        <v>11766</v>
      </c>
      <c r="C3310" t="s">
        <v>11767</v>
      </c>
      <c r="D3310" t="s">
        <v>21</v>
      </c>
      <c r="E3310" t="s">
        <v>16</v>
      </c>
      <c r="F3310">
        <v>28207</v>
      </c>
      <c r="G3310">
        <v>35.209026199999997</v>
      </c>
      <c r="H3310">
        <v>-80.823192300000002</v>
      </c>
      <c r="I3310">
        <v>4</v>
      </c>
      <c r="J3310">
        <v>8</v>
      </c>
      <c r="K3310">
        <v>0</v>
      </c>
      <c r="L3310" t="s">
        <v>11768</v>
      </c>
    </row>
    <row r="3311" spans="1:12" x14ac:dyDescent="0.2">
      <c r="A3311" t="s">
        <v>11769</v>
      </c>
      <c r="B3311" t="s">
        <v>11770</v>
      </c>
      <c r="C3311" t="s">
        <v>11771</v>
      </c>
      <c r="D3311" t="s">
        <v>21</v>
      </c>
      <c r="E3311" t="s">
        <v>16</v>
      </c>
      <c r="F3311">
        <v>28204</v>
      </c>
      <c r="G3311">
        <v>35.203254399999999</v>
      </c>
      <c r="H3311">
        <v>-80.811750700000005</v>
      </c>
      <c r="I3311">
        <v>5</v>
      </c>
      <c r="J3311">
        <v>6</v>
      </c>
      <c r="K3311">
        <v>1</v>
      </c>
      <c r="L3311" t="s">
        <v>2315</v>
      </c>
    </row>
    <row r="3312" spans="1:12" x14ac:dyDescent="0.2">
      <c r="A3312" t="s">
        <v>11772</v>
      </c>
      <c r="B3312" t="s">
        <v>11773</v>
      </c>
      <c r="C3312" t="s">
        <v>11774</v>
      </c>
      <c r="D3312" t="s">
        <v>21</v>
      </c>
      <c r="E3312" t="s">
        <v>16</v>
      </c>
      <c r="F3312">
        <v>28269</v>
      </c>
      <c r="G3312">
        <v>35.383316000000001</v>
      </c>
      <c r="H3312">
        <v>-80.785273000000004</v>
      </c>
      <c r="I3312">
        <v>2</v>
      </c>
      <c r="J3312">
        <v>4</v>
      </c>
      <c r="K3312">
        <v>1</v>
      </c>
      <c r="L3312" t="s">
        <v>11775</v>
      </c>
    </row>
    <row r="3313" spans="1:12" x14ac:dyDescent="0.2">
      <c r="A3313" t="s">
        <v>11776</v>
      </c>
      <c r="B3313" t="s">
        <v>11777</v>
      </c>
      <c r="C3313" t="s">
        <v>7563</v>
      </c>
      <c r="D3313" t="s">
        <v>21</v>
      </c>
      <c r="E3313" t="s">
        <v>16</v>
      </c>
      <c r="F3313">
        <v>28213</v>
      </c>
      <c r="G3313">
        <v>35.306927999999999</v>
      </c>
      <c r="H3313">
        <v>-80.721166100000005</v>
      </c>
      <c r="I3313">
        <v>4</v>
      </c>
      <c r="J3313">
        <v>30</v>
      </c>
      <c r="K3313">
        <v>1</v>
      </c>
      <c r="L3313" t="s">
        <v>1820</v>
      </c>
    </row>
    <row r="3314" spans="1:12" x14ac:dyDescent="0.2">
      <c r="A3314" t="s">
        <v>11778</v>
      </c>
      <c r="B3314" t="s">
        <v>11779</v>
      </c>
      <c r="C3314" t="s">
        <v>11780</v>
      </c>
      <c r="D3314" t="s">
        <v>167</v>
      </c>
      <c r="E3314" t="s">
        <v>16</v>
      </c>
      <c r="F3314">
        <v>28075</v>
      </c>
      <c r="G3314">
        <v>35.324548227000001</v>
      </c>
      <c r="H3314">
        <v>-80.647884017500004</v>
      </c>
      <c r="I3314">
        <v>3.5</v>
      </c>
      <c r="J3314">
        <v>3</v>
      </c>
      <c r="K3314">
        <v>1</v>
      </c>
      <c r="L3314" t="s">
        <v>11781</v>
      </c>
    </row>
    <row r="3315" spans="1:12" x14ac:dyDescent="0.2">
      <c r="A3315" t="s">
        <v>11782</v>
      </c>
      <c r="B3315" t="s">
        <v>11783</v>
      </c>
      <c r="C3315" t="s">
        <v>11784</v>
      </c>
      <c r="D3315" t="s">
        <v>21</v>
      </c>
      <c r="E3315" t="s">
        <v>16</v>
      </c>
      <c r="F3315">
        <v>28216</v>
      </c>
      <c r="G3315">
        <v>35.348958000000003</v>
      </c>
      <c r="H3315">
        <v>-80.857715999999996</v>
      </c>
      <c r="I3315">
        <v>3.5</v>
      </c>
      <c r="J3315">
        <v>7</v>
      </c>
      <c r="K3315">
        <v>1</v>
      </c>
      <c r="L3315" t="s">
        <v>11785</v>
      </c>
    </row>
    <row r="3316" spans="1:12" x14ac:dyDescent="0.2">
      <c r="A3316" t="s">
        <v>11786</v>
      </c>
      <c r="B3316" t="s">
        <v>11787</v>
      </c>
      <c r="C3316" t="s">
        <v>11788</v>
      </c>
      <c r="D3316" t="s">
        <v>21</v>
      </c>
      <c r="E3316" t="s">
        <v>16</v>
      </c>
      <c r="F3316">
        <v>28273</v>
      </c>
      <c r="G3316">
        <v>35.129599200000001</v>
      </c>
      <c r="H3316">
        <v>-80.875539700000004</v>
      </c>
      <c r="I3316">
        <v>2</v>
      </c>
      <c r="J3316">
        <v>8</v>
      </c>
      <c r="K3316">
        <v>0</v>
      </c>
      <c r="L3316" t="s">
        <v>11789</v>
      </c>
    </row>
    <row r="3317" spans="1:12" x14ac:dyDescent="0.2">
      <c r="A3317" t="s">
        <v>11790</v>
      </c>
      <c r="B3317" t="s">
        <v>11791</v>
      </c>
      <c r="C3317" t="s">
        <v>11792</v>
      </c>
      <c r="D3317" t="s">
        <v>135</v>
      </c>
      <c r="E3317" t="s">
        <v>16</v>
      </c>
      <c r="F3317">
        <v>28105</v>
      </c>
      <c r="G3317">
        <v>35.082032588300002</v>
      </c>
      <c r="H3317">
        <v>-80.728996654599996</v>
      </c>
      <c r="I3317">
        <v>3</v>
      </c>
      <c r="J3317">
        <v>49</v>
      </c>
      <c r="K3317">
        <v>1</v>
      </c>
      <c r="L3317" t="s">
        <v>11793</v>
      </c>
    </row>
    <row r="3318" spans="1:12" x14ac:dyDescent="0.2">
      <c r="A3318" t="s">
        <v>11794</v>
      </c>
      <c r="B3318" t="s">
        <v>11795</v>
      </c>
      <c r="C3318" t="s">
        <v>11796</v>
      </c>
      <c r="D3318" t="s">
        <v>2611</v>
      </c>
      <c r="E3318" t="s">
        <v>16</v>
      </c>
      <c r="F3318">
        <v>28117</v>
      </c>
      <c r="G3318">
        <v>35.526884858400003</v>
      </c>
      <c r="H3318">
        <v>-80.868138711599997</v>
      </c>
      <c r="I3318">
        <v>4.5</v>
      </c>
      <c r="J3318">
        <v>9</v>
      </c>
      <c r="K3318">
        <v>1</v>
      </c>
      <c r="L3318" t="s">
        <v>11797</v>
      </c>
    </row>
    <row r="3319" spans="1:12" x14ac:dyDescent="0.2">
      <c r="A3319" t="s">
        <v>11798</v>
      </c>
      <c r="B3319" t="s">
        <v>11799</v>
      </c>
      <c r="C3319" t="s">
        <v>11800</v>
      </c>
      <c r="D3319" t="s">
        <v>21</v>
      </c>
      <c r="E3319" t="s">
        <v>16</v>
      </c>
      <c r="F3319">
        <v>28208</v>
      </c>
      <c r="G3319">
        <v>35.2204969573</v>
      </c>
      <c r="H3319">
        <v>-80.942915781699995</v>
      </c>
      <c r="I3319">
        <v>2</v>
      </c>
      <c r="J3319">
        <v>3</v>
      </c>
      <c r="K3319">
        <v>1</v>
      </c>
      <c r="L3319" t="s">
        <v>416</v>
      </c>
    </row>
    <row r="3320" spans="1:12" x14ac:dyDescent="0.2">
      <c r="A3320" t="s">
        <v>11801</v>
      </c>
      <c r="B3320" t="s">
        <v>11274</v>
      </c>
      <c r="C3320" t="s">
        <v>11802</v>
      </c>
      <c r="D3320" t="s">
        <v>135</v>
      </c>
      <c r="E3320" t="s">
        <v>16</v>
      </c>
      <c r="F3320">
        <v>28105</v>
      </c>
      <c r="G3320">
        <v>35.135216999999997</v>
      </c>
      <c r="H3320">
        <v>-80.714618000000002</v>
      </c>
      <c r="I3320">
        <v>2</v>
      </c>
      <c r="J3320">
        <v>47</v>
      </c>
      <c r="K3320">
        <v>1</v>
      </c>
      <c r="L3320" t="s">
        <v>11803</v>
      </c>
    </row>
    <row r="3321" spans="1:12" x14ac:dyDescent="0.2">
      <c r="A3321" t="s">
        <v>11804</v>
      </c>
      <c r="B3321" t="s">
        <v>11805</v>
      </c>
      <c r="C3321" t="s">
        <v>1082</v>
      </c>
      <c r="D3321" t="s">
        <v>21</v>
      </c>
      <c r="E3321" t="s">
        <v>16</v>
      </c>
      <c r="F3321">
        <v>28204</v>
      </c>
      <c r="G3321">
        <v>35.2121961</v>
      </c>
      <c r="H3321">
        <v>-80.818460400000006</v>
      </c>
      <c r="I3321">
        <v>3.5</v>
      </c>
      <c r="J3321">
        <v>8</v>
      </c>
      <c r="K3321">
        <v>0</v>
      </c>
      <c r="L3321" t="s">
        <v>11806</v>
      </c>
    </row>
    <row r="3322" spans="1:12" x14ac:dyDescent="0.2">
      <c r="A3322" t="s">
        <v>11807</v>
      </c>
      <c r="B3322" t="s">
        <v>6950</v>
      </c>
      <c r="C3322" t="s">
        <v>11808</v>
      </c>
      <c r="D3322" t="s">
        <v>15</v>
      </c>
      <c r="E3322" t="s">
        <v>16</v>
      </c>
      <c r="F3322">
        <v>28031</v>
      </c>
      <c r="G3322">
        <v>35.481628600000001</v>
      </c>
      <c r="H3322">
        <v>-80.883105200000003</v>
      </c>
      <c r="I3322">
        <v>1.5</v>
      </c>
      <c r="J3322">
        <v>8</v>
      </c>
      <c r="K3322">
        <v>1</v>
      </c>
      <c r="L3322" t="s">
        <v>1323</v>
      </c>
    </row>
    <row r="3323" spans="1:12" x14ac:dyDescent="0.2">
      <c r="A3323" t="s">
        <v>11809</v>
      </c>
      <c r="B3323" t="s">
        <v>11810</v>
      </c>
      <c r="C3323" t="s">
        <v>11811</v>
      </c>
      <c r="D3323" t="s">
        <v>295</v>
      </c>
      <c r="E3323" t="s">
        <v>16</v>
      </c>
      <c r="F3323">
        <v>28134</v>
      </c>
      <c r="G3323">
        <v>35.092758400000001</v>
      </c>
      <c r="H3323">
        <v>-80.885079200000007</v>
      </c>
      <c r="I3323">
        <v>5</v>
      </c>
      <c r="J3323">
        <v>3</v>
      </c>
      <c r="K3323">
        <v>1</v>
      </c>
      <c r="L3323" t="s">
        <v>11812</v>
      </c>
    </row>
    <row r="3324" spans="1:12" x14ac:dyDescent="0.2">
      <c r="A3324" t="s">
        <v>11813</v>
      </c>
      <c r="B3324" t="s">
        <v>3729</v>
      </c>
      <c r="C3324" t="s">
        <v>11814</v>
      </c>
      <c r="D3324" t="s">
        <v>62</v>
      </c>
      <c r="E3324" t="s">
        <v>16</v>
      </c>
      <c r="F3324">
        <v>28227</v>
      </c>
      <c r="G3324">
        <v>35.171284999999997</v>
      </c>
      <c r="H3324">
        <v>-80.657221699999994</v>
      </c>
      <c r="I3324">
        <v>4</v>
      </c>
      <c r="J3324">
        <v>3</v>
      </c>
      <c r="K3324">
        <v>1</v>
      </c>
      <c r="L3324" t="s">
        <v>1394</v>
      </c>
    </row>
    <row r="3325" spans="1:12" x14ac:dyDescent="0.2">
      <c r="A3325" t="s">
        <v>11815</v>
      </c>
      <c r="B3325" t="s">
        <v>11816</v>
      </c>
      <c r="C3325" t="s">
        <v>11817</v>
      </c>
      <c r="D3325" t="s">
        <v>21</v>
      </c>
      <c r="E3325" t="s">
        <v>16</v>
      </c>
      <c r="F3325">
        <v>28217</v>
      </c>
      <c r="G3325">
        <v>35.156858999999997</v>
      </c>
      <c r="H3325">
        <v>-80.877774099999996</v>
      </c>
      <c r="I3325">
        <v>5</v>
      </c>
      <c r="J3325">
        <v>3</v>
      </c>
      <c r="K3325">
        <v>1</v>
      </c>
      <c r="L3325" t="s">
        <v>9693</v>
      </c>
    </row>
    <row r="3326" spans="1:12" x14ac:dyDescent="0.2">
      <c r="A3326" t="s">
        <v>11818</v>
      </c>
      <c r="B3326" t="s">
        <v>11819</v>
      </c>
      <c r="C3326" t="s">
        <v>11820</v>
      </c>
      <c r="D3326" t="s">
        <v>21</v>
      </c>
      <c r="E3326" t="s">
        <v>16</v>
      </c>
      <c r="F3326">
        <v>28202</v>
      </c>
      <c r="G3326">
        <v>35.228997</v>
      </c>
      <c r="H3326">
        <v>-80.849962000000005</v>
      </c>
      <c r="I3326">
        <v>5</v>
      </c>
      <c r="J3326">
        <v>3</v>
      </c>
      <c r="K3326">
        <v>1</v>
      </c>
      <c r="L3326" t="s">
        <v>901</v>
      </c>
    </row>
    <row r="3327" spans="1:12" x14ac:dyDescent="0.2">
      <c r="A3327" t="s">
        <v>11821</v>
      </c>
      <c r="B3327" t="s">
        <v>11822</v>
      </c>
      <c r="C3327" t="s">
        <v>11823</v>
      </c>
      <c r="D3327" t="s">
        <v>21</v>
      </c>
      <c r="E3327" t="s">
        <v>16</v>
      </c>
      <c r="F3327">
        <v>28204</v>
      </c>
      <c r="G3327">
        <v>35.218199200000001</v>
      </c>
      <c r="H3327">
        <v>-80.843184800000003</v>
      </c>
      <c r="I3327">
        <v>3.5</v>
      </c>
      <c r="J3327">
        <v>20</v>
      </c>
      <c r="K3327">
        <v>1</v>
      </c>
      <c r="L3327" t="s">
        <v>11824</v>
      </c>
    </row>
    <row r="3328" spans="1:12" x14ac:dyDescent="0.2">
      <c r="A3328" t="s">
        <v>11825</v>
      </c>
      <c r="B3328" t="s">
        <v>11826</v>
      </c>
      <c r="C3328" t="s">
        <v>11827</v>
      </c>
      <c r="D3328" t="s">
        <v>26</v>
      </c>
      <c r="E3328" t="s">
        <v>16</v>
      </c>
      <c r="F3328">
        <v>28078</v>
      </c>
      <c r="G3328">
        <v>35.412439900000003</v>
      </c>
      <c r="H3328">
        <v>-80.860534000000001</v>
      </c>
      <c r="I3328">
        <v>3.5</v>
      </c>
      <c r="J3328">
        <v>5</v>
      </c>
      <c r="K3328">
        <v>1</v>
      </c>
      <c r="L3328" t="s">
        <v>11828</v>
      </c>
    </row>
    <row r="3329" spans="1:12" x14ac:dyDescent="0.2">
      <c r="A3329" t="s">
        <v>11829</v>
      </c>
      <c r="B3329" t="s">
        <v>11830</v>
      </c>
      <c r="C3329" t="s">
        <v>11831</v>
      </c>
      <c r="D3329" t="s">
        <v>21</v>
      </c>
      <c r="E3329" t="s">
        <v>16</v>
      </c>
      <c r="F3329">
        <v>28217</v>
      </c>
      <c r="G3329">
        <v>35.133871300000003</v>
      </c>
      <c r="H3329">
        <v>-80.893291199999993</v>
      </c>
      <c r="I3329">
        <v>4</v>
      </c>
      <c r="J3329">
        <v>27</v>
      </c>
      <c r="K3329">
        <v>1</v>
      </c>
      <c r="L3329" t="s">
        <v>11832</v>
      </c>
    </row>
    <row r="3330" spans="1:12" x14ac:dyDescent="0.2">
      <c r="A3330" t="s">
        <v>11833</v>
      </c>
      <c r="B3330" t="s">
        <v>11834</v>
      </c>
      <c r="C3330" t="s">
        <v>11835</v>
      </c>
      <c r="D3330" t="s">
        <v>21</v>
      </c>
      <c r="E3330" t="s">
        <v>16</v>
      </c>
      <c r="F3330">
        <v>28212</v>
      </c>
      <c r="G3330">
        <v>35.1878393</v>
      </c>
      <c r="H3330">
        <v>-80.760780499999996</v>
      </c>
      <c r="I3330">
        <v>3</v>
      </c>
      <c r="J3330">
        <v>14</v>
      </c>
      <c r="K3330">
        <v>0</v>
      </c>
      <c r="L3330" t="s">
        <v>11836</v>
      </c>
    </row>
    <row r="3331" spans="1:12" x14ac:dyDescent="0.2">
      <c r="A3331" t="s">
        <v>11837</v>
      </c>
      <c r="B3331" t="s">
        <v>11838</v>
      </c>
      <c r="C3331" t="s">
        <v>11839</v>
      </c>
      <c r="D3331" t="s">
        <v>21</v>
      </c>
      <c r="E3331" t="s">
        <v>16</v>
      </c>
      <c r="F3331">
        <v>28217</v>
      </c>
      <c r="G3331">
        <v>35.191033599999997</v>
      </c>
      <c r="H3331">
        <v>-80.887449700000005</v>
      </c>
      <c r="I3331">
        <v>4</v>
      </c>
      <c r="J3331">
        <v>17</v>
      </c>
      <c r="K3331">
        <v>0</v>
      </c>
      <c r="L3331" t="s">
        <v>11840</v>
      </c>
    </row>
    <row r="3332" spans="1:12" x14ac:dyDescent="0.2">
      <c r="A3332" t="s">
        <v>11841</v>
      </c>
      <c r="B3332" t="s">
        <v>11842</v>
      </c>
      <c r="C3332" t="s">
        <v>11843</v>
      </c>
      <c r="D3332" t="s">
        <v>295</v>
      </c>
      <c r="E3332" t="s">
        <v>16</v>
      </c>
      <c r="F3332">
        <v>28134</v>
      </c>
      <c r="G3332">
        <v>35.068522999999999</v>
      </c>
      <c r="H3332">
        <v>-80.878332</v>
      </c>
      <c r="I3332">
        <v>3</v>
      </c>
      <c r="J3332">
        <v>5</v>
      </c>
      <c r="K3332">
        <v>0</v>
      </c>
      <c r="L3332" t="s">
        <v>709</v>
      </c>
    </row>
    <row r="3333" spans="1:12" x14ac:dyDescent="0.2">
      <c r="A3333" t="s">
        <v>11844</v>
      </c>
      <c r="B3333" t="s">
        <v>11845</v>
      </c>
      <c r="C3333" t="s">
        <v>11846</v>
      </c>
      <c r="D3333" t="s">
        <v>15</v>
      </c>
      <c r="E3333" t="s">
        <v>16</v>
      </c>
      <c r="F3333">
        <v>28031</v>
      </c>
      <c r="G3333">
        <v>35.479604299999998</v>
      </c>
      <c r="H3333">
        <v>-80.888234499999996</v>
      </c>
      <c r="I3333">
        <v>5</v>
      </c>
      <c r="J3333">
        <v>5</v>
      </c>
      <c r="K3333">
        <v>1</v>
      </c>
      <c r="L3333" t="s">
        <v>11847</v>
      </c>
    </row>
    <row r="3334" spans="1:12" x14ac:dyDescent="0.2">
      <c r="A3334" t="s">
        <v>11848</v>
      </c>
      <c r="B3334" t="s">
        <v>11849</v>
      </c>
      <c r="C3334" t="s">
        <v>6784</v>
      </c>
      <c r="D3334" t="s">
        <v>39</v>
      </c>
      <c r="E3334" t="s">
        <v>16</v>
      </c>
      <c r="F3334">
        <v>28027</v>
      </c>
      <c r="G3334">
        <v>35.368026897599997</v>
      </c>
      <c r="H3334">
        <v>-80.721243917899997</v>
      </c>
      <c r="I3334">
        <v>1</v>
      </c>
      <c r="J3334">
        <v>3</v>
      </c>
      <c r="K3334">
        <v>1</v>
      </c>
      <c r="L3334" t="s">
        <v>11850</v>
      </c>
    </row>
    <row r="3335" spans="1:12" x14ac:dyDescent="0.2">
      <c r="A3335" t="s">
        <v>11851</v>
      </c>
      <c r="B3335" t="s">
        <v>11852</v>
      </c>
      <c r="C3335" t="s">
        <v>6898</v>
      </c>
      <c r="D3335" t="s">
        <v>21</v>
      </c>
      <c r="E3335" t="s">
        <v>16</v>
      </c>
      <c r="F3335">
        <v>28202</v>
      </c>
      <c r="G3335">
        <v>35.202849200000003</v>
      </c>
      <c r="H3335">
        <v>-80.846119999999999</v>
      </c>
      <c r="I3335">
        <v>3.5</v>
      </c>
      <c r="J3335">
        <v>4</v>
      </c>
      <c r="K3335">
        <v>0</v>
      </c>
      <c r="L3335" t="s">
        <v>11853</v>
      </c>
    </row>
    <row r="3336" spans="1:12" x14ac:dyDescent="0.2">
      <c r="A3336" t="s">
        <v>11854</v>
      </c>
      <c r="B3336" t="s">
        <v>11855</v>
      </c>
      <c r="C3336" t="s">
        <v>11856</v>
      </c>
      <c r="D3336" t="s">
        <v>39</v>
      </c>
      <c r="E3336" t="s">
        <v>16</v>
      </c>
      <c r="F3336">
        <v>28025</v>
      </c>
      <c r="G3336">
        <v>35.444093299999999</v>
      </c>
      <c r="H3336">
        <v>-80.595785100000001</v>
      </c>
      <c r="I3336">
        <v>3.5</v>
      </c>
      <c r="J3336">
        <v>16</v>
      </c>
      <c r="K3336">
        <v>0</v>
      </c>
      <c r="L3336" t="s">
        <v>11857</v>
      </c>
    </row>
    <row r="3337" spans="1:12" x14ac:dyDescent="0.2">
      <c r="A3337" t="e">
        <f>-i1wSFSaGMyxZeltm9eIvQ</f>
        <v>#NAME?</v>
      </c>
      <c r="B3337" t="s">
        <v>6825</v>
      </c>
      <c r="C3337" t="s">
        <v>11858</v>
      </c>
      <c r="D3337" t="s">
        <v>21</v>
      </c>
      <c r="E3337" t="s">
        <v>16</v>
      </c>
      <c r="F3337">
        <v>28262</v>
      </c>
      <c r="G3337">
        <v>35.335524100000001</v>
      </c>
      <c r="H3337">
        <v>-80.753442399999997</v>
      </c>
      <c r="I3337">
        <v>3.5</v>
      </c>
      <c r="J3337">
        <v>56</v>
      </c>
      <c r="K3337">
        <v>1</v>
      </c>
      <c r="L3337" t="s">
        <v>1928</v>
      </c>
    </row>
    <row r="3338" spans="1:12" x14ac:dyDescent="0.2">
      <c r="A3338" t="s">
        <v>11859</v>
      </c>
      <c r="B3338" t="s">
        <v>11860</v>
      </c>
      <c r="C3338" t="s">
        <v>11861</v>
      </c>
      <c r="D3338" t="s">
        <v>295</v>
      </c>
      <c r="E3338" t="s">
        <v>16</v>
      </c>
      <c r="F3338">
        <v>28134</v>
      </c>
      <c r="G3338">
        <v>35.084796500000003</v>
      </c>
      <c r="H3338">
        <v>-80.889634299999997</v>
      </c>
      <c r="I3338">
        <v>4</v>
      </c>
      <c r="J3338">
        <v>3</v>
      </c>
      <c r="K3338">
        <v>0</v>
      </c>
      <c r="L3338" t="s">
        <v>5554</v>
      </c>
    </row>
    <row r="3339" spans="1:12" x14ac:dyDescent="0.2">
      <c r="A3339" t="s">
        <v>11862</v>
      </c>
      <c r="B3339" t="s">
        <v>11863</v>
      </c>
      <c r="C3339" t="s">
        <v>11864</v>
      </c>
      <c r="D3339" t="s">
        <v>39</v>
      </c>
      <c r="E3339" t="s">
        <v>16</v>
      </c>
      <c r="F3339">
        <v>28027</v>
      </c>
      <c r="G3339">
        <v>35.3834837486</v>
      </c>
      <c r="H3339">
        <v>-80.703842997600006</v>
      </c>
      <c r="I3339">
        <v>3.5</v>
      </c>
      <c r="J3339">
        <v>3</v>
      </c>
      <c r="K3339">
        <v>1</v>
      </c>
      <c r="L3339" t="s">
        <v>11865</v>
      </c>
    </row>
    <row r="3340" spans="1:12" x14ac:dyDescent="0.2">
      <c r="A3340" t="s">
        <v>11866</v>
      </c>
      <c r="B3340" t="s">
        <v>11867</v>
      </c>
      <c r="C3340" t="s">
        <v>11868</v>
      </c>
      <c r="D3340" t="s">
        <v>21</v>
      </c>
      <c r="E3340" t="s">
        <v>16</v>
      </c>
      <c r="F3340">
        <v>28105</v>
      </c>
      <c r="G3340">
        <v>35.092896500000002</v>
      </c>
      <c r="H3340">
        <v>-80.734736299999994</v>
      </c>
      <c r="I3340">
        <v>5</v>
      </c>
      <c r="J3340">
        <v>4</v>
      </c>
      <c r="K3340">
        <v>1</v>
      </c>
      <c r="L3340" t="s">
        <v>11869</v>
      </c>
    </row>
    <row r="3341" spans="1:12" x14ac:dyDescent="0.2">
      <c r="A3341" t="s">
        <v>11870</v>
      </c>
      <c r="B3341" t="s">
        <v>11871</v>
      </c>
      <c r="C3341" t="s">
        <v>11872</v>
      </c>
      <c r="D3341" t="s">
        <v>21</v>
      </c>
      <c r="E3341" t="s">
        <v>16</v>
      </c>
      <c r="F3341">
        <v>28203</v>
      </c>
      <c r="G3341">
        <v>35.209852599999998</v>
      </c>
      <c r="H3341">
        <v>-80.857252599999995</v>
      </c>
      <c r="I3341">
        <v>5</v>
      </c>
      <c r="J3341">
        <v>4</v>
      </c>
      <c r="K3341">
        <v>1</v>
      </c>
      <c r="L3341" t="s">
        <v>11873</v>
      </c>
    </row>
    <row r="3342" spans="1:12" x14ac:dyDescent="0.2">
      <c r="A3342" t="s">
        <v>11874</v>
      </c>
      <c r="B3342" t="s">
        <v>11875</v>
      </c>
      <c r="C3342" t="s">
        <v>11476</v>
      </c>
      <c r="D3342" t="s">
        <v>21</v>
      </c>
      <c r="E3342" t="s">
        <v>16</v>
      </c>
      <c r="F3342">
        <v>28204</v>
      </c>
      <c r="G3342">
        <v>35.212894562999999</v>
      </c>
      <c r="H3342">
        <v>-80.834573254000006</v>
      </c>
      <c r="I3342">
        <v>3.5</v>
      </c>
      <c r="J3342">
        <v>41</v>
      </c>
      <c r="K3342">
        <v>0</v>
      </c>
      <c r="L3342" t="s">
        <v>5827</v>
      </c>
    </row>
    <row r="3343" spans="1:12" x14ac:dyDescent="0.2">
      <c r="A3343" t="s">
        <v>11876</v>
      </c>
      <c r="B3343" t="s">
        <v>11877</v>
      </c>
      <c r="C3343" t="s">
        <v>5472</v>
      </c>
      <c r="D3343" t="s">
        <v>21</v>
      </c>
      <c r="E3343" t="s">
        <v>16</v>
      </c>
      <c r="F3343">
        <v>28202</v>
      </c>
      <c r="G3343">
        <v>35.221672599999998</v>
      </c>
      <c r="H3343">
        <v>-80.847502700000007</v>
      </c>
      <c r="I3343">
        <v>3.5</v>
      </c>
      <c r="J3343">
        <v>45</v>
      </c>
      <c r="K3343">
        <v>0</v>
      </c>
      <c r="L3343" t="s">
        <v>11878</v>
      </c>
    </row>
    <row r="3344" spans="1:12" x14ac:dyDescent="0.2">
      <c r="A3344" t="s">
        <v>11879</v>
      </c>
      <c r="B3344" t="s">
        <v>11880</v>
      </c>
      <c r="C3344" t="s">
        <v>11881</v>
      </c>
      <c r="D3344" t="s">
        <v>21</v>
      </c>
      <c r="E3344" t="s">
        <v>16</v>
      </c>
      <c r="F3344">
        <v>28203</v>
      </c>
      <c r="G3344">
        <v>35.210700000000003</v>
      </c>
      <c r="H3344">
        <v>-80.859634</v>
      </c>
      <c r="I3344">
        <v>5</v>
      </c>
      <c r="J3344">
        <v>22</v>
      </c>
      <c r="K3344">
        <v>1</v>
      </c>
      <c r="L3344" t="s">
        <v>11882</v>
      </c>
    </row>
    <row r="3345" spans="1:12" x14ac:dyDescent="0.2">
      <c r="A3345" t="s">
        <v>11883</v>
      </c>
      <c r="B3345" t="s">
        <v>11884</v>
      </c>
      <c r="C3345" t="s">
        <v>11885</v>
      </c>
      <c r="D3345" t="s">
        <v>21</v>
      </c>
      <c r="E3345" t="s">
        <v>16</v>
      </c>
      <c r="F3345">
        <v>28269</v>
      </c>
      <c r="G3345">
        <v>35.340021800000002</v>
      </c>
      <c r="H3345">
        <v>-80.841218799999993</v>
      </c>
      <c r="I3345">
        <v>4</v>
      </c>
      <c r="J3345">
        <v>29</v>
      </c>
      <c r="K3345">
        <v>1</v>
      </c>
      <c r="L3345" t="s">
        <v>11886</v>
      </c>
    </row>
    <row r="3346" spans="1:12" x14ac:dyDescent="0.2">
      <c r="A3346" t="s">
        <v>11887</v>
      </c>
      <c r="B3346" t="s">
        <v>11888</v>
      </c>
      <c r="C3346" t="s">
        <v>11889</v>
      </c>
      <c r="D3346" t="s">
        <v>21</v>
      </c>
      <c r="E3346" t="s">
        <v>16</v>
      </c>
      <c r="F3346">
        <v>28217</v>
      </c>
      <c r="G3346">
        <v>35.150820500000002</v>
      </c>
      <c r="H3346">
        <v>-80.875292799999997</v>
      </c>
      <c r="I3346">
        <v>4.5</v>
      </c>
      <c r="J3346">
        <v>3</v>
      </c>
      <c r="K3346">
        <v>0</v>
      </c>
      <c r="L3346" t="s">
        <v>2198</v>
      </c>
    </row>
    <row r="3347" spans="1:12" x14ac:dyDescent="0.2">
      <c r="A3347" t="s">
        <v>11890</v>
      </c>
      <c r="B3347" t="s">
        <v>11891</v>
      </c>
      <c r="C3347" t="s">
        <v>11892</v>
      </c>
      <c r="D3347" t="s">
        <v>942</v>
      </c>
      <c r="E3347" t="s">
        <v>16</v>
      </c>
      <c r="F3347">
        <v>28120</v>
      </c>
      <c r="G3347">
        <v>35.357030899999998</v>
      </c>
      <c r="H3347">
        <v>-80.9829352</v>
      </c>
      <c r="I3347">
        <v>3.5</v>
      </c>
      <c r="J3347">
        <v>4</v>
      </c>
      <c r="K3347">
        <v>1</v>
      </c>
      <c r="L3347" t="s">
        <v>11893</v>
      </c>
    </row>
    <row r="3348" spans="1:12" x14ac:dyDescent="0.2">
      <c r="A3348" t="s">
        <v>11894</v>
      </c>
      <c r="B3348" t="s">
        <v>11895</v>
      </c>
      <c r="C3348" t="s">
        <v>11896</v>
      </c>
      <c r="D3348" t="s">
        <v>21</v>
      </c>
      <c r="E3348" t="s">
        <v>16</v>
      </c>
      <c r="F3348">
        <v>28226</v>
      </c>
      <c r="G3348">
        <v>35.086393000000001</v>
      </c>
      <c r="H3348">
        <v>-80.848855999999998</v>
      </c>
      <c r="I3348">
        <v>3.5</v>
      </c>
      <c r="J3348">
        <v>82</v>
      </c>
      <c r="K3348">
        <v>0</v>
      </c>
      <c r="L3348" t="s">
        <v>11897</v>
      </c>
    </row>
    <row r="3349" spans="1:12" x14ac:dyDescent="0.2">
      <c r="A3349" t="s">
        <v>11898</v>
      </c>
      <c r="B3349" t="s">
        <v>11899</v>
      </c>
      <c r="C3349" t="s">
        <v>11900</v>
      </c>
      <c r="D3349" t="s">
        <v>21</v>
      </c>
      <c r="E3349" t="s">
        <v>16</v>
      </c>
      <c r="F3349">
        <v>28262</v>
      </c>
      <c r="G3349">
        <v>35.299709700000001</v>
      </c>
      <c r="H3349">
        <v>-80.801483300000001</v>
      </c>
      <c r="I3349">
        <v>2.5</v>
      </c>
      <c r="J3349">
        <v>3</v>
      </c>
      <c r="K3349">
        <v>1</v>
      </c>
      <c r="L3349" t="s">
        <v>11901</v>
      </c>
    </row>
    <row r="3350" spans="1:12" x14ac:dyDescent="0.2">
      <c r="A3350" t="s">
        <v>11902</v>
      </c>
      <c r="B3350" t="s">
        <v>11903</v>
      </c>
      <c r="C3350" t="s">
        <v>11904</v>
      </c>
      <c r="D3350" t="s">
        <v>11905</v>
      </c>
      <c r="E3350" t="s">
        <v>16</v>
      </c>
      <c r="F3350">
        <v>28120</v>
      </c>
      <c r="G3350">
        <v>35.297555699999997</v>
      </c>
      <c r="H3350">
        <v>-81.009315099999995</v>
      </c>
      <c r="I3350">
        <v>2</v>
      </c>
      <c r="J3350">
        <v>4</v>
      </c>
      <c r="K3350">
        <v>1</v>
      </c>
      <c r="L3350" t="s">
        <v>11906</v>
      </c>
    </row>
    <row r="3351" spans="1:12" x14ac:dyDescent="0.2">
      <c r="A3351" t="s">
        <v>11907</v>
      </c>
      <c r="B3351" t="s">
        <v>11908</v>
      </c>
      <c r="C3351" t="s">
        <v>11909</v>
      </c>
      <c r="D3351" t="s">
        <v>39</v>
      </c>
      <c r="E3351" t="s">
        <v>16</v>
      </c>
      <c r="F3351">
        <v>28025</v>
      </c>
      <c r="G3351">
        <v>35.430195499999897</v>
      </c>
      <c r="H3351">
        <v>-80.601749400000003</v>
      </c>
      <c r="I3351">
        <v>4.5</v>
      </c>
      <c r="J3351">
        <v>3</v>
      </c>
      <c r="K3351">
        <v>1</v>
      </c>
      <c r="L3351" t="s">
        <v>6827</v>
      </c>
    </row>
    <row r="3352" spans="1:12" x14ac:dyDescent="0.2">
      <c r="A3352" t="s">
        <v>11910</v>
      </c>
      <c r="B3352" t="s">
        <v>11911</v>
      </c>
      <c r="C3352" t="s">
        <v>11912</v>
      </c>
      <c r="D3352" t="s">
        <v>21</v>
      </c>
      <c r="E3352" t="s">
        <v>16</v>
      </c>
      <c r="F3352">
        <v>28217</v>
      </c>
      <c r="G3352">
        <v>35.151744700000002</v>
      </c>
      <c r="H3352">
        <v>-80.875331799999998</v>
      </c>
      <c r="I3352">
        <v>4</v>
      </c>
      <c r="J3352">
        <v>19</v>
      </c>
      <c r="K3352">
        <v>1</v>
      </c>
      <c r="L3352" t="s">
        <v>11913</v>
      </c>
    </row>
    <row r="3353" spans="1:12" x14ac:dyDescent="0.2">
      <c r="A3353" t="s">
        <v>11914</v>
      </c>
      <c r="B3353" t="s">
        <v>11915</v>
      </c>
      <c r="C3353" t="s">
        <v>11916</v>
      </c>
      <c r="D3353" t="s">
        <v>21</v>
      </c>
      <c r="E3353" t="s">
        <v>16</v>
      </c>
      <c r="F3353">
        <v>28204</v>
      </c>
      <c r="G3353">
        <v>35.217453900000002</v>
      </c>
      <c r="H3353">
        <v>-80.830431799999999</v>
      </c>
      <c r="I3353">
        <v>3</v>
      </c>
      <c r="J3353">
        <v>16</v>
      </c>
      <c r="K3353">
        <v>1</v>
      </c>
      <c r="L3353" t="s">
        <v>7475</v>
      </c>
    </row>
    <row r="3354" spans="1:12" x14ac:dyDescent="0.2">
      <c r="A3354" t="s">
        <v>11917</v>
      </c>
      <c r="B3354" t="s">
        <v>11918</v>
      </c>
      <c r="C3354" t="s">
        <v>11919</v>
      </c>
      <c r="D3354" t="s">
        <v>39</v>
      </c>
      <c r="E3354" t="s">
        <v>16</v>
      </c>
      <c r="F3354">
        <v>28027</v>
      </c>
      <c r="G3354">
        <v>35.369351999999999</v>
      </c>
      <c r="H3354">
        <v>-80.7222273</v>
      </c>
      <c r="I3354">
        <v>3.5</v>
      </c>
      <c r="J3354">
        <v>4</v>
      </c>
      <c r="K3354">
        <v>1</v>
      </c>
      <c r="L3354" t="s">
        <v>11920</v>
      </c>
    </row>
    <row r="3355" spans="1:12" x14ac:dyDescent="0.2">
      <c r="A3355" t="s">
        <v>11921</v>
      </c>
      <c r="B3355" t="s">
        <v>11922</v>
      </c>
      <c r="C3355" t="s">
        <v>11923</v>
      </c>
      <c r="D3355" t="s">
        <v>135</v>
      </c>
      <c r="E3355" t="s">
        <v>16</v>
      </c>
      <c r="F3355">
        <v>28105</v>
      </c>
      <c r="G3355">
        <v>35.138506</v>
      </c>
      <c r="H3355">
        <v>-80.716882999999996</v>
      </c>
      <c r="I3355">
        <v>3</v>
      </c>
      <c r="J3355">
        <v>23</v>
      </c>
      <c r="K3355">
        <v>1</v>
      </c>
      <c r="L3355" t="s">
        <v>11924</v>
      </c>
    </row>
    <row r="3356" spans="1:12" x14ac:dyDescent="0.2">
      <c r="A3356" t="s">
        <v>11925</v>
      </c>
      <c r="B3356" t="s">
        <v>11926</v>
      </c>
      <c r="C3356" t="s">
        <v>11927</v>
      </c>
      <c r="D3356" t="s">
        <v>21</v>
      </c>
      <c r="E3356" t="s">
        <v>16</v>
      </c>
      <c r="F3356">
        <v>28205</v>
      </c>
      <c r="G3356">
        <v>35.191810199999999</v>
      </c>
      <c r="H3356">
        <v>-80.777337399999993</v>
      </c>
      <c r="I3356">
        <v>4</v>
      </c>
      <c r="J3356">
        <v>13</v>
      </c>
      <c r="K3356">
        <v>0</v>
      </c>
      <c r="L3356" t="s">
        <v>1596</v>
      </c>
    </row>
    <row r="3357" spans="1:12" x14ac:dyDescent="0.2">
      <c r="A3357" t="s">
        <v>11928</v>
      </c>
      <c r="B3357" t="s">
        <v>11929</v>
      </c>
      <c r="C3357" t="s">
        <v>552</v>
      </c>
      <c r="D3357" t="s">
        <v>21</v>
      </c>
      <c r="E3357" t="s">
        <v>16</v>
      </c>
      <c r="F3357">
        <v>28208</v>
      </c>
      <c r="G3357">
        <v>35.220634537099997</v>
      </c>
      <c r="H3357">
        <v>-80.942941904099996</v>
      </c>
      <c r="I3357">
        <v>3</v>
      </c>
      <c r="J3357">
        <v>3</v>
      </c>
      <c r="K3357">
        <v>1</v>
      </c>
      <c r="L3357" t="s">
        <v>11930</v>
      </c>
    </row>
    <row r="3358" spans="1:12" x14ac:dyDescent="0.2">
      <c r="A3358" t="s">
        <v>11931</v>
      </c>
      <c r="B3358" t="s">
        <v>11932</v>
      </c>
      <c r="D3358" t="s">
        <v>21</v>
      </c>
      <c r="E3358" t="s">
        <v>16</v>
      </c>
      <c r="F3358">
        <v>28269</v>
      </c>
      <c r="G3358">
        <v>35.3352529</v>
      </c>
      <c r="H3358">
        <v>-80.799018500000003</v>
      </c>
      <c r="I3358">
        <v>5</v>
      </c>
      <c r="J3358">
        <v>3</v>
      </c>
      <c r="K3358">
        <v>1</v>
      </c>
      <c r="L3358" t="s">
        <v>11933</v>
      </c>
    </row>
    <row r="3359" spans="1:12" x14ac:dyDescent="0.2">
      <c r="A3359" t="s">
        <v>11934</v>
      </c>
      <c r="B3359" t="s">
        <v>11935</v>
      </c>
      <c r="C3359" t="s">
        <v>11936</v>
      </c>
      <c r="D3359" t="s">
        <v>21</v>
      </c>
      <c r="E3359" t="s">
        <v>16</v>
      </c>
      <c r="F3359">
        <v>28269</v>
      </c>
      <c r="G3359">
        <v>35.352817799999997</v>
      </c>
      <c r="H3359">
        <v>-80.840417000000002</v>
      </c>
      <c r="I3359">
        <v>5</v>
      </c>
      <c r="J3359">
        <v>4</v>
      </c>
      <c r="K3359">
        <v>1</v>
      </c>
      <c r="L3359" t="s">
        <v>11937</v>
      </c>
    </row>
    <row r="3360" spans="1:12" x14ac:dyDescent="0.2">
      <c r="A3360" t="s">
        <v>11938</v>
      </c>
      <c r="B3360" t="s">
        <v>11939</v>
      </c>
      <c r="C3360" t="s">
        <v>11940</v>
      </c>
      <c r="D3360" t="s">
        <v>21</v>
      </c>
      <c r="E3360" t="s">
        <v>16</v>
      </c>
      <c r="F3360">
        <v>28205</v>
      </c>
      <c r="G3360">
        <v>35.220475700000001</v>
      </c>
      <c r="H3360">
        <v>-80.803347799999997</v>
      </c>
      <c r="I3360">
        <v>4.5</v>
      </c>
      <c r="J3360">
        <v>4</v>
      </c>
      <c r="K3360">
        <v>0</v>
      </c>
      <c r="L3360" t="s">
        <v>11941</v>
      </c>
    </row>
    <row r="3361" spans="1:12" x14ac:dyDescent="0.2">
      <c r="A3361" t="s">
        <v>11942</v>
      </c>
      <c r="B3361" t="s">
        <v>8332</v>
      </c>
      <c r="C3361" t="s">
        <v>11943</v>
      </c>
      <c r="D3361" t="s">
        <v>21</v>
      </c>
      <c r="E3361" t="s">
        <v>16</v>
      </c>
      <c r="F3361">
        <v>28270</v>
      </c>
      <c r="G3361">
        <v>35.141259499999997</v>
      </c>
      <c r="H3361">
        <v>-80.734098099999997</v>
      </c>
      <c r="I3361">
        <v>4</v>
      </c>
      <c r="J3361">
        <v>7</v>
      </c>
      <c r="K3361">
        <v>0</v>
      </c>
      <c r="L3361" t="s">
        <v>1997</v>
      </c>
    </row>
    <row r="3362" spans="1:12" x14ac:dyDescent="0.2">
      <c r="A3362" t="s">
        <v>11944</v>
      </c>
      <c r="B3362" t="s">
        <v>11945</v>
      </c>
      <c r="D3362" t="s">
        <v>167</v>
      </c>
      <c r="E3362" t="s">
        <v>16</v>
      </c>
      <c r="F3362">
        <v>28075</v>
      </c>
      <c r="G3362">
        <v>35.301526899999999</v>
      </c>
      <c r="H3362">
        <v>-80.643790600000003</v>
      </c>
      <c r="I3362">
        <v>4.5</v>
      </c>
      <c r="J3362">
        <v>17</v>
      </c>
      <c r="K3362">
        <v>1</v>
      </c>
      <c r="L3362" t="s">
        <v>11946</v>
      </c>
    </row>
    <row r="3363" spans="1:12" x14ac:dyDescent="0.2">
      <c r="A3363" t="s">
        <v>11947</v>
      </c>
      <c r="B3363" t="s">
        <v>11948</v>
      </c>
      <c r="C3363" t="s">
        <v>11949</v>
      </c>
      <c r="D3363" t="s">
        <v>21</v>
      </c>
      <c r="E3363" t="s">
        <v>16</v>
      </c>
      <c r="F3363">
        <v>28277</v>
      </c>
      <c r="G3363">
        <v>35.053904000000003</v>
      </c>
      <c r="H3363">
        <v>-80.773709999999994</v>
      </c>
      <c r="I3363">
        <v>4.5</v>
      </c>
      <c r="J3363">
        <v>16</v>
      </c>
      <c r="K3363">
        <v>1</v>
      </c>
      <c r="L3363" t="s">
        <v>11950</v>
      </c>
    </row>
    <row r="3364" spans="1:12" x14ac:dyDescent="0.2">
      <c r="A3364" t="s">
        <v>11951</v>
      </c>
      <c r="B3364" t="s">
        <v>11952</v>
      </c>
      <c r="C3364" t="s">
        <v>11953</v>
      </c>
      <c r="D3364" t="s">
        <v>21</v>
      </c>
      <c r="E3364" t="s">
        <v>16</v>
      </c>
      <c r="F3364">
        <v>28205</v>
      </c>
      <c r="G3364">
        <v>35.211405809600002</v>
      </c>
      <c r="H3364">
        <v>-80.761218004499995</v>
      </c>
      <c r="I3364">
        <v>4</v>
      </c>
      <c r="J3364">
        <v>80</v>
      </c>
      <c r="K3364">
        <v>0</v>
      </c>
      <c r="L3364" t="s">
        <v>11954</v>
      </c>
    </row>
    <row r="3365" spans="1:12" x14ac:dyDescent="0.2">
      <c r="A3365" t="s">
        <v>11955</v>
      </c>
      <c r="B3365" t="s">
        <v>11956</v>
      </c>
      <c r="C3365" t="s">
        <v>11957</v>
      </c>
      <c r="D3365" t="s">
        <v>21</v>
      </c>
      <c r="E3365" t="s">
        <v>16</v>
      </c>
      <c r="F3365">
        <v>28207</v>
      </c>
      <c r="G3365">
        <v>35.2085139</v>
      </c>
      <c r="H3365">
        <v>-80.824413800000002</v>
      </c>
      <c r="I3365">
        <v>4.5</v>
      </c>
      <c r="J3365">
        <v>13</v>
      </c>
      <c r="K3365">
        <v>1</v>
      </c>
      <c r="L3365" t="s">
        <v>11958</v>
      </c>
    </row>
    <row r="3366" spans="1:12" x14ac:dyDescent="0.2">
      <c r="A3366" t="s">
        <v>11959</v>
      </c>
      <c r="B3366" t="s">
        <v>11960</v>
      </c>
      <c r="C3366" t="s">
        <v>11961</v>
      </c>
      <c r="D3366" t="s">
        <v>21</v>
      </c>
      <c r="E3366" t="s">
        <v>16</v>
      </c>
      <c r="F3366">
        <v>28270</v>
      </c>
      <c r="G3366">
        <v>35.1374122</v>
      </c>
      <c r="H3366">
        <v>-80.734323099999997</v>
      </c>
      <c r="I3366">
        <v>3.5</v>
      </c>
      <c r="J3366">
        <v>20</v>
      </c>
      <c r="K3366">
        <v>0</v>
      </c>
      <c r="L3366" t="s">
        <v>11962</v>
      </c>
    </row>
    <row r="3367" spans="1:12" x14ac:dyDescent="0.2">
      <c r="A3367" t="s">
        <v>11963</v>
      </c>
      <c r="B3367" t="s">
        <v>11964</v>
      </c>
      <c r="C3367" t="s">
        <v>11965</v>
      </c>
      <c r="D3367" t="s">
        <v>21</v>
      </c>
      <c r="E3367" t="s">
        <v>16</v>
      </c>
      <c r="F3367">
        <v>28216</v>
      </c>
      <c r="G3367">
        <v>35.287571</v>
      </c>
      <c r="H3367">
        <v>-80.906341999999995</v>
      </c>
      <c r="I3367">
        <v>4.5</v>
      </c>
      <c r="J3367">
        <v>13</v>
      </c>
      <c r="K3367">
        <v>1</v>
      </c>
      <c r="L3367" t="s">
        <v>11966</v>
      </c>
    </row>
    <row r="3368" spans="1:12" x14ac:dyDescent="0.2">
      <c r="A3368" t="s">
        <v>11967</v>
      </c>
      <c r="B3368" t="s">
        <v>314</v>
      </c>
      <c r="C3368" t="s">
        <v>11968</v>
      </c>
      <c r="D3368" t="s">
        <v>21</v>
      </c>
      <c r="E3368" t="s">
        <v>16</v>
      </c>
      <c r="F3368">
        <v>28217</v>
      </c>
      <c r="G3368">
        <v>35.155926399999998</v>
      </c>
      <c r="H3368">
        <v>-80.875050799999997</v>
      </c>
      <c r="I3368">
        <v>3</v>
      </c>
      <c r="J3368">
        <v>13</v>
      </c>
      <c r="K3368">
        <v>1</v>
      </c>
      <c r="L3368" t="s">
        <v>11969</v>
      </c>
    </row>
    <row r="3369" spans="1:12" x14ac:dyDescent="0.2">
      <c r="A3369" t="s">
        <v>11970</v>
      </c>
      <c r="B3369" t="s">
        <v>11971</v>
      </c>
      <c r="C3369" t="s">
        <v>11972</v>
      </c>
      <c r="D3369" t="s">
        <v>21</v>
      </c>
      <c r="E3369" t="s">
        <v>16</v>
      </c>
      <c r="F3369">
        <v>28211</v>
      </c>
      <c r="G3369">
        <v>35.152231100000002</v>
      </c>
      <c r="H3369">
        <v>-80.831896799999996</v>
      </c>
      <c r="I3369">
        <v>3.5</v>
      </c>
      <c r="J3369">
        <v>16</v>
      </c>
      <c r="K3369">
        <v>1</v>
      </c>
      <c r="L3369" t="s">
        <v>11973</v>
      </c>
    </row>
    <row r="3370" spans="1:12" x14ac:dyDescent="0.2">
      <c r="A3370" t="s">
        <v>11974</v>
      </c>
      <c r="B3370" t="s">
        <v>2921</v>
      </c>
      <c r="C3370" t="s">
        <v>11975</v>
      </c>
      <c r="D3370" t="s">
        <v>21</v>
      </c>
      <c r="E3370" t="s">
        <v>16</v>
      </c>
      <c r="F3370">
        <v>28204</v>
      </c>
      <c r="G3370">
        <v>35.212955700000002</v>
      </c>
      <c r="H3370">
        <v>-80.8180117</v>
      </c>
      <c r="I3370">
        <v>3.5</v>
      </c>
      <c r="J3370">
        <v>6</v>
      </c>
      <c r="K3370">
        <v>1</v>
      </c>
      <c r="L3370" t="s">
        <v>3905</v>
      </c>
    </row>
    <row r="3371" spans="1:12" x14ac:dyDescent="0.2">
      <c r="A3371" t="s">
        <v>11976</v>
      </c>
      <c r="B3371" t="s">
        <v>11977</v>
      </c>
      <c r="C3371" t="s">
        <v>11978</v>
      </c>
      <c r="D3371" t="s">
        <v>21</v>
      </c>
      <c r="E3371" t="s">
        <v>16</v>
      </c>
      <c r="F3371">
        <v>28213</v>
      </c>
      <c r="G3371">
        <v>35.262145400000001</v>
      </c>
      <c r="H3371">
        <v>-80.774547400000003</v>
      </c>
      <c r="I3371">
        <v>2.5</v>
      </c>
      <c r="J3371">
        <v>4</v>
      </c>
      <c r="K3371">
        <v>1</v>
      </c>
      <c r="L3371" t="s">
        <v>11979</v>
      </c>
    </row>
    <row r="3372" spans="1:12" x14ac:dyDescent="0.2">
      <c r="A3372" t="s">
        <v>11980</v>
      </c>
      <c r="B3372" t="s">
        <v>11981</v>
      </c>
      <c r="C3372" t="s">
        <v>166</v>
      </c>
      <c r="D3372" t="s">
        <v>167</v>
      </c>
      <c r="E3372" t="s">
        <v>16</v>
      </c>
      <c r="F3372">
        <v>28075</v>
      </c>
      <c r="G3372">
        <v>35.326404599999996</v>
      </c>
      <c r="H3372">
        <v>-80.648342499999998</v>
      </c>
      <c r="I3372">
        <v>3</v>
      </c>
      <c r="J3372">
        <v>8</v>
      </c>
      <c r="K3372">
        <v>1</v>
      </c>
      <c r="L3372" t="s">
        <v>4152</v>
      </c>
    </row>
    <row r="3373" spans="1:12" x14ac:dyDescent="0.2">
      <c r="A3373" t="s">
        <v>11982</v>
      </c>
      <c r="B3373" t="s">
        <v>11983</v>
      </c>
      <c r="D3373" t="s">
        <v>21</v>
      </c>
      <c r="E3373" t="s">
        <v>16</v>
      </c>
      <c r="F3373">
        <v>28214</v>
      </c>
      <c r="G3373">
        <v>35.283329299999998</v>
      </c>
      <c r="H3373">
        <v>-80.976055599999995</v>
      </c>
      <c r="I3373">
        <v>5</v>
      </c>
      <c r="J3373">
        <v>5</v>
      </c>
      <c r="K3373">
        <v>1</v>
      </c>
      <c r="L3373" t="s">
        <v>11984</v>
      </c>
    </row>
    <row r="3374" spans="1:12" x14ac:dyDescent="0.2">
      <c r="A3374" t="s">
        <v>11985</v>
      </c>
      <c r="B3374" t="s">
        <v>11986</v>
      </c>
      <c r="C3374" t="s">
        <v>11987</v>
      </c>
      <c r="D3374" t="s">
        <v>39</v>
      </c>
      <c r="E3374" t="s">
        <v>16</v>
      </c>
      <c r="F3374">
        <v>28025</v>
      </c>
      <c r="G3374">
        <v>35.419939599999999</v>
      </c>
      <c r="H3374">
        <v>-80.590275899999995</v>
      </c>
      <c r="I3374">
        <v>3.5</v>
      </c>
      <c r="J3374">
        <v>15</v>
      </c>
      <c r="K3374">
        <v>1</v>
      </c>
      <c r="L3374" t="s">
        <v>11988</v>
      </c>
    </row>
    <row r="3375" spans="1:12" x14ac:dyDescent="0.2">
      <c r="A3375" t="s">
        <v>11989</v>
      </c>
      <c r="B3375" t="s">
        <v>11990</v>
      </c>
      <c r="C3375" t="s">
        <v>11991</v>
      </c>
      <c r="D3375" t="s">
        <v>239</v>
      </c>
      <c r="E3375" t="s">
        <v>16</v>
      </c>
      <c r="F3375">
        <v>28173</v>
      </c>
      <c r="G3375">
        <v>34.954803368999997</v>
      </c>
      <c r="H3375">
        <v>-80.7597470284</v>
      </c>
      <c r="I3375">
        <v>2.5</v>
      </c>
      <c r="J3375">
        <v>3</v>
      </c>
      <c r="K3375">
        <v>1</v>
      </c>
      <c r="L3375" t="s">
        <v>11992</v>
      </c>
    </row>
    <row r="3376" spans="1:12" x14ac:dyDescent="0.2">
      <c r="A3376" t="s">
        <v>11993</v>
      </c>
      <c r="B3376" t="s">
        <v>11994</v>
      </c>
      <c r="C3376" t="s">
        <v>11995</v>
      </c>
      <c r="D3376" t="s">
        <v>295</v>
      </c>
      <c r="E3376" t="s">
        <v>16</v>
      </c>
      <c r="F3376">
        <v>28134</v>
      </c>
      <c r="G3376">
        <v>35.085376500000002</v>
      </c>
      <c r="H3376">
        <v>-80.890654799999993</v>
      </c>
      <c r="I3376">
        <v>3.5</v>
      </c>
      <c r="J3376">
        <v>10</v>
      </c>
      <c r="K3376">
        <v>0</v>
      </c>
      <c r="L3376" t="s">
        <v>11996</v>
      </c>
    </row>
    <row r="3377" spans="1:12" x14ac:dyDescent="0.2">
      <c r="A3377" t="s">
        <v>11997</v>
      </c>
      <c r="B3377" t="s">
        <v>11998</v>
      </c>
      <c r="C3377" t="s">
        <v>11999</v>
      </c>
      <c r="D3377" t="s">
        <v>21</v>
      </c>
      <c r="E3377" t="s">
        <v>16</v>
      </c>
      <c r="F3377">
        <v>28209</v>
      </c>
      <c r="G3377">
        <v>35.176825000000001</v>
      </c>
      <c r="H3377">
        <v>-80.851223000000005</v>
      </c>
      <c r="I3377">
        <v>4.5</v>
      </c>
      <c r="J3377">
        <v>3</v>
      </c>
      <c r="K3377">
        <v>1</v>
      </c>
      <c r="L3377" t="s">
        <v>12000</v>
      </c>
    </row>
    <row r="3378" spans="1:12" x14ac:dyDescent="0.2">
      <c r="A3378" t="s">
        <v>12001</v>
      </c>
      <c r="B3378" t="s">
        <v>12002</v>
      </c>
      <c r="C3378" t="s">
        <v>12003</v>
      </c>
      <c r="D3378" t="s">
        <v>21</v>
      </c>
      <c r="E3378" t="s">
        <v>16</v>
      </c>
      <c r="F3378">
        <v>28210</v>
      </c>
      <c r="G3378">
        <v>35.095053800000002</v>
      </c>
      <c r="H3378">
        <v>-80.864113099999997</v>
      </c>
      <c r="I3378">
        <v>2.5</v>
      </c>
      <c r="J3378">
        <v>255</v>
      </c>
      <c r="K3378">
        <v>0</v>
      </c>
      <c r="L3378" t="s">
        <v>12004</v>
      </c>
    </row>
    <row r="3379" spans="1:12" x14ac:dyDescent="0.2">
      <c r="A3379" t="s">
        <v>12005</v>
      </c>
      <c r="B3379" t="s">
        <v>12006</v>
      </c>
      <c r="C3379" t="s">
        <v>12007</v>
      </c>
      <c r="D3379" t="s">
        <v>135</v>
      </c>
      <c r="E3379" t="s">
        <v>16</v>
      </c>
      <c r="F3379">
        <v>28105</v>
      </c>
      <c r="G3379">
        <v>35.082850700000002</v>
      </c>
      <c r="H3379">
        <v>-80.732832200000004</v>
      </c>
      <c r="I3379">
        <v>3.5</v>
      </c>
      <c r="J3379">
        <v>60</v>
      </c>
      <c r="K3379">
        <v>0</v>
      </c>
      <c r="L3379" t="s">
        <v>12008</v>
      </c>
    </row>
    <row r="3380" spans="1:12" x14ac:dyDescent="0.2">
      <c r="A3380" t="s">
        <v>12009</v>
      </c>
      <c r="B3380" t="s">
        <v>12010</v>
      </c>
      <c r="C3380" t="s">
        <v>12011</v>
      </c>
      <c r="D3380" t="s">
        <v>21</v>
      </c>
      <c r="E3380" t="s">
        <v>16</v>
      </c>
      <c r="F3380">
        <v>28209</v>
      </c>
      <c r="G3380">
        <v>35.174456399999997</v>
      </c>
      <c r="H3380">
        <v>-80.840157500000004</v>
      </c>
      <c r="I3380">
        <v>4</v>
      </c>
      <c r="J3380">
        <v>90</v>
      </c>
      <c r="K3380">
        <v>1</v>
      </c>
      <c r="L3380" t="s">
        <v>12012</v>
      </c>
    </row>
    <row r="3381" spans="1:12" x14ac:dyDescent="0.2">
      <c r="A3381" t="s">
        <v>12013</v>
      </c>
      <c r="B3381" t="s">
        <v>121</v>
      </c>
      <c r="C3381" t="s">
        <v>12014</v>
      </c>
      <c r="D3381" t="s">
        <v>39</v>
      </c>
      <c r="E3381" t="s">
        <v>16</v>
      </c>
      <c r="F3381">
        <v>28025</v>
      </c>
      <c r="G3381">
        <v>35.440345800000003</v>
      </c>
      <c r="H3381">
        <v>-80.606737300000006</v>
      </c>
      <c r="I3381">
        <v>2</v>
      </c>
      <c r="J3381">
        <v>14</v>
      </c>
      <c r="K3381">
        <v>1</v>
      </c>
      <c r="L3381" t="s">
        <v>4263</v>
      </c>
    </row>
    <row r="3382" spans="1:12" x14ac:dyDescent="0.2">
      <c r="A3382" t="s">
        <v>12015</v>
      </c>
      <c r="B3382" t="s">
        <v>12016</v>
      </c>
      <c r="C3382" t="s">
        <v>12017</v>
      </c>
      <c r="D3382" t="s">
        <v>21</v>
      </c>
      <c r="E3382" t="s">
        <v>16</v>
      </c>
      <c r="F3382">
        <v>28203</v>
      </c>
      <c r="G3382">
        <v>35.2171235</v>
      </c>
      <c r="H3382">
        <v>-80.851725400000007</v>
      </c>
      <c r="I3382">
        <v>4</v>
      </c>
      <c r="J3382">
        <v>26</v>
      </c>
      <c r="K3382">
        <v>1</v>
      </c>
      <c r="L3382" t="s">
        <v>12018</v>
      </c>
    </row>
    <row r="3383" spans="1:12" x14ac:dyDescent="0.2">
      <c r="A3383" t="s">
        <v>12019</v>
      </c>
      <c r="B3383" t="s">
        <v>5014</v>
      </c>
      <c r="C3383" t="s">
        <v>12020</v>
      </c>
      <c r="D3383" t="s">
        <v>239</v>
      </c>
      <c r="E3383" t="s">
        <v>16</v>
      </c>
      <c r="F3383">
        <v>28173</v>
      </c>
      <c r="G3383">
        <v>34.932688300000002</v>
      </c>
      <c r="H3383">
        <v>-80.748376899999997</v>
      </c>
      <c r="I3383">
        <v>3</v>
      </c>
      <c r="J3383">
        <v>5</v>
      </c>
      <c r="K3383">
        <v>1</v>
      </c>
      <c r="L3383" t="s">
        <v>2406</v>
      </c>
    </row>
    <row r="3384" spans="1:12" x14ac:dyDescent="0.2">
      <c r="A3384" t="s">
        <v>12021</v>
      </c>
      <c r="B3384" t="s">
        <v>12022</v>
      </c>
      <c r="C3384" t="s">
        <v>12023</v>
      </c>
      <c r="D3384" t="s">
        <v>21</v>
      </c>
      <c r="E3384" t="s">
        <v>16</v>
      </c>
      <c r="F3384">
        <v>28209</v>
      </c>
      <c r="G3384">
        <v>35.180371999999998</v>
      </c>
      <c r="H3384">
        <v>-80.850795700000006</v>
      </c>
      <c r="I3384">
        <v>3</v>
      </c>
      <c r="J3384">
        <v>4</v>
      </c>
      <c r="K3384">
        <v>1</v>
      </c>
      <c r="L3384" t="s">
        <v>1165</v>
      </c>
    </row>
    <row r="3385" spans="1:12" x14ac:dyDescent="0.2">
      <c r="A3385" t="s">
        <v>12024</v>
      </c>
      <c r="B3385" t="s">
        <v>12025</v>
      </c>
      <c r="C3385" t="s">
        <v>12026</v>
      </c>
      <c r="D3385" t="s">
        <v>21</v>
      </c>
      <c r="E3385" t="s">
        <v>16</v>
      </c>
      <c r="F3385">
        <v>28273</v>
      </c>
      <c r="G3385">
        <v>35.136720158599999</v>
      </c>
      <c r="H3385">
        <v>-80.9383318573</v>
      </c>
      <c r="I3385">
        <v>3</v>
      </c>
      <c r="J3385">
        <v>53</v>
      </c>
      <c r="K3385">
        <v>1</v>
      </c>
      <c r="L3385" t="s">
        <v>709</v>
      </c>
    </row>
    <row r="3386" spans="1:12" x14ac:dyDescent="0.2">
      <c r="A3386" t="s">
        <v>12027</v>
      </c>
      <c r="B3386" t="s">
        <v>12028</v>
      </c>
      <c r="C3386" t="s">
        <v>12029</v>
      </c>
      <c r="D3386" t="s">
        <v>21</v>
      </c>
      <c r="E3386" t="s">
        <v>16</v>
      </c>
      <c r="F3386">
        <v>28209</v>
      </c>
      <c r="G3386">
        <v>35.174229269199998</v>
      </c>
      <c r="H3386">
        <v>-80.848141908599999</v>
      </c>
      <c r="I3386">
        <v>4</v>
      </c>
      <c r="J3386">
        <v>670</v>
      </c>
      <c r="K3386">
        <v>1</v>
      </c>
      <c r="L3386" t="s">
        <v>12030</v>
      </c>
    </row>
    <row r="3387" spans="1:12" x14ac:dyDescent="0.2">
      <c r="A3387" t="s">
        <v>12031</v>
      </c>
      <c r="B3387" t="s">
        <v>12032</v>
      </c>
      <c r="C3387" t="s">
        <v>12033</v>
      </c>
      <c r="D3387" t="s">
        <v>697</v>
      </c>
      <c r="E3387" t="s">
        <v>16</v>
      </c>
      <c r="F3387">
        <v>28037</v>
      </c>
      <c r="G3387">
        <v>35.448924165000001</v>
      </c>
      <c r="H3387">
        <v>-81.017990112299998</v>
      </c>
      <c r="I3387">
        <v>3</v>
      </c>
      <c r="J3387">
        <v>61</v>
      </c>
      <c r="K3387">
        <v>1</v>
      </c>
      <c r="L3387" t="s">
        <v>12034</v>
      </c>
    </row>
    <row r="3388" spans="1:12" x14ac:dyDescent="0.2">
      <c r="A3388" t="s">
        <v>12035</v>
      </c>
      <c r="B3388" t="s">
        <v>12036</v>
      </c>
      <c r="C3388" t="s">
        <v>12037</v>
      </c>
      <c r="D3388" t="s">
        <v>21</v>
      </c>
      <c r="E3388" t="s">
        <v>16</v>
      </c>
      <c r="F3388">
        <v>28216</v>
      </c>
      <c r="G3388">
        <v>35.239584219800001</v>
      </c>
      <c r="H3388">
        <v>-80.858761021600003</v>
      </c>
      <c r="I3388">
        <v>2.5</v>
      </c>
      <c r="J3388">
        <v>3</v>
      </c>
      <c r="K3388">
        <v>1</v>
      </c>
      <c r="L3388" t="s">
        <v>12038</v>
      </c>
    </row>
    <row r="3389" spans="1:12" x14ac:dyDescent="0.2">
      <c r="A3389" t="s">
        <v>12039</v>
      </c>
      <c r="B3389" t="s">
        <v>12040</v>
      </c>
      <c r="D3389" t="s">
        <v>21</v>
      </c>
      <c r="E3389" t="s">
        <v>16</v>
      </c>
      <c r="F3389">
        <v>28269</v>
      </c>
      <c r="G3389">
        <v>35.222858428999999</v>
      </c>
      <c r="H3389">
        <v>-80.837959289599993</v>
      </c>
      <c r="I3389">
        <v>2.5</v>
      </c>
      <c r="J3389">
        <v>18</v>
      </c>
      <c r="K3389">
        <v>1</v>
      </c>
      <c r="L3389" t="s">
        <v>3345</v>
      </c>
    </row>
    <row r="3390" spans="1:12" x14ac:dyDescent="0.2">
      <c r="A3390" t="s">
        <v>12041</v>
      </c>
      <c r="B3390" t="s">
        <v>12042</v>
      </c>
      <c r="C3390" t="s">
        <v>12043</v>
      </c>
      <c r="D3390" t="s">
        <v>21</v>
      </c>
      <c r="E3390" t="s">
        <v>16</v>
      </c>
      <c r="F3390">
        <v>28216</v>
      </c>
      <c r="G3390">
        <v>35.273124299999999</v>
      </c>
      <c r="H3390">
        <v>-80.8890557</v>
      </c>
      <c r="I3390">
        <v>2.5</v>
      </c>
      <c r="J3390">
        <v>3</v>
      </c>
      <c r="K3390">
        <v>1</v>
      </c>
      <c r="L3390" t="s">
        <v>12044</v>
      </c>
    </row>
    <row r="3391" spans="1:12" x14ac:dyDescent="0.2">
      <c r="A3391" t="s">
        <v>12045</v>
      </c>
      <c r="B3391" t="s">
        <v>12046</v>
      </c>
      <c r="D3391" t="s">
        <v>21</v>
      </c>
      <c r="E3391" t="s">
        <v>16</v>
      </c>
      <c r="F3391">
        <v>28202</v>
      </c>
      <c r="G3391">
        <v>35.2277591</v>
      </c>
      <c r="H3391">
        <v>-80.838199299999999</v>
      </c>
      <c r="I3391">
        <v>4.5</v>
      </c>
      <c r="J3391">
        <v>9</v>
      </c>
      <c r="K3391">
        <v>1</v>
      </c>
      <c r="L3391" t="s">
        <v>12047</v>
      </c>
    </row>
    <row r="3392" spans="1:12" x14ac:dyDescent="0.2">
      <c r="A3392" t="s">
        <v>12048</v>
      </c>
      <c r="B3392" t="s">
        <v>12049</v>
      </c>
      <c r="C3392" t="s">
        <v>552</v>
      </c>
      <c r="D3392" t="s">
        <v>21</v>
      </c>
      <c r="E3392" t="s">
        <v>16</v>
      </c>
      <c r="F3392">
        <v>28208</v>
      </c>
      <c r="G3392">
        <v>35.220562999999999</v>
      </c>
      <c r="H3392">
        <v>-80.943876000000003</v>
      </c>
      <c r="I3392">
        <v>2.5</v>
      </c>
      <c r="J3392">
        <v>27</v>
      </c>
      <c r="K3392">
        <v>1</v>
      </c>
      <c r="L3392" t="s">
        <v>12050</v>
      </c>
    </row>
    <row r="3393" spans="1:12" x14ac:dyDescent="0.2">
      <c r="A3393" t="s">
        <v>12051</v>
      </c>
      <c r="B3393" t="s">
        <v>8028</v>
      </c>
      <c r="C3393" t="s">
        <v>12052</v>
      </c>
      <c r="D3393" t="s">
        <v>135</v>
      </c>
      <c r="E3393" t="s">
        <v>16</v>
      </c>
      <c r="F3393">
        <v>28105</v>
      </c>
      <c r="G3393">
        <v>35.082011100000003</v>
      </c>
      <c r="H3393">
        <v>-80.732422</v>
      </c>
      <c r="I3393">
        <v>1</v>
      </c>
      <c r="J3393">
        <v>3</v>
      </c>
      <c r="K3393">
        <v>0</v>
      </c>
      <c r="L3393" t="s">
        <v>3212</v>
      </c>
    </row>
    <row r="3394" spans="1:12" x14ac:dyDescent="0.2">
      <c r="A3394" t="s">
        <v>12053</v>
      </c>
      <c r="B3394" t="s">
        <v>12054</v>
      </c>
      <c r="D3394" t="s">
        <v>643</v>
      </c>
      <c r="E3394" t="s">
        <v>16</v>
      </c>
      <c r="F3394">
        <v>28079</v>
      </c>
      <c r="G3394">
        <v>35.227192068999997</v>
      </c>
      <c r="H3394">
        <v>-80.843126699999999</v>
      </c>
      <c r="I3394">
        <v>3.5</v>
      </c>
      <c r="J3394">
        <v>10</v>
      </c>
      <c r="K3394">
        <v>1</v>
      </c>
      <c r="L3394" t="s">
        <v>10697</v>
      </c>
    </row>
    <row r="3395" spans="1:12" x14ac:dyDescent="0.2">
      <c r="A3395" t="s">
        <v>12055</v>
      </c>
      <c r="B3395" t="s">
        <v>12056</v>
      </c>
      <c r="C3395" t="s">
        <v>12057</v>
      </c>
      <c r="D3395" t="s">
        <v>21</v>
      </c>
      <c r="E3395" t="s">
        <v>16</v>
      </c>
      <c r="F3395">
        <v>28213</v>
      </c>
      <c r="G3395">
        <v>35.296657000000003</v>
      </c>
      <c r="H3395">
        <v>-80.737764999999996</v>
      </c>
      <c r="I3395">
        <v>2.5</v>
      </c>
      <c r="J3395">
        <v>55</v>
      </c>
      <c r="K3395">
        <v>1</v>
      </c>
      <c r="L3395" t="s">
        <v>709</v>
      </c>
    </row>
    <row r="3396" spans="1:12" x14ac:dyDescent="0.2">
      <c r="A3396" t="s">
        <v>12058</v>
      </c>
      <c r="B3396" t="s">
        <v>12059</v>
      </c>
      <c r="C3396" t="s">
        <v>12060</v>
      </c>
      <c r="D3396" t="s">
        <v>39</v>
      </c>
      <c r="E3396" t="s">
        <v>16</v>
      </c>
      <c r="F3396">
        <v>28027</v>
      </c>
      <c r="G3396">
        <v>35.415180499999998</v>
      </c>
      <c r="H3396">
        <v>-80.670361499999999</v>
      </c>
      <c r="I3396">
        <v>3.5</v>
      </c>
      <c r="J3396">
        <v>109</v>
      </c>
      <c r="K3396">
        <v>1</v>
      </c>
      <c r="L3396" t="s">
        <v>1353</v>
      </c>
    </row>
    <row r="3397" spans="1:12" x14ac:dyDescent="0.2">
      <c r="A3397" t="s">
        <v>12061</v>
      </c>
      <c r="B3397" t="s">
        <v>12062</v>
      </c>
      <c r="C3397" t="s">
        <v>12063</v>
      </c>
      <c r="D3397" t="s">
        <v>942</v>
      </c>
      <c r="E3397" t="s">
        <v>16</v>
      </c>
      <c r="F3397">
        <v>28120</v>
      </c>
      <c r="G3397">
        <v>35.295445000000001</v>
      </c>
      <c r="H3397">
        <v>-81.016930700000003</v>
      </c>
      <c r="I3397">
        <v>3</v>
      </c>
      <c r="J3397">
        <v>37</v>
      </c>
      <c r="K3397">
        <v>1</v>
      </c>
      <c r="L3397" t="s">
        <v>12064</v>
      </c>
    </row>
    <row r="3398" spans="1:12" x14ac:dyDescent="0.2">
      <c r="A3398" t="s">
        <v>12065</v>
      </c>
      <c r="B3398" t="s">
        <v>12066</v>
      </c>
      <c r="C3398" t="s">
        <v>12067</v>
      </c>
      <c r="D3398" t="s">
        <v>15</v>
      </c>
      <c r="E3398" t="s">
        <v>16</v>
      </c>
      <c r="F3398">
        <v>28031</v>
      </c>
      <c r="G3398">
        <v>35.476269000000002</v>
      </c>
      <c r="H3398">
        <v>-80.891821800000002</v>
      </c>
      <c r="I3398">
        <v>4</v>
      </c>
      <c r="J3398">
        <v>5</v>
      </c>
      <c r="K3398">
        <v>1</v>
      </c>
      <c r="L3398" t="s">
        <v>12068</v>
      </c>
    </row>
    <row r="3399" spans="1:12" x14ac:dyDescent="0.2">
      <c r="A3399" t="s">
        <v>12069</v>
      </c>
      <c r="B3399" t="s">
        <v>12070</v>
      </c>
      <c r="C3399" t="s">
        <v>12071</v>
      </c>
      <c r="D3399" t="s">
        <v>21</v>
      </c>
      <c r="E3399" t="s">
        <v>16</v>
      </c>
      <c r="F3399">
        <v>28217</v>
      </c>
      <c r="G3399">
        <v>35.201444000000002</v>
      </c>
      <c r="H3399">
        <v>-80.873594999999995</v>
      </c>
      <c r="I3399">
        <v>4.5</v>
      </c>
      <c r="J3399">
        <v>136</v>
      </c>
      <c r="K3399">
        <v>1</v>
      </c>
      <c r="L3399" t="s">
        <v>12072</v>
      </c>
    </row>
    <row r="3400" spans="1:12" x14ac:dyDescent="0.2">
      <c r="A3400" t="s">
        <v>12073</v>
      </c>
      <c r="B3400" t="s">
        <v>12074</v>
      </c>
      <c r="C3400" t="s">
        <v>12075</v>
      </c>
      <c r="D3400" t="s">
        <v>239</v>
      </c>
      <c r="E3400" t="s">
        <v>16</v>
      </c>
      <c r="F3400">
        <v>28173</v>
      </c>
      <c r="G3400">
        <v>34.924814400000002</v>
      </c>
      <c r="H3400">
        <v>-80.742781800000003</v>
      </c>
      <c r="I3400">
        <v>4</v>
      </c>
      <c r="J3400">
        <v>5</v>
      </c>
      <c r="K3400">
        <v>1</v>
      </c>
      <c r="L3400" t="s">
        <v>5299</v>
      </c>
    </row>
    <row r="3401" spans="1:12" x14ac:dyDescent="0.2">
      <c r="A3401" t="s">
        <v>12076</v>
      </c>
      <c r="B3401" t="s">
        <v>12077</v>
      </c>
      <c r="C3401" t="s">
        <v>12078</v>
      </c>
      <c r="D3401" t="s">
        <v>39</v>
      </c>
      <c r="E3401" t="s">
        <v>16</v>
      </c>
      <c r="F3401">
        <v>28027</v>
      </c>
      <c r="G3401">
        <v>35.353211000000002</v>
      </c>
      <c r="H3401">
        <v>-80.688654200000002</v>
      </c>
      <c r="I3401">
        <v>2</v>
      </c>
      <c r="J3401">
        <v>5</v>
      </c>
      <c r="K3401">
        <v>1</v>
      </c>
      <c r="L3401" t="s">
        <v>3480</v>
      </c>
    </row>
    <row r="3402" spans="1:12" x14ac:dyDescent="0.2">
      <c r="A3402" t="s">
        <v>12079</v>
      </c>
      <c r="B3402" t="s">
        <v>12080</v>
      </c>
      <c r="C3402" t="s">
        <v>12081</v>
      </c>
      <c r="D3402" t="s">
        <v>21</v>
      </c>
      <c r="E3402" t="s">
        <v>16</v>
      </c>
      <c r="F3402">
        <v>28214</v>
      </c>
      <c r="G3402">
        <v>35.299610299999998</v>
      </c>
      <c r="H3402">
        <v>-80.983632299999996</v>
      </c>
      <c r="I3402">
        <v>2.5</v>
      </c>
      <c r="J3402">
        <v>3</v>
      </c>
      <c r="K3402">
        <v>1</v>
      </c>
      <c r="L3402" t="s">
        <v>670</v>
      </c>
    </row>
    <row r="3403" spans="1:12" x14ac:dyDescent="0.2">
      <c r="A3403" t="s">
        <v>12082</v>
      </c>
      <c r="B3403" t="s">
        <v>12083</v>
      </c>
      <c r="C3403" t="s">
        <v>12084</v>
      </c>
      <c r="D3403" t="s">
        <v>21</v>
      </c>
      <c r="E3403" t="s">
        <v>16</v>
      </c>
      <c r="F3403">
        <v>28202</v>
      </c>
      <c r="G3403">
        <v>35.227223799999997</v>
      </c>
      <c r="H3403">
        <v>-80.846323499999997</v>
      </c>
      <c r="I3403">
        <v>3</v>
      </c>
      <c r="J3403">
        <v>480</v>
      </c>
      <c r="K3403">
        <v>1</v>
      </c>
      <c r="L3403" t="s">
        <v>12085</v>
      </c>
    </row>
    <row r="3404" spans="1:12" x14ac:dyDescent="0.2">
      <c r="A3404" t="s">
        <v>12086</v>
      </c>
      <c r="B3404" t="s">
        <v>12087</v>
      </c>
      <c r="C3404" t="s">
        <v>12088</v>
      </c>
      <c r="D3404" t="s">
        <v>21</v>
      </c>
      <c r="E3404" t="s">
        <v>16</v>
      </c>
      <c r="F3404">
        <v>28208</v>
      </c>
      <c r="G3404">
        <v>35.233603700000003</v>
      </c>
      <c r="H3404">
        <v>-80.879070900000002</v>
      </c>
      <c r="I3404">
        <v>3</v>
      </c>
      <c r="J3404">
        <v>41</v>
      </c>
      <c r="K3404">
        <v>1</v>
      </c>
      <c r="L3404" t="s">
        <v>12089</v>
      </c>
    </row>
    <row r="3405" spans="1:12" x14ac:dyDescent="0.2">
      <c r="A3405" t="s">
        <v>12090</v>
      </c>
      <c r="B3405" t="s">
        <v>12091</v>
      </c>
      <c r="C3405" t="s">
        <v>12092</v>
      </c>
      <c r="D3405" t="s">
        <v>21</v>
      </c>
      <c r="E3405" t="s">
        <v>16</v>
      </c>
      <c r="F3405">
        <v>28208</v>
      </c>
      <c r="G3405">
        <v>35.249546878300002</v>
      </c>
      <c r="H3405">
        <v>-80.870142057500004</v>
      </c>
      <c r="I3405">
        <v>4.5</v>
      </c>
      <c r="J3405">
        <v>78</v>
      </c>
      <c r="K3405">
        <v>1</v>
      </c>
      <c r="L3405" t="s">
        <v>12093</v>
      </c>
    </row>
    <row r="3406" spans="1:12" x14ac:dyDescent="0.2">
      <c r="A3406" t="s">
        <v>12094</v>
      </c>
      <c r="B3406" t="s">
        <v>12095</v>
      </c>
      <c r="C3406" t="s">
        <v>12096</v>
      </c>
      <c r="D3406" t="s">
        <v>21</v>
      </c>
      <c r="E3406" t="s">
        <v>16</v>
      </c>
      <c r="F3406">
        <v>28277</v>
      </c>
      <c r="G3406">
        <v>35.068187899999998</v>
      </c>
      <c r="H3406">
        <v>-80.846039000000005</v>
      </c>
      <c r="I3406">
        <v>2</v>
      </c>
      <c r="J3406">
        <v>19</v>
      </c>
      <c r="K3406">
        <v>1</v>
      </c>
      <c r="L3406" t="s">
        <v>901</v>
      </c>
    </row>
    <row r="3407" spans="1:12" x14ac:dyDescent="0.2">
      <c r="A3407" t="s">
        <v>12097</v>
      </c>
      <c r="B3407" t="s">
        <v>12098</v>
      </c>
      <c r="C3407" t="s">
        <v>12099</v>
      </c>
      <c r="D3407" t="s">
        <v>21</v>
      </c>
      <c r="E3407" t="s">
        <v>16</v>
      </c>
      <c r="F3407">
        <v>28208</v>
      </c>
      <c r="G3407">
        <v>35.263869399999997</v>
      </c>
      <c r="H3407">
        <v>-80.885943699999999</v>
      </c>
      <c r="I3407">
        <v>1</v>
      </c>
      <c r="J3407">
        <v>3</v>
      </c>
      <c r="K3407">
        <v>1</v>
      </c>
      <c r="L3407" t="s">
        <v>1041</v>
      </c>
    </row>
    <row r="3408" spans="1:12" x14ac:dyDescent="0.2">
      <c r="A3408" t="s">
        <v>12100</v>
      </c>
      <c r="B3408" t="s">
        <v>12101</v>
      </c>
      <c r="C3408" t="s">
        <v>12102</v>
      </c>
      <c r="D3408" t="s">
        <v>39</v>
      </c>
      <c r="E3408" t="s">
        <v>16</v>
      </c>
      <c r="F3408">
        <v>28027</v>
      </c>
      <c r="G3408">
        <v>35.417608299999998</v>
      </c>
      <c r="H3408">
        <v>-80.6785955</v>
      </c>
      <c r="I3408">
        <v>4</v>
      </c>
      <c r="J3408">
        <v>4</v>
      </c>
      <c r="K3408">
        <v>1</v>
      </c>
      <c r="L3408" t="s">
        <v>3731</v>
      </c>
    </row>
    <row r="3409" spans="1:12" x14ac:dyDescent="0.2">
      <c r="A3409" t="s">
        <v>12103</v>
      </c>
      <c r="B3409" t="s">
        <v>12104</v>
      </c>
      <c r="C3409" t="s">
        <v>12105</v>
      </c>
      <c r="D3409" t="s">
        <v>26</v>
      </c>
      <c r="E3409" t="s">
        <v>16</v>
      </c>
      <c r="F3409">
        <v>28078</v>
      </c>
      <c r="G3409">
        <v>35.356881700000002</v>
      </c>
      <c r="H3409">
        <v>-80.867615099999995</v>
      </c>
      <c r="I3409">
        <v>3.5</v>
      </c>
      <c r="J3409">
        <v>3</v>
      </c>
      <c r="K3409">
        <v>1</v>
      </c>
      <c r="L3409" t="s">
        <v>12106</v>
      </c>
    </row>
    <row r="3410" spans="1:12" x14ac:dyDescent="0.2">
      <c r="A3410" t="s">
        <v>12107</v>
      </c>
      <c r="B3410" t="s">
        <v>2239</v>
      </c>
      <c r="C3410" t="s">
        <v>12108</v>
      </c>
      <c r="D3410" t="s">
        <v>359</v>
      </c>
      <c r="E3410" t="s">
        <v>16</v>
      </c>
      <c r="F3410">
        <v>28036</v>
      </c>
      <c r="G3410">
        <v>35.498103999999998</v>
      </c>
      <c r="H3410">
        <v>-80.848590400000006</v>
      </c>
      <c r="I3410">
        <v>3.5</v>
      </c>
      <c r="J3410">
        <v>9</v>
      </c>
      <c r="K3410">
        <v>1</v>
      </c>
      <c r="L3410" t="s">
        <v>12109</v>
      </c>
    </row>
    <row r="3411" spans="1:12" x14ac:dyDescent="0.2">
      <c r="A3411" t="s">
        <v>12110</v>
      </c>
      <c r="B3411" t="s">
        <v>12111</v>
      </c>
      <c r="C3411" t="s">
        <v>12112</v>
      </c>
      <c r="D3411" t="s">
        <v>21</v>
      </c>
      <c r="E3411" t="s">
        <v>16</v>
      </c>
      <c r="F3411">
        <v>28226</v>
      </c>
      <c r="G3411">
        <v>35.088968000000001</v>
      </c>
      <c r="H3411">
        <v>-80.861385999999996</v>
      </c>
      <c r="I3411">
        <v>5</v>
      </c>
      <c r="J3411">
        <v>19</v>
      </c>
      <c r="K3411">
        <v>1</v>
      </c>
      <c r="L3411" t="s">
        <v>12113</v>
      </c>
    </row>
    <row r="3412" spans="1:12" x14ac:dyDescent="0.2">
      <c r="A3412" t="s">
        <v>12114</v>
      </c>
      <c r="B3412" t="s">
        <v>12115</v>
      </c>
      <c r="C3412" t="s">
        <v>5632</v>
      </c>
      <c r="D3412" t="s">
        <v>21</v>
      </c>
      <c r="E3412" t="s">
        <v>16</v>
      </c>
      <c r="F3412">
        <v>28204</v>
      </c>
      <c r="G3412">
        <v>35.212387900000003</v>
      </c>
      <c r="H3412">
        <v>-80.817146500000007</v>
      </c>
      <c r="I3412">
        <v>3</v>
      </c>
      <c r="J3412">
        <v>153</v>
      </c>
      <c r="K3412">
        <v>1</v>
      </c>
      <c r="L3412" t="s">
        <v>264</v>
      </c>
    </row>
    <row r="3413" spans="1:12" x14ac:dyDescent="0.2">
      <c r="A3413" t="s">
        <v>12116</v>
      </c>
      <c r="B3413" t="s">
        <v>12117</v>
      </c>
      <c r="C3413" t="s">
        <v>12118</v>
      </c>
      <c r="D3413" t="s">
        <v>21</v>
      </c>
      <c r="E3413" t="s">
        <v>16</v>
      </c>
      <c r="F3413">
        <v>28226</v>
      </c>
      <c r="G3413">
        <v>35.088024900000001</v>
      </c>
      <c r="H3413">
        <v>-80.845606500000002</v>
      </c>
      <c r="I3413">
        <v>5</v>
      </c>
      <c r="J3413">
        <v>3</v>
      </c>
      <c r="K3413">
        <v>1</v>
      </c>
      <c r="L3413" t="s">
        <v>12119</v>
      </c>
    </row>
    <row r="3414" spans="1:12" x14ac:dyDescent="0.2">
      <c r="A3414" t="s">
        <v>12120</v>
      </c>
      <c r="B3414" t="s">
        <v>12121</v>
      </c>
      <c r="C3414" t="s">
        <v>12122</v>
      </c>
      <c r="D3414" t="s">
        <v>239</v>
      </c>
      <c r="E3414" t="s">
        <v>16</v>
      </c>
      <c r="F3414">
        <v>28173</v>
      </c>
      <c r="G3414">
        <v>34.933674799999999</v>
      </c>
      <c r="H3414">
        <v>-80.750108800000007</v>
      </c>
      <c r="I3414">
        <v>3.5</v>
      </c>
      <c r="J3414">
        <v>89</v>
      </c>
      <c r="K3414">
        <v>1</v>
      </c>
      <c r="L3414" t="s">
        <v>2905</v>
      </c>
    </row>
    <row r="3415" spans="1:12" x14ac:dyDescent="0.2">
      <c r="A3415" t="s">
        <v>12123</v>
      </c>
      <c r="B3415" t="s">
        <v>12124</v>
      </c>
      <c r="C3415" t="s">
        <v>12125</v>
      </c>
      <c r="D3415" t="s">
        <v>21</v>
      </c>
      <c r="E3415" t="s">
        <v>16</v>
      </c>
      <c r="F3415">
        <v>28212</v>
      </c>
      <c r="G3415">
        <v>35.162098999999998</v>
      </c>
      <c r="H3415">
        <v>-80.741659200000001</v>
      </c>
      <c r="I3415">
        <v>3.5</v>
      </c>
      <c r="J3415">
        <v>3</v>
      </c>
      <c r="K3415">
        <v>1</v>
      </c>
      <c r="L3415" t="s">
        <v>12126</v>
      </c>
    </row>
    <row r="3416" spans="1:12" x14ac:dyDescent="0.2">
      <c r="A3416" t="s">
        <v>12127</v>
      </c>
      <c r="B3416" t="s">
        <v>12128</v>
      </c>
      <c r="C3416" t="s">
        <v>12129</v>
      </c>
      <c r="D3416" t="s">
        <v>21</v>
      </c>
      <c r="E3416" t="s">
        <v>16</v>
      </c>
      <c r="F3416">
        <v>28205</v>
      </c>
      <c r="G3416">
        <v>35.203941</v>
      </c>
      <c r="H3416">
        <v>-80.759566000000007</v>
      </c>
      <c r="I3416">
        <v>4</v>
      </c>
      <c r="J3416">
        <v>46</v>
      </c>
      <c r="K3416">
        <v>1</v>
      </c>
      <c r="L3416" t="s">
        <v>12130</v>
      </c>
    </row>
    <row r="3417" spans="1:12" x14ac:dyDescent="0.2">
      <c r="A3417" t="s">
        <v>12131</v>
      </c>
      <c r="B3417" t="s">
        <v>12132</v>
      </c>
      <c r="C3417" t="s">
        <v>12133</v>
      </c>
      <c r="D3417" t="s">
        <v>21</v>
      </c>
      <c r="E3417" t="s">
        <v>16</v>
      </c>
      <c r="F3417">
        <v>28262</v>
      </c>
      <c r="G3417">
        <v>35.301375200000003</v>
      </c>
      <c r="H3417">
        <v>-80.757370499999993</v>
      </c>
      <c r="I3417">
        <v>3</v>
      </c>
      <c r="J3417">
        <v>8</v>
      </c>
      <c r="K3417">
        <v>1</v>
      </c>
      <c r="L3417" t="s">
        <v>12134</v>
      </c>
    </row>
    <row r="3418" spans="1:12" x14ac:dyDescent="0.2">
      <c r="A3418" t="s">
        <v>12135</v>
      </c>
      <c r="B3418" t="s">
        <v>11617</v>
      </c>
      <c r="C3418" t="s">
        <v>12136</v>
      </c>
      <c r="D3418" t="s">
        <v>21</v>
      </c>
      <c r="E3418" t="s">
        <v>16</v>
      </c>
      <c r="F3418">
        <v>28277</v>
      </c>
      <c r="G3418">
        <v>35.061833999999998</v>
      </c>
      <c r="H3418">
        <v>-80.771445</v>
      </c>
      <c r="I3418">
        <v>3</v>
      </c>
      <c r="J3418">
        <v>29</v>
      </c>
      <c r="K3418">
        <v>1</v>
      </c>
      <c r="L3418" t="s">
        <v>12137</v>
      </c>
    </row>
    <row r="3419" spans="1:12" x14ac:dyDescent="0.2">
      <c r="A3419" t="e">
        <f>-pxlxqzZq5fde5tWAaViYA</f>
        <v>#NAME?</v>
      </c>
      <c r="B3419" t="s">
        <v>12138</v>
      </c>
      <c r="C3419" t="s">
        <v>5272</v>
      </c>
      <c r="D3419" t="s">
        <v>21</v>
      </c>
      <c r="E3419" t="s">
        <v>16</v>
      </c>
      <c r="F3419">
        <v>28209</v>
      </c>
      <c r="G3419">
        <v>35.172125999999999</v>
      </c>
      <c r="H3419">
        <v>-80.848490999999996</v>
      </c>
      <c r="I3419">
        <v>4.5</v>
      </c>
      <c r="J3419">
        <v>30</v>
      </c>
      <c r="K3419">
        <v>1</v>
      </c>
      <c r="L3419" t="s">
        <v>12139</v>
      </c>
    </row>
    <row r="3420" spans="1:12" x14ac:dyDescent="0.2">
      <c r="A3420" t="s">
        <v>12140</v>
      </c>
      <c r="B3420" t="s">
        <v>12141</v>
      </c>
      <c r="C3420" t="s">
        <v>12142</v>
      </c>
      <c r="D3420" t="s">
        <v>135</v>
      </c>
      <c r="E3420" t="s">
        <v>16</v>
      </c>
      <c r="F3420">
        <v>28105</v>
      </c>
      <c r="G3420">
        <v>35.120157399999997</v>
      </c>
      <c r="H3420">
        <v>-80.7179079</v>
      </c>
      <c r="I3420">
        <v>4</v>
      </c>
      <c r="J3420">
        <v>5</v>
      </c>
      <c r="K3420">
        <v>1</v>
      </c>
      <c r="L3420" t="s">
        <v>12143</v>
      </c>
    </row>
    <row r="3421" spans="1:12" x14ac:dyDescent="0.2">
      <c r="A3421" t="s">
        <v>12144</v>
      </c>
      <c r="B3421" t="s">
        <v>12145</v>
      </c>
      <c r="C3421" t="s">
        <v>12146</v>
      </c>
      <c r="D3421" t="s">
        <v>239</v>
      </c>
      <c r="E3421" t="s">
        <v>16</v>
      </c>
      <c r="F3421">
        <v>28173</v>
      </c>
      <c r="G3421">
        <v>34.945307871099999</v>
      </c>
      <c r="H3421">
        <v>-80.755091719299998</v>
      </c>
      <c r="I3421">
        <v>3.5</v>
      </c>
      <c r="J3421">
        <v>3</v>
      </c>
      <c r="K3421">
        <v>1</v>
      </c>
      <c r="L3421" t="s">
        <v>3082</v>
      </c>
    </row>
    <row r="3422" spans="1:12" x14ac:dyDescent="0.2">
      <c r="A3422" t="s">
        <v>12147</v>
      </c>
      <c r="B3422" t="s">
        <v>12148</v>
      </c>
      <c r="C3422" t="s">
        <v>12149</v>
      </c>
      <c r="D3422" t="s">
        <v>21</v>
      </c>
      <c r="E3422" t="s">
        <v>16</v>
      </c>
      <c r="F3422">
        <v>28226</v>
      </c>
      <c r="G3422">
        <v>35.087718099999996</v>
      </c>
      <c r="H3422">
        <v>-80.838077100000007</v>
      </c>
      <c r="I3422">
        <v>1</v>
      </c>
      <c r="J3422">
        <v>3</v>
      </c>
      <c r="K3422">
        <v>1</v>
      </c>
      <c r="L3422" t="s">
        <v>248</v>
      </c>
    </row>
    <row r="3423" spans="1:12" x14ac:dyDescent="0.2">
      <c r="A3423" t="s">
        <v>12150</v>
      </c>
      <c r="B3423" t="s">
        <v>12151</v>
      </c>
      <c r="C3423" t="s">
        <v>12152</v>
      </c>
      <c r="D3423" t="s">
        <v>21</v>
      </c>
      <c r="E3423" t="s">
        <v>16</v>
      </c>
      <c r="F3423">
        <v>28273</v>
      </c>
      <c r="G3423">
        <v>35.100074900000003</v>
      </c>
      <c r="H3423">
        <v>-80.990198699999993</v>
      </c>
      <c r="I3423">
        <v>5</v>
      </c>
      <c r="J3423">
        <v>3</v>
      </c>
      <c r="K3423">
        <v>1</v>
      </c>
      <c r="L3423" t="s">
        <v>12153</v>
      </c>
    </row>
    <row r="3424" spans="1:12" x14ac:dyDescent="0.2">
      <c r="A3424" t="s">
        <v>12154</v>
      </c>
      <c r="B3424" t="s">
        <v>2780</v>
      </c>
      <c r="C3424" t="s">
        <v>12155</v>
      </c>
      <c r="D3424" t="s">
        <v>21</v>
      </c>
      <c r="E3424" t="s">
        <v>16</v>
      </c>
      <c r="F3424">
        <v>28211</v>
      </c>
      <c r="G3424">
        <v>35.176999899999998</v>
      </c>
      <c r="H3424">
        <v>-80.799775800000006</v>
      </c>
      <c r="I3424">
        <v>3.5</v>
      </c>
      <c r="J3424">
        <v>6</v>
      </c>
      <c r="K3424">
        <v>1</v>
      </c>
      <c r="L3424" t="s">
        <v>4197</v>
      </c>
    </row>
    <row r="3425" spans="1:12" x14ac:dyDescent="0.2">
      <c r="A3425" t="s">
        <v>12156</v>
      </c>
      <c r="B3425" t="s">
        <v>12157</v>
      </c>
      <c r="C3425" t="s">
        <v>12158</v>
      </c>
      <c r="D3425" t="s">
        <v>21</v>
      </c>
      <c r="E3425" t="s">
        <v>16</v>
      </c>
      <c r="F3425">
        <v>28277</v>
      </c>
      <c r="G3425">
        <v>35.059511999999998</v>
      </c>
      <c r="H3425">
        <v>-80.811522499999995</v>
      </c>
      <c r="I3425">
        <v>4</v>
      </c>
      <c r="J3425">
        <v>13</v>
      </c>
      <c r="K3425">
        <v>1</v>
      </c>
      <c r="L3425" t="s">
        <v>12159</v>
      </c>
    </row>
    <row r="3426" spans="1:12" x14ac:dyDescent="0.2">
      <c r="A3426" t="s">
        <v>12160</v>
      </c>
      <c r="B3426" t="s">
        <v>12161</v>
      </c>
      <c r="C3426" t="s">
        <v>12162</v>
      </c>
      <c r="D3426" t="s">
        <v>21</v>
      </c>
      <c r="E3426" t="s">
        <v>16</v>
      </c>
      <c r="F3426">
        <v>28226</v>
      </c>
      <c r="G3426">
        <v>35.0898611</v>
      </c>
      <c r="H3426">
        <v>-80.850990300000007</v>
      </c>
      <c r="I3426">
        <v>4.5</v>
      </c>
      <c r="J3426">
        <v>27</v>
      </c>
      <c r="K3426">
        <v>1</v>
      </c>
      <c r="L3426" t="s">
        <v>12163</v>
      </c>
    </row>
    <row r="3427" spans="1:12" x14ac:dyDescent="0.2">
      <c r="A3427" t="s">
        <v>12164</v>
      </c>
      <c r="B3427" t="s">
        <v>12165</v>
      </c>
      <c r="C3427" t="s">
        <v>12166</v>
      </c>
      <c r="D3427" t="s">
        <v>239</v>
      </c>
      <c r="E3427" t="s">
        <v>16</v>
      </c>
      <c r="F3427">
        <v>28173</v>
      </c>
      <c r="G3427">
        <v>34.924356000000003</v>
      </c>
      <c r="H3427">
        <v>-80.752368000000004</v>
      </c>
      <c r="I3427">
        <v>4.5</v>
      </c>
      <c r="J3427">
        <v>3</v>
      </c>
      <c r="K3427">
        <v>1</v>
      </c>
      <c r="L3427" t="s">
        <v>12167</v>
      </c>
    </row>
    <row r="3428" spans="1:12" x14ac:dyDescent="0.2">
      <c r="A3428" t="s">
        <v>12168</v>
      </c>
      <c r="B3428" t="s">
        <v>12169</v>
      </c>
      <c r="C3428" t="s">
        <v>12060</v>
      </c>
      <c r="D3428" t="s">
        <v>39</v>
      </c>
      <c r="E3428" t="s">
        <v>16</v>
      </c>
      <c r="F3428">
        <v>28027</v>
      </c>
      <c r="G3428">
        <v>35.385598000000002</v>
      </c>
      <c r="H3428">
        <v>-80.748524000000003</v>
      </c>
      <c r="I3428">
        <v>3.5</v>
      </c>
      <c r="J3428">
        <v>4</v>
      </c>
      <c r="K3428">
        <v>0</v>
      </c>
      <c r="L3428" t="s">
        <v>1353</v>
      </c>
    </row>
    <row r="3429" spans="1:12" x14ac:dyDescent="0.2">
      <c r="A3429" t="s">
        <v>12170</v>
      </c>
      <c r="B3429" t="s">
        <v>12171</v>
      </c>
      <c r="C3429" t="s">
        <v>12172</v>
      </c>
      <c r="D3429" t="s">
        <v>39</v>
      </c>
      <c r="E3429" t="s">
        <v>16</v>
      </c>
      <c r="F3429">
        <v>28025</v>
      </c>
      <c r="G3429">
        <v>35.425280000000001</v>
      </c>
      <c r="H3429">
        <v>-80.595230000000001</v>
      </c>
      <c r="I3429">
        <v>4</v>
      </c>
      <c r="J3429">
        <v>4</v>
      </c>
      <c r="K3429">
        <v>1</v>
      </c>
      <c r="L3429" t="s">
        <v>12173</v>
      </c>
    </row>
    <row r="3430" spans="1:12" x14ac:dyDescent="0.2">
      <c r="A3430" t="s">
        <v>12174</v>
      </c>
      <c r="B3430" t="s">
        <v>604</v>
      </c>
      <c r="C3430" t="s">
        <v>12175</v>
      </c>
      <c r="D3430" t="s">
        <v>21</v>
      </c>
      <c r="E3430" t="s">
        <v>16</v>
      </c>
      <c r="F3430">
        <v>28226</v>
      </c>
      <c r="G3430">
        <v>35.086488000000003</v>
      </c>
      <c r="H3430">
        <v>-80.848002399999999</v>
      </c>
      <c r="I3430">
        <v>4</v>
      </c>
      <c r="J3430">
        <v>4</v>
      </c>
      <c r="K3430">
        <v>0</v>
      </c>
      <c r="L3430" t="s">
        <v>7768</v>
      </c>
    </row>
    <row r="3431" spans="1:12" x14ac:dyDescent="0.2">
      <c r="A3431" t="s">
        <v>12176</v>
      </c>
      <c r="B3431" t="s">
        <v>12177</v>
      </c>
      <c r="C3431" t="s">
        <v>12178</v>
      </c>
      <c r="D3431" t="s">
        <v>15</v>
      </c>
      <c r="E3431" t="s">
        <v>16</v>
      </c>
      <c r="F3431">
        <v>28031</v>
      </c>
      <c r="G3431">
        <v>35.482090900000003</v>
      </c>
      <c r="H3431">
        <v>-80.860776999999999</v>
      </c>
      <c r="I3431">
        <v>5</v>
      </c>
      <c r="J3431">
        <v>4</v>
      </c>
      <c r="K3431">
        <v>0</v>
      </c>
      <c r="L3431" t="s">
        <v>12179</v>
      </c>
    </row>
    <row r="3432" spans="1:12" x14ac:dyDescent="0.2">
      <c r="A3432" t="s">
        <v>12180</v>
      </c>
      <c r="B3432" t="s">
        <v>12181</v>
      </c>
      <c r="C3432" t="s">
        <v>12182</v>
      </c>
      <c r="D3432" t="s">
        <v>21</v>
      </c>
      <c r="E3432" t="s">
        <v>16</v>
      </c>
      <c r="F3432">
        <v>28216</v>
      </c>
      <c r="G3432">
        <v>35.286805000000001</v>
      </c>
      <c r="H3432">
        <v>-80.905282</v>
      </c>
      <c r="I3432">
        <v>3</v>
      </c>
      <c r="J3432">
        <v>4</v>
      </c>
      <c r="K3432">
        <v>0</v>
      </c>
      <c r="L3432" t="s">
        <v>12183</v>
      </c>
    </row>
    <row r="3433" spans="1:12" x14ac:dyDescent="0.2">
      <c r="A3433" t="s">
        <v>12184</v>
      </c>
      <c r="B3433" t="s">
        <v>12185</v>
      </c>
      <c r="C3433" t="s">
        <v>12186</v>
      </c>
      <c r="D3433" t="s">
        <v>359</v>
      </c>
      <c r="E3433" t="s">
        <v>16</v>
      </c>
      <c r="F3433">
        <v>28036</v>
      </c>
      <c r="G3433">
        <v>35.495372922000001</v>
      </c>
      <c r="H3433">
        <v>-80.853468775699994</v>
      </c>
      <c r="I3433">
        <v>4</v>
      </c>
      <c r="J3433">
        <v>30</v>
      </c>
      <c r="K3433">
        <v>0</v>
      </c>
      <c r="L3433" t="s">
        <v>4197</v>
      </c>
    </row>
    <row r="3434" spans="1:12" x14ac:dyDescent="0.2">
      <c r="A3434" t="s">
        <v>12187</v>
      </c>
      <c r="B3434" t="s">
        <v>5107</v>
      </c>
      <c r="C3434" t="s">
        <v>12188</v>
      </c>
      <c r="D3434" t="s">
        <v>21</v>
      </c>
      <c r="E3434" t="s">
        <v>16</v>
      </c>
      <c r="F3434">
        <v>28262</v>
      </c>
      <c r="G3434">
        <v>35.311354299999998</v>
      </c>
      <c r="H3434">
        <v>-80.772549900000001</v>
      </c>
      <c r="I3434">
        <v>3.5</v>
      </c>
      <c r="J3434">
        <v>3</v>
      </c>
      <c r="K3434">
        <v>1</v>
      </c>
      <c r="L3434" t="s">
        <v>5109</v>
      </c>
    </row>
    <row r="3435" spans="1:12" x14ac:dyDescent="0.2">
      <c r="A3435" t="s">
        <v>12189</v>
      </c>
      <c r="B3435" t="s">
        <v>12190</v>
      </c>
      <c r="C3435" t="s">
        <v>12191</v>
      </c>
      <c r="D3435" t="s">
        <v>21</v>
      </c>
      <c r="E3435" t="s">
        <v>16</v>
      </c>
      <c r="F3435">
        <v>28226</v>
      </c>
      <c r="G3435">
        <v>35.100188799999998</v>
      </c>
      <c r="H3435">
        <v>-80.783861700000003</v>
      </c>
      <c r="I3435">
        <v>3</v>
      </c>
      <c r="J3435">
        <v>3</v>
      </c>
      <c r="K3435">
        <v>1</v>
      </c>
      <c r="L3435" t="s">
        <v>565</v>
      </c>
    </row>
    <row r="3436" spans="1:12" x14ac:dyDescent="0.2">
      <c r="A3436" t="s">
        <v>12192</v>
      </c>
      <c r="B3436" t="s">
        <v>12193</v>
      </c>
      <c r="C3436" t="s">
        <v>12194</v>
      </c>
      <c r="D3436" t="s">
        <v>21</v>
      </c>
      <c r="E3436" t="s">
        <v>16</v>
      </c>
      <c r="F3436">
        <v>28217</v>
      </c>
      <c r="G3436">
        <v>35.1784277</v>
      </c>
      <c r="H3436">
        <v>-80.892643000000007</v>
      </c>
      <c r="I3436">
        <v>3.5</v>
      </c>
      <c r="J3436">
        <v>60</v>
      </c>
      <c r="K3436">
        <v>1</v>
      </c>
      <c r="L3436" t="s">
        <v>923</v>
      </c>
    </row>
    <row r="3437" spans="1:12" x14ac:dyDescent="0.2">
      <c r="A3437" t="s">
        <v>12195</v>
      </c>
      <c r="B3437" t="s">
        <v>12196</v>
      </c>
      <c r="C3437" t="s">
        <v>12197</v>
      </c>
      <c r="D3437" t="s">
        <v>456</v>
      </c>
      <c r="E3437" t="s">
        <v>16</v>
      </c>
      <c r="F3437">
        <v>28012</v>
      </c>
      <c r="G3437">
        <v>35.252952000000001</v>
      </c>
      <c r="H3437">
        <v>-81.045862</v>
      </c>
      <c r="I3437">
        <v>4</v>
      </c>
      <c r="J3437">
        <v>57</v>
      </c>
      <c r="K3437">
        <v>1</v>
      </c>
      <c r="L3437" t="s">
        <v>12198</v>
      </c>
    </row>
    <row r="3438" spans="1:12" x14ac:dyDescent="0.2">
      <c r="A3438" t="s">
        <v>12199</v>
      </c>
      <c r="B3438" t="s">
        <v>12200</v>
      </c>
      <c r="C3438" t="s">
        <v>12201</v>
      </c>
      <c r="D3438" t="s">
        <v>21</v>
      </c>
      <c r="E3438" t="s">
        <v>16</v>
      </c>
      <c r="F3438">
        <v>28202</v>
      </c>
      <c r="G3438">
        <v>35.225740000000002</v>
      </c>
      <c r="H3438">
        <v>-80.846467000000004</v>
      </c>
      <c r="I3438">
        <v>4</v>
      </c>
      <c r="J3438">
        <v>35</v>
      </c>
      <c r="K3438">
        <v>1</v>
      </c>
      <c r="L3438" t="s">
        <v>12202</v>
      </c>
    </row>
    <row r="3439" spans="1:12" x14ac:dyDescent="0.2">
      <c r="A3439" t="s">
        <v>12203</v>
      </c>
      <c r="B3439" t="s">
        <v>1167</v>
      </c>
      <c r="C3439" t="s">
        <v>12204</v>
      </c>
      <c r="D3439" t="s">
        <v>21</v>
      </c>
      <c r="E3439" t="s">
        <v>16</v>
      </c>
      <c r="F3439">
        <v>28270</v>
      </c>
      <c r="G3439">
        <v>35.137839499999998</v>
      </c>
      <c r="H3439">
        <v>-80.7341093</v>
      </c>
      <c r="I3439">
        <v>4</v>
      </c>
      <c r="J3439">
        <v>5</v>
      </c>
      <c r="K3439">
        <v>1</v>
      </c>
      <c r="L3439" t="s">
        <v>12205</v>
      </c>
    </row>
    <row r="3440" spans="1:12" x14ac:dyDescent="0.2">
      <c r="A3440" t="s">
        <v>12206</v>
      </c>
      <c r="B3440" t="s">
        <v>10617</v>
      </c>
      <c r="C3440" t="s">
        <v>12207</v>
      </c>
      <c r="D3440" t="s">
        <v>26</v>
      </c>
      <c r="E3440" t="s">
        <v>16</v>
      </c>
      <c r="F3440">
        <v>28078</v>
      </c>
      <c r="G3440">
        <v>35.444823399999997</v>
      </c>
      <c r="H3440">
        <v>-80.880713499999999</v>
      </c>
      <c r="I3440">
        <v>3.5</v>
      </c>
      <c r="J3440">
        <v>6</v>
      </c>
      <c r="K3440">
        <v>1</v>
      </c>
      <c r="L3440" t="s">
        <v>12208</v>
      </c>
    </row>
    <row r="3441" spans="1:12" x14ac:dyDescent="0.2">
      <c r="A3441" t="s">
        <v>12209</v>
      </c>
      <c r="B3441" t="s">
        <v>12210</v>
      </c>
      <c r="C3441" t="s">
        <v>12211</v>
      </c>
      <c r="D3441" t="s">
        <v>21</v>
      </c>
      <c r="E3441" t="s">
        <v>16</v>
      </c>
      <c r="F3441">
        <v>28216</v>
      </c>
      <c r="G3441">
        <v>35.266632000000001</v>
      </c>
      <c r="H3441">
        <v>-80.870990000000006</v>
      </c>
      <c r="I3441">
        <v>5</v>
      </c>
      <c r="J3441">
        <v>3</v>
      </c>
      <c r="K3441">
        <v>1</v>
      </c>
      <c r="L3441" t="s">
        <v>12212</v>
      </c>
    </row>
    <row r="3442" spans="1:12" x14ac:dyDescent="0.2">
      <c r="A3442" t="s">
        <v>12213</v>
      </c>
      <c r="B3442" t="s">
        <v>12214</v>
      </c>
      <c r="C3442" t="s">
        <v>617</v>
      </c>
      <c r="D3442" t="s">
        <v>295</v>
      </c>
      <c r="E3442" t="s">
        <v>16</v>
      </c>
      <c r="F3442">
        <v>28134</v>
      </c>
      <c r="G3442">
        <v>35.084707199999997</v>
      </c>
      <c r="H3442">
        <v>-80.890457299999994</v>
      </c>
      <c r="I3442">
        <v>4.5</v>
      </c>
      <c r="J3442">
        <v>50</v>
      </c>
      <c r="K3442">
        <v>0</v>
      </c>
      <c r="L3442" t="s">
        <v>12215</v>
      </c>
    </row>
    <row r="3443" spans="1:12" x14ac:dyDescent="0.2">
      <c r="A3443" t="s">
        <v>12216</v>
      </c>
      <c r="B3443" t="s">
        <v>12217</v>
      </c>
      <c r="C3443" t="s">
        <v>12218</v>
      </c>
      <c r="D3443" t="s">
        <v>21</v>
      </c>
      <c r="E3443" t="s">
        <v>16</v>
      </c>
      <c r="F3443">
        <v>28209</v>
      </c>
      <c r="G3443">
        <v>35.165666999999999</v>
      </c>
      <c r="H3443">
        <v>-80.851595700000004</v>
      </c>
      <c r="I3443">
        <v>5</v>
      </c>
      <c r="J3443">
        <v>11</v>
      </c>
      <c r="K3443">
        <v>1</v>
      </c>
      <c r="L3443" t="s">
        <v>12219</v>
      </c>
    </row>
    <row r="3444" spans="1:12" x14ac:dyDescent="0.2">
      <c r="A3444" t="s">
        <v>12220</v>
      </c>
      <c r="B3444" t="s">
        <v>12221</v>
      </c>
      <c r="C3444" t="s">
        <v>12222</v>
      </c>
      <c r="D3444" t="s">
        <v>167</v>
      </c>
      <c r="E3444" t="s">
        <v>16</v>
      </c>
      <c r="F3444">
        <v>28075</v>
      </c>
      <c r="G3444">
        <v>35.321878099999999</v>
      </c>
      <c r="H3444">
        <v>-80.612532299999998</v>
      </c>
      <c r="I3444">
        <v>4.5</v>
      </c>
      <c r="J3444">
        <v>3</v>
      </c>
      <c r="K3444">
        <v>1</v>
      </c>
      <c r="L3444" t="s">
        <v>12223</v>
      </c>
    </row>
    <row r="3445" spans="1:12" x14ac:dyDescent="0.2">
      <c r="A3445" t="s">
        <v>12224</v>
      </c>
      <c r="B3445" t="s">
        <v>1265</v>
      </c>
      <c r="C3445" t="s">
        <v>12225</v>
      </c>
      <c r="D3445" t="s">
        <v>9498</v>
      </c>
      <c r="E3445" t="s">
        <v>16</v>
      </c>
      <c r="F3445">
        <v>28104</v>
      </c>
      <c r="G3445">
        <v>35.026480599999999</v>
      </c>
      <c r="H3445">
        <v>-80.763029599999996</v>
      </c>
      <c r="I3445">
        <v>1</v>
      </c>
      <c r="J3445">
        <v>6</v>
      </c>
      <c r="K3445">
        <v>1</v>
      </c>
      <c r="L3445" t="s">
        <v>9479</v>
      </c>
    </row>
    <row r="3446" spans="1:12" x14ac:dyDescent="0.2">
      <c r="A3446" t="s">
        <v>12226</v>
      </c>
      <c r="B3446" t="s">
        <v>1576</v>
      </c>
      <c r="C3446" t="s">
        <v>12227</v>
      </c>
      <c r="D3446" t="s">
        <v>135</v>
      </c>
      <c r="E3446" t="s">
        <v>16</v>
      </c>
      <c r="F3446">
        <v>28105</v>
      </c>
      <c r="G3446">
        <v>35.083613999999997</v>
      </c>
      <c r="H3446">
        <v>-80.73312</v>
      </c>
      <c r="I3446">
        <v>4</v>
      </c>
      <c r="J3446">
        <v>19</v>
      </c>
      <c r="K3446">
        <v>1</v>
      </c>
      <c r="L3446" t="s">
        <v>12228</v>
      </c>
    </row>
    <row r="3447" spans="1:12" x14ac:dyDescent="0.2">
      <c r="A3447" t="s">
        <v>12229</v>
      </c>
      <c r="B3447" t="s">
        <v>5533</v>
      </c>
      <c r="C3447" t="s">
        <v>12230</v>
      </c>
      <c r="D3447" t="s">
        <v>21</v>
      </c>
      <c r="E3447" t="s">
        <v>16</v>
      </c>
      <c r="F3447">
        <v>28277</v>
      </c>
      <c r="G3447">
        <v>35.036116</v>
      </c>
      <c r="H3447">
        <v>-80.807703000000004</v>
      </c>
      <c r="I3447">
        <v>3</v>
      </c>
      <c r="J3447">
        <v>29</v>
      </c>
      <c r="K3447">
        <v>1</v>
      </c>
      <c r="L3447" t="s">
        <v>12231</v>
      </c>
    </row>
    <row r="3448" spans="1:12" x14ac:dyDescent="0.2">
      <c r="A3448" t="s">
        <v>12232</v>
      </c>
      <c r="B3448" t="s">
        <v>12233</v>
      </c>
      <c r="C3448" t="s">
        <v>12234</v>
      </c>
      <c r="D3448" t="s">
        <v>2557</v>
      </c>
      <c r="E3448" t="s">
        <v>16</v>
      </c>
      <c r="F3448">
        <v>28032</v>
      </c>
      <c r="G3448">
        <v>35.235810000000001</v>
      </c>
      <c r="H3448">
        <v>-81.072486999999995</v>
      </c>
      <c r="I3448">
        <v>3</v>
      </c>
      <c r="J3448">
        <v>15</v>
      </c>
      <c r="K3448">
        <v>0</v>
      </c>
      <c r="L3448" t="s">
        <v>1353</v>
      </c>
    </row>
    <row r="3449" spans="1:12" x14ac:dyDescent="0.2">
      <c r="A3449" t="s">
        <v>12235</v>
      </c>
      <c r="B3449" t="s">
        <v>2423</v>
      </c>
      <c r="C3449" t="s">
        <v>12236</v>
      </c>
      <c r="D3449" t="s">
        <v>588</v>
      </c>
      <c r="E3449" t="s">
        <v>16</v>
      </c>
      <c r="F3449">
        <v>28110</v>
      </c>
      <c r="G3449">
        <v>35.038049999999998</v>
      </c>
      <c r="H3449">
        <v>-80.603184999999996</v>
      </c>
      <c r="I3449">
        <v>4</v>
      </c>
      <c r="J3449">
        <v>4</v>
      </c>
      <c r="K3449">
        <v>1</v>
      </c>
      <c r="L3449" t="s">
        <v>489</v>
      </c>
    </row>
    <row r="3450" spans="1:12" x14ac:dyDescent="0.2">
      <c r="A3450" t="s">
        <v>12237</v>
      </c>
      <c r="B3450" t="s">
        <v>5808</v>
      </c>
      <c r="C3450" t="s">
        <v>12238</v>
      </c>
      <c r="D3450" t="s">
        <v>26</v>
      </c>
      <c r="E3450" t="s">
        <v>16</v>
      </c>
      <c r="F3450">
        <v>28078</v>
      </c>
      <c r="G3450">
        <v>35.443704213099998</v>
      </c>
      <c r="H3450">
        <v>-80.864787363700003</v>
      </c>
      <c r="I3450">
        <v>3.5</v>
      </c>
      <c r="J3450">
        <v>156</v>
      </c>
      <c r="K3450">
        <v>1</v>
      </c>
      <c r="L3450" t="s">
        <v>12239</v>
      </c>
    </row>
    <row r="3451" spans="1:12" x14ac:dyDescent="0.2">
      <c r="A3451" t="s">
        <v>12240</v>
      </c>
      <c r="B3451" t="s">
        <v>12241</v>
      </c>
      <c r="C3451" t="s">
        <v>12242</v>
      </c>
      <c r="D3451" t="s">
        <v>26</v>
      </c>
      <c r="E3451" t="s">
        <v>16</v>
      </c>
      <c r="F3451">
        <v>28078</v>
      </c>
      <c r="G3451">
        <v>35.403584100000003</v>
      </c>
      <c r="H3451">
        <v>-80.868868800000001</v>
      </c>
      <c r="I3451">
        <v>4.5</v>
      </c>
      <c r="J3451">
        <v>8</v>
      </c>
      <c r="K3451">
        <v>1</v>
      </c>
      <c r="L3451" t="s">
        <v>12243</v>
      </c>
    </row>
    <row r="3452" spans="1:12" x14ac:dyDescent="0.2">
      <c r="A3452" t="s">
        <v>12244</v>
      </c>
      <c r="B3452" t="s">
        <v>7614</v>
      </c>
      <c r="C3452" t="s">
        <v>12245</v>
      </c>
      <c r="D3452" t="s">
        <v>21</v>
      </c>
      <c r="E3452" t="s">
        <v>16</v>
      </c>
      <c r="F3452">
        <v>28213</v>
      </c>
      <c r="G3452">
        <v>35.254224000000001</v>
      </c>
      <c r="H3452">
        <v>-80.793317000000002</v>
      </c>
      <c r="I3452">
        <v>5</v>
      </c>
      <c r="J3452">
        <v>6</v>
      </c>
      <c r="K3452">
        <v>1</v>
      </c>
      <c r="L3452" t="s">
        <v>12246</v>
      </c>
    </row>
    <row r="3453" spans="1:12" x14ac:dyDescent="0.2">
      <c r="A3453" t="s">
        <v>12247</v>
      </c>
      <c r="B3453" t="s">
        <v>12248</v>
      </c>
      <c r="C3453" t="s">
        <v>12249</v>
      </c>
      <c r="D3453" t="s">
        <v>21</v>
      </c>
      <c r="E3453" t="s">
        <v>16</v>
      </c>
      <c r="F3453">
        <v>28277</v>
      </c>
      <c r="G3453">
        <v>35.078880499999997</v>
      </c>
      <c r="H3453">
        <v>-80.817777500000005</v>
      </c>
      <c r="I3453">
        <v>5</v>
      </c>
      <c r="J3453">
        <v>9</v>
      </c>
      <c r="K3453">
        <v>1</v>
      </c>
      <c r="L3453" t="s">
        <v>12250</v>
      </c>
    </row>
    <row r="3454" spans="1:12" x14ac:dyDescent="0.2">
      <c r="A3454" t="s">
        <v>12251</v>
      </c>
      <c r="B3454" t="s">
        <v>12252</v>
      </c>
      <c r="C3454" t="s">
        <v>12253</v>
      </c>
      <c r="D3454" t="s">
        <v>135</v>
      </c>
      <c r="E3454" t="s">
        <v>16</v>
      </c>
      <c r="F3454">
        <v>28105</v>
      </c>
      <c r="G3454">
        <v>35.123381600000002</v>
      </c>
      <c r="H3454">
        <v>-80.718106700000007</v>
      </c>
      <c r="I3454">
        <v>2</v>
      </c>
      <c r="J3454">
        <v>4</v>
      </c>
      <c r="K3454">
        <v>1</v>
      </c>
      <c r="L3454" t="s">
        <v>248</v>
      </c>
    </row>
    <row r="3455" spans="1:12" x14ac:dyDescent="0.2">
      <c r="A3455" t="s">
        <v>12254</v>
      </c>
      <c r="B3455" t="s">
        <v>12255</v>
      </c>
      <c r="C3455" t="s">
        <v>12256</v>
      </c>
      <c r="D3455" t="s">
        <v>601</v>
      </c>
      <c r="E3455" t="s">
        <v>16</v>
      </c>
      <c r="F3455">
        <v>28081</v>
      </c>
      <c r="G3455">
        <v>35.473758400000001</v>
      </c>
      <c r="H3455">
        <v>-80.623734099999993</v>
      </c>
      <c r="I3455">
        <v>5</v>
      </c>
      <c r="J3455">
        <v>3</v>
      </c>
      <c r="K3455">
        <v>1</v>
      </c>
      <c r="L3455" t="s">
        <v>3357</v>
      </c>
    </row>
    <row r="3456" spans="1:12" x14ac:dyDescent="0.2">
      <c r="A3456" t="s">
        <v>12257</v>
      </c>
      <c r="B3456" t="s">
        <v>12258</v>
      </c>
      <c r="C3456" t="s">
        <v>12259</v>
      </c>
      <c r="D3456" t="s">
        <v>21</v>
      </c>
      <c r="E3456" t="s">
        <v>16</v>
      </c>
      <c r="F3456">
        <v>28216</v>
      </c>
      <c r="G3456">
        <v>35.347986599999999</v>
      </c>
      <c r="H3456">
        <v>-80.857930300000007</v>
      </c>
      <c r="I3456">
        <v>4</v>
      </c>
      <c r="J3456">
        <v>31</v>
      </c>
      <c r="K3456">
        <v>1</v>
      </c>
      <c r="L3456" t="s">
        <v>12260</v>
      </c>
    </row>
    <row r="3457" spans="1:12" x14ac:dyDescent="0.2">
      <c r="A3457" t="s">
        <v>12261</v>
      </c>
      <c r="B3457" t="s">
        <v>6805</v>
      </c>
      <c r="C3457" t="s">
        <v>12262</v>
      </c>
      <c r="D3457" t="s">
        <v>30</v>
      </c>
      <c r="E3457" t="s">
        <v>16</v>
      </c>
      <c r="F3457">
        <v>28054</v>
      </c>
      <c r="G3457">
        <v>35.260666581700001</v>
      </c>
      <c r="H3457">
        <v>-81.1343792081</v>
      </c>
      <c r="I3457">
        <v>3</v>
      </c>
      <c r="J3457">
        <v>17</v>
      </c>
      <c r="K3457">
        <v>1</v>
      </c>
      <c r="L3457" t="s">
        <v>8198</v>
      </c>
    </row>
    <row r="3458" spans="1:12" x14ac:dyDescent="0.2">
      <c r="A3458" t="s">
        <v>12263</v>
      </c>
      <c r="B3458" t="s">
        <v>12264</v>
      </c>
      <c r="C3458" t="s">
        <v>12265</v>
      </c>
      <c r="D3458" t="s">
        <v>21</v>
      </c>
      <c r="E3458" t="s">
        <v>16</v>
      </c>
      <c r="F3458">
        <v>28211</v>
      </c>
      <c r="G3458">
        <v>35.154129900000001</v>
      </c>
      <c r="H3458">
        <v>-80.824370599999995</v>
      </c>
      <c r="I3458">
        <v>1.5</v>
      </c>
      <c r="J3458">
        <v>24</v>
      </c>
      <c r="K3458">
        <v>1</v>
      </c>
      <c r="L3458" t="s">
        <v>287</v>
      </c>
    </row>
    <row r="3459" spans="1:12" x14ac:dyDescent="0.2">
      <c r="A3459" t="s">
        <v>12266</v>
      </c>
      <c r="B3459" t="s">
        <v>12267</v>
      </c>
      <c r="C3459" t="s">
        <v>12268</v>
      </c>
      <c r="D3459" t="s">
        <v>21</v>
      </c>
      <c r="E3459" t="s">
        <v>16</v>
      </c>
      <c r="F3459">
        <v>28209</v>
      </c>
      <c r="G3459">
        <v>35.171615828500002</v>
      </c>
      <c r="H3459">
        <v>-80.848753452300002</v>
      </c>
      <c r="I3459">
        <v>3.5</v>
      </c>
      <c r="J3459">
        <v>36</v>
      </c>
      <c r="K3459">
        <v>0</v>
      </c>
      <c r="L3459" t="s">
        <v>12269</v>
      </c>
    </row>
    <row r="3460" spans="1:12" x14ac:dyDescent="0.2">
      <c r="A3460" t="s">
        <v>12270</v>
      </c>
      <c r="B3460" t="s">
        <v>12271</v>
      </c>
      <c r="C3460" t="s">
        <v>12272</v>
      </c>
      <c r="D3460" t="s">
        <v>21</v>
      </c>
      <c r="E3460" t="s">
        <v>16</v>
      </c>
      <c r="F3460">
        <v>28209</v>
      </c>
      <c r="G3460">
        <v>35.171668400000001</v>
      </c>
      <c r="H3460">
        <v>-80.849263899999997</v>
      </c>
      <c r="I3460">
        <v>5</v>
      </c>
      <c r="J3460">
        <v>13</v>
      </c>
      <c r="K3460">
        <v>1</v>
      </c>
      <c r="L3460" t="s">
        <v>12273</v>
      </c>
    </row>
    <row r="3461" spans="1:12" x14ac:dyDescent="0.2">
      <c r="A3461" t="s">
        <v>12274</v>
      </c>
      <c r="B3461" t="s">
        <v>12275</v>
      </c>
      <c r="C3461" t="s">
        <v>8585</v>
      </c>
      <c r="D3461" t="s">
        <v>643</v>
      </c>
      <c r="E3461" t="s">
        <v>16</v>
      </c>
      <c r="F3461">
        <v>28079</v>
      </c>
      <c r="G3461">
        <v>35.082862599999999</v>
      </c>
      <c r="H3461">
        <v>-80.6604581</v>
      </c>
      <c r="I3461">
        <v>2.5</v>
      </c>
      <c r="J3461">
        <v>3</v>
      </c>
      <c r="K3461">
        <v>1</v>
      </c>
      <c r="L3461" t="s">
        <v>12276</v>
      </c>
    </row>
    <row r="3462" spans="1:12" x14ac:dyDescent="0.2">
      <c r="A3462" t="s">
        <v>12277</v>
      </c>
      <c r="B3462" t="s">
        <v>2748</v>
      </c>
      <c r="C3462" t="s">
        <v>12278</v>
      </c>
      <c r="D3462" t="s">
        <v>456</v>
      </c>
      <c r="E3462" t="s">
        <v>16</v>
      </c>
      <c r="F3462">
        <v>28012</v>
      </c>
      <c r="G3462">
        <v>35.254232100000003</v>
      </c>
      <c r="H3462">
        <v>-81.027777499999999</v>
      </c>
      <c r="I3462">
        <v>3.5</v>
      </c>
      <c r="J3462">
        <v>107</v>
      </c>
      <c r="K3462">
        <v>1</v>
      </c>
      <c r="L3462" t="s">
        <v>12279</v>
      </c>
    </row>
    <row r="3463" spans="1:12" x14ac:dyDescent="0.2">
      <c r="A3463" t="s">
        <v>12280</v>
      </c>
      <c r="B3463" t="s">
        <v>12281</v>
      </c>
      <c r="C3463" t="s">
        <v>12282</v>
      </c>
      <c r="D3463" t="s">
        <v>21</v>
      </c>
      <c r="E3463" t="s">
        <v>16</v>
      </c>
      <c r="F3463">
        <v>28212</v>
      </c>
      <c r="G3463">
        <v>35.202008926200001</v>
      </c>
      <c r="H3463">
        <v>-80.744050682400001</v>
      </c>
      <c r="I3463">
        <v>1</v>
      </c>
      <c r="J3463">
        <v>3</v>
      </c>
      <c r="K3463">
        <v>0</v>
      </c>
      <c r="L3463" t="s">
        <v>12283</v>
      </c>
    </row>
    <row r="3464" spans="1:12" x14ac:dyDescent="0.2">
      <c r="A3464" t="s">
        <v>12284</v>
      </c>
      <c r="B3464" t="s">
        <v>12285</v>
      </c>
      <c r="C3464" t="s">
        <v>12286</v>
      </c>
      <c r="D3464" t="s">
        <v>21</v>
      </c>
      <c r="E3464" t="s">
        <v>16</v>
      </c>
      <c r="F3464">
        <v>28202</v>
      </c>
      <c r="G3464">
        <v>35.224178999999999</v>
      </c>
      <c r="H3464">
        <v>-80.839033099999995</v>
      </c>
      <c r="I3464">
        <v>4</v>
      </c>
      <c r="J3464">
        <v>157</v>
      </c>
      <c r="K3464">
        <v>1</v>
      </c>
      <c r="L3464" t="s">
        <v>523</v>
      </c>
    </row>
    <row r="3465" spans="1:12" x14ac:dyDescent="0.2">
      <c r="A3465" t="s">
        <v>12287</v>
      </c>
      <c r="B3465" t="s">
        <v>12288</v>
      </c>
      <c r="C3465" t="s">
        <v>12289</v>
      </c>
      <c r="D3465" t="s">
        <v>21</v>
      </c>
      <c r="E3465" t="s">
        <v>16</v>
      </c>
      <c r="F3465">
        <v>28208</v>
      </c>
      <c r="G3465">
        <v>35.239823000000001</v>
      </c>
      <c r="H3465">
        <v>-80.927088999999995</v>
      </c>
      <c r="I3465">
        <v>4.5</v>
      </c>
      <c r="J3465">
        <v>3</v>
      </c>
      <c r="K3465">
        <v>1</v>
      </c>
      <c r="L3465" t="s">
        <v>12290</v>
      </c>
    </row>
    <row r="3466" spans="1:12" x14ac:dyDescent="0.2">
      <c r="A3466" t="s">
        <v>12291</v>
      </c>
      <c r="B3466" t="s">
        <v>12292</v>
      </c>
      <c r="C3466" t="s">
        <v>12293</v>
      </c>
      <c r="D3466" t="s">
        <v>643</v>
      </c>
      <c r="E3466" t="s">
        <v>16</v>
      </c>
      <c r="F3466">
        <v>28079</v>
      </c>
      <c r="G3466">
        <v>35.050827562899997</v>
      </c>
      <c r="H3466">
        <v>-80.646177940100003</v>
      </c>
      <c r="I3466">
        <v>4.5</v>
      </c>
      <c r="J3466">
        <v>125</v>
      </c>
      <c r="K3466">
        <v>1</v>
      </c>
      <c r="L3466" t="s">
        <v>12294</v>
      </c>
    </row>
    <row r="3467" spans="1:12" x14ac:dyDescent="0.2">
      <c r="A3467" t="s">
        <v>12295</v>
      </c>
      <c r="B3467" t="s">
        <v>12296</v>
      </c>
      <c r="C3467" t="s">
        <v>12297</v>
      </c>
      <c r="D3467" t="s">
        <v>21</v>
      </c>
      <c r="E3467" t="s">
        <v>16</v>
      </c>
      <c r="F3467">
        <v>28215</v>
      </c>
      <c r="G3467">
        <v>35.223436443399997</v>
      </c>
      <c r="H3467">
        <v>-80.727593509000002</v>
      </c>
      <c r="I3467">
        <v>4.5</v>
      </c>
      <c r="J3467">
        <v>4</v>
      </c>
      <c r="K3467">
        <v>1</v>
      </c>
      <c r="L3467" t="s">
        <v>12298</v>
      </c>
    </row>
    <row r="3468" spans="1:12" x14ac:dyDescent="0.2">
      <c r="A3468" t="s">
        <v>12299</v>
      </c>
      <c r="B3468" t="s">
        <v>12300</v>
      </c>
      <c r="D3468" t="s">
        <v>21</v>
      </c>
      <c r="E3468" t="s">
        <v>16</v>
      </c>
      <c r="F3468">
        <v>28215</v>
      </c>
      <c r="G3468">
        <v>35.237907999999997</v>
      </c>
      <c r="H3468">
        <v>-80.684550999999999</v>
      </c>
      <c r="I3468">
        <v>1</v>
      </c>
      <c r="J3468">
        <v>3</v>
      </c>
      <c r="K3468">
        <v>1</v>
      </c>
      <c r="L3468" t="s">
        <v>12301</v>
      </c>
    </row>
    <row r="3469" spans="1:12" x14ac:dyDescent="0.2">
      <c r="A3469" t="s">
        <v>12302</v>
      </c>
      <c r="B3469" t="s">
        <v>12303</v>
      </c>
      <c r="C3469" t="s">
        <v>12304</v>
      </c>
      <c r="D3469" t="s">
        <v>21</v>
      </c>
      <c r="E3469" t="s">
        <v>16</v>
      </c>
      <c r="F3469">
        <v>28277</v>
      </c>
      <c r="G3469">
        <v>35.055328699999997</v>
      </c>
      <c r="H3469">
        <v>-80.835054099999994</v>
      </c>
      <c r="I3469">
        <v>3.5</v>
      </c>
      <c r="J3469">
        <v>177</v>
      </c>
      <c r="K3469">
        <v>1</v>
      </c>
      <c r="L3469" t="s">
        <v>12305</v>
      </c>
    </row>
    <row r="3470" spans="1:12" x14ac:dyDescent="0.2">
      <c r="A3470" t="s">
        <v>12306</v>
      </c>
      <c r="B3470" t="s">
        <v>12307</v>
      </c>
      <c r="C3470" t="s">
        <v>12308</v>
      </c>
      <c r="D3470" t="s">
        <v>21</v>
      </c>
      <c r="E3470" t="s">
        <v>16</v>
      </c>
      <c r="F3470">
        <v>28204</v>
      </c>
      <c r="G3470">
        <v>35.225135399999999</v>
      </c>
      <c r="H3470">
        <v>-80.821342400000006</v>
      </c>
      <c r="I3470">
        <v>2</v>
      </c>
      <c r="J3470">
        <v>3</v>
      </c>
      <c r="K3470">
        <v>1</v>
      </c>
      <c r="L3470" t="s">
        <v>12309</v>
      </c>
    </row>
    <row r="3471" spans="1:12" x14ac:dyDescent="0.2">
      <c r="A3471" t="s">
        <v>12310</v>
      </c>
      <c r="B3471" t="s">
        <v>12311</v>
      </c>
      <c r="C3471" t="s">
        <v>12312</v>
      </c>
      <c r="D3471" t="s">
        <v>21</v>
      </c>
      <c r="E3471" t="s">
        <v>16</v>
      </c>
      <c r="F3471">
        <v>28227</v>
      </c>
      <c r="G3471">
        <v>35.172666900000003</v>
      </c>
      <c r="H3471">
        <v>-80.708794999999995</v>
      </c>
      <c r="I3471">
        <v>3</v>
      </c>
      <c r="J3471">
        <v>18</v>
      </c>
      <c r="K3471">
        <v>1</v>
      </c>
      <c r="L3471" t="s">
        <v>12313</v>
      </c>
    </row>
    <row r="3472" spans="1:12" x14ac:dyDescent="0.2">
      <c r="A3472" t="s">
        <v>12314</v>
      </c>
      <c r="B3472" t="s">
        <v>12315</v>
      </c>
      <c r="C3472" t="s">
        <v>12316</v>
      </c>
      <c r="D3472" t="s">
        <v>15</v>
      </c>
      <c r="E3472" t="s">
        <v>16</v>
      </c>
      <c r="F3472">
        <v>28031</v>
      </c>
      <c r="G3472">
        <v>35.447409</v>
      </c>
      <c r="H3472">
        <v>-80.891424999999998</v>
      </c>
      <c r="I3472">
        <v>5</v>
      </c>
      <c r="J3472">
        <v>3</v>
      </c>
      <c r="K3472">
        <v>1</v>
      </c>
      <c r="L3472" t="s">
        <v>12317</v>
      </c>
    </row>
    <row r="3473" spans="1:12" x14ac:dyDescent="0.2">
      <c r="A3473" t="s">
        <v>12318</v>
      </c>
      <c r="B3473" t="s">
        <v>12319</v>
      </c>
      <c r="C3473" t="s">
        <v>12320</v>
      </c>
      <c r="D3473" t="s">
        <v>21</v>
      </c>
      <c r="E3473" t="s">
        <v>16</v>
      </c>
      <c r="F3473">
        <v>28210</v>
      </c>
      <c r="G3473">
        <v>35.147946300000001</v>
      </c>
      <c r="H3473">
        <v>-80.841109000000003</v>
      </c>
      <c r="I3473">
        <v>5</v>
      </c>
      <c r="J3473">
        <v>6</v>
      </c>
      <c r="K3473">
        <v>1</v>
      </c>
      <c r="L3473" t="s">
        <v>12321</v>
      </c>
    </row>
    <row r="3474" spans="1:12" x14ac:dyDescent="0.2">
      <c r="A3474" t="s">
        <v>12322</v>
      </c>
      <c r="B3474" t="s">
        <v>345</v>
      </c>
      <c r="C3474" t="s">
        <v>12323</v>
      </c>
      <c r="D3474" t="s">
        <v>21</v>
      </c>
      <c r="E3474" t="s">
        <v>16</v>
      </c>
      <c r="F3474">
        <v>28217</v>
      </c>
      <c r="G3474">
        <v>35.175854051400002</v>
      </c>
      <c r="H3474">
        <v>-80.877768429699998</v>
      </c>
      <c r="I3474">
        <v>3.5</v>
      </c>
      <c r="J3474">
        <v>35</v>
      </c>
      <c r="K3474">
        <v>1</v>
      </c>
      <c r="L3474" t="s">
        <v>12324</v>
      </c>
    </row>
    <row r="3475" spans="1:12" x14ac:dyDescent="0.2">
      <c r="A3475" t="s">
        <v>12325</v>
      </c>
      <c r="B3475" t="s">
        <v>12326</v>
      </c>
      <c r="C3475" t="s">
        <v>12327</v>
      </c>
      <c r="D3475" t="s">
        <v>21</v>
      </c>
      <c r="E3475" t="s">
        <v>16</v>
      </c>
      <c r="F3475">
        <v>28270</v>
      </c>
      <c r="G3475">
        <v>35.134839300000003</v>
      </c>
      <c r="H3475">
        <v>-80.780762199999998</v>
      </c>
      <c r="I3475">
        <v>3.5</v>
      </c>
      <c r="J3475">
        <v>6</v>
      </c>
      <c r="K3475">
        <v>0</v>
      </c>
      <c r="L3475" t="s">
        <v>12328</v>
      </c>
    </row>
    <row r="3476" spans="1:12" x14ac:dyDescent="0.2">
      <c r="A3476" t="s">
        <v>12329</v>
      </c>
      <c r="B3476" t="s">
        <v>12330</v>
      </c>
      <c r="C3476" t="s">
        <v>12331</v>
      </c>
      <c r="D3476" t="s">
        <v>62</v>
      </c>
      <c r="E3476" t="s">
        <v>16</v>
      </c>
      <c r="F3476">
        <v>28227</v>
      </c>
      <c r="G3476">
        <v>35.172522999999998</v>
      </c>
      <c r="H3476">
        <v>-80.662363999999997</v>
      </c>
      <c r="I3476">
        <v>4</v>
      </c>
      <c r="J3476">
        <v>75</v>
      </c>
      <c r="K3476">
        <v>1</v>
      </c>
      <c r="L3476" t="s">
        <v>12332</v>
      </c>
    </row>
    <row r="3477" spans="1:12" x14ac:dyDescent="0.2">
      <c r="A3477" t="s">
        <v>12333</v>
      </c>
      <c r="B3477" t="s">
        <v>446</v>
      </c>
      <c r="C3477" t="s">
        <v>12334</v>
      </c>
      <c r="D3477" t="s">
        <v>21</v>
      </c>
      <c r="E3477" t="s">
        <v>16</v>
      </c>
      <c r="F3477">
        <v>28278</v>
      </c>
      <c r="G3477">
        <v>35.100451999999997</v>
      </c>
      <c r="H3477">
        <v>-80.992099400000001</v>
      </c>
      <c r="I3477">
        <v>2.5</v>
      </c>
      <c r="J3477">
        <v>34</v>
      </c>
      <c r="K3477">
        <v>1</v>
      </c>
      <c r="L3477" t="s">
        <v>1997</v>
      </c>
    </row>
    <row r="3478" spans="1:12" x14ac:dyDescent="0.2">
      <c r="A3478" t="s">
        <v>12335</v>
      </c>
      <c r="B3478" t="s">
        <v>891</v>
      </c>
      <c r="C3478" t="s">
        <v>12336</v>
      </c>
      <c r="D3478" t="s">
        <v>21</v>
      </c>
      <c r="E3478" t="s">
        <v>16</v>
      </c>
      <c r="F3478">
        <v>28213</v>
      </c>
      <c r="G3478">
        <v>35.278120999999999</v>
      </c>
      <c r="H3478">
        <v>-80.766661999999997</v>
      </c>
      <c r="I3478">
        <v>1</v>
      </c>
      <c r="J3478">
        <v>4</v>
      </c>
      <c r="K3478">
        <v>0</v>
      </c>
      <c r="L3478" t="s">
        <v>5827</v>
      </c>
    </row>
    <row r="3479" spans="1:12" x14ac:dyDescent="0.2">
      <c r="A3479" t="s">
        <v>12337</v>
      </c>
      <c r="B3479" t="s">
        <v>12338</v>
      </c>
      <c r="C3479" t="s">
        <v>6784</v>
      </c>
      <c r="D3479" t="s">
        <v>39</v>
      </c>
      <c r="E3479" t="s">
        <v>16</v>
      </c>
      <c r="F3479">
        <v>28027</v>
      </c>
      <c r="G3479">
        <v>35.372116098399999</v>
      </c>
      <c r="H3479">
        <v>-80.722604891499998</v>
      </c>
      <c r="I3479">
        <v>2.5</v>
      </c>
      <c r="J3479">
        <v>10</v>
      </c>
      <c r="K3479">
        <v>1</v>
      </c>
      <c r="L3479" t="s">
        <v>5850</v>
      </c>
    </row>
    <row r="3480" spans="1:12" x14ac:dyDescent="0.2">
      <c r="A3480" t="s">
        <v>12339</v>
      </c>
      <c r="B3480" t="s">
        <v>12340</v>
      </c>
      <c r="C3480" t="s">
        <v>12341</v>
      </c>
      <c r="D3480" t="s">
        <v>643</v>
      </c>
      <c r="E3480" t="s">
        <v>16</v>
      </c>
      <c r="F3480">
        <v>28079</v>
      </c>
      <c r="G3480">
        <v>35.069704100000003</v>
      </c>
      <c r="H3480">
        <v>-80.676820300000003</v>
      </c>
      <c r="I3480">
        <v>3.5</v>
      </c>
      <c r="J3480">
        <v>23</v>
      </c>
      <c r="K3480">
        <v>0</v>
      </c>
      <c r="L3480" t="s">
        <v>12342</v>
      </c>
    </row>
    <row r="3481" spans="1:12" x14ac:dyDescent="0.2">
      <c r="A3481" t="s">
        <v>12343</v>
      </c>
      <c r="B3481" t="s">
        <v>12344</v>
      </c>
      <c r="C3481" t="s">
        <v>12345</v>
      </c>
      <c r="D3481" t="s">
        <v>359</v>
      </c>
      <c r="E3481" t="s">
        <v>16</v>
      </c>
      <c r="F3481">
        <v>28036</v>
      </c>
      <c r="G3481">
        <v>35.499361</v>
      </c>
      <c r="H3481">
        <v>-80.848741000000004</v>
      </c>
      <c r="I3481">
        <v>4</v>
      </c>
      <c r="J3481">
        <v>4</v>
      </c>
      <c r="K3481">
        <v>1</v>
      </c>
      <c r="L3481" t="s">
        <v>5884</v>
      </c>
    </row>
    <row r="3482" spans="1:12" x14ac:dyDescent="0.2">
      <c r="A3482" t="s">
        <v>12346</v>
      </c>
      <c r="B3482" t="s">
        <v>12347</v>
      </c>
      <c r="C3482" t="s">
        <v>12348</v>
      </c>
      <c r="D3482" t="s">
        <v>21</v>
      </c>
      <c r="E3482" t="s">
        <v>16</v>
      </c>
      <c r="F3482">
        <v>28203</v>
      </c>
      <c r="G3482">
        <v>35.1999949</v>
      </c>
      <c r="H3482">
        <v>-80.870006200000006</v>
      </c>
      <c r="I3482">
        <v>3.5</v>
      </c>
      <c r="J3482">
        <v>19</v>
      </c>
      <c r="K3482">
        <v>1</v>
      </c>
      <c r="L3482" t="s">
        <v>12349</v>
      </c>
    </row>
    <row r="3483" spans="1:12" x14ac:dyDescent="0.2">
      <c r="A3483" t="s">
        <v>12350</v>
      </c>
      <c r="B3483" t="s">
        <v>12351</v>
      </c>
      <c r="C3483" t="s">
        <v>12352</v>
      </c>
      <c r="D3483" t="s">
        <v>26</v>
      </c>
      <c r="E3483" t="s">
        <v>16</v>
      </c>
      <c r="F3483">
        <v>28078</v>
      </c>
      <c r="G3483">
        <v>35.432965899999999</v>
      </c>
      <c r="H3483">
        <v>-80.870509699999999</v>
      </c>
      <c r="I3483">
        <v>4</v>
      </c>
      <c r="J3483">
        <v>4</v>
      </c>
      <c r="K3483">
        <v>1</v>
      </c>
      <c r="L3483" t="s">
        <v>12353</v>
      </c>
    </row>
    <row r="3484" spans="1:12" x14ac:dyDescent="0.2">
      <c r="A3484" t="s">
        <v>12354</v>
      </c>
      <c r="B3484" t="s">
        <v>12355</v>
      </c>
      <c r="C3484" t="s">
        <v>12356</v>
      </c>
      <c r="D3484" t="s">
        <v>21</v>
      </c>
      <c r="E3484" t="s">
        <v>16</v>
      </c>
      <c r="F3484">
        <v>28214</v>
      </c>
      <c r="G3484">
        <v>35.272311379100003</v>
      </c>
      <c r="H3484">
        <v>-80.962391279599998</v>
      </c>
      <c r="I3484">
        <v>3</v>
      </c>
      <c r="J3484">
        <v>27</v>
      </c>
      <c r="K3484">
        <v>1</v>
      </c>
      <c r="L3484" t="s">
        <v>264</v>
      </c>
    </row>
    <row r="3485" spans="1:12" x14ac:dyDescent="0.2">
      <c r="A3485" t="s">
        <v>12357</v>
      </c>
      <c r="B3485" t="s">
        <v>12358</v>
      </c>
      <c r="C3485" t="s">
        <v>12359</v>
      </c>
      <c r="D3485" t="s">
        <v>21</v>
      </c>
      <c r="E3485" t="s">
        <v>16</v>
      </c>
      <c r="F3485">
        <v>28208</v>
      </c>
      <c r="G3485">
        <v>35.236851100000003</v>
      </c>
      <c r="H3485">
        <v>-80.8826155</v>
      </c>
      <c r="I3485">
        <v>3.5</v>
      </c>
      <c r="J3485">
        <v>19</v>
      </c>
      <c r="K3485">
        <v>1</v>
      </c>
      <c r="L3485" t="s">
        <v>12360</v>
      </c>
    </row>
    <row r="3486" spans="1:12" x14ac:dyDescent="0.2">
      <c r="A3486" t="s">
        <v>12361</v>
      </c>
      <c r="B3486" t="s">
        <v>12362</v>
      </c>
      <c r="C3486" t="s">
        <v>12363</v>
      </c>
      <c r="D3486" t="s">
        <v>21</v>
      </c>
      <c r="E3486" t="s">
        <v>16</v>
      </c>
      <c r="F3486">
        <v>28210</v>
      </c>
      <c r="G3486">
        <v>35.151091000000001</v>
      </c>
      <c r="H3486">
        <v>-80.840716400000005</v>
      </c>
      <c r="I3486">
        <v>4</v>
      </c>
      <c r="J3486">
        <v>4</v>
      </c>
      <c r="K3486">
        <v>1</v>
      </c>
      <c r="L3486" t="s">
        <v>12364</v>
      </c>
    </row>
    <row r="3487" spans="1:12" x14ac:dyDescent="0.2">
      <c r="A3487" t="s">
        <v>12365</v>
      </c>
      <c r="B3487" t="s">
        <v>12366</v>
      </c>
      <c r="C3487" t="s">
        <v>12367</v>
      </c>
      <c r="D3487" t="s">
        <v>21</v>
      </c>
      <c r="E3487" t="s">
        <v>16</v>
      </c>
      <c r="F3487">
        <v>28262</v>
      </c>
      <c r="G3487">
        <v>35.338299999999997</v>
      </c>
      <c r="H3487">
        <v>-80.759999300000004</v>
      </c>
      <c r="I3487">
        <v>5</v>
      </c>
      <c r="J3487">
        <v>8</v>
      </c>
      <c r="K3487">
        <v>1</v>
      </c>
      <c r="L3487" t="s">
        <v>12368</v>
      </c>
    </row>
    <row r="3488" spans="1:12" x14ac:dyDescent="0.2">
      <c r="A3488" t="s">
        <v>12369</v>
      </c>
      <c r="B3488" t="s">
        <v>6928</v>
      </c>
      <c r="C3488" t="s">
        <v>12370</v>
      </c>
      <c r="D3488" t="s">
        <v>21</v>
      </c>
      <c r="E3488" t="s">
        <v>16</v>
      </c>
      <c r="F3488">
        <v>28226</v>
      </c>
      <c r="G3488">
        <v>35.096097999999998</v>
      </c>
      <c r="H3488">
        <v>-80.785634999999999</v>
      </c>
      <c r="I3488">
        <v>3.5</v>
      </c>
      <c r="J3488">
        <v>54</v>
      </c>
      <c r="K3488">
        <v>0</v>
      </c>
      <c r="L3488" t="s">
        <v>12371</v>
      </c>
    </row>
    <row r="3489" spans="1:12" x14ac:dyDescent="0.2">
      <c r="A3489" t="s">
        <v>12372</v>
      </c>
      <c r="B3489" t="s">
        <v>12373</v>
      </c>
      <c r="C3489" t="s">
        <v>12374</v>
      </c>
      <c r="D3489" t="s">
        <v>15</v>
      </c>
      <c r="E3489" t="s">
        <v>16</v>
      </c>
      <c r="F3489">
        <v>28031</v>
      </c>
      <c r="G3489">
        <v>35.481953500000003</v>
      </c>
      <c r="H3489">
        <v>-80.884517299999999</v>
      </c>
      <c r="I3489">
        <v>3.5</v>
      </c>
      <c r="J3489">
        <v>91</v>
      </c>
      <c r="K3489">
        <v>1</v>
      </c>
      <c r="L3489" t="s">
        <v>12375</v>
      </c>
    </row>
    <row r="3490" spans="1:12" x14ac:dyDescent="0.2">
      <c r="A3490" t="s">
        <v>12376</v>
      </c>
      <c r="B3490" t="s">
        <v>3709</v>
      </c>
      <c r="C3490" t="s">
        <v>12377</v>
      </c>
      <c r="D3490" t="s">
        <v>135</v>
      </c>
      <c r="E3490" t="s">
        <v>16</v>
      </c>
      <c r="F3490">
        <v>28104</v>
      </c>
      <c r="G3490">
        <v>35.052585000000001</v>
      </c>
      <c r="H3490">
        <v>-80.741377999999997</v>
      </c>
      <c r="I3490">
        <v>3.5</v>
      </c>
      <c r="J3490">
        <v>3</v>
      </c>
      <c r="K3490">
        <v>0</v>
      </c>
      <c r="L3490" t="s">
        <v>6284</v>
      </c>
    </row>
    <row r="3491" spans="1:12" x14ac:dyDescent="0.2">
      <c r="A3491" t="s">
        <v>12378</v>
      </c>
      <c r="B3491" t="s">
        <v>12379</v>
      </c>
      <c r="C3491" t="s">
        <v>12380</v>
      </c>
      <c r="D3491" t="s">
        <v>21</v>
      </c>
      <c r="E3491" t="s">
        <v>16</v>
      </c>
      <c r="F3491">
        <v>28205</v>
      </c>
      <c r="G3491">
        <v>35.220551</v>
      </c>
      <c r="H3491">
        <v>-80.809983000000003</v>
      </c>
      <c r="I3491">
        <v>5</v>
      </c>
      <c r="J3491">
        <v>14</v>
      </c>
      <c r="K3491">
        <v>1</v>
      </c>
      <c r="L3491" t="s">
        <v>12381</v>
      </c>
    </row>
    <row r="3492" spans="1:12" x14ac:dyDescent="0.2">
      <c r="A3492" t="s">
        <v>12382</v>
      </c>
      <c r="B3492" t="s">
        <v>12383</v>
      </c>
      <c r="C3492" t="s">
        <v>12384</v>
      </c>
      <c r="D3492" t="s">
        <v>21</v>
      </c>
      <c r="E3492" t="s">
        <v>16</v>
      </c>
      <c r="F3492">
        <v>28217</v>
      </c>
      <c r="G3492">
        <v>35.158014999999999</v>
      </c>
      <c r="H3492">
        <v>-80.889703999999995</v>
      </c>
      <c r="I3492">
        <v>3.5</v>
      </c>
      <c r="J3492">
        <v>14</v>
      </c>
      <c r="K3492">
        <v>0</v>
      </c>
      <c r="L3492" t="s">
        <v>12385</v>
      </c>
    </row>
    <row r="3493" spans="1:12" x14ac:dyDescent="0.2">
      <c r="A3493" t="s">
        <v>12386</v>
      </c>
      <c r="B3493" t="s">
        <v>12387</v>
      </c>
      <c r="C3493" t="s">
        <v>12388</v>
      </c>
      <c r="D3493" t="s">
        <v>30</v>
      </c>
      <c r="E3493" t="s">
        <v>16</v>
      </c>
      <c r="F3493">
        <v>28054</v>
      </c>
      <c r="G3493">
        <v>35.215023799999997</v>
      </c>
      <c r="H3493">
        <v>-81.166007199999996</v>
      </c>
      <c r="I3493">
        <v>4</v>
      </c>
      <c r="J3493">
        <v>9</v>
      </c>
      <c r="K3493">
        <v>1</v>
      </c>
      <c r="L3493" t="s">
        <v>12389</v>
      </c>
    </row>
    <row r="3494" spans="1:12" x14ac:dyDescent="0.2">
      <c r="A3494" t="s">
        <v>12390</v>
      </c>
      <c r="B3494" t="s">
        <v>9956</v>
      </c>
      <c r="C3494" t="s">
        <v>12391</v>
      </c>
      <c r="D3494" t="s">
        <v>21</v>
      </c>
      <c r="E3494" t="s">
        <v>16</v>
      </c>
      <c r="F3494">
        <v>28216</v>
      </c>
      <c r="G3494">
        <v>35.352552799999998</v>
      </c>
      <c r="H3494">
        <v>-80.851188800000003</v>
      </c>
      <c r="I3494">
        <v>3.5</v>
      </c>
      <c r="J3494">
        <v>5</v>
      </c>
      <c r="K3494">
        <v>1</v>
      </c>
      <c r="L3494" t="s">
        <v>12392</v>
      </c>
    </row>
    <row r="3495" spans="1:12" x14ac:dyDescent="0.2">
      <c r="A3495" t="s">
        <v>12393</v>
      </c>
      <c r="B3495" t="s">
        <v>1426</v>
      </c>
      <c r="C3495" t="s">
        <v>12394</v>
      </c>
      <c r="D3495" t="s">
        <v>30</v>
      </c>
      <c r="E3495" t="s">
        <v>16</v>
      </c>
      <c r="F3495">
        <v>28056</v>
      </c>
      <c r="G3495">
        <v>35.258331885399997</v>
      </c>
      <c r="H3495">
        <v>-81.115991324199996</v>
      </c>
      <c r="I3495">
        <v>1.5</v>
      </c>
      <c r="J3495">
        <v>11</v>
      </c>
      <c r="K3495">
        <v>1</v>
      </c>
      <c r="L3495" t="s">
        <v>12395</v>
      </c>
    </row>
    <row r="3496" spans="1:12" x14ac:dyDescent="0.2">
      <c r="A3496" t="s">
        <v>12396</v>
      </c>
      <c r="B3496" t="s">
        <v>12397</v>
      </c>
      <c r="C3496" t="s">
        <v>12398</v>
      </c>
      <c r="D3496" t="s">
        <v>21</v>
      </c>
      <c r="E3496" t="s">
        <v>16</v>
      </c>
      <c r="F3496">
        <v>28105</v>
      </c>
      <c r="G3496">
        <v>35.188997000000001</v>
      </c>
      <c r="H3496">
        <v>-80.7700289</v>
      </c>
      <c r="I3496">
        <v>2.5</v>
      </c>
      <c r="J3496">
        <v>3</v>
      </c>
      <c r="K3496">
        <v>0</v>
      </c>
      <c r="L3496" t="s">
        <v>12399</v>
      </c>
    </row>
    <row r="3497" spans="1:12" x14ac:dyDescent="0.2">
      <c r="A3497" t="s">
        <v>12400</v>
      </c>
      <c r="B3497" t="s">
        <v>12401</v>
      </c>
      <c r="C3497" t="s">
        <v>12402</v>
      </c>
      <c r="D3497" t="s">
        <v>295</v>
      </c>
      <c r="E3497" t="s">
        <v>16</v>
      </c>
      <c r="F3497">
        <v>28134</v>
      </c>
      <c r="G3497">
        <v>35.0855733</v>
      </c>
      <c r="H3497">
        <v>-80.880902899999995</v>
      </c>
      <c r="I3497">
        <v>3</v>
      </c>
      <c r="J3497">
        <v>12</v>
      </c>
      <c r="K3497">
        <v>0</v>
      </c>
      <c r="L3497" t="s">
        <v>12403</v>
      </c>
    </row>
    <row r="3498" spans="1:12" x14ac:dyDescent="0.2">
      <c r="A3498" t="s">
        <v>12404</v>
      </c>
      <c r="B3498" t="s">
        <v>12405</v>
      </c>
      <c r="C3498" t="s">
        <v>12406</v>
      </c>
      <c r="D3498" t="s">
        <v>21</v>
      </c>
      <c r="E3498" t="s">
        <v>16</v>
      </c>
      <c r="F3498">
        <v>28262</v>
      </c>
      <c r="G3498">
        <v>35.309090500000003</v>
      </c>
      <c r="H3498">
        <v>-80.747727499999996</v>
      </c>
      <c r="I3498">
        <v>4</v>
      </c>
      <c r="J3498">
        <v>97</v>
      </c>
      <c r="K3498">
        <v>1</v>
      </c>
      <c r="L3498" t="s">
        <v>11133</v>
      </c>
    </row>
    <row r="3499" spans="1:12" x14ac:dyDescent="0.2">
      <c r="A3499" t="s">
        <v>12407</v>
      </c>
      <c r="B3499" t="s">
        <v>2780</v>
      </c>
      <c r="C3499" t="s">
        <v>12408</v>
      </c>
      <c r="D3499" t="s">
        <v>21</v>
      </c>
      <c r="E3499" t="s">
        <v>16</v>
      </c>
      <c r="F3499">
        <v>28217</v>
      </c>
      <c r="G3499">
        <v>35.148101699999998</v>
      </c>
      <c r="H3499">
        <v>-80.876909600000005</v>
      </c>
      <c r="I3499">
        <v>2.5</v>
      </c>
      <c r="J3499">
        <v>4</v>
      </c>
      <c r="K3499">
        <v>1</v>
      </c>
      <c r="L3499" t="s">
        <v>2782</v>
      </c>
    </row>
    <row r="3500" spans="1:12" x14ac:dyDescent="0.2">
      <c r="A3500" t="s">
        <v>12409</v>
      </c>
      <c r="B3500" t="s">
        <v>12410</v>
      </c>
      <c r="C3500" t="s">
        <v>12411</v>
      </c>
      <c r="D3500" t="s">
        <v>21</v>
      </c>
      <c r="E3500" t="s">
        <v>16</v>
      </c>
      <c r="F3500">
        <v>28203</v>
      </c>
      <c r="G3500">
        <v>35.203131399999997</v>
      </c>
      <c r="H3500">
        <v>-80.845751500000006</v>
      </c>
      <c r="I3500">
        <v>3</v>
      </c>
      <c r="J3500">
        <v>29</v>
      </c>
      <c r="K3500">
        <v>0</v>
      </c>
      <c r="L3500" t="s">
        <v>12412</v>
      </c>
    </row>
    <row r="3501" spans="1:12" x14ac:dyDescent="0.2">
      <c r="A3501" t="s">
        <v>12413</v>
      </c>
      <c r="B3501" t="s">
        <v>12414</v>
      </c>
      <c r="C3501" t="s">
        <v>12415</v>
      </c>
      <c r="D3501" t="s">
        <v>21</v>
      </c>
      <c r="E3501" t="s">
        <v>16</v>
      </c>
      <c r="F3501">
        <v>28202</v>
      </c>
      <c r="G3501">
        <v>35.224158099999997</v>
      </c>
      <c r="H3501">
        <v>-80.848741899999993</v>
      </c>
      <c r="I3501">
        <v>4</v>
      </c>
      <c r="J3501">
        <v>75</v>
      </c>
      <c r="K3501">
        <v>1</v>
      </c>
      <c r="L3501" t="s">
        <v>12416</v>
      </c>
    </row>
    <row r="3502" spans="1:12" x14ac:dyDescent="0.2">
      <c r="A3502" t="s">
        <v>12417</v>
      </c>
      <c r="B3502" t="s">
        <v>12418</v>
      </c>
      <c r="C3502" t="s">
        <v>12419</v>
      </c>
      <c r="D3502" t="s">
        <v>135</v>
      </c>
      <c r="E3502" t="s">
        <v>16</v>
      </c>
      <c r="F3502">
        <v>28105</v>
      </c>
      <c r="G3502">
        <v>35.125093900000003</v>
      </c>
      <c r="H3502">
        <v>-80.730406700000003</v>
      </c>
      <c r="I3502">
        <v>2.5</v>
      </c>
      <c r="J3502">
        <v>3</v>
      </c>
      <c r="K3502">
        <v>0</v>
      </c>
      <c r="L3502" t="s">
        <v>12420</v>
      </c>
    </row>
    <row r="3503" spans="1:12" x14ac:dyDescent="0.2">
      <c r="A3503" t="s">
        <v>12421</v>
      </c>
      <c r="B3503" t="s">
        <v>12422</v>
      </c>
      <c r="C3503" t="s">
        <v>12423</v>
      </c>
      <c r="D3503" t="s">
        <v>21</v>
      </c>
      <c r="E3503" t="s">
        <v>16</v>
      </c>
      <c r="F3503">
        <v>28288</v>
      </c>
      <c r="G3503">
        <v>35.235405</v>
      </c>
      <c r="H3503">
        <v>-80.737228000000002</v>
      </c>
      <c r="I3503">
        <v>4</v>
      </c>
      <c r="J3503">
        <v>6</v>
      </c>
      <c r="K3503">
        <v>1</v>
      </c>
      <c r="L3503" t="s">
        <v>2198</v>
      </c>
    </row>
    <row r="3504" spans="1:12" x14ac:dyDescent="0.2">
      <c r="A3504" t="s">
        <v>12424</v>
      </c>
      <c r="B3504" t="s">
        <v>12425</v>
      </c>
      <c r="C3504" t="s">
        <v>12426</v>
      </c>
      <c r="D3504" t="s">
        <v>39</v>
      </c>
      <c r="E3504" t="s">
        <v>16</v>
      </c>
      <c r="F3504">
        <v>28027</v>
      </c>
      <c r="G3504">
        <v>35.3721676129</v>
      </c>
      <c r="H3504">
        <v>-80.708605349099997</v>
      </c>
      <c r="I3504">
        <v>3</v>
      </c>
      <c r="J3504">
        <v>5</v>
      </c>
      <c r="K3504">
        <v>1</v>
      </c>
      <c r="L3504" t="s">
        <v>3004</v>
      </c>
    </row>
    <row r="3505" spans="1:12" x14ac:dyDescent="0.2">
      <c r="A3505" t="s">
        <v>12427</v>
      </c>
      <c r="B3505" t="s">
        <v>12428</v>
      </c>
      <c r="C3505" t="s">
        <v>12429</v>
      </c>
      <c r="D3505" t="s">
        <v>21</v>
      </c>
      <c r="E3505" t="s">
        <v>16</v>
      </c>
      <c r="F3505">
        <v>28208</v>
      </c>
      <c r="G3505">
        <v>35.2247504316</v>
      </c>
      <c r="H3505">
        <v>-80.894893249800006</v>
      </c>
      <c r="I3505">
        <v>4</v>
      </c>
      <c r="J3505">
        <v>4</v>
      </c>
      <c r="K3505">
        <v>1</v>
      </c>
      <c r="L3505" t="s">
        <v>12430</v>
      </c>
    </row>
    <row r="3506" spans="1:12" x14ac:dyDescent="0.2">
      <c r="A3506" t="s">
        <v>12431</v>
      </c>
      <c r="B3506" t="s">
        <v>12432</v>
      </c>
      <c r="C3506" t="s">
        <v>12433</v>
      </c>
      <c r="D3506" t="s">
        <v>456</v>
      </c>
      <c r="E3506" t="s">
        <v>16</v>
      </c>
      <c r="F3506">
        <v>28012</v>
      </c>
      <c r="G3506">
        <v>35.241955400000002</v>
      </c>
      <c r="H3506">
        <v>-81.037867300000002</v>
      </c>
      <c r="I3506">
        <v>4.5</v>
      </c>
      <c r="J3506">
        <v>11</v>
      </c>
      <c r="K3506">
        <v>1</v>
      </c>
      <c r="L3506" t="s">
        <v>5554</v>
      </c>
    </row>
    <row r="3507" spans="1:12" x14ac:dyDescent="0.2">
      <c r="A3507" t="s">
        <v>12434</v>
      </c>
      <c r="B3507" t="s">
        <v>12435</v>
      </c>
      <c r="C3507" t="s">
        <v>12436</v>
      </c>
      <c r="D3507" t="s">
        <v>21</v>
      </c>
      <c r="E3507" t="s">
        <v>16</v>
      </c>
      <c r="F3507">
        <v>28217</v>
      </c>
      <c r="G3507">
        <v>35.199474100000003</v>
      </c>
      <c r="H3507">
        <v>-80.883177399999994</v>
      </c>
      <c r="I3507">
        <v>2.5</v>
      </c>
      <c r="J3507">
        <v>42</v>
      </c>
      <c r="K3507">
        <v>1</v>
      </c>
      <c r="L3507" t="s">
        <v>12437</v>
      </c>
    </row>
    <row r="3508" spans="1:12" x14ac:dyDescent="0.2">
      <c r="A3508" t="s">
        <v>12438</v>
      </c>
      <c r="B3508" t="s">
        <v>12439</v>
      </c>
      <c r="C3508" t="s">
        <v>12440</v>
      </c>
      <c r="D3508" t="s">
        <v>30</v>
      </c>
      <c r="E3508" t="s">
        <v>16</v>
      </c>
      <c r="F3508">
        <v>28052</v>
      </c>
      <c r="G3508">
        <v>35.263812576100001</v>
      </c>
      <c r="H3508">
        <v>-81.184371666700002</v>
      </c>
      <c r="I3508">
        <v>4.5</v>
      </c>
      <c r="J3508">
        <v>124</v>
      </c>
      <c r="K3508">
        <v>1</v>
      </c>
      <c r="L3508" t="s">
        <v>12441</v>
      </c>
    </row>
    <row r="3509" spans="1:12" x14ac:dyDescent="0.2">
      <c r="A3509" t="s">
        <v>12442</v>
      </c>
      <c r="B3509" t="s">
        <v>6794</v>
      </c>
      <c r="C3509" t="s">
        <v>12443</v>
      </c>
      <c r="D3509" t="s">
        <v>295</v>
      </c>
      <c r="E3509" t="s">
        <v>16</v>
      </c>
      <c r="F3509">
        <v>28134</v>
      </c>
      <c r="G3509">
        <v>35.08549</v>
      </c>
      <c r="H3509">
        <v>-80.884839999999997</v>
      </c>
      <c r="I3509">
        <v>2</v>
      </c>
      <c r="J3509">
        <v>71</v>
      </c>
      <c r="K3509">
        <v>1</v>
      </c>
      <c r="L3509" t="s">
        <v>12444</v>
      </c>
    </row>
    <row r="3510" spans="1:12" x14ac:dyDescent="0.2">
      <c r="A3510" t="s">
        <v>12445</v>
      </c>
      <c r="B3510" t="s">
        <v>12446</v>
      </c>
      <c r="C3510" t="s">
        <v>12447</v>
      </c>
      <c r="D3510" t="s">
        <v>21</v>
      </c>
      <c r="E3510" t="s">
        <v>16</v>
      </c>
      <c r="F3510">
        <v>28217</v>
      </c>
      <c r="G3510">
        <v>35.153896199999998</v>
      </c>
      <c r="H3510">
        <v>-80.875223700000006</v>
      </c>
      <c r="I3510">
        <v>2.5</v>
      </c>
      <c r="J3510">
        <v>3</v>
      </c>
      <c r="K3510">
        <v>1</v>
      </c>
    </row>
    <row r="3511" spans="1:12" x14ac:dyDescent="0.2">
      <c r="A3511" t="s">
        <v>12448</v>
      </c>
      <c r="B3511" t="s">
        <v>438</v>
      </c>
      <c r="C3511" t="s">
        <v>12449</v>
      </c>
      <c r="D3511" t="s">
        <v>21</v>
      </c>
      <c r="E3511" t="s">
        <v>16</v>
      </c>
      <c r="F3511">
        <v>28277</v>
      </c>
      <c r="G3511">
        <v>35.061047000000002</v>
      </c>
      <c r="H3511">
        <v>-80.817646999999994</v>
      </c>
      <c r="I3511">
        <v>3.5</v>
      </c>
      <c r="J3511">
        <v>41</v>
      </c>
      <c r="K3511">
        <v>1</v>
      </c>
      <c r="L3511" t="s">
        <v>10700</v>
      </c>
    </row>
    <row r="3512" spans="1:12" x14ac:dyDescent="0.2">
      <c r="A3512" t="s">
        <v>12450</v>
      </c>
      <c r="B3512" t="s">
        <v>12451</v>
      </c>
      <c r="C3512" t="s">
        <v>12452</v>
      </c>
      <c r="D3512" t="s">
        <v>21</v>
      </c>
      <c r="E3512" t="s">
        <v>16</v>
      </c>
      <c r="F3512">
        <v>28273</v>
      </c>
      <c r="G3512">
        <v>35.100529199999997</v>
      </c>
      <c r="H3512">
        <v>-80.985208</v>
      </c>
      <c r="I3512">
        <v>2.5</v>
      </c>
      <c r="J3512">
        <v>47</v>
      </c>
      <c r="K3512">
        <v>1</v>
      </c>
      <c r="L3512" t="s">
        <v>709</v>
      </c>
    </row>
    <row r="3513" spans="1:12" x14ac:dyDescent="0.2">
      <c r="A3513" t="s">
        <v>12453</v>
      </c>
      <c r="B3513" t="s">
        <v>12454</v>
      </c>
      <c r="C3513" t="s">
        <v>12455</v>
      </c>
      <c r="D3513" t="s">
        <v>21</v>
      </c>
      <c r="E3513" t="s">
        <v>16</v>
      </c>
      <c r="F3513">
        <v>28273</v>
      </c>
      <c r="G3513">
        <v>35.136885200000002</v>
      </c>
      <c r="H3513">
        <v>-80.937174099999993</v>
      </c>
      <c r="I3513">
        <v>2</v>
      </c>
      <c r="J3513">
        <v>10</v>
      </c>
      <c r="K3513">
        <v>1</v>
      </c>
      <c r="L3513" t="s">
        <v>2009</v>
      </c>
    </row>
    <row r="3514" spans="1:12" x14ac:dyDescent="0.2">
      <c r="A3514" t="s">
        <v>12456</v>
      </c>
      <c r="B3514" t="s">
        <v>12457</v>
      </c>
      <c r="C3514" t="s">
        <v>12458</v>
      </c>
      <c r="D3514" t="s">
        <v>21</v>
      </c>
      <c r="E3514" t="s">
        <v>16</v>
      </c>
      <c r="F3514">
        <v>28210</v>
      </c>
      <c r="G3514">
        <v>35.091414999999998</v>
      </c>
      <c r="H3514">
        <v>-80.867598999999998</v>
      </c>
      <c r="I3514">
        <v>4</v>
      </c>
      <c r="J3514">
        <v>4</v>
      </c>
      <c r="K3514">
        <v>0</v>
      </c>
      <c r="L3514" t="s">
        <v>12459</v>
      </c>
    </row>
    <row r="3515" spans="1:12" x14ac:dyDescent="0.2">
      <c r="A3515" t="s">
        <v>12460</v>
      </c>
      <c r="B3515" t="s">
        <v>12461</v>
      </c>
      <c r="C3515" t="s">
        <v>12462</v>
      </c>
      <c r="D3515" t="s">
        <v>21</v>
      </c>
      <c r="E3515" t="s">
        <v>16</v>
      </c>
      <c r="F3515">
        <v>28205</v>
      </c>
      <c r="G3515">
        <v>35.247319599999997</v>
      </c>
      <c r="H3515">
        <v>-80.804876300000004</v>
      </c>
      <c r="I3515">
        <v>3</v>
      </c>
      <c r="J3515">
        <v>57</v>
      </c>
      <c r="K3515">
        <v>0</v>
      </c>
      <c r="L3515" t="s">
        <v>12463</v>
      </c>
    </row>
    <row r="3516" spans="1:12" x14ac:dyDescent="0.2">
      <c r="A3516" t="s">
        <v>12464</v>
      </c>
      <c r="B3516" t="s">
        <v>5229</v>
      </c>
      <c r="C3516" t="s">
        <v>12465</v>
      </c>
      <c r="D3516" t="s">
        <v>39</v>
      </c>
      <c r="E3516" t="s">
        <v>16</v>
      </c>
      <c r="F3516">
        <v>28027</v>
      </c>
      <c r="G3516">
        <v>35.368850197199997</v>
      </c>
      <c r="H3516">
        <v>-80.719893999999996</v>
      </c>
      <c r="I3516">
        <v>5</v>
      </c>
      <c r="J3516">
        <v>5</v>
      </c>
      <c r="K3516">
        <v>1</v>
      </c>
      <c r="L3516" t="s">
        <v>12466</v>
      </c>
    </row>
    <row r="3517" spans="1:12" x14ac:dyDescent="0.2">
      <c r="A3517" t="s">
        <v>12467</v>
      </c>
      <c r="B3517" t="s">
        <v>12468</v>
      </c>
      <c r="C3517" t="s">
        <v>12469</v>
      </c>
      <c r="D3517" t="s">
        <v>21</v>
      </c>
      <c r="E3517" t="s">
        <v>16</v>
      </c>
      <c r="F3517">
        <v>28262</v>
      </c>
      <c r="G3517">
        <v>35.305138499999998</v>
      </c>
      <c r="H3517">
        <v>-80.746645000000001</v>
      </c>
      <c r="I3517">
        <v>3.5</v>
      </c>
      <c r="J3517">
        <v>6</v>
      </c>
      <c r="K3517">
        <v>1</v>
      </c>
      <c r="L3517" t="s">
        <v>1692</v>
      </c>
    </row>
    <row r="3518" spans="1:12" x14ac:dyDescent="0.2">
      <c r="A3518" t="s">
        <v>12470</v>
      </c>
      <c r="B3518" t="s">
        <v>12471</v>
      </c>
      <c r="C3518" t="s">
        <v>12472</v>
      </c>
      <c r="D3518" t="s">
        <v>21</v>
      </c>
      <c r="E3518" t="s">
        <v>16</v>
      </c>
      <c r="F3518">
        <v>28215</v>
      </c>
      <c r="G3518">
        <v>35.229898599999999</v>
      </c>
      <c r="H3518">
        <v>-80.729172399999996</v>
      </c>
      <c r="I3518">
        <v>5</v>
      </c>
      <c r="J3518">
        <v>17</v>
      </c>
      <c r="K3518">
        <v>1</v>
      </c>
      <c r="L3518" t="s">
        <v>3957</v>
      </c>
    </row>
    <row r="3519" spans="1:12" x14ac:dyDescent="0.2">
      <c r="A3519" t="s">
        <v>12473</v>
      </c>
      <c r="B3519" t="s">
        <v>12474</v>
      </c>
      <c r="C3519" t="s">
        <v>12475</v>
      </c>
      <c r="D3519" t="s">
        <v>21</v>
      </c>
      <c r="E3519" t="s">
        <v>16</v>
      </c>
      <c r="F3519">
        <v>28203</v>
      </c>
      <c r="G3519">
        <v>35.2015356</v>
      </c>
      <c r="H3519">
        <v>-80.838535800000002</v>
      </c>
      <c r="I3519">
        <v>2.5</v>
      </c>
      <c r="J3519">
        <v>3</v>
      </c>
      <c r="K3519">
        <v>1</v>
      </c>
      <c r="L3519" t="s">
        <v>12476</v>
      </c>
    </row>
    <row r="3520" spans="1:12" x14ac:dyDescent="0.2">
      <c r="A3520" t="s">
        <v>12477</v>
      </c>
      <c r="B3520" t="s">
        <v>12478</v>
      </c>
      <c r="C3520" t="s">
        <v>12479</v>
      </c>
      <c r="D3520" t="s">
        <v>295</v>
      </c>
      <c r="E3520" t="s">
        <v>16</v>
      </c>
      <c r="F3520">
        <v>28134</v>
      </c>
      <c r="G3520">
        <v>35.085571000000002</v>
      </c>
      <c r="H3520">
        <v>-80.891120999999998</v>
      </c>
      <c r="I3520">
        <v>4</v>
      </c>
      <c r="J3520">
        <v>72</v>
      </c>
      <c r="K3520">
        <v>1</v>
      </c>
      <c r="L3520" t="s">
        <v>12480</v>
      </c>
    </row>
    <row r="3521" spans="1:12" x14ac:dyDescent="0.2">
      <c r="A3521" t="s">
        <v>12481</v>
      </c>
      <c r="B3521" t="s">
        <v>12482</v>
      </c>
      <c r="C3521" t="s">
        <v>12483</v>
      </c>
      <c r="D3521" t="s">
        <v>21</v>
      </c>
      <c r="E3521" t="s">
        <v>16</v>
      </c>
      <c r="F3521">
        <v>28210</v>
      </c>
      <c r="G3521">
        <v>35.127547200000002</v>
      </c>
      <c r="H3521">
        <v>-80.873908999999998</v>
      </c>
      <c r="I3521">
        <v>4</v>
      </c>
      <c r="J3521">
        <v>9</v>
      </c>
      <c r="K3521">
        <v>1</v>
      </c>
      <c r="L3521" t="s">
        <v>12484</v>
      </c>
    </row>
    <row r="3522" spans="1:12" x14ac:dyDescent="0.2">
      <c r="A3522" t="s">
        <v>12485</v>
      </c>
      <c r="B3522" t="s">
        <v>12486</v>
      </c>
      <c r="C3522" t="s">
        <v>12487</v>
      </c>
      <c r="D3522" t="s">
        <v>21</v>
      </c>
      <c r="E3522" t="s">
        <v>16</v>
      </c>
      <c r="F3522">
        <v>28216</v>
      </c>
      <c r="G3522">
        <v>35.301648999999998</v>
      </c>
      <c r="H3522">
        <v>-80.936108000000004</v>
      </c>
      <c r="I3522">
        <v>2</v>
      </c>
      <c r="J3522">
        <v>4</v>
      </c>
      <c r="K3522">
        <v>1</v>
      </c>
      <c r="L3522" t="s">
        <v>1425</v>
      </c>
    </row>
    <row r="3523" spans="1:12" x14ac:dyDescent="0.2">
      <c r="A3523" t="s">
        <v>12488</v>
      </c>
      <c r="B3523" t="s">
        <v>12489</v>
      </c>
      <c r="C3523" t="s">
        <v>12490</v>
      </c>
      <c r="D3523" t="s">
        <v>21</v>
      </c>
      <c r="E3523" t="s">
        <v>16</v>
      </c>
      <c r="F3523">
        <v>28203</v>
      </c>
      <c r="G3523">
        <v>35.206609999999998</v>
      </c>
      <c r="H3523">
        <v>-80.860135999999997</v>
      </c>
      <c r="I3523">
        <v>4</v>
      </c>
      <c r="J3523">
        <v>78</v>
      </c>
      <c r="K3523">
        <v>0</v>
      </c>
      <c r="L3523" t="s">
        <v>12491</v>
      </c>
    </row>
    <row r="3524" spans="1:12" x14ac:dyDescent="0.2">
      <c r="A3524" t="s">
        <v>12492</v>
      </c>
      <c r="B3524" t="s">
        <v>12493</v>
      </c>
      <c r="C3524" t="s">
        <v>12494</v>
      </c>
      <c r="D3524" t="s">
        <v>643</v>
      </c>
      <c r="E3524" t="s">
        <v>16</v>
      </c>
      <c r="F3524">
        <v>28079</v>
      </c>
      <c r="G3524">
        <v>35.068264999999997</v>
      </c>
      <c r="H3524">
        <v>-80.641047</v>
      </c>
      <c r="I3524">
        <v>3.5</v>
      </c>
      <c r="J3524">
        <v>47</v>
      </c>
      <c r="K3524">
        <v>0</v>
      </c>
      <c r="L3524" t="s">
        <v>12495</v>
      </c>
    </row>
    <row r="3525" spans="1:12" x14ac:dyDescent="0.2">
      <c r="A3525" t="s">
        <v>12496</v>
      </c>
      <c r="B3525" t="s">
        <v>12497</v>
      </c>
      <c r="C3525" t="s">
        <v>12498</v>
      </c>
      <c r="D3525" t="s">
        <v>21</v>
      </c>
      <c r="E3525" t="s">
        <v>16</v>
      </c>
      <c r="F3525">
        <v>28210</v>
      </c>
      <c r="G3525">
        <v>35.128070065199999</v>
      </c>
      <c r="H3525">
        <v>-80.874868109800005</v>
      </c>
      <c r="I3525">
        <v>2</v>
      </c>
      <c r="J3525">
        <v>4</v>
      </c>
      <c r="K3525">
        <v>1</v>
      </c>
      <c r="L3525" t="s">
        <v>12499</v>
      </c>
    </row>
    <row r="3526" spans="1:12" x14ac:dyDescent="0.2">
      <c r="A3526" t="s">
        <v>12500</v>
      </c>
      <c r="B3526" t="s">
        <v>12501</v>
      </c>
      <c r="C3526" t="s">
        <v>12502</v>
      </c>
      <c r="D3526" t="s">
        <v>21</v>
      </c>
      <c r="E3526" t="s">
        <v>16</v>
      </c>
      <c r="F3526">
        <v>28277</v>
      </c>
      <c r="G3526">
        <v>35.064568092899997</v>
      </c>
      <c r="H3526">
        <v>-80.820236206100006</v>
      </c>
      <c r="I3526">
        <v>4</v>
      </c>
      <c r="J3526">
        <v>4</v>
      </c>
      <c r="K3526">
        <v>1</v>
      </c>
      <c r="L3526" t="s">
        <v>12503</v>
      </c>
    </row>
    <row r="3527" spans="1:12" x14ac:dyDescent="0.2">
      <c r="A3527" t="s">
        <v>12504</v>
      </c>
      <c r="B3527" t="s">
        <v>604</v>
      </c>
      <c r="C3527" t="s">
        <v>12505</v>
      </c>
      <c r="D3527" t="s">
        <v>21</v>
      </c>
      <c r="E3527" t="s">
        <v>16</v>
      </c>
      <c r="F3527">
        <v>28209</v>
      </c>
      <c r="G3527">
        <v>35.175284699999999</v>
      </c>
      <c r="H3527">
        <v>-80.849333299999998</v>
      </c>
      <c r="I3527">
        <v>2</v>
      </c>
      <c r="J3527">
        <v>7</v>
      </c>
      <c r="K3527">
        <v>1</v>
      </c>
      <c r="L3527" t="s">
        <v>606</v>
      </c>
    </row>
    <row r="3528" spans="1:12" x14ac:dyDescent="0.2">
      <c r="A3528" t="s">
        <v>12506</v>
      </c>
      <c r="B3528" t="s">
        <v>101</v>
      </c>
      <c r="C3528" t="s">
        <v>12507</v>
      </c>
      <c r="D3528" t="s">
        <v>21</v>
      </c>
      <c r="E3528" t="s">
        <v>16</v>
      </c>
      <c r="F3528">
        <v>28211</v>
      </c>
      <c r="G3528">
        <v>35.178128200000003</v>
      </c>
      <c r="H3528">
        <v>-80.800294899999997</v>
      </c>
      <c r="I3528">
        <v>2</v>
      </c>
      <c r="J3528">
        <v>5</v>
      </c>
      <c r="K3528">
        <v>1</v>
      </c>
      <c r="L3528" t="s">
        <v>12508</v>
      </c>
    </row>
    <row r="3529" spans="1:12" x14ac:dyDescent="0.2">
      <c r="A3529" t="s">
        <v>12509</v>
      </c>
      <c r="B3529" t="s">
        <v>12510</v>
      </c>
      <c r="C3529" t="s">
        <v>12511</v>
      </c>
      <c r="D3529" t="s">
        <v>167</v>
      </c>
      <c r="E3529" t="s">
        <v>16</v>
      </c>
      <c r="F3529">
        <v>28075</v>
      </c>
      <c r="G3529">
        <v>35.326404599999996</v>
      </c>
      <c r="H3529">
        <v>-80.648342499999998</v>
      </c>
      <c r="I3529">
        <v>4.5</v>
      </c>
      <c r="J3529">
        <v>31</v>
      </c>
      <c r="K3529">
        <v>1</v>
      </c>
      <c r="L3529" t="s">
        <v>287</v>
      </c>
    </row>
    <row r="3530" spans="1:12" x14ac:dyDescent="0.2">
      <c r="A3530" t="s">
        <v>12512</v>
      </c>
      <c r="B3530" t="s">
        <v>12513</v>
      </c>
      <c r="C3530" t="s">
        <v>12514</v>
      </c>
      <c r="D3530" t="s">
        <v>26</v>
      </c>
      <c r="E3530" t="s">
        <v>16</v>
      </c>
      <c r="F3530">
        <v>28078</v>
      </c>
      <c r="G3530">
        <v>35.431271799999998</v>
      </c>
      <c r="H3530">
        <v>-80.842759599999994</v>
      </c>
      <c r="I3530">
        <v>3</v>
      </c>
      <c r="J3530">
        <v>4</v>
      </c>
      <c r="K3530">
        <v>1</v>
      </c>
      <c r="L3530" t="s">
        <v>12515</v>
      </c>
    </row>
    <row r="3531" spans="1:12" x14ac:dyDescent="0.2">
      <c r="A3531" t="s">
        <v>12516</v>
      </c>
      <c r="B3531" t="s">
        <v>12517</v>
      </c>
      <c r="C3531" t="s">
        <v>12518</v>
      </c>
      <c r="D3531" t="s">
        <v>21</v>
      </c>
      <c r="E3531" t="s">
        <v>16</v>
      </c>
      <c r="F3531">
        <v>28202</v>
      </c>
      <c r="G3531">
        <v>35.228133</v>
      </c>
      <c r="H3531">
        <v>-80.841470000000001</v>
      </c>
      <c r="I3531">
        <v>3</v>
      </c>
      <c r="J3531">
        <v>65</v>
      </c>
      <c r="K3531">
        <v>0</v>
      </c>
      <c r="L3531" t="s">
        <v>12342</v>
      </c>
    </row>
    <row r="3532" spans="1:12" x14ac:dyDescent="0.2">
      <c r="A3532" t="s">
        <v>12519</v>
      </c>
      <c r="B3532" t="s">
        <v>12520</v>
      </c>
      <c r="C3532" t="s">
        <v>12521</v>
      </c>
      <c r="D3532" t="s">
        <v>643</v>
      </c>
      <c r="E3532" t="s">
        <v>16</v>
      </c>
      <c r="F3532">
        <v>28079</v>
      </c>
      <c r="G3532">
        <v>35.095718099999999</v>
      </c>
      <c r="H3532">
        <v>-80.650076499999997</v>
      </c>
      <c r="I3532">
        <v>1</v>
      </c>
      <c r="J3532">
        <v>10</v>
      </c>
      <c r="K3532">
        <v>1</v>
      </c>
      <c r="L3532" t="s">
        <v>12522</v>
      </c>
    </row>
    <row r="3533" spans="1:12" x14ac:dyDescent="0.2">
      <c r="A3533" t="s">
        <v>12523</v>
      </c>
      <c r="B3533" t="s">
        <v>12524</v>
      </c>
      <c r="C3533" t="s">
        <v>12525</v>
      </c>
      <c r="D3533" t="s">
        <v>601</v>
      </c>
      <c r="E3533" t="s">
        <v>16</v>
      </c>
      <c r="F3533">
        <v>28083</v>
      </c>
      <c r="G3533">
        <v>35.476300199999997</v>
      </c>
      <c r="H3533">
        <v>-80.609145499999997</v>
      </c>
      <c r="I3533">
        <v>3.5</v>
      </c>
      <c r="J3533">
        <v>5</v>
      </c>
      <c r="K3533">
        <v>1</v>
      </c>
      <c r="L3533" t="s">
        <v>12526</v>
      </c>
    </row>
    <row r="3534" spans="1:12" x14ac:dyDescent="0.2">
      <c r="A3534" t="s">
        <v>12527</v>
      </c>
      <c r="B3534" t="s">
        <v>12528</v>
      </c>
      <c r="C3534" t="s">
        <v>12529</v>
      </c>
      <c r="D3534" t="s">
        <v>456</v>
      </c>
      <c r="E3534" t="s">
        <v>16</v>
      </c>
      <c r="F3534">
        <v>28012</v>
      </c>
      <c r="G3534">
        <v>35.253513300000002</v>
      </c>
      <c r="H3534">
        <v>-81.041789699999995</v>
      </c>
      <c r="I3534">
        <v>1</v>
      </c>
      <c r="J3534">
        <v>3</v>
      </c>
      <c r="K3534">
        <v>0</v>
      </c>
      <c r="L3534" t="s">
        <v>12530</v>
      </c>
    </row>
    <row r="3535" spans="1:12" x14ac:dyDescent="0.2">
      <c r="A3535" t="s">
        <v>12531</v>
      </c>
      <c r="B3535" t="s">
        <v>2708</v>
      </c>
      <c r="C3535" t="s">
        <v>12532</v>
      </c>
      <c r="D3535" t="s">
        <v>21</v>
      </c>
      <c r="E3535" t="s">
        <v>16</v>
      </c>
      <c r="F3535">
        <v>28217</v>
      </c>
      <c r="G3535">
        <v>35.194903945999997</v>
      </c>
      <c r="H3535">
        <v>-80.873430919</v>
      </c>
      <c r="I3535">
        <v>4.5</v>
      </c>
      <c r="J3535">
        <v>11</v>
      </c>
      <c r="K3535">
        <v>1</v>
      </c>
      <c r="L3535" t="s">
        <v>4872</v>
      </c>
    </row>
    <row r="3536" spans="1:12" x14ac:dyDescent="0.2">
      <c r="A3536" t="s">
        <v>12533</v>
      </c>
      <c r="B3536" t="s">
        <v>12534</v>
      </c>
      <c r="C3536" t="s">
        <v>12535</v>
      </c>
      <c r="D3536" t="s">
        <v>135</v>
      </c>
      <c r="E3536" t="s">
        <v>16</v>
      </c>
      <c r="F3536">
        <v>28105</v>
      </c>
      <c r="G3536">
        <v>35.082671900000001</v>
      </c>
      <c r="H3536">
        <v>-80.728501199999997</v>
      </c>
      <c r="I3536">
        <v>4</v>
      </c>
      <c r="J3536">
        <v>12</v>
      </c>
      <c r="K3536">
        <v>1</v>
      </c>
      <c r="L3536" t="s">
        <v>12536</v>
      </c>
    </row>
    <row r="3537" spans="1:12" x14ac:dyDescent="0.2">
      <c r="A3537" t="s">
        <v>12537</v>
      </c>
      <c r="B3537" t="s">
        <v>12538</v>
      </c>
      <c r="C3537" t="s">
        <v>12539</v>
      </c>
      <c r="D3537" t="s">
        <v>21</v>
      </c>
      <c r="E3537" t="s">
        <v>16</v>
      </c>
      <c r="F3537">
        <v>28277</v>
      </c>
      <c r="G3537">
        <v>35.053558000000002</v>
      </c>
      <c r="H3537">
        <v>-80.851709999999997</v>
      </c>
      <c r="I3537">
        <v>5</v>
      </c>
      <c r="J3537">
        <v>4</v>
      </c>
      <c r="K3537">
        <v>1</v>
      </c>
      <c r="L3537" t="s">
        <v>12540</v>
      </c>
    </row>
    <row r="3538" spans="1:12" x14ac:dyDescent="0.2">
      <c r="A3538" t="s">
        <v>12541</v>
      </c>
      <c r="B3538" t="s">
        <v>12542</v>
      </c>
      <c r="C3538" t="s">
        <v>12543</v>
      </c>
      <c r="D3538" t="s">
        <v>135</v>
      </c>
      <c r="E3538" t="s">
        <v>16</v>
      </c>
      <c r="F3538">
        <v>28105</v>
      </c>
      <c r="G3538">
        <v>35.1407217151</v>
      </c>
      <c r="H3538">
        <v>-80.722202675999995</v>
      </c>
      <c r="I3538">
        <v>2</v>
      </c>
      <c r="J3538">
        <v>90</v>
      </c>
      <c r="K3538">
        <v>1</v>
      </c>
      <c r="L3538" t="s">
        <v>10363</v>
      </c>
    </row>
    <row r="3539" spans="1:12" x14ac:dyDescent="0.2">
      <c r="A3539" t="s">
        <v>12544</v>
      </c>
      <c r="B3539" t="s">
        <v>8675</v>
      </c>
      <c r="C3539" t="s">
        <v>12545</v>
      </c>
      <c r="D3539" t="s">
        <v>21</v>
      </c>
      <c r="E3539" t="s">
        <v>16</v>
      </c>
      <c r="F3539">
        <v>28203</v>
      </c>
      <c r="G3539">
        <v>35.211082599999997</v>
      </c>
      <c r="H3539">
        <v>-80.8610434</v>
      </c>
      <c r="I3539">
        <v>4.5</v>
      </c>
      <c r="J3539">
        <v>299</v>
      </c>
      <c r="K3539">
        <v>1</v>
      </c>
      <c r="L3539" t="s">
        <v>1436</v>
      </c>
    </row>
    <row r="3540" spans="1:12" x14ac:dyDescent="0.2">
      <c r="A3540" t="s">
        <v>12546</v>
      </c>
      <c r="B3540" t="s">
        <v>8332</v>
      </c>
      <c r="C3540" t="s">
        <v>10647</v>
      </c>
      <c r="D3540" t="s">
        <v>21</v>
      </c>
      <c r="E3540" t="s">
        <v>16</v>
      </c>
      <c r="F3540">
        <v>28202</v>
      </c>
      <c r="G3540">
        <v>35.225394000000001</v>
      </c>
      <c r="H3540">
        <v>-80.843950000000007</v>
      </c>
      <c r="I3540">
        <v>3.5</v>
      </c>
      <c r="J3540">
        <v>8</v>
      </c>
      <c r="K3540">
        <v>0</v>
      </c>
      <c r="L3540" t="s">
        <v>9788</v>
      </c>
    </row>
    <row r="3541" spans="1:12" x14ac:dyDescent="0.2">
      <c r="A3541" t="s">
        <v>12547</v>
      </c>
      <c r="B3541" t="s">
        <v>5309</v>
      </c>
      <c r="C3541" t="s">
        <v>12548</v>
      </c>
      <c r="D3541" t="s">
        <v>21</v>
      </c>
      <c r="E3541" t="s">
        <v>16</v>
      </c>
      <c r="F3541">
        <v>28273</v>
      </c>
      <c r="G3541">
        <v>35.104474000000003</v>
      </c>
      <c r="H3541">
        <v>-80.986604999999997</v>
      </c>
      <c r="I3541">
        <v>3.5</v>
      </c>
      <c r="J3541">
        <v>3</v>
      </c>
      <c r="K3541">
        <v>1</v>
      </c>
      <c r="L3541" t="s">
        <v>4329</v>
      </c>
    </row>
    <row r="3542" spans="1:12" x14ac:dyDescent="0.2">
      <c r="A3542" t="s">
        <v>12549</v>
      </c>
      <c r="B3542" t="s">
        <v>12550</v>
      </c>
      <c r="C3542" t="s">
        <v>12551</v>
      </c>
      <c r="D3542" t="s">
        <v>21</v>
      </c>
      <c r="E3542" t="s">
        <v>16</v>
      </c>
      <c r="F3542">
        <v>28208</v>
      </c>
      <c r="G3542">
        <v>35.232354000000001</v>
      </c>
      <c r="H3542">
        <v>-80.912334999999999</v>
      </c>
      <c r="I3542">
        <v>1</v>
      </c>
      <c r="J3542">
        <v>3</v>
      </c>
      <c r="K3542">
        <v>1</v>
      </c>
      <c r="L3542" t="s">
        <v>4584</v>
      </c>
    </row>
    <row r="3543" spans="1:12" x14ac:dyDescent="0.2">
      <c r="A3543" t="s">
        <v>12552</v>
      </c>
      <c r="B3543" t="s">
        <v>12553</v>
      </c>
      <c r="C3543" t="s">
        <v>12554</v>
      </c>
      <c r="D3543" t="s">
        <v>643</v>
      </c>
      <c r="E3543" t="s">
        <v>16</v>
      </c>
      <c r="F3543">
        <v>28079</v>
      </c>
      <c r="G3543">
        <v>35.073019000000002</v>
      </c>
      <c r="H3543">
        <v>-80.643755999999996</v>
      </c>
      <c r="I3543">
        <v>5</v>
      </c>
      <c r="J3543">
        <v>4</v>
      </c>
      <c r="K3543">
        <v>1</v>
      </c>
      <c r="L3543" t="s">
        <v>12555</v>
      </c>
    </row>
    <row r="3544" spans="1:12" x14ac:dyDescent="0.2">
      <c r="A3544" t="s">
        <v>12556</v>
      </c>
      <c r="B3544" t="s">
        <v>12557</v>
      </c>
      <c r="C3544" t="s">
        <v>12558</v>
      </c>
      <c r="D3544" t="s">
        <v>21</v>
      </c>
      <c r="E3544" t="s">
        <v>16</v>
      </c>
      <c r="F3544">
        <v>28226</v>
      </c>
      <c r="G3544">
        <v>35.091533900000002</v>
      </c>
      <c r="H3544">
        <v>-80.843530799999996</v>
      </c>
      <c r="I3544">
        <v>5</v>
      </c>
      <c r="J3544">
        <v>3</v>
      </c>
      <c r="K3544">
        <v>1</v>
      </c>
      <c r="L3544" t="s">
        <v>12559</v>
      </c>
    </row>
    <row r="3545" spans="1:12" x14ac:dyDescent="0.2">
      <c r="A3545" t="s">
        <v>12560</v>
      </c>
      <c r="B3545" t="s">
        <v>12561</v>
      </c>
      <c r="C3545" t="s">
        <v>12562</v>
      </c>
      <c r="D3545" t="s">
        <v>21</v>
      </c>
      <c r="E3545" t="s">
        <v>16</v>
      </c>
      <c r="F3545">
        <v>28288</v>
      </c>
      <c r="G3545">
        <v>35.226900000000001</v>
      </c>
      <c r="H3545">
        <v>-80.843279999999993</v>
      </c>
      <c r="I3545">
        <v>3.5</v>
      </c>
      <c r="J3545">
        <v>5</v>
      </c>
      <c r="K3545">
        <v>0</v>
      </c>
      <c r="L3545" t="s">
        <v>12563</v>
      </c>
    </row>
    <row r="3546" spans="1:12" x14ac:dyDescent="0.2">
      <c r="A3546" t="s">
        <v>12564</v>
      </c>
      <c r="B3546" t="s">
        <v>12565</v>
      </c>
      <c r="C3546" t="s">
        <v>12566</v>
      </c>
      <c r="D3546" t="s">
        <v>21</v>
      </c>
      <c r="E3546" t="s">
        <v>16</v>
      </c>
      <c r="F3546">
        <v>28226</v>
      </c>
      <c r="G3546">
        <v>35.089825619599999</v>
      </c>
      <c r="H3546">
        <v>-80.866186688499994</v>
      </c>
      <c r="I3546">
        <v>4</v>
      </c>
      <c r="J3546">
        <v>4</v>
      </c>
      <c r="K3546">
        <v>1</v>
      </c>
      <c r="L3546" t="s">
        <v>12567</v>
      </c>
    </row>
    <row r="3547" spans="1:12" x14ac:dyDescent="0.2">
      <c r="A3547" t="s">
        <v>12568</v>
      </c>
      <c r="B3547" t="s">
        <v>12569</v>
      </c>
      <c r="C3547" t="s">
        <v>12570</v>
      </c>
      <c r="D3547" t="s">
        <v>21</v>
      </c>
      <c r="E3547" t="s">
        <v>16</v>
      </c>
      <c r="F3547">
        <v>28203</v>
      </c>
      <c r="G3547">
        <v>35.196760300000001</v>
      </c>
      <c r="H3547">
        <v>-80.850458500000002</v>
      </c>
      <c r="I3547">
        <v>2.5</v>
      </c>
      <c r="J3547">
        <v>12</v>
      </c>
      <c r="K3547">
        <v>0</v>
      </c>
      <c r="L3547" t="s">
        <v>7336</v>
      </c>
    </row>
    <row r="3548" spans="1:12" x14ac:dyDescent="0.2">
      <c r="A3548" t="s">
        <v>12571</v>
      </c>
      <c r="B3548" t="s">
        <v>12572</v>
      </c>
      <c r="C3548" t="s">
        <v>12573</v>
      </c>
      <c r="D3548" t="s">
        <v>30</v>
      </c>
      <c r="E3548" t="s">
        <v>16</v>
      </c>
      <c r="F3548">
        <v>28052</v>
      </c>
      <c r="G3548">
        <v>35.328850199999998</v>
      </c>
      <c r="H3548">
        <v>-81.197145000000006</v>
      </c>
      <c r="I3548">
        <v>3.5</v>
      </c>
      <c r="J3548">
        <v>3</v>
      </c>
      <c r="K3548">
        <v>1</v>
      </c>
      <c r="L3548" t="s">
        <v>3082</v>
      </c>
    </row>
    <row r="3549" spans="1:12" x14ac:dyDescent="0.2">
      <c r="A3549" t="s">
        <v>12574</v>
      </c>
      <c r="B3549" t="s">
        <v>12575</v>
      </c>
      <c r="C3549" t="s">
        <v>12576</v>
      </c>
      <c r="D3549" t="s">
        <v>21</v>
      </c>
      <c r="E3549" t="s">
        <v>16</v>
      </c>
      <c r="F3549">
        <v>28206</v>
      </c>
      <c r="G3549">
        <v>35.245130535199998</v>
      </c>
      <c r="H3549">
        <v>-80.820524999</v>
      </c>
      <c r="I3549">
        <v>5</v>
      </c>
      <c r="J3549">
        <v>7</v>
      </c>
      <c r="K3549">
        <v>1</v>
      </c>
      <c r="L3549" t="s">
        <v>12577</v>
      </c>
    </row>
    <row r="3550" spans="1:12" x14ac:dyDescent="0.2">
      <c r="A3550" t="s">
        <v>12578</v>
      </c>
      <c r="B3550" t="s">
        <v>12579</v>
      </c>
      <c r="D3550" t="s">
        <v>21</v>
      </c>
      <c r="E3550" t="s">
        <v>16</v>
      </c>
      <c r="F3550">
        <v>28213</v>
      </c>
      <c r="G3550">
        <v>35.2916363</v>
      </c>
      <c r="H3550">
        <v>-80.726985400000004</v>
      </c>
      <c r="I3550">
        <v>1</v>
      </c>
      <c r="J3550">
        <v>8</v>
      </c>
      <c r="K3550">
        <v>1</v>
      </c>
      <c r="L3550" t="s">
        <v>12580</v>
      </c>
    </row>
    <row r="3551" spans="1:12" x14ac:dyDescent="0.2">
      <c r="A3551" t="s">
        <v>12581</v>
      </c>
      <c r="B3551" t="s">
        <v>1171</v>
      </c>
      <c r="C3551" t="s">
        <v>12582</v>
      </c>
      <c r="D3551" t="s">
        <v>21</v>
      </c>
      <c r="E3551" t="s">
        <v>16</v>
      </c>
      <c r="F3551">
        <v>28217</v>
      </c>
      <c r="G3551">
        <v>35.139250699999998</v>
      </c>
      <c r="H3551">
        <v>-80.875987899999998</v>
      </c>
      <c r="I3551">
        <v>2</v>
      </c>
      <c r="J3551">
        <v>3</v>
      </c>
      <c r="K3551">
        <v>1</v>
      </c>
      <c r="L3551" t="s">
        <v>1173</v>
      </c>
    </row>
    <row r="3552" spans="1:12" x14ac:dyDescent="0.2">
      <c r="A3552" t="s">
        <v>12583</v>
      </c>
      <c r="B3552" t="s">
        <v>4593</v>
      </c>
      <c r="C3552" t="s">
        <v>12584</v>
      </c>
      <c r="D3552" t="s">
        <v>21</v>
      </c>
      <c r="E3552" t="s">
        <v>16</v>
      </c>
      <c r="F3552">
        <v>28202</v>
      </c>
      <c r="G3552">
        <v>35.221324699999997</v>
      </c>
      <c r="H3552">
        <v>-80.843407900000003</v>
      </c>
      <c r="I3552">
        <v>2</v>
      </c>
      <c r="J3552">
        <v>234</v>
      </c>
      <c r="K3552">
        <v>1</v>
      </c>
      <c r="L3552" t="s">
        <v>12585</v>
      </c>
    </row>
    <row r="3553" spans="1:12" x14ac:dyDescent="0.2">
      <c r="A3553" t="s">
        <v>12586</v>
      </c>
      <c r="B3553" t="s">
        <v>12587</v>
      </c>
      <c r="C3553" t="s">
        <v>12588</v>
      </c>
      <c r="D3553" t="s">
        <v>295</v>
      </c>
      <c r="E3553" t="s">
        <v>16</v>
      </c>
      <c r="F3553">
        <v>28134</v>
      </c>
      <c r="G3553">
        <v>35.085376500000002</v>
      </c>
      <c r="H3553">
        <v>-80.890654799999993</v>
      </c>
      <c r="I3553">
        <v>5</v>
      </c>
      <c r="J3553">
        <v>3</v>
      </c>
      <c r="K3553">
        <v>1</v>
      </c>
      <c r="L3553" t="s">
        <v>12589</v>
      </c>
    </row>
    <row r="3554" spans="1:12" x14ac:dyDescent="0.2">
      <c r="A3554" t="e">
        <f>-YeNeazqbsEi7l6jOgRvGA</f>
        <v>#NAME?</v>
      </c>
      <c r="B3554" t="s">
        <v>12590</v>
      </c>
      <c r="C3554" t="s">
        <v>12591</v>
      </c>
      <c r="D3554" t="s">
        <v>21</v>
      </c>
      <c r="E3554" t="s">
        <v>16</v>
      </c>
      <c r="F3554">
        <v>28211</v>
      </c>
      <c r="G3554">
        <v>35.177242700000001</v>
      </c>
      <c r="H3554">
        <v>-80.798456000000002</v>
      </c>
      <c r="I3554">
        <v>4</v>
      </c>
      <c r="J3554">
        <v>4</v>
      </c>
      <c r="K3554">
        <v>1</v>
      </c>
      <c r="L3554" t="s">
        <v>159</v>
      </c>
    </row>
    <row r="3555" spans="1:12" x14ac:dyDescent="0.2">
      <c r="A3555" t="s">
        <v>12592</v>
      </c>
      <c r="B3555" t="s">
        <v>1178</v>
      </c>
      <c r="C3555" t="s">
        <v>12593</v>
      </c>
      <c r="D3555" t="s">
        <v>21</v>
      </c>
      <c r="E3555" t="s">
        <v>16</v>
      </c>
      <c r="F3555">
        <v>28211</v>
      </c>
      <c r="G3555">
        <v>35.1554003838</v>
      </c>
      <c r="H3555">
        <v>-80.794935687700004</v>
      </c>
      <c r="I3555">
        <v>3.5</v>
      </c>
      <c r="J3555">
        <v>3</v>
      </c>
      <c r="K3555">
        <v>1</v>
      </c>
      <c r="L3555" t="s">
        <v>12594</v>
      </c>
    </row>
    <row r="3556" spans="1:12" x14ac:dyDescent="0.2">
      <c r="A3556" t="s">
        <v>12595</v>
      </c>
      <c r="B3556" t="s">
        <v>12596</v>
      </c>
      <c r="C3556" t="s">
        <v>12597</v>
      </c>
      <c r="D3556" t="s">
        <v>21</v>
      </c>
      <c r="E3556" t="s">
        <v>16</v>
      </c>
      <c r="F3556">
        <v>28202</v>
      </c>
      <c r="G3556">
        <v>35.228398300000002</v>
      </c>
      <c r="H3556">
        <v>-80.854719200000005</v>
      </c>
      <c r="I3556">
        <v>3</v>
      </c>
      <c r="J3556">
        <v>19</v>
      </c>
      <c r="K3556">
        <v>0</v>
      </c>
      <c r="L3556" t="s">
        <v>12598</v>
      </c>
    </row>
    <row r="3557" spans="1:12" x14ac:dyDescent="0.2">
      <c r="A3557" t="s">
        <v>12599</v>
      </c>
      <c r="B3557" t="s">
        <v>12600</v>
      </c>
      <c r="C3557" t="s">
        <v>12601</v>
      </c>
      <c r="D3557" t="s">
        <v>21</v>
      </c>
      <c r="E3557" t="s">
        <v>16</v>
      </c>
      <c r="F3557">
        <v>28217</v>
      </c>
      <c r="G3557">
        <v>35.184061499999999</v>
      </c>
      <c r="H3557">
        <v>-80.894603700000005</v>
      </c>
      <c r="I3557">
        <v>3</v>
      </c>
      <c r="J3557">
        <v>4</v>
      </c>
      <c r="K3557">
        <v>1</v>
      </c>
      <c r="L3557" t="s">
        <v>3198</v>
      </c>
    </row>
    <row r="3558" spans="1:12" x14ac:dyDescent="0.2">
      <c r="A3558" t="s">
        <v>12602</v>
      </c>
      <c r="B3558" t="s">
        <v>2525</v>
      </c>
      <c r="C3558" t="s">
        <v>12603</v>
      </c>
      <c r="D3558" t="s">
        <v>643</v>
      </c>
      <c r="E3558" t="s">
        <v>16</v>
      </c>
      <c r="F3558">
        <v>28079</v>
      </c>
      <c r="G3558">
        <v>35.086292400799998</v>
      </c>
      <c r="H3558">
        <v>-80.659848096700003</v>
      </c>
      <c r="I3558">
        <v>1</v>
      </c>
      <c r="J3558">
        <v>7</v>
      </c>
      <c r="K3558">
        <v>1</v>
      </c>
      <c r="L3558" t="s">
        <v>5759</v>
      </c>
    </row>
    <row r="3559" spans="1:12" x14ac:dyDescent="0.2">
      <c r="A3559" t="s">
        <v>12604</v>
      </c>
      <c r="B3559" t="s">
        <v>12605</v>
      </c>
      <c r="C3559" t="s">
        <v>12606</v>
      </c>
      <c r="D3559" t="s">
        <v>21</v>
      </c>
      <c r="E3559" t="s">
        <v>16</v>
      </c>
      <c r="F3559">
        <v>28205</v>
      </c>
      <c r="G3559">
        <v>35.190190000000001</v>
      </c>
      <c r="H3559">
        <v>-80.7716949</v>
      </c>
      <c r="I3559">
        <v>5</v>
      </c>
      <c r="J3559">
        <v>4</v>
      </c>
      <c r="K3559">
        <v>1</v>
      </c>
      <c r="L3559" t="s">
        <v>12607</v>
      </c>
    </row>
    <row r="3560" spans="1:12" x14ac:dyDescent="0.2">
      <c r="A3560" t="s">
        <v>12608</v>
      </c>
      <c r="B3560" t="s">
        <v>438</v>
      </c>
      <c r="C3560" t="s">
        <v>12609</v>
      </c>
      <c r="D3560" t="s">
        <v>167</v>
      </c>
      <c r="E3560" t="s">
        <v>16</v>
      </c>
      <c r="F3560">
        <v>28075</v>
      </c>
      <c r="G3560">
        <v>35.316096899999998</v>
      </c>
      <c r="H3560">
        <v>-80.673924400000004</v>
      </c>
      <c r="I3560">
        <v>3</v>
      </c>
      <c r="J3560">
        <v>25</v>
      </c>
      <c r="K3560">
        <v>1</v>
      </c>
      <c r="L3560" t="s">
        <v>11121</v>
      </c>
    </row>
    <row r="3561" spans="1:12" x14ac:dyDescent="0.2">
      <c r="A3561" t="s">
        <v>12610</v>
      </c>
      <c r="B3561" t="s">
        <v>12611</v>
      </c>
      <c r="C3561" t="s">
        <v>12612</v>
      </c>
      <c r="D3561" t="s">
        <v>135</v>
      </c>
      <c r="E3561" t="s">
        <v>16</v>
      </c>
      <c r="F3561">
        <v>28104</v>
      </c>
      <c r="G3561">
        <v>35.089467999999997</v>
      </c>
      <c r="H3561">
        <v>-80.689858000000001</v>
      </c>
      <c r="I3561">
        <v>3</v>
      </c>
      <c r="J3561">
        <v>6</v>
      </c>
      <c r="K3561">
        <v>1</v>
      </c>
      <c r="L3561" t="s">
        <v>12613</v>
      </c>
    </row>
    <row r="3562" spans="1:12" x14ac:dyDescent="0.2">
      <c r="A3562" t="s">
        <v>12614</v>
      </c>
      <c r="B3562" t="s">
        <v>12615</v>
      </c>
      <c r="C3562" t="s">
        <v>12616</v>
      </c>
      <c r="D3562" t="s">
        <v>21</v>
      </c>
      <c r="E3562" t="s">
        <v>16</v>
      </c>
      <c r="F3562">
        <v>28205</v>
      </c>
      <c r="G3562">
        <v>35.247751999999998</v>
      </c>
      <c r="H3562">
        <v>-80.803921000000003</v>
      </c>
      <c r="I3562">
        <v>5</v>
      </c>
      <c r="J3562">
        <v>6</v>
      </c>
      <c r="K3562">
        <v>1</v>
      </c>
      <c r="L3562" t="s">
        <v>188</v>
      </c>
    </row>
    <row r="3563" spans="1:12" x14ac:dyDescent="0.2">
      <c r="A3563" t="s">
        <v>12617</v>
      </c>
      <c r="B3563" t="s">
        <v>12618</v>
      </c>
      <c r="C3563" t="s">
        <v>12619</v>
      </c>
      <c r="D3563" t="s">
        <v>21</v>
      </c>
      <c r="E3563" t="s">
        <v>16</v>
      </c>
      <c r="F3563">
        <v>28277</v>
      </c>
      <c r="G3563">
        <v>35.063369000000002</v>
      </c>
      <c r="H3563">
        <v>-80.773774500000002</v>
      </c>
      <c r="I3563">
        <v>3</v>
      </c>
      <c r="J3563">
        <v>11</v>
      </c>
      <c r="K3563">
        <v>0</v>
      </c>
      <c r="L3563" t="s">
        <v>5884</v>
      </c>
    </row>
    <row r="3564" spans="1:12" x14ac:dyDescent="0.2">
      <c r="A3564" t="s">
        <v>12620</v>
      </c>
      <c r="B3564" t="s">
        <v>12621</v>
      </c>
      <c r="C3564" t="s">
        <v>12622</v>
      </c>
      <c r="D3564" t="s">
        <v>295</v>
      </c>
      <c r="E3564" t="s">
        <v>16</v>
      </c>
      <c r="F3564">
        <v>28134</v>
      </c>
      <c r="G3564">
        <v>35.096524964799997</v>
      </c>
      <c r="H3564">
        <v>-80.883407592799998</v>
      </c>
      <c r="I3564">
        <v>2</v>
      </c>
      <c r="J3564">
        <v>18</v>
      </c>
      <c r="K3564">
        <v>1</v>
      </c>
      <c r="L3564" t="s">
        <v>2029</v>
      </c>
    </row>
    <row r="3565" spans="1:12" x14ac:dyDescent="0.2">
      <c r="A3565" t="s">
        <v>12623</v>
      </c>
      <c r="B3565" t="s">
        <v>12624</v>
      </c>
      <c r="C3565" t="s">
        <v>7376</v>
      </c>
      <c r="D3565" t="s">
        <v>21</v>
      </c>
      <c r="E3565" t="s">
        <v>16</v>
      </c>
      <c r="F3565">
        <v>28211</v>
      </c>
      <c r="G3565">
        <v>35.152126383800002</v>
      </c>
      <c r="H3565">
        <v>-80.827918052699999</v>
      </c>
      <c r="I3565">
        <v>3.5</v>
      </c>
      <c r="J3565">
        <v>29</v>
      </c>
      <c r="K3565">
        <v>0</v>
      </c>
      <c r="L3565" t="s">
        <v>10940</v>
      </c>
    </row>
    <row r="3566" spans="1:12" x14ac:dyDescent="0.2">
      <c r="A3566" t="s">
        <v>12625</v>
      </c>
      <c r="B3566" t="s">
        <v>12626</v>
      </c>
      <c r="C3566" t="s">
        <v>12627</v>
      </c>
      <c r="D3566" t="s">
        <v>39</v>
      </c>
      <c r="E3566" t="s">
        <v>16</v>
      </c>
      <c r="F3566">
        <v>28027</v>
      </c>
      <c r="G3566">
        <v>35.415731999999998</v>
      </c>
      <c r="H3566">
        <v>-80.669103000000007</v>
      </c>
      <c r="I3566">
        <v>4</v>
      </c>
      <c r="J3566">
        <v>110</v>
      </c>
      <c r="K3566">
        <v>1</v>
      </c>
      <c r="L3566" t="s">
        <v>4400</v>
      </c>
    </row>
    <row r="3567" spans="1:12" x14ac:dyDescent="0.2">
      <c r="A3567" t="s">
        <v>12628</v>
      </c>
      <c r="B3567" t="s">
        <v>12629</v>
      </c>
      <c r="C3567" t="s">
        <v>12630</v>
      </c>
      <c r="D3567" t="s">
        <v>21</v>
      </c>
      <c r="E3567" t="s">
        <v>16</v>
      </c>
      <c r="F3567">
        <v>28216</v>
      </c>
      <c r="G3567">
        <v>35.327084999999997</v>
      </c>
      <c r="H3567">
        <v>-80.942258100000004</v>
      </c>
      <c r="I3567">
        <v>3.5</v>
      </c>
      <c r="J3567">
        <v>3</v>
      </c>
      <c r="K3567">
        <v>1</v>
      </c>
      <c r="L3567" t="s">
        <v>12631</v>
      </c>
    </row>
    <row r="3568" spans="1:12" x14ac:dyDescent="0.2">
      <c r="A3568" t="s">
        <v>12632</v>
      </c>
      <c r="B3568" t="s">
        <v>12633</v>
      </c>
      <c r="C3568" t="s">
        <v>12634</v>
      </c>
      <c r="D3568" t="s">
        <v>21</v>
      </c>
      <c r="E3568" t="s">
        <v>16</v>
      </c>
      <c r="F3568">
        <v>28203</v>
      </c>
      <c r="G3568">
        <v>35.200946000000002</v>
      </c>
      <c r="H3568">
        <v>-80.842701000000005</v>
      </c>
      <c r="I3568">
        <v>4.5</v>
      </c>
      <c r="J3568">
        <v>32</v>
      </c>
      <c r="K3568">
        <v>1</v>
      </c>
      <c r="L3568" t="s">
        <v>12635</v>
      </c>
    </row>
    <row r="3569" spans="1:12" x14ac:dyDescent="0.2">
      <c r="A3569" t="s">
        <v>12636</v>
      </c>
      <c r="B3569" t="s">
        <v>12637</v>
      </c>
      <c r="C3569" t="s">
        <v>12638</v>
      </c>
      <c r="D3569" t="s">
        <v>21</v>
      </c>
      <c r="E3569" t="s">
        <v>16</v>
      </c>
      <c r="F3569">
        <v>28202</v>
      </c>
      <c r="G3569">
        <v>35.225811999999998</v>
      </c>
      <c r="H3569">
        <v>-80.846843000000007</v>
      </c>
      <c r="I3569">
        <v>4.5</v>
      </c>
      <c r="J3569">
        <v>274</v>
      </c>
      <c r="K3569">
        <v>1</v>
      </c>
      <c r="L3569" t="s">
        <v>12639</v>
      </c>
    </row>
    <row r="3570" spans="1:12" x14ac:dyDescent="0.2">
      <c r="A3570" t="s">
        <v>12640</v>
      </c>
      <c r="B3570" t="s">
        <v>12641</v>
      </c>
      <c r="C3570" t="s">
        <v>12642</v>
      </c>
      <c r="D3570" t="s">
        <v>21</v>
      </c>
      <c r="E3570" t="s">
        <v>16</v>
      </c>
      <c r="F3570">
        <v>28277</v>
      </c>
      <c r="G3570">
        <v>35.062231799999999</v>
      </c>
      <c r="H3570">
        <v>-80.773352799999998</v>
      </c>
      <c r="I3570">
        <v>3.5</v>
      </c>
      <c r="J3570">
        <v>10</v>
      </c>
      <c r="K3570">
        <v>1</v>
      </c>
      <c r="L3570" t="s">
        <v>12643</v>
      </c>
    </row>
    <row r="3571" spans="1:12" x14ac:dyDescent="0.2">
      <c r="A3571" t="s">
        <v>12644</v>
      </c>
      <c r="B3571" t="s">
        <v>12645</v>
      </c>
      <c r="C3571" t="s">
        <v>12646</v>
      </c>
      <c r="D3571" t="s">
        <v>21</v>
      </c>
      <c r="E3571" t="s">
        <v>16</v>
      </c>
      <c r="F3571">
        <v>28205</v>
      </c>
      <c r="G3571">
        <v>35.220645400000002</v>
      </c>
      <c r="H3571">
        <v>-80.810070899999999</v>
      </c>
      <c r="I3571">
        <v>3.5</v>
      </c>
      <c r="J3571">
        <v>133</v>
      </c>
      <c r="K3571">
        <v>1</v>
      </c>
      <c r="L3571" t="s">
        <v>287</v>
      </c>
    </row>
    <row r="3572" spans="1:12" x14ac:dyDescent="0.2">
      <c r="A3572" t="s">
        <v>12647</v>
      </c>
      <c r="B3572" t="s">
        <v>12648</v>
      </c>
      <c r="C3572" t="s">
        <v>5147</v>
      </c>
      <c r="D3572" t="s">
        <v>21</v>
      </c>
      <c r="E3572" t="s">
        <v>16</v>
      </c>
      <c r="F3572">
        <v>28202</v>
      </c>
      <c r="G3572">
        <v>35.227762599999998</v>
      </c>
      <c r="H3572">
        <v>-80.837981600000006</v>
      </c>
      <c r="I3572">
        <v>4</v>
      </c>
      <c r="J3572">
        <v>3</v>
      </c>
      <c r="K3572">
        <v>0</v>
      </c>
      <c r="L3572" t="s">
        <v>4197</v>
      </c>
    </row>
    <row r="3573" spans="1:12" x14ac:dyDescent="0.2">
      <c r="A3573" t="s">
        <v>12649</v>
      </c>
      <c r="B3573" t="s">
        <v>12650</v>
      </c>
      <c r="C3573" t="s">
        <v>12651</v>
      </c>
      <c r="D3573" t="s">
        <v>21</v>
      </c>
      <c r="E3573" t="s">
        <v>16</v>
      </c>
      <c r="F3573">
        <v>28209</v>
      </c>
      <c r="G3573">
        <v>35.178544000000002</v>
      </c>
      <c r="H3573">
        <v>-80.876133999999993</v>
      </c>
      <c r="I3573">
        <v>5</v>
      </c>
      <c r="J3573">
        <v>6</v>
      </c>
      <c r="K3573">
        <v>1</v>
      </c>
      <c r="L3573" t="s">
        <v>12652</v>
      </c>
    </row>
    <row r="3574" spans="1:12" x14ac:dyDescent="0.2">
      <c r="A3574" t="s">
        <v>12653</v>
      </c>
      <c r="B3574" t="s">
        <v>12654</v>
      </c>
      <c r="C3574" t="s">
        <v>12655</v>
      </c>
      <c r="D3574" t="s">
        <v>588</v>
      </c>
      <c r="E3574" t="s">
        <v>16</v>
      </c>
      <c r="F3574">
        <v>28110</v>
      </c>
      <c r="G3574">
        <v>35.002800499999999</v>
      </c>
      <c r="H3574">
        <v>-80.553721600000003</v>
      </c>
      <c r="I3574">
        <v>3.5</v>
      </c>
      <c r="J3574">
        <v>7</v>
      </c>
      <c r="K3574">
        <v>0</v>
      </c>
      <c r="L3574" t="s">
        <v>448</v>
      </c>
    </row>
    <row r="3575" spans="1:12" x14ac:dyDescent="0.2">
      <c r="A3575" t="s">
        <v>12656</v>
      </c>
      <c r="B3575" t="s">
        <v>12657</v>
      </c>
      <c r="C3575" t="s">
        <v>12658</v>
      </c>
      <c r="D3575" t="s">
        <v>21</v>
      </c>
      <c r="E3575" t="s">
        <v>16</v>
      </c>
      <c r="F3575">
        <v>28205</v>
      </c>
      <c r="G3575">
        <v>35.246867299999998</v>
      </c>
      <c r="H3575">
        <v>-80.805840799999999</v>
      </c>
      <c r="I3575">
        <v>4</v>
      </c>
      <c r="J3575">
        <v>250</v>
      </c>
      <c r="K3575">
        <v>1</v>
      </c>
      <c r="L3575" t="s">
        <v>12659</v>
      </c>
    </row>
    <row r="3576" spans="1:12" x14ac:dyDescent="0.2">
      <c r="A3576" t="s">
        <v>12660</v>
      </c>
      <c r="B3576" t="s">
        <v>12661</v>
      </c>
      <c r="C3576" t="s">
        <v>12662</v>
      </c>
      <c r="D3576" t="s">
        <v>21</v>
      </c>
      <c r="E3576" t="s">
        <v>16</v>
      </c>
      <c r="F3576">
        <v>28208</v>
      </c>
      <c r="G3576">
        <v>35.227555683799999</v>
      </c>
      <c r="H3576">
        <v>-80.865471661100003</v>
      </c>
      <c r="I3576">
        <v>4.5</v>
      </c>
      <c r="J3576">
        <v>61</v>
      </c>
      <c r="K3576">
        <v>0</v>
      </c>
      <c r="L3576" t="s">
        <v>1997</v>
      </c>
    </row>
    <row r="3577" spans="1:12" x14ac:dyDescent="0.2">
      <c r="A3577" t="s">
        <v>12663</v>
      </c>
      <c r="B3577" t="s">
        <v>3204</v>
      </c>
      <c r="C3577" t="s">
        <v>12664</v>
      </c>
      <c r="D3577" t="s">
        <v>21</v>
      </c>
      <c r="E3577" t="s">
        <v>16</v>
      </c>
      <c r="F3577">
        <v>28216</v>
      </c>
      <c r="G3577">
        <v>35.265663199999999</v>
      </c>
      <c r="H3577">
        <v>-80.882096799999999</v>
      </c>
      <c r="I3577">
        <v>3.5</v>
      </c>
      <c r="J3577">
        <v>3</v>
      </c>
      <c r="K3577">
        <v>1</v>
      </c>
      <c r="L3577" t="s">
        <v>3212</v>
      </c>
    </row>
    <row r="3578" spans="1:12" x14ac:dyDescent="0.2">
      <c r="A3578" t="s">
        <v>12665</v>
      </c>
      <c r="B3578" t="s">
        <v>758</v>
      </c>
      <c r="C3578" t="s">
        <v>12666</v>
      </c>
      <c r="D3578" t="s">
        <v>21</v>
      </c>
      <c r="E3578" t="s">
        <v>16</v>
      </c>
      <c r="F3578">
        <v>28262</v>
      </c>
      <c r="G3578">
        <v>35.296197698699999</v>
      </c>
      <c r="H3578">
        <v>-80.755574999999993</v>
      </c>
      <c r="I3578">
        <v>1.5</v>
      </c>
      <c r="J3578">
        <v>17</v>
      </c>
      <c r="K3578">
        <v>1</v>
      </c>
      <c r="L3578" t="s">
        <v>12667</v>
      </c>
    </row>
    <row r="3579" spans="1:12" x14ac:dyDescent="0.2">
      <c r="A3579" t="s">
        <v>12668</v>
      </c>
      <c r="B3579" t="s">
        <v>12669</v>
      </c>
      <c r="C3579" t="s">
        <v>12670</v>
      </c>
      <c r="D3579" t="s">
        <v>167</v>
      </c>
      <c r="E3579" t="s">
        <v>16</v>
      </c>
      <c r="F3579">
        <v>28075</v>
      </c>
      <c r="G3579">
        <v>35.321422800000001</v>
      </c>
      <c r="H3579">
        <v>-80.663273700000005</v>
      </c>
      <c r="I3579">
        <v>3.5</v>
      </c>
      <c r="J3579">
        <v>3</v>
      </c>
      <c r="K3579">
        <v>1</v>
      </c>
      <c r="L3579" t="s">
        <v>12671</v>
      </c>
    </row>
    <row r="3580" spans="1:12" x14ac:dyDescent="0.2">
      <c r="A3580" t="s">
        <v>12672</v>
      </c>
      <c r="B3580" t="s">
        <v>12673</v>
      </c>
      <c r="C3580" t="s">
        <v>12674</v>
      </c>
      <c r="D3580" t="s">
        <v>21</v>
      </c>
      <c r="E3580" t="s">
        <v>16</v>
      </c>
      <c r="F3580">
        <v>28205</v>
      </c>
      <c r="G3580">
        <v>35.194666099999999</v>
      </c>
      <c r="H3580">
        <v>-80.786014899999998</v>
      </c>
      <c r="I3580">
        <v>1</v>
      </c>
      <c r="J3580">
        <v>5</v>
      </c>
      <c r="K3580">
        <v>1</v>
      </c>
      <c r="L3580" t="s">
        <v>12675</v>
      </c>
    </row>
    <row r="3581" spans="1:12" x14ac:dyDescent="0.2">
      <c r="A3581" t="s">
        <v>12676</v>
      </c>
      <c r="B3581" t="s">
        <v>12677</v>
      </c>
      <c r="D3581" t="s">
        <v>239</v>
      </c>
      <c r="E3581" t="s">
        <v>16</v>
      </c>
      <c r="F3581">
        <v>28173</v>
      </c>
      <c r="G3581">
        <v>34.9245935</v>
      </c>
      <c r="H3581">
        <v>-80.743401899999995</v>
      </c>
      <c r="I3581">
        <v>3.5</v>
      </c>
      <c r="J3581">
        <v>3</v>
      </c>
      <c r="K3581">
        <v>1</v>
      </c>
      <c r="L3581" t="s">
        <v>7712</v>
      </c>
    </row>
    <row r="3582" spans="1:12" x14ac:dyDescent="0.2">
      <c r="A3582" t="s">
        <v>12678</v>
      </c>
      <c r="B3582" t="s">
        <v>12679</v>
      </c>
      <c r="C3582" t="s">
        <v>12272</v>
      </c>
      <c r="D3582" t="s">
        <v>21</v>
      </c>
      <c r="E3582" t="s">
        <v>16</v>
      </c>
      <c r="F3582">
        <v>28209</v>
      </c>
      <c r="G3582">
        <v>35.171735300000002</v>
      </c>
      <c r="H3582">
        <v>-80.849271599999994</v>
      </c>
      <c r="I3582">
        <v>4</v>
      </c>
      <c r="J3582">
        <v>3</v>
      </c>
      <c r="K3582">
        <v>0</v>
      </c>
      <c r="L3582" t="s">
        <v>12680</v>
      </c>
    </row>
    <row r="3583" spans="1:12" x14ac:dyDescent="0.2">
      <c r="A3583" t="s">
        <v>12681</v>
      </c>
      <c r="B3583" t="s">
        <v>12682</v>
      </c>
      <c r="C3583" t="s">
        <v>12683</v>
      </c>
      <c r="D3583" t="s">
        <v>21</v>
      </c>
      <c r="E3583" t="s">
        <v>16</v>
      </c>
      <c r="F3583">
        <v>28210</v>
      </c>
      <c r="G3583">
        <v>35.090822899999999</v>
      </c>
      <c r="H3583">
        <v>-80.866231600000006</v>
      </c>
      <c r="I3583">
        <v>2.5</v>
      </c>
      <c r="J3583">
        <v>3</v>
      </c>
      <c r="K3583">
        <v>1</v>
      </c>
      <c r="L3583" t="s">
        <v>1109</v>
      </c>
    </row>
    <row r="3584" spans="1:12" x14ac:dyDescent="0.2">
      <c r="A3584" t="s">
        <v>12684</v>
      </c>
      <c r="B3584" t="s">
        <v>12685</v>
      </c>
      <c r="C3584" t="s">
        <v>6991</v>
      </c>
      <c r="D3584" t="s">
        <v>21</v>
      </c>
      <c r="E3584" t="s">
        <v>16</v>
      </c>
      <c r="F3584">
        <v>28202</v>
      </c>
      <c r="G3584">
        <v>35.227813099999999</v>
      </c>
      <c r="H3584">
        <v>-80.841491599999998</v>
      </c>
      <c r="I3584">
        <v>3.5</v>
      </c>
      <c r="J3584">
        <v>90</v>
      </c>
      <c r="K3584">
        <v>1</v>
      </c>
      <c r="L3584" t="s">
        <v>12686</v>
      </c>
    </row>
    <row r="3585" spans="1:12" x14ac:dyDescent="0.2">
      <c r="A3585" t="s">
        <v>12687</v>
      </c>
      <c r="B3585" t="s">
        <v>12688</v>
      </c>
      <c r="C3585" t="s">
        <v>12689</v>
      </c>
      <c r="D3585" t="s">
        <v>21</v>
      </c>
      <c r="E3585" t="s">
        <v>16</v>
      </c>
      <c r="F3585">
        <v>28210</v>
      </c>
      <c r="G3585">
        <v>35.148800199999997</v>
      </c>
      <c r="H3585">
        <v>-80.835021999999995</v>
      </c>
      <c r="I3585">
        <v>4</v>
      </c>
      <c r="J3585">
        <v>3</v>
      </c>
      <c r="K3585">
        <v>0</v>
      </c>
      <c r="L3585" t="s">
        <v>159</v>
      </c>
    </row>
    <row r="3586" spans="1:12" x14ac:dyDescent="0.2">
      <c r="A3586" t="s">
        <v>12690</v>
      </c>
      <c r="B3586" t="s">
        <v>12691</v>
      </c>
      <c r="C3586" t="s">
        <v>12692</v>
      </c>
      <c r="D3586" t="s">
        <v>21</v>
      </c>
      <c r="E3586" t="s">
        <v>16</v>
      </c>
      <c r="F3586">
        <v>28210</v>
      </c>
      <c r="G3586">
        <v>35.094711099999998</v>
      </c>
      <c r="H3586">
        <v>-80.871138500000001</v>
      </c>
      <c r="I3586">
        <v>2</v>
      </c>
      <c r="J3586">
        <v>7</v>
      </c>
      <c r="K3586">
        <v>1</v>
      </c>
      <c r="L3586" t="s">
        <v>1041</v>
      </c>
    </row>
    <row r="3587" spans="1:12" x14ac:dyDescent="0.2">
      <c r="A3587" t="s">
        <v>12693</v>
      </c>
      <c r="B3587" t="s">
        <v>12694</v>
      </c>
      <c r="C3587" t="s">
        <v>12695</v>
      </c>
      <c r="D3587" t="s">
        <v>21</v>
      </c>
      <c r="E3587" t="s">
        <v>16</v>
      </c>
      <c r="F3587">
        <v>28213</v>
      </c>
      <c r="G3587">
        <v>35.3143810487</v>
      </c>
      <c r="H3587">
        <v>-80.702227055999998</v>
      </c>
      <c r="I3587">
        <v>3</v>
      </c>
      <c r="J3587">
        <v>27</v>
      </c>
      <c r="K3587">
        <v>1</v>
      </c>
      <c r="L3587" t="s">
        <v>12696</v>
      </c>
    </row>
    <row r="3588" spans="1:12" x14ac:dyDescent="0.2">
      <c r="A3588" t="s">
        <v>12697</v>
      </c>
      <c r="B3588" t="s">
        <v>12698</v>
      </c>
      <c r="D3588" t="s">
        <v>21</v>
      </c>
      <c r="E3588" t="s">
        <v>16</v>
      </c>
      <c r="F3588">
        <v>28269</v>
      </c>
      <c r="G3588">
        <v>35.3352529</v>
      </c>
      <c r="H3588">
        <v>-80.799018500000003</v>
      </c>
      <c r="I3588">
        <v>4.5</v>
      </c>
      <c r="J3588">
        <v>9</v>
      </c>
      <c r="K3588">
        <v>1</v>
      </c>
      <c r="L3588" t="s">
        <v>3618</v>
      </c>
    </row>
    <row r="3589" spans="1:12" x14ac:dyDescent="0.2">
      <c r="A3589" t="s">
        <v>12699</v>
      </c>
      <c r="B3589" t="s">
        <v>12700</v>
      </c>
      <c r="C3589" t="s">
        <v>12701</v>
      </c>
      <c r="D3589" t="s">
        <v>21</v>
      </c>
      <c r="E3589" t="s">
        <v>16</v>
      </c>
      <c r="F3589">
        <v>28206</v>
      </c>
      <c r="G3589">
        <v>35.239585599999998</v>
      </c>
      <c r="H3589">
        <v>-80.826100800000006</v>
      </c>
      <c r="I3589">
        <v>4</v>
      </c>
      <c r="J3589">
        <v>3</v>
      </c>
      <c r="K3589">
        <v>1</v>
      </c>
      <c r="L3589" t="s">
        <v>12702</v>
      </c>
    </row>
    <row r="3590" spans="1:12" x14ac:dyDescent="0.2">
      <c r="A3590" t="s">
        <v>12703</v>
      </c>
      <c r="B3590" t="s">
        <v>12704</v>
      </c>
      <c r="C3590" t="s">
        <v>12705</v>
      </c>
      <c r="D3590" t="s">
        <v>21</v>
      </c>
      <c r="E3590" t="s">
        <v>16</v>
      </c>
      <c r="F3590">
        <v>28269</v>
      </c>
      <c r="G3590">
        <v>35.316400000000002</v>
      </c>
      <c r="H3590">
        <v>-80.782038</v>
      </c>
      <c r="I3590">
        <v>3.5</v>
      </c>
      <c r="J3590">
        <v>3</v>
      </c>
      <c r="K3590">
        <v>1</v>
      </c>
      <c r="L3590" t="s">
        <v>12706</v>
      </c>
    </row>
    <row r="3591" spans="1:12" x14ac:dyDescent="0.2">
      <c r="A3591" t="s">
        <v>12707</v>
      </c>
      <c r="B3591" t="s">
        <v>12708</v>
      </c>
      <c r="C3591" t="s">
        <v>12709</v>
      </c>
      <c r="D3591" t="s">
        <v>21</v>
      </c>
      <c r="E3591" t="s">
        <v>16</v>
      </c>
      <c r="F3591">
        <v>28227</v>
      </c>
      <c r="G3591">
        <v>35.1593132</v>
      </c>
      <c r="H3591">
        <v>-80.739720599999998</v>
      </c>
      <c r="I3591">
        <v>5</v>
      </c>
      <c r="J3591">
        <v>4</v>
      </c>
      <c r="K3591">
        <v>1</v>
      </c>
      <c r="L3591" t="s">
        <v>12710</v>
      </c>
    </row>
    <row r="3592" spans="1:12" x14ac:dyDescent="0.2">
      <c r="A3592" t="s">
        <v>12711</v>
      </c>
      <c r="B3592" t="s">
        <v>12712</v>
      </c>
      <c r="D3592" t="s">
        <v>21</v>
      </c>
      <c r="E3592" t="s">
        <v>16</v>
      </c>
      <c r="F3592">
        <v>28210</v>
      </c>
      <c r="G3592">
        <v>35.127428500000001</v>
      </c>
      <c r="H3592">
        <v>-80.859919300000001</v>
      </c>
      <c r="I3592">
        <v>5</v>
      </c>
      <c r="J3592">
        <v>3</v>
      </c>
      <c r="K3592">
        <v>1</v>
      </c>
      <c r="L3592" t="s">
        <v>12713</v>
      </c>
    </row>
    <row r="3593" spans="1:12" x14ac:dyDescent="0.2">
      <c r="A3593" t="s">
        <v>12714</v>
      </c>
      <c r="B3593" t="s">
        <v>12715</v>
      </c>
      <c r="C3593" t="s">
        <v>700</v>
      </c>
      <c r="D3593" t="s">
        <v>21</v>
      </c>
      <c r="E3593" t="s">
        <v>16</v>
      </c>
      <c r="F3593">
        <v>28202</v>
      </c>
      <c r="G3593">
        <v>35.225217000000001</v>
      </c>
      <c r="H3593">
        <v>-80.8362889</v>
      </c>
      <c r="I3593">
        <v>2.5</v>
      </c>
      <c r="J3593">
        <v>27</v>
      </c>
      <c r="K3593">
        <v>0</v>
      </c>
      <c r="L3593" t="s">
        <v>12716</v>
      </c>
    </row>
    <row r="3594" spans="1:12" x14ac:dyDescent="0.2">
      <c r="A3594" t="s">
        <v>12717</v>
      </c>
      <c r="B3594" t="s">
        <v>12718</v>
      </c>
      <c r="C3594" t="s">
        <v>12719</v>
      </c>
      <c r="D3594" t="s">
        <v>21</v>
      </c>
      <c r="E3594" t="s">
        <v>16</v>
      </c>
      <c r="F3594">
        <v>28262</v>
      </c>
      <c r="G3594">
        <v>35.316694431899997</v>
      </c>
      <c r="H3594">
        <v>-80.740551799499997</v>
      </c>
      <c r="I3594">
        <v>4</v>
      </c>
      <c r="J3594">
        <v>285</v>
      </c>
      <c r="K3594">
        <v>1</v>
      </c>
      <c r="L3594" t="s">
        <v>12720</v>
      </c>
    </row>
    <row r="3595" spans="1:12" x14ac:dyDescent="0.2">
      <c r="A3595" t="s">
        <v>12721</v>
      </c>
      <c r="B3595" t="s">
        <v>12722</v>
      </c>
      <c r="C3595" t="s">
        <v>12723</v>
      </c>
      <c r="D3595" t="s">
        <v>21</v>
      </c>
      <c r="E3595" t="s">
        <v>16</v>
      </c>
      <c r="F3595">
        <v>28277</v>
      </c>
      <c r="G3595">
        <v>35.033194849799997</v>
      </c>
      <c r="H3595">
        <v>-80.808381193100004</v>
      </c>
      <c r="I3595">
        <v>5</v>
      </c>
      <c r="J3595">
        <v>4</v>
      </c>
      <c r="K3595">
        <v>1</v>
      </c>
      <c r="L3595" t="s">
        <v>12724</v>
      </c>
    </row>
    <row r="3596" spans="1:12" x14ac:dyDescent="0.2">
      <c r="A3596" t="s">
        <v>12725</v>
      </c>
      <c r="B3596" t="s">
        <v>12726</v>
      </c>
      <c r="C3596" t="s">
        <v>12727</v>
      </c>
      <c r="D3596" t="s">
        <v>21</v>
      </c>
      <c r="E3596" t="s">
        <v>16</v>
      </c>
      <c r="F3596">
        <v>28205</v>
      </c>
      <c r="G3596">
        <v>35.214055999999999</v>
      </c>
      <c r="H3596">
        <v>-80.782638000000006</v>
      </c>
      <c r="I3596">
        <v>4.5</v>
      </c>
      <c r="J3596">
        <v>28</v>
      </c>
      <c r="K3596">
        <v>1</v>
      </c>
      <c r="L3596" t="s">
        <v>12728</v>
      </c>
    </row>
    <row r="3597" spans="1:12" x14ac:dyDescent="0.2">
      <c r="A3597" t="s">
        <v>12729</v>
      </c>
      <c r="B3597" t="s">
        <v>12730</v>
      </c>
      <c r="C3597" t="s">
        <v>12731</v>
      </c>
      <c r="D3597" t="s">
        <v>588</v>
      </c>
      <c r="E3597" t="s">
        <v>16</v>
      </c>
      <c r="F3597">
        <v>28110</v>
      </c>
      <c r="G3597">
        <v>35.058370400000001</v>
      </c>
      <c r="H3597">
        <v>-80.627413000000004</v>
      </c>
      <c r="I3597">
        <v>4.5</v>
      </c>
      <c r="J3597">
        <v>8</v>
      </c>
      <c r="K3597">
        <v>1</v>
      </c>
      <c r="L3597" t="s">
        <v>12732</v>
      </c>
    </row>
    <row r="3598" spans="1:12" x14ac:dyDescent="0.2">
      <c r="A3598" t="s">
        <v>12733</v>
      </c>
      <c r="B3598" t="s">
        <v>12734</v>
      </c>
      <c r="C3598" t="s">
        <v>12735</v>
      </c>
      <c r="D3598" t="s">
        <v>21</v>
      </c>
      <c r="E3598" t="s">
        <v>16</v>
      </c>
      <c r="F3598">
        <v>28217</v>
      </c>
      <c r="G3598">
        <v>35.188312000000003</v>
      </c>
      <c r="H3598">
        <v>-80.914984000000004</v>
      </c>
      <c r="I3598">
        <v>3</v>
      </c>
      <c r="J3598">
        <v>103</v>
      </c>
      <c r="K3598">
        <v>1</v>
      </c>
      <c r="L3598" t="s">
        <v>320</v>
      </c>
    </row>
    <row r="3599" spans="1:12" x14ac:dyDescent="0.2">
      <c r="A3599" t="s">
        <v>12736</v>
      </c>
      <c r="B3599" t="s">
        <v>12737</v>
      </c>
      <c r="C3599" t="s">
        <v>12738</v>
      </c>
      <c r="D3599" t="s">
        <v>21</v>
      </c>
      <c r="E3599" t="s">
        <v>16</v>
      </c>
      <c r="F3599">
        <v>28277</v>
      </c>
      <c r="G3599">
        <v>35.068391499999997</v>
      </c>
      <c r="H3599">
        <v>-80.841973899999999</v>
      </c>
      <c r="I3599">
        <v>3.5</v>
      </c>
      <c r="J3599">
        <v>3</v>
      </c>
      <c r="K3599">
        <v>0</v>
      </c>
      <c r="L3599" t="s">
        <v>12739</v>
      </c>
    </row>
    <row r="3600" spans="1:12" x14ac:dyDescent="0.2">
      <c r="A3600" t="s">
        <v>12740</v>
      </c>
      <c r="B3600" t="s">
        <v>12741</v>
      </c>
      <c r="D3600" t="s">
        <v>39</v>
      </c>
      <c r="E3600" t="s">
        <v>16</v>
      </c>
      <c r="F3600">
        <v>28027</v>
      </c>
      <c r="G3600">
        <v>35.400272100000002</v>
      </c>
      <c r="H3600">
        <v>-80.654888200000002</v>
      </c>
      <c r="I3600">
        <v>1</v>
      </c>
      <c r="J3600">
        <v>4</v>
      </c>
      <c r="K3600">
        <v>1</v>
      </c>
      <c r="L3600" t="s">
        <v>12742</v>
      </c>
    </row>
    <row r="3601" spans="1:12" x14ac:dyDescent="0.2">
      <c r="A3601" t="s">
        <v>12743</v>
      </c>
      <c r="B3601" t="s">
        <v>12744</v>
      </c>
      <c r="C3601" t="s">
        <v>12745</v>
      </c>
      <c r="D3601" t="s">
        <v>26</v>
      </c>
      <c r="E3601" t="s">
        <v>16</v>
      </c>
      <c r="F3601">
        <v>28078</v>
      </c>
      <c r="G3601">
        <v>35.440691299999997</v>
      </c>
      <c r="H3601">
        <v>-80.875118900000004</v>
      </c>
      <c r="I3601">
        <v>3.5</v>
      </c>
      <c r="J3601">
        <v>9</v>
      </c>
      <c r="K3601">
        <v>1</v>
      </c>
      <c r="L3601" t="s">
        <v>256</v>
      </c>
    </row>
    <row r="3602" spans="1:12" x14ac:dyDescent="0.2">
      <c r="A3602" t="s">
        <v>12746</v>
      </c>
      <c r="B3602" t="s">
        <v>12747</v>
      </c>
      <c r="C3602" t="s">
        <v>12748</v>
      </c>
      <c r="D3602" t="s">
        <v>62</v>
      </c>
      <c r="E3602" t="s">
        <v>16</v>
      </c>
      <c r="F3602">
        <v>28227</v>
      </c>
      <c r="G3602">
        <v>35.172847400000002</v>
      </c>
      <c r="H3602">
        <v>-80.656803300000007</v>
      </c>
      <c r="I3602">
        <v>4.5</v>
      </c>
      <c r="J3602">
        <v>7</v>
      </c>
      <c r="K3602">
        <v>1</v>
      </c>
      <c r="L3602" t="s">
        <v>12749</v>
      </c>
    </row>
    <row r="3603" spans="1:12" x14ac:dyDescent="0.2">
      <c r="A3603" t="s">
        <v>12750</v>
      </c>
      <c r="B3603" t="s">
        <v>12751</v>
      </c>
      <c r="C3603" t="s">
        <v>12752</v>
      </c>
      <c r="D3603" t="s">
        <v>21</v>
      </c>
      <c r="E3603" t="s">
        <v>16</v>
      </c>
      <c r="F3603">
        <v>28216</v>
      </c>
      <c r="G3603">
        <v>35.3481709</v>
      </c>
      <c r="H3603">
        <v>-80.860330899999994</v>
      </c>
      <c r="I3603">
        <v>4</v>
      </c>
      <c r="J3603">
        <v>3</v>
      </c>
      <c r="K3603">
        <v>0</v>
      </c>
      <c r="L3603" t="s">
        <v>3298</v>
      </c>
    </row>
    <row r="3604" spans="1:12" x14ac:dyDescent="0.2">
      <c r="A3604" t="s">
        <v>12753</v>
      </c>
      <c r="B3604" t="s">
        <v>599</v>
      </c>
      <c r="C3604" t="s">
        <v>12754</v>
      </c>
      <c r="D3604" t="s">
        <v>39</v>
      </c>
      <c r="E3604" t="s">
        <v>16</v>
      </c>
      <c r="F3604">
        <v>28025</v>
      </c>
      <c r="G3604">
        <v>35.412260000000003</v>
      </c>
      <c r="H3604">
        <v>-80.578773999999996</v>
      </c>
      <c r="I3604">
        <v>1</v>
      </c>
      <c r="J3604">
        <v>5</v>
      </c>
      <c r="K3604">
        <v>1</v>
      </c>
      <c r="L3604" t="s">
        <v>12755</v>
      </c>
    </row>
    <row r="3605" spans="1:12" x14ac:dyDescent="0.2">
      <c r="A3605" t="s">
        <v>12756</v>
      </c>
      <c r="B3605" t="s">
        <v>12757</v>
      </c>
      <c r="C3605" t="s">
        <v>4805</v>
      </c>
      <c r="D3605" t="s">
        <v>21</v>
      </c>
      <c r="E3605" t="s">
        <v>16</v>
      </c>
      <c r="F3605">
        <v>28202</v>
      </c>
      <c r="G3605">
        <v>35.229593100000002</v>
      </c>
      <c r="H3605">
        <v>-80.840970900000002</v>
      </c>
      <c r="I3605">
        <v>4</v>
      </c>
      <c r="J3605">
        <v>7</v>
      </c>
      <c r="K3605">
        <v>0</v>
      </c>
      <c r="L3605" t="s">
        <v>12758</v>
      </c>
    </row>
    <row r="3606" spans="1:12" x14ac:dyDescent="0.2">
      <c r="A3606" t="s">
        <v>12759</v>
      </c>
      <c r="B3606" t="s">
        <v>12760</v>
      </c>
      <c r="C3606" t="s">
        <v>12761</v>
      </c>
      <c r="D3606" t="s">
        <v>30</v>
      </c>
      <c r="E3606" t="s">
        <v>16</v>
      </c>
      <c r="F3606">
        <v>28056</v>
      </c>
      <c r="G3606">
        <v>35.259261700000003</v>
      </c>
      <c r="H3606">
        <v>-81.123615299999997</v>
      </c>
      <c r="I3606">
        <v>4.5</v>
      </c>
      <c r="J3606">
        <v>19</v>
      </c>
      <c r="K3606">
        <v>1</v>
      </c>
      <c r="L3606" t="s">
        <v>12762</v>
      </c>
    </row>
    <row r="3607" spans="1:12" x14ac:dyDescent="0.2">
      <c r="A3607" t="s">
        <v>12763</v>
      </c>
      <c r="B3607" t="s">
        <v>12764</v>
      </c>
      <c r="C3607" t="s">
        <v>12765</v>
      </c>
      <c r="D3607" t="s">
        <v>39</v>
      </c>
      <c r="E3607" t="s">
        <v>16</v>
      </c>
      <c r="F3607">
        <v>28027</v>
      </c>
      <c r="G3607">
        <v>35.376378600000002</v>
      </c>
      <c r="H3607">
        <v>-80.730839700000004</v>
      </c>
      <c r="I3607">
        <v>4</v>
      </c>
      <c r="J3607">
        <v>9</v>
      </c>
      <c r="K3607">
        <v>1</v>
      </c>
      <c r="L3607" t="s">
        <v>12766</v>
      </c>
    </row>
    <row r="3608" spans="1:12" x14ac:dyDescent="0.2">
      <c r="A3608" t="s">
        <v>12767</v>
      </c>
      <c r="B3608" t="s">
        <v>12768</v>
      </c>
      <c r="C3608" t="s">
        <v>1183</v>
      </c>
      <c r="D3608" t="s">
        <v>21</v>
      </c>
      <c r="E3608" t="s">
        <v>16</v>
      </c>
      <c r="F3608">
        <v>28226</v>
      </c>
      <c r="G3608">
        <v>35.088386</v>
      </c>
      <c r="H3608">
        <v>-80.862881999999999</v>
      </c>
      <c r="I3608">
        <v>3.5</v>
      </c>
      <c r="J3608">
        <v>128</v>
      </c>
      <c r="K3608">
        <v>1</v>
      </c>
      <c r="L3608" t="s">
        <v>12769</v>
      </c>
    </row>
    <row r="3609" spans="1:12" x14ac:dyDescent="0.2">
      <c r="A3609" t="s">
        <v>12770</v>
      </c>
      <c r="B3609" t="s">
        <v>12771</v>
      </c>
      <c r="C3609" t="s">
        <v>12772</v>
      </c>
      <c r="D3609" t="s">
        <v>15</v>
      </c>
      <c r="E3609" t="s">
        <v>16</v>
      </c>
      <c r="F3609">
        <v>28031</v>
      </c>
      <c r="G3609">
        <v>35.483865999999999</v>
      </c>
      <c r="H3609">
        <v>-80.878967000000003</v>
      </c>
      <c r="I3609">
        <v>4.5</v>
      </c>
      <c r="J3609">
        <v>28</v>
      </c>
      <c r="K3609">
        <v>1</v>
      </c>
      <c r="L3609" t="s">
        <v>12773</v>
      </c>
    </row>
    <row r="3610" spans="1:12" x14ac:dyDescent="0.2">
      <c r="A3610" t="s">
        <v>12774</v>
      </c>
      <c r="B3610" t="s">
        <v>12775</v>
      </c>
      <c r="C3610" t="s">
        <v>12776</v>
      </c>
      <c r="D3610" t="s">
        <v>15</v>
      </c>
      <c r="E3610" t="s">
        <v>16</v>
      </c>
      <c r="F3610">
        <v>28031</v>
      </c>
      <c r="G3610">
        <v>35.491085499999997</v>
      </c>
      <c r="H3610">
        <v>-80.8576628</v>
      </c>
      <c r="I3610">
        <v>5</v>
      </c>
      <c r="J3610">
        <v>8</v>
      </c>
      <c r="K3610">
        <v>1</v>
      </c>
      <c r="L3610" t="s">
        <v>2127</v>
      </c>
    </row>
    <row r="3611" spans="1:12" x14ac:dyDescent="0.2">
      <c r="A3611" t="s">
        <v>12777</v>
      </c>
      <c r="B3611" t="s">
        <v>12778</v>
      </c>
      <c r="C3611" t="s">
        <v>12779</v>
      </c>
      <c r="D3611" t="s">
        <v>21</v>
      </c>
      <c r="E3611" t="s">
        <v>16</v>
      </c>
      <c r="F3611">
        <v>28210</v>
      </c>
      <c r="G3611">
        <v>35.144841999999997</v>
      </c>
      <c r="H3611">
        <v>-80.826086399999994</v>
      </c>
      <c r="I3611">
        <v>3.5</v>
      </c>
      <c r="J3611">
        <v>8</v>
      </c>
      <c r="K3611">
        <v>1</v>
      </c>
      <c r="L3611" t="s">
        <v>565</v>
      </c>
    </row>
    <row r="3612" spans="1:12" x14ac:dyDescent="0.2">
      <c r="A3612" t="s">
        <v>12780</v>
      </c>
      <c r="B3612" t="s">
        <v>12781</v>
      </c>
      <c r="C3612" t="s">
        <v>12782</v>
      </c>
      <c r="D3612" t="s">
        <v>239</v>
      </c>
      <c r="E3612" t="s">
        <v>16</v>
      </c>
      <c r="F3612">
        <v>28173</v>
      </c>
      <c r="G3612">
        <v>34.923609900000002</v>
      </c>
      <c r="H3612">
        <v>-80.750146000000001</v>
      </c>
      <c r="I3612">
        <v>2.5</v>
      </c>
      <c r="J3612">
        <v>22</v>
      </c>
      <c r="K3612">
        <v>0</v>
      </c>
      <c r="L3612" t="s">
        <v>12783</v>
      </c>
    </row>
    <row r="3613" spans="1:12" x14ac:dyDescent="0.2">
      <c r="A3613" t="s">
        <v>12784</v>
      </c>
      <c r="B3613" t="s">
        <v>12785</v>
      </c>
      <c r="C3613" t="s">
        <v>12786</v>
      </c>
      <c r="D3613" t="s">
        <v>21</v>
      </c>
      <c r="E3613" t="s">
        <v>16</v>
      </c>
      <c r="F3613">
        <v>28273</v>
      </c>
      <c r="G3613">
        <v>35.135897999999997</v>
      </c>
      <c r="H3613">
        <v>-80.941443000000007</v>
      </c>
      <c r="I3613">
        <v>2.5</v>
      </c>
      <c r="J3613">
        <v>3</v>
      </c>
      <c r="K3613">
        <v>1</v>
      </c>
      <c r="L3613" t="s">
        <v>12787</v>
      </c>
    </row>
    <row r="3614" spans="1:12" x14ac:dyDescent="0.2">
      <c r="A3614" t="s">
        <v>12788</v>
      </c>
      <c r="B3614" t="s">
        <v>12789</v>
      </c>
      <c r="C3614" t="s">
        <v>12790</v>
      </c>
      <c r="D3614" t="s">
        <v>39</v>
      </c>
      <c r="E3614" t="s">
        <v>16</v>
      </c>
      <c r="F3614">
        <v>28025</v>
      </c>
      <c r="G3614">
        <v>35.423367800000001</v>
      </c>
      <c r="H3614">
        <v>-80.590908200000001</v>
      </c>
      <c r="I3614">
        <v>5</v>
      </c>
      <c r="J3614">
        <v>3</v>
      </c>
      <c r="K3614">
        <v>1</v>
      </c>
      <c r="L3614" t="s">
        <v>12791</v>
      </c>
    </row>
    <row r="3615" spans="1:12" x14ac:dyDescent="0.2">
      <c r="A3615" t="s">
        <v>12792</v>
      </c>
      <c r="B3615" t="s">
        <v>12793</v>
      </c>
      <c r="C3615" t="s">
        <v>12794</v>
      </c>
      <c r="D3615" t="s">
        <v>239</v>
      </c>
      <c r="E3615" t="s">
        <v>16</v>
      </c>
      <c r="F3615">
        <v>28173</v>
      </c>
      <c r="G3615">
        <v>34.938681299999999</v>
      </c>
      <c r="H3615">
        <v>-80.750801499999994</v>
      </c>
      <c r="I3615">
        <v>3</v>
      </c>
      <c r="J3615">
        <v>15</v>
      </c>
      <c r="K3615">
        <v>1</v>
      </c>
      <c r="L3615" t="s">
        <v>12795</v>
      </c>
    </row>
    <row r="3616" spans="1:12" x14ac:dyDescent="0.2">
      <c r="A3616" t="s">
        <v>12796</v>
      </c>
      <c r="B3616" t="s">
        <v>12797</v>
      </c>
      <c r="C3616" t="s">
        <v>12798</v>
      </c>
      <c r="D3616" t="s">
        <v>21</v>
      </c>
      <c r="E3616" t="s">
        <v>16</v>
      </c>
      <c r="F3616">
        <v>28277</v>
      </c>
      <c r="G3616">
        <v>35.095238000000002</v>
      </c>
      <c r="H3616">
        <v>-80.779082000000002</v>
      </c>
      <c r="I3616">
        <v>3.5</v>
      </c>
      <c r="J3616">
        <v>153</v>
      </c>
      <c r="K3616">
        <v>1</v>
      </c>
      <c r="L3616" t="s">
        <v>12799</v>
      </c>
    </row>
    <row r="3617" spans="1:12" x14ac:dyDescent="0.2">
      <c r="A3617" t="s">
        <v>12800</v>
      </c>
      <c r="B3617" t="s">
        <v>12801</v>
      </c>
      <c r="C3617" t="s">
        <v>12802</v>
      </c>
      <c r="D3617" t="s">
        <v>697</v>
      </c>
      <c r="E3617" t="s">
        <v>16</v>
      </c>
      <c r="F3617">
        <v>28037</v>
      </c>
      <c r="G3617">
        <v>35.476951999999997</v>
      </c>
      <c r="H3617">
        <v>-80.993380999999999</v>
      </c>
      <c r="I3617">
        <v>5</v>
      </c>
      <c r="J3617">
        <v>3</v>
      </c>
      <c r="K3617">
        <v>1</v>
      </c>
      <c r="L3617" t="s">
        <v>12803</v>
      </c>
    </row>
    <row r="3618" spans="1:12" x14ac:dyDescent="0.2">
      <c r="A3618" t="s">
        <v>12804</v>
      </c>
      <c r="B3618" t="s">
        <v>12805</v>
      </c>
      <c r="C3618" t="s">
        <v>12806</v>
      </c>
      <c r="D3618" t="s">
        <v>21</v>
      </c>
      <c r="E3618" t="s">
        <v>16</v>
      </c>
      <c r="F3618">
        <v>28203</v>
      </c>
      <c r="G3618">
        <v>35.196868500000001</v>
      </c>
      <c r="H3618">
        <v>-80.851175799999993</v>
      </c>
      <c r="I3618">
        <v>4.5</v>
      </c>
      <c r="J3618">
        <v>33</v>
      </c>
      <c r="K3618">
        <v>1</v>
      </c>
      <c r="L3618" t="s">
        <v>12807</v>
      </c>
    </row>
    <row r="3619" spans="1:12" x14ac:dyDescent="0.2">
      <c r="A3619" t="s">
        <v>12808</v>
      </c>
      <c r="B3619" t="s">
        <v>12809</v>
      </c>
      <c r="D3619" t="s">
        <v>643</v>
      </c>
      <c r="E3619" t="s">
        <v>16</v>
      </c>
      <c r="F3619">
        <v>28079</v>
      </c>
      <c r="G3619">
        <v>35.101964799999998</v>
      </c>
      <c r="H3619">
        <v>-80.599385400000003</v>
      </c>
      <c r="I3619">
        <v>3.5</v>
      </c>
      <c r="J3619">
        <v>3</v>
      </c>
      <c r="K3619">
        <v>1</v>
      </c>
      <c r="L3619" t="s">
        <v>12810</v>
      </c>
    </row>
    <row r="3620" spans="1:12" x14ac:dyDescent="0.2">
      <c r="A3620" t="s">
        <v>12811</v>
      </c>
      <c r="B3620" t="s">
        <v>12812</v>
      </c>
      <c r="C3620" t="s">
        <v>12813</v>
      </c>
      <c r="D3620" t="s">
        <v>21</v>
      </c>
      <c r="E3620" t="s">
        <v>16</v>
      </c>
      <c r="F3620">
        <v>28205</v>
      </c>
      <c r="G3620">
        <v>35.210650999999999</v>
      </c>
      <c r="H3620">
        <v>-80.757923300000002</v>
      </c>
      <c r="I3620">
        <v>3.5</v>
      </c>
      <c r="J3620">
        <v>14</v>
      </c>
      <c r="K3620">
        <v>1</v>
      </c>
      <c r="L3620" t="s">
        <v>1056</v>
      </c>
    </row>
    <row r="3621" spans="1:12" x14ac:dyDescent="0.2">
      <c r="A3621" t="s">
        <v>12814</v>
      </c>
      <c r="B3621" t="s">
        <v>12815</v>
      </c>
      <c r="C3621" t="s">
        <v>12816</v>
      </c>
      <c r="D3621" t="s">
        <v>15</v>
      </c>
      <c r="E3621" t="s">
        <v>16</v>
      </c>
      <c r="F3621">
        <v>28031</v>
      </c>
      <c r="G3621">
        <v>35.458356999999999</v>
      </c>
      <c r="H3621">
        <v>-80.853891000000004</v>
      </c>
      <c r="I3621">
        <v>4.5</v>
      </c>
      <c r="J3621">
        <v>5</v>
      </c>
      <c r="K3621">
        <v>0</v>
      </c>
      <c r="L3621" t="s">
        <v>12817</v>
      </c>
    </row>
    <row r="3622" spans="1:12" x14ac:dyDescent="0.2">
      <c r="A3622" t="s">
        <v>12818</v>
      </c>
      <c r="B3622" t="s">
        <v>12819</v>
      </c>
      <c r="C3622" t="s">
        <v>12820</v>
      </c>
      <c r="D3622" t="s">
        <v>21</v>
      </c>
      <c r="E3622" t="s">
        <v>16</v>
      </c>
      <c r="F3622">
        <v>28209</v>
      </c>
      <c r="G3622">
        <v>35.164416600000003</v>
      </c>
      <c r="H3622">
        <v>-80.850449800000007</v>
      </c>
      <c r="I3622">
        <v>4.5</v>
      </c>
      <c r="J3622">
        <v>5</v>
      </c>
      <c r="K3622">
        <v>1</v>
      </c>
      <c r="L3622" t="s">
        <v>12821</v>
      </c>
    </row>
    <row r="3623" spans="1:12" x14ac:dyDescent="0.2">
      <c r="A3623" t="s">
        <v>12822</v>
      </c>
      <c r="B3623" t="s">
        <v>12823</v>
      </c>
      <c r="C3623" t="s">
        <v>12824</v>
      </c>
      <c r="D3623" t="s">
        <v>15</v>
      </c>
      <c r="E3623" t="s">
        <v>16</v>
      </c>
      <c r="F3623">
        <v>28031</v>
      </c>
      <c r="G3623">
        <v>35.491739799999998</v>
      </c>
      <c r="H3623">
        <v>-80.858063999999999</v>
      </c>
      <c r="I3623">
        <v>4.5</v>
      </c>
      <c r="J3623">
        <v>7</v>
      </c>
      <c r="K3623">
        <v>1</v>
      </c>
      <c r="L3623" t="s">
        <v>5045</v>
      </c>
    </row>
    <row r="3624" spans="1:12" x14ac:dyDescent="0.2">
      <c r="A3624" t="s">
        <v>12825</v>
      </c>
      <c r="B3624" t="s">
        <v>12826</v>
      </c>
      <c r="C3624" t="s">
        <v>12827</v>
      </c>
      <c r="D3624" t="s">
        <v>21</v>
      </c>
      <c r="E3624" t="s">
        <v>16</v>
      </c>
      <c r="F3624">
        <v>28205</v>
      </c>
      <c r="G3624">
        <v>35.218525</v>
      </c>
      <c r="H3624">
        <v>-80.794370000000001</v>
      </c>
      <c r="I3624">
        <v>4.5</v>
      </c>
      <c r="J3624">
        <v>34</v>
      </c>
      <c r="K3624">
        <v>1</v>
      </c>
      <c r="L3624" t="s">
        <v>188</v>
      </c>
    </row>
    <row r="3625" spans="1:12" x14ac:dyDescent="0.2">
      <c r="A3625" t="s">
        <v>12828</v>
      </c>
      <c r="B3625" t="s">
        <v>12829</v>
      </c>
      <c r="C3625" t="s">
        <v>12830</v>
      </c>
      <c r="D3625" t="s">
        <v>21</v>
      </c>
      <c r="E3625" t="s">
        <v>16</v>
      </c>
      <c r="F3625">
        <v>28211</v>
      </c>
      <c r="G3625">
        <v>35.156929699999999</v>
      </c>
      <c r="H3625">
        <v>-80.794491800000003</v>
      </c>
      <c r="I3625">
        <v>4</v>
      </c>
      <c r="J3625">
        <v>4</v>
      </c>
      <c r="K3625">
        <v>1</v>
      </c>
      <c r="L3625" t="s">
        <v>12831</v>
      </c>
    </row>
    <row r="3626" spans="1:12" x14ac:dyDescent="0.2">
      <c r="A3626" t="s">
        <v>12832</v>
      </c>
      <c r="B3626" t="s">
        <v>12833</v>
      </c>
      <c r="C3626" t="s">
        <v>12834</v>
      </c>
      <c r="D3626" t="s">
        <v>2611</v>
      </c>
      <c r="E3626" t="s">
        <v>16</v>
      </c>
      <c r="F3626">
        <v>28115</v>
      </c>
      <c r="G3626">
        <v>35.535286200000002</v>
      </c>
      <c r="H3626">
        <v>-80.799519799999999</v>
      </c>
      <c r="I3626">
        <v>3</v>
      </c>
      <c r="J3626">
        <v>10</v>
      </c>
      <c r="K3626">
        <v>1</v>
      </c>
      <c r="L3626" t="s">
        <v>287</v>
      </c>
    </row>
    <row r="3627" spans="1:12" x14ac:dyDescent="0.2">
      <c r="A3627" t="s">
        <v>12835</v>
      </c>
      <c r="B3627" t="s">
        <v>12836</v>
      </c>
      <c r="C3627" t="s">
        <v>12837</v>
      </c>
      <c r="D3627" t="s">
        <v>21</v>
      </c>
      <c r="E3627" t="s">
        <v>16</v>
      </c>
      <c r="F3627">
        <v>28277</v>
      </c>
      <c r="G3627">
        <v>35.059511999999998</v>
      </c>
      <c r="H3627">
        <v>-80.811522499999995</v>
      </c>
      <c r="I3627">
        <v>3.5</v>
      </c>
      <c r="J3627">
        <v>3</v>
      </c>
      <c r="K3627">
        <v>1</v>
      </c>
      <c r="L3627" t="s">
        <v>12838</v>
      </c>
    </row>
    <row r="3628" spans="1:12" x14ac:dyDescent="0.2">
      <c r="A3628" t="s">
        <v>12839</v>
      </c>
      <c r="B3628" t="s">
        <v>12840</v>
      </c>
      <c r="C3628" t="s">
        <v>12841</v>
      </c>
      <c r="D3628" t="s">
        <v>39</v>
      </c>
      <c r="E3628" t="s">
        <v>16</v>
      </c>
      <c r="F3628">
        <v>28027</v>
      </c>
      <c r="G3628">
        <v>35.415845300000001</v>
      </c>
      <c r="H3628">
        <v>-80.676741800000002</v>
      </c>
      <c r="I3628">
        <v>4</v>
      </c>
      <c r="J3628">
        <v>163</v>
      </c>
      <c r="K3628">
        <v>1</v>
      </c>
      <c r="L3628" t="s">
        <v>12842</v>
      </c>
    </row>
    <row r="3629" spans="1:12" x14ac:dyDescent="0.2">
      <c r="A3629" t="s">
        <v>12843</v>
      </c>
      <c r="B3629" t="s">
        <v>12844</v>
      </c>
      <c r="C3629" t="s">
        <v>12845</v>
      </c>
      <c r="D3629" t="s">
        <v>21</v>
      </c>
      <c r="E3629" t="s">
        <v>16</v>
      </c>
      <c r="F3629">
        <v>28273</v>
      </c>
      <c r="G3629">
        <v>35.138139000000002</v>
      </c>
      <c r="H3629">
        <v>-80.935394000000002</v>
      </c>
      <c r="I3629">
        <v>3.5</v>
      </c>
      <c r="J3629">
        <v>5</v>
      </c>
      <c r="K3629">
        <v>0</v>
      </c>
      <c r="L3629" t="s">
        <v>5827</v>
      </c>
    </row>
    <row r="3630" spans="1:12" x14ac:dyDescent="0.2">
      <c r="A3630" t="s">
        <v>12846</v>
      </c>
      <c r="B3630" t="s">
        <v>12847</v>
      </c>
      <c r="C3630" t="s">
        <v>12848</v>
      </c>
      <c r="D3630" t="s">
        <v>21</v>
      </c>
      <c r="E3630" t="s">
        <v>16</v>
      </c>
      <c r="F3630">
        <v>28206</v>
      </c>
      <c r="G3630">
        <v>35.24541</v>
      </c>
      <c r="H3630">
        <v>-80.839369000000005</v>
      </c>
      <c r="I3630">
        <v>2.5</v>
      </c>
      <c r="J3630">
        <v>15</v>
      </c>
      <c r="K3630">
        <v>1</v>
      </c>
      <c r="L3630" t="s">
        <v>12849</v>
      </c>
    </row>
    <row r="3631" spans="1:12" x14ac:dyDescent="0.2">
      <c r="A3631" t="s">
        <v>12850</v>
      </c>
      <c r="B3631" t="s">
        <v>12851</v>
      </c>
      <c r="C3631" t="s">
        <v>12852</v>
      </c>
      <c r="D3631" t="s">
        <v>39</v>
      </c>
      <c r="E3631" t="s">
        <v>16</v>
      </c>
      <c r="F3631">
        <v>28025</v>
      </c>
      <c r="G3631">
        <v>35.447585599999996</v>
      </c>
      <c r="H3631">
        <v>-80.599618100000001</v>
      </c>
      <c r="I3631">
        <v>2.5</v>
      </c>
      <c r="J3631">
        <v>3</v>
      </c>
      <c r="K3631">
        <v>0</v>
      </c>
      <c r="L3631" t="s">
        <v>12853</v>
      </c>
    </row>
    <row r="3632" spans="1:12" x14ac:dyDescent="0.2">
      <c r="A3632" t="s">
        <v>12854</v>
      </c>
      <c r="B3632" t="s">
        <v>12855</v>
      </c>
      <c r="C3632" t="s">
        <v>12856</v>
      </c>
      <c r="D3632" t="s">
        <v>21</v>
      </c>
      <c r="E3632" t="s">
        <v>16</v>
      </c>
      <c r="F3632">
        <v>28262</v>
      </c>
      <c r="G3632">
        <v>35.290533000000003</v>
      </c>
      <c r="H3632">
        <v>-80.764731999999995</v>
      </c>
      <c r="I3632">
        <v>4</v>
      </c>
      <c r="J3632">
        <v>107</v>
      </c>
      <c r="K3632">
        <v>1</v>
      </c>
      <c r="L3632" t="s">
        <v>12857</v>
      </c>
    </row>
    <row r="3633" spans="1:12" x14ac:dyDescent="0.2">
      <c r="A3633" t="s">
        <v>12858</v>
      </c>
      <c r="B3633" t="s">
        <v>12859</v>
      </c>
      <c r="C3633" t="s">
        <v>12860</v>
      </c>
      <c r="D3633" t="s">
        <v>21</v>
      </c>
      <c r="E3633" t="s">
        <v>16</v>
      </c>
      <c r="F3633">
        <v>28217</v>
      </c>
      <c r="G3633">
        <v>35.195216799999997</v>
      </c>
      <c r="H3633">
        <v>-80.878119999999996</v>
      </c>
      <c r="I3633">
        <v>2.5</v>
      </c>
      <c r="J3633">
        <v>3</v>
      </c>
      <c r="K3633">
        <v>1</v>
      </c>
      <c r="L3633" t="s">
        <v>2069</v>
      </c>
    </row>
    <row r="3634" spans="1:12" x14ac:dyDescent="0.2">
      <c r="A3634" t="s">
        <v>12861</v>
      </c>
      <c r="B3634" t="s">
        <v>5527</v>
      </c>
      <c r="C3634" t="s">
        <v>6534</v>
      </c>
      <c r="D3634" t="s">
        <v>21</v>
      </c>
      <c r="E3634" t="s">
        <v>16</v>
      </c>
      <c r="F3634">
        <v>28202</v>
      </c>
      <c r="G3634">
        <v>35.223694999999999</v>
      </c>
      <c r="H3634">
        <v>-80.843591000000004</v>
      </c>
      <c r="I3634">
        <v>2.5</v>
      </c>
      <c r="J3634">
        <v>5</v>
      </c>
      <c r="K3634">
        <v>1</v>
      </c>
      <c r="L3634" t="s">
        <v>1010</v>
      </c>
    </row>
    <row r="3635" spans="1:12" x14ac:dyDescent="0.2">
      <c r="A3635" t="s">
        <v>12862</v>
      </c>
      <c r="B3635" t="s">
        <v>12863</v>
      </c>
      <c r="C3635" t="s">
        <v>12864</v>
      </c>
      <c r="D3635" t="s">
        <v>21</v>
      </c>
      <c r="E3635" t="s">
        <v>16</v>
      </c>
      <c r="F3635">
        <v>28207</v>
      </c>
      <c r="G3635">
        <v>35.198191000000001</v>
      </c>
      <c r="H3635">
        <v>-80.825941999999998</v>
      </c>
      <c r="I3635">
        <v>4</v>
      </c>
      <c r="J3635">
        <v>5</v>
      </c>
      <c r="K3635">
        <v>0</v>
      </c>
      <c r="L3635" t="s">
        <v>12865</v>
      </c>
    </row>
    <row r="3636" spans="1:12" x14ac:dyDescent="0.2">
      <c r="A3636" t="s">
        <v>12866</v>
      </c>
      <c r="B3636" t="s">
        <v>12867</v>
      </c>
      <c r="C3636" t="s">
        <v>12868</v>
      </c>
      <c r="D3636" t="s">
        <v>942</v>
      </c>
      <c r="E3636" t="s">
        <v>16</v>
      </c>
      <c r="F3636">
        <v>28120</v>
      </c>
      <c r="G3636">
        <v>35.299765899999997</v>
      </c>
      <c r="H3636">
        <v>-81.015830399999999</v>
      </c>
      <c r="I3636">
        <v>5</v>
      </c>
      <c r="J3636">
        <v>3</v>
      </c>
      <c r="K3636">
        <v>0</v>
      </c>
      <c r="L3636" t="s">
        <v>12869</v>
      </c>
    </row>
    <row r="3637" spans="1:12" x14ac:dyDescent="0.2">
      <c r="A3637" t="s">
        <v>12870</v>
      </c>
      <c r="B3637" t="s">
        <v>12871</v>
      </c>
      <c r="C3637" t="s">
        <v>12872</v>
      </c>
      <c r="D3637" t="s">
        <v>21</v>
      </c>
      <c r="E3637" t="s">
        <v>16</v>
      </c>
      <c r="F3637">
        <v>28205</v>
      </c>
      <c r="G3637">
        <v>35.246403000000001</v>
      </c>
      <c r="H3637">
        <v>-80.806467999999995</v>
      </c>
      <c r="I3637">
        <v>3.5</v>
      </c>
      <c r="J3637">
        <v>41</v>
      </c>
      <c r="K3637">
        <v>1</v>
      </c>
      <c r="L3637" t="s">
        <v>12873</v>
      </c>
    </row>
    <row r="3638" spans="1:12" x14ac:dyDescent="0.2">
      <c r="A3638" t="s">
        <v>12874</v>
      </c>
      <c r="B3638" t="s">
        <v>12875</v>
      </c>
      <c r="D3638" t="s">
        <v>21</v>
      </c>
      <c r="E3638" t="s">
        <v>16</v>
      </c>
      <c r="F3638">
        <v>28204</v>
      </c>
      <c r="G3638">
        <v>35.215071399999999</v>
      </c>
      <c r="H3638">
        <v>-80.829474700000006</v>
      </c>
      <c r="I3638">
        <v>5</v>
      </c>
      <c r="J3638">
        <v>6</v>
      </c>
      <c r="K3638">
        <v>1</v>
      </c>
      <c r="L3638" t="s">
        <v>12876</v>
      </c>
    </row>
    <row r="3639" spans="1:12" x14ac:dyDescent="0.2">
      <c r="A3639" t="s">
        <v>12877</v>
      </c>
      <c r="B3639" t="s">
        <v>12878</v>
      </c>
      <c r="C3639" t="s">
        <v>12879</v>
      </c>
      <c r="D3639" t="s">
        <v>26</v>
      </c>
      <c r="E3639" t="s">
        <v>16</v>
      </c>
      <c r="F3639">
        <v>28078</v>
      </c>
      <c r="G3639">
        <v>35.44276</v>
      </c>
      <c r="H3639">
        <v>-80.8826155</v>
      </c>
      <c r="I3639">
        <v>4</v>
      </c>
      <c r="J3639">
        <v>3</v>
      </c>
      <c r="K3639">
        <v>0</v>
      </c>
      <c r="L3639" t="s">
        <v>12880</v>
      </c>
    </row>
    <row r="3640" spans="1:12" x14ac:dyDescent="0.2">
      <c r="A3640" t="s">
        <v>12881</v>
      </c>
      <c r="B3640" t="s">
        <v>12882</v>
      </c>
      <c r="C3640" t="s">
        <v>12883</v>
      </c>
      <c r="D3640" t="s">
        <v>21</v>
      </c>
      <c r="E3640" t="s">
        <v>16</v>
      </c>
      <c r="F3640">
        <v>28205</v>
      </c>
      <c r="G3640">
        <v>35.219186000000001</v>
      </c>
      <c r="H3640">
        <v>-80.814983999999995</v>
      </c>
      <c r="I3640">
        <v>3.5</v>
      </c>
      <c r="J3640">
        <v>11</v>
      </c>
      <c r="K3640">
        <v>1</v>
      </c>
      <c r="L3640" t="s">
        <v>12884</v>
      </c>
    </row>
    <row r="3641" spans="1:12" x14ac:dyDescent="0.2">
      <c r="A3641" t="s">
        <v>12885</v>
      </c>
      <c r="B3641" t="s">
        <v>12886</v>
      </c>
      <c r="D3641" t="s">
        <v>21</v>
      </c>
      <c r="E3641" t="s">
        <v>16</v>
      </c>
      <c r="F3641">
        <v>28269</v>
      </c>
      <c r="G3641">
        <v>35.3352529</v>
      </c>
      <c r="H3641">
        <v>-80.799018500000003</v>
      </c>
      <c r="I3641">
        <v>2</v>
      </c>
      <c r="J3641">
        <v>3</v>
      </c>
      <c r="K3641">
        <v>1</v>
      </c>
      <c r="L3641" t="s">
        <v>12887</v>
      </c>
    </row>
    <row r="3642" spans="1:12" x14ac:dyDescent="0.2">
      <c r="A3642" t="s">
        <v>12888</v>
      </c>
      <c r="B3642" t="s">
        <v>12889</v>
      </c>
      <c r="C3642" t="s">
        <v>868</v>
      </c>
      <c r="D3642" t="s">
        <v>21</v>
      </c>
      <c r="E3642" t="s">
        <v>16</v>
      </c>
      <c r="F3642">
        <v>28209</v>
      </c>
      <c r="G3642">
        <v>35.171681900000003</v>
      </c>
      <c r="H3642">
        <v>-80.846981999999997</v>
      </c>
      <c r="I3642">
        <v>4</v>
      </c>
      <c r="J3642">
        <v>73</v>
      </c>
      <c r="K3642">
        <v>0</v>
      </c>
      <c r="L3642" t="s">
        <v>12890</v>
      </c>
    </row>
    <row r="3643" spans="1:12" x14ac:dyDescent="0.2">
      <c r="A3643" t="s">
        <v>12891</v>
      </c>
      <c r="B3643" t="s">
        <v>2780</v>
      </c>
      <c r="C3643" t="s">
        <v>12892</v>
      </c>
      <c r="D3643" t="s">
        <v>21</v>
      </c>
      <c r="E3643" t="s">
        <v>16</v>
      </c>
      <c r="F3643">
        <v>28227</v>
      </c>
      <c r="G3643">
        <v>35.162696069299997</v>
      </c>
      <c r="H3643">
        <v>-80.741113602900001</v>
      </c>
      <c r="I3643">
        <v>3.5</v>
      </c>
      <c r="J3643">
        <v>6</v>
      </c>
      <c r="K3643">
        <v>1</v>
      </c>
      <c r="L3643" t="s">
        <v>2782</v>
      </c>
    </row>
    <row r="3644" spans="1:12" x14ac:dyDescent="0.2">
      <c r="A3644" t="s">
        <v>12893</v>
      </c>
      <c r="B3644" t="s">
        <v>1822</v>
      </c>
      <c r="C3644" t="s">
        <v>12894</v>
      </c>
      <c r="D3644" t="s">
        <v>830</v>
      </c>
      <c r="E3644" t="s">
        <v>16</v>
      </c>
      <c r="F3644">
        <v>28034</v>
      </c>
      <c r="G3644">
        <v>35.316083800000001</v>
      </c>
      <c r="H3644">
        <v>-81.190352099999998</v>
      </c>
      <c r="I3644">
        <v>3</v>
      </c>
      <c r="J3644">
        <v>3</v>
      </c>
      <c r="K3644">
        <v>1</v>
      </c>
      <c r="L3644" t="s">
        <v>12895</v>
      </c>
    </row>
    <row r="3645" spans="1:12" x14ac:dyDescent="0.2">
      <c r="A3645" t="s">
        <v>12896</v>
      </c>
      <c r="B3645" t="s">
        <v>12897</v>
      </c>
      <c r="C3645" t="s">
        <v>12898</v>
      </c>
      <c r="D3645" t="s">
        <v>1452</v>
      </c>
      <c r="E3645" t="s">
        <v>16</v>
      </c>
      <c r="F3645">
        <v>28164</v>
      </c>
      <c r="G3645">
        <v>35.441366899999998</v>
      </c>
      <c r="H3645">
        <v>-80.9834563</v>
      </c>
      <c r="I3645">
        <v>4.5</v>
      </c>
      <c r="J3645">
        <v>3</v>
      </c>
      <c r="K3645">
        <v>1</v>
      </c>
      <c r="L3645" t="s">
        <v>877</v>
      </c>
    </row>
    <row r="3646" spans="1:12" x14ac:dyDescent="0.2">
      <c r="A3646" t="s">
        <v>12899</v>
      </c>
      <c r="B3646" t="s">
        <v>6333</v>
      </c>
      <c r="C3646" t="s">
        <v>12900</v>
      </c>
      <c r="D3646" t="s">
        <v>697</v>
      </c>
      <c r="E3646" t="s">
        <v>16</v>
      </c>
      <c r="F3646">
        <v>28037</v>
      </c>
      <c r="G3646">
        <v>35.447471399999998</v>
      </c>
      <c r="H3646">
        <v>-81.003811600000006</v>
      </c>
      <c r="I3646">
        <v>4</v>
      </c>
      <c r="J3646">
        <v>9</v>
      </c>
      <c r="K3646">
        <v>1</v>
      </c>
      <c r="L3646" t="s">
        <v>2198</v>
      </c>
    </row>
    <row r="3647" spans="1:12" x14ac:dyDescent="0.2">
      <c r="A3647" t="s">
        <v>12901</v>
      </c>
      <c r="B3647" t="s">
        <v>12902</v>
      </c>
      <c r="C3647" t="s">
        <v>12903</v>
      </c>
      <c r="D3647" t="s">
        <v>21</v>
      </c>
      <c r="E3647" t="s">
        <v>16</v>
      </c>
      <c r="F3647">
        <v>28207</v>
      </c>
      <c r="G3647">
        <v>35.209565760300002</v>
      </c>
      <c r="H3647">
        <v>-80.825030217299997</v>
      </c>
      <c r="I3647">
        <v>2.5</v>
      </c>
      <c r="J3647">
        <v>3</v>
      </c>
      <c r="K3647">
        <v>1</v>
      </c>
      <c r="L3647" t="s">
        <v>12904</v>
      </c>
    </row>
    <row r="3648" spans="1:12" x14ac:dyDescent="0.2">
      <c r="A3648" t="s">
        <v>12905</v>
      </c>
      <c r="B3648" t="s">
        <v>12906</v>
      </c>
      <c r="C3648" t="s">
        <v>12907</v>
      </c>
      <c r="D3648" t="s">
        <v>21</v>
      </c>
      <c r="E3648" t="s">
        <v>16</v>
      </c>
      <c r="F3648">
        <v>28277</v>
      </c>
      <c r="G3648">
        <v>35.034826457400001</v>
      </c>
      <c r="H3648">
        <v>-80.805586894100003</v>
      </c>
      <c r="I3648">
        <v>3.5</v>
      </c>
      <c r="J3648">
        <v>26</v>
      </c>
      <c r="K3648">
        <v>1</v>
      </c>
      <c r="L3648" t="s">
        <v>12908</v>
      </c>
    </row>
    <row r="3649" spans="1:12" x14ac:dyDescent="0.2">
      <c r="A3649" t="s">
        <v>12909</v>
      </c>
      <c r="B3649" t="s">
        <v>12910</v>
      </c>
      <c r="C3649" t="s">
        <v>12911</v>
      </c>
      <c r="D3649" t="s">
        <v>21</v>
      </c>
      <c r="E3649" t="s">
        <v>16</v>
      </c>
      <c r="F3649">
        <v>28203</v>
      </c>
      <c r="G3649">
        <v>35.211325486</v>
      </c>
      <c r="H3649">
        <v>-80.860342701899995</v>
      </c>
      <c r="I3649">
        <v>4</v>
      </c>
      <c r="J3649">
        <v>45</v>
      </c>
      <c r="K3649">
        <v>1</v>
      </c>
      <c r="L3649" t="s">
        <v>12912</v>
      </c>
    </row>
    <row r="3650" spans="1:12" x14ac:dyDescent="0.2">
      <c r="A3650" t="s">
        <v>12913</v>
      </c>
      <c r="B3650" t="s">
        <v>101</v>
      </c>
      <c r="C3650" t="s">
        <v>12914</v>
      </c>
      <c r="D3650" t="s">
        <v>21</v>
      </c>
      <c r="E3650" t="s">
        <v>16</v>
      </c>
      <c r="F3650">
        <v>28211</v>
      </c>
      <c r="G3650">
        <v>35.1513864</v>
      </c>
      <c r="H3650">
        <v>-80.827767399999999</v>
      </c>
      <c r="I3650">
        <v>4</v>
      </c>
      <c r="J3650">
        <v>5</v>
      </c>
      <c r="K3650">
        <v>1</v>
      </c>
      <c r="L3650" t="s">
        <v>12915</v>
      </c>
    </row>
    <row r="3651" spans="1:12" x14ac:dyDescent="0.2">
      <c r="A3651" t="s">
        <v>12916</v>
      </c>
      <c r="B3651" t="s">
        <v>12917</v>
      </c>
      <c r="C3651" t="s">
        <v>12918</v>
      </c>
      <c r="D3651" t="s">
        <v>39</v>
      </c>
      <c r="E3651" t="s">
        <v>16</v>
      </c>
      <c r="F3651">
        <v>28027</v>
      </c>
      <c r="G3651">
        <v>35.411640599999998</v>
      </c>
      <c r="H3651">
        <v>-80.615519800000001</v>
      </c>
      <c r="I3651">
        <v>2.5</v>
      </c>
      <c r="J3651">
        <v>14</v>
      </c>
      <c r="K3651">
        <v>1</v>
      </c>
      <c r="L3651" t="s">
        <v>12919</v>
      </c>
    </row>
    <row r="3652" spans="1:12" x14ac:dyDescent="0.2">
      <c r="A3652" t="s">
        <v>12920</v>
      </c>
      <c r="B3652" t="s">
        <v>12921</v>
      </c>
      <c r="C3652" t="s">
        <v>12922</v>
      </c>
      <c r="D3652" t="s">
        <v>30</v>
      </c>
      <c r="E3652" t="s">
        <v>16</v>
      </c>
      <c r="F3652">
        <v>28054</v>
      </c>
      <c r="G3652">
        <v>35.275015400000001</v>
      </c>
      <c r="H3652">
        <v>-81.145673700000003</v>
      </c>
      <c r="I3652">
        <v>3.5</v>
      </c>
      <c r="J3652">
        <v>3</v>
      </c>
      <c r="K3652">
        <v>1</v>
      </c>
      <c r="L3652" t="s">
        <v>2315</v>
      </c>
    </row>
    <row r="3653" spans="1:12" x14ac:dyDescent="0.2">
      <c r="A3653" t="s">
        <v>12923</v>
      </c>
      <c r="B3653" t="s">
        <v>1978</v>
      </c>
      <c r="C3653" t="s">
        <v>12924</v>
      </c>
      <c r="D3653" t="s">
        <v>39</v>
      </c>
      <c r="E3653" t="s">
        <v>16</v>
      </c>
      <c r="F3653">
        <v>28027</v>
      </c>
      <c r="G3653">
        <v>35.377659600000001</v>
      </c>
      <c r="H3653">
        <v>-80.730926299999993</v>
      </c>
      <c r="I3653">
        <v>1.5</v>
      </c>
      <c r="J3653">
        <v>6</v>
      </c>
      <c r="K3653">
        <v>1</v>
      </c>
      <c r="L3653" t="s">
        <v>12925</v>
      </c>
    </row>
    <row r="3654" spans="1:12" x14ac:dyDescent="0.2">
      <c r="A3654" t="s">
        <v>12926</v>
      </c>
      <c r="B3654" t="s">
        <v>12927</v>
      </c>
      <c r="C3654" t="s">
        <v>6645</v>
      </c>
      <c r="D3654" t="s">
        <v>21</v>
      </c>
      <c r="E3654" t="s">
        <v>16</v>
      </c>
      <c r="F3654">
        <v>28278</v>
      </c>
      <c r="G3654">
        <v>35.167954199999997</v>
      </c>
      <c r="H3654">
        <v>-80.970332099999993</v>
      </c>
      <c r="I3654">
        <v>4</v>
      </c>
      <c r="J3654">
        <v>3</v>
      </c>
      <c r="K3654">
        <v>1</v>
      </c>
      <c r="L3654" t="s">
        <v>12928</v>
      </c>
    </row>
    <row r="3655" spans="1:12" x14ac:dyDescent="0.2">
      <c r="A3655" t="s">
        <v>12929</v>
      </c>
      <c r="B3655" t="s">
        <v>12930</v>
      </c>
      <c r="C3655" t="s">
        <v>12931</v>
      </c>
      <c r="D3655" t="s">
        <v>135</v>
      </c>
      <c r="E3655" t="s">
        <v>16</v>
      </c>
      <c r="F3655">
        <v>28104</v>
      </c>
      <c r="G3655">
        <v>35.138339199999997</v>
      </c>
      <c r="H3655">
        <v>-80.626425999999995</v>
      </c>
      <c r="I3655">
        <v>2</v>
      </c>
      <c r="J3655">
        <v>3</v>
      </c>
      <c r="K3655">
        <v>1</v>
      </c>
      <c r="L3655" t="s">
        <v>12932</v>
      </c>
    </row>
    <row r="3656" spans="1:12" x14ac:dyDescent="0.2">
      <c r="A3656" t="s">
        <v>12933</v>
      </c>
      <c r="B3656" t="s">
        <v>12934</v>
      </c>
      <c r="C3656" t="s">
        <v>12935</v>
      </c>
      <c r="D3656" t="s">
        <v>39</v>
      </c>
      <c r="E3656" t="s">
        <v>16</v>
      </c>
      <c r="F3656">
        <v>28025</v>
      </c>
      <c r="G3656">
        <v>35.408910065900002</v>
      </c>
      <c r="H3656">
        <v>-80.579561591100003</v>
      </c>
      <c r="I3656">
        <v>4.5</v>
      </c>
      <c r="J3656">
        <v>110</v>
      </c>
      <c r="K3656">
        <v>1</v>
      </c>
      <c r="L3656" t="s">
        <v>12936</v>
      </c>
    </row>
    <row r="3657" spans="1:12" x14ac:dyDescent="0.2">
      <c r="A3657" t="s">
        <v>12937</v>
      </c>
      <c r="B3657" t="s">
        <v>12938</v>
      </c>
      <c r="C3657" t="s">
        <v>12939</v>
      </c>
      <c r="D3657" t="s">
        <v>135</v>
      </c>
      <c r="E3657" t="s">
        <v>16</v>
      </c>
      <c r="F3657">
        <v>28104</v>
      </c>
      <c r="G3657">
        <v>35.1222623309</v>
      </c>
      <c r="H3657">
        <v>-80.653048418500006</v>
      </c>
      <c r="I3657">
        <v>3</v>
      </c>
      <c r="J3657">
        <v>23</v>
      </c>
      <c r="K3657">
        <v>0</v>
      </c>
      <c r="L3657" t="s">
        <v>2905</v>
      </c>
    </row>
    <row r="3658" spans="1:12" x14ac:dyDescent="0.2">
      <c r="A3658" t="s">
        <v>12940</v>
      </c>
      <c r="B3658" t="s">
        <v>12941</v>
      </c>
      <c r="C3658" t="s">
        <v>12942</v>
      </c>
      <c r="D3658" t="s">
        <v>21</v>
      </c>
      <c r="E3658" t="s">
        <v>16</v>
      </c>
      <c r="F3658">
        <v>28273</v>
      </c>
      <c r="G3658">
        <v>35.138769400000001</v>
      </c>
      <c r="H3658">
        <v>-80.930453200000002</v>
      </c>
      <c r="I3658">
        <v>4</v>
      </c>
      <c r="J3658">
        <v>4</v>
      </c>
      <c r="K3658">
        <v>0</v>
      </c>
      <c r="L3658" t="s">
        <v>159</v>
      </c>
    </row>
    <row r="3659" spans="1:12" x14ac:dyDescent="0.2">
      <c r="A3659" t="s">
        <v>12943</v>
      </c>
      <c r="B3659" t="s">
        <v>12944</v>
      </c>
      <c r="C3659" t="s">
        <v>12945</v>
      </c>
      <c r="D3659" t="s">
        <v>21</v>
      </c>
      <c r="E3659" t="s">
        <v>16</v>
      </c>
      <c r="F3659">
        <v>28204</v>
      </c>
      <c r="G3659">
        <v>35.214574283200001</v>
      </c>
      <c r="H3659">
        <v>-80.834767408700003</v>
      </c>
      <c r="I3659">
        <v>3</v>
      </c>
      <c r="J3659">
        <v>9</v>
      </c>
      <c r="K3659">
        <v>1</v>
      </c>
      <c r="L3659" t="s">
        <v>12946</v>
      </c>
    </row>
    <row r="3660" spans="1:12" x14ac:dyDescent="0.2">
      <c r="A3660" t="s">
        <v>12947</v>
      </c>
      <c r="B3660" t="s">
        <v>12948</v>
      </c>
      <c r="C3660" t="s">
        <v>12949</v>
      </c>
      <c r="D3660" t="s">
        <v>21</v>
      </c>
      <c r="E3660" t="s">
        <v>16</v>
      </c>
      <c r="F3660">
        <v>28278</v>
      </c>
      <c r="G3660">
        <v>35.076011000000001</v>
      </c>
      <c r="H3660">
        <v>-81.024784999999994</v>
      </c>
      <c r="I3660">
        <v>5</v>
      </c>
      <c r="J3660">
        <v>3</v>
      </c>
      <c r="K3660">
        <v>1</v>
      </c>
      <c r="L3660" t="s">
        <v>12950</v>
      </c>
    </row>
    <row r="3661" spans="1:12" x14ac:dyDescent="0.2">
      <c r="A3661" t="s">
        <v>12951</v>
      </c>
      <c r="B3661" t="s">
        <v>5107</v>
      </c>
      <c r="C3661" t="s">
        <v>12952</v>
      </c>
      <c r="D3661" t="s">
        <v>21</v>
      </c>
      <c r="E3661" t="s">
        <v>16</v>
      </c>
      <c r="F3661">
        <v>28211</v>
      </c>
      <c r="G3661">
        <v>35.177170199999999</v>
      </c>
      <c r="H3661">
        <v>-80.799035000000003</v>
      </c>
      <c r="I3661">
        <v>3.5</v>
      </c>
      <c r="J3661">
        <v>46</v>
      </c>
      <c r="K3661">
        <v>1</v>
      </c>
      <c r="L3661" t="s">
        <v>12953</v>
      </c>
    </row>
    <row r="3662" spans="1:12" x14ac:dyDescent="0.2">
      <c r="A3662" t="s">
        <v>12954</v>
      </c>
      <c r="B3662" t="s">
        <v>11162</v>
      </c>
      <c r="C3662" t="s">
        <v>12955</v>
      </c>
      <c r="D3662" t="s">
        <v>942</v>
      </c>
      <c r="E3662" t="s">
        <v>16</v>
      </c>
      <c r="F3662">
        <v>28120</v>
      </c>
      <c r="G3662">
        <v>35.298461500000002</v>
      </c>
      <c r="H3662">
        <v>-81.017448299999998</v>
      </c>
      <c r="I3662">
        <v>3.5</v>
      </c>
      <c r="J3662">
        <v>44</v>
      </c>
      <c r="K3662">
        <v>1</v>
      </c>
      <c r="L3662" t="s">
        <v>12956</v>
      </c>
    </row>
    <row r="3663" spans="1:12" x14ac:dyDescent="0.2">
      <c r="A3663" t="s">
        <v>12957</v>
      </c>
      <c r="B3663" t="s">
        <v>9052</v>
      </c>
      <c r="C3663" t="s">
        <v>12958</v>
      </c>
      <c r="D3663" t="s">
        <v>21</v>
      </c>
      <c r="E3663" t="s">
        <v>16</v>
      </c>
      <c r="F3663">
        <v>28278</v>
      </c>
      <c r="G3663">
        <v>35.171097000000003</v>
      </c>
      <c r="H3663">
        <v>-80.963547399999996</v>
      </c>
      <c r="I3663">
        <v>3</v>
      </c>
      <c r="J3663">
        <v>86</v>
      </c>
      <c r="K3663">
        <v>1</v>
      </c>
      <c r="L3663" t="s">
        <v>12959</v>
      </c>
    </row>
    <row r="3664" spans="1:12" x14ac:dyDescent="0.2">
      <c r="A3664" t="s">
        <v>12960</v>
      </c>
      <c r="B3664" t="s">
        <v>12961</v>
      </c>
      <c r="C3664" t="s">
        <v>12962</v>
      </c>
      <c r="D3664" t="s">
        <v>21</v>
      </c>
      <c r="E3664" t="s">
        <v>16</v>
      </c>
      <c r="F3664">
        <v>28203</v>
      </c>
      <c r="G3664">
        <v>35.208966272600001</v>
      </c>
      <c r="H3664">
        <v>-80.862699233499995</v>
      </c>
      <c r="I3664">
        <v>4</v>
      </c>
      <c r="J3664">
        <v>265</v>
      </c>
      <c r="K3664">
        <v>1</v>
      </c>
      <c r="L3664" t="s">
        <v>12963</v>
      </c>
    </row>
    <row r="3665" spans="1:12" x14ac:dyDescent="0.2">
      <c r="A3665" t="s">
        <v>12964</v>
      </c>
      <c r="B3665" t="s">
        <v>2330</v>
      </c>
      <c r="C3665" t="s">
        <v>12965</v>
      </c>
      <c r="D3665" t="s">
        <v>21</v>
      </c>
      <c r="E3665" t="s">
        <v>16</v>
      </c>
      <c r="F3665">
        <v>28273</v>
      </c>
      <c r="G3665">
        <v>35.142750304300002</v>
      </c>
      <c r="H3665">
        <v>-80.930573232499995</v>
      </c>
      <c r="I3665">
        <v>4</v>
      </c>
      <c r="J3665">
        <v>13</v>
      </c>
      <c r="K3665">
        <v>1</v>
      </c>
      <c r="L3665" t="s">
        <v>12966</v>
      </c>
    </row>
    <row r="3666" spans="1:12" x14ac:dyDescent="0.2">
      <c r="A3666" t="s">
        <v>12967</v>
      </c>
      <c r="B3666" t="s">
        <v>12968</v>
      </c>
      <c r="C3666" t="s">
        <v>12969</v>
      </c>
      <c r="D3666" t="s">
        <v>21</v>
      </c>
      <c r="E3666" t="s">
        <v>16</v>
      </c>
      <c r="F3666">
        <v>28213</v>
      </c>
      <c r="G3666">
        <v>35.314546999999997</v>
      </c>
      <c r="H3666">
        <v>-80.702652</v>
      </c>
      <c r="I3666">
        <v>3</v>
      </c>
      <c r="J3666">
        <v>4</v>
      </c>
      <c r="K3666">
        <v>1</v>
      </c>
      <c r="L3666" t="s">
        <v>12970</v>
      </c>
    </row>
    <row r="3667" spans="1:12" x14ac:dyDescent="0.2">
      <c r="A3667" t="s">
        <v>12971</v>
      </c>
      <c r="B3667" t="s">
        <v>12972</v>
      </c>
      <c r="C3667" t="s">
        <v>10561</v>
      </c>
      <c r="D3667" t="s">
        <v>39</v>
      </c>
      <c r="E3667" t="s">
        <v>16</v>
      </c>
      <c r="F3667">
        <v>28027</v>
      </c>
      <c r="G3667">
        <v>35.365034078699999</v>
      </c>
      <c r="H3667">
        <v>-80.701368413899999</v>
      </c>
      <c r="I3667">
        <v>4</v>
      </c>
      <c r="J3667">
        <v>4</v>
      </c>
      <c r="K3667">
        <v>1</v>
      </c>
      <c r="L3667" t="s">
        <v>448</v>
      </c>
    </row>
    <row r="3668" spans="1:12" x14ac:dyDescent="0.2">
      <c r="A3668" t="s">
        <v>12973</v>
      </c>
      <c r="B3668" t="s">
        <v>12974</v>
      </c>
      <c r="C3668" t="s">
        <v>12975</v>
      </c>
      <c r="D3668" t="s">
        <v>21</v>
      </c>
      <c r="E3668" t="s">
        <v>16</v>
      </c>
      <c r="F3668">
        <v>28213</v>
      </c>
      <c r="G3668">
        <v>35.3123766</v>
      </c>
      <c r="H3668">
        <v>-80.713549099999994</v>
      </c>
      <c r="I3668">
        <v>3.5</v>
      </c>
      <c r="J3668">
        <v>7</v>
      </c>
      <c r="K3668">
        <v>1</v>
      </c>
      <c r="L3668" t="s">
        <v>159</v>
      </c>
    </row>
    <row r="3669" spans="1:12" x14ac:dyDescent="0.2">
      <c r="A3669" t="s">
        <v>12976</v>
      </c>
      <c r="B3669" t="s">
        <v>12977</v>
      </c>
      <c r="C3669" t="s">
        <v>12978</v>
      </c>
      <c r="D3669" t="s">
        <v>21</v>
      </c>
      <c r="E3669" t="s">
        <v>16</v>
      </c>
      <c r="F3669">
        <v>28205</v>
      </c>
      <c r="G3669">
        <v>35.249139700000001</v>
      </c>
      <c r="H3669">
        <v>-80.805941599999997</v>
      </c>
      <c r="I3669">
        <v>4</v>
      </c>
      <c r="J3669">
        <v>3</v>
      </c>
      <c r="K3669">
        <v>0</v>
      </c>
      <c r="L3669" t="s">
        <v>12979</v>
      </c>
    </row>
    <row r="3670" spans="1:12" x14ac:dyDescent="0.2">
      <c r="A3670" t="s">
        <v>12980</v>
      </c>
      <c r="B3670" t="s">
        <v>3729</v>
      </c>
      <c r="C3670" t="s">
        <v>12981</v>
      </c>
      <c r="D3670" t="s">
        <v>456</v>
      </c>
      <c r="E3670" t="s">
        <v>16</v>
      </c>
      <c r="F3670">
        <v>28012</v>
      </c>
      <c r="G3670">
        <v>35.251215799999997</v>
      </c>
      <c r="H3670">
        <v>-81.045599699999997</v>
      </c>
      <c r="I3670">
        <v>2.5</v>
      </c>
      <c r="J3670">
        <v>3</v>
      </c>
      <c r="K3670">
        <v>1</v>
      </c>
      <c r="L3670" t="s">
        <v>3731</v>
      </c>
    </row>
    <row r="3671" spans="1:12" x14ac:dyDescent="0.2">
      <c r="A3671" t="s">
        <v>12982</v>
      </c>
      <c r="B3671" t="s">
        <v>12983</v>
      </c>
      <c r="C3671" t="s">
        <v>12984</v>
      </c>
      <c r="D3671" t="s">
        <v>21</v>
      </c>
      <c r="E3671" t="s">
        <v>16</v>
      </c>
      <c r="F3671">
        <v>28205</v>
      </c>
      <c r="G3671">
        <v>35.224352699999997</v>
      </c>
      <c r="H3671">
        <v>-80.8174566</v>
      </c>
      <c r="I3671">
        <v>3.5</v>
      </c>
      <c r="J3671">
        <v>3</v>
      </c>
      <c r="K3671">
        <v>0</v>
      </c>
      <c r="L3671" t="s">
        <v>12985</v>
      </c>
    </row>
    <row r="3672" spans="1:12" x14ac:dyDescent="0.2">
      <c r="A3672" t="s">
        <v>12986</v>
      </c>
      <c r="B3672" t="s">
        <v>12987</v>
      </c>
      <c r="C3672" t="s">
        <v>12988</v>
      </c>
      <c r="D3672" t="s">
        <v>21</v>
      </c>
      <c r="E3672" t="s">
        <v>16</v>
      </c>
      <c r="F3672">
        <v>28226</v>
      </c>
      <c r="G3672">
        <v>35.089197400000003</v>
      </c>
      <c r="H3672">
        <v>-80.860524600000005</v>
      </c>
      <c r="I3672">
        <v>3</v>
      </c>
      <c r="J3672">
        <v>4</v>
      </c>
      <c r="K3672">
        <v>1</v>
      </c>
      <c r="L3672" t="s">
        <v>12989</v>
      </c>
    </row>
    <row r="3673" spans="1:12" x14ac:dyDescent="0.2">
      <c r="A3673" t="s">
        <v>12990</v>
      </c>
      <c r="B3673" t="s">
        <v>12991</v>
      </c>
      <c r="C3673" t="s">
        <v>12992</v>
      </c>
      <c r="D3673" t="s">
        <v>135</v>
      </c>
      <c r="E3673" t="s">
        <v>16</v>
      </c>
      <c r="F3673">
        <v>28105</v>
      </c>
      <c r="G3673">
        <v>35.122883700000003</v>
      </c>
      <c r="H3673">
        <v>-80.729367300000007</v>
      </c>
      <c r="I3673">
        <v>4</v>
      </c>
      <c r="J3673">
        <v>13</v>
      </c>
      <c r="K3673">
        <v>1</v>
      </c>
      <c r="L3673" t="s">
        <v>713</v>
      </c>
    </row>
    <row r="3674" spans="1:12" x14ac:dyDescent="0.2">
      <c r="A3674" t="s">
        <v>12993</v>
      </c>
      <c r="B3674" t="s">
        <v>12994</v>
      </c>
      <c r="C3674" t="s">
        <v>12995</v>
      </c>
      <c r="D3674" t="s">
        <v>21</v>
      </c>
      <c r="E3674" t="s">
        <v>16</v>
      </c>
      <c r="F3674">
        <v>28211</v>
      </c>
      <c r="G3674">
        <v>35.176496</v>
      </c>
      <c r="H3674">
        <v>-80.802223999999995</v>
      </c>
      <c r="I3674">
        <v>3.5</v>
      </c>
      <c r="J3674">
        <v>54</v>
      </c>
      <c r="K3674">
        <v>0</v>
      </c>
      <c r="L3674" t="s">
        <v>515</v>
      </c>
    </row>
    <row r="3675" spans="1:12" x14ac:dyDescent="0.2">
      <c r="A3675" t="s">
        <v>12996</v>
      </c>
      <c r="B3675" t="s">
        <v>2133</v>
      </c>
      <c r="C3675" t="s">
        <v>12997</v>
      </c>
      <c r="D3675" t="s">
        <v>21</v>
      </c>
      <c r="E3675" t="s">
        <v>16</v>
      </c>
      <c r="F3675">
        <v>28273</v>
      </c>
      <c r="G3675">
        <v>35.102367000000001</v>
      </c>
      <c r="H3675">
        <v>-80.986202000000006</v>
      </c>
      <c r="I3675">
        <v>3</v>
      </c>
      <c r="J3675">
        <v>7</v>
      </c>
      <c r="K3675">
        <v>1</v>
      </c>
      <c r="L3675" t="s">
        <v>12998</v>
      </c>
    </row>
    <row r="3676" spans="1:12" x14ac:dyDescent="0.2">
      <c r="A3676" t="s">
        <v>12999</v>
      </c>
      <c r="B3676" t="s">
        <v>13000</v>
      </c>
      <c r="C3676" t="s">
        <v>13001</v>
      </c>
      <c r="D3676" t="s">
        <v>39</v>
      </c>
      <c r="E3676" t="s">
        <v>16</v>
      </c>
      <c r="F3676">
        <v>28027</v>
      </c>
      <c r="G3676">
        <v>35.418996563500002</v>
      </c>
      <c r="H3676">
        <v>-80.615267495400005</v>
      </c>
      <c r="I3676">
        <v>1</v>
      </c>
      <c r="J3676">
        <v>3</v>
      </c>
      <c r="K3676">
        <v>1</v>
      </c>
      <c r="L3676" t="s">
        <v>13002</v>
      </c>
    </row>
    <row r="3677" spans="1:12" x14ac:dyDescent="0.2">
      <c r="A3677" t="s">
        <v>13003</v>
      </c>
      <c r="B3677" t="s">
        <v>13004</v>
      </c>
      <c r="C3677" t="s">
        <v>13005</v>
      </c>
      <c r="D3677" t="s">
        <v>39</v>
      </c>
      <c r="E3677" t="s">
        <v>16</v>
      </c>
      <c r="F3677">
        <v>28027</v>
      </c>
      <c r="G3677">
        <v>35.429631800000003</v>
      </c>
      <c r="H3677">
        <v>-80.607817100000005</v>
      </c>
      <c r="I3677">
        <v>3.5</v>
      </c>
      <c r="J3677">
        <v>3</v>
      </c>
      <c r="K3677">
        <v>1</v>
      </c>
      <c r="L3677" t="s">
        <v>1056</v>
      </c>
    </row>
    <row r="3678" spans="1:12" x14ac:dyDescent="0.2">
      <c r="A3678" t="s">
        <v>13006</v>
      </c>
      <c r="B3678" t="s">
        <v>10854</v>
      </c>
      <c r="C3678" t="s">
        <v>13007</v>
      </c>
      <c r="D3678" t="s">
        <v>39</v>
      </c>
      <c r="E3678" t="s">
        <v>16</v>
      </c>
      <c r="F3678">
        <v>28027</v>
      </c>
      <c r="G3678">
        <v>35.391345200000004</v>
      </c>
      <c r="H3678">
        <v>-80.624474699999993</v>
      </c>
      <c r="I3678">
        <v>3.5</v>
      </c>
      <c r="J3678">
        <v>3</v>
      </c>
      <c r="K3678">
        <v>1</v>
      </c>
      <c r="L3678" t="s">
        <v>4329</v>
      </c>
    </row>
    <row r="3679" spans="1:12" x14ac:dyDescent="0.2">
      <c r="A3679" t="s">
        <v>13008</v>
      </c>
      <c r="B3679" t="s">
        <v>13009</v>
      </c>
      <c r="C3679" t="s">
        <v>13010</v>
      </c>
      <c r="D3679" t="s">
        <v>588</v>
      </c>
      <c r="E3679" t="s">
        <v>16</v>
      </c>
      <c r="F3679">
        <v>28110</v>
      </c>
      <c r="G3679">
        <v>35.007092299999996</v>
      </c>
      <c r="H3679">
        <v>-80.563957400000007</v>
      </c>
      <c r="I3679">
        <v>3</v>
      </c>
      <c r="J3679">
        <v>5</v>
      </c>
      <c r="K3679">
        <v>1</v>
      </c>
      <c r="L3679" t="s">
        <v>287</v>
      </c>
    </row>
    <row r="3680" spans="1:12" x14ac:dyDescent="0.2">
      <c r="A3680" t="s">
        <v>13011</v>
      </c>
      <c r="B3680" t="s">
        <v>13012</v>
      </c>
      <c r="C3680" t="s">
        <v>13013</v>
      </c>
      <c r="D3680" t="s">
        <v>456</v>
      </c>
      <c r="E3680" t="s">
        <v>16</v>
      </c>
      <c r="F3680">
        <v>28012</v>
      </c>
      <c r="G3680">
        <v>35.245493500000002</v>
      </c>
      <c r="H3680">
        <v>-81.037357200000002</v>
      </c>
      <c r="I3680">
        <v>4.5</v>
      </c>
      <c r="J3680">
        <v>13</v>
      </c>
      <c r="K3680">
        <v>0</v>
      </c>
      <c r="L3680" t="s">
        <v>13014</v>
      </c>
    </row>
    <row r="3681" spans="1:12" x14ac:dyDescent="0.2">
      <c r="A3681" t="s">
        <v>13015</v>
      </c>
      <c r="B3681" t="s">
        <v>13016</v>
      </c>
      <c r="C3681" t="s">
        <v>13017</v>
      </c>
      <c r="D3681" t="s">
        <v>39</v>
      </c>
      <c r="E3681" t="s">
        <v>16</v>
      </c>
      <c r="F3681">
        <v>28027</v>
      </c>
      <c r="G3681">
        <v>35.4320813</v>
      </c>
      <c r="H3681">
        <v>-80.6282329</v>
      </c>
      <c r="I3681">
        <v>2</v>
      </c>
      <c r="J3681">
        <v>4</v>
      </c>
      <c r="K3681">
        <v>1</v>
      </c>
      <c r="L3681" t="s">
        <v>256</v>
      </c>
    </row>
    <row r="3682" spans="1:12" x14ac:dyDescent="0.2">
      <c r="A3682" t="s">
        <v>13018</v>
      </c>
      <c r="B3682" t="s">
        <v>2914</v>
      </c>
      <c r="C3682" t="s">
        <v>13019</v>
      </c>
      <c r="D3682" t="s">
        <v>21</v>
      </c>
      <c r="E3682" t="s">
        <v>16</v>
      </c>
      <c r="F3682">
        <v>28208</v>
      </c>
      <c r="G3682">
        <v>35.226286500000001</v>
      </c>
      <c r="H3682">
        <v>-80.8943285</v>
      </c>
      <c r="I3682">
        <v>1.5</v>
      </c>
      <c r="J3682">
        <v>42</v>
      </c>
      <c r="K3682">
        <v>1</v>
      </c>
      <c r="L3682" t="s">
        <v>13020</v>
      </c>
    </row>
    <row r="3683" spans="1:12" x14ac:dyDescent="0.2">
      <c r="A3683" t="e">
        <f>-EVu9Hy0YzUvfCBc0_1cgQ</f>
        <v>#NAME?</v>
      </c>
      <c r="B3683" t="s">
        <v>13021</v>
      </c>
      <c r="C3683" t="s">
        <v>13022</v>
      </c>
      <c r="D3683" t="s">
        <v>21</v>
      </c>
      <c r="E3683" t="s">
        <v>16</v>
      </c>
      <c r="F3683">
        <v>28202</v>
      </c>
      <c r="G3683">
        <v>35.226885099999997</v>
      </c>
      <c r="H3683">
        <v>-80.844237899999996</v>
      </c>
      <c r="I3683">
        <v>4</v>
      </c>
      <c r="J3683">
        <v>17</v>
      </c>
      <c r="K3683">
        <v>0</v>
      </c>
      <c r="L3683" t="s">
        <v>13023</v>
      </c>
    </row>
    <row r="3684" spans="1:12" x14ac:dyDescent="0.2">
      <c r="A3684" t="s">
        <v>13024</v>
      </c>
      <c r="B3684" t="s">
        <v>13025</v>
      </c>
      <c r="C3684" t="s">
        <v>13026</v>
      </c>
      <c r="D3684" t="s">
        <v>21</v>
      </c>
      <c r="E3684" t="s">
        <v>16</v>
      </c>
      <c r="F3684">
        <v>28210</v>
      </c>
      <c r="G3684">
        <v>35.146011399999999</v>
      </c>
      <c r="H3684">
        <v>-80.825283799999994</v>
      </c>
      <c r="I3684">
        <v>3.5</v>
      </c>
      <c r="J3684">
        <v>154</v>
      </c>
      <c r="K3684">
        <v>0</v>
      </c>
      <c r="L3684" t="s">
        <v>13027</v>
      </c>
    </row>
    <row r="3685" spans="1:12" x14ac:dyDescent="0.2">
      <c r="A3685" t="s">
        <v>13028</v>
      </c>
      <c r="B3685" t="s">
        <v>13029</v>
      </c>
      <c r="C3685" t="s">
        <v>13030</v>
      </c>
      <c r="D3685" t="s">
        <v>21</v>
      </c>
      <c r="E3685" t="s">
        <v>16</v>
      </c>
      <c r="F3685">
        <v>28206</v>
      </c>
      <c r="G3685">
        <v>35.276618900000003</v>
      </c>
      <c r="H3685">
        <v>-80.796233999999998</v>
      </c>
      <c r="I3685">
        <v>4</v>
      </c>
      <c r="J3685">
        <v>5</v>
      </c>
      <c r="K3685">
        <v>1</v>
      </c>
      <c r="L3685" t="s">
        <v>967</v>
      </c>
    </row>
    <row r="3686" spans="1:12" x14ac:dyDescent="0.2">
      <c r="A3686" t="s">
        <v>13031</v>
      </c>
      <c r="B3686" t="s">
        <v>13032</v>
      </c>
      <c r="C3686" t="s">
        <v>6784</v>
      </c>
      <c r="D3686" t="s">
        <v>39</v>
      </c>
      <c r="E3686" t="s">
        <v>16</v>
      </c>
      <c r="F3686">
        <v>28027</v>
      </c>
      <c r="G3686">
        <v>35.369315013399998</v>
      </c>
      <c r="H3686">
        <v>-80.722585396400007</v>
      </c>
      <c r="I3686">
        <v>2.5</v>
      </c>
      <c r="J3686">
        <v>8</v>
      </c>
      <c r="K3686">
        <v>1</v>
      </c>
      <c r="L3686" t="s">
        <v>2624</v>
      </c>
    </row>
    <row r="3687" spans="1:12" x14ac:dyDescent="0.2">
      <c r="A3687" t="s">
        <v>13033</v>
      </c>
      <c r="B3687" t="s">
        <v>13034</v>
      </c>
      <c r="C3687" t="s">
        <v>13035</v>
      </c>
      <c r="D3687" t="s">
        <v>21</v>
      </c>
      <c r="E3687" t="s">
        <v>16</v>
      </c>
      <c r="F3687">
        <v>28203</v>
      </c>
      <c r="G3687">
        <v>35.2008644</v>
      </c>
      <c r="H3687">
        <v>-80.870036099999993</v>
      </c>
      <c r="I3687">
        <v>4</v>
      </c>
      <c r="J3687">
        <v>15</v>
      </c>
      <c r="K3687">
        <v>1</v>
      </c>
      <c r="L3687" t="s">
        <v>13036</v>
      </c>
    </row>
    <row r="3688" spans="1:12" x14ac:dyDescent="0.2">
      <c r="A3688" t="s">
        <v>13037</v>
      </c>
      <c r="B3688" t="s">
        <v>13038</v>
      </c>
      <c r="C3688" t="s">
        <v>13039</v>
      </c>
      <c r="D3688" t="s">
        <v>21</v>
      </c>
      <c r="E3688" t="s">
        <v>16</v>
      </c>
      <c r="F3688">
        <v>28202</v>
      </c>
      <c r="G3688">
        <v>35.230835399999997</v>
      </c>
      <c r="H3688">
        <v>-80.844331400000002</v>
      </c>
      <c r="I3688">
        <v>1.5</v>
      </c>
      <c r="J3688">
        <v>6</v>
      </c>
      <c r="K3688">
        <v>1</v>
      </c>
      <c r="L3688" t="s">
        <v>2878</v>
      </c>
    </row>
    <row r="3689" spans="1:12" x14ac:dyDescent="0.2">
      <c r="A3689" t="s">
        <v>13040</v>
      </c>
      <c r="B3689" t="s">
        <v>13041</v>
      </c>
      <c r="C3689" t="s">
        <v>13042</v>
      </c>
      <c r="D3689" t="s">
        <v>21</v>
      </c>
      <c r="E3689" t="s">
        <v>16</v>
      </c>
      <c r="F3689">
        <v>28202</v>
      </c>
      <c r="G3689">
        <v>35.231104600000002</v>
      </c>
      <c r="H3689">
        <v>-80.838254599999999</v>
      </c>
      <c r="I3689">
        <v>3</v>
      </c>
      <c r="J3689">
        <v>4</v>
      </c>
      <c r="K3689">
        <v>1</v>
      </c>
      <c r="L3689" t="s">
        <v>13043</v>
      </c>
    </row>
    <row r="3690" spans="1:12" x14ac:dyDescent="0.2">
      <c r="A3690" t="s">
        <v>13044</v>
      </c>
      <c r="B3690" t="s">
        <v>13045</v>
      </c>
      <c r="C3690" t="s">
        <v>13046</v>
      </c>
      <c r="D3690" t="s">
        <v>21</v>
      </c>
      <c r="E3690" t="s">
        <v>16</v>
      </c>
      <c r="F3690">
        <v>28202</v>
      </c>
      <c r="G3690">
        <v>35.223731000000001</v>
      </c>
      <c r="H3690">
        <v>-80.836438099999995</v>
      </c>
      <c r="I3690">
        <v>3.5</v>
      </c>
      <c r="J3690">
        <v>3</v>
      </c>
      <c r="K3690">
        <v>1</v>
      </c>
      <c r="L3690" t="s">
        <v>27</v>
      </c>
    </row>
    <row r="3691" spans="1:12" x14ac:dyDescent="0.2">
      <c r="A3691" t="s">
        <v>13047</v>
      </c>
      <c r="B3691" t="s">
        <v>1178</v>
      </c>
      <c r="C3691" t="s">
        <v>13048</v>
      </c>
      <c r="D3691" t="s">
        <v>21</v>
      </c>
      <c r="E3691" t="s">
        <v>16</v>
      </c>
      <c r="F3691">
        <v>28204</v>
      </c>
      <c r="G3691">
        <v>35.208704300000001</v>
      </c>
      <c r="H3691">
        <v>-80.835594799999996</v>
      </c>
      <c r="I3691">
        <v>2.5</v>
      </c>
      <c r="J3691">
        <v>33</v>
      </c>
      <c r="K3691">
        <v>1</v>
      </c>
      <c r="L3691" t="s">
        <v>13049</v>
      </c>
    </row>
    <row r="3692" spans="1:12" x14ac:dyDescent="0.2">
      <c r="A3692" t="s">
        <v>13050</v>
      </c>
      <c r="B3692" t="s">
        <v>13051</v>
      </c>
      <c r="C3692" t="s">
        <v>9366</v>
      </c>
      <c r="D3692" t="s">
        <v>21</v>
      </c>
      <c r="E3692" t="s">
        <v>16</v>
      </c>
      <c r="F3692">
        <v>28202</v>
      </c>
      <c r="G3692">
        <v>35.228195700000001</v>
      </c>
      <c r="H3692">
        <v>-80.839122500000002</v>
      </c>
      <c r="I3692">
        <v>3.5</v>
      </c>
      <c r="J3692">
        <v>14</v>
      </c>
      <c r="K3692">
        <v>0</v>
      </c>
      <c r="L3692" t="s">
        <v>13052</v>
      </c>
    </row>
    <row r="3693" spans="1:12" x14ac:dyDescent="0.2">
      <c r="A3693" t="s">
        <v>13053</v>
      </c>
      <c r="B3693" t="s">
        <v>13054</v>
      </c>
      <c r="C3693" t="s">
        <v>8398</v>
      </c>
      <c r="D3693" t="s">
        <v>21</v>
      </c>
      <c r="E3693" t="s">
        <v>16</v>
      </c>
      <c r="F3693">
        <v>28202</v>
      </c>
      <c r="G3693">
        <v>35.217739121999998</v>
      </c>
      <c r="H3693">
        <v>-80.848802897100001</v>
      </c>
      <c r="I3693">
        <v>4</v>
      </c>
      <c r="J3693">
        <v>107</v>
      </c>
      <c r="K3693">
        <v>1</v>
      </c>
      <c r="L3693" t="s">
        <v>13055</v>
      </c>
    </row>
    <row r="3694" spans="1:12" x14ac:dyDescent="0.2">
      <c r="A3694" t="s">
        <v>13056</v>
      </c>
      <c r="B3694" t="s">
        <v>13057</v>
      </c>
      <c r="C3694" t="s">
        <v>13058</v>
      </c>
      <c r="D3694" t="s">
        <v>135</v>
      </c>
      <c r="E3694" t="s">
        <v>16</v>
      </c>
      <c r="F3694">
        <v>28277</v>
      </c>
      <c r="G3694">
        <v>35.1268022</v>
      </c>
      <c r="H3694">
        <v>-80.708281099999994</v>
      </c>
      <c r="I3694">
        <v>3.5</v>
      </c>
      <c r="J3694">
        <v>52</v>
      </c>
      <c r="K3694">
        <v>0</v>
      </c>
      <c r="L3694" t="s">
        <v>3430</v>
      </c>
    </row>
    <row r="3695" spans="1:12" x14ac:dyDescent="0.2">
      <c r="A3695" t="s">
        <v>13059</v>
      </c>
      <c r="B3695" t="s">
        <v>13060</v>
      </c>
      <c r="C3695" t="s">
        <v>13061</v>
      </c>
      <c r="D3695" t="s">
        <v>21</v>
      </c>
      <c r="E3695" t="s">
        <v>16</v>
      </c>
      <c r="F3695">
        <v>28205</v>
      </c>
      <c r="G3695">
        <v>35.200648200000003</v>
      </c>
      <c r="H3695">
        <v>-80.798845400000005</v>
      </c>
      <c r="I3695">
        <v>4</v>
      </c>
      <c r="J3695">
        <v>6</v>
      </c>
      <c r="K3695">
        <v>1</v>
      </c>
      <c r="L3695" t="s">
        <v>3108</v>
      </c>
    </row>
    <row r="3696" spans="1:12" x14ac:dyDescent="0.2">
      <c r="A3696" t="s">
        <v>13062</v>
      </c>
      <c r="B3696" t="s">
        <v>13063</v>
      </c>
      <c r="C3696" t="s">
        <v>13064</v>
      </c>
      <c r="D3696" t="s">
        <v>2611</v>
      </c>
      <c r="E3696" t="s">
        <v>16</v>
      </c>
      <c r="F3696">
        <v>28117</v>
      </c>
      <c r="G3696">
        <v>35.5270242</v>
      </c>
      <c r="H3696">
        <v>-80.866880100000003</v>
      </c>
      <c r="I3696">
        <v>5</v>
      </c>
      <c r="J3696">
        <v>26</v>
      </c>
      <c r="K3696">
        <v>1</v>
      </c>
      <c r="L3696" t="s">
        <v>13065</v>
      </c>
    </row>
    <row r="3697" spans="1:12" x14ac:dyDescent="0.2">
      <c r="A3697" t="s">
        <v>13066</v>
      </c>
      <c r="B3697" t="s">
        <v>5370</v>
      </c>
      <c r="C3697" t="s">
        <v>13067</v>
      </c>
      <c r="D3697" t="s">
        <v>21</v>
      </c>
      <c r="E3697" t="s">
        <v>16</v>
      </c>
      <c r="F3697">
        <v>28262</v>
      </c>
      <c r="G3697">
        <v>35.312168100000001</v>
      </c>
      <c r="H3697">
        <v>-80.745097400000006</v>
      </c>
      <c r="I3697">
        <v>3</v>
      </c>
      <c r="J3697">
        <v>26</v>
      </c>
      <c r="K3697">
        <v>1</v>
      </c>
      <c r="L3697" t="s">
        <v>709</v>
      </c>
    </row>
    <row r="3698" spans="1:12" x14ac:dyDescent="0.2">
      <c r="A3698" t="s">
        <v>13068</v>
      </c>
      <c r="B3698" t="s">
        <v>13069</v>
      </c>
      <c r="C3698" t="s">
        <v>13070</v>
      </c>
      <c r="D3698" t="s">
        <v>21</v>
      </c>
      <c r="E3698" t="s">
        <v>16</v>
      </c>
      <c r="F3698">
        <v>28277</v>
      </c>
      <c r="G3698">
        <v>35.063201999999997</v>
      </c>
      <c r="H3698">
        <v>-80.772394000000006</v>
      </c>
      <c r="I3698">
        <v>4</v>
      </c>
      <c r="J3698">
        <v>32</v>
      </c>
      <c r="K3698">
        <v>1</v>
      </c>
      <c r="L3698" t="s">
        <v>13071</v>
      </c>
    </row>
    <row r="3699" spans="1:12" x14ac:dyDescent="0.2">
      <c r="A3699" t="s">
        <v>13072</v>
      </c>
      <c r="B3699" t="s">
        <v>2525</v>
      </c>
      <c r="C3699" t="s">
        <v>13073</v>
      </c>
      <c r="D3699" t="s">
        <v>26</v>
      </c>
      <c r="E3699" t="s">
        <v>16</v>
      </c>
      <c r="F3699">
        <v>28078</v>
      </c>
      <c r="G3699">
        <v>35.414596000000003</v>
      </c>
      <c r="H3699">
        <v>-80.856938999999997</v>
      </c>
      <c r="I3699">
        <v>3.5</v>
      </c>
      <c r="J3699">
        <v>18</v>
      </c>
      <c r="K3699">
        <v>1</v>
      </c>
      <c r="L3699" t="s">
        <v>5759</v>
      </c>
    </row>
    <row r="3700" spans="1:12" x14ac:dyDescent="0.2">
      <c r="A3700" t="s">
        <v>13074</v>
      </c>
      <c r="B3700" t="s">
        <v>13075</v>
      </c>
      <c r="C3700" t="s">
        <v>13076</v>
      </c>
      <c r="D3700" t="s">
        <v>21</v>
      </c>
      <c r="E3700" t="s">
        <v>16</v>
      </c>
      <c r="F3700">
        <v>28277</v>
      </c>
      <c r="G3700">
        <v>35.022436599999999</v>
      </c>
      <c r="H3700">
        <v>-80.8484184</v>
      </c>
      <c r="I3700">
        <v>3.5</v>
      </c>
      <c r="J3700">
        <v>440</v>
      </c>
      <c r="K3700">
        <v>1</v>
      </c>
      <c r="L3700" t="s">
        <v>13077</v>
      </c>
    </row>
    <row r="3701" spans="1:12" x14ac:dyDescent="0.2">
      <c r="A3701" t="s">
        <v>13078</v>
      </c>
      <c r="B3701" t="s">
        <v>13079</v>
      </c>
      <c r="C3701" t="s">
        <v>13080</v>
      </c>
      <c r="D3701" t="s">
        <v>21</v>
      </c>
      <c r="E3701" t="s">
        <v>16</v>
      </c>
      <c r="F3701">
        <v>28277</v>
      </c>
      <c r="G3701">
        <v>35.062743900000001</v>
      </c>
      <c r="H3701">
        <v>-80.779850300000007</v>
      </c>
      <c r="I3701">
        <v>3.5</v>
      </c>
      <c r="J3701">
        <v>5</v>
      </c>
      <c r="K3701">
        <v>1</v>
      </c>
      <c r="L3701" t="s">
        <v>256</v>
      </c>
    </row>
    <row r="3702" spans="1:12" x14ac:dyDescent="0.2">
      <c r="A3702" t="s">
        <v>13081</v>
      </c>
      <c r="B3702" t="s">
        <v>13082</v>
      </c>
      <c r="C3702" t="s">
        <v>13083</v>
      </c>
      <c r="D3702" t="s">
        <v>21</v>
      </c>
      <c r="E3702" t="s">
        <v>16</v>
      </c>
      <c r="F3702">
        <v>28262</v>
      </c>
      <c r="G3702">
        <v>35.208818800000003</v>
      </c>
      <c r="H3702">
        <v>-80.835140600000003</v>
      </c>
      <c r="I3702">
        <v>1</v>
      </c>
      <c r="J3702">
        <v>3</v>
      </c>
      <c r="K3702">
        <v>1</v>
      </c>
      <c r="L3702" t="s">
        <v>13084</v>
      </c>
    </row>
    <row r="3703" spans="1:12" x14ac:dyDescent="0.2">
      <c r="A3703" t="s">
        <v>13085</v>
      </c>
      <c r="B3703" t="s">
        <v>13086</v>
      </c>
      <c r="C3703" t="s">
        <v>13087</v>
      </c>
      <c r="D3703" t="s">
        <v>21</v>
      </c>
      <c r="E3703" t="s">
        <v>16</v>
      </c>
      <c r="F3703">
        <v>28206</v>
      </c>
      <c r="G3703">
        <v>35.261082000000002</v>
      </c>
      <c r="H3703">
        <v>-80.819244600000005</v>
      </c>
      <c r="I3703">
        <v>3</v>
      </c>
      <c r="J3703">
        <v>6</v>
      </c>
      <c r="K3703">
        <v>1</v>
      </c>
      <c r="L3703" t="s">
        <v>1547</v>
      </c>
    </row>
    <row r="3704" spans="1:12" x14ac:dyDescent="0.2">
      <c r="A3704" t="s">
        <v>13088</v>
      </c>
      <c r="B3704" t="s">
        <v>13089</v>
      </c>
      <c r="C3704" t="s">
        <v>13090</v>
      </c>
      <c r="D3704" t="s">
        <v>21</v>
      </c>
      <c r="E3704" t="s">
        <v>16</v>
      </c>
      <c r="F3704">
        <v>28210</v>
      </c>
      <c r="G3704">
        <v>35.147404074699999</v>
      </c>
      <c r="H3704">
        <v>-80.831430405399999</v>
      </c>
      <c r="I3704">
        <v>3.5</v>
      </c>
      <c r="J3704">
        <v>7</v>
      </c>
      <c r="K3704">
        <v>0</v>
      </c>
      <c r="L3704" t="s">
        <v>13091</v>
      </c>
    </row>
    <row r="3705" spans="1:12" x14ac:dyDescent="0.2">
      <c r="A3705" t="s">
        <v>13092</v>
      </c>
      <c r="B3705" t="s">
        <v>13093</v>
      </c>
      <c r="C3705" t="s">
        <v>13094</v>
      </c>
      <c r="D3705" t="s">
        <v>21</v>
      </c>
      <c r="E3705" t="s">
        <v>16</v>
      </c>
      <c r="F3705">
        <v>28216</v>
      </c>
      <c r="G3705">
        <v>35.348808300000002</v>
      </c>
      <c r="H3705">
        <v>-80.853241999999995</v>
      </c>
      <c r="I3705">
        <v>3</v>
      </c>
      <c r="J3705">
        <v>249</v>
      </c>
      <c r="K3705">
        <v>1</v>
      </c>
      <c r="L3705" t="s">
        <v>13095</v>
      </c>
    </row>
    <row r="3706" spans="1:12" x14ac:dyDescent="0.2">
      <c r="A3706" t="s">
        <v>13096</v>
      </c>
      <c r="B3706" t="s">
        <v>13097</v>
      </c>
      <c r="C3706" t="s">
        <v>13098</v>
      </c>
      <c r="D3706" t="s">
        <v>21</v>
      </c>
      <c r="E3706" t="s">
        <v>16</v>
      </c>
      <c r="F3706">
        <v>28216</v>
      </c>
      <c r="G3706">
        <v>35.352552799999998</v>
      </c>
      <c r="H3706">
        <v>-80.851188800000003</v>
      </c>
      <c r="I3706">
        <v>2</v>
      </c>
      <c r="J3706">
        <v>4</v>
      </c>
      <c r="K3706">
        <v>1</v>
      </c>
      <c r="L3706" t="s">
        <v>13099</v>
      </c>
    </row>
    <row r="3707" spans="1:12" x14ac:dyDescent="0.2">
      <c r="A3707" t="s">
        <v>13100</v>
      </c>
      <c r="B3707" t="s">
        <v>13101</v>
      </c>
      <c r="C3707" t="s">
        <v>13102</v>
      </c>
      <c r="D3707" t="s">
        <v>21</v>
      </c>
      <c r="E3707" t="s">
        <v>16</v>
      </c>
      <c r="F3707">
        <v>28207</v>
      </c>
      <c r="G3707">
        <v>35.1950346</v>
      </c>
      <c r="H3707">
        <v>-80.825614200000004</v>
      </c>
      <c r="I3707">
        <v>5</v>
      </c>
      <c r="J3707">
        <v>28</v>
      </c>
      <c r="K3707">
        <v>0</v>
      </c>
      <c r="L3707" t="s">
        <v>13103</v>
      </c>
    </row>
    <row r="3708" spans="1:12" x14ac:dyDescent="0.2">
      <c r="A3708" t="s">
        <v>13104</v>
      </c>
      <c r="B3708" t="s">
        <v>13105</v>
      </c>
      <c r="C3708" t="s">
        <v>13106</v>
      </c>
      <c r="D3708" t="s">
        <v>456</v>
      </c>
      <c r="E3708" t="s">
        <v>16</v>
      </c>
      <c r="F3708">
        <v>28012</v>
      </c>
      <c r="G3708">
        <v>35.253463799999999</v>
      </c>
      <c r="H3708">
        <v>-81.029745700000007</v>
      </c>
      <c r="I3708">
        <v>3.5</v>
      </c>
      <c r="J3708">
        <v>3</v>
      </c>
      <c r="K3708">
        <v>1</v>
      </c>
      <c r="L3708" t="s">
        <v>6507</v>
      </c>
    </row>
    <row r="3709" spans="1:12" x14ac:dyDescent="0.2">
      <c r="A3709" t="s">
        <v>13107</v>
      </c>
      <c r="B3709" t="s">
        <v>13108</v>
      </c>
      <c r="C3709" t="s">
        <v>13042</v>
      </c>
      <c r="D3709" t="s">
        <v>21</v>
      </c>
      <c r="E3709" t="s">
        <v>16</v>
      </c>
      <c r="F3709">
        <v>28202</v>
      </c>
      <c r="G3709">
        <v>35.231120099999998</v>
      </c>
      <c r="H3709">
        <v>-80.838277000000005</v>
      </c>
      <c r="I3709">
        <v>1</v>
      </c>
      <c r="J3709">
        <v>11</v>
      </c>
      <c r="K3709">
        <v>1</v>
      </c>
      <c r="L3709" t="s">
        <v>13109</v>
      </c>
    </row>
    <row r="3710" spans="1:12" x14ac:dyDescent="0.2">
      <c r="A3710" t="s">
        <v>13110</v>
      </c>
      <c r="B3710" t="s">
        <v>13111</v>
      </c>
      <c r="C3710" t="s">
        <v>1831</v>
      </c>
      <c r="D3710" t="s">
        <v>21</v>
      </c>
      <c r="E3710" t="s">
        <v>16</v>
      </c>
      <c r="F3710">
        <v>28204</v>
      </c>
      <c r="G3710">
        <v>35.2094947</v>
      </c>
      <c r="H3710">
        <v>-80.835512499999993</v>
      </c>
      <c r="I3710">
        <v>4</v>
      </c>
      <c r="J3710">
        <v>3</v>
      </c>
      <c r="K3710">
        <v>0</v>
      </c>
      <c r="L3710" t="s">
        <v>13112</v>
      </c>
    </row>
    <row r="3711" spans="1:12" x14ac:dyDescent="0.2">
      <c r="A3711" t="s">
        <v>13113</v>
      </c>
      <c r="B3711" t="s">
        <v>4532</v>
      </c>
      <c r="C3711" t="s">
        <v>13114</v>
      </c>
      <c r="D3711" t="s">
        <v>39</v>
      </c>
      <c r="E3711" t="s">
        <v>16</v>
      </c>
      <c r="F3711">
        <v>28027</v>
      </c>
      <c r="G3711">
        <v>35.373239499999997</v>
      </c>
      <c r="H3711">
        <v>-80.725382999999994</v>
      </c>
      <c r="I3711">
        <v>4</v>
      </c>
      <c r="J3711">
        <v>18</v>
      </c>
      <c r="K3711">
        <v>1</v>
      </c>
      <c r="L3711" t="s">
        <v>13115</v>
      </c>
    </row>
    <row r="3712" spans="1:12" x14ac:dyDescent="0.2">
      <c r="A3712" t="s">
        <v>13116</v>
      </c>
      <c r="B3712" t="s">
        <v>13117</v>
      </c>
      <c r="C3712" t="s">
        <v>13118</v>
      </c>
      <c r="D3712" t="s">
        <v>21</v>
      </c>
      <c r="E3712" t="s">
        <v>16</v>
      </c>
      <c r="F3712">
        <v>28203</v>
      </c>
      <c r="G3712">
        <v>35.202500999999998</v>
      </c>
      <c r="H3712">
        <v>-80.866015000000004</v>
      </c>
      <c r="I3712">
        <v>4.5</v>
      </c>
      <c r="J3712">
        <v>11</v>
      </c>
      <c r="K3712">
        <v>1</v>
      </c>
      <c r="L3712" t="s">
        <v>13119</v>
      </c>
    </row>
    <row r="3713" spans="1:12" x14ac:dyDescent="0.2">
      <c r="A3713" t="s">
        <v>13120</v>
      </c>
      <c r="B3713" t="s">
        <v>13121</v>
      </c>
      <c r="C3713" t="s">
        <v>13122</v>
      </c>
      <c r="D3713" t="s">
        <v>21</v>
      </c>
      <c r="E3713" t="s">
        <v>16</v>
      </c>
      <c r="F3713">
        <v>28202</v>
      </c>
      <c r="G3713">
        <v>35.232486199999997</v>
      </c>
      <c r="H3713">
        <v>-80.8442261</v>
      </c>
      <c r="I3713">
        <v>4</v>
      </c>
      <c r="J3713">
        <v>69</v>
      </c>
      <c r="K3713">
        <v>0</v>
      </c>
      <c r="L3713" t="s">
        <v>13123</v>
      </c>
    </row>
    <row r="3714" spans="1:12" x14ac:dyDescent="0.2">
      <c r="A3714" t="s">
        <v>13124</v>
      </c>
      <c r="B3714" t="s">
        <v>13125</v>
      </c>
      <c r="D3714" t="s">
        <v>21</v>
      </c>
      <c r="E3714" t="s">
        <v>16</v>
      </c>
      <c r="F3714">
        <v>28202</v>
      </c>
      <c r="G3714">
        <v>35.231402000000003</v>
      </c>
      <c r="H3714">
        <v>-80.845840999999993</v>
      </c>
      <c r="I3714">
        <v>4.5</v>
      </c>
      <c r="J3714">
        <v>17</v>
      </c>
      <c r="K3714">
        <v>1</v>
      </c>
      <c r="L3714" t="s">
        <v>13126</v>
      </c>
    </row>
    <row r="3715" spans="1:12" x14ac:dyDescent="0.2">
      <c r="A3715" t="s">
        <v>13127</v>
      </c>
      <c r="B3715" t="s">
        <v>13128</v>
      </c>
      <c r="C3715" t="s">
        <v>13129</v>
      </c>
      <c r="D3715" t="s">
        <v>15</v>
      </c>
      <c r="E3715" t="s">
        <v>16</v>
      </c>
      <c r="F3715">
        <v>28031</v>
      </c>
      <c r="G3715">
        <v>35.482074500000003</v>
      </c>
      <c r="H3715">
        <v>-80.859698600000002</v>
      </c>
      <c r="I3715">
        <v>5</v>
      </c>
      <c r="J3715">
        <v>5</v>
      </c>
      <c r="K3715">
        <v>0</v>
      </c>
      <c r="L3715" t="s">
        <v>1997</v>
      </c>
    </row>
    <row r="3716" spans="1:12" x14ac:dyDescent="0.2">
      <c r="A3716" t="s">
        <v>13130</v>
      </c>
      <c r="B3716" t="s">
        <v>13131</v>
      </c>
      <c r="C3716" t="s">
        <v>13132</v>
      </c>
      <c r="D3716" t="s">
        <v>1239</v>
      </c>
      <c r="E3716" t="s">
        <v>16</v>
      </c>
      <c r="F3716">
        <v>28107</v>
      </c>
      <c r="G3716">
        <v>35.247000999999997</v>
      </c>
      <c r="H3716">
        <v>-80.585211000000001</v>
      </c>
      <c r="I3716">
        <v>5</v>
      </c>
      <c r="J3716">
        <v>4</v>
      </c>
      <c r="K3716">
        <v>1</v>
      </c>
      <c r="L3716" t="s">
        <v>13133</v>
      </c>
    </row>
    <row r="3717" spans="1:12" x14ac:dyDescent="0.2">
      <c r="A3717" t="s">
        <v>13134</v>
      </c>
      <c r="B3717" t="s">
        <v>13135</v>
      </c>
      <c r="D3717" t="s">
        <v>21</v>
      </c>
      <c r="E3717" t="s">
        <v>16</v>
      </c>
      <c r="F3717">
        <v>28202</v>
      </c>
      <c r="G3717">
        <v>35.191538540899998</v>
      </c>
      <c r="H3717">
        <v>-80.875908436200007</v>
      </c>
      <c r="I3717">
        <v>2.5</v>
      </c>
      <c r="J3717">
        <v>24</v>
      </c>
      <c r="K3717">
        <v>1</v>
      </c>
      <c r="L3717" t="s">
        <v>13136</v>
      </c>
    </row>
    <row r="3718" spans="1:12" x14ac:dyDescent="0.2">
      <c r="A3718" t="s">
        <v>13137</v>
      </c>
      <c r="B3718" t="s">
        <v>13138</v>
      </c>
      <c r="C3718" t="s">
        <v>13139</v>
      </c>
      <c r="D3718" t="s">
        <v>30</v>
      </c>
      <c r="E3718" t="s">
        <v>16</v>
      </c>
      <c r="F3718">
        <v>28056</v>
      </c>
      <c r="G3718">
        <v>35.260738998800001</v>
      </c>
      <c r="H3718">
        <v>-81.113954342900001</v>
      </c>
      <c r="I3718">
        <v>2.5</v>
      </c>
      <c r="J3718">
        <v>6</v>
      </c>
      <c r="K3718">
        <v>0</v>
      </c>
      <c r="L3718" t="s">
        <v>13140</v>
      </c>
    </row>
    <row r="3719" spans="1:12" x14ac:dyDescent="0.2">
      <c r="A3719" t="s">
        <v>13141</v>
      </c>
      <c r="B3719" t="s">
        <v>13142</v>
      </c>
      <c r="C3719" t="s">
        <v>13143</v>
      </c>
      <c r="D3719" t="s">
        <v>21</v>
      </c>
      <c r="E3719" t="s">
        <v>16</v>
      </c>
      <c r="F3719">
        <v>28226</v>
      </c>
      <c r="G3719">
        <v>35.117903800000001</v>
      </c>
      <c r="H3719">
        <v>-80.826209800000001</v>
      </c>
      <c r="I3719">
        <v>3.5</v>
      </c>
      <c r="J3719">
        <v>5</v>
      </c>
      <c r="K3719">
        <v>1</v>
      </c>
      <c r="L3719" t="s">
        <v>119</v>
      </c>
    </row>
    <row r="3720" spans="1:12" x14ac:dyDescent="0.2">
      <c r="A3720" t="s">
        <v>13144</v>
      </c>
      <c r="B3720" t="s">
        <v>13145</v>
      </c>
      <c r="C3720" t="s">
        <v>13146</v>
      </c>
      <c r="D3720" t="s">
        <v>21</v>
      </c>
      <c r="E3720" t="s">
        <v>16</v>
      </c>
      <c r="F3720">
        <v>28205</v>
      </c>
      <c r="G3720">
        <v>35.196533000000002</v>
      </c>
      <c r="H3720">
        <v>-80.7903369</v>
      </c>
      <c r="I3720">
        <v>4.5</v>
      </c>
      <c r="J3720">
        <v>3</v>
      </c>
      <c r="K3720">
        <v>0</v>
      </c>
      <c r="L3720" t="s">
        <v>5827</v>
      </c>
    </row>
    <row r="3721" spans="1:12" x14ac:dyDescent="0.2">
      <c r="A3721" t="s">
        <v>13147</v>
      </c>
      <c r="B3721" t="s">
        <v>13148</v>
      </c>
      <c r="C3721" t="s">
        <v>13149</v>
      </c>
      <c r="D3721" t="s">
        <v>21</v>
      </c>
      <c r="E3721" t="s">
        <v>16</v>
      </c>
      <c r="F3721">
        <v>28208</v>
      </c>
      <c r="G3721">
        <v>35.224235</v>
      </c>
      <c r="H3721">
        <v>-80.902893599999999</v>
      </c>
      <c r="I3721">
        <v>2</v>
      </c>
      <c r="J3721">
        <v>23</v>
      </c>
      <c r="K3721">
        <v>1</v>
      </c>
      <c r="L3721" t="s">
        <v>13150</v>
      </c>
    </row>
    <row r="3722" spans="1:12" x14ac:dyDescent="0.2">
      <c r="A3722" t="s">
        <v>13151</v>
      </c>
      <c r="B3722" t="s">
        <v>13152</v>
      </c>
      <c r="D3722" t="s">
        <v>21</v>
      </c>
      <c r="E3722" t="s">
        <v>16</v>
      </c>
      <c r="F3722">
        <v>28202</v>
      </c>
      <c r="G3722">
        <v>35.232678100000001</v>
      </c>
      <c r="H3722">
        <v>-80.846082199999998</v>
      </c>
      <c r="I3722">
        <v>1.5</v>
      </c>
      <c r="J3722">
        <v>4</v>
      </c>
      <c r="K3722">
        <v>1</v>
      </c>
      <c r="L3722" t="s">
        <v>13153</v>
      </c>
    </row>
    <row r="3723" spans="1:12" x14ac:dyDescent="0.2">
      <c r="A3723" t="s">
        <v>13154</v>
      </c>
      <c r="B3723" t="s">
        <v>13155</v>
      </c>
      <c r="C3723" t="s">
        <v>13156</v>
      </c>
      <c r="D3723" t="s">
        <v>643</v>
      </c>
      <c r="E3723" t="s">
        <v>16</v>
      </c>
      <c r="F3723">
        <v>28079</v>
      </c>
      <c r="G3723">
        <v>35.069159499999998</v>
      </c>
      <c r="H3723">
        <v>-80.678403700000004</v>
      </c>
      <c r="I3723">
        <v>4.5</v>
      </c>
      <c r="J3723">
        <v>9</v>
      </c>
      <c r="K3723">
        <v>1</v>
      </c>
      <c r="L3723" t="s">
        <v>13157</v>
      </c>
    </row>
    <row r="3724" spans="1:12" x14ac:dyDescent="0.2">
      <c r="A3724" t="s">
        <v>13158</v>
      </c>
      <c r="B3724" t="s">
        <v>13159</v>
      </c>
      <c r="C3724" t="s">
        <v>4319</v>
      </c>
      <c r="D3724" t="s">
        <v>30</v>
      </c>
      <c r="E3724" t="s">
        <v>16</v>
      </c>
      <c r="F3724">
        <v>28054</v>
      </c>
      <c r="G3724">
        <v>35.265694099999997</v>
      </c>
      <c r="H3724">
        <v>-81.146838900000006</v>
      </c>
      <c r="I3724">
        <v>4</v>
      </c>
      <c r="J3724">
        <v>4</v>
      </c>
      <c r="K3724">
        <v>1</v>
      </c>
      <c r="L3724" t="s">
        <v>13160</v>
      </c>
    </row>
    <row r="3725" spans="1:12" x14ac:dyDescent="0.2">
      <c r="A3725" t="s">
        <v>13161</v>
      </c>
      <c r="B3725" t="s">
        <v>101</v>
      </c>
      <c r="C3725" t="s">
        <v>13162</v>
      </c>
      <c r="D3725" t="s">
        <v>135</v>
      </c>
      <c r="E3725" t="s">
        <v>16</v>
      </c>
      <c r="F3725">
        <v>28105</v>
      </c>
      <c r="G3725">
        <v>35.081684500000001</v>
      </c>
      <c r="H3725">
        <v>-80.731186199999996</v>
      </c>
      <c r="I3725">
        <v>2</v>
      </c>
      <c r="J3725">
        <v>5</v>
      </c>
      <c r="K3725">
        <v>1</v>
      </c>
      <c r="L3725" t="s">
        <v>13163</v>
      </c>
    </row>
    <row r="3726" spans="1:12" x14ac:dyDescent="0.2">
      <c r="A3726" t="s">
        <v>13164</v>
      </c>
      <c r="B3726" t="s">
        <v>13165</v>
      </c>
      <c r="C3726" t="s">
        <v>13166</v>
      </c>
      <c r="D3726" t="s">
        <v>21</v>
      </c>
      <c r="E3726" t="s">
        <v>16</v>
      </c>
      <c r="F3726">
        <v>28208</v>
      </c>
      <c r="G3726">
        <v>35.2144026</v>
      </c>
      <c r="H3726">
        <v>-80.947314599999999</v>
      </c>
      <c r="I3726">
        <v>3.5</v>
      </c>
      <c r="J3726">
        <v>8</v>
      </c>
      <c r="K3726">
        <v>0</v>
      </c>
      <c r="L3726" t="s">
        <v>13167</v>
      </c>
    </row>
    <row r="3727" spans="1:12" x14ac:dyDescent="0.2">
      <c r="A3727" t="s">
        <v>13168</v>
      </c>
      <c r="B3727" t="s">
        <v>13169</v>
      </c>
      <c r="C3727" t="s">
        <v>13170</v>
      </c>
      <c r="D3727" t="s">
        <v>21</v>
      </c>
      <c r="E3727" t="s">
        <v>16</v>
      </c>
      <c r="F3727">
        <v>28205</v>
      </c>
      <c r="G3727">
        <v>35.230409600000002</v>
      </c>
      <c r="H3727">
        <v>-80.783634599999999</v>
      </c>
      <c r="I3727">
        <v>5</v>
      </c>
      <c r="J3727">
        <v>36</v>
      </c>
      <c r="K3727">
        <v>1</v>
      </c>
      <c r="L3727" t="s">
        <v>13171</v>
      </c>
    </row>
    <row r="3728" spans="1:12" x14ac:dyDescent="0.2">
      <c r="A3728" t="s">
        <v>13172</v>
      </c>
      <c r="B3728" t="s">
        <v>13173</v>
      </c>
      <c r="C3728" t="s">
        <v>13174</v>
      </c>
      <c r="D3728" t="s">
        <v>21</v>
      </c>
      <c r="E3728" t="s">
        <v>16</v>
      </c>
      <c r="F3728">
        <v>28212</v>
      </c>
      <c r="G3728">
        <v>35.201652600000003</v>
      </c>
      <c r="H3728">
        <v>-80.736902400000005</v>
      </c>
      <c r="I3728">
        <v>5</v>
      </c>
      <c r="J3728">
        <v>4</v>
      </c>
      <c r="K3728">
        <v>1</v>
      </c>
      <c r="L3728" t="s">
        <v>13175</v>
      </c>
    </row>
    <row r="3729" spans="1:12" x14ac:dyDescent="0.2">
      <c r="A3729" t="s">
        <v>13176</v>
      </c>
      <c r="B3729" t="s">
        <v>13177</v>
      </c>
      <c r="C3729" t="s">
        <v>13178</v>
      </c>
      <c r="D3729" t="s">
        <v>15</v>
      </c>
      <c r="E3729" t="s">
        <v>16</v>
      </c>
      <c r="F3729">
        <v>28031</v>
      </c>
      <c r="G3729">
        <v>35.454189999999997</v>
      </c>
      <c r="H3729">
        <v>-80.859309999999994</v>
      </c>
      <c r="I3729">
        <v>4</v>
      </c>
      <c r="J3729">
        <v>19</v>
      </c>
      <c r="K3729">
        <v>1</v>
      </c>
      <c r="L3729" t="s">
        <v>13179</v>
      </c>
    </row>
    <row r="3730" spans="1:12" x14ac:dyDescent="0.2">
      <c r="A3730" t="s">
        <v>13180</v>
      </c>
      <c r="B3730" t="s">
        <v>2423</v>
      </c>
      <c r="C3730" t="s">
        <v>13181</v>
      </c>
      <c r="D3730" t="s">
        <v>21</v>
      </c>
      <c r="E3730" t="s">
        <v>16</v>
      </c>
      <c r="F3730">
        <v>28277</v>
      </c>
      <c r="G3730">
        <v>35.031481075499997</v>
      </c>
      <c r="H3730">
        <v>-80.852272510500001</v>
      </c>
      <c r="I3730">
        <v>2.5</v>
      </c>
      <c r="J3730">
        <v>20</v>
      </c>
      <c r="K3730">
        <v>1</v>
      </c>
      <c r="L3730" t="s">
        <v>489</v>
      </c>
    </row>
    <row r="3731" spans="1:12" x14ac:dyDescent="0.2">
      <c r="A3731" t="s">
        <v>13182</v>
      </c>
      <c r="B3731" t="s">
        <v>3106</v>
      </c>
      <c r="C3731" t="s">
        <v>13183</v>
      </c>
      <c r="D3731" t="s">
        <v>21</v>
      </c>
      <c r="E3731" t="s">
        <v>16</v>
      </c>
      <c r="F3731">
        <v>28273</v>
      </c>
      <c r="G3731">
        <v>35.127333</v>
      </c>
      <c r="H3731">
        <v>-80.876481999999996</v>
      </c>
      <c r="I3731">
        <v>5</v>
      </c>
      <c r="J3731">
        <v>3</v>
      </c>
      <c r="K3731">
        <v>1</v>
      </c>
      <c r="L3731" t="s">
        <v>3108</v>
      </c>
    </row>
    <row r="3732" spans="1:12" x14ac:dyDescent="0.2">
      <c r="A3732" t="s">
        <v>13184</v>
      </c>
      <c r="B3732" t="s">
        <v>13185</v>
      </c>
      <c r="C3732" t="s">
        <v>13186</v>
      </c>
      <c r="D3732" t="s">
        <v>21</v>
      </c>
      <c r="E3732" t="s">
        <v>16</v>
      </c>
      <c r="F3732">
        <v>28202</v>
      </c>
      <c r="G3732">
        <v>35.226885099999997</v>
      </c>
      <c r="H3732">
        <v>-80.844237899999996</v>
      </c>
      <c r="I3732">
        <v>5</v>
      </c>
      <c r="J3732">
        <v>6</v>
      </c>
      <c r="K3732">
        <v>1</v>
      </c>
      <c r="L3732" t="s">
        <v>188</v>
      </c>
    </row>
    <row r="3733" spans="1:12" x14ac:dyDescent="0.2">
      <c r="A3733" t="s">
        <v>13187</v>
      </c>
      <c r="B3733" t="s">
        <v>13188</v>
      </c>
      <c r="C3733" t="s">
        <v>13189</v>
      </c>
      <c r="D3733" t="s">
        <v>39</v>
      </c>
      <c r="E3733" t="s">
        <v>16</v>
      </c>
      <c r="F3733">
        <v>28027</v>
      </c>
      <c r="G3733">
        <v>35.372941649099999</v>
      </c>
      <c r="H3733">
        <v>-80.724321086000003</v>
      </c>
      <c r="I3733">
        <v>4.5</v>
      </c>
      <c r="J3733">
        <v>3</v>
      </c>
      <c r="K3733">
        <v>0</v>
      </c>
      <c r="L3733" t="s">
        <v>13190</v>
      </c>
    </row>
    <row r="3734" spans="1:12" x14ac:dyDescent="0.2">
      <c r="A3734" t="s">
        <v>13191</v>
      </c>
      <c r="B3734" t="s">
        <v>4900</v>
      </c>
      <c r="C3734" t="s">
        <v>13192</v>
      </c>
      <c r="D3734" t="s">
        <v>62</v>
      </c>
      <c r="E3734" t="s">
        <v>16</v>
      </c>
      <c r="F3734">
        <v>28227</v>
      </c>
      <c r="G3734">
        <v>35.178879999999999</v>
      </c>
      <c r="H3734">
        <v>-80.650254000000004</v>
      </c>
      <c r="I3734">
        <v>3.5</v>
      </c>
      <c r="J3734">
        <v>12</v>
      </c>
      <c r="K3734">
        <v>1</v>
      </c>
      <c r="L3734" t="s">
        <v>3405</v>
      </c>
    </row>
    <row r="3735" spans="1:12" x14ac:dyDescent="0.2">
      <c r="A3735" t="s">
        <v>13193</v>
      </c>
      <c r="B3735" t="s">
        <v>13194</v>
      </c>
      <c r="C3735" t="s">
        <v>13195</v>
      </c>
      <c r="D3735" t="s">
        <v>135</v>
      </c>
      <c r="E3735" t="s">
        <v>16</v>
      </c>
      <c r="F3735">
        <v>28105</v>
      </c>
      <c r="G3735">
        <v>35.119104100000001</v>
      </c>
      <c r="H3735">
        <v>-80.695753999999994</v>
      </c>
      <c r="I3735">
        <v>4.5</v>
      </c>
      <c r="J3735">
        <v>21</v>
      </c>
      <c r="K3735">
        <v>1</v>
      </c>
      <c r="L3735" t="s">
        <v>713</v>
      </c>
    </row>
    <row r="3736" spans="1:12" x14ac:dyDescent="0.2">
      <c r="A3736" t="s">
        <v>13196</v>
      </c>
      <c r="B3736" t="s">
        <v>13197</v>
      </c>
      <c r="C3736" t="s">
        <v>13198</v>
      </c>
      <c r="D3736" t="s">
        <v>21</v>
      </c>
      <c r="E3736" t="s">
        <v>16</v>
      </c>
      <c r="F3736">
        <v>28208</v>
      </c>
      <c r="G3736">
        <v>35.243063900000003</v>
      </c>
      <c r="H3736">
        <v>-80.889358200000004</v>
      </c>
      <c r="I3736">
        <v>2.5</v>
      </c>
      <c r="J3736">
        <v>35</v>
      </c>
      <c r="K3736">
        <v>1</v>
      </c>
      <c r="L3736" t="s">
        <v>13199</v>
      </c>
    </row>
    <row r="3737" spans="1:12" x14ac:dyDescent="0.2">
      <c r="A3737" t="s">
        <v>13200</v>
      </c>
      <c r="B3737" t="s">
        <v>13201</v>
      </c>
      <c r="C3737" t="s">
        <v>13202</v>
      </c>
      <c r="D3737" t="s">
        <v>643</v>
      </c>
      <c r="E3737" t="s">
        <v>16</v>
      </c>
      <c r="F3737">
        <v>28079</v>
      </c>
      <c r="G3737">
        <v>35.0782977</v>
      </c>
      <c r="H3737">
        <v>-80.661779999999993</v>
      </c>
      <c r="I3737">
        <v>3.5</v>
      </c>
      <c r="J3737">
        <v>3</v>
      </c>
      <c r="K3737">
        <v>1</v>
      </c>
      <c r="L3737" t="s">
        <v>13203</v>
      </c>
    </row>
    <row r="3738" spans="1:12" x14ac:dyDescent="0.2">
      <c r="A3738" t="s">
        <v>13204</v>
      </c>
      <c r="B3738" t="s">
        <v>13205</v>
      </c>
      <c r="C3738" t="s">
        <v>13206</v>
      </c>
      <c r="D3738" t="s">
        <v>39</v>
      </c>
      <c r="E3738" t="s">
        <v>16</v>
      </c>
      <c r="F3738">
        <v>28025</v>
      </c>
      <c r="G3738">
        <v>35.447892500000002</v>
      </c>
      <c r="H3738">
        <v>-80.599529899999993</v>
      </c>
      <c r="I3738">
        <v>1</v>
      </c>
      <c r="J3738">
        <v>3</v>
      </c>
      <c r="K3738">
        <v>1</v>
      </c>
      <c r="L3738" t="s">
        <v>13207</v>
      </c>
    </row>
    <row r="3739" spans="1:12" x14ac:dyDescent="0.2">
      <c r="A3739" t="s">
        <v>13208</v>
      </c>
      <c r="B3739" t="s">
        <v>1407</v>
      </c>
      <c r="C3739" t="s">
        <v>13209</v>
      </c>
      <c r="D3739" t="s">
        <v>588</v>
      </c>
      <c r="E3739" t="s">
        <v>16</v>
      </c>
      <c r="F3739">
        <v>28110</v>
      </c>
      <c r="G3739">
        <v>35.022863899999997</v>
      </c>
      <c r="H3739">
        <v>-80.580342114000004</v>
      </c>
      <c r="I3739">
        <v>1.5</v>
      </c>
      <c r="J3739">
        <v>6</v>
      </c>
      <c r="K3739">
        <v>1</v>
      </c>
      <c r="L3739" t="s">
        <v>13210</v>
      </c>
    </row>
    <row r="3740" spans="1:12" x14ac:dyDescent="0.2">
      <c r="A3740" t="s">
        <v>13211</v>
      </c>
      <c r="B3740" t="s">
        <v>13212</v>
      </c>
      <c r="C3740" t="s">
        <v>13213</v>
      </c>
      <c r="D3740" t="s">
        <v>21</v>
      </c>
      <c r="E3740" t="s">
        <v>16</v>
      </c>
      <c r="F3740">
        <v>28226</v>
      </c>
      <c r="G3740">
        <v>35.146966399999997</v>
      </c>
      <c r="H3740">
        <v>-80.809099700000004</v>
      </c>
      <c r="I3740">
        <v>3.5</v>
      </c>
      <c r="J3740">
        <v>9</v>
      </c>
      <c r="K3740">
        <v>1</v>
      </c>
      <c r="L3740" t="s">
        <v>13214</v>
      </c>
    </row>
    <row r="3741" spans="1:12" x14ac:dyDescent="0.2">
      <c r="A3741" t="s">
        <v>13215</v>
      </c>
      <c r="B3741" t="s">
        <v>13216</v>
      </c>
      <c r="C3741" t="s">
        <v>13217</v>
      </c>
      <c r="D3741" t="s">
        <v>21</v>
      </c>
      <c r="E3741" t="s">
        <v>16</v>
      </c>
      <c r="F3741">
        <v>28273</v>
      </c>
      <c r="G3741">
        <v>35.133867000000002</v>
      </c>
      <c r="H3741">
        <v>-80.893260999999995</v>
      </c>
      <c r="I3741">
        <v>3.5</v>
      </c>
      <c r="J3741">
        <v>3</v>
      </c>
      <c r="K3741">
        <v>1</v>
      </c>
      <c r="L3741" t="s">
        <v>2905</v>
      </c>
    </row>
    <row r="3742" spans="1:12" x14ac:dyDescent="0.2">
      <c r="A3742" t="s">
        <v>13218</v>
      </c>
      <c r="B3742" t="s">
        <v>13219</v>
      </c>
      <c r="C3742" t="s">
        <v>13220</v>
      </c>
      <c r="D3742" t="s">
        <v>21</v>
      </c>
      <c r="E3742" t="s">
        <v>16</v>
      </c>
      <c r="F3742">
        <v>28211</v>
      </c>
      <c r="G3742">
        <v>35.153065099999999</v>
      </c>
      <c r="H3742">
        <v>-80.828047499999997</v>
      </c>
      <c r="I3742">
        <v>3.5</v>
      </c>
      <c r="J3742">
        <v>9</v>
      </c>
      <c r="K3742">
        <v>1</v>
      </c>
      <c r="L3742" t="s">
        <v>13221</v>
      </c>
    </row>
    <row r="3743" spans="1:12" x14ac:dyDescent="0.2">
      <c r="A3743" t="s">
        <v>13222</v>
      </c>
      <c r="B3743" t="s">
        <v>1769</v>
      </c>
      <c r="C3743" t="s">
        <v>13223</v>
      </c>
      <c r="D3743" t="s">
        <v>643</v>
      </c>
      <c r="E3743" t="s">
        <v>16</v>
      </c>
      <c r="F3743">
        <v>28079</v>
      </c>
      <c r="G3743">
        <v>35.071120999999998</v>
      </c>
      <c r="H3743">
        <v>-80.646347000000006</v>
      </c>
      <c r="I3743">
        <v>4.5</v>
      </c>
      <c r="J3743">
        <v>9</v>
      </c>
      <c r="K3743">
        <v>1</v>
      </c>
      <c r="L3743" t="s">
        <v>3172</v>
      </c>
    </row>
    <row r="3744" spans="1:12" x14ac:dyDescent="0.2">
      <c r="A3744" t="s">
        <v>13224</v>
      </c>
      <c r="B3744" t="s">
        <v>13225</v>
      </c>
      <c r="C3744" t="s">
        <v>13226</v>
      </c>
      <c r="D3744" t="s">
        <v>15</v>
      </c>
      <c r="E3744" t="s">
        <v>16</v>
      </c>
      <c r="F3744">
        <v>28031</v>
      </c>
      <c r="G3744">
        <v>35.476030000000002</v>
      </c>
      <c r="H3744">
        <v>-80.889135899999999</v>
      </c>
      <c r="I3744">
        <v>4</v>
      </c>
      <c r="J3744">
        <v>3</v>
      </c>
      <c r="K3744">
        <v>0</v>
      </c>
      <c r="L3744" t="s">
        <v>188</v>
      </c>
    </row>
    <row r="3745" spans="1:12" x14ac:dyDescent="0.2">
      <c r="A3745" t="s">
        <v>13227</v>
      </c>
      <c r="B3745" t="s">
        <v>13228</v>
      </c>
      <c r="C3745" t="s">
        <v>13229</v>
      </c>
      <c r="D3745" t="s">
        <v>295</v>
      </c>
      <c r="E3745" t="s">
        <v>16</v>
      </c>
      <c r="F3745">
        <v>28134</v>
      </c>
      <c r="G3745">
        <v>35.091023100000001</v>
      </c>
      <c r="H3745">
        <v>-80.886094999999997</v>
      </c>
      <c r="I3745">
        <v>3.5</v>
      </c>
      <c r="J3745">
        <v>3</v>
      </c>
      <c r="K3745">
        <v>1</v>
      </c>
      <c r="L3745" t="s">
        <v>713</v>
      </c>
    </row>
    <row r="3746" spans="1:12" x14ac:dyDescent="0.2">
      <c r="A3746" t="s">
        <v>13230</v>
      </c>
      <c r="B3746" t="s">
        <v>13231</v>
      </c>
      <c r="C3746" t="s">
        <v>13232</v>
      </c>
      <c r="D3746" t="s">
        <v>21</v>
      </c>
      <c r="E3746" t="s">
        <v>16</v>
      </c>
      <c r="F3746">
        <v>28206</v>
      </c>
      <c r="G3746">
        <v>35.233090300000001</v>
      </c>
      <c r="H3746">
        <v>-80.8279821</v>
      </c>
      <c r="I3746">
        <v>5</v>
      </c>
      <c r="J3746">
        <v>5</v>
      </c>
      <c r="K3746">
        <v>1</v>
      </c>
      <c r="L3746" t="s">
        <v>13233</v>
      </c>
    </row>
    <row r="3747" spans="1:12" x14ac:dyDescent="0.2">
      <c r="A3747" t="s">
        <v>13234</v>
      </c>
      <c r="B3747" t="s">
        <v>3420</v>
      </c>
      <c r="C3747" t="s">
        <v>13235</v>
      </c>
      <c r="D3747" t="s">
        <v>601</v>
      </c>
      <c r="E3747" t="s">
        <v>16</v>
      </c>
      <c r="F3747">
        <v>28083</v>
      </c>
      <c r="G3747">
        <v>35.447460300000003</v>
      </c>
      <c r="H3747">
        <v>-80.607044000000002</v>
      </c>
      <c r="I3747">
        <v>1</v>
      </c>
      <c r="J3747">
        <v>4</v>
      </c>
      <c r="K3747">
        <v>1</v>
      </c>
      <c r="L3747" t="s">
        <v>3004</v>
      </c>
    </row>
    <row r="3748" spans="1:12" x14ac:dyDescent="0.2">
      <c r="A3748" t="s">
        <v>13236</v>
      </c>
      <c r="B3748" t="s">
        <v>13237</v>
      </c>
      <c r="C3748" t="s">
        <v>13238</v>
      </c>
      <c r="D3748" t="s">
        <v>39</v>
      </c>
      <c r="E3748" t="s">
        <v>16</v>
      </c>
      <c r="F3748">
        <v>28027</v>
      </c>
      <c r="G3748">
        <v>35.365278000000004</v>
      </c>
      <c r="H3748">
        <v>-80.709821000000005</v>
      </c>
      <c r="I3748">
        <v>2.5</v>
      </c>
      <c r="J3748">
        <v>7</v>
      </c>
      <c r="K3748">
        <v>1</v>
      </c>
      <c r="L3748" t="s">
        <v>13239</v>
      </c>
    </row>
    <row r="3749" spans="1:12" x14ac:dyDescent="0.2">
      <c r="A3749" t="s">
        <v>13240</v>
      </c>
      <c r="B3749" t="s">
        <v>13241</v>
      </c>
      <c r="C3749" t="s">
        <v>13242</v>
      </c>
      <c r="D3749" t="s">
        <v>643</v>
      </c>
      <c r="E3749" t="s">
        <v>16</v>
      </c>
      <c r="F3749">
        <v>28104</v>
      </c>
      <c r="G3749">
        <v>35.091795400000002</v>
      </c>
      <c r="H3749">
        <v>-80.688648400000005</v>
      </c>
      <c r="I3749">
        <v>3.5</v>
      </c>
      <c r="J3749">
        <v>5</v>
      </c>
      <c r="K3749">
        <v>1</v>
      </c>
      <c r="L3749" t="s">
        <v>457</v>
      </c>
    </row>
    <row r="3750" spans="1:12" x14ac:dyDescent="0.2">
      <c r="A3750" t="s">
        <v>13243</v>
      </c>
      <c r="B3750" t="s">
        <v>13244</v>
      </c>
      <c r="C3750" t="s">
        <v>13245</v>
      </c>
      <c r="D3750" t="s">
        <v>21</v>
      </c>
      <c r="E3750" t="s">
        <v>16</v>
      </c>
      <c r="F3750">
        <v>28209</v>
      </c>
      <c r="G3750">
        <v>35.174401600000003</v>
      </c>
      <c r="H3750">
        <v>-80.839465599999997</v>
      </c>
      <c r="I3750">
        <v>5</v>
      </c>
      <c r="J3750">
        <v>5</v>
      </c>
      <c r="K3750">
        <v>1</v>
      </c>
      <c r="L3750" t="s">
        <v>13246</v>
      </c>
    </row>
    <row r="3751" spans="1:12" x14ac:dyDescent="0.2">
      <c r="A3751" t="e">
        <f>-XKf6zmskFBPm_ClDl8qgQ</f>
        <v>#NAME?</v>
      </c>
      <c r="B3751" t="s">
        <v>13247</v>
      </c>
      <c r="C3751" t="s">
        <v>13248</v>
      </c>
      <c r="D3751" t="s">
        <v>15</v>
      </c>
      <c r="E3751" t="s">
        <v>16</v>
      </c>
      <c r="F3751">
        <v>28031</v>
      </c>
      <c r="G3751">
        <v>35.480771500000003</v>
      </c>
      <c r="H3751">
        <v>-80.883479899999998</v>
      </c>
      <c r="I3751">
        <v>5</v>
      </c>
      <c r="J3751">
        <v>6</v>
      </c>
      <c r="K3751">
        <v>1</v>
      </c>
      <c r="L3751" t="s">
        <v>13249</v>
      </c>
    </row>
    <row r="3752" spans="1:12" x14ac:dyDescent="0.2">
      <c r="A3752" t="s">
        <v>13250</v>
      </c>
      <c r="B3752" t="s">
        <v>13251</v>
      </c>
      <c r="C3752" t="s">
        <v>13252</v>
      </c>
      <c r="D3752" t="s">
        <v>359</v>
      </c>
      <c r="E3752" t="s">
        <v>16</v>
      </c>
      <c r="F3752">
        <v>28036</v>
      </c>
      <c r="G3752">
        <v>35.494928799999997</v>
      </c>
      <c r="H3752">
        <v>-80.796087600000007</v>
      </c>
      <c r="I3752">
        <v>4.5</v>
      </c>
      <c r="J3752">
        <v>6</v>
      </c>
      <c r="K3752">
        <v>1</v>
      </c>
      <c r="L3752" t="s">
        <v>13253</v>
      </c>
    </row>
    <row r="3753" spans="1:12" x14ac:dyDescent="0.2">
      <c r="A3753" t="s">
        <v>13254</v>
      </c>
      <c r="B3753" t="s">
        <v>13255</v>
      </c>
      <c r="C3753" t="s">
        <v>13256</v>
      </c>
      <c r="D3753" t="s">
        <v>21</v>
      </c>
      <c r="E3753" t="s">
        <v>16</v>
      </c>
      <c r="F3753">
        <v>28202</v>
      </c>
      <c r="G3753">
        <v>35.232494000000003</v>
      </c>
      <c r="H3753">
        <v>-80.846211999999994</v>
      </c>
      <c r="I3753">
        <v>4.5</v>
      </c>
      <c r="J3753">
        <v>18</v>
      </c>
      <c r="K3753">
        <v>1</v>
      </c>
      <c r="L3753" t="s">
        <v>901</v>
      </c>
    </row>
    <row r="3754" spans="1:12" x14ac:dyDescent="0.2">
      <c r="A3754" t="s">
        <v>13257</v>
      </c>
      <c r="B3754" t="s">
        <v>13258</v>
      </c>
      <c r="C3754" t="s">
        <v>13259</v>
      </c>
      <c r="D3754" t="s">
        <v>21</v>
      </c>
      <c r="E3754" t="s">
        <v>16</v>
      </c>
      <c r="F3754">
        <v>28210</v>
      </c>
      <c r="G3754">
        <v>35.146534500000001</v>
      </c>
      <c r="H3754">
        <v>-80.827009200000006</v>
      </c>
      <c r="I3754">
        <v>4.5</v>
      </c>
      <c r="J3754">
        <v>11</v>
      </c>
      <c r="K3754">
        <v>1</v>
      </c>
      <c r="L3754" t="s">
        <v>13260</v>
      </c>
    </row>
    <row r="3755" spans="1:12" x14ac:dyDescent="0.2">
      <c r="A3755" t="s">
        <v>13261</v>
      </c>
      <c r="B3755" t="s">
        <v>13262</v>
      </c>
      <c r="C3755" t="s">
        <v>13263</v>
      </c>
      <c r="D3755" t="s">
        <v>21</v>
      </c>
      <c r="E3755" t="s">
        <v>16</v>
      </c>
      <c r="F3755">
        <v>28277</v>
      </c>
      <c r="G3755">
        <v>35.062753200000003</v>
      </c>
      <c r="H3755">
        <v>-80.812648199999998</v>
      </c>
      <c r="I3755">
        <v>3</v>
      </c>
      <c r="J3755">
        <v>16</v>
      </c>
      <c r="K3755">
        <v>1</v>
      </c>
      <c r="L3755" t="s">
        <v>188</v>
      </c>
    </row>
    <row r="3756" spans="1:12" x14ac:dyDescent="0.2">
      <c r="A3756" t="s">
        <v>13264</v>
      </c>
      <c r="B3756" t="s">
        <v>13265</v>
      </c>
      <c r="C3756" t="s">
        <v>13266</v>
      </c>
      <c r="D3756" t="s">
        <v>588</v>
      </c>
      <c r="E3756" t="s">
        <v>16</v>
      </c>
      <c r="F3756">
        <v>28110</v>
      </c>
      <c r="G3756">
        <v>35.001933800000003</v>
      </c>
      <c r="H3756">
        <v>-80.566890099999995</v>
      </c>
      <c r="I3756">
        <v>1</v>
      </c>
      <c r="J3756">
        <v>6</v>
      </c>
      <c r="K3756">
        <v>1</v>
      </c>
      <c r="L3756" t="s">
        <v>709</v>
      </c>
    </row>
    <row r="3757" spans="1:12" x14ac:dyDescent="0.2">
      <c r="A3757" t="s">
        <v>13267</v>
      </c>
      <c r="B3757" t="s">
        <v>13268</v>
      </c>
      <c r="C3757" t="s">
        <v>13269</v>
      </c>
      <c r="D3757" t="s">
        <v>135</v>
      </c>
      <c r="E3757" t="s">
        <v>16</v>
      </c>
      <c r="F3757">
        <v>28105</v>
      </c>
      <c r="G3757">
        <v>35.115407400000002</v>
      </c>
      <c r="H3757">
        <v>-80.720792000000003</v>
      </c>
      <c r="I3757">
        <v>4</v>
      </c>
      <c r="J3757">
        <v>197</v>
      </c>
      <c r="K3757">
        <v>0</v>
      </c>
      <c r="L3757" t="s">
        <v>9208</v>
      </c>
    </row>
    <row r="3758" spans="1:12" x14ac:dyDescent="0.2">
      <c r="A3758" t="s">
        <v>13270</v>
      </c>
      <c r="B3758" t="s">
        <v>13271</v>
      </c>
      <c r="C3758" t="s">
        <v>13272</v>
      </c>
      <c r="D3758" t="s">
        <v>21</v>
      </c>
      <c r="E3758" t="s">
        <v>16</v>
      </c>
      <c r="F3758">
        <v>28278</v>
      </c>
      <c r="G3758">
        <v>35.169317374499997</v>
      </c>
      <c r="H3758">
        <v>-80.970344096700003</v>
      </c>
      <c r="I3758">
        <v>1.5</v>
      </c>
      <c r="J3758">
        <v>7</v>
      </c>
      <c r="K3758">
        <v>1</v>
      </c>
      <c r="L3758" t="s">
        <v>13273</v>
      </c>
    </row>
    <row r="3759" spans="1:12" x14ac:dyDescent="0.2">
      <c r="A3759" t="s">
        <v>13274</v>
      </c>
      <c r="B3759" t="s">
        <v>3088</v>
      </c>
      <c r="C3759" t="s">
        <v>391</v>
      </c>
      <c r="D3759" t="s">
        <v>21</v>
      </c>
      <c r="E3759" t="s">
        <v>16</v>
      </c>
      <c r="F3759">
        <v>28211</v>
      </c>
      <c r="G3759">
        <v>35.152231100000002</v>
      </c>
      <c r="H3759">
        <v>-80.831896799999996</v>
      </c>
      <c r="I3759">
        <v>2.5</v>
      </c>
      <c r="J3759">
        <v>11</v>
      </c>
      <c r="K3759">
        <v>1</v>
      </c>
      <c r="L3759" t="s">
        <v>13275</v>
      </c>
    </row>
    <row r="3760" spans="1:12" x14ac:dyDescent="0.2">
      <c r="A3760" t="s">
        <v>13276</v>
      </c>
      <c r="B3760" t="s">
        <v>13277</v>
      </c>
      <c r="C3760" t="s">
        <v>13278</v>
      </c>
      <c r="D3760" t="s">
        <v>15</v>
      </c>
      <c r="E3760" t="s">
        <v>16</v>
      </c>
      <c r="F3760">
        <v>28031</v>
      </c>
      <c r="G3760">
        <v>35.480277000000001</v>
      </c>
      <c r="H3760">
        <v>-80.887552999999997</v>
      </c>
      <c r="I3760">
        <v>5</v>
      </c>
      <c r="J3760">
        <v>9</v>
      </c>
      <c r="K3760">
        <v>1</v>
      </c>
      <c r="L3760" t="s">
        <v>287</v>
      </c>
    </row>
    <row r="3761" spans="1:12" x14ac:dyDescent="0.2">
      <c r="A3761" t="s">
        <v>13279</v>
      </c>
      <c r="B3761" t="s">
        <v>641</v>
      </c>
      <c r="C3761" t="s">
        <v>13280</v>
      </c>
      <c r="D3761" t="s">
        <v>21</v>
      </c>
      <c r="E3761" t="s">
        <v>16</v>
      </c>
      <c r="F3761">
        <v>28277</v>
      </c>
      <c r="G3761">
        <v>35.037217200000001</v>
      </c>
      <c r="H3761">
        <v>-80.805747987800004</v>
      </c>
      <c r="I3761">
        <v>1.5</v>
      </c>
      <c r="J3761">
        <v>63</v>
      </c>
      <c r="K3761">
        <v>1</v>
      </c>
      <c r="L3761" t="s">
        <v>13281</v>
      </c>
    </row>
    <row r="3762" spans="1:12" x14ac:dyDescent="0.2">
      <c r="A3762" t="s">
        <v>13282</v>
      </c>
      <c r="B3762" t="s">
        <v>13283</v>
      </c>
      <c r="C3762" t="s">
        <v>5127</v>
      </c>
      <c r="D3762" t="s">
        <v>30</v>
      </c>
      <c r="E3762" t="s">
        <v>16</v>
      </c>
      <c r="F3762">
        <v>28056</v>
      </c>
      <c r="G3762">
        <v>35.261747396300002</v>
      </c>
      <c r="H3762">
        <v>-81.124775558699994</v>
      </c>
      <c r="I3762">
        <v>4</v>
      </c>
      <c r="J3762">
        <v>27</v>
      </c>
      <c r="K3762">
        <v>1</v>
      </c>
      <c r="L3762" t="s">
        <v>5317</v>
      </c>
    </row>
    <row r="3763" spans="1:12" x14ac:dyDescent="0.2">
      <c r="A3763" t="s">
        <v>13284</v>
      </c>
      <c r="B3763" t="s">
        <v>446</v>
      </c>
      <c r="C3763" t="s">
        <v>13285</v>
      </c>
      <c r="D3763" t="s">
        <v>21</v>
      </c>
      <c r="E3763" t="s">
        <v>16</v>
      </c>
      <c r="F3763">
        <v>28203</v>
      </c>
      <c r="G3763">
        <v>35.2013769</v>
      </c>
      <c r="H3763">
        <v>-80.843379400000003</v>
      </c>
      <c r="I3763">
        <v>3.5</v>
      </c>
      <c r="J3763">
        <v>111</v>
      </c>
      <c r="K3763">
        <v>1</v>
      </c>
      <c r="L3763" t="s">
        <v>13286</v>
      </c>
    </row>
    <row r="3764" spans="1:12" x14ac:dyDescent="0.2">
      <c r="A3764" t="s">
        <v>13287</v>
      </c>
      <c r="B3764" t="s">
        <v>1178</v>
      </c>
      <c r="C3764" t="s">
        <v>13288</v>
      </c>
      <c r="D3764" t="s">
        <v>167</v>
      </c>
      <c r="E3764" t="s">
        <v>16</v>
      </c>
      <c r="F3764">
        <v>28075</v>
      </c>
      <c r="G3764">
        <v>35.322051946899997</v>
      </c>
      <c r="H3764">
        <v>-80.650545917499997</v>
      </c>
      <c r="I3764">
        <v>3</v>
      </c>
      <c r="J3764">
        <v>17</v>
      </c>
      <c r="K3764">
        <v>1</v>
      </c>
      <c r="L3764" t="s">
        <v>3953</v>
      </c>
    </row>
    <row r="3765" spans="1:12" x14ac:dyDescent="0.2">
      <c r="A3765" t="s">
        <v>13289</v>
      </c>
      <c r="B3765" t="s">
        <v>13290</v>
      </c>
      <c r="C3765" t="s">
        <v>13291</v>
      </c>
      <c r="D3765" t="s">
        <v>21</v>
      </c>
      <c r="E3765" t="s">
        <v>16</v>
      </c>
      <c r="F3765">
        <v>28262</v>
      </c>
      <c r="G3765">
        <v>35.302630000000001</v>
      </c>
      <c r="H3765">
        <v>-80.798654999999997</v>
      </c>
      <c r="I3765">
        <v>1.5</v>
      </c>
      <c r="J3765">
        <v>3</v>
      </c>
      <c r="K3765">
        <v>1</v>
      </c>
      <c r="L3765" t="s">
        <v>119</v>
      </c>
    </row>
    <row r="3766" spans="1:12" x14ac:dyDescent="0.2">
      <c r="A3766" t="s">
        <v>13292</v>
      </c>
      <c r="B3766" t="s">
        <v>13293</v>
      </c>
      <c r="C3766" t="s">
        <v>13294</v>
      </c>
      <c r="D3766" t="s">
        <v>26</v>
      </c>
      <c r="E3766" t="s">
        <v>16</v>
      </c>
      <c r="F3766">
        <v>28078</v>
      </c>
      <c r="G3766">
        <v>35.439053999999999</v>
      </c>
      <c r="H3766">
        <v>-80.762035999999995</v>
      </c>
      <c r="I3766">
        <v>5</v>
      </c>
      <c r="J3766">
        <v>3</v>
      </c>
      <c r="K3766">
        <v>1</v>
      </c>
      <c r="L3766" t="s">
        <v>13295</v>
      </c>
    </row>
    <row r="3767" spans="1:12" x14ac:dyDescent="0.2">
      <c r="A3767" t="s">
        <v>13296</v>
      </c>
      <c r="B3767" t="s">
        <v>13297</v>
      </c>
      <c r="C3767" t="s">
        <v>13298</v>
      </c>
      <c r="D3767" t="s">
        <v>21</v>
      </c>
      <c r="E3767" t="s">
        <v>16</v>
      </c>
      <c r="F3767">
        <v>28205</v>
      </c>
      <c r="G3767">
        <v>35.2204583173</v>
      </c>
      <c r="H3767">
        <v>-80.811099657499994</v>
      </c>
      <c r="I3767">
        <v>3.5</v>
      </c>
      <c r="J3767">
        <v>12</v>
      </c>
      <c r="K3767">
        <v>1</v>
      </c>
      <c r="L3767" t="s">
        <v>13299</v>
      </c>
    </row>
    <row r="3768" spans="1:12" x14ac:dyDescent="0.2">
      <c r="A3768" t="s">
        <v>13300</v>
      </c>
      <c r="B3768" t="s">
        <v>13301</v>
      </c>
      <c r="C3768" t="s">
        <v>13302</v>
      </c>
      <c r="D3768" t="s">
        <v>21</v>
      </c>
      <c r="E3768" t="s">
        <v>16</v>
      </c>
      <c r="F3768">
        <v>28205</v>
      </c>
      <c r="G3768">
        <v>35.243234999999999</v>
      </c>
      <c r="H3768">
        <v>-80.810668000000007</v>
      </c>
      <c r="I3768">
        <v>5</v>
      </c>
      <c r="J3768">
        <v>15</v>
      </c>
      <c r="K3768">
        <v>1</v>
      </c>
      <c r="L3768" t="s">
        <v>1052</v>
      </c>
    </row>
    <row r="3769" spans="1:12" x14ac:dyDescent="0.2">
      <c r="A3769" t="s">
        <v>13303</v>
      </c>
      <c r="B3769" t="s">
        <v>13304</v>
      </c>
      <c r="C3769" t="s">
        <v>13305</v>
      </c>
      <c r="D3769" t="s">
        <v>135</v>
      </c>
      <c r="E3769" t="s">
        <v>16</v>
      </c>
      <c r="F3769">
        <v>28105</v>
      </c>
      <c r="G3769">
        <v>35.127248999999999</v>
      </c>
      <c r="H3769">
        <v>-80.700230000000005</v>
      </c>
      <c r="I3769">
        <v>3</v>
      </c>
      <c r="J3769">
        <v>4</v>
      </c>
      <c r="K3769">
        <v>0</v>
      </c>
      <c r="L3769" t="s">
        <v>13306</v>
      </c>
    </row>
    <row r="3770" spans="1:12" x14ac:dyDescent="0.2">
      <c r="A3770" t="s">
        <v>13307</v>
      </c>
      <c r="B3770" t="s">
        <v>13308</v>
      </c>
      <c r="C3770" t="s">
        <v>13309</v>
      </c>
      <c r="D3770" t="s">
        <v>15</v>
      </c>
      <c r="E3770" t="s">
        <v>16</v>
      </c>
      <c r="F3770">
        <v>28031</v>
      </c>
      <c r="G3770">
        <v>35.447441891399997</v>
      </c>
      <c r="H3770">
        <v>-80.891303680799993</v>
      </c>
      <c r="I3770">
        <v>4</v>
      </c>
      <c r="J3770">
        <v>154</v>
      </c>
      <c r="K3770">
        <v>1</v>
      </c>
      <c r="L3770" t="s">
        <v>13310</v>
      </c>
    </row>
    <row r="3771" spans="1:12" x14ac:dyDescent="0.2">
      <c r="A3771" t="s">
        <v>13311</v>
      </c>
      <c r="B3771" t="s">
        <v>13312</v>
      </c>
      <c r="C3771" t="s">
        <v>13313</v>
      </c>
      <c r="D3771" t="s">
        <v>26</v>
      </c>
      <c r="E3771" t="s">
        <v>16</v>
      </c>
      <c r="F3771">
        <v>28078</v>
      </c>
      <c r="G3771">
        <v>35.442830000000001</v>
      </c>
      <c r="H3771">
        <v>-80.859357000000003</v>
      </c>
      <c r="I3771">
        <v>3.5</v>
      </c>
      <c r="J3771">
        <v>3</v>
      </c>
      <c r="K3771">
        <v>1</v>
      </c>
      <c r="L3771" t="s">
        <v>13314</v>
      </c>
    </row>
    <row r="3772" spans="1:12" x14ac:dyDescent="0.2">
      <c r="A3772" t="s">
        <v>13315</v>
      </c>
      <c r="B3772" t="s">
        <v>13316</v>
      </c>
      <c r="C3772" t="s">
        <v>13317</v>
      </c>
      <c r="D3772" t="s">
        <v>21</v>
      </c>
      <c r="E3772" t="s">
        <v>16</v>
      </c>
      <c r="F3772">
        <v>28209</v>
      </c>
      <c r="G3772">
        <v>35.174588</v>
      </c>
      <c r="H3772">
        <v>-80.848527000000004</v>
      </c>
      <c r="I3772">
        <v>4</v>
      </c>
      <c r="J3772">
        <v>102</v>
      </c>
      <c r="K3772">
        <v>1</v>
      </c>
      <c r="L3772" t="s">
        <v>13318</v>
      </c>
    </row>
    <row r="3773" spans="1:12" x14ac:dyDescent="0.2">
      <c r="A3773" t="s">
        <v>13319</v>
      </c>
      <c r="B3773" t="s">
        <v>101</v>
      </c>
      <c r="C3773" t="s">
        <v>13320</v>
      </c>
      <c r="D3773" t="s">
        <v>21</v>
      </c>
      <c r="E3773" t="s">
        <v>16</v>
      </c>
      <c r="F3773">
        <v>28277</v>
      </c>
      <c r="G3773">
        <v>35.056528299999997</v>
      </c>
      <c r="H3773">
        <v>-80.850882200000001</v>
      </c>
      <c r="I3773">
        <v>2</v>
      </c>
      <c r="J3773">
        <v>4</v>
      </c>
      <c r="K3773">
        <v>1</v>
      </c>
      <c r="L3773" t="s">
        <v>13321</v>
      </c>
    </row>
    <row r="3774" spans="1:12" x14ac:dyDescent="0.2">
      <c r="A3774" t="s">
        <v>13322</v>
      </c>
      <c r="B3774" t="s">
        <v>13323</v>
      </c>
      <c r="C3774" t="s">
        <v>13324</v>
      </c>
      <c r="D3774" t="s">
        <v>21</v>
      </c>
      <c r="E3774" t="s">
        <v>16</v>
      </c>
      <c r="F3774">
        <v>28208</v>
      </c>
      <c r="G3774">
        <v>35.241872499999999</v>
      </c>
      <c r="H3774">
        <v>-80.887672600000002</v>
      </c>
      <c r="I3774">
        <v>2.5</v>
      </c>
      <c r="J3774">
        <v>16</v>
      </c>
      <c r="K3774">
        <v>1</v>
      </c>
      <c r="L3774" t="s">
        <v>10683</v>
      </c>
    </row>
    <row r="3775" spans="1:12" x14ac:dyDescent="0.2">
      <c r="A3775" t="s">
        <v>13325</v>
      </c>
      <c r="B3775" t="s">
        <v>13326</v>
      </c>
      <c r="C3775" t="s">
        <v>13327</v>
      </c>
      <c r="D3775" t="s">
        <v>21</v>
      </c>
      <c r="E3775" t="s">
        <v>16</v>
      </c>
      <c r="F3775">
        <v>28277</v>
      </c>
      <c r="G3775">
        <v>35.0533973</v>
      </c>
      <c r="H3775">
        <v>-80.812989599999995</v>
      </c>
      <c r="I3775">
        <v>2.5</v>
      </c>
      <c r="J3775">
        <v>99</v>
      </c>
      <c r="K3775">
        <v>1</v>
      </c>
      <c r="L3775" t="s">
        <v>13328</v>
      </c>
    </row>
    <row r="3776" spans="1:12" x14ac:dyDescent="0.2">
      <c r="A3776" t="s">
        <v>13329</v>
      </c>
      <c r="B3776" t="s">
        <v>13330</v>
      </c>
      <c r="C3776" t="s">
        <v>13331</v>
      </c>
      <c r="D3776" t="s">
        <v>295</v>
      </c>
      <c r="E3776" t="s">
        <v>16</v>
      </c>
      <c r="F3776">
        <v>28134</v>
      </c>
      <c r="G3776">
        <v>35.093603000000002</v>
      </c>
      <c r="H3776">
        <v>-80.901264999999995</v>
      </c>
      <c r="I3776">
        <v>2.5</v>
      </c>
      <c r="J3776">
        <v>5</v>
      </c>
      <c r="K3776">
        <v>1</v>
      </c>
      <c r="L3776" t="s">
        <v>457</v>
      </c>
    </row>
    <row r="3777" spans="1:12" x14ac:dyDescent="0.2">
      <c r="A3777" t="s">
        <v>13332</v>
      </c>
      <c r="B3777" t="s">
        <v>13333</v>
      </c>
      <c r="C3777" t="s">
        <v>13334</v>
      </c>
      <c r="D3777" t="s">
        <v>21</v>
      </c>
      <c r="E3777" t="s">
        <v>16</v>
      </c>
      <c r="F3777">
        <v>28211</v>
      </c>
      <c r="G3777">
        <v>35.156094600000003</v>
      </c>
      <c r="H3777">
        <v>-80.824744999999993</v>
      </c>
      <c r="I3777">
        <v>4.5</v>
      </c>
      <c r="J3777">
        <v>30</v>
      </c>
      <c r="K3777">
        <v>1</v>
      </c>
      <c r="L3777" t="s">
        <v>13335</v>
      </c>
    </row>
    <row r="3778" spans="1:12" x14ac:dyDescent="0.2">
      <c r="A3778" t="s">
        <v>13336</v>
      </c>
      <c r="B3778" t="s">
        <v>13337</v>
      </c>
      <c r="C3778" t="s">
        <v>12084</v>
      </c>
      <c r="D3778" t="s">
        <v>21</v>
      </c>
      <c r="E3778" t="s">
        <v>16</v>
      </c>
      <c r="F3778">
        <v>28202</v>
      </c>
      <c r="G3778">
        <v>35.227164799999997</v>
      </c>
      <c r="H3778">
        <v>-80.846341699999996</v>
      </c>
      <c r="I3778">
        <v>1</v>
      </c>
      <c r="J3778">
        <v>6</v>
      </c>
      <c r="K3778">
        <v>1</v>
      </c>
      <c r="L3778" t="s">
        <v>13338</v>
      </c>
    </row>
    <row r="3779" spans="1:12" x14ac:dyDescent="0.2">
      <c r="A3779" t="s">
        <v>13339</v>
      </c>
      <c r="B3779" t="s">
        <v>13340</v>
      </c>
      <c r="C3779" t="s">
        <v>13341</v>
      </c>
      <c r="D3779" t="s">
        <v>21</v>
      </c>
      <c r="E3779" t="s">
        <v>16</v>
      </c>
      <c r="F3779">
        <v>28270</v>
      </c>
      <c r="G3779">
        <v>35.147313500000003</v>
      </c>
      <c r="H3779">
        <v>-80.744048399999997</v>
      </c>
      <c r="I3779">
        <v>4</v>
      </c>
      <c r="J3779">
        <v>28</v>
      </c>
      <c r="K3779">
        <v>1</v>
      </c>
      <c r="L3779" t="s">
        <v>13342</v>
      </c>
    </row>
    <row r="3780" spans="1:12" x14ac:dyDescent="0.2">
      <c r="A3780" t="s">
        <v>13343</v>
      </c>
      <c r="B3780" t="s">
        <v>13344</v>
      </c>
      <c r="C3780" t="s">
        <v>13345</v>
      </c>
      <c r="D3780" t="s">
        <v>135</v>
      </c>
      <c r="E3780" t="s">
        <v>16</v>
      </c>
      <c r="F3780">
        <v>28105</v>
      </c>
      <c r="G3780">
        <v>35.118639600000002</v>
      </c>
      <c r="H3780">
        <v>-80.696437700000004</v>
      </c>
      <c r="I3780">
        <v>4</v>
      </c>
      <c r="J3780">
        <v>23</v>
      </c>
      <c r="K3780">
        <v>1</v>
      </c>
      <c r="L3780" t="s">
        <v>13346</v>
      </c>
    </row>
    <row r="3781" spans="1:12" x14ac:dyDescent="0.2">
      <c r="A3781" t="s">
        <v>13347</v>
      </c>
      <c r="B3781" t="s">
        <v>13348</v>
      </c>
      <c r="C3781" t="s">
        <v>8731</v>
      </c>
      <c r="D3781" t="s">
        <v>21</v>
      </c>
      <c r="E3781" t="s">
        <v>16</v>
      </c>
      <c r="F3781">
        <v>28210</v>
      </c>
      <c r="G3781">
        <v>35.117274000000002</v>
      </c>
      <c r="H3781">
        <v>-80.856801000000004</v>
      </c>
      <c r="I3781">
        <v>3.5</v>
      </c>
      <c r="J3781">
        <v>101</v>
      </c>
      <c r="K3781">
        <v>0</v>
      </c>
      <c r="L3781" t="s">
        <v>13349</v>
      </c>
    </row>
    <row r="3782" spans="1:12" x14ac:dyDescent="0.2">
      <c r="A3782" t="s">
        <v>13350</v>
      </c>
      <c r="B3782" t="s">
        <v>13351</v>
      </c>
      <c r="C3782" t="s">
        <v>13352</v>
      </c>
      <c r="D3782" t="s">
        <v>26</v>
      </c>
      <c r="E3782" t="s">
        <v>16</v>
      </c>
      <c r="F3782">
        <v>28078</v>
      </c>
      <c r="G3782">
        <v>35.442566999999997</v>
      </c>
      <c r="H3782">
        <v>-80.861258699999993</v>
      </c>
      <c r="I3782">
        <v>3.5</v>
      </c>
      <c r="J3782">
        <v>109</v>
      </c>
      <c r="K3782">
        <v>1</v>
      </c>
      <c r="L3782" t="s">
        <v>13353</v>
      </c>
    </row>
    <row r="3783" spans="1:12" x14ac:dyDescent="0.2">
      <c r="A3783" t="s">
        <v>13354</v>
      </c>
      <c r="B3783" t="s">
        <v>9889</v>
      </c>
      <c r="C3783" t="s">
        <v>9890</v>
      </c>
      <c r="D3783" t="s">
        <v>21</v>
      </c>
      <c r="E3783" t="s">
        <v>16</v>
      </c>
      <c r="F3783">
        <v>28217</v>
      </c>
      <c r="G3783">
        <v>35.166595000000001</v>
      </c>
      <c r="H3783">
        <v>-80.876750000000001</v>
      </c>
      <c r="I3783">
        <v>3</v>
      </c>
      <c r="J3783">
        <v>4</v>
      </c>
      <c r="K3783">
        <v>0</v>
      </c>
      <c r="L3783" t="s">
        <v>457</v>
      </c>
    </row>
    <row r="3784" spans="1:12" x14ac:dyDescent="0.2">
      <c r="A3784" t="s">
        <v>13355</v>
      </c>
      <c r="B3784" t="s">
        <v>13356</v>
      </c>
      <c r="C3784" t="s">
        <v>13357</v>
      </c>
      <c r="D3784" t="s">
        <v>21</v>
      </c>
      <c r="E3784" t="s">
        <v>16</v>
      </c>
      <c r="F3784">
        <v>28213</v>
      </c>
      <c r="G3784">
        <v>35.277670800000003</v>
      </c>
      <c r="H3784">
        <v>-80.7284145</v>
      </c>
      <c r="I3784">
        <v>3.5</v>
      </c>
      <c r="J3784">
        <v>3</v>
      </c>
      <c r="K3784">
        <v>1</v>
      </c>
      <c r="L3784" t="s">
        <v>287</v>
      </c>
    </row>
    <row r="3785" spans="1:12" x14ac:dyDescent="0.2">
      <c r="A3785" t="s">
        <v>13358</v>
      </c>
      <c r="B3785" t="s">
        <v>13359</v>
      </c>
      <c r="C3785" t="s">
        <v>13360</v>
      </c>
      <c r="D3785" t="s">
        <v>21</v>
      </c>
      <c r="E3785" t="s">
        <v>16</v>
      </c>
      <c r="F3785">
        <v>28269</v>
      </c>
      <c r="G3785">
        <v>35.372486000000002</v>
      </c>
      <c r="H3785">
        <v>-80.757047</v>
      </c>
      <c r="I3785">
        <v>1</v>
      </c>
      <c r="J3785">
        <v>3</v>
      </c>
      <c r="K3785">
        <v>1</v>
      </c>
      <c r="L3785" t="s">
        <v>13361</v>
      </c>
    </row>
    <row r="3786" spans="1:12" x14ac:dyDescent="0.2">
      <c r="A3786" t="s">
        <v>13362</v>
      </c>
      <c r="B3786" t="s">
        <v>13363</v>
      </c>
      <c r="C3786" t="s">
        <v>4889</v>
      </c>
      <c r="D3786" t="s">
        <v>21</v>
      </c>
      <c r="E3786" t="s">
        <v>16</v>
      </c>
      <c r="F3786">
        <v>28208</v>
      </c>
      <c r="G3786">
        <v>35.190176000000001</v>
      </c>
      <c r="H3786">
        <v>-80.921940199999995</v>
      </c>
      <c r="I3786">
        <v>3.5</v>
      </c>
      <c r="J3786">
        <v>53</v>
      </c>
      <c r="K3786">
        <v>1</v>
      </c>
      <c r="L3786" t="s">
        <v>13364</v>
      </c>
    </row>
    <row r="3787" spans="1:12" x14ac:dyDescent="0.2">
      <c r="A3787" t="s">
        <v>13365</v>
      </c>
      <c r="B3787" t="s">
        <v>3482</v>
      </c>
      <c r="C3787" t="s">
        <v>13366</v>
      </c>
      <c r="D3787" t="s">
        <v>295</v>
      </c>
      <c r="E3787" t="s">
        <v>16</v>
      </c>
      <c r="F3787">
        <v>28134</v>
      </c>
      <c r="G3787">
        <v>35.086948</v>
      </c>
      <c r="H3787">
        <v>-80.871877999999995</v>
      </c>
      <c r="I3787">
        <v>2.5</v>
      </c>
      <c r="J3787">
        <v>15</v>
      </c>
      <c r="K3787">
        <v>1</v>
      </c>
      <c r="L3787" t="s">
        <v>3484</v>
      </c>
    </row>
    <row r="3788" spans="1:12" x14ac:dyDescent="0.2">
      <c r="A3788" t="s">
        <v>13367</v>
      </c>
      <c r="B3788" t="s">
        <v>13368</v>
      </c>
      <c r="C3788" t="s">
        <v>13369</v>
      </c>
      <c r="D3788" t="s">
        <v>21</v>
      </c>
      <c r="E3788" t="s">
        <v>16</v>
      </c>
      <c r="F3788">
        <v>28208</v>
      </c>
      <c r="G3788">
        <v>35.24015</v>
      </c>
      <c r="H3788">
        <v>-80.895236999999995</v>
      </c>
      <c r="I3788">
        <v>2</v>
      </c>
      <c r="J3788">
        <v>3</v>
      </c>
      <c r="K3788">
        <v>1</v>
      </c>
      <c r="L3788" t="s">
        <v>287</v>
      </c>
    </row>
    <row r="3789" spans="1:12" x14ac:dyDescent="0.2">
      <c r="A3789" t="s">
        <v>13370</v>
      </c>
      <c r="B3789" t="s">
        <v>13371</v>
      </c>
      <c r="C3789" t="s">
        <v>13372</v>
      </c>
      <c r="D3789" t="s">
        <v>21</v>
      </c>
      <c r="E3789" t="s">
        <v>16</v>
      </c>
      <c r="F3789">
        <v>28203</v>
      </c>
      <c r="G3789">
        <v>35.211082599999997</v>
      </c>
      <c r="H3789">
        <v>-80.8610434</v>
      </c>
      <c r="I3789">
        <v>3.5</v>
      </c>
      <c r="J3789">
        <v>7</v>
      </c>
      <c r="K3789">
        <v>0</v>
      </c>
      <c r="L3789" t="s">
        <v>54</v>
      </c>
    </row>
    <row r="3790" spans="1:12" x14ac:dyDescent="0.2">
      <c r="A3790" t="s">
        <v>13373</v>
      </c>
      <c r="B3790" t="s">
        <v>13374</v>
      </c>
      <c r="C3790" t="s">
        <v>13375</v>
      </c>
      <c r="D3790" t="s">
        <v>21</v>
      </c>
      <c r="E3790" t="s">
        <v>16</v>
      </c>
      <c r="F3790">
        <v>28277</v>
      </c>
      <c r="G3790">
        <v>35.031345852199998</v>
      </c>
      <c r="H3790">
        <v>-80.852996246800004</v>
      </c>
      <c r="I3790">
        <v>3.5</v>
      </c>
      <c r="J3790">
        <v>3</v>
      </c>
      <c r="K3790">
        <v>1</v>
      </c>
      <c r="L3790" t="s">
        <v>13376</v>
      </c>
    </row>
    <row r="3791" spans="1:12" x14ac:dyDescent="0.2">
      <c r="A3791" t="s">
        <v>13377</v>
      </c>
      <c r="B3791" t="s">
        <v>13378</v>
      </c>
      <c r="C3791" t="s">
        <v>13379</v>
      </c>
      <c r="D3791" t="s">
        <v>21</v>
      </c>
      <c r="E3791" t="s">
        <v>16</v>
      </c>
      <c r="F3791">
        <v>28262</v>
      </c>
      <c r="G3791">
        <v>35.309708000000001</v>
      </c>
      <c r="H3791">
        <v>-80.756624000000002</v>
      </c>
      <c r="I3791">
        <v>3</v>
      </c>
      <c r="J3791">
        <v>251</v>
      </c>
      <c r="K3791">
        <v>1</v>
      </c>
      <c r="L3791" t="s">
        <v>13380</v>
      </c>
    </row>
    <row r="3792" spans="1:12" x14ac:dyDescent="0.2">
      <c r="A3792" t="s">
        <v>13381</v>
      </c>
      <c r="B3792" t="s">
        <v>12258</v>
      </c>
      <c r="C3792" t="s">
        <v>13382</v>
      </c>
      <c r="D3792" t="s">
        <v>295</v>
      </c>
      <c r="E3792" t="s">
        <v>16</v>
      </c>
      <c r="F3792">
        <v>28134</v>
      </c>
      <c r="G3792">
        <v>35.080973999999998</v>
      </c>
      <c r="H3792">
        <v>-80.877035000000006</v>
      </c>
      <c r="I3792">
        <v>4</v>
      </c>
      <c r="J3792">
        <v>45</v>
      </c>
      <c r="K3792">
        <v>1</v>
      </c>
      <c r="L3792" t="s">
        <v>13383</v>
      </c>
    </row>
    <row r="3793" spans="1:12" x14ac:dyDescent="0.2">
      <c r="A3793" t="e">
        <f>-_Ph_Y9mJWNdKqArDxp0lQ</f>
        <v>#NAME?</v>
      </c>
      <c r="B3793" t="s">
        <v>13384</v>
      </c>
      <c r="C3793" t="s">
        <v>12462</v>
      </c>
      <c r="D3793" t="s">
        <v>21</v>
      </c>
      <c r="E3793" t="s">
        <v>16</v>
      </c>
      <c r="F3793">
        <v>28205</v>
      </c>
      <c r="G3793">
        <v>35.247319599999997</v>
      </c>
      <c r="H3793">
        <v>-80.804876300000004</v>
      </c>
      <c r="I3793">
        <v>4</v>
      </c>
      <c r="J3793">
        <v>139</v>
      </c>
      <c r="K3793">
        <v>0</v>
      </c>
      <c r="L3793" t="s">
        <v>13385</v>
      </c>
    </row>
    <row r="3794" spans="1:12" x14ac:dyDescent="0.2">
      <c r="A3794" t="s">
        <v>13386</v>
      </c>
      <c r="B3794" t="s">
        <v>13387</v>
      </c>
      <c r="C3794" t="s">
        <v>13388</v>
      </c>
      <c r="D3794" t="s">
        <v>26</v>
      </c>
      <c r="E3794" t="s">
        <v>16</v>
      </c>
      <c r="F3794">
        <v>28078</v>
      </c>
      <c r="G3794">
        <v>35.408839</v>
      </c>
      <c r="H3794">
        <v>-80.86112</v>
      </c>
      <c r="I3794">
        <v>3.5</v>
      </c>
      <c r="J3794">
        <v>6</v>
      </c>
      <c r="K3794">
        <v>1</v>
      </c>
      <c r="L3794" t="s">
        <v>1812</v>
      </c>
    </row>
    <row r="3795" spans="1:12" x14ac:dyDescent="0.2">
      <c r="A3795" t="s">
        <v>13389</v>
      </c>
      <c r="B3795" t="s">
        <v>13390</v>
      </c>
      <c r="C3795" t="s">
        <v>13391</v>
      </c>
      <c r="D3795" t="s">
        <v>135</v>
      </c>
      <c r="E3795" t="s">
        <v>16</v>
      </c>
      <c r="F3795">
        <v>28105</v>
      </c>
      <c r="G3795">
        <v>35.116788999999997</v>
      </c>
      <c r="H3795">
        <v>-80.719317000000004</v>
      </c>
      <c r="I3795">
        <v>4.5</v>
      </c>
      <c r="J3795">
        <v>86</v>
      </c>
      <c r="K3795">
        <v>1</v>
      </c>
      <c r="L3795" t="s">
        <v>13392</v>
      </c>
    </row>
    <row r="3796" spans="1:12" x14ac:dyDescent="0.2">
      <c r="A3796" t="s">
        <v>13393</v>
      </c>
      <c r="B3796" t="s">
        <v>13394</v>
      </c>
      <c r="C3796" t="s">
        <v>13395</v>
      </c>
      <c r="D3796" t="s">
        <v>21</v>
      </c>
      <c r="E3796" t="s">
        <v>16</v>
      </c>
      <c r="F3796">
        <v>28202</v>
      </c>
      <c r="G3796">
        <v>35.227106499999998</v>
      </c>
      <c r="H3796">
        <v>-80.849498499999996</v>
      </c>
      <c r="I3796">
        <v>4</v>
      </c>
      <c r="J3796">
        <v>3</v>
      </c>
      <c r="K3796">
        <v>1</v>
      </c>
      <c r="L3796" t="s">
        <v>1464</v>
      </c>
    </row>
    <row r="3797" spans="1:12" x14ac:dyDescent="0.2">
      <c r="A3797" t="s">
        <v>13396</v>
      </c>
      <c r="B3797" t="s">
        <v>5014</v>
      </c>
      <c r="C3797" t="s">
        <v>13397</v>
      </c>
      <c r="D3797" t="s">
        <v>62</v>
      </c>
      <c r="E3797" t="s">
        <v>16</v>
      </c>
      <c r="F3797">
        <v>28227</v>
      </c>
      <c r="G3797">
        <v>35.187811000000004</v>
      </c>
      <c r="H3797">
        <v>-80.692591199999995</v>
      </c>
      <c r="I3797">
        <v>1.5</v>
      </c>
      <c r="J3797">
        <v>9</v>
      </c>
      <c r="K3797">
        <v>1</v>
      </c>
      <c r="L3797" t="s">
        <v>749</v>
      </c>
    </row>
    <row r="3798" spans="1:12" x14ac:dyDescent="0.2">
      <c r="A3798" t="s">
        <v>13398</v>
      </c>
      <c r="B3798" t="s">
        <v>13399</v>
      </c>
      <c r="C3798" t="s">
        <v>13400</v>
      </c>
      <c r="D3798" t="s">
        <v>21</v>
      </c>
      <c r="E3798" t="s">
        <v>16</v>
      </c>
      <c r="F3798">
        <v>28205</v>
      </c>
      <c r="G3798">
        <v>35.22081</v>
      </c>
      <c r="H3798">
        <v>-80.811761000000004</v>
      </c>
      <c r="I3798">
        <v>4.5</v>
      </c>
      <c r="J3798">
        <v>22</v>
      </c>
      <c r="K3798">
        <v>1</v>
      </c>
      <c r="L3798" t="s">
        <v>10592</v>
      </c>
    </row>
    <row r="3799" spans="1:12" x14ac:dyDescent="0.2">
      <c r="A3799" t="s">
        <v>13401</v>
      </c>
      <c r="B3799" t="s">
        <v>13402</v>
      </c>
      <c r="C3799" t="s">
        <v>13403</v>
      </c>
      <c r="D3799" t="s">
        <v>62</v>
      </c>
      <c r="E3799" t="s">
        <v>16</v>
      </c>
      <c r="F3799">
        <v>28227</v>
      </c>
      <c r="G3799">
        <v>35.222903000000002</v>
      </c>
      <c r="H3799">
        <v>-80.630875000000003</v>
      </c>
      <c r="I3799">
        <v>5</v>
      </c>
      <c r="J3799">
        <v>4</v>
      </c>
      <c r="K3799">
        <v>1</v>
      </c>
      <c r="L3799" t="s">
        <v>13404</v>
      </c>
    </row>
    <row r="3800" spans="1:12" x14ac:dyDescent="0.2">
      <c r="A3800" t="s">
        <v>13405</v>
      </c>
      <c r="B3800" t="s">
        <v>13406</v>
      </c>
      <c r="C3800" t="s">
        <v>13407</v>
      </c>
      <c r="D3800" t="s">
        <v>39</v>
      </c>
      <c r="E3800" t="s">
        <v>16</v>
      </c>
      <c r="F3800">
        <v>28027</v>
      </c>
      <c r="G3800">
        <v>35.373559999999998</v>
      </c>
      <c r="H3800">
        <v>-80.727725000000007</v>
      </c>
      <c r="I3800">
        <v>4</v>
      </c>
      <c r="J3800">
        <v>72</v>
      </c>
      <c r="K3800">
        <v>1</v>
      </c>
      <c r="L3800" t="s">
        <v>13408</v>
      </c>
    </row>
    <row r="3801" spans="1:12" x14ac:dyDescent="0.2">
      <c r="A3801" t="s">
        <v>13409</v>
      </c>
      <c r="B3801" t="s">
        <v>1265</v>
      </c>
      <c r="C3801" t="s">
        <v>13410</v>
      </c>
      <c r="D3801" t="s">
        <v>135</v>
      </c>
      <c r="E3801" t="s">
        <v>16</v>
      </c>
      <c r="F3801">
        <v>28105</v>
      </c>
      <c r="G3801">
        <v>35.082283392500003</v>
      </c>
      <c r="H3801">
        <v>-80.726666674000001</v>
      </c>
      <c r="I3801">
        <v>3.5</v>
      </c>
      <c r="J3801">
        <v>5</v>
      </c>
      <c r="K3801">
        <v>1</v>
      </c>
      <c r="L3801" t="s">
        <v>13411</v>
      </c>
    </row>
    <row r="3802" spans="1:12" x14ac:dyDescent="0.2">
      <c r="A3802" t="s">
        <v>13412</v>
      </c>
      <c r="B3802" t="s">
        <v>13413</v>
      </c>
      <c r="C3802" t="s">
        <v>13414</v>
      </c>
      <c r="D3802" t="s">
        <v>39</v>
      </c>
      <c r="E3802" t="s">
        <v>16</v>
      </c>
      <c r="F3802">
        <v>28025</v>
      </c>
      <c r="G3802">
        <v>35.440101499999997</v>
      </c>
      <c r="H3802">
        <v>-80.603897700000005</v>
      </c>
      <c r="I3802">
        <v>2</v>
      </c>
      <c r="J3802">
        <v>7</v>
      </c>
      <c r="K3802">
        <v>1</v>
      </c>
      <c r="L3802" t="s">
        <v>13415</v>
      </c>
    </row>
    <row r="3803" spans="1:12" x14ac:dyDescent="0.2">
      <c r="A3803" t="s">
        <v>13416</v>
      </c>
      <c r="B3803" t="s">
        <v>13417</v>
      </c>
      <c r="C3803" t="s">
        <v>13418</v>
      </c>
      <c r="D3803" t="s">
        <v>39</v>
      </c>
      <c r="E3803" t="s">
        <v>16</v>
      </c>
      <c r="F3803">
        <v>28027</v>
      </c>
      <c r="G3803">
        <v>35.418863899999998</v>
      </c>
      <c r="H3803">
        <v>-80.742661499999997</v>
      </c>
      <c r="I3803">
        <v>4</v>
      </c>
      <c r="J3803">
        <v>21</v>
      </c>
      <c r="K3803">
        <v>1</v>
      </c>
      <c r="L3803" t="s">
        <v>709</v>
      </c>
    </row>
    <row r="3804" spans="1:12" x14ac:dyDescent="0.2">
      <c r="A3804" t="s">
        <v>13419</v>
      </c>
      <c r="B3804" t="s">
        <v>13420</v>
      </c>
      <c r="C3804" t="s">
        <v>13421</v>
      </c>
      <c r="D3804" t="s">
        <v>135</v>
      </c>
      <c r="E3804" t="s">
        <v>16</v>
      </c>
      <c r="F3804">
        <v>28105</v>
      </c>
      <c r="G3804">
        <v>35.123322999999999</v>
      </c>
      <c r="H3804">
        <v>-80.710374099999996</v>
      </c>
      <c r="I3804">
        <v>3</v>
      </c>
      <c r="J3804">
        <v>5</v>
      </c>
      <c r="K3804">
        <v>1</v>
      </c>
      <c r="L3804" t="s">
        <v>13422</v>
      </c>
    </row>
    <row r="3805" spans="1:12" x14ac:dyDescent="0.2">
      <c r="A3805" t="s">
        <v>13423</v>
      </c>
      <c r="B3805" t="s">
        <v>13424</v>
      </c>
      <c r="C3805" t="s">
        <v>13425</v>
      </c>
      <c r="D3805" t="s">
        <v>21</v>
      </c>
      <c r="E3805" t="s">
        <v>16</v>
      </c>
      <c r="F3805">
        <v>28270</v>
      </c>
      <c r="G3805">
        <v>35.145810300000001</v>
      </c>
      <c r="H3805">
        <v>-80.741665600000005</v>
      </c>
      <c r="I3805">
        <v>2</v>
      </c>
      <c r="J3805">
        <v>4</v>
      </c>
      <c r="K3805">
        <v>1</v>
      </c>
      <c r="L3805" t="s">
        <v>13426</v>
      </c>
    </row>
    <row r="3806" spans="1:12" x14ac:dyDescent="0.2">
      <c r="A3806" t="s">
        <v>13427</v>
      </c>
      <c r="B3806" t="s">
        <v>13428</v>
      </c>
      <c r="C3806" t="s">
        <v>13429</v>
      </c>
      <c r="D3806" t="s">
        <v>21</v>
      </c>
      <c r="E3806" t="s">
        <v>16</v>
      </c>
      <c r="F3806">
        <v>28226</v>
      </c>
      <c r="G3806">
        <v>35.086393000000001</v>
      </c>
      <c r="H3806">
        <v>-80.848855999999998</v>
      </c>
      <c r="I3806">
        <v>4</v>
      </c>
      <c r="J3806">
        <v>145</v>
      </c>
      <c r="K3806">
        <v>1</v>
      </c>
      <c r="L3806" t="s">
        <v>13430</v>
      </c>
    </row>
    <row r="3807" spans="1:12" x14ac:dyDescent="0.2">
      <c r="A3807" t="s">
        <v>13431</v>
      </c>
      <c r="B3807" t="s">
        <v>758</v>
      </c>
      <c r="C3807" t="s">
        <v>13432</v>
      </c>
      <c r="D3807" t="s">
        <v>21</v>
      </c>
      <c r="E3807" t="s">
        <v>16</v>
      </c>
      <c r="F3807">
        <v>28213</v>
      </c>
      <c r="G3807">
        <v>35.258664060999998</v>
      </c>
      <c r="H3807">
        <v>-80.788972017000006</v>
      </c>
      <c r="I3807">
        <v>1</v>
      </c>
      <c r="J3807">
        <v>8</v>
      </c>
      <c r="K3807">
        <v>1</v>
      </c>
      <c r="L3807" t="s">
        <v>13433</v>
      </c>
    </row>
    <row r="3808" spans="1:12" x14ac:dyDescent="0.2">
      <c r="A3808" t="s">
        <v>13434</v>
      </c>
      <c r="B3808" t="s">
        <v>13435</v>
      </c>
      <c r="C3808" t="s">
        <v>13436</v>
      </c>
      <c r="D3808" t="s">
        <v>21</v>
      </c>
      <c r="E3808" t="s">
        <v>16</v>
      </c>
      <c r="F3808">
        <v>28227</v>
      </c>
      <c r="G3808">
        <v>35.164335000000001</v>
      </c>
      <c r="H3808">
        <v>-80.607617000000005</v>
      </c>
      <c r="I3808">
        <v>3.5</v>
      </c>
      <c r="J3808">
        <v>14</v>
      </c>
      <c r="K3808">
        <v>1</v>
      </c>
      <c r="L3808" t="s">
        <v>790</v>
      </c>
    </row>
    <row r="3809" spans="1:12" x14ac:dyDescent="0.2">
      <c r="A3809" t="s">
        <v>13437</v>
      </c>
      <c r="B3809" t="s">
        <v>13438</v>
      </c>
      <c r="C3809" t="s">
        <v>13439</v>
      </c>
      <c r="D3809" t="s">
        <v>21</v>
      </c>
      <c r="E3809" t="s">
        <v>16</v>
      </c>
      <c r="F3809">
        <v>28204</v>
      </c>
      <c r="G3809">
        <v>35.220408900000002</v>
      </c>
      <c r="H3809">
        <v>-80.8168589</v>
      </c>
      <c r="I3809">
        <v>4.5</v>
      </c>
      <c r="J3809">
        <v>23</v>
      </c>
      <c r="K3809">
        <v>1</v>
      </c>
      <c r="L3809" t="s">
        <v>13440</v>
      </c>
    </row>
    <row r="3810" spans="1:12" x14ac:dyDescent="0.2">
      <c r="A3810" t="s">
        <v>13441</v>
      </c>
      <c r="B3810" t="s">
        <v>13442</v>
      </c>
      <c r="C3810" t="s">
        <v>13443</v>
      </c>
      <c r="D3810" t="s">
        <v>21</v>
      </c>
      <c r="E3810" t="s">
        <v>16</v>
      </c>
      <c r="F3810">
        <v>28215</v>
      </c>
      <c r="G3810">
        <v>35.237324000000001</v>
      </c>
      <c r="H3810">
        <v>-80.632260000000002</v>
      </c>
      <c r="I3810">
        <v>4.5</v>
      </c>
      <c r="J3810">
        <v>5</v>
      </c>
      <c r="K3810">
        <v>1</v>
      </c>
      <c r="L3810" t="s">
        <v>13444</v>
      </c>
    </row>
    <row r="3811" spans="1:12" x14ac:dyDescent="0.2">
      <c r="A3811" t="s">
        <v>13445</v>
      </c>
      <c r="B3811" t="s">
        <v>13446</v>
      </c>
      <c r="C3811" t="s">
        <v>13447</v>
      </c>
      <c r="D3811" t="s">
        <v>643</v>
      </c>
      <c r="E3811" t="s">
        <v>16</v>
      </c>
      <c r="F3811">
        <v>28079</v>
      </c>
      <c r="G3811">
        <v>35.0492092</v>
      </c>
      <c r="H3811">
        <v>-80.645568499999996</v>
      </c>
      <c r="I3811">
        <v>4</v>
      </c>
      <c r="J3811">
        <v>140</v>
      </c>
      <c r="K3811">
        <v>1</v>
      </c>
      <c r="L3811" t="s">
        <v>13448</v>
      </c>
    </row>
    <row r="3812" spans="1:12" x14ac:dyDescent="0.2">
      <c r="A3812" t="s">
        <v>13449</v>
      </c>
      <c r="B3812" t="s">
        <v>13450</v>
      </c>
      <c r="D3812" t="s">
        <v>456</v>
      </c>
      <c r="E3812" t="s">
        <v>16</v>
      </c>
      <c r="F3812">
        <v>28012</v>
      </c>
      <c r="G3812">
        <v>35.242917499999997</v>
      </c>
      <c r="H3812">
        <v>-81.037296999999995</v>
      </c>
      <c r="I3812">
        <v>3.5</v>
      </c>
      <c r="J3812">
        <v>3</v>
      </c>
      <c r="K3812">
        <v>1</v>
      </c>
      <c r="L3812" t="s">
        <v>13451</v>
      </c>
    </row>
    <row r="3813" spans="1:12" x14ac:dyDescent="0.2">
      <c r="A3813" t="s">
        <v>13452</v>
      </c>
      <c r="B3813" t="s">
        <v>13453</v>
      </c>
      <c r="C3813" t="s">
        <v>13454</v>
      </c>
      <c r="D3813" t="s">
        <v>21</v>
      </c>
      <c r="E3813" t="s">
        <v>16</v>
      </c>
      <c r="F3813">
        <v>28206</v>
      </c>
      <c r="G3813">
        <v>35.229958000000003</v>
      </c>
      <c r="H3813">
        <v>-80.827883999999997</v>
      </c>
      <c r="I3813">
        <v>4.5</v>
      </c>
      <c r="J3813">
        <v>24</v>
      </c>
      <c r="K3813">
        <v>1</v>
      </c>
      <c r="L3813" t="s">
        <v>13455</v>
      </c>
    </row>
    <row r="3814" spans="1:12" x14ac:dyDescent="0.2">
      <c r="A3814" t="s">
        <v>13456</v>
      </c>
      <c r="B3814" t="s">
        <v>13457</v>
      </c>
      <c r="C3814" t="s">
        <v>13458</v>
      </c>
      <c r="D3814" t="s">
        <v>21</v>
      </c>
      <c r="E3814" t="s">
        <v>16</v>
      </c>
      <c r="F3814">
        <v>28213</v>
      </c>
      <c r="G3814">
        <v>35.264699236299997</v>
      </c>
      <c r="H3814">
        <v>-80.769570717500002</v>
      </c>
      <c r="I3814">
        <v>4</v>
      </c>
      <c r="J3814">
        <v>43</v>
      </c>
      <c r="K3814">
        <v>0</v>
      </c>
      <c r="L3814" t="s">
        <v>13459</v>
      </c>
    </row>
    <row r="3815" spans="1:12" x14ac:dyDescent="0.2">
      <c r="A3815" t="s">
        <v>13460</v>
      </c>
      <c r="B3815" t="s">
        <v>13461</v>
      </c>
      <c r="C3815" t="s">
        <v>13462</v>
      </c>
      <c r="D3815" t="s">
        <v>456</v>
      </c>
      <c r="E3815" t="s">
        <v>16</v>
      </c>
      <c r="F3815">
        <v>28012</v>
      </c>
      <c r="G3815">
        <v>35.247107100000001</v>
      </c>
      <c r="H3815">
        <v>-81.012119200000001</v>
      </c>
      <c r="I3815">
        <v>3</v>
      </c>
      <c r="J3815">
        <v>7</v>
      </c>
      <c r="K3815">
        <v>1</v>
      </c>
      <c r="L3815" t="s">
        <v>13463</v>
      </c>
    </row>
    <row r="3816" spans="1:12" x14ac:dyDescent="0.2">
      <c r="A3816" t="s">
        <v>13464</v>
      </c>
      <c r="B3816" t="s">
        <v>13465</v>
      </c>
      <c r="C3816" t="s">
        <v>13466</v>
      </c>
      <c r="D3816" t="s">
        <v>21</v>
      </c>
      <c r="E3816" t="s">
        <v>16</v>
      </c>
      <c r="F3816">
        <v>28208</v>
      </c>
      <c r="G3816">
        <v>35.232706899999997</v>
      </c>
      <c r="H3816">
        <v>-80.874532000000002</v>
      </c>
      <c r="I3816">
        <v>4.5</v>
      </c>
      <c r="J3816">
        <v>5</v>
      </c>
      <c r="K3816">
        <v>1</v>
      </c>
      <c r="L3816" t="s">
        <v>13467</v>
      </c>
    </row>
    <row r="3817" spans="1:12" x14ac:dyDescent="0.2">
      <c r="A3817" t="s">
        <v>13468</v>
      </c>
      <c r="B3817" t="s">
        <v>13469</v>
      </c>
      <c r="C3817" t="s">
        <v>13470</v>
      </c>
      <c r="D3817" t="s">
        <v>21</v>
      </c>
      <c r="E3817" t="s">
        <v>16</v>
      </c>
      <c r="F3817">
        <v>28227</v>
      </c>
      <c r="G3817">
        <v>35.207064000000003</v>
      </c>
      <c r="H3817">
        <v>-80.688245600000002</v>
      </c>
      <c r="I3817">
        <v>5</v>
      </c>
      <c r="J3817">
        <v>3</v>
      </c>
      <c r="K3817">
        <v>1</v>
      </c>
      <c r="L3817" t="s">
        <v>13471</v>
      </c>
    </row>
    <row r="3818" spans="1:12" x14ac:dyDescent="0.2">
      <c r="A3818" t="s">
        <v>13472</v>
      </c>
      <c r="B3818" t="s">
        <v>13473</v>
      </c>
      <c r="C3818" t="s">
        <v>13474</v>
      </c>
      <c r="D3818" t="s">
        <v>21</v>
      </c>
      <c r="E3818" t="s">
        <v>16</v>
      </c>
      <c r="F3818">
        <v>28216</v>
      </c>
      <c r="G3818">
        <v>35.264752199999997</v>
      </c>
      <c r="H3818">
        <v>-80.854018400000001</v>
      </c>
      <c r="I3818">
        <v>4.5</v>
      </c>
      <c r="J3818">
        <v>3</v>
      </c>
      <c r="K3818">
        <v>1</v>
      </c>
      <c r="L3818" t="s">
        <v>13475</v>
      </c>
    </row>
    <row r="3819" spans="1:12" x14ac:dyDescent="0.2">
      <c r="A3819" t="s">
        <v>13476</v>
      </c>
      <c r="B3819" t="s">
        <v>13477</v>
      </c>
      <c r="C3819" t="s">
        <v>13478</v>
      </c>
      <c r="D3819" t="s">
        <v>21</v>
      </c>
      <c r="E3819" t="s">
        <v>16</v>
      </c>
      <c r="F3819">
        <v>28269</v>
      </c>
      <c r="G3819">
        <v>35.335435699999998</v>
      </c>
      <c r="H3819">
        <v>-80.796239400000005</v>
      </c>
      <c r="I3819">
        <v>3.5</v>
      </c>
      <c r="J3819">
        <v>139</v>
      </c>
      <c r="K3819">
        <v>1</v>
      </c>
      <c r="L3819" t="s">
        <v>13479</v>
      </c>
    </row>
    <row r="3820" spans="1:12" x14ac:dyDescent="0.2">
      <c r="A3820" t="s">
        <v>13480</v>
      </c>
      <c r="B3820" t="s">
        <v>13481</v>
      </c>
      <c r="C3820" t="s">
        <v>13482</v>
      </c>
      <c r="D3820" t="s">
        <v>21</v>
      </c>
      <c r="E3820" t="s">
        <v>16</v>
      </c>
      <c r="F3820">
        <v>28277</v>
      </c>
      <c r="G3820">
        <v>35.0353086</v>
      </c>
      <c r="H3820">
        <v>-80.806120000000007</v>
      </c>
      <c r="I3820">
        <v>2.5</v>
      </c>
      <c r="J3820">
        <v>83</v>
      </c>
      <c r="K3820">
        <v>0</v>
      </c>
      <c r="L3820" t="s">
        <v>13483</v>
      </c>
    </row>
    <row r="3821" spans="1:12" x14ac:dyDescent="0.2">
      <c r="A3821" t="s">
        <v>13484</v>
      </c>
      <c r="B3821" t="s">
        <v>5886</v>
      </c>
      <c r="C3821" t="s">
        <v>13485</v>
      </c>
      <c r="D3821" t="s">
        <v>295</v>
      </c>
      <c r="E3821" t="s">
        <v>16</v>
      </c>
      <c r="F3821">
        <v>28226</v>
      </c>
      <c r="G3821">
        <v>35.088858888700003</v>
      </c>
      <c r="H3821">
        <v>-80.867146550900003</v>
      </c>
      <c r="I3821">
        <v>3</v>
      </c>
      <c r="J3821">
        <v>40</v>
      </c>
      <c r="K3821">
        <v>1</v>
      </c>
      <c r="L3821" t="s">
        <v>13486</v>
      </c>
    </row>
    <row r="3822" spans="1:12" x14ac:dyDescent="0.2">
      <c r="A3822" t="s">
        <v>13487</v>
      </c>
      <c r="B3822" t="s">
        <v>13488</v>
      </c>
      <c r="C3822" t="s">
        <v>13489</v>
      </c>
      <c r="D3822" t="s">
        <v>21</v>
      </c>
      <c r="E3822" t="s">
        <v>16</v>
      </c>
      <c r="F3822">
        <v>28217</v>
      </c>
      <c r="G3822">
        <v>35.143612209700002</v>
      </c>
      <c r="H3822">
        <v>-80.897777745499994</v>
      </c>
      <c r="I3822">
        <v>5</v>
      </c>
      <c r="J3822">
        <v>4</v>
      </c>
      <c r="K3822">
        <v>1</v>
      </c>
      <c r="L3822" t="s">
        <v>4271</v>
      </c>
    </row>
    <row r="3823" spans="1:12" x14ac:dyDescent="0.2">
      <c r="A3823" t="s">
        <v>13490</v>
      </c>
      <c r="B3823" t="s">
        <v>13491</v>
      </c>
      <c r="C3823" t="s">
        <v>13492</v>
      </c>
      <c r="D3823" t="s">
        <v>21</v>
      </c>
      <c r="E3823" t="s">
        <v>16</v>
      </c>
      <c r="F3823">
        <v>28202</v>
      </c>
      <c r="G3823">
        <v>35.234232200000001</v>
      </c>
      <c r="H3823">
        <v>-80.841741499999998</v>
      </c>
      <c r="I3823">
        <v>2</v>
      </c>
      <c r="J3823">
        <v>3</v>
      </c>
      <c r="K3823">
        <v>1</v>
      </c>
      <c r="L3823" t="s">
        <v>13493</v>
      </c>
    </row>
    <row r="3824" spans="1:12" x14ac:dyDescent="0.2">
      <c r="A3824" t="s">
        <v>13494</v>
      </c>
      <c r="B3824" t="s">
        <v>13495</v>
      </c>
      <c r="C3824" t="s">
        <v>13496</v>
      </c>
      <c r="D3824" t="s">
        <v>21</v>
      </c>
      <c r="E3824" t="s">
        <v>16</v>
      </c>
      <c r="F3824">
        <v>28212</v>
      </c>
      <c r="G3824">
        <v>35.189211</v>
      </c>
      <c r="H3824">
        <v>-80.7707367</v>
      </c>
      <c r="I3824">
        <v>2.5</v>
      </c>
      <c r="J3824">
        <v>3</v>
      </c>
      <c r="K3824">
        <v>1</v>
      </c>
      <c r="L3824" t="s">
        <v>13497</v>
      </c>
    </row>
    <row r="3825" spans="1:12" x14ac:dyDescent="0.2">
      <c r="A3825" t="s">
        <v>13498</v>
      </c>
      <c r="B3825" t="s">
        <v>13499</v>
      </c>
      <c r="C3825" t="s">
        <v>13500</v>
      </c>
      <c r="D3825" t="s">
        <v>21</v>
      </c>
      <c r="E3825" t="s">
        <v>16</v>
      </c>
      <c r="F3825">
        <v>28202</v>
      </c>
      <c r="G3825">
        <v>35.225275400000001</v>
      </c>
      <c r="H3825">
        <v>-80.842026799999999</v>
      </c>
      <c r="I3825">
        <v>4.5</v>
      </c>
      <c r="J3825">
        <v>93</v>
      </c>
      <c r="K3825">
        <v>1</v>
      </c>
      <c r="L3825" t="s">
        <v>13501</v>
      </c>
    </row>
    <row r="3826" spans="1:12" x14ac:dyDescent="0.2">
      <c r="A3826" t="s">
        <v>13502</v>
      </c>
      <c r="B3826" t="s">
        <v>13503</v>
      </c>
      <c r="C3826" t="s">
        <v>13504</v>
      </c>
      <c r="D3826" t="s">
        <v>21</v>
      </c>
      <c r="E3826" t="s">
        <v>16</v>
      </c>
      <c r="F3826">
        <v>28217</v>
      </c>
      <c r="G3826">
        <v>35.178981200000003</v>
      </c>
      <c r="H3826">
        <v>-80.880807799999999</v>
      </c>
      <c r="I3826">
        <v>3.5</v>
      </c>
      <c r="J3826">
        <v>112</v>
      </c>
      <c r="K3826">
        <v>1</v>
      </c>
      <c r="L3826" t="s">
        <v>13505</v>
      </c>
    </row>
    <row r="3827" spans="1:12" x14ac:dyDescent="0.2">
      <c r="A3827" t="s">
        <v>13506</v>
      </c>
      <c r="B3827" t="s">
        <v>3088</v>
      </c>
      <c r="C3827" t="s">
        <v>1658</v>
      </c>
      <c r="D3827" t="s">
        <v>21</v>
      </c>
      <c r="E3827" t="s">
        <v>16</v>
      </c>
      <c r="F3827">
        <v>28270</v>
      </c>
      <c r="G3827">
        <v>35.135243600000003</v>
      </c>
      <c r="H3827">
        <v>-80.736616400000003</v>
      </c>
      <c r="I3827">
        <v>3</v>
      </c>
      <c r="J3827">
        <v>38</v>
      </c>
      <c r="K3827">
        <v>0</v>
      </c>
      <c r="L3827" t="s">
        <v>4634</v>
      </c>
    </row>
    <row r="3828" spans="1:12" x14ac:dyDescent="0.2">
      <c r="A3828" t="s">
        <v>13507</v>
      </c>
      <c r="B3828" t="s">
        <v>13508</v>
      </c>
      <c r="C3828" t="s">
        <v>13509</v>
      </c>
      <c r="D3828" t="s">
        <v>15</v>
      </c>
      <c r="E3828" t="s">
        <v>16</v>
      </c>
      <c r="F3828">
        <v>28031</v>
      </c>
      <c r="G3828">
        <v>35.488407000000002</v>
      </c>
      <c r="H3828">
        <v>-80.874262999999999</v>
      </c>
      <c r="I3828">
        <v>3.5</v>
      </c>
      <c r="J3828">
        <v>110</v>
      </c>
      <c r="K3828">
        <v>1</v>
      </c>
      <c r="L3828" t="s">
        <v>13510</v>
      </c>
    </row>
    <row r="3829" spans="1:12" x14ac:dyDescent="0.2">
      <c r="A3829" t="s">
        <v>13511</v>
      </c>
      <c r="B3829" t="s">
        <v>13512</v>
      </c>
      <c r="C3829" t="s">
        <v>13513</v>
      </c>
      <c r="D3829" t="s">
        <v>21</v>
      </c>
      <c r="E3829" t="s">
        <v>16</v>
      </c>
      <c r="F3829">
        <v>28202</v>
      </c>
      <c r="G3829">
        <v>35.224360544299998</v>
      </c>
      <c r="H3829">
        <v>-80.846995097199994</v>
      </c>
      <c r="I3829">
        <v>4</v>
      </c>
      <c r="J3829">
        <v>169</v>
      </c>
      <c r="K3829">
        <v>1</v>
      </c>
      <c r="L3829" t="s">
        <v>13514</v>
      </c>
    </row>
    <row r="3830" spans="1:12" x14ac:dyDescent="0.2">
      <c r="A3830" t="s">
        <v>13515</v>
      </c>
      <c r="B3830" t="s">
        <v>13516</v>
      </c>
      <c r="C3830" t="s">
        <v>20</v>
      </c>
      <c r="D3830" t="s">
        <v>21</v>
      </c>
      <c r="E3830" t="s">
        <v>16</v>
      </c>
      <c r="F3830">
        <v>28288</v>
      </c>
      <c r="G3830">
        <v>35.194893999999998</v>
      </c>
      <c r="H3830">
        <v>-80.767442000000003</v>
      </c>
      <c r="I3830">
        <v>3</v>
      </c>
      <c r="J3830">
        <v>10</v>
      </c>
      <c r="K3830">
        <v>0</v>
      </c>
      <c r="L3830" t="s">
        <v>13517</v>
      </c>
    </row>
    <row r="3831" spans="1:12" x14ac:dyDescent="0.2">
      <c r="A3831" t="s">
        <v>13518</v>
      </c>
      <c r="B3831" t="s">
        <v>13519</v>
      </c>
      <c r="C3831" t="s">
        <v>13520</v>
      </c>
      <c r="D3831" t="s">
        <v>39</v>
      </c>
      <c r="E3831" t="s">
        <v>16</v>
      </c>
      <c r="F3831">
        <v>28025</v>
      </c>
      <c r="G3831">
        <v>35.432425899999998</v>
      </c>
      <c r="H3831">
        <v>-80.602812</v>
      </c>
      <c r="I3831">
        <v>3.5</v>
      </c>
      <c r="J3831">
        <v>52</v>
      </c>
      <c r="K3831">
        <v>1</v>
      </c>
      <c r="L3831" t="s">
        <v>13521</v>
      </c>
    </row>
    <row r="3832" spans="1:12" x14ac:dyDescent="0.2">
      <c r="A3832" t="s">
        <v>13522</v>
      </c>
      <c r="B3832" t="s">
        <v>13523</v>
      </c>
      <c r="C3832" t="s">
        <v>13524</v>
      </c>
      <c r="D3832" t="s">
        <v>697</v>
      </c>
      <c r="E3832" t="s">
        <v>16</v>
      </c>
      <c r="F3832">
        <v>28037</v>
      </c>
      <c r="G3832">
        <v>35.488317000000002</v>
      </c>
      <c r="H3832">
        <v>-80.9966139</v>
      </c>
      <c r="I3832">
        <v>3</v>
      </c>
      <c r="J3832">
        <v>6</v>
      </c>
      <c r="K3832">
        <v>1</v>
      </c>
      <c r="L3832" t="s">
        <v>13525</v>
      </c>
    </row>
    <row r="3833" spans="1:12" x14ac:dyDescent="0.2">
      <c r="A3833" t="e">
        <f>-bKnO1BwkwXJFNLr72GECA</f>
        <v>#NAME?</v>
      </c>
      <c r="B3833" t="s">
        <v>5886</v>
      </c>
      <c r="C3833" t="s">
        <v>13526</v>
      </c>
      <c r="D3833" t="s">
        <v>21</v>
      </c>
      <c r="E3833" t="s">
        <v>16</v>
      </c>
      <c r="F3833">
        <v>28202</v>
      </c>
      <c r="G3833">
        <v>35.225317199999999</v>
      </c>
      <c r="H3833">
        <v>-80.842488399999993</v>
      </c>
      <c r="I3833">
        <v>3.5</v>
      </c>
      <c r="J3833">
        <v>37</v>
      </c>
      <c r="K3833">
        <v>0</v>
      </c>
      <c r="L3833" t="s">
        <v>13527</v>
      </c>
    </row>
    <row r="3834" spans="1:12" x14ac:dyDescent="0.2">
      <c r="A3834" t="s">
        <v>13528</v>
      </c>
      <c r="B3834" t="s">
        <v>13529</v>
      </c>
      <c r="C3834" t="s">
        <v>13530</v>
      </c>
      <c r="D3834" t="s">
        <v>135</v>
      </c>
      <c r="E3834" t="s">
        <v>16</v>
      </c>
      <c r="F3834">
        <v>28105</v>
      </c>
      <c r="G3834">
        <v>35.122883700000003</v>
      </c>
      <c r="H3834">
        <v>-80.729367300000007</v>
      </c>
      <c r="I3834">
        <v>4</v>
      </c>
      <c r="J3834">
        <v>4</v>
      </c>
      <c r="K3834">
        <v>1</v>
      </c>
      <c r="L3834" t="s">
        <v>13531</v>
      </c>
    </row>
    <row r="3835" spans="1:12" x14ac:dyDescent="0.2">
      <c r="A3835" t="s">
        <v>13532</v>
      </c>
      <c r="B3835" t="s">
        <v>5309</v>
      </c>
      <c r="C3835" t="s">
        <v>13533</v>
      </c>
      <c r="D3835" t="s">
        <v>26</v>
      </c>
      <c r="E3835" t="s">
        <v>16</v>
      </c>
      <c r="F3835">
        <v>28078</v>
      </c>
      <c r="G3835">
        <v>35.443178000000003</v>
      </c>
      <c r="H3835">
        <v>-80.865139999999997</v>
      </c>
      <c r="I3835">
        <v>4</v>
      </c>
      <c r="J3835">
        <v>3</v>
      </c>
      <c r="K3835">
        <v>1</v>
      </c>
      <c r="L3835" t="s">
        <v>4329</v>
      </c>
    </row>
    <row r="3836" spans="1:12" x14ac:dyDescent="0.2">
      <c r="A3836" t="s">
        <v>13534</v>
      </c>
      <c r="B3836" t="s">
        <v>13535</v>
      </c>
      <c r="C3836" t="s">
        <v>13536</v>
      </c>
      <c r="D3836" t="s">
        <v>21</v>
      </c>
      <c r="E3836" t="s">
        <v>16</v>
      </c>
      <c r="F3836">
        <v>28262</v>
      </c>
      <c r="G3836">
        <v>35.3020623325</v>
      </c>
      <c r="H3836">
        <v>-80.747850822700002</v>
      </c>
      <c r="I3836">
        <v>4.5</v>
      </c>
      <c r="J3836">
        <v>218</v>
      </c>
      <c r="K3836">
        <v>1</v>
      </c>
      <c r="L3836" t="s">
        <v>13537</v>
      </c>
    </row>
    <row r="3837" spans="1:12" x14ac:dyDescent="0.2">
      <c r="A3837" t="s">
        <v>13538</v>
      </c>
      <c r="B3837" t="s">
        <v>13539</v>
      </c>
      <c r="C3837" t="s">
        <v>13540</v>
      </c>
      <c r="D3837" t="s">
        <v>21</v>
      </c>
      <c r="E3837" t="s">
        <v>16</v>
      </c>
      <c r="F3837">
        <v>28262</v>
      </c>
      <c r="G3837">
        <v>35.299320999999999</v>
      </c>
      <c r="H3837">
        <v>-80.753397000000007</v>
      </c>
      <c r="I3837">
        <v>2</v>
      </c>
      <c r="J3837">
        <v>21</v>
      </c>
      <c r="K3837">
        <v>1</v>
      </c>
      <c r="L3837" t="s">
        <v>1464</v>
      </c>
    </row>
    <row r="3838" spans="1:12" x14ac:dyDescent="0.2">
      <c r="A3838" t="s">
        <v>13541</v>
      </c>
      <c r="B3838" t="s">
        <v>13542</v>
      </c>
      <c r="C3838" t="s">
        <v>13543</v>
      </c>
      <c r="D3838" t="s">
        <v>13544</v>
      </c>
      <c r="E3838" t="s">
        <v>16</v>
      </c>
      <c r="F3838">
        <v>28101</v>
      </c>
      <c r="G3838">
        <v>35.258622799999998</v>
      </c>
      <c r="H3838">
        <v>-81.077330599999996</v>
      </c>
      <c r="I3838">
        <v>4</v>
      </c>
      <c r="J3838">
        <v>4</v>
      </c>
      <c r="K3838">
        <v>0</v>
      </c>
      <c r="L3838" t="s">
        <v>13545</v>
      </c>
    </row>
    <row r="3839" spans="1:12" x14ac:dyDescent="0.2">
      <c r="A3839" t="s">
        <v>13546</v>
      </c>
      <c r="B3839" t="s">
        <v>13547</v>
      </c>
      <c r="C3839" t="s">
        <v>13548</v>
      </c>
      <c r="D3839" t="s">
        <v>15</v>
      </c>
      <c r="E3839" t="s">
        <v>16</v>
      </c>
      <c r="F3839">
        <v>28031</v>
      </c>
      <c r="G3839">
        <v>35.468963000000002</v>
      </c>
      <c r="H3839">
        <v>-80.872156399999994</v>
      </c>
      <c r="I3839">
        <v>3</v>
      </c>
      <c r="J3839">
        <v>4</v>
      </c>
      <c r="K3839">
        <v>1</v>
      </c>
      <c r="L3839" t="s">
        <v>13549</v>
      </c>
    </row>
    <row r="3840" spans="1:12" x14ac:dyDescent="0.2">
      <c r="A3840" t="s">
        <v>13550</v>
      </c>
      <c r="B3840" t="s">
        <v>13551</v>
      </c>
      <c r="C3840" t="s">
        <v>13552</v>
      </c>
      <c r="D3840" t="s">
        <v>39</v>
      </c>
      <c r="E3840" t="s">
        <v>16</v>
      </c>
      <c r="F3840">
        <v>28025</v>
      </c>
      <c r="G3840">
        <v>35.388849</v>
      </c>
      <c r="H3840">
        <v>-80.500451999999996</v>
      </c>
      <c r="I3840">
        <v>3</v>
      </c>
      <c r="J3840">
        <v>8</v>
      </c>
      <c r="K3840">
        <v>1</v>
      </c>
      <c r="L3840" t="s">
        <v>13553</v>
      </c>
    </row>
    <row r="3841" spans="1:12" x14ac:dyDescent="0.2">
      <c r="A3841" t="s">
        <v>13554</v>
      </c>
      <c r="B3841" t="s">
        <v>13555</v>
      </c>
      <c r="C3841" t="s">
        <v>13556</v>
      </c>
      <c r="D3841" t="s">
        <v>359</v>
      </c>
      <c r="E3841" t="s">
        <v>16</v>
      </c>
      <c r="F3841">
        <v>28036</v>
      </c>
      <c r="G3841">
        <v>35.492981</v>
      </c>
      <c r="H3841">
        <v>-80.833345699999995</v>
      </c>
      <c r="I3841">
        <v>5</v>
      </c>
      <c r="J3841">
        <v>4</v>
      </c>
      <c r="K3841">
        <v>1</v>
      </c>
      <c r="L3841" t="s">
        <v>13557</v>
      </c>
    </row>
    <row r="3842" spans="1:12" x14ac:dyDescent="0.2">
      <c r="A3842" t="s">
        <v>13558</v>
      </c>
      <c r="B3842" t="s">
        <v>13559</v>
      </c>
      <c r="C3842" t="s">
        <v>13560</v>
      </c>
      <c r="D3842" t="s">
        <v>26</v>
      </c>
      <c r="E3842" t="s">
        <v>16</v>
      </c>
      <c r="F3842">
        <v>28078</v>
      </c>
      <c r="G3842">
        <v>35.444881100000003</v>
      </c>
      <c r="H3842">
        <v>-80.876996000000005</v>
      </c>
      <c r="I3842">
        <v>5</v>
      </c>
      <c r="J3842">
        <v>17</v>
      </c>
      <c r="K3842">
        <v>1</v>
      </c>
      <c r="L3842" t="s">
        <v>13561</v>
      </c>
    </row>
    <row r="3843" spans="1:12" x14ac:dyDescent="0.2">
      <c r="A3843" t="s">
        <v>13562</v>
      </c>
      <c r="B3843" t="s">
        <v>13563</v>
      </c>
      <c r="C3843" t="s">
        <v>13564</v>
      </c>
      <c r="D3843" t="s">
        <v>21</v>
      </c>
      <c r="E3843" t="s">
        <v>16</v>
      </c>
      <c r="F3843">
        <v>28202</v>
      </c>
      <c r="G3843">
        <v>35.230835399999997</v>
      </c>
      <c r="H3843">
        <v>-80.844331400000002</v>
      </c>
      <c r="I3843">
        <v>4.5</v>
      </c>
      <c r="J3843">
        <v>212</v>
      </c>
      <c r="K3843">
        <v>1</v>
      </c>
      <c r="L3843" t="s">
        <v>13565</v>
      </c>
    </row>
    <row r="3844" spans="1:12" x14ac:dyDescent="0.2">
      <c r="A3844" t="s">
        <v>13566</v>
      </c>
      <c r="B3844" t="s">
        <v>13567</v>
      </c>
      <c r="C3844" t="s">
        <v>13568</v>
      </c>
      <c r="D3844" t="s">
        <v>697</v>
      </c>
      <c r="E3844" t="s">
        <v>16</v>
      </c>
      <c r="F3844">
        <v>28037</v>
      </c>
      <c r="G3844">
        <v>35.443980400000001</v>
      </c>
      <c r="H3844">
        <v>-80.995319600000002</v>
      </c>
      <c r="I3844">
        <v>1</v>
      </c>
      <c r="J3844">
        <v>3</v>
      </c>
      <c r="K3844">
        <v>1</v>
      </c>
      <c r="L3844" t="s">
        <v>13569</v>
      </c>
    </row>
    <row r="3845" spans="1:12" x14ac:dyDescent="0.2">
      <c r="A3845" t="s">
        <v>13570</v>
      </c>
      <c r="B3845" t="s">
        <v>446</v>
      </c>
      <c r="C3845" t="s">
        <v>13571</v>
      </c>
      <c r="D3845" t="s">
        <v>21</v>
      </c>
      <c r="E3845" t="s">
        <v>16</v>
      </c>
      <c r="F3845">
        <v>28217</v>
      </c>
      <c r="G3845">
        <v>35.181463000000001</v>
      </c>
      <c r="H3845">
        <v>-80.915676000000005</v>
      </c>
      <c r="I3845">
        <v>4.5</v>
      </c>
      <c r="J3845">
        <v>16</v>
      </c>
      <c r="K3845">
        <v>1</v>
      </c>
      <c r="L3845" t="s">
        <v>448</v>
      </c>
    </row>
    <row r="3846" spans="1:12" x14ac:dyDescent="0.2">
      <c r="A3846" t="s">
        <v>13572</v>
      </c>
      <c r="B3846" t="s">
        <v>13573</v>
      </c>
      <c r="C3846" t="s">
        <v>13574</v>
      </c>
      <c r="D3846" t="s">
        <v>21</v>
      </c>
      <c r="E3846" t="s">
        <v>16</v>
      </c>
      <c r="F3846">
        <v>28277</v>
      </c>
      <c r="G3846">
        <v>35.098438999999999</v>
      </c>
      <c r="H3846">
        <v>-80.775959</v>
      </c>
      <c r="I3846">
        <v>3</v>
      </c>
      <c r="J3846">
        <v>62</v>
      </c>
      <c r="K3846">
        <v>0</v>
      </c>
      <c r="L3846" t="s">
        <v>9716</v>
      </c>
    </row>
    <row r="3847" spans="1:12" x14ac:dyDescent="0.2">
      <c r="A3847" t="s">
        <v>13575</v>
      </c>
      <c r="B3847" t="s">
        <v>3985</v>
      </c>
      <c r="C3847" t="s">
        <v>13576</v>
      </c>
      <c r="D3847" t="s">
        <v>21</v>
      </c>
      <c r="E3847" t="s">
        <v>16</v>
      </c>
      <c r="F3847">
        <v>28277</v>
      </c>
      <c r="G3847">
        <v>35.053359999999998</v>
      </c>
      <c r="H3847">
        <v>-80.850806000000006</v>
      </c>
      <c r="I3847">
        <v>4</v>
      </c>
      <c r="J3847">
        <v>32</v>
      </c>
      <c r="K3847">
        <v>1</v>
      </c>
      <c r="L3847" t="s">
        <v>13577</v>
      </c>
    </row>
    <row r="3848" spans="1:12" x14ac:dyDescent="0.2">
      <c r="A3848" t="s">
        <v>13578</v>
      </c>
      <c r="B3848" t="s">
        <v>13579</v>
      </c>
      <c r="C3848" t="s">
        <v>13580</v>
      </c>
      <c r="D3848" t="s">
        <v>21</v>
      </c>
      <c r="E3848" t="s">
        <v>16</v>
      </c>
      <c r="F3848">
        <v>28273</v>
      </c>
      <c r="G3848">
        <v>35.138871899999998</v>
      </c>
      <c r="H3848">
        <v>-80.934533000000002</v>
      </c>
      <c r="I3848">
        <v>4.5</v>
      </c>
      <c r="J3848">
        <v>162</v>
      </c>
      <c r="K3848">
        <v>1</v>
      </c>
      <c r="L3848" t="s">
        <v>13581</v>
      </c>
    </row>
    <row r="3849" spans="1:12" x14ac:dyDescent="0.2">
      <c r="A3849" t="s">
        <v>13582</v>
      </c>
      <c r="B3849" t="s">
        <v>13583</v>
      </c>
      <c r="C3849" t="s">
        <v>13584</v>
      </c>
      <c r="D3849" t="s">
        <v>21</v>
      </c>
      <c r="E3849" t="s">
        <v>16</v>
      </c>
      <c r="F3849">
        <v>28277</v>
      </c>
      <c r="G3849">
        <v>35.098661100000001</v>
      </c>
      <c r="H3849">
        <v>-80.776428499999994</v>
      </c>
      <c r="I3849">
        <v>4.5</v>
      </c>
      <c r="J3849">
        <v>3</v>
      </c>
      <c r="K3849">
        <v>1</v>
      </c>
      <c r="L3849" t="s">
        <v>188</v>
      </c>
    </row>
    <row r="3850" spans="1:12" x14ac:dyDescent="0.2">
      <c r="A3850" t="s">
        <v>13585</v>
      </c>
      <c r="B3850" t="s">
        <v>13586</v>
      </c>
      <c r="C3850" t="s">
        <v>13587</v>
      </c>
      <c r="D3850" t="s">
        <v>39</v>
      </c>
      <c r="E3850" t="s">
        <v>16</v>
      </c>
      <c r="F3850">
        <v>28027</v>
      </c>
      <c r="G3850">
        <v>35.410803000000001</v>
      </c>
      <c r="H3850">
        <v>-80.666937700000005</v>
      </c>
      <c r="I3850">
        <v>5</v>
      </c>
      <c r="J3850">
        <v>3</v>
      </c>
      <c r="K3850">
        <v>1</v>
      </c>
      <c r="L3850" t="s">
        <v>13588</v>
      </c>
    </row>
    <row r="3851" spans="1:12" x14ac:dyDescent="0.2">
      <c r="A3851" t="s">
        <v>13589</v>
      </c>
      <c r="B3851" t="s">
        <v>9052</v>
      </c>
      <c r="C3851" t="s">
        <v>13590</v>
      </c>
      <c r="D3851" t="s">
        <v>30</v>
      </c>
      <c r="E3851" t="s">
        <v>16</v>
      </c>
      <c r="F3851">
        <v>28056</v>
      </c>
      <c r="G3851">
        <v>35.260530311399997</v>
      </c>
      <c r="H3851">
        <v>-81.122463612499999</v>
      </c>
      <c r="I3851">
        <v>3</v>
      </c>
      <c r="J3851">
        <v>35</v>
      </c>
      <c r="K3851">
        <v>1</v>
      </c>
      <c r="L3851" t="s">
        <v>13591</v>
      </c>
    </row>
    <row r="3852" spans="1:12" x14ac:dyDescent="0.2">
      <c r="A3852" t="s">
        <v>13592</v>
      </c>
      <c r="B3852" t="s">
        <v>13593</v>
      </c>
      <c r="C3852" t="s">
        <v>13594</v>
      </c>
      <c r="D3852" t="s">
        <v>21</v>
      </c>
      <c r="E3852" t="s">
        <v>16</v>
      </c>
      <c r="F3852">
        <v>28208</v>
      </c>
      <c r="G3852">
        <v>35.225009700000001</v>
      </c>
      <c r="H3852">
        <v>-80.893766600000006</v>
      </c>
      <c r="I3852">
        <v>3</v>
      </c>
      <c r="J3852">
        <v>7</v>
      </c>
      <c r="K3852">
        <v>1</v>
      </c>
      <c r="L3852" t="s">
        <v>1323</v>
      </c>
    </row>
    <row r="3853" spans="1:12" x14ac:dyDescent="0.2">
      <c r="A3853" t="s">
        <v>13595</v>
      </c>
      <c r="B3853" t="s">
        <v>13596</v>
      </c>
      <c r="C3853" t="s">
        <v>13597</v>
      </c>
      <c r="D3853" t="s">
        <v>21</v>
      </c>
      <c r="E3853" t="s">
        <v>16</v>
      </c>
      <c r="F3853">
        <v>28244</v>
      </c>
      <c r="G3853">
        <v>35.224887299999999</v>
      </c>
      <c r="H3853">
        <v>-80.843337000000005</v>
      </c>
      <c r="I3853">
        <v>2</v>
      </c>
      <c r="J3853">
        <v>15</v>
      </c>
      <c r="K3853">
        <v>1</v>
      </c>
      <c r="L3853" t="s">
        <v>11118</v>
      </c>
    </row>
    <row r="3854" spans="1:12" x14ac:dyDescent="0.2">
      <c r="A3854" t="s">
        <v>13598</v>
      </c>
      <c r="B3854" t="s">
        <v>13599</v>
      </c>
      <c r="C3854" t="s">
        <v>13600</v>
      </c>
      <c r="D3854" t="s">
        <v>135</v>
      </c>
      <c r="E3854" t="s">
        <v>16</v>
      </c>
      <c r="F3854">
        <v>28104</v>
      </c>
      <c r="G3854">
        <v>35.086886</v>
      </c>
      <c r="H3854">
        <v>-80.693771999999996</v>
      </c>
      <c r="I3854">
        <v>4</v>
      </c>
      <c r="J3854">
        <v>11</v>
      </c>
      <c r="K3854">
        <v>1</v>
      </c>
      <c r="L3854" t="s">
        <v>13601</v>
      </c>
    </row>
    <row r="3855" spans="1:12" x14ac:dyDescent="0.2">
      <c r="A3855" t="s">
        <v>13602</v>
      </c>
      <c r="B3855" t="s">
        <v>13603</v>
      </c>
      <c r="C3855" t="s">
        <v>13604</v>
      </c>
      <c r="D3855" t="s">
        <v>21</v>
      </c>
      <c r="E3855" t="s">
        <v>16</v>
      </c>
      <c r="F3855">
        <v>28277</v>
      </c>
      <c r="G3855">
        <v>35.053680999999997</v>
      </c>
      <c r="H3855">
        <v>-80.8514579</v>
      </c>
      <c r="I3855">
        <v>3.5</v>
      </c>
      <c r="J3855">
        <v>41</v>
      </c>
      <c r="K3855">
        <v>0</v>
      </c>
      <c r="L3855" t="s">
        <v>13605</v>
      </c>
    </row>
    <row r="3856" spans="1:12" x14ac:dyDescent="0.2">
      <c r="A3856" t="s">
        <v>13606</v>
      </c>
      <c r="B3856" t="s">
        <v>13607</v>
      </c>
      <c r="C3856" t="s">
        <v>13608</v>
      </c>
      <c r="D3856" t="s">
        <v>21</v>
      </c>
      <c r="E3856" t="s">
        <v>16</v>
      </c>
      <c r="F3856">
        <v>28203</v>
      </c>
      <c r="G3856">
        <v>35.200429300000003</v>
      </c>
      <c r="H3856">
        <v>-80.8434144</v>
      </c>
      <c r="I3856">
        <v>4</v>
      </c>
      <c r="J3856">
        <v>10</v>
      </c>
      <c r="K3856">
        <v>1</v>
      </c>
      <c r="L3856" t="s">
        <v>13609</v>
      </c>
    </row>
    <row r="3857" spans="1:12" x14ac:dyDescent="0.2">
      <c r="A3857" t="s">
        <v>13610</v>
      </c>
      <c r="B3857" t="s">
        <v>9216</v>
      </c>
      <c r="C3857" t="s">
        <v>13611</v>
      </c>
      <c r="D3857" t="s">
        <v>21</v>
      </c>
      <c r="E3857" t="s">
        <v>16</v>
      </c>
      <c r="F3857">
        <v>28277</v>
      </c>
      <c r="G3857">
        <v>35.098337000000001</v>
      </c>
      <c r="H3857">
        <v>-80.780832000000004</v>
      </c>
      <c r="I3857">
        <v>3</v>
      </c>
      <c r="J3857">
        <v>3</v>
      </c>
      <c r="K3857">
        <v>0</v>
      </c>
      <c r="L3857" t="s">
        <v>13612</v>
      </c>
    </row>
    <row r="3858" spans="1:12" x14ac:dyDescent="0.2">
      <c r="A3858" t="s">
        <v>13613</v>
      </c>
      <c r="B3858" t="s">
        <v>13614</v>
      </c>
      <c r="C3858" t="s">
        <v>13615</v>
      </c>
      <c r="D3858" t="s">
        <v>21</v>
      </c>
      <c r="E3858" t="s">
        <v>16</v>
      </c>
      <c r="F3858">
        <v>28213</v>
      </c>
      <c r="G3858">
        <v>35.298274900000003</v>
      </c>
      <c r="H3858">
        <v>-80.735718000000006</v>
      </c>
      <c r="I3858">
        <v>2</v>
      </c>
      <c r="J3858">
        <v>8</v>
      </c>
      <c r="K3858">
        <v>1</v>
      </c>
      <c r="L3858" t="s">
        <v>13616</v>
      </c>
    </row>
    <row r="3859" spans="1:12" x14ac:dyDescent="0.2">
      <c r="A3859" t="s">
        <v>13617</v>
      </c>
      <c r="B3859" t="s">
        <v>13618</v>
      </c>
      <c r="D3859" t="s">
        <v>21</v>
      </c>
      <c r="E3859" t="s">
        <v>16</v>
      </c>
      <c r="F3859">
        <v>28202</v>
      </c>
      <c r="G3859">
        <v>35.232678100000001</v>
      </c>
      <c r="H3859">
        <v>-80.846082199999998</v>
      </c>
      <c r="I3859">
        <v>3.5</v>
      </c>
      <c r="J3859">
        <v>46</v>
      </c>
      <c r="K3859">
        <v>1</v>
      </c>
      <c r="L3859" t="s">
        <v>10633</v>
      </c>
    </row>
    <row r="3860" spans="1:12" x14ac:dyDescent="0.2">
      <c r="A3860" t="s">
        <v>13619</v>
      </c>
      <c r="B3860" t="s">
        <v>13620</v>
      </c>
      <c r="C3860" t="s">
        <v>13621</v>
      </c>
      <c r="D3860" t="s">
        <v>21</v>
      </c>
      <c r="E3860" t="s">
        <v>16</v>
      </c>
      <c r="F3860">
        <v>28204</v>
      </c>
      <c r="G3860">
        <v>35.210346838699998</v>
      </c>
      <c r="H3860">
        <v>-80.841019651600007</v>
      </c>
      <c r="I3860">
        <v>5</v>
      </c>
      <c r="J3860">
        <v>18</v>
      </c>
      <c r="K3860">
        <v>1</v>
      </c>
      <c r="L3860" t="s">
        <v>13622</v>
      </c>
    </row>
    <row r="3861" spans="1:12" x14ac:dyDescent="0.2">
      <c r="A3861" t="s">
        <v>13623</v>
      </c>
      <c r="B3861" t="s">
        <v>13624</v>
      </c>
      <c r="C3861" t="s">
        <v>13625</v>
      </c>
      <c r="D3861" t="s">
        <v>21</v>
      </c>
      <c r="E3861" t="s">
        <v>16</v>
      </c>
      <c r="F3861">
        <v>28217</v>
      </c>
      <c r="G3861">
        <v>35.189104499999999</v>
      </c>
      <c r="H3861">
        <v>-80.887833599999993</v>
      </c>
      <c r="I3861">
        <v>1</v>
      </c>
      <c r="J3861">
        <v>4</v>
      </c>
      <c r="K3861">
        <v>1</v>
      </c>
      <c r="L3861" t="s">
        <v>275</v>
      </c>
    </row>
    <row r="3862" spans="1:12" x14ac:dyDescent="0.2">
      <c r="A3862" t="s">
        <v>13626</v>
      </c>
      <c r="B3862" t="s">
        <v>13627</v>
      </c>
      <c r="C3862" t="s">
        <v>13628</v>
      </c>
      <c r="D3862" t="s">
        <v>588</v>
      </c>
      <c r="E3862" t="s">
        <v>16</v>
      </c>
      <c r="F3862">
        <v>28110</v>
      </c>
      <c r="G3862">
        <v>35.009098600000002</v>
      </c>
      <c r="H3862">
        <v>-80.561193500000002</v>
      </c>
      <c r="I3862">
        <v>2</v>
      </c>
      <c r="J3862">
        <v>10</v>
      </c>
      <c r="K3862">
        <v>1</v>
      </c>
      <c r="L3862" t="s">
        <v>13629</v>
      </c>
    </row>
    <row r="3863" spans="1:12" x14ac:dyDescent="0.2">
      <c r="A3863" t="s">
        <v>13630</v>
      </c>
      <c r="B3863" t="s">
        <v>13631</v>
      </c>
      <c r="C3863" t="s">
        <v>13632</v>
      </c>
      <c r="D3863" t="s">
        <v>30</v>
      </c>
      <c r="E3863" t="s">
        <v>16</v>
      </c>
      <c r="F3863">
        <v>28054</v>
      </c>
      <c r="G3863">
        <v>35.278874000000002</v>
      </c>
      <c r="H3863">
        <v>-81.151351000000005</v>
      </c>
      <c r="I3863">
        <v>5</v>
      </c>
      <c r="J3863">
        <v>9</v>
      </c>
      <c r="K3863">
        <v>1</v>
      </c>
      <c r="L3863" t="s">
        <v>13633</v>
      </c>
    </row>
    <row r="3864" spans="1:12" x14ac:dyDescent="0.2">
      <c r="A3864" t="s">
        <v>13634</v>
      </c>
      <c r="B3864" t="s">
        <v>13635</v>
      </c>
      <c r="C3864" t="s">
        <v>13636</v>
      </c>
      <c r="D3864" t="s">
        <v>21</v>
      </c>
      <c r="E3864" t="s">
        <v>16</v>
      </c>
      <c r="F3864">
        <v>28204</v>
      </c>
      <c r="G3864">
        <v>35.213017580900001</v>
      </c>
      <c r="H3864">
        <v>-80.8350849152</v>
      </c>
      <c r="I3864">
        <v>3</v>
      </c>
      <c r="J3864">
        <v>19</v>
      </c>
      <c r="K3864">
        <v>0</v>
      </c>
      <c r="L3864" t="s">
        <v>13637</v>
      </c>
    </row>
    <row r="3865" spans="1:12" x14ac:dyDescent="0.2">
      <c r="A3865" t="s">
        <v>13638</v>
      </c>
      <c r="B3865" t="s">
        <v>13639</v>
      </c>
      <c r="C3865" t="s">
        <v>13640</v>
      </c>
      <c r="D3865" t="s">
        <v>21</v>
      </c>
      <c r="E3865" t="s">
        <v>16</v>
      </c>
      <c r="F3865">
        <v>28209</v>
      </c>
      <c r="G3865">
        <v>35.175680700000001</v>
      </c>
      <c r="H3865">
        <v>-80.850147100000001</v>
      </c>
      <c r="I3865">
        <v>2.5</v>
      </c>
      <c r="J3865">
        <v>6</v>
      </c>
      <c r="K3865">
        <v>0</v>
      </c>
      <c r="L3865" t="s">
        <v>13641</v>
      </c>
    </row>
    <row r="3866" spans="1:12" x14ac:dyDescent="0.2">
      <c r="A3866" t="s">
        <v>13642</v>
      </c>
      <c r="B3866" t="s">
        <v>13643</v>
      </c>
      <c r="C3866" t="s">
        <v>13644</v>
      </c>
      <c r="D3866" t="s">
        <v>21</v>
      </c>
      <c r="E3866" t="s">
        <v>16</v>
      </c>
      <c r="F3866">
        <v>28210</v>
      </c>
      <c r="G3866">
        <v>35.128876400000003</v>
      </c>
      <c r="H3866">
        <v>-80.835700399999993</v>
      </c>
      <c r="I3866">
        <v>2.5</v>
      </c>
      <c r="J3866">
        <v>5</v>
      </c>
      <c r="K3866">
        <v>1</v>
      </c>
      <c r="L3866" t="s">
        <v>565</v>
      </c>
    </row>
    <row r="3867" spans="1:12" x14ac:dyDescent="0.2">
      <c r="A3867" t="s">
        <v>13645</v>
      </c>
      <c r="B3867" t="s">
        <v>13646</v>
      </c>
      <c r="C3867" t="s">
        <v>13647</v>
      </c>
      <c r="D3867" t="s">
        <v>21</v>
      </c>
      <c r="E3867" t="s">
        <v>16</v>
      </c>
      <c r="F3867">
        <v>28213</v>
      </c>
      <c r="G3867">
        <v>35.306331</v>
      </c>
      <c r="H3867">
        <v>-80.721658000000005</v>
      </c>
      <c r="I3867">
        <v>4.5</v>
      </c>
      <c r="J3867">
        <v>38</v>
      </c>
      <c r="K3867">
        <v>1</v>
      </c>
      <c r="L3867" t="s">
        <v>13648</v>
      </c>
    </row>
    <row r="3868" spans="1:12" x14ac:dyDescent="0.2">
      <c r="A3868" t="s">
        <v>13649</v>
      </c>
      <c r="B3868" t="s">
        <v>13650</v>
      </c>
      <c r="C3868" t="s">
        <v>13651</v>
      </c>
      <c r="D3868" t="s">
        <v>39</v>
      </c>
      <c r="E3868" t="s">
        <v>16</v>
      </c>
      <c r="F3868">
        <v>28027</v>
      </c>
      <c r="G3868">
        <v>35.361001199999997</v>
      </c>
      <c r="H3868">
        <v>-80.711566099999999</v>
      </c>
      <c r="I3868">
        <v>3</v>
      </c>
      <c r="J3868">
        <v>3</v>
      </c>
      <c r="K3868">
        <v>1</v>
      </c>
      <c r="L3868" t="s">
        <v>13652</v>
      </c>
    </row>
    <row r="3869" spans="1:12" x14ac:dyDescent="0.2">
      <c r="A3869" t="s">
        <v>13653</v>
      </c>
      <c r="B3869" t="s">
        <v>13654</v>
      </c>
      <c r="C3869" t="s">
        <v>13655</v>
      </c>
      <c r="D3869" t="s">
        <v>21</v>
      </c>
      <c r="E3869" t="s">
        <v>16</v>
      </c>
      <c r="F3869">
        <v>28277</v>
      </c>
      <c r="G3869">
        <v>35.0657499</v>
      </c>
      <c r="H3869">
        <v>-80.773589000000001</v>
      </c>
      <c r="I3869">
        <v>2.5</v>
      </c>
      <c r="J3869">
        <v>23</v>
      </c>
      <c r="K3869">
        <v>1</v>
      </c>
      <c r="L3869" t="s">
        <v>13656</v>
      </c>
    </row>
    <row r="3870" spans="1:12" x14ac:dyDescent="0.2">
      <c r="A3870" t="s">
        <v>13657</v>
      </c>
      <c r="B3870" t="s">
        <v>13658</v>
      </c>
      <c r="C3870" t="s">
        <v>13659</v>
      </c>
      <c r="D3870" t="s">
        <v>21</v>
      </c>
      <c r="E3870" t="s">
        <v>16</v>
      </c>
      <c r="F3870">
        <v>28203</v>
      </c>
      <c r="G3870">
        <v>35.204391999999999</v>
      </c>
      <c r="H3870">
        <v>-80.864113099999997</v>
      </c>
      <c r="I3870">
        <v>5</v>
      </c>
      <c r="J3870">
        <v>5</v>
      </c>
      <c r="K3870">
        <v>1</v>
      </c>
      <c r="L3870" t="s">
        <v>13660</v>
      </c>
    </row>
    <row r="3871" spans="1:12" x14ac:dyDescent="0.2">
      <c r="A3871" t="s">
        <v>13661</v>
      </c>
      <c r="B3871" t="s">
        <v>4900</v>
      </c>
      <c r="C3871" t="s">
        <v>13662</v>
      </c>
      <c r="D3871" t="s">
        <v>21</v>
      </c>
      <c r="E3871" t="s">
        <v>16</v>
      </c>
      <c r="F3871">
        <v>28212</v>
      </c>
      <c r="G3871">
        <v>35.173929999999999</v>
      </c>
      <c r="H3871">
        <v>-80.748294999999999</v>
      </c>
      <c r="I3871">
        <v>4</v>
      </c>
      <c r="J3871">
        <v>5</v>
      </c>
      <c r="K3871">
        <v>1</v>
      </c>
      <c r="L3871" t="s">
        <v>13663</v>
      </c>
    </row>
    <row r="3872" spans="1:12" x14ac:dyDescent="0.2">
      <c r="A3872" t="s">
        <v>13664</v>
      </c>
      <c r="B3872" t="s">
        <v>13665</v>
      </c>
      <c r="C3872" t="s">
        <v>13666</v>
      </c>
      <c r="D3872" t="s">
        <v>135</v>
      </c>
      <c r="E3872" t="s">
        <v>16</v>
      </c>
      <c r="F3872">
        <v>28105</v>
      </c>
      <c r="G3872">
        <v>35.131106140500002</v>
      </c>
      <c r="H3872">
        <v>-80.708184641100004</v>
      </c>
      <c r="I3872">
        <v>1.5</v>
      </c>
      <c r="J3872">
        <v>5</v>
      </c>
      <c r="K3872">
        <v>1</v>
      </c>
      <c r="L3872" t="s">
        <v>7049</v>
      </c>
    </row>
    <row r="3873" spans="1:12" x14ac:dyDescent="0.2">
      <c r="A3873" t="s">
        <v>13667</v>
      </c>
      <c r="B3873" t="s">
        <v>13668</v>
      </c>
      <c r="D3873" t="s">
        <v>21</v>
      </c>
      <c r="E3873" t="s">
        <v>16</v>
      </c>
      <c r="F3873">
        <v>28201</v>
      </c>
      <c r="G3873">
        <v>35.228769587599999</v>
      </c>
      <c r="H3873">
        <v>-80.847246573000007</v>
      </c>
      <c r="I3873">
        <v>4.5</v>
      </c>
      <c r="J3873">
        <v>11</v>
      </c>
      <c r="K3873">
        <v>0</v>
      </c>
      <c r="L3873" t="s">
        <v>13669</v>
      </c>
    </row>
    <row r="3874" spans="1:12" x14ac:dyDescent="0.2">
      <c r="A3874" t="s">
        <v>13670</v>
      </c>
      <c r="B3874" t="s">
        <v>13671</v>
      </c>
      <c r="C3874" t="s">
        <v>13672</v>
      </c>
      <c r="D3874" t="s">
        <v>21</v>
      </c>
      <c r="E3874" t="s">
        <v>16</v>
      </c>
      <c r="F3874">
        <v>28277</v>
      </c>
      <c r="G3874">
        <v>35.054194708799997</v>
      </c>
      <c r="H3874">
        <v>-80.851410180299993</v>
      </c>
      <c r="I3874">
        <v>4.5</v>
      </c>
      <c r="J3874">
        <v>3</v>
      </c>
      <c r="K3874">
        <v>1</v>
      </c>
      <c r="L3874" t="s">
        <v>13673</v>
      </c>
    </row>
    <row r="3875" spans="1:12" x14ac:dyDescent="0.2">
      <c r="A3875" t="s">
        <v>13674</v>
      </c>
      <c r="B3875" t="s">
        <v>13675</v>
      </c>
      <c r="C3875" t="s">
        <v>13676</v>
      </c>
      <c r="D3875" t="s">
        <v>26</v>
      </c>
      <c r="E3875" t="s">
        <v>16</v>
      </c>
      <c r="F3875">
        <v>28078</v>
      </c>
      <c r="G3875">
        <v>35.445674699999998</v>
      </c>
      <c r="H3875">
        <v>-80.889703999999995</v>
      </c>
      <c r="I3875">
        <v>3</v>
      </c>
      <c r="J3875">
        <v>8</v>
      </c>
      <c r="K3875">
        <v>1</v>
      </c>
      <c r="L3875" t="s">
        <v>4495</v>
      </c>
    </row>
    <row r="3876" spans="1:12" x14ac:dyDescent="0.2">
      <c r="A3876" t="s">
        <v>13677</v>
      </c>
      <c r="B3876" t="s">
        <v>13678</v>
      </c>
      <c r="C3876" t="s">
        <v>13679</v>
      </c>
      <c r="D3876" t="s">
        <v>21</v>
      </c>
      <c r="E3876" t="s">
        <v>16</v>
      </c>
      <c r="F3876">
        <v>28211</v>
      </c>
      <c r="G3876">
        <v>35.152231100000002</v>
      </c>
      <c r="H3876">
        <v>-80.831896799999996</v>
      </c>
      <c r="I3876">
        <v>5</v>
      </c>
      <c r="J3876">
        <v>4</v>
      </c>
      <c r="K3876">
        <v>1</v>
      </c>
      <c r="L3876" t="s">
        <v>13680</v>
      </c>
    </row>
    <row r="3877" spans="1:12" x14ac:dyDescent="0.2">
      <c r="A3877" t="s">
        <v>13681</v>
      </c>
      <c r="B3877" t="s">
        <v>13682</v>
      </c>
      <c r="C3877" t="s">
        <v>13683</v>
      </c>
      <c r="D3877" t="s">
        <v>21</v>
      </c>
      <c r="E3877" t="s">
        <v>16</v>
      </c>
      <c r="F3877">
        <v>28202</v>
      </c>
      <c r="G3877">
        <v>35.226467999999997</v>
      </c>
      <c r="H3877">
        <v>-80.846695999999994</v>
      </c>
      <c r="I3877">
        <v>3.5</v>
      </c>
      <c r="J3877">
        <v>188</v>
      </c>
      <c r="K3877">
        <v>1</v>
      </c>
      <c r="L3877" t="s">
        <v>13684</v>
      </c>
    </row>
    <row r="3878" spans="1:12" x14ac:dyDescent="0.2">
      <c r="A3878" t="s">
        <v>13685</v>
      </c>
      <c r="B3878" t="s">
        <v>13686</v>
      </c>
      <c r="C3878" t="s">
        <v>13687</v>
      </c>
      <c r="D3878" t="s">
        <v>21</v>
      </c>
      <c r="E3878" t="s">
        <v>16</v>
      </c>
      <c r="F3878">
        <v>28278</v>
      </c>
      <c r="G3878">
        <v>35.096093000000003</v>
      </c>
      <c r="H3878">
        <v>-81.023133000000001</v>
      </c>
      <c r="I3878">
        <v>4.5</v>
      </c>
      <c r="J3878">
        <v>60</v>
      </c>
      <c r="K3878">
        <v>1</v>
      </c>
      <c r="L3878" t="s">
        <v>13688</v>
      </c>
    </row>
    <row r="3879" spans="1:12" x14ac:dyDescent="0.2">
      <c r="A3879" t="s">
        <v>13689</v>
      </c>
      <c r="B3879" t="s">
        <v>13690</v>
      </c>
      <c r="C3879" t="s">
        <v>13691</v>
      </c>
      <c r="D3879" t="s">
        <v>21</v>
      </c>
      <c r="E3879" t="s">
        <v>16</v>
      </c>
      <c r="F3879">
        <v>28212</v>
      </c>
      <c r="G3879">
        <v>35.187866300000003</v>
      </c>
      <c r="H3879">
        <v>-80.767926000000003</v>
      </c>
      <c r="I3879">
        <v>3</v>
      </c>
      <c r="J3879">
        <v>9</v>
      </c>
      <c r="K3879">
        <v>1</v>
      </c>
      <c r="L3879" t="s">
        <v>13692</v>
      </c>
    </row>
    <row r="3880" spans="1:12" x14ac:dyDescent="0.2">
      <c r="A3880" t="s">
        <v>13693</v>
      </c>
      <c r="B3880" t="s">
        <v>13694</v>
      </c>
      <c r="C3880" t="s">
        <v>13695</v>
      </c>
      <c r="D3880" t="s">
        <v>167</v>
      </c>
      <c r="E3880" t="s">
        <v>16</v>
      </c>
      <c r="F3880">
        <v>28075</v>
      </c>
      <c r="G3880">
        <v>35.320604299999999</v>
      </c>
      <c r="H3880">
        <v>-80.649767600000004</v>
      </c>
      <c r="I3880">
        <v>2</v>
      </c>
      <c r="J3880">
        <v>4</v>
      </c>
      <c r="K3880">
        <v>0</v>
      </c>
      <c r="L3880" t="s">
        <v>13696</v>
      </c>
    </row>
    <row r="3881" spans="1:12" x14ac:dyDescent="0.2">
      <c r="A3881" t="s">
        <v>13697</v>
      </c>
      <c r="B3881" t="s">
        <v>13698</v>
      </c>
      <c r="D3881" t="s">
        <v>21</v>
      </c>
      <c r="E3881" t="s">
        <v>16</v>
      </c>
      <c r="F3881">
        <v>28269</v>
      </c>
      <c r="G3881">
        <v>35.3352529</v>
      </c>
      <c r="H3881">
        <v>-80.799018500000003</v>
      </c>
      <c r="I3881">
        <v>2</v>
      </c>
      <c r="J3881">
        <v>9</v>
      </c>
      <c r="K3881">
        <v>1</v>
      </c>
      <c r="L3881" t="s">
        <v>13699</v>
      </c>
    </row>
    <row r="3882" spans="1:12" x14ac:dyDescent="0.2">
      <c r="A3882" t="s">
        <v>13700</v>
      </c>
      <c r="B3882" t="s">
        <v>13701</v>
      </c>
      <c r="C3882" t="s">
        <v>13702</v>
      </c>
      <c r="D3882" t="s">
        <v>21</v>
      </c>
      <c r="E3882" t="s">
        <v>16</v>
      </c>
      <c r="F3882">
        <v>28211</v>
      </c>
      <c r="G3882">
        <v>35.156797099999999</v>
      </c>
      <c r="H3882">
        <v>-80.824154300000004</v>
      </c>
      <c r="I3882">
        <v>5</v>
      </c>
      <c r="J3882">
        <v>4</v>
      </c>
      <c r="K3882">
        <v>1</v>
      </c>
      <c r="L3882" t="s">
        <v>13703</v>
      </c>
    </row>
    <row r="3883" spans="1:12" x14ac:dyDescent="0.2">
      <c r="A3883" t="s">
        <v>13704</v>
      </c>
      <c r="B3883" t="s">
        <v>8273</v>
      </c>
      <c r="C3883" t="s">
        <v>13705</v>
      </c>
      <c r="D3883" t="s">
        <v>21</v>
      </c>
      <c r="E3883" t="s">
        <v>16</v>
      </c>
      <c r="F3883">
        <v>28216</v>
      </c>
      <c r="G3883">
        <v>35.349719999999998</v>
      </c>
      <c r="H3883">
        <v>-80.854428999999996</v>
      </c>
      <c r="I3883">
        <v>3</v>
      </c>
      <c r="J3883">
        <v>68</v>
      </c>
      <c r="K3883">
        <v>1</v>
      </c>
      <c r="L3883" t="s">
        <v>13706</v>
      </c>
    </row>
    <row r="3884" spans="1:12" x14ac:dyDescent="0.2">
      <c r="A3884" t="s">
        <v>13707</v>
      </c>
      <c r="B3884" t="s">
        <v>13708</v>
      </c>
      <c r="C3884" t="s">
        <v>13709</v>
      </c>
      <c r="D3884" t="s">
        <v>21</v>
      </c>
      <c r="E3884" t="s">
        <v>16</v>
      </c>
      <c r="F3884">
        <v>28273</v>
      </c>
      <c r="G3884">
        <v>35.120131000000001</v>
      </c>
      <c r="H3884">
        <v>-80.882105899999999</v>
      </c>
      <c r="I3884">
        <v>3.5</v>
      </c>
      <c r="J3884">
        <v>3</v>
      </c>
      <c r="K3884">
        <v>1</v>
      </c>
      <c r="L3884" t="s">
        <v>13710</v>
      </c>
    </row>
    <row r="3885" spans="1:12" x14ac:dyDescent="0.2">
      <c r="A3885" t="s">
        <v>13711</v>
      </c>
      <c r="B3885" t="s">
        <v>13712</v>
      </c>
      <c r="C3885" t="s">
        <v>13713</v>
      </c>
      <c r="D3885" t="s">
        <v>21</v>
      </c>
      <c r="E3885" t="s">
        <v>16</v>
      </c>
      <c r="F3885">
        <v>28273</v>
      </c>
      <c r="G3885">
        <v>35.132378000000003</v>
      </c>
      <c r="H3885">
        <v>-80.910168999999996</v>
      </c>
      <c r="I3885">
        <v>3</v>
      </c>
      <c r="J3885">
        <v>6</v>
      </c>
      <c r="K3885">
        <v>1</v>
      </c>
      <c r="L3885" t="s">
        <v>13714</v>
      </c>
    </row>
    <row r="3886" spans="1:12" x14ac:dyDescent="0.2">
      <c r="A3886" t="s">
        <v>13715</v>
      </c>
      <c r="B3886" t="s">
        <v>13716</v>
      </c>
      <c r="C3886" t="s">
        <v>13717</v>
      </c>
      <c r="D3886" t="s">
        <v>21</v>
      </c>
      <c r="E3886" t="s">
        <v>16</v>
      </c>
      <c r="F3886">
        <v>28270</v>
      </c>
      <c r="G3886">
        <v>35.160890000000002</v>
      </c>
      <c r="H3886">
        <v>-80.778255999999999</v>
      </c>
      <c r="I3886">
        <v>4.5</v>
      </c>
      <c r="J3886">
        <v>3</v>
      </c>
      <c r="K3886">
        <v>1</v>
      </c>
      <c r="L3886" t="s">
        <v>3357</v>
      </c>
    </row>
    <row r="3887" spans="1:12" x14ac:dyDescent="0.2">
      <c r="A3887" t="s">
        <v>13718</v>
      </c>
      <c r="B3887" t="s">
        <v>11408</v>
      </c>
      <c r="C3887" t="s">
        <v>13719</v>
      </c>
      <c r="D3887" t="s">
        <v>21</v>
      </c>
      <c r="E3887" t="s">
        <v>16</v>
      </c>
      <c r="F3887">
        <v>28202</v>
      </c>
      <c r="G3887">
        <v>35.233451299999999</v>
      </c>
      <c r="H3887">
        <v>-80.848996999999997</v>
      </c>
      <c r="I3887">
        <v>2.5</v>
      </c>
      <c r="J3887">
        <v>5</v>
      </c>
      <c r="K3887">
        <v>0</v>
      </c>
      <c r="L3887" t="s">
        <v>13720</v>
      </c>
    </row>
    <row r="3888" spans="1:12" x14ac:dyDescent="0.2">
      <c r="A3888" t="s">
        <v>13721</v>
      </c>
      <c r="B3888" t="s">
        <v>13722</v>
      </c>
      <c r="C3888" t="s">
        <v>13723</v>
      </c>
      <c r="D3888" t="s">
        <v>456</v>
      </c>
      <c r="E3888" t="s">
        <v>16</v>
      </c>
      <c r="F3888">
        <v>28012</v>
      </c>
      <c r="G3888">
        <v>35.257202999999997</v>
      </c>
      <c r="H3888">
        <v>-81.061291999999995</v>
      </c>
      <c r="I3888">
        <v>4</v>
      </c>
      <c r="J3888">
        <v>19</v>
      </c>
      <c r="K3888">
        <v>1</v>
      </c>
      <c r="L3888" t="s">
        <v>13724</v>
      </c>
    </row>
    <row r="3889" spans="1:12" x14ac:dyDescent="0.2">
      <c r="A3889" t="s">
        <v>13725</v>
      </c>
      <c r="B3889" t="s">
        <v>13726</v>
      </c>
      <c r="C3889" t="s">
        <v>13727</v>
      </c>
      <c r="D3889" t="s">
        <v>26</v>
      </c>
      <c r="E3889" t="s">
        <v>16</v>
      </c>
      <c r="F3889">
        <v>28078</v>
      </c>
      <c r="G3889">
        <v>35.422283200000003</v>
      </c>
      <c r="H3889">
        <v>-80.841390099999998</v>
      </c>
      <c r="I3889">
        <v>4.5</v>
      </c>
      <c r="J3889">
        <v>18</v>
      </c>
      <c r="K3889">
        <v>1</v>
      </c>
      <c r="L3889" t="s">
        <v>7808</v>
      </c>
    </row>
    <row r="3890" spans="1:12" x14ac:dyDescent="0.2">
      <c r="A3890" t="s">
        <v>13728</v>
      </c>
      <c r="B3890" t="s">
        <v>13729</v>
      </c>
      <c r="C3890" t="s">
        <v>13730</v>
      </c>
      <c r="D3890" t="s">
        <v>21</v>
      </c>
      <c r="E3890" t="s">
        <v>16</v>
      </c>
      <c r="F3890">
        <v>28227</v>
      </c>
      <c r="G3890">
        <v>35.202095900000003</v>
      </c>
      <c r="H3890">
        <v>-80.724949899999999</v>
      </c>
      <c r="I3890">
        <v>2.5</v>
      </c>
      <c r="J3890">
        <v>3</v>
      </c>
      <c r="K3890">
        <v>1</v>
      </c>
      <c r="L3890" t="s">
        <v>13731</v>
      </c>
    </row>
    <row r="3891" spans="1:12" x14ac:dyDescent="0.2">
      <c r="A3891" t="s">
        <v>13732</v>
      </c>
      <c r="B3891" t="s">
        <v>13733</v>
      </c>
      <c r="C3891" t="s">
        <v>13734</v>
      </c>
      <c r="D3891" t="s">
        <v>39</v>
      </c>
      <c r="E3891" t="s">
        <v>16</v>
      </c>
      <c r="F3891">
        <v>28025</v>
      </c>
      <c r="G3891">
        <v>35.446525800000003</v>
      </c>
      <c r="H3891">
        <v>-80.600722899999994</v>
      </c>
      <c r="I3891">
        <v>4</v>
      </c>
      <c r="J3891">
        <v>3</v>
      </c>
      <c r="K3891">
        <v>0</v>
      </c>
      <c r="L3891" t="s">
        <v>13735</v>
      </c>
    </row>
    <row r="3892" spans="1:12" x14ac:dyDescent="0.2">
      <c r="A3892" t="s">
        <v>13736</v>
      </c>
      <c r="B3892" t="s">
        <v>13737</v>
      </c>
      <c r="C3892" t="s">
        <v>13738</v>
      </c>
      <c r="D3892" t="s">
        <v>30</v>
      </c>
      <c r="E3892" t="s">
        <v>16</v>
      </c>
      <c r="F3892">
        <v>28054</v>
      </c>
      <c r="G3892">
        <v>35.269195000000003</v>
      </c>
      <c r="H3892">
        <v>-81.147398999999993</v>
      </c>
      <c r="I3892">
        <v>3</v>
      </c>
      <c r="J3892">
        <v>49</v>
      </c>
      <c r="K3892">
        <v>1</v>
      </c>
      <c r="L3892" t="s">
        <v>13739</v>
      </c>
    </row>
    <row r="3893" spans="1:12" x14ac:dyDescent="0.2">
      <c r="A3893" t="s">
        <v>13740</v>
      </c>
      <c r="B3893" t="s">
        <v>13741</v>
      </c>
      <c r="C3893" t="s">
        <v>13742</v>
      </c>
      <c r="D3893" t="s">
        <v>21</v>
      </c>
      <c r="E3893" t="s">
        <v>16</v>
      </c>
      <c r="F3893">
        <v>28204</v>
      </c>
      <c r="G3893">
        <v>35.216868699999999</v>
      </c>
      <c r="H3893">
        <v>-80.838557399999999</v>
      </c>
      <c r="I3893">
        <v>4</v>
      </c>
      <c r="J3893">
        <v>11</v>
      </c>
      <c r="K3893">
        <v>1</v>
      </c>
      <c r="L3893" t="s">
        <v>13743</v>
      </c>
    </row>
    <row r="3894" spans="1:12" x14ac:dyDescent="0.2">
      <c r="A3894" t="s">
        <v>13744</v>
      </c>
      <c r="B3894" t="s">
        <v>13745</v>
      </c>
      <c r="C3894" t="s">
        <v>13746</v>
      </c>
      <c r="D3894" t="s">
        <v>21</v>
      </c>
      <c r="E3894" t="s">
        <v>16</v>
      </c>
      <c r="F3894">
        <v>28270</v>
      </c>
      <c r="G3894">
        <v>35.141227499999999</v>
      </c>
      <c r="H3894">
        <v>-80.733849500000005</v>
      </c>
      <c r="I3894">
        <v>4.5</v>
      </c>
      <c r="J3894">
        <v>5</v>
      </c>
      <c r="K3894">
        <v>0</v>
      </c>
      <c r="L3894" t="s">
        <v>13747</v>
      </c>
    </row>
    <row r="3895" spans="1:12" x14ac:dyDescent="0.2">
      <c r="A3895" t="s">
        <v>13748</v>
      </c>
      <c r="B3895" t="s">
        <v>13749</v>
      </c>
      <c r="C3895" t="s">
        <v>13750</v>
      </c>
      <c r="D3895" t="s">
        <v>21</v>
      </c>
      <c r="E3895" t="s">
        <v>16</v>
      </c>
      <c r="F3895">
        <v>28217</v>
      </c>
      <c r="G3895">
        <v>35.188327000000001</v>
      </c>
      <c r="H3895">
        <v>-80.891130000000004</v>
      </c>
      <c r="I3895">
        <v>4</v>
      </c>
      <c r="J3895">
        <v>36</v>
      </c>
      <c r="K3895">
        <v>1</v>
      </c>
      <c r="L3895" t="s">
        <v>13751</v>
      </c>
    </row>
    <row r="3896" spans="1:12" x14ac:dyDescent="0.2">
      <c r="A3896" t="s">
        <v>13752</v>
      </c>
      <c r="B3896" t="s">
        <v>7516</v>
      </c>
      <c r="C3896" t="s">
        <v>13753</v>
      </c>
      <c r="D3896" t="s">
        <v>135</v>
      </c>
      <c r="E3896" t="s">
        <v>16</v>
      </c>
      <c r="F3896">
        <v>28105</v>
      </c>
      <c r="G3896">
        <v>35.128807600000002</v>
      </c>
      <c r="H3896">
        <v>-80.702234599999997</v>
      </c>
      <c r="I3896">
        <v>3</v>
      </c>
      <c r="J3896">
        <v>108</v>
      </c>
      <c r="K3896">
        <v>1</v>
      </c>
      <c r="L3896" t="s">
        <v>13754</v>
      </c>
    </row>
    <row r="3897" spans="1:12" x14ac:dyDescent="0.2">
      <c r="A3897" t="e">
        <f>-wtdaWBWrUOXKCcGxzOtwA</f>
        <v>#NAME?</v>
      </c>
      <c r="B3897" t="s">
        <v>13755</v>
      </c>
      <c r="C3897" t="s">
        <v>13756</v>
      </c>
      <c r="D3897" t="s">
        <v>21</v>
      </c>
      <c r="E3897" t="s">
        <v>16</v>
      </c>
      <c r="F3897">
        <v>28277</v>
      </c>
      <c r="G3897">
        <v>35.070166999999998</v>
      </c>
      <c r="H3897">
        <v>-80.843508</v>
      </c>
      <c r="I3897">
        <v>3</v>
      </c>
      <c r="J3897">
        <v>49</v>
      </c>
      <c r="K3897">
        <v>0</v>
      </c>
      <c r="L3897" t="s">
        <v>99</v>
      </c>
    </row>
    <row r="3898" spans="1:12" x14ac:dyDescent="0.2">
      <c r="A3898" t="s">
        <v>13757</v>
      </c>
      <c r="B3898" t="s">
        <v>13758</v>
      </c>
      <c r="C3898" t="s">
        <v>13759</v>
      </c>
      <c r="D3898" t="s">
        <v>21</v>
      </c>
      <c r="E3898" t="s">
        <v>16</v>
      </c>
      <c r="F3898">
        <v>28210</v>
      </c>
      <c r="G3898">
        <v>35.151366299999999</v>
      </c>
      <c r="H3898">
        <v>-80.836233300000004</v>
      </c>
      <c r="I3898">
        <v>5</v>
      </c>
      <c r="J3898">
        <v>3</v>
      </c>
      <c r="K3898">
        <v>1</v>
      </c>
      <c r="L3898" t="s">
        <v>13760</v>
      </c>
    </row>
    <row r="3899" spans="1:12" x14ac:dyDescent="0.2">
      <c r="A3899" t="s">
        <v>13761</v>
      </c>
      <c r="B3899" t="s">
        <v>13762</v>
      </c>
      <c r="C3899" t="s">
        <v>13763</v>
      </c>
      <c r="D3899" t="s">
        <v>21</v>
      </c>
      <c r="E3899" t="s">
        <v>16</v>
      </c>
      <c r="F3899">
        <v>28277</v>
      </c>
      <c r="G3899">
        <v>35.060845837000002</v>
      </c>
      <c r="H3899">
        <v>-80.813599750400002</v>
      </c>
      <c r="I3899">
        <v>4</v>
      </c>
      <c r="J3899">
        <v>16</v>
      </c>
      <c r="K3899">
        <v>1</v>
      </c>
      <c r="L3899" t="s">
        <v>13764</v>
      </c>
    </row>
    <row r="3900" spans="1:12" x14ac:dyDescent="0.2">
      <c r="A3900" t="s">
        <v>13765</v>
      </c>
      <c r="B3900" t="s">
        <v>13766</v>
      </c>
      <c r="C3900" t="s">
        <v>13767</v>
      </c>
      <c r="D3900" t="s">
        <v>135</v>
      </c>
      <c r="E3900" t="s">
        <v>16</v>
      </c>
      <c r="F3900">
        <v>28104</v>
      </c>
      <c r="G3900">
        <v>35.091961300000001</v>
      </c>
      <c r="H3900">
        <v>-80.668385299999997</v>
      </c>
      <c r="I3900">
        <v>5</v>
      </c>
      <c r="J3900">
        <v>3</v>
      </c>
      <c r="K3900">
        <v>1</v>
      </c>
      <c r="L3900" t="s">
        <v>2069</v>
      </c>
    </row>
    <row r="3901" spans="1:12" x14ac:dyDescent="0.2">
      <c r="A3901" t="s">
        <v>13768</v>
      </c>
      <c r="B3901" t="s">
        <v>13769</v>
      </c>
      <c r="C3901" t="s">
        <v>5701</v>
      </c>
      <c r="D3901" t="s">
        <v>21</v>
      </c>
      <c r="E3901" t="s">
        <v>16</v>
      </c>
      <c r="F3901">
        <v>28277</v>
      </c>
      <c r="G3901">
        <v>35.078980999999999</v>
      </c>
      <c r="H3901">
        <v>-80.817329000000001</v>
      </c>
      <c r="I3901">
        <v>4.5</v>
      </c>
      <c r="J3901">
        <v>11</v>
      </c>
      <c r="K3901">
        <v>1</v>
      </c>
      <c r="L3901" t="s">
        <v>13770</v>
      </c>
    </row>
    <row r="3902" spans="1:12" x14ac:dyDescent="0.2">
      <c r="A3902" t="s">
        <v>13771</v>
      </c>
      <c r="B3902" t="s">
        <v>13772</v>
      </c>
      <c r="C3902" t="s">
        <v>13773</v>
      </c>
      <c r="D3902" t="s">
        <v>21</v>
      </c>
      <c r="E3902" t="s">
        <v>16</v>
      </c>
      <c r="F3902">
        <v>28270</v>
      </c>
      <c r="G3902">
        <v>35.145734900000001</v>
      </c>
      <c r="H3902">
        <v>-80.742787899999996</v>
      </c>
      <c r="I3902">
        <v>5</v>
      </c>
      <c r="J3902">
        <v>3</v>
      </c>
      <c r="K3902">
        <v>1</v>
      </c>
      <c r="L3902" t="s">
        <v>13774</v>
      </c>
    </row>
    <row r="3903" spans="1:12" x14ac:dyDescent="0.2">
      <c r="A3903" t="s">
        <v>13775</v>
      </c>
      <c r="B3903" t="s">
        <v>13776</v>
      </c>
      <c r="C3903" t="s">
        <v>13777</v>
      </c>
      <c r="D3903" t="s">
        <v>21</v>
      </c>
      <c r="E3903" t="s">
        <v>16</v>
      </c>
      <c r="F3903">
        <v>28226</v>
      </c>
      <c r="G3903">
        <v>35.087628000000002</v>
      </c>
      <c r="H3903">
        <v>-80.859437</v>
      </c>
      <c r="I3903">
        <v>4.5</v>
      </c>
      <c r="J3903">
        <v>8</v>
      </c>
      <c r="K3903">
        <v>0</v>
      </c>
      <c r="L3903" t="s">
        <v>13778</v>
      </c>
    </row>
    <row r="3904" spans="1:12" x14ac:dyDescent="0.2">
      <c r="A3904" t="s">
        <v>13779</v>
      </c>
      <c r="B3904" t="s">
        <v>1190</v>
      </c>
      <c r="C3904" t="s">
        <v>13780</v>
      </c>
      <c r="D3904" t="s">
        <v>21</v>
      </c>
      <c r="E3904" t="s">
        <v>16</v>
      </c>
      <c r="F3904">
        <v>28226</v>
      </c>
      <c r="G3904">
        <v>35.1054241</v>
      </c>
      <c r="H3904">
        <v>-80.8075422</v>
      </c>
      <c r="I3904">
        <v>1.5</v>
      </c>
      <c r="J3904">
        <v>3</v>
      </c>
      <c r="K3904">
        <v>1</v>
      </c>
      <c r="L3904" t="s">
        <v>9311</v>
      </c>
    </row>
    <row r="3905" spans="1:12" x14ac:dyDescent="0.2">
      <c r="A3905" t="s">
        <v>13781</v>
      </c>
      <c r="B3905" t="s">
        <v>13782</v>
      </c>
      <c r="C3905" t="s">
        <v>13783</v>
      </c>
      <c r="D3905" t="s">
        <v>21</v>
      </c>
      <c r="E3905" t="s">
        <v>16</v>
      </c>
      <c r="F3905">
        <v>28202</v>
      </c>
      <c r="G3905">
        <v>35.231772900000003</v>
      </c>
      <c r="H3905">
        <v>-80.850921</v>
      </c>
      <c r="I3905">
        <v>1.5</v>
      </c>
      <c r="J3905">
        <v>3</v>
      </c>
      <c r="K3905">
        <v>1</v>
      </c>
      <c r="L3905" t="s">
        <v>13784</v>
      </c>
    </row>
    <row r="3906" spans="1:12" x14ac:dyDescent="0.2">
      <c r="A3906" t="s">
        <v>13785</v>
      </c>
      <c r="B3906" t="s">
        <v>9259</v>
      </c>
      <c r="C3906" t="s">
        <v>13786</v>
      </c>
      <c r="D3906" t="s">
        <v>30</v>
      </c>
      <c r="E3906" t="s">
        <v>16</v>
      </c>
      <c r="F3906">
        <v>28056</v>
      </c>
      <c r="G3906">
        <v>35.2629092285</v>
      </c>
      <c r="H3906">
        <v>-81.127783656099993</v>
      </c>
      <c r="I3906">
        <v>2</v>
      </c>
      <c r="J3906">
        <v>7</v>
      </c>
      <c r="K3906">
        <v>1</v>
      </c>
      <c r="L3906" t="s">
        <v>13787</v>
      </c>
    </row>
    <row r="3907" spans="1:12" x14ac:dyDescent="0.2">
      <c r="A3907" t="s">
        <v>13788</v>
      </c>
      <c r="B3907" t="s">
        <v>13789</v>
      </c>
      <c r="C3907" t="s">
        <v>13790</v>
      </c>
      <c r="D3907" t="s">
        <v>21</v>
      </c>
      <c r="E3907" t="s">
        <v>16</v>
      </c>
      <c r="F3907">
        <v>28216</v>
      </c>
      <c r="G3907">
        <v>35.348510400000002</v>
      </c>
      <c r="H3907">
        <v>-80.860204899999999</v>
      </c>
      <c r="I3907">
        <v>3.5</v>
      </c>
      <c r="J3907">
        <v>7</v>
      </c>
      <c r="K3907">
        <v>1</v>
      </c>
      <c r="L3907" t="s">
        <v>3731</v>
      </c>
    </row>
    <row r="3908" spans="1:12" x14ac:dyDescent="0.2">
      <c r="A3908" t="s">
        <v>13791</v>
      </c>
      <c r="B3908" t="s">
        <v>13792</v>
      </c>
      <c r="C3908" t="s">
        <v>13793</v>
      </c>
      <c r="D3908" t="s">
        <v>135</v>
      </c>
      <c r="E3908" t="s">
        <v>16</v>
      </c>
      <c r="F3908">
        <v>28105</v>
      </c>
      <c r="G3908">
        <v>35.1279921</v>
      </c>
      <c r="H3908">
        <v>-80.709920100000005</v>
      </c>
      <c r="I3908">
        <v>2.5</v>
      </c>
      <c r="J3908">
        <v>5</v>
      </c>
      <c r="K3908">
        <v>1</v>
      </c>
      <c r="L3908" t="s">
        <v>13703</v>
      </c>
    </row>
    <row r="3909" spans="1:12" x14ac:dyDescent="0.2">
      <c r="A3909" t="s">
        <v>13794</v>
      </c>
      <c r="B3909" t="s">
        <v>13795</v>
      </c>
      <c r="C3909" t="s">
        <v>13796</v>
      </c>
      <c r="D3909" t="s">
        <v>21</v>
      </c>
      <c r="E3909" t="s">
        <v>16</v>
      </c>
      <c r="F3909">
        <v>28212</v>
      </c>
      <c r="G3909">
        <v>35.203626100000001</v>
      </c>
      <c r="H3909">
        <v>-80.742560600000004</v>
      </c>
      <c r="I3909">
        <v>1.5</v>
      </c>
      <c r="J3909">
        <v>3</v>
      </c>
      <c r="K3909">
        <v>1</v>
      </c>
      <c r="L3909" t="s">
        <v>13797</v>
      </c>
    </row>
    <row r="3910" spans="1:12" x14ac:dyDescent="0.2">
      <c r="A3910" t="s">
        <v>13798</v>
      </c>
      <c r="B3910" t="s">
        <v>13799</v>
      </c>
      <c r="C3910" t="s">
        <v>13800</v>
      </c>
      <c r="D3910" t="s">
        <v>21</v>
      </c>
      <c r="E3910" t="s">
        <v>16</v>
      </c>
      <c r="F3910">
        <v>28203</v>
      </c>
      <c r="G3910">
        <v>35.216998818299999</v>
      </c>
      <c r="H3910">
        <v>-80.857196458999994</v>
      </c>
      <c r="I3910">
        <v>4.5</v>
      </c>
      <c r="J3910">
        <v>255</v>
      </c>
      <c r="K3910">
        <v>1</v>
      </c>
      <c r="L3910" t="s">
        <v>10838</v>
      </c>
    </row>
    <row r="3911" spans="1:12" x14ac:dyDescent="0.2">
      <c r="A3911" t="s">
        <v>13801</v>
      </c>
      <c r="B3911" t="s">
        <v>9419</v>
      </c>
      <c r="C3911" t="s">
        <v>13802</v>
      </c>
      <c r="D3911" t="s">
        <v>21</v>
      </c>
      <c r="E3911" t="s">
        <v>16</v>
      </c>
      <c r="F3911">
        <v>28205</v>
      </c>
      <c r="G3911">
        <v>35.220145375900003</v>
      </c>
      <c r="H3911">
        <v>-80.807289572200006</v>
      </c>
      <c r="I3911">
        <v>4</v>
      </c>
      <c r="J3911">
        <v>191</v>
      </c>
      <c r="K3911">
        <v>1</v>
      </c>
      <c r="L3911" t="s">
        <v>13803</v>
      </c>
    </row>
    <row r="3912" spans="1:12" x14ac:dyDescent="0.2">
      <c r="A3912" t="s">
        <v>13804</v>
      </c>
      <c r="B3912" t="s">
        <v>13805</v>
      </c>
      <c r="C3912" t="s">
        <v>13806</v>
      </c>
      <c r="D3912" t="s">
        <v>21</v>
      </c>
      <c r="E3912" t="s">
        <v>16</v>
      </c>
      <c r="F3912">
        <v>28217</v>
      </c>
      <c r="G3912">
        <v>35.177008899999997</v>
      </c>
      <c r="H3912">
        <v>-80.880627099999998</v>
      </c>
      <c r="I3912">
        <v>3.5</v>
      </c>
      <c r="J3912">
        <v>12</v>
      </c>
      <c r="K3912">
        <v>1</v>
      </c>
      <c r="L3912" t="s">
        <v>5554</v>
      </c>
    </row>
    <row r="3913" spans="1:12" x14ac:dyDescent="0.2">
      <c r="A3913" t="s">
        <v>13807</v>
      </c>
      <c r="B3913" t="s">
        <v>13808</v>
      </c>
      <c r="C3913" t="s">
        <v>13809</v>
      </c>
      <c r="D3913" t="s">
        <v>26</v>
      </c>
      <c r="E3913" t="s">
        <v>16</v>
      </c>
      <c r="F3913">
        <v>28078</v>
      </c>
      <c r="G3913">
        <v>35.4017397</v>
      </c>
      <c r="H3913">
        <v>-80.866279300000002</v>
      </c>
      <c r="I3913">
        <v>1.5</v>
      </c>
      <c r="J3913">
        <v>3</v>
      </c>
      <c r="K3913">
        <v>1</v>
      </c>
      <c r="L3913" t="s">
        <v>13810</v>
      </c>
    </row>
    <row r="3914" spans="1:12" x14ac:dyDescent="0.2">
      <c r="A3914" t="s">
        <v>13811</v>
      </c>
      <c r="B3914" t="s">
        <v>13812</v>
      </c>
      <c r="C3914" t="s">
        <v>10063</v>
      </c>
      <c r="D3914" t="s">
        <v>21</v>
      </c>
      <c r="E3914" t="s">
        <v>16</v>
      </c>
      <c r="F3914">
        <v>28208</v>
      </c>
      <c r="G3914">
        <v>35.222223999999997</v>
      </c>
      <c r="H3914">
        <v>-80.944052999999997</v>
      </c>
      <c r="I3914">
        <v>2</v>
      </c>
      <c r="J3914">
        <v>55</v>
      </c>
      <c r="K3914">
        <v>1</v>
      </c>
      <c r="L3914" t="s">
        <v>1010</v>
      </c>
    </row>
    <row r="3915" spans="1:12" x14ac:dyDescent="0.2">
      <c r="A3915" t="s">
        <v>13813</v>
      </c>
      <c r="B3915" t="s">
        <v>13814</v>
      </c>
      <c r="C3915" t="s">
        <v>13815</v>
      </c>
      <c r="D3915" t="s">
        <v>21</v>
      </c>
      <c r="E3915" t="s">
        <v>16</v>
      </c>
      <c r="F3915">
        <v>28277</v>
      </c>
      <c r="G3915">
        <v>35.070051200000002</v>
      </c>
      <c r="H3915">
        <v>-80.844738199999995</v>
      </c>
      <c r="I3915">
        <v>5</v>
      </c>
      <c r="J3915">
        <v>4</v>
      </c>
      <c r="K3915">
        <v>1</v>
      </c>
      <c r="L3915" t="s">
        <v>13816</v>
      </c>
    </row>
    <row r="3916" spans="1:12" x14ac:dyDescent="0.2">
      <c r="A3916" t="s">
        <v>13817</v>
      </c>
      <c r="B3916" t="s">
        <v>13818</v>
      </c>
      <c r="C3916" t="s">
        <v>13819</v>
      </c>
      <c r="D3916" t="s">
        <v>21</v>
      </c>
      <c r="E3916" t="s">
        <v>16</v>
      </c>
      <c r="F3916">
        <v>28212</v>
      </c>
      <c r="G3916">
        <v>35.207250999999999</v>
      </c>
      <c r="H3916">
        <v>-80.744619999999998</v>
      </c>
      <c r="I3916">
        <v>1.5</v>
      </c>
      <c r="J3916">
        <v>3</v>
      </c>
      <c r="K3916">
        <v>0</v>
      </c>
      <c r="L3916" t="s">
        <v>1041</v>
      </c>
    </row>
    <row r="3917" spans="1:12" x14ac:dyDescent="0.2">
      <c r="A3917" t="s">
        <v>13820</v>
      </c>
      <c r="B3917" t="s">
        <v>595</v>
      </c>
      <c r="C3917" t="s">
        <v>13821</v>
      </c>
      <c r="D3917" t="s">
        <v>697</v>
      </c>
      <c r="E3917" t="s">
        <v>16</v>
      </c>
      <c r="F3917">
        <v>28037</v>
      </c>
      <c r="G3917">
        <v>35.445494600000004</v>
      </c>
      <c r="H3917">
        <v>-80.996970599999997</v>
      </c>
      <c r="I3917">
        <v>1.5</v>
      </c>
      <c r="J3917">
        <v>7</v>
      </c>
      <c r="K3917">
        <v>1</v>
      </c>
      <c r="L3917" t="s">
        <v>13822</v>
      </c>
    </row>
    <row r="3918" spans="1:12" x14ac:dyDescent="0.2">
      <c r="A3918" t="s">
        <v>13823</v>
      </c>
      <c r="B3918" t="s">
        <v>13824</v>
      </c>
      <c r="C3918" t="s">
        <v>13825</v>
      </c>
      <c r="D3918" t="s">
        <v>21</v>
      </c>
      <c r="E3918" t="s">
        <v>16</v>
      </c>
      <c r="F3918">
        <v>28205</v>
      </c>
      <c r="G3918">
        <v>35.218286300000003</v>
      </c>
      <c r="H3918">
        <v>-80.812993399999996</v>
      </c>
      <c r="I3918">
        <v>4.5</v>
      </c>
      <c r="J3918">
        <v>145</v>
      </c>
      <c r="K3918">
        <v>1</v>
      </c>
      <c r="L3918" t="s">
        <v>13826</v>
      </c>
    </row>
    <row r="3919" spans="1:12" x14ac:dyDescent="0.2">
      <c r="A3919" t="s">
        <v>13827</v>
      </c>
      <c r="B3919" t="s">
        <v>13828</v>
      </c>
      <c r="C3919" t="s">
        <v>13829</v>
      </c>
      <c r="D3919" t="s">
        <v>21</v>
      </c>
      <c r="E3919" t="s">
        <v>16</v>
      </c>
      <c r="F3919">
        <v>28211</v>
      </c>
      <c r="G3919">
        <v>35.189929499999998</v>
      </c>
      <c r="H3919">
        <v>-80.805735200000001</v>
      </c>
      <c r="I3919">
        <v>3</v>
      </c>
      <c r="J3919">
        <v>8</v>
      </c>
      <c r="K3919">
        <v>1</v>
      </c>
      <c r="L3919" t="s">
        <v>13830</v>
      </c>
    </row>
    <row r="3920" spans="1:12" x14ac:dyDescent="0.2">
      <c r="A3920" t="s">
        <v>13831</v>
      </c>
      <c r="B3920" t="s">
        <v>13832</v>
      </c>
      <c r="C3920" t="s">
        <v>13833</v>
      </c>
      <c r="D3920" t="s">
        <v>21</v>
      </c>
      <c r="E3920" t="s">
        <v>16</v>
      </c>
      <c r="F3920">
        <v>28211</v>
      </c>
      <c r="G3920">
        <v>35.175649999999997</v>
      </c>
      <c r="H3920">
        <v>-80.802583999999996</v>
      </c>
      <c r="I3920">
        <v>3.5</v>
      </c>
      <c r="J3920">
        <v>31</v>
      </c>
      <c r="K3920">
        <v>1</v>
      </c>
      <c r="L3920" t="s">
        <v>13834</v>
      </c>
    </row>
    <row r="3921" spans="1:12" x14ac:dyDescent="0.2">
      <c r="A3921" t="s">
        <v>13835</v>
      </c>
      <c r="B3921" t="s">
        <v>446</v>
      </c>
      <c r="C3921" t="s">
        <v>13836</v>
      </c>
      <c r="D3921" t="s">
        <v>21</v>
      </c>
      <c r="E3921" t="s">
        <v>16</v>
      </c>
      <c r="F3921">
        <v>28202</v>
      </c>
      <c r="G3921">
        <v>35.224874999999997</v>
      </c>
      <c r="H3921">
        <v>-80.848547999999994</v>
      </c>
      <c r="I3921">
        <v>3.5</v>
      </c>
      <c r="J3921">
        <v>30</v>
      </c>
      <c r="K3921">
        <v>1</v>
      </c>
      <c r="L3921" t="s">
        <v>448</v>
      </c>
    </row>
    <row r="3922" spans="1:12" x14ac:dyDescent="0.2">
      <c r="A3922" t="s">
        <v>13837</v>
      </c>
      <c r="B3922" t="s">
        <v>13838</v>
      </c>
      <c r="C3922" t="s">
        <v>6759</v>
      </c>
      <c r="D3922" t="s">
        <v>39</v>
      </c>
      <c r="E3922" t="s">
        <v>16</v>
      </c>
      <c r="F3922">
        <v>28025</v>
      </c>
      <c r="G3922">
        <v>35.432428912399999</v>
      </c>
      <c r="H3922">
        <v>-80.604995548199994</v>
      </c>
      <c r="I3922">
        <v>4.5</v>
      </c>
      <c r="J3922">
        <v>11</v>
      </c>
      <c r="K3922">
        <v>0</v>
      </c>
      <c r="L3922" t="s">
        <v>13839</v>
      </c>
    </row>
    <row r="3923" spans="1:12" x14ac:dyDescent="0.2">
      <c r="A3923" t="s">
        <v>13840</v>
      </c>
      <c r="B3923" t="s">
        <v>2708</v>
      </c>
      <c r="C3923" t="s">
        <v>13841</v>
      </c>
      <c r="D3923" t="s">
        <v>21</v>
      </c>
      <c r="E3923" t="s">
        <v>16</v>
      </c>
      <c r="F3923">
        <v>28273</v>
      </c>
      <c r="G3923">
        <v>35.136588949299998</v>
      </c>
      <c r="H3923">
        <v>-80.875680438000003</v>
      </c>
      <c r="I3923">
        <v>3.5</v>
      </c>
      <c r="J3923">
        <v>7</v>
      </c>
      <c r="K3923">
        <v>1</v>
      </c>
      <c r="L3923" t="s">
        <v>13842</v>
      </c>
    </row>
    <row r="3924" spans="1:12" x14ac:dyDescent="0.2">
      <c r="A3924" t="s">
        <v>13843</v>
      </c>
      <c r="B3924" t="s">
        <v>13844</v>
      </c>
      <c r="C3924" t="s">
        <v>13845</v>
      </c>
      <c r="D3924" t="s">
        <v>21</v>
      </c>
      <c r="E3924" t="s">
        <v>16</v>
      </c>
      <c r="F3924">
        <v>28210</v>
      </c>
      <c r="G3924">
        <v>35.147360900000002</v>
      </c>
      <c r="H3924">
        <v>-80.833040999999994</v>
      </c>
      <c r="I3924">
        <v>4</v>
      </c>
      <c r="J3924">
        <v>185</v>
      </c>
      <c r="K3924">
        <v>1</v>
      </c>
      <c r="L3924" t="s">
        <v>176</v>
      </c>
    </row>
    <row r="3925" spans="1:12" x14ac:dyDescent="0.2">
      <c r="A3925" t="s">
        <v>13846</v>
      </c>
      <c r="B3925" t="s">
        <v>13847</v>
      </c>
      <c r="C3925" t="s">
        <v>13848</v>
      </c>
      <c r="D3925" t="s">
        <v>588</v>
      </c>
      <c r="E3925" t="s">
        <v>16</v>
      </c>
      <c r="F3925">
        <v>28110</v>
      </c>
      <c r="G3925">
        <v>35.048459000000001</v>
      </c>
      <c r="H3925">
        <v>-80.614167100000003</v>
      </c>
      <c r="I3925">
        <v>2.5</v>
      </c>
      <c r="J3925">
        <v>3</v>
      </c>
      <c r="K3925">
        <v>1</v>
      </c>
      <c r="L3925" t="s">
        <v>13849</v>
      </c>
    </row>
    <row r="3926" spans="1:12" x14ac:dyDescent="0.2">
      <c r="A3926" t="s">
        <v>13850</v>
      </c>
      <c r="B3926" t="s">
        <v>13851</v>
      </c>
      <c r="C3926" t="s">
        <v>13852</v>
      </c>
      <c r="D3926" t="s">
        <v>21</v>
      </c>
      <c r="E3926" t="s">
        <v>16</v>
      </c>
      <c r="F3926">
        <v>28212</v>
      </c>
      <c r="G3926">
        <v>35.152236299999998</v>
      </c>
      <c r="H3926">
        <v>-80.745475999999996</v>
      </c>
      <c r="I3926">
        <v>4.5</v>
      </c>
      <c r="J3926">
        <v>63</v>
      </c>
      <c r="K3926">
        <v>1</v>
      </c>
      <c r="L3926" t="s">
        <v>2905</v>
      </c>
    </row>
    <row r="3927" spans="1:12" x14ac:dyDescent="0.2">
      <c r="A3927" t="s">
        <v>13853</v>
      </c>
      <c r="B3927" t="s">
        <v>3006</v>
      </c>
      <c r="C3927" t="s">
        <v>13854</v>
      </c>
      <c r="D3927" t="s">
        <v>21</v>
      </c>
      <c r="E3927" t="s">
        <v>16</v>
      </c>
      <c r="F3927">
        <v>28277</v>
      </c>
      <c r="G3927">
        <v>35.0781572</v>
      </c>
      <c r="H3927">
        <v>-80.816990300000001</v>
      </c>
      <c r="I3927">
        <v>3</v>
      </c>
      <c r="J3927">
        <v>18</v>
      </c>
      <c r="K3927">
        <v>1</v>
      </c>
      <c r="L3927" t="s">
        <v>6002</v>
      </c>
    </row>
    <row r="3928" spans="1:12" x14ac:dyDescent="0.2">
      <c r="A3928" t="s">
        <v>13855</v>
      </c>
      <c r="B3928" t="s">
        <v>13856</v>
      </c>
      <c r="D3928" t="s">
        <v>21</v>
      </c>
      <c r="E3928" t="s">
        <v>16</v>
      </c>
      <c r="F3928">
        <v>28269</v>
      </c>
      <c r="G3928">
        <v>35.327539299999998</v>
      </c>
      <c r="H3928">
        <v>-80.845044400000006</v>
      </c>
      <c r="I3928">
        <v>5</v>
      </c>
      <c r="J3928">
        <v>3</v>
      </c>
      <c r="K3928">
        <v>1</v>
      </c>
      <c r="L3928" t="s">
        <v>13857</v>
      </c>
    </row>
    <row r="3929" spans="1:12" x14ac:dyDescent="0.2">
      <c r="A3929" t="s">
        <v>13858</v>
      </c>
      <c r="B3929" t="s">
        <v>1093</v>
      </c>
      <c r="C3929" t="s">
        <v>13859</v>
      </c>
      <c r="D3929" t="s">
        <v>2557</v>
      </c>
      <c r="E3929" t="s">
        <v>16</v>
      </c>
      <c r="F3929">
        <v>28032</v>
      </c>
      <c r="G3929">
        <v>35.250568800000003</v>
      </c>
      <c r="H3929">
        <v>-81.079367899999994</v>
      </c>
      <c r="I3929">
        <v>2.5</v>
      </c>
      <c r="J3929">
        <v>6</v>
      </c>
      <c r="K3929">
        <v>1</v>
      </c>
      <c r="L3929" t="s">
        <v>8703</v>
      </c>
    </row>
    <row r="3930" spans="1:12" x14ac:dyDescent="0.2">
      <c r="A3930" t="s">
        <v>13860</v>
      </c>
      <c r="B3930" t="s">
        <v>13861</v>
      </c>
      <c r="C3930" t="s">
        <v>13862</v>
      </c>
      <c r="D3930" t="s">
        <v>39</v>
      </c>
      <c r="E3930" t="s">
        <v>16</v>
      </c>
      <c r="F3930">
        <v>28027</v>
      </c>
      <c r="G3930">
        <v>35.445069099999998</v>
      </c>
      <c r="H3930">
        <v>-80.625385300000005</v>
      </c>
      <c r="I3930">
        <v>4.5</v>
      </c>
      <c r="J3930">
        <v>3</v>
      </c>
      <c r="K3930">
        <v>1</v>
      </c>
      <c r="L3930" t="s">
        <v>13863</v>
      </c>
    </row>
    <row r="3931" spans="1:12" x14ac:dyDescent="0.2">
      <c r="A3931" t="s">
        <v>13864</v>
      </c>
      <c r="B3931" t="s">
        <v>13865</v>
      </c>
      <c r="C3931" t="s">
        <v>13866</v>
      </c>
      <c r="D3931" t="s">
        <v>830</v>
      </c>
      <c r="E3931" t="s">
        <v>16</v>
      </c>
      <c r="F3931">
        <v>28034</v>
      </c>
      <c r="G3931">
        <v>35.3156727</v>
      </c>
      <c r="H3931">
        <v>-81.177570500000002</v>
      </c>
      <c r="I3931">
        <v>4</v>
      </c>
      <c r="J3931">
        <v>6</v>
      </c>
      <c r="K3931">
        <v>1</v>
      </c>
      <c r="L3931" t="s">
        <v>13867</v>
      </c>
    </row>
    <row r="3932" spans="1:12" x14ac:dyDescent="0.2">
      <c r="A3932" t="s">
        <v>13868</v>
      </c>
      <c r="B3932" t="s">
        <v>345</v>
      </c>
      <c r="C3932" t="s">
        <v>13869</v>
      </c>
      <c r="D3932" t="s">
        <v>21</v>
      </c>
      <c r="E3932" t="s">
        <v>16</v>
      </c>
      <c r="F3932">
        <v>28216</v>
      </c>
      <c r="G3932">
        <v>35.348855299999997</v>
      </c>
      <c r="H3932">
        <v>-80.855379299999996</v>
      </c>
      <c r="I3932">
        <v>3.5</v>
      </c>
      <c r="J3932">
        <v>16</v>
      </c>
      <c r="K3932">
        <v>1</v>
      </c>
      <c r="L3932" t="s">
        <v>13870</v>
      </c>
    </row>
    <row r="3933" spans="1:12" x14ac:dyDescent="0.2">
      <c r="A3933" t="s">
        <v>13871</v>
      </c>
      <c r="B3933" t="s">
        <v>13872</v>
      </c>
      <c r="C3933" t="s">
        <v>13873</v>
      </c>
      <c r="D3933" t="s">
        <v>135</v>
      </c>
      <c r="E3933" t="s">
        <v>16</v>
      </c>
      <c r="F3933">
        <v>28105</v>
      </c>
      <c r="G3933">
        <v>35.1206727</v>
      </c>
      <c r="H3933">
        <v>-80.716677300000001</v>
      </c>
      <c r="I3933">
        <v>5</v>
      </c>
      <c r="J3933">
        <v>6</v>
      </c>
      <c r="K3933">
        <v>1</v>
      </c>
      <c r="L3933" t="s">
        <v>10430</v>
      </c>
    </row>
    <row r="3934" spans="1:12" x14ac:dyDescent="0.2">
      <c r="A3934" t="s">
        <v>13874</v>
      </c>
      <c r="B3934" t="s">
        <v>7803</v>
      </c>
      <c r="C3934" t="s">
        <v>13875</v>
      </c>
      <c r="D3934" t="s">
        <v>21</v>
      </c>
      <c r="E3934" t="s">
        <v>16</v>
      </c>
      <c r="F3934">
        <v>28269</v>
      </c>
      <c r="G3934">
        <v>35.343367499999999</v>
      </c>
      <c r="H3934">
        <v>-80.769544100000005</v>
      </c>
      <c r="I3934">
        <v>2</v>
      </c>
      <c r="J3934">
        <v>4</v>
      </c>
      <c r="K3934">
        <v>1</v>
      </c>
      <c r="L3934" t="s">
        <v>4329</v>
      </c>
    </row>
    <row r="3935" spans="1:12" x14ac:dyDescent="0.2">
      <c r="A3935" t="s">
        <v>13876</v>
      </c>
      <c r="B3935" t="s">
        <v>13877</v>
      </c>
      <c r="C3935" t="s">
        <v>13878</v>
      </c>
      <c r="D3935" t="s">
        <v>21</v>
      </c>
      <c r="E3935" t="s">
        <v>16</v>
      </c>
      <c r="F3935">
        <v>28273</v>
      </c>
      <c r="G3935">
        <v>35.137982999999998</v>
      </c>
      <c r="H3935">
        <v>-80.933983499999997</v>
      </c>
      <c r="I3935">
        <v>2</v>
      </c>
      <c r="J3935">
        <v>3</v>
      </c>
      <c r="K3935">
        <v>1</v>
      </c>
      <c r="L3935" t="s">
        <v>2652</v>
      </c>
    </row>
    <row r="3936" spans="1:12" x14ac:dyDescent="0.2">
      <c r="A3936" t="s">
        <v>13879</v>
      </c>
      <c r="B3936" t="s">
        <v>10098</v>
      </c>
      <c r="C3936" t="s">
        <v>7230</v>
      </c>
      <c r="D3936" t="s">
        <v>135</v>
      </c>
      <c r="E3936" t="s">
        <v>16</v>
      </c>
      <c r="F3936">
        <v>28105</v>
      </c>
      <c r="G3936">
        <v>35.117611187800001</v>
      </c>
      <c r="H3936">
        <v>-80.719390945000001</v>
      </c>
      <c r="I3936">
        <v>4</v>
      </c>
      <c r="J3936">
        <v>10</v>
      </c>
      <c r="K3936">
        <v>0</v>
      </c>
      <c r="L3936" t="s">
        <v>13880</v>
      </c>
    </row>
    <row r="3937" spans="1:12" x14ac:dyDescent="0.2">
      <c r="A3937" t="s">
        <v>13881</v>
      </c>
      <c r="B3937" t="s">
        <v>13882</v>
      </c>
      <c r="C3937" t="s">
        <v>13883</v>
      </c>
      <c r="D3937" t="s">
        <v>21</v>
      </c>
      <c r="E3937" t="s">
        <v>16</v>
      </c>
      <c r="F3937">
        <v>28277</v>
      </c>
      <c r="G3937">
        <v>35.055616000000001</v>
      </c>
      <c r="H3937">
        <v>-80.852352400000001</v>
      </c>
      <c r="I3937">
        <v>2.5</v>
      </c>
      <c r="J3937">
        <v>4</v>
      </c>
      <c r="K3937">
        <v>1</v>
      </c>
      <c r="L3937" t="s">
        <v>2652</v>
      </c>
    </row>
    <row r="3938" spans="1:12" x14ac:dyDescent="0.2">
      <c r="A3938" t="s">
        <v>13884</v>
      </c>
      <c r="B3938" t="s">
        <v>13885</v>
      </c>
      <c r="C3938" t="s">
        <v>13886</v>
      </c>
      <c r="D3938" t="s">
        <v>30</v>
      </c>
      <c r="E3938" t="s">
        <v>16</v>
      </c>
      <c r="F3938">
        <v>28054</v>
      </c>
      <c r="G3938">
        <v>35.250970000000002</v>
      </c>
      <c r="H3938">
        <v>-81.161394999999999</v>
      </c>
      <c r="I3938">
        <v>3.5</v>
      </c>
      <c r="J3938">
        <v>3</v>
      </c>
      <c r="K3938">
        <v>1</v>
      </c>
      <c r="L3938" t="s">
        <v>13887</v>
      </c>
    </row>
    <row r="3939" spans="1:12" x14ac:dyDescent="0.2">
      <c r="A3939" t="s">
        <v>13888</v>
      </c>
      <c r="B3939" t="s">
        <v>13889</v>
      </c>
      <c r="C3939" t="s">
        <v>13890</v>
      </c>
      <c r="D3939" t="s">
        <v>942</v>
      </c>
      <c r="E3939" t="s">
        <v>16</v>
      </c>
      <c r="F3939">
        <v>28120</v>
      </c>
      <c r="G3939">
        <v>35.3046589</v>
      </c>
      <c r="H3939">
        <v>-81.032118600000004</v>
      </c>
      <c r="I3939">
        <v>4.5</v>
      </c>
      <c r="J3939">
        <v>3</v>
      </c>
      <c r="K3939">
        <v>1</v>
      </c>
      <c r="L3939" t="s">
        <v>2406</v>
      </c>
    </row>
    <row r="3940" spans="1:12" x14ac:dyDescent="0.2">
      <c r="A3940" t="s">
        <v>13891</v>
      </c>
      <c r="B3940" t="s">
        <v>1093</v>
      </c>
      <c r="C3940" t="s">
        <v>13892</v>
      </c>
      <c r="D3940" t="s">
        <v>295</v>
      </c>
      <c r="E3940" t="s">
        <v>16</v>
      </c>
      <c r="F3940">
        <v>28134</v>
      </c>
      <c r="G3940">
        <v>35.084840900000003</v>
      </c>
      <c r="H3940">
        <v>-80.885533100000004</v>
      </c>
      <c r="I3940">
        <v>2</v>
      </c>
      <c r="J3940">
        <v>10</v>
      </c>
      <c r="K3940">
        <v>1</v>
      </c>
      <c r="L3940" t="s">
        <v>1095</v>
      </c>
    </row>
    <row r="3941" spans="1:12" x14ac:dyDescent="0.2">
      <c r="A3941" t="s">
        <v>13893</v>
      </c>
      <c r="B3941" t="s">
        <v>13894</v>
      </c>
      <c r="C3941" t="s">
        <v>13895</v>
      </c>
      <c r="D3941" t="s">
        <v>21</v>
      </c>
      <c r="E3941" t="s">
        <v>16</v>
      </c>
      <c r="F3941">
        <v>28278</v>
      </c>
      <c r="G3941">
        <v>35.164713800000001</v>
      </c>
      <c r="H3941">
        <v>-80.972040300000003</v>
      </c>
      <c r="I3941">
        <v>3.5</v>
      </c>
      <c r="J3941">
        <v>3</v>
      </c>
      <c r="K3941">
        <v>1</v>
      </c>
      <c r="L3941" t="s">
        <v>3004</v>
      </c>
    </row>
    <row r="3942" spans="1:12" x14ac:dyDescent="0.2">
      <c r="A3942" t="s">
        <v>13896</v>
      </c>
      <c r="B3942" t="s">
        <v>13897</v>
      </c>
      <c r="C3942" t="s">
        <v>13898</v>
      </c>
      <c r="D3942" t="s">
        <v>697</v>
      </c>
      <c r="E3942" t="s">
        <v>16</v>
      </c>
      <c r="F3942">
        <v>28037</v>
      </c>
      <c r="G3942">
        <v>35.463295700000003</v>
      </c>
      <c r="H3942">
        <v>-80.993679799999995</v>
      </c>
      <c r="I3942">
        <v>3</v>
      </c>
      <c r="J3942">
        <v>48</v>
      </c>
      <c r="K3942">
        <v>0</v>
      </c>
      <c r="L3942" t="s">
        <v>13899</v>
      </c>
    </row>
    <row r="3943" spans="1:12" x14ac:dyDescent="0.2">
      <c r="A3943" t="s">
        <v>13900</v>
      </c>
      <c r="B3943" t="s">
        <v>5081</v>
      </c>
      <c r="C3943" t="s">
        <v>13901</v>
      </c>
      <c r="D3943" t="s">
        <v>21</v>
      </c>
      <c r="E3943" t="s">
        <v>16</v>
      </c>
      <c r="F3943">
        <v>28208</v>
      </c>
      <c r="G3943">
        <v>35.220218359599997</v>
      </c>
      <c r="H3943">
        <v>-80.945152320199995</v>
      </c>
      <c r="I3943">
        <v>3.5</v>
      </c>
      <c r="J3943">
        <v>20</v>
      </c>
      <c r="K3943">
        <v>1</v>
      </c>
      <c r="L3943" t="s">
        <v>6002</v>
      </c>
    </row>
    <row r="3944" spans="1:12" x14ac:dyDescent="0.2">
      <c r="A3944" t="s">
        <v>13902</v>
      </c>
      <c r="B3944" t="s">
        <v>13903</v>
      </c>
      <c r="C3944" t="s">
        <v>13904</v>
      </c>
      <c r="D3944" t="s">
        <v>26</v>
      </c>
      <c r="E3944" t="s">
        <v>16</v>
      </c>
      <c r="F3944">
        <v>28078</v>
      </c>
      <c r="G3944">
        <v>35.443440199800001</v>
      </c>
      <c r="H3944">
        <v>-80.872479017900005</v>
      </c>
      <c r="I3944">
        <v>4.5</v>
      </c>
      <c r="J3944">
        <v>229</v>
      </c>
      <c r="K3944">
        <v>1</v>
      </c>
      <c r="L3944" t="s">
        <v>13905</v>
      </c>
    </row>
    <row r="3945" spans="1:12" x14ac:dyDescent="0.2">
      <c r="A3945" t="s">
        <v>13906</v>
      </c>
      <c r="B3945" t="s">
        <v>13907</v>
      </c>
      <c r="C3945" t="s">
        <v>13908</v>
      </c>
      <c r="D3945" t="s">
        <v>21</v>
      </c>
      <c r="E3945" t="s">
        <v>16</v>
      </c>
      <c r="F3945">
        <v>28210</v>
      </c>
      <c r="G3945">
        <v>35.092986000000003</v>
      </c>
      <c r="H3945">
        <v>-80.859184200000001</v>
      </c>
      <c r="I3945">
        <v>4</v>
      </c>
      <c r="J3945">
        <v>124</v>
      </c>
      <c r="K3945">
        <v>1</v>
      </c>
      <c r="L3945" t="s">
        <v>13909</v>
      </c>
    </row>
    <row r="3946" spans="1:12" x14ac:dyDescent="0.2">
      <c r="A3946" t="s">
        <v>13910</v>
      </c>
      <c r="B3946" t="s">
        <v>446</v>
      </c>
      <c r="C3946" t="s">
        <v>13911</v>
      </c>
      <c r="D3946" t="s">
        <v>21</v>
      </c>
      <c r="E3946" t="s">
        <v>16</v>
      </c>
      <c r="F3946">
        <v>28269</v>
      </c>
      <c r="G3946">
        <v>35.371568000000003</v>
      </c>
      <c r="H3946">
        <v>-80.784918000000005</v>
      </c>
      <c r="I3946">
        <v>4</v>
      </c>
      <c r="J3946">
        <v>13</v>
      </c>
      <c r="K3946">
        <v>1</v>
      </c>
      <c r="L3946" t="s">
        <v>13912</v>
      </c>
    </row>
    <row r="3947" spans="1:12" x14ac:dyDescent="0.2">
      <c r="A3947" t="s">
        <v>13913</v>
      </c>
      <c r="B3947" t="s">
        <v>13914</v>
      </c>
      <c r="D3947" t="s">
        <v>21</v>
      </c>
      <c r="E3947" t="s">
        <v>16</v>
      </c>
      <c r="F3947">
        <v>28105</v>
      </c>
      <c r="G3947">
        <v>35.1105564</v>
      </c>
      <c r="H3947">
        <v>-80.7103532</v>
      </c>
      <c r="I3947">
        <v>4</v>
      </c>
      <c r="J3947">
        <v>8</v>
      </c>
      <c r="K3947">
        <v>1</v>
      </c>
      <c r="L3947" t="s">
        <v>13915</v>
      </c>
    </row>
    <row r="3948" spans="1:12" x14ac:dyDescent="0.2">
      <c r="A3948" t="s">
        <v>13916</v>
      </c>
      <c r="B3948" t="s">
        <v>13917</v>
      </c>
      <c r="C3948" t="s">
        <v>5491</v>
      </c>
      <c r="D3948" t="s">
        <v>21</v>
      </c>
      <c r="E3948" t="s">
        <v>16</v>
      </c>
      <c r="F3948">
        <v>28209</v>
      </c>
      <c r="G3948">
        <v>35.175325000000001</v>
      </c>
      <c r="H3948">
        <v>-80.849761999999998</v>
      </c>
      <c r="I3948">
        <v>4</v>
      </c>
      <c r="J3948">
        <v>3</v>
      </c>
      <c r="K3948">
        <v>0</v>
      </c>
      <c r="L3948" t="s">
        <v>13918</v>
      </c>
    </row>
    <row r="3949" spans="1:12" x14ac:dyDescent="0.2">
      <c r="A3949" t="s">
        <v>13919</v>
      </c>
      <c r="B3949" t="s">
        <v>13920</v>
      </c>
      <c r="C3949" t="s">
        <v>13921</v>
      </c>
      <c r="D3949" t="s">
        <v>21</v>
      </c>
      <c r="E3949" t="s">
        <v>16</v>
      </c>
      <c r="F3949">
        <v>28262</v>
      </c>
      <c r="G3949">
        <v>35.297261055900002</v>
      </c>
      <c r="H3949">
        <v>-80.761475510400004</v>
      </c>
      <c r="I3949">
        <v>4</v>
      </c>
      <c r="J3949">
        <v>14</v>
      </c>
      <c r="K3949">
        <v>1</v>
      </c>
      <c r="L3949" t="s">
        <v>13922</v>
      </c>
    </row>
    <row r="3950" spans="1:12" x14ac:dyDescent="0.2">
      <c r="A3950" t="s">
        <v>13923</v>
      </c>
      <c r="B3950" t="s">
        <v>13924</v>
      </c>
      <c r="C3950" t="s">
        <v>13925</v>
      </c>
      <c r="D3950" t="s">
        <v>30</v>
      </c>
      <c r="E3950" t="s">
        <v>16</v>
      </c>
      <c r="F3950">
        <v>28054</v>
      </c>
      <c r="G3950">
        <v>35.260656599999997</v>
      </c>
      <c r="H3950">
        <v>-81.150121799999994</v>
      </c>
      <c r="I3950">
        <v>2.5</v>
      </c>
      <c r="J3950">
        <v>11</v>
      </c>
      <c r="K3950">
        <v>0</v>
      </c>
      <c r="L3950" t="s">
        <v>13926</v>
      </c>
    </row>
    <row r="3951" spans="1:12" x14ac:dyDescent="0.2">
      <c r="A3951" t="s">
        <v>13927</v>
      </c>
      <c r="B3951" t="s">
        <v>5334</v>
      </c>
      <c r="C3951" t="s">
        <v>13928</v>
      </c>
      <c r="D3951" t="s">
        <v>26</v>
      </c>
      <c r="E3951" t="s">
        <v>16</v>
      </c>
      <c r="F3951">
        <v>28078</v>
      </c>
      <c r="G3951">
        <v>35.445642599999999</v>
      </c>
      <c r="H3951">
        <v>-80.877973499999996</v>
      </c>
      <c r="I3951">
        <v>3.5</v>
      </c>
      <c r="J3951">
        <v>99</v>
      </c>
      <c r="K3951">
        <v>1</v>
      </c>
      <c r="L3951" t="s">
        <v>13929</v>
      </c>
    </row>
    <row r="3952" spans="1:12" x14ac:dyDescent="0.2">
      <c r="A3952" t="s">
        <v>13930</v>
      </c>
      <c r="B3952" t="s">
        <v>121</v>
      </c>
      <c r="C3952" t="s">
        <v>13931</v>
      </c>
      <c r="D3952" t="s">
        <v>21</v>
      </c>
      <c r="E3952" t="s">
        <v>16</v>
      </c>
      <c r="F3952">
        <v>28277</v>
      </c>
      <c r="G3952">
        <v>35.029530700000002</v>
      </c>
      <c r="H3952">
        <v>-80.850938299999996</v>
      </c>
      <c r="I3952">
        <v>2</v>
      </c>
      <c r="J3952">
        <v>17</v>
      </c>
      <c r="K3952">
        <v>1</v>
      </c>
      <c r="L3952" t="s">
        <v>13932</v>
      </c>
    </row>
    <row r="3953" spans="1:12" x14ac:dyDescent="0.2">
      <c r="A3953" t="s">
        <v>13933</v>
      </c>
      <c r="B3953" t="s">
        <v>13934</v>
      </c>
      <c r="C3953" t="s">
        <v>13935</v>
      </c>
      <c r="D3953" t="s">
        <v>21</v>
      </c>
      <c r="E3953" t="s">
        <v>16</v>
      </c>
      <c r="F3953">
        <v>28227</v>
      </c>
      <c r="G3953">
        <v>35.180129299999997</v>
      </c>
      <c r="H3953">
        <v>-80.646131699999998</v>
      </c>
      <c r="I3953">
        <v>2</v>
      </c>
      <c r="J3953">
        <v>4</v>
      </c>
      <c r="K3953">
        <v>1</v>
      </c>
      <c r="L3953" t="s">
        <v>13936</v>
      </c>
    </row>
    <row r="3954" spans="1:12" x14ac:dyDescent="0.2">
      <c r="A3954" t="s">
        <v>13937</v>
      </c>
      <c r="B3954" t="s">
        <v>13938</v>
      </c>
      <c r="C3954" t="s">
        <v>13939</v>
      </c>
      <c r="D3954" t="s">
        <v>15</v>
      </c>
      <c r="E3954" t="s">
        <v>16</v>
      </c>
      <c r="F3954">
        <v>28031</v>
      </c>
      <c r="G3954">
        <v>35.454134439100002</v>
      </c>
      <c r="H3954">
        <v>-80.859952010200004</v>
      </c>
      <c r="I3954">
        <v>5</v>
      </c>
      <c r="J3954">
        <v>3</v>
      </c>
      <c r="K3954">
        <v>1</v>
      </c>
      <c r="L3954" t="s">
        <v>13940</v>
      </c>
    </row>
    <row r="3955" spans="1:12" x14ac:dyDescent="0.2">
      <c r="A3955" t="s">
        <v>13941</v>
      </c>
      <c r="B3955" t="s">
        <v>13942</v>
      </c>
      <c r="C3955" t="s">
        <v>13943</v>
      </c>
      <c r="D3955" t="s">
        <v>21</v>
      </c>
      <c r="E3955" t="s">
        <v>16</v>
      </c>
      <c r="F3955">
        <v>28205</v>
      </c>
      <c r="G3955">
        <v>35.232028</v>
      </c>
      <c r="H3955">
        <v>-80.807562000000004</v>
      </c>
      <c r="I3955">
        <v>5</v>
      </c>
      <c r="J3955">
        <v>3</v>
      </c>
      <c r="K3955">
        <v>1</v>
      </c>
      <c r="L3955" t="s">
        <v>13944</v>
      </c>
    </row>
    <row r="3956" spans="1:12" x14ac:dyDescent="0.2">
      <c r="A3956" t="s">
        <v>13945</v>
      </c>
      <c r="B3956" t="s">
        <v>13946</v>
      </c>
      <c r="C3956" t="s">
        <v>13947</v>
      </c>
      <c r="D3956" t="s">
        <v>21</v>
      </c>
      <c r="E3956" t="s">
        <v>16</v>
      </c>
      <c r="F3956">
        <v>28210</v>
      </c>
      <c r="G3956">
        <v>35.153297999999999</v>
      </c>
      <c r="H3956">
        <v>-80.875269000000003</v>
      </c>
      <c r="I3956">
        <v>3</v>
      </c>
      <c r="J3956">
        <v>49</v>
      </c>
      <c r="K3956">
        <v>1</v>
      </c>
      <c r="L3956" t="s">
        <v>13948</v>
      </c>
    </row>
    <row r="3957" spans="1:12" x14ac:dyDescent="0.2">
      <c r="A3957" t="s">
        <v>13949</v>
      </c>
      <c r="B3957" t="s">
        <v>13950</v>
      </c>
      <c r="C3957" t="s">
        <v>13951</v>
      </c>
      <c r="D3957" t="s">
        <v>21</v>
      </c>
      <c r="E3957" t="s">
        <v>16</v>
      </c>
      <c r="F3957">
        <v>28277</v>
      </c>
      <c r="G3957">
        <v>35.060282399999998</v>
      </c>
      <c r="H3957">
        <v>-80.839076300000002</v>
      </c>
      <c r="I3957">
        <v>3.5</v>
      </c>
      <c r="J3957">
        <v>161</v>
      </c>
      <c r="K3957">
        <v>1</v>
      </c>
      <c r="L3957" t="s">
        <v>13952</v>
      </c>
    </row>
    <row r="3958" spans="1:12" x14ac:dyDescent="0.2">
      <c r="A3958" t="s">
        <v>13953</v>
      </c>
      <c r="B3958" t="s">
        <v>13954</v>
      </c>
      <c r="C3958" t="s">
        <v>13955</v>
      </c>
      <c r="D3958" t="s">
        <v>21</v>
      </c>
      <c r="E3958" t="s">
        <v>16</v>
      </c>
      <c r="F3958">
        <v>28215</v>
      </c>
      <c r="G3958">
        <v>35.284076800000001</v>
      </c>
      <c r="H3958">
        <v>-80.673186400000006</v>
      </c>
      <c r="I3958">
        <v>2.5</v>
      </c>
      <c r="J3958">
        <v>3</v>
      </c>
      <c r="K3958">
        <v>0</v>
      </c>
      <c r="L3958" t="s">
        <v>13956</v>
      </c>
    </row>
    <row r="3959" spans="1:12" x14ac:dyDescent="0.2">
      <c r="A3959" t="s">
        <v>13957</v>
      </c>
      <c r="B3959" t="s">
        <v>13958</v>
      </c>
      <c r="C3959" t="s">
        <v>2217</v>
      </c>
      <c r="D3959" t="s">
        <v>21</v>
      </c>
      <c r="E3959" t="s">
        <v>16</v>
      </c>
      <c r="F3959">
        <v>28269</v>
      </c>
      <c r="G3959">
        <v>35.339775899999999</v>
      </c>
      <c r="H3959">
        <v>-80.8340405</v>
      </c>
      <c r="I3959">
        <v>4</v>
      </c>
      <c r="J3959">
        <v>59</v>
      </c>
      <c r="K3959">
        <v>1</v>
      </c>
      <c r="L3959" t="s">
        <v>13959</v>
      </c>
    </row>
    <row r="3960" spans="1:12" x14ac:dyDescent="0.2">
      <c r="A3960" t="s">
        <v>13960</v>
      </c>
      <c r="B3960" t="s">
        <v>1765</v>
      </c>
      <c r="C3960" t="s">
        <v>13961</v>
      </c>
      <c r="D3960" t="s">
        <v>30</v>
      </c>
      <c r="E3960" t="s">
        <v>16</v>
      </c>
      <c r="F3960">
        <v>28056</v>
      </c>
      <c r="G3960">
        <v>35.225911048100002</v>
      </c>
      <c r="H3960">
        <v>-81.1327932608</v>
      </c>
      <c r="I3960">
        <v>4</v>
      </c>
      <c r="J3960">
        <v>12</v>
      </c>
      <c r="K3960">
        <v>1</v>
      </c>
      <c r="L3960" t="s">
        <v>13962</v>
      </c>
    </row>
    <row r="3961" spans="1:12" x14ac:dyDescent="0.2">
      <c r="A3961" t="s">
        <v>13963</v>
      </c>
      <c r="B3961" t="s">
        <v>13964</v>
      </c>
      <c r="C3961" t="s">
        <v>13965</v>
      </c>
      <c r="D3961" t="s">
        <v>21</v>
      </c>
      <c r="E3961" t="s">
        <v>16</v>
      </c>
      <c r="F3961">
        <v>28217</v>
      </c>
      <c r="G3961">
        <v>35.199278</v>
      </c>
      <c r="H3961">
        <v>-80.875231999999997</v>
      </c>
      <c r="I3961">
        <v>1</v>
      </c>
      <c r="J3961">
        <v>3</v>
      </c>
      <c r="K3961">
        <v>1</v>
      </c>
      <c r="L3961" t="s">
        <v>13966</v>
      </c>
    </row>
    <row r="3962" spans="1:12" x14ac:dyDescent="0.2">
      <c r="A3962" t="s">
        <v>13967</v>
      </c>
      <c r="B3962" t="s">
        <v>13968</v>
      </c>
      <c r="C3962" t="s">
        <v>13969</v>
      </c>
      <c r="D3962" t="s">
        <v>588</v>
      </c>
      <c r="E3962" t="s">
        <v>16</v>
      </c>
      <c r="F3962">
        <v>28110</v>
      </c>
      <c r="G3962">
        <v>35.138057000000003</v>
      </c>
      <c r="H3962">
        <v>-80.455196000000001</v>
      </c>
      <c r="I3962">
        <v>5</v>
      </c>
      <c r="J3962">
        <v>3</v>
      </c>
      <c r="K3962">
        <v>1</v>
      </c>
      <c r="L3962" t="s">
        <v>13970</v>
      </c>
    </row>
    <row r="3963" spans="1:12" x14ac:dyDescent="0.2">
      <c r="A3963" t="s">
        <v>13971</v>
      </c>
      <c r="B3963" t="s">
        <v>13972</v>
      </c>
      <c r="D3963" t="s">
        <v>21</v>
      </c>
      <c r="E3963" t="s">
        <v>16</v>
      </c>
      <c r="F3963">
        <v>28262</v>
      </c>
      <c r="G3963">
        <v>35.330152900000002</v>
      </c>
      <c r="H3963">
        <v>-80.732528700000003</v>
      </c>
      <c r="I3963">
        <v>1.5</v>
      </c>
      <c r="J3963">
        <v>7</v>
      </c>
      <c r="K3963">
        <v>1</v>
      </c>
      <c r="L3963" t="s">
        <v>1735</v>
      </c>
    </row>
    <row r="3964" spans="1:12" x14ac:dyDescent="0.2">
      <c r="A3964" t="s">
        <v>13973</v>
      </c>
      <c r="B3964" t="s">
        <v>13974</v>
      </c>
      <c r="C3964" t="s">
        <v>13975</v>
      </c>
      <c r="D3964" t="s">
        <v>697</v>
      </c>
      <c r="E3964" t="s">
        <v>16</v>
      </c>
      <c r="F3964">
        <v>28037</v>
      </c>
      <c r="G3964">
        <v>35.441891400000003</v>
      </c>
      <c r="H3964">
        <v>-80.9973375</v>
      </c>
      <c r="I3964">
        <v>4.5</v>
      </c>
      <c r="J3964">
        <v>7</v>
      </c>
      <c r="K3964">
        <v>0</v>
      </c>
      <c r="L3964" t="s">
        <v>13976</v>
      </c>
    </row>
    <row r="3965" spans="1:12" x14ac:dyDescent="0.2">
      <c r="A3965" t="s">
        <v>13977</v>
      </c>
      <c r="B3965" t="s">
        <v>13978</v>
      </c>
      <c r="C3965" t="s">
        <v>13979</v>
      </c>
      <c r="D3965" t="s">
        <v>21</v>
      </c>
      <c r="E3965" t="s">
        <v>16</v>
      </c>
      <c r="F3965">
        <v>28277</v>
      </c>
      <c r="G3965">
        <v>35.054327000000001</v>
      </c>
      <c r="H3965">
        <v>-80.848719000000003</v>
      </c>
      <c r="I3965">
        <v>5</v>
      </c>
      <c r="J3965">
        <v>12</v>
      </c>
      <c r="K3965">
        <v>1</v>
      </c>
      <c r="L3965" t="s">
        <v>13980</v>
      </c>
    </row>
    <row r="3966" spans="1:12" x14ac:dyDescent="0.2">
      <c r="A3966" t="s">
        <v>13981</v>
      </c>
      <c r="B3966" t="s">
        <v>13982</v>
      </c>
      <c r="C3966" t="s">
        <v>13983</v>
      </c>
      <c r="D3966" t="s">
        <v>21</v>
      </c>
      <c r="E3966" t="s">
        <v>16</v>
      </c>
      <c r="F3966">
        <v>28205</v>
      </c>
      <c r="G3966">
        <v>35.244825499999997</v>
      </c>
      <c r="H3966">
        <v>-80.809213</v>
      </c>
      <c r="I3966">
        <v>4</v>
      </c>
      <c r="J3966">
        <v>109</v>
      </c>
      <c r="K3966">
        <v>1</v>
      </c>
      <c r="L3966" t="s">
        <v>188</v>
      </c>
    </row>
    <row r="3967" spans="1:12" x14ac:dyDescent="0.2">
      <c r="A3967" t="s">
        <v>13984</v>
      </c>
      <c r="B3967" t="s">
        <v>13985</v>
      </c>
      <c r="C3967" t="s">
        <v>13986</v>
      </c>
      <c r="D3967" t="s">
        <v>21</v>
      </c>
      <c r="E3967" t="s">
        <v>16</v>
      </c>
      <c r="F3967">
        <v>28227</v>
      </c>
      <c r="G3967">
        <v>35.202593399999998</v>
      </c>
      <c r="H3967">
        <v>-80.724496799999997</v>
      </c>
      <c r="I3967">
        <v>3.5</v>
      </c>
      <c r="J3967">
        <v>22</v>
      </c>
      <c r="K3967">
        <v>1</v>
      </c>
      <c r="L3967" t="s">
        <v>13987</v>
      </c>
    </row>
    <row r="3968" spans="1:12" x14ac:dyDescent="0.2">
      <c r="A3968" t="s">
        <v>13988</v>
      </c>
      <c r="B3968" t="s">
        <v>13989</v>
      </c>
      <c r="C3968" t="s">
        <v>7134</v>
      </c>
      <c r="D3968" t="s">
        <v>21</v>
      </c>
      <c r="E3968" t="s">
        <v>16</v>
      </c>
      <c r="F3968">
        <v>28202</v>
      </c>
      <c r="G3968">
        <v>35.224165068300003</v>
      </c>
      <c r="H3968">
        <v>-80.847634194999998</v>
      </c>
      <c r="I3968">
        <v>4</v>
      </c>
      <c r="J3968">
        <v>104</v>
      </c>
      <c r="K3968">
        <v>1</v>
      </c>
      <c r="L3968" t="s">
        <v>13990</v>
      </c>
    </row>
    <row r="3969" spans="1:12" x14ac:dyDescent="0.2">
      <c r="A3969" t="s">
        <v>13991</v>
      </c>
      <c r="B3969" t="s">
        <v>13992</v>
      </c>
      <c r="C3969" t="s">
        <v>13993</v>
      </c>
      <c r="D3969" t="s">
        <v>21</v>
      </c>
      <c r="E3969" t="s">
        <v>16</v>
      </c>
      <c r="F3969">
        <v>28205</v>
      </c>
      <c r="G3969">
        <v>35.238957800000001</v>
      </c>
      <c r="H3969">
        <v>-80.814226399999995</v>
      </c>
      <c r="I3969">
        <v>4</v>
      </c>
      <c r="J3969">
        <v>4</v>
      </c>
      <c r="K3969">
        <v>1</v>
      </c>
      <c r="L3969" t="s">
        <v>13994</v>
      </c>
    </row>
    <row r="3970" spans="1:12" x14ac:dyDescent="0.2">
      <c r="A3970" t="s">
        <v>13995</v>
      </c>
      <c r="B3970" t="s">
        <v>13996</v>
      </c>
      <c r="C3970" t="s">
        <v>13997</v>
      </c>
      <c r="D3970" t="s">
        <v>21</v>
      </c>
      <c r="E3970" t="s">
        <v>16</v>
      </c>
      <c r="F3970">
        <v>28205</v>
      </c>
      <c r="G3970">
        <v>35.247799399999998</v>
      </c>
      <c r="H3970">
        <v>-80.804048199999997</v>
      </c>
      <c r="I3970">
        <v>4.5</v>
      </c>
      <c r="J3970">
        <v>44</v>
      </c>
      <c r="K3970">
        <v>1</v>
      </c>
      <c r="L3970" t="s">
        <v>13998</v>
      </c>
    </row>
    <row r="3971" spans="1:12" x14ac:dyDescent="0.2">
      <c r="A3971" t="s">
        <v>13999</v>
      </c>
      <c r="B3971" t="s">
        <v>14000</v>
      </c>
      <c r="C3971" t="s">
        <v>14001</v>
      </c>
      <c r="D3971" t="s">
        <v>30</v>
      </c>
      <c r="E3971" t="s">
        <v>16</v>
      </c>
      <c r="F3971">
        <v>28052</v>
      </c>
      <c r="G3971">
        <v>35.263520800000002</v>
      </c>
      <c r="H3971">
        <v>-81.182078899999993</v>
      </c>
      <c r="I3971">
        <v>4.5</v>
      </c>
      <c r="J3971">
        <v>11</v>
      </c>
      <c r="K3971">
        <v>1</v>
      </c>
      <c r="L3971" t="s">
        <v>14002</v>
      </c>
    </row>
    <row r="3972" spans="1:12" x14ac:dyDescent="0.2">
      <c r="A3972" t="s">
        <v>14003</v>
      </c>
      <c r="B3972" t="s">
        <v>446</v>
      </c>
      <c r="C3972" t="s">
        <v>14004</v>
      </c>
      <c r="D3972" t="s">
        <v>30</v>
      </c>
      <c r="E3972" t="s">
        <v>16</v>
      </c>
      <c r="F3972">
        <v>28054</v>
      </c>
      <c r="G3972">
        <v>35.262796999999999</v>
      </c>
      <c r="H3972">
        <v>-81.131801999999993</v>
      </c>
      <c r="I3972">
        <v>2.5</v>
      </c>
      <c r="J3972">
        <v>55</v>
      </c>
      <c r="K3972">
        <v>1</v>
      </c>
      <c r="L3972" t="s">
        <v>1997</v>
      </c>
    </row>
    <row r="3973" spans="1:12" x14ac:dyDescent="0.2">
      <c r="A3973" t="s">
        <v>14005</v>
      </c>
      <c r="B3973" t="s">
        <v>14006</v>
      </c>
      <c r="C3973" t="s">
        <v>14007</v>
      </c>
      <c r="D3973" t="s">
        <v>21</v>
      </c>
      <c r="E3973" t="s">
        <v>16</v>
      </c>
      <c r="F3973">
        <v>28226</v>
      </c>
      <c r="G3973">
        <v>35.086725999999999</v>
      </c>
      <c r="H3973">
        <v>-80.839465599999997</v>
      </c>
      <c r="I3973">
        <v>4</v>
      </c>
      <c r="J3973">
        <v>5</v>
      </c>
      <c r="K3973">
        <v>1</v>
      </c>
      <c r="L3973" t="s">
        <v>14008</v>
      </c>
    </row>
    <row r="3974" spans="1:12" x14ac:dyDescent="0.2">
      <c r="A3974" t="s">
        <v>14009</v>
      </c>
      <c r="B3974" t="s">
        <v>14010</v>
      </c>
      <c r="C3974" t="s">
        <v>14011</v>
      </c>
      <c r="D3974" t="s">
        <v>39</v>
      </c>
      <c r="E3974" t="s">
        <v>16</v>
      </c>
      <c r="F3974">
        <v>28025</v>
      </c>
      <c r="G3974">
        <v>35.419939599999999</v>
      </c>
      <c r="H3974">
        <v>-80.590275899999995</v>
      </c>
      <c r="I3974">
        <v>4</v>
      </c>
      <c r="J3974">
        <v>4</v>
      </c>
      <c r="K3974">
        <v>1</v>
      </c>
      <c r="L3974" t="s">
        <v>14012</v>
      </c>
    </row>
    <row r="3975" spans="1:12" x14ac:dyDescent="0.2">
      <c r="A3975" t="s">
        <v>14013</v>
      </c>
      <c r="B3975" t="s">
        <v>14014</v>
      </c>
      <c r="C3975" t="s">
        <v>14015</v>
      </c>
      <c r="D3975" t="s">
        <v>2557</v>
      </c>
      <c r="E3975" t="s">
        <v>16</v>
      </c>
      <c r="F3975">
        <v>28032</v>
      </c>
      <c r="G3975">
        <v>35.239984</v>
      </c>
      <c r="H3975">
        <v>-81.078164999999998</v>
      </c>
      <c r="I3975">
        <v>4.5</v>
      </c>
      <c r="J3975">
        <v>4</v>
      </c>
      <c r="K3975">
        <v>1</v>
      </c>
      <c r="L3975" t="s">
        <v>14016</v>
      </c>
    </row>
    <row r="3976" spans="1:12" x14ac:dyDescent="0.2">
      <c r="A3976" t="s">
        <v>14017</v>
      </c>
      <c r="B3976" t="s">
        <v>14018</v>
      </c>
      <c r="C3976" t="s">
        <v>14019</v>
      </c>
      <c r="D3976" t="s">
        <v>21</v>
      </c>
      <c r="E3976" t="s">
        <v>16</v>
      </c>
      <c r="F3976">
        <v>28273</v>
      </c>
      <c r="G3976">
        <v>35.116692</v>
      </c>
      <c r="H3976">
        <v>-80.962647000000004</v>
      </c>
      <c r="I3976">
        <v>3.5</v>
      </c>
      <c r="J3976">
        <v>388</v>
      </c>
      <c r="K3976">
        <v>1</v>
      </c>
      <c r="L3976" t="s">
        <v>14020</v>
      </c>
    </row>
    <row r="3977" spans="1:12" x14ac:dyDescent="0.2">
      <c r="A3977" t="s">
        <v>14021</v>
      </c>
      <c r="B3977" t="s">
        <v>3204</v>
      </c>
      <c r="C3977" t="s">
        <v>14022</v>
      </c>
      <c r="D3977" t="s">
        <v>21</v>
      </c>
      <c r="E3977" t="s">
        <v>16</v>
      </c>
      <c r="F3977">
        <v>28273</v>
      </c>
      <c r="G3977">
        <v>35.139957899999999</v>
      </c>
      <c r="H3977">
        <v>-80.9345809</v>
      </c>
      <c r="I3977">
        <v>2</v>
      </c>
      <c r="J3977">
        <v>10</v>
      </c>
      <c r="K3977">
        <v>1</v>
      </c>
      <c r="L3977" t="s">
        <v>3212</v>
      </c>
    </row>
    <row r="3978" spans="1:12" x14ac:dyDescent="0.2">
      <c r="A3978" t="s">
        <v>14023</v>
      </c>
      <c r="B3978" t="s">
        <v>14024</v>
      </c>
      <c r="D3978" t="s">
        <v>21</v>
      </c>
      <c r="E3978" t="s">
        <v>16</v>
      </c>
      <c r="F3978">
        <v>28269</v>
      </c>
      <c r="G3978">
        <v>35.3352529</v>
      </c>
      <c r="H3978">
        <v>-80.799018500000003</v>
      </c>
      <c r="I3978">
        <v>2</v>
      </c>
      <c r="J3978">
        <v>5</v>
      </c>
      <c r="K3978">
        <v>0</v>
      </c>
      <c r="L3978" t="s">
        <v>14025</v>
      </c>
    </row>
    <row r="3979" spans="1:12" x14ac:dyDescent="0.2">
      <c r="A3979" t="e">
        <f>--U98MNlDym2cLn36BBPgQ</f>
        <v>#NAME?</v>
      </c>
      <c r="B3979" t="s">
        <v>14026</v>
      </c>
      <c r="C3979" t="s">
        <v>14027</v>
      </c>
      <c r="D3979" t="s">
        <v>643</v>
      </c>
      <c r="E3979" t="s">
        <v>16</v>
      </c>
      <c r="F3979">
        <v>28079</v>
      </c>
      <c r="G3979">
        <v>35.106963800000003</v>
      </c>
      <c r="H3979">
        <v>-80.632559099999995</v>
      </c>
      <c r="I3979">
        <v>2.5</v>
      </c>
      <c r="J3979">
        <v>3</v>
      </c>
      <c r="K3979">
        <v>0</v>
      </c>
      <c r="L3979" t="s">
        <v>1323</v>
      </c>
    </row>
    <row r="3980" spans="1:12" x14ac:dyDescent="0.2">
      <c r="A3980" t="s">
        <v>14028</v>
      </c>
      <c r="C3980" t="s">
        <v>14029</v>
      </c>
      <c r="D3980" t="s">
        <v>26</v>
      </c>
      <c r="E3980" t="s">
        <v>16</v>
      </c>
      <c r="F3980">
        <v>28078</v>
      </c>
      <c r="G3980">
        <v>35.383980600000001</v>
      </c>
      <c r="H3980">
        <v>-80.786123000000003</v>
      </c>
      <c r="I3980">
        <v>2</v>
      </c>
      <c r="J3980">
        <v>3</v>
      </c>
      <c r="K3980">
        <v>1</v>
      </c>
      <c r="L3980" t="s">
        <v>14030</v>
      </c>
    </row>
    <row r="3981" spans="1:12" x14ac:dyDescent="0.2">
      <c r="A3981" t="s">
        <v>14031</v>
      </c>
      <c r="B3981" t="s">
        <v>14032</v>
      </c>
      <c r="C3981" t="s">
        <v>14033</v>
      </c>
      <c r="D3981" t="s">
        <v>21</v>
      </c>
      <c r="E3981" t="s">
        <v>16</v>
      </c>
      <c r="F3981">
        <v>28203</v>
      </c>
      <c r="G3981">
        <v>35.2124302</v>
      </c>
      <c r="H3981">
        <v>-80.858861599999997</v>
      </c>
      <c r="I3981">
        <v>4</v>
      </c>
      <c r="J3981">
        <v>7</v>
      </c>
      <c r="K3981">
        <v>1</v>
      </c>
      <c r="L3981" t="s">
        <v>14034</v>
      </c>
    </row>
    <row r="3982" spans="1:12" x14ac:dyDescent="0.2">
      <c r="A3982" t="s">
        <v>14035</v>
      </c>
      <c r="B3982" t="s">
        <v>14036</v>
      </c>
      <c r="C3982" t="s">
        <v>2072</v>
      </c>
      <c r="D3982" t="s">
        <v>167</v>
      </c>
      <c r="E3982" t="s">
        <v>16</v>
      </c>
      <c r="F3982">
        <v>28075</v>
      </c>
      <c r="G3982">
        <v>35.326439899999997</v>
      </c>
      <c r="H3982">
        <v>-80.646608499999999</v>
      </c>
      <c r="I3982">
        <v>4.5</v>
      </c>
      <c r="J3982">
        <v>126</v>
      </c>
      <c r="K3982">
        <v>1</v>
      </c>
      <c r="L3982" t="s">
        <v>14037</v>
      </c>
    </row>
    <row r="3983" spans="1:12" x14ac:dyDescent="0.2">
      <c r="A3983" t="s">
        <v>14038</v>
      </c>
      <c r="B3983" t="s">
        <v>641</v>
      </c>
      <c r="C3983" t="s">
        <v>14039</v>
      </c>
      <c r="D3983" t="s">
        <v>39</v>
      </c>
      <c r="E3983" t="s">
        <v>16</v>
      </c>
      <c r="F3983">
        <v>28025</v>
      </c>
      <c r="G3983">
        <v>35.439938300000001</v>
      </c>
      <c r="H3983">
        <v>-80.607527700000006</v>
      </c>
      <c r="I3983">
        <v>1.5</v>
      </c>
      <c r="J3983">
        <v>18</v>
      </c>
      <c r="K3983">
        <v>1</v>
      </c>
      <c r="L3983" t="s">
        <v>14040</v>
      </c>
    </row>
    <row r="3984" spans="1:12" x14ac:dyDescent="0.2">
      <c r="A3984" t="s">
        <v>14041</v>
      </c>
      <c r="B3984" t="s">
        <v>9846</v>
      </c>
      <c r="C3984" t="s">
        <v>14042</v>
      </c>
      <c r="D3984" t="s">
        <v>588</v>
      </c>
      <c r="E3984" t="s">
        <v>16</v>
      </c>
      <c r="F3984">
        <v>28110</v>
      </c>
      <c r="G3984">
        <v>35.012855500000001</v>
      </c>
      <c r="H3984">
        <v>-80.566503400000002</v>
      </c>
      <c r="I3984">
        <v>4</v>
      </c>
      <c r="J3984">
        <v>14</v>
      </c>
      <c r="K3984">
        <v>1</v>
      </c>
      <c r="L3984" t="s">
        <v>14043</v>
      </c>
    </row>
    <row r="3985" spans="1:12" x14ac:dyDescent="0.2">
      <c r="A3985" t="s">
        <v>14044</v>
      </c>
      <c r="B3985" t="s">
        <v>1178</v>
      </c>
      <c r="C3985" t="s">
        <v>14045</v>
      </c>
      <c r="D3985" t="s">
        <v>21</v>
      </c>
      <c r="E3985" t="s">
        <v>16</v>
      </c>
      <c r="F3985">
        <v>28213</v>
      </c>
      <c r="G3985">
        <v>35.2627126</v>
      </c>
      <c r="H3985">
        <v>-80.773203899999999</v>
      </c>
      <c r="I3985">
        <v>2</v>
      </c>
      <c r="J3985">
        <v>39</v>
      </c>
      <c r="K3985">
        <v>1</v>
      </c>
      <c r="L3985" t="s">
        <v>1349</v>
      </c>
    </row>
    <row r="3986" spans="1:12" x14ac:dyDescent="0.2">
      <c r="A3986" t="s">
        <v>14046</v>
      </c>
      <c r="B3986" t="s">
        <v>4110</v>
      </c>
      <c r="C3986" t="s">
        <v>14047</v>
      </c>
      <c r="D3986" t="s">
        <v>135</v>
      </c>
      <c r="E3986" t="s">
        <v>16</v>
      </c>
      <c r="F3986">
        <v>28105</v>
      </c>
      <c r="G3986">
        <v>35.133599400000001</v>
      </c>
      <c r="H3986">
        <v>-80.713515299999997</v>
      </c>
      <c r="I3986">
        <v>3</v>
      </c>
      <c r="J3986">
        <v>96</v>
      </c>
      <c r="K3986">
        <v>1</v>
      </c>
      <c r="L3986" t="s">
        <v>4112</v>
      </c>
    </row>
    <row r="3987" spans="1:12" x14ac:dyDescent="0.2">
      <c r="A3987" t="s">
        <v>14048</v>
      </c>
      <c r="B3987" t="s">
        <v>14049</v>
      </c>
      <c r="C3987" t="s">
        <v>14050</v>
      </c>
      <c r="D3987" t="s">
        <v>21</v>
      </c>
      <c r="E3987" t="s">
        <v>16</v>
      </c>
      <c r="F3987">
        <v>28209</v>
      </c>
      <c r="G3987">
        <v>35.171872999999998</v>
      </c>
      <c r="H3987">
        <v>-80.849031999999994</v>
      </c>
      <c r="I3987">
        <v>5</v>
      </c>
      <c r="J3987">
        <v>17</v>
      </c>
      <c r="K3987">
        <v>1</v>
      </c>
      <c r="L3987" t="s">
        <v>14051</v>
      </c>
    </row>
    <row r="3988" spans="1:12" x14ac:dyDescent="0.2">
      <c r="A3988" t="s">
        <v>14052</v>
      </c>
      <c r="B3988" t="s">
        <v>14053</v>
      </c>
      <c r="C3988" t="s">
        <v>14054</v>
      </c>
      <c r="D3988" t="s">
        <v>21</v>
      </c>
      <c r="E3988" t="s">
        <v>16</v>
      </c>
      <c r="F3988">
        <v>28207</v>
      </c>
      <c r="G3988">
        <v>35.196407999999998</v>
      </c>
      <c r="H3988">
        <v>-80.827402000000006</v>
      </c>
      <c r="I3988">
        <v>3.5</v>
      </c>
      <c r="J3988">
        <v>8</v>
      </c>
      <c r="K3988">
        <v>1</v>
      </c>
      <c r="L3988" t="s">
        <v>14055</v>
      </c>
    </row>
    <row r="3989" spans="1:12" x14ac:dyDescent="0.2">
      <c r="A3989" t="s">
        <v>14056</v>
      </c>
      <c r="B3989" t="s">
        <v>14057</v>
      </c>
      <c r="C3989" t="s">
        <v>14058</v>
      </c>
      <c r="D3989" t="s">
        <v>295</v>
      </c>
      <c r="E3989" t="s">
        <v>16</v>
      </c>
      <c r="F3989">
        <v>28134</v>
      </c>
      <c r="G3989">
        <v>35.083413741800001</v>
      </c>
      <c r="H3989">
        <v>-80.885157759500004</v>
      </c>
      <c r="I3989">
        <v>5</v>
      </c>
      <c r="J3989">
        <v>4</v>
      </c>
      <c r="K3989">
        <v>1</v>
      </c>
      <c r="L3989" t="s">
        <v>14059</v>
      </c>
    </row>
    <row r="3990" spans="1:12" x14ac:dyDescent="0.2">
      <c r="A3990" t="s">
        <v>14060</v>
      </c>
      <c r="B3990" t="s">
        <v>14061</v>
      </c>
      <c r="D3990" t="s">
        <v>21</v>
      </c>
      <c r="E3990" t="s">
        <v>16</v>
      </c>
      <c r="F3990">
        <v>28025</v>
      </c>
      <c r="G3990">
        <v>35.389841699999998</v>
      </c>
      <c r="H3990">
        <v>-80.521618399999994</v>
      </c>
      <c r="I3990">
        <v>5</v>
      </c>
      <c r="J3990">
        <v>3</v>
      </c>
      <c r="K3990">
        <v>1</v>
      </c>
      <c r="L3990" t="s">
        <v>14062</v>
      </c>
    </row>
    <row r="3991" spans="1:12" x14ac:dyDescent="0.2">
      <c r="A3991" t="s">
        <v>14063</v>
      </c>
      <c r="B3991" t="s">
        <v>14064</v>
      </c>
      <c r="C3991" t="s">
        <v>14065</v>
      </c>
      <c r="D3991" t="s">
        <v>588</v>
      </c>
      <c r="E3991" t="s">
        <v>16</v>
      </c>
      <c r="F3991">
        <v>28110</v>
      </c>
      <c r="G3991">
        <v>35.002833000000003</v>
      </c>
      <c r="H3991">
        <v>-80.5537372</v>
      </c>
      <c r="I3991">
        <v>3.5</v>
      </c>
      <c r="J3991">
        <v>6</v>
      </c>
      <c r="K3991">
        <v>0</v>
      </c>
      <c r="L3991" t="s">
        <v>5827</v>
      </c>
    </row>
    <row r="3992" spans="1:12" x14ac:dyDescent="0.2">
      <c r="A3992" t="s">
        <v>14066</v>
      </c>
      <c r="B3992" t="s">
        <v>14067</v>
      </c>
      <c r="C3992" t="s">
        <v>14068</v>
      </c>
      <c r="D3992" t="s">
        <v>21</v>
      </c>
      <c r="E3992" t="s">
        <v>16</v>
      </c>
      <c r="F3992">
        <v>28205</v>
      </c>
      <c r="G3992">
        <v>35.2474779</v>
      </c>
      <c r="H3992">
        <v>-80.805562800000004</v>
      </c>
      <c r="I3992">
        <v>4</v>
      </c>
      <c r="J3992">
        <v>384</v>
      </c>
      <c r="K3992">
        <v>1</v>
      </c>
      <c r="L3992" t="s">
        <v>14069</v>
      </c>
    </row>
    <row r="3993" spans="1:12" x14ac:dyDescent="0.2">
      <c r="A3993" t="s">
        <v>14070</v>
      </c>
      <c r="B3993" t="s">
        <v>14071</v>
      </c>
      <c r="C3993" t="s">
        <v>14072</v>
      </c>
      <c r="D3993" t="s">
        <v>21</v>
      </c>
      <c r="E3993" t="s">
        <v>16</v>
      </c>
      <c r="F3993">
        <v>28214</v>
      </c>
      <c r="G3993">
        <v>35.242414400000001</v>
      </c>
      <c r="H3993">
        <v>-80.985467</v>
      </c>
      <c r="I3993">
        <v>2.5</v>
      </c>
      <c r="J3993">
        <v>3</v>
      </c>
      <c r="K3993">
        <v>1</v>
      </c>
      <c r="L3993" t="s">
        <v>8037</v>
      </c>
    </row>
    <row r="3994" spans="1:12" x14ac:dyDescent="0.2">
      <c r="A3994" t="s">
        <v>14073</v>
      </c>
      <c r="B3994" t="s">
        <v>101</v>
      </c>
      <c r="C3994" t="s">
        <v>14074</v>
      </c>
      <c r="D3994" t="s">
        <v>21</v>
      </c>
      <c r="E3994" t="s">
        <v>16</v>
      </c>
      <c r="F3994">
        <v>28277</v>
      </c>
      <c r="G3994">
        <v>35.033697652500003</v>
      </c>
      <c r="H3994">
        <v>-80.8036152273</v>
      </c>
      <c r="I3994">
        <v>2</v>
      </c>
      <c r="J3994">
        <v>5</v>
      </c>
      <c r="K3994">
        <v>1</v>
      </c>
      <c r="L3994" t="s">
        <v>4329</v>
      </c>
    </row>
    <row r="3995" spans="1:12" x14ac:dyDescent="0.2">
      <c r="A3995" t="s">
        <v>14075</v>
      </c>
      <c r="B3995" t="s">
        <v>14076</v>
      </c>
      <c r="D3995" t="s">
        <v>21</v>
      </c>
      <c r="E3995" t="s">
        <v>16</v>
      </c>
      <c r="F3995">
        <v>28210</v>
      </c>
      <c r="G3995">
        <v>35.127428500000001</v>
      </c>
      <c r="H3995">
        <v>-80.859919300000001</v>
      </c>
      <c r="I3995">
        <v>3.5</v>
      </c>
      <c r="J3995">
        <v>3</v>
      </c>
      <c r="K3995">
        <v>0</v>
      </c>
      <c r="L3995" t="s">
        <v>3134</v>
      </c>
    </row>
    <row r="3996" spans="1:12" x14ac:dyDescent="0.2">
      <c r="A3996" t="s">
        <v>14077</v>
      </c>
      <c r="B3996" t="s">
        <v>14078</v>
      </c>
      <c r="C3996" t="s">
        <v>14079</v>
      </c>
      <c r="D3996" t="s">
        <v>21</v>
      </c>
      <c r="E3996" t="s">
        <v>16</v>
      </c>
      <c r="F3996">
        <v>28262</v>
      </c>
      <c r="G3996">
        <v>35.311310300000002</v>
      </c>
      <c r="H3996">
        <v>-80.746403000000001</v>
      </c>
      <c r="I3996">
        <v>3</v>
      </c>
      <c r="J3996">
        <v>11</v>
      </c>
      <c r="K3996">
        <v>0</v>
      </c>
      <c r="L3996" t="s">
        <v>1547</v>
      </c>
    </row>
    <row r="3997" spans="1:12" x14ac:dyDescent="0.2">
      <c r="A3997" t="s">
        <v>14080</v>
      </c>
      <c r="B3997" t="s">
        <v>14081</v>
      </c>
      <c r="C3997" t="s">
        <v>3264</v>
      </c>
      <c r="D3997" t="s">
        <v>21</v>
      </c>
      <c r="E3997" t="s">
        <v>16</v>
      </c>
      <c r="F3997">
        <v>28212</v>
      </c>
      <c r="G3997">
        <v>35.180730719700001</v>
      </c>
      <c r="H3997">
        <v>-80.755641776700003</v>
      </c>
      <c r="I3997">
        <v>2.5</v>
      </c>
      <c r="J3997">
        <v>3</v>
      </c>
      <c r="K3997">
        <v>0</v>
      </c>
      <c r="L3997" t="s">
        <v>14082</v>
      </c>
    </row>
    <row r="3998" spans="1:12" x14ac:dyDescent="0.2">
      <c r="A3998" t="s">
        <v>14083</v>
      </c>
      <c r="B3998" t="s">
        <v>14084</v>
      </c>
      <c r="C3998" t="s">
        <v>14085</v>
      </c>
      <c r="D3998" t="s">
        <v>21</v>
      </c>
      <c r="E3998" t="s">
        <v>16</v>
      </c>
      <c r="F3998">
        <v>28205</v>
      </c>
      <c r="G3998">
        <v>35.219067000000003</v>
      </c>
      <c r="H3998">
        <v>-80.799667499999998</v>
      </c>
      <c r="I3998">
        <v>5</v>
      </c>
      <c r="J3998">
        <v>5</v>
      </c>
      <c r="K3998">
        <v>1</v>
      </c>
      <c r="L3998" t="s">
        <v>14086</v>
      </c>
    </row>
    <row r="3999" spans="1:12" x14ac:dyDescent="0.2">
      <c r="A3999" t="s">
        <v>14087</v>
      </c>
      <c r="B3999" t="s">
        <v>14088</v>
      </c>
      <c r="D3999" t="s">
        <v>295</v>
      </c>
      <c r="E3999" t="s">
        <v>16</v>
      </c>
      <c r="F3999">
        <v>28134</v>
      </c>
      <c r="G3999">
        <v>35.078602500000002</v>
      </c>
      <c r="H3999">
        <v>-80.886013500000004</v>
      </c>
      <c r="I3999">
        <v>4.5</v>
      </c>
      <c r="J3999">
        <v>6</v>
      </c>
      <c r="K3999">
        <v>1</v>
      </c>
      <c r="L3999" t="s">
        <v>14089</v>
      </c>
    </row>
    <row r="4000" spans="1:12" x14ac:dyDescent="0.2">
      <c r="A4000" t="s">
        <v>14090</v>
      </c>
      <c r="B4000" t="s">
        <v>14091</v>
      </c>
      <c r="C4000" t="s">
        <v>14092</v>
      </c>
      <c r="D4000" t="s">
        <v>21</v>
      </c>
      <c r="E4000" t="s">
        <v>16</v>
      </c>
      <c r="F4000">
        <v>28216</v>
      </c>
      <c r="G4000">
        <v>35.325536399999997</v>
      </c>
      <c r="H4000">
        <v>-80.947339799999995</v>
      </c>
      <c r="I4000">
        <v>5</v>
      </c>
      <c r="J4000">
        <v>6</v>
      </c>
      <c r="K4000">
        <v>1</v>
      </c>
      <c r="L4000" t="s">
        <v>14093</v>
      </c>
    </row>
    <row r="4001" spans="1:12" x14ac:dyDescent="0.2">
      <c r="A4001" t="s">
        <v>14094</v>
      </c>
      <c r="B4001" t="s">
        <v>14095</v>
      </c>
      <c r="C4001" t="s">
        <v>14096</v>
      </c>
      <c r="D4001" t="s">
        <v>30</v>
      </c>
      <c r="E4001" t="s">
        <v>16</v>
      </c>
      <c r="F4001">
        <v>28056</v>
      </c>
      <c r="G4001">
        <v>35.217859199999999</v>
      </c>
      <c r="H4001">
        <v>-81.170120199999999</v>
      </c>
      <c r="I4001">
        <v>4.5</v>
      </c>
      <c r="J4001">
        <v>3</v>
      </c>
      <c r="K4001">
        <v>1</v>
      </c>
      <c r="L4001" t="s">
        <v>14097</v>
      </c>
    </row>
    <row r="4002" spans="1:12" x14ac:dyDescent="0.2">
      <c r="A4002" t="s">
        <v>14098</v>
      </c>
      <c r="B4002" t="s">
        <v>1822</v>
      </c>
      <c r="C4002" t="s">
        <v>14099</v>
      </c>
      <c r="D4002" t="s">
        <v>239</v>
      </c>
      <c r="E4002" t="s">
        <v>16</v>
      </c>
      <c r="F4002">
        <v>28173</v>
      </c>
      <c r="G4002">
        <v>34.956282000000002</v>
      </c>
      <c r="H4002">
        <v>-80.756495000000001</v>
      </c>
      <c r="I4002">
        <v>4</v>
      </c>
      <c r="J4002">
        <v>4</v>
      </c>
      <c r="K4002">
        <v>1</v>
      </c>
      <c r="L4002" t="s">
        <v>14100</v>
      </c>
    </row>
    <row r="4003" spans="1:12" x14ac:dyDescent="0.2">
      <c r="A4003" t="s">
        <v>14101</v>
      </c>
      <c r="B4003" t="s">
        <v>14102</v>
      </c>
      <c r="C4003" t="s">
        <v>14103</v>
      </c>
      <c r="D4003" t="s">
        <v>588</v>
      </c>
      <c r="E4003" t="s">
        <v>16</v>
      </c>
      <c r="F4003">
        <v>28110</v>
      </c>
      <c r="G4003">
        <v>35.027517799999998</v>
      </c>
      <c r="H4003">
        <v>-80.586607900000004</v>
      </c>
      <c r="I4003">
        <v>2.5</v>
      </c>
      <c r="J4003">
        <v>3</v>
      </c>
      <c r="K4003">
        <v>1</v>
      </c>
      <c r="L4003" t="s">
        <v>14104</v>
      </c>
    </row>
    <row r="4004" spans="1:12" x14ac:dyDescent="0.2">
      <c r="A4004" t="s">
        <v>14105</v>
      </c>
      <c r="B4004" t="s">
        <v>14106</v>
      </c>
      <c r="C4004" t="s">
        <v>14107</v>
      </c>
      <c r="D4004" t="s">
        <v>643</v>
      </c>
      <c r="E4004" t="s">
        <v>16</v>
      </c>
      <c r="F4004">
        <v>28110</v>
      </c>
      <c r="G4004">
        <v>35.059179645299999</v>
      </c>
      <c r="H4004">
        <v>-80.631912862099995</v>
      </c>
      <c r="I4004">
        <v>3</v>
      </c>
      <c r="J4004">
        <v>30</v>
      </c>
      <c r="K4004">
        <v>1</v>
      </c>
      <c r="L4004" t="s">
        <v>14108</v>
      </c>
    </row>
    <row r="4005" spans="1:12" x14ac:dyDescent="0.2">
      <c r="A4005" t="s">
        <v>14109</v>
      </c>
      <c r="B4005" t="s">
        <v>14110</v>
      </c>
      <c r="C4005" t="s">
        <v>12178</v>
      </c>
      <c r="D4005" t="s">
        <v>15</v>
      </c>
      <c r="E4005" t="s">
        <v>16</v>
      </c>
      <c r="F4005">
        <v>28031</v>
      </c>
      <c r="G4005">
        <v>35.482073800000002</v>
      </c>
      <c r="H4005">
        <v>-80.860816400000004</v>
      </c>
      <c r="I4005">
        <v>3.5</v>
      </c>
      <c r="J4005">
        <v>7</v>
      </c>
      <c r="K4005">
        <v>1</v>
      </c>
      <c r="L4005" t="s">
        <v>14111</v>
      </c>
    </row>
    <row r="4006" spans="1:12" x14ac:dyDescent="0.2">
      <c r="A4006" t="s">
        <v>14112</v>
      </c>
      <c r="B4006" t="s">
        <v>14113</v>
      </c>
      <c r="C4006" t="s">
        <v>14114</v>
      </c>
      <c r="D4006" t="s">
        <v>21</v>
      </c>
      <c r="E4006" t="s">
        <v>16</v>
      </c>
      <c r="F4006">
        <v>28277</v>
      </c>
      <c r="G4006">
        <v>35.028390199999997</v>
      </c>
      <c r="H4006">
        <v>-80.818945299999996</v>
      </c>
      <c r="I4006">
        <v>3.5</v>
      </c>
      <c r="J4006">
        <v>6</v>
      </c>
      <c r="K4006">
        <v>0</v>
      </c>
      <c r="L4006" t="s">
        <v>14115</v>
      </c>
    </row>
    <row r="4007" spans="1:12" x14ac:dyDescent="0.2">
      <c r="A4007" t="s">
        <v>14116</v>
      </c>
      <c r="B4007" t="s">
        <v>14117</v>
      </c>
      <c r="C4007" t="s">
        <v>14118</v>
      </c>
      <c r="D4007" t="s">
        <v>135</v>
      </c>
      <c r="E4007" t="s">
        <v>16</v>
      </c>
      <c r="F4007">
        <v>28104</v>
      </c>
      <c r="G4007">
        <v>35.093379489299998</v>
      </c>
      <c r="H4007">
        <v>-80.682933148000004</v>
      </c>
      <c r="I4007">
        <v>1</v>
      </c>
      <c r="J4007">
        <v>3</v>
      </c>
      <c r="K4007">
        <v>1</v>
      </c>
      <c r="L4007" t="s">
        <v>14119</v>
      </c>
    </row>
    <row r="4008" spans="1:12" x14ac:dyDescent="0.2">
      <c r="A4008" t="s">
        <v>14120</v>
      </c>
      <c r="B4008" t="s">
        <v>2423</v>
      </c>
      <c r="C4008" t="s">
        <v>14121</v>
      </c>
      <c r="D4008" t="s">
        <v>15</v>
      </c>
      <c r="E4008" t="s">
        <v>16</v>
      </c>
      <c r="F4008">
        <v>28031</v>
      </c>
      <c r="G4008">
        <v>35.481614299999997</v>
      </c>
      <c r="H4008">
        <v>-80.885641100000001</v>
      </c>
      <c r="I4008">
        <v>4</v>
      </c>
      <c r="J4008">
        <v>14</v>
      </c>
      <c r="K4008">
        <v>1</v>
      </c>
      <c r="L4008" t="s">
        <v>14122</v>
      </c>
    </row>
    <row r="4009" spans="1:12" x14ac:dyDescent="0.2">
      <c r="A4009" t="s">
        <v>14123</v>
      </c>
      <c r="B4009" t="s">
        <v>5081</v>
      </c>
      <c r="C4009" t="s">
        <v>14124</v>
      </c>
      <c r="D4009" t="s">
        <v>359</v>
      </c>
      <c r="E4009" t="s">
        <v>16</v>
      </c>
      <c r="F4009">
        <v>28036</v>
      </c>
      <c r="G4009">
        <v>35.500048999999997</v>
      </c>
      <c r="H4009">
        <v>-80.860619999999997</v>
      </c>
      <c r="I4009">
        <v>3.5</v>
      </c>
      <c r="J4009">
        <v>5</v>
      </c>
      <c r="K4009">
        <v>0</v>
      </c>
      <c r="L4009" t="s">
        <v>14125</v>
      </c>
    </row>
    <row r="4010" spans="1:12" x14ac:dyDescent="0.2">
      <c r="A4010" t="s">
        <v>14126</v>
      </c>
      <c r="B4010" t="s">
        <v>14127</v>
      </c>
      <c r="C4010" t="s">
        <v>14128</v>
      </c>
      <c r="D4010" t="s">
        <v>21</v>
      </c>
      <c r="E4010" t="s">
        <v>16</v>
      </c>
      <c r="F4010">
        <v>28216</v>
      </c>
      <c r="G4010">
        <v>35.328208061300003</v>
      </c>
      <c r="H4010">
        <v>-80.944921989899996</v>
      </c>
      <c r="I4010">
        <v>4</v>
      </c>
      <c r="J4010">
        <v>6</v>
      </c>
      <c r="K4010">
        <v>1</v>
      </c>
      <c r="L4010" t="s">
        <v>2782</v>
      </c>
    </row>
    <row r="4011" spans="1:12" x14ac:dyDescent="0.2">
      <c r="A4011" t="s">
        <v>14129</v>
      </c>
      <c r="B4011" t="s">
        <v>14130</v>
      </c>
      <c r="C4011" t="s">
        <v>14131</v>
      </c>
      <c r="D4011" t="s">
        <v>643</v>
      </c>
      <c r="E4011" t="s">
        <v>16</v>
      </c>
      <c r="F4011">
        <v>28079</v>
      </c>
      <c r="G4011">
        <v>35.082433600000002</v>
      </c>
      <c r="H4011">
        <v>-80.647757299999995</v>
      </c>
      <c r="I4011">
        <v>4.5</v>
      </c>
      <c r="J4011">
        <v>3</v>
      </c>
      <c r="K4011">
        <v>1</v>
      </c>
      <c r="L4011" t="s">
        <v>14132</v>
      </c>
    </row>
    <row r="4012" spans="1:12" x14ac:dyDescent="0.2">
      <c r="A4012" t="s">
        <v>14133</v>
      </c>
      <c r="B4012" t="s">
        <v>14134</v>
      </c>
      <c r="C4012" t="s">
        <v>14135</v>
      </c>
      <c r="D4012" t="s">
        <v>26</v>
      </c>
      <c r="E4012" t="s">
        <v>16</v>
      </c>
      <c r="F4012">
        <v>28078</v>
      </c>
      <c r="G4012">
        <v>35.4417107668</v>
      </c>
      <c r="H4012">
        <v>-80.862724780999997</v>
      </c>
      <c r="I4012">
        <v>4.5</v>
      </c>
      <c r="J4012">
        <v>3</v>
      </c>
      <c r="K4012">
        <v>1</v>
      </c>
      <c r="L4012" t="s">
        <v>14136</v>
      </c>
    </row>
    <row r="4013" spans="1:12" x14ac:dyDescent="0.2">
      <c r="A4013" t="s">
        <v>14137</v>
      </c>
      <c r="B4013" t="s">
        <v>14138</v>
      </c>
      <c r="C4013" t="s">
        <v>14139</v>
      </c>
      <c r="D4013" t="s">
        <v>135</v>
      </c>
      <c r="E4013" t="s">
        <v>16</v>
      </c>
      <c r="F4013">
        <v>28105</v>
      </c>
      <c r="G4013">
        <v>35.116939067700002</v>
      </c>
      <c r="H4013">
        <v>-80.721568083199998</v>
      </c>
      <c r="I4013">
        <v>4.5</v>
      </c>
      <c r="J4013">
        <v>25</v>
      </c>
      <c r="K4013">
        <v>1</v>
      </c>
      <c r="L4013" t="s">
        <v>14140</v>
      </c>
    </row>
    <row r="4014" spans="1:12" x14ac:dyDescent="0.2">
      <c r="A4014" t="s">
        <v>14141</v>
      </c>
      <c r="B4014" t="s">
        <v>14142</v>
      </c>
      <c r="C4014" t="s">
        <v>14143</v>
      </c>
      <c r="D4014" t="s">
        <v>62</v>
      </c>
      <c r="E4014" t="s">
        <v>16</v>
      </c>
      <c r="F4014">
        <v>28227</v>
      </c>
      <c r="G4014">
        <v>35.174886999999998</v>
      </c>
      <c r="H4014">
        <v>-80.654471000000001</v>
      </c>
      <c r="I4014">
        <v>3.5</v>
      </c>
      <c r="J4014">
        <v>3</v>
      </c>
      <c r="K4014">
        <v>1</v>
      </c>
      <c r="L4014" t="s">
        <v>14144</v>
      </c>
    </row>
    <row r="4015" spans="1:12" x14ac:dyDescent="0.2">
      <c r="A4015" t="s">
        <v>14145</v>
      </c>
      <c r="B4015" t="s">
        <v>14146</v>
      </c>
      <c r="C4015" t="s">
        <v>14147</v>
      </c>
      <c r="D4015" t="s">
        <v>456</v>
      </c>
      <c r="E4015" t="s">
        <v>16</v>
      </c>
      <c r="F4015">
        <v>28012</v>
      </c>
      <c r="G4015">
        <v>35.243143199999999</v>
      </c>
      <c r="H4015">
        <v>-81.038072200000002</v>
      </c>
      <c r="I4015">
        <v>4.5</v>
      </c>
      <c r="J4015">
        <v>37</v>
      </c>
      <c r="K4015">
        <v>1</v>
      </c>
      <c r="L4015" t="s">
        <v>14148</v>
      </c>
    </row>
    <row r="4016" spans="1:12" x14ac:dyDescent="0.2">
      <c r="A4016" t="s">
        <v>14149</v>
      </c>
      <c r="B4016" t="s">
        <v>14150</v>
      </c>
      <c r="C4016" t="s">
        <v>3886</v>
      </c>
      <c r="D4016" t="s">
        <v>21</v>
      </c>
      <c r="E4016" t="s">
        <v>16</v>
      </c>
      <c r="F4016">
        <v>28202</v>
      </c>
      <c r="G4016">
        <v>35.227831899999998</v>
      </c>
      <c r="H4016">
        <v>-80.839238399999999</v>
      </c>
      <c r="I4016">
        <v>3</v>
      </c>
      <c r="J4016">
        <v>61</v>
      </c>
      <c r="K4016">
        <v>0</v>
      </c>
      <c r="L4016" t="s">
        <v>14151</v>
      </c>
    </row>
    <row r="4017" spans="1:12" x14ac:dyDescent="0.2">
      <c r="A4017" t="s">
        <v>14152</v>
      </c>
      <c r="B4017" t="s">
        <v>14153</v>
      </c>
      <c r="C4017" t="s">
        <v>14154</v>
      </c>
      <c r="D4017" t="s">
        <v>21</v>
      </c>
      <c r="E4017" t="s">
        <v>16</v>
      </c>
      <c r="F4017">
        <v>28262</v>
      </c>
      <c r="G4017">
        <v>35.302098000000001</v>
      </c>
      <c r="H4017">
        <v>-80.747719000000004</v>
      </c>
      <c r="I4017">
        <v>3.5</v>
      </c>
      <c r="J4017">
        <v>71</v>
      </c>
      <c r="K4017">
        <v>1</v>
      </c>
      <c r="L4017" t="s">
        <v>14155</v>
      </c>
    </row>
    <row r="4018" spans="1:12" x14ac:dyDescent="0.2">
      <c r="A4018" t="s">
        <v>14156</v>
      </c>
      <c r="B4018" t="s">
        <v>14157</v>
      </c>
      <c r="C4018" t="s">
        <v>14158</v>
      </c>
      <c r="D4018" t="s">
        <v>21</v>
      </c>
      <c r="E4018" t="s">
        <v>16</v>
      </c>
      <c r="F4018">
        <v>28262</v>
      </c>
      <c r="G4018">
        <v>35.309772899999999</v>
      </c>
      <c r="H4018">
        <v>-80.749415999999997</v>
      </c>
      <c r="I4018">
        <v>5</v>
      </c>
      <c r="J4018">
        <v>6</v>
      </c>
      <c r="K4018">
        <v>1</v>
      </c>
      <c r="L4018" t="s">
        <v>287</v>
      </c>
    </row>
    <row r="4019" spans="1:12" x14ac:dyDescent="0.2">
      <c r="A4019" t="s">
        <v>14159</v>
      </c>
      <c r="B4019" t="s">
        <v>14160</v>
      </c>
      <c r="D4019" t="s">
        <v>21</v>
      </c>
      <c r="E4019" t="s">
        <v>16</v>
      </c>
      <c r="F4019">
        <v>28205</v>
      </c>
      <c r="G4019">
        <v>35.2352802152</v>
      </c>
      <c r="H4019">
        <v>-80.790247884899998</v>
      </c>
      <c r="I4019">
        <v>5</v>
      </c>
      <c r="J4019">
        <v>6</v>
      </c>
      <c r="K4019">
        <v>1</v>
      </c>
      <c r="L4019" t="s">
        <v>14161</v>
      </c>
    </row>
    <row r="4020" spans="1:12" x14ac:dyDescent="0.2">
      <c r="A4020" t="s">
        <v>14162</v>
      </c>
      <c r="B4020" t="s">
        <v>14163</v>
      </c>
      <c r="C4020" t="s">
        <v>14164</v>
      </c>
      <c r="D4020" t="s">
        <v>21</v>
      </c>
      <c r="E4020" t="s">
        <v>16</v>
      </c>
      <c r="F4020">
        <v>28209</v>
      </c>
      <c r="G4020">
        <v>35.185656000000002</v>
      </c>
      <c r="H4020">
        <v>-80.876053999999996</v>
      </c>
      <c r="I4020">
        <v>2</v>
      </c>
      <c r="J4020">
        <v>4</v>
      </c>
      <c r="K4020">
        <v>1</v>
      </c>
      <c r="L4020" t="s">
        <v>1010</v>
      </c>
    </row>
    <row r="4021" spans="1:12" x14ac:dyDescent="0.2">
      <c r="A4021" t="s">
        <v>14165</v>
      </c>
      <c r="B4021" t="s">
        <v>14166</v>
      </c>
      <c r="C4021" t="s">
        <v>14167</v>
      </c>
      <c r="D4021" t="s">
        <v>21</v>
      </c>
      <c r="E4021" t="s">
        <v>16</v>
      </c>
      <c r="F4021">
        <v>28209</v>
      </c>
      <c r="G4021">
        <v>35.174511799999998</v>
      </c>
      <c r="H4021">
        <v>-80.840034000000003</v>
      </c>
      <c r="I4021">
        <v>2.5</v>
      </c>
      <c r="J4021">
        <v>7</v>
      </c>
      <c r="K4021">
        <v>1</v>
      </c>
      <c r="L4021" t="s">
        <v>14168</v>
      </c>
    </row>
    <row r="4022" spans="1:12" x14ac:dyDescent="0.2">
      <c r="A4022" t="s">
        <v>14169</v>
      </c>
      <c r="B4022" t="s">
        <v>14170</v>
      </c>
      <c r="C4022" t="s">
        <v>14171</v>
      </c>
      <c r="D4022" t="s">
        <v>21</v>
      </c>
      <c r="E4022" t="s">
        <v>16</v>
      </c>
      <c r="F4022">
        <v>28262</v>
      </c>
      <c r="G4022">
        <v>35.317641000000002</v>
      </c>
      <c r="H4022">
        <v>-80.771744999999996</v>
      </c>
      <c r="I4022">
        <v>4</v>
      </c>
      <c r="J4022">
        <v>62</v>
      </c>
      <c r="K4022">
        <v>0</v>
      </c>
      <c r="L4022" t="s">
        <v>14172</v>
      </c>
    </row>
    <row r="4023" spans="1:12" x14ac:dyDescent="0.2">
      <c r="A4023" t="s">
        <v>14173</v>
      </c>
      <c r="B4023" t="s">
        <v>14174</v>
      </c>
      <c r="C4023" t="s">
        <v>14175</v>
      </c>
      <c r="D4023" t="s">
        <v>21</v>
      </c>
      <c r="E4023" t="s">
        <v>16</v>
      </c>
      <c r="F4023">
        <v>28277</v>
      </c>
      <c r="G4023">
        <v>35.078537900000001</v>
      </c>
      <c r="H4023">
        <v>-80.818357800000001</v>
      </c>
      <c r="I4023">
        <v>2.5</v>
      </c>
      <c r="J4023">
        <v>3</v>
      </c>
      <c r="K4023">
        <v>1</v>
      </c>
      <c r="L4023" t="s">
        <v>14176</v>
      </c>
    </row>
    <row r="4024" spans="1:12" x14ac:dyDescent="0.2">
      <c r="A4024" t="s">
        <v>14177</v>
      </c>
      <c r="B4024" t="s">
        <v>4870</v>
      </c>
      <c r="C4024" t="s">
        <v>14178</v>
      </c>
      <c r="D4024" t="s">
        <v>21</v>
      </c>
      <c r="E4024" t="s">
        <v>16</v>
      </c>
      <c r="F4024">
        <v>28277</v>
      </c>
      <c r="G4024">
        <v>35.058582999999999</v>
      </c>
      <c r="H4024">
        <v>-80.850210000000004</v>
      </c>
      <c r="I4024">
        <v>3</v>
      </c>
      <c r="J4024">
        <v>3</v>
      </c>
      <c r="K4024">
        <v>1</v>
      </c>
      <c r="L4024" t="s">
        <v>14179</v>
      </c>
    </row>
    <row r="4025" spans="1:12" x14ac:dyDescent="0.2">
      <c r="A4025" t="s">
        <v>14180</v>
      </c>
      <c r="B4025" t="s">
        <v>1822</v>
      </c>
      <c r="C4025" t="s">
        <v>14181</v>
      </c>
      <c r="D4025" t="s">
        <v>26</v>
      </c>
      <c r="E4025" t="s">
        <v>16</v>
      </c>
      <c r="F4025">
        <v>28078</v>
      </c>
      <c r="G4025">
        <v>35.385212833099999</v>
      </c>
      <c r="H4025">
        <v>-80.786422351400006</v>
      </c>
      <c r="I4025">
        <v>3</v>
      </c>
      <c r="J4025">
        <v>4</v>
      </c>
      <c r="K4025">
        <v>1</v>
      </c>
      <c r="L4025" t="s">
        <v>14182</v>
      </c>
    </row>
    <row r="4026" spans="1:12" x14ac:dyDescent="0.2">
      <c r="A4026" t="s">
        <v>14183</v>
      </c>
      <c r="B4026" t="s">
        <v>14184</v>
      </c>
      <c r="C4026" t="s">
        <v>14185</v>
      </c>
      <c r="D4026" t="s">
        <v>21</v>
      </c>
      <c r="E4026" t="s">
        <v>16</v>
      </c>
      <c r="F4026">
        <v>28277</v>
      </c>
      <c r="G4026">
        <v>35.042023999999998</v>
      </c>
      <c r="H4026">
        <v>-80.862628000000001</v>
      </c>
      <c r="I4026">
        <v>3.5</v>
      </c>
      <c r="J4026">
        <v>124</v>
      </c>
      <c r="K4026">
        <v>0</v>
      </c>
      <c r="L4026" t="s">
        <v>14186</v>
      </c>
    </row>
    <row r="4027" spans="1:12" x14ac:dyDescent="0.2">
      <c r="A4027" t="s">
        <v>14187</v>
      </c>
      <c r="B4027" t="s">
        <v>14188</v>
      </c>
      <c r="C4027" t="s">
        <v>14189</v>
      </c>
      <c r="D4027" t="s">
        <v>21</v>
      </c>
      <c r="E4027" t="s">
        <v>16</v>
      </c>
      <c r="F4027">
        <v>28217</v>
      </c>
      <c r="G4027">
        <v>35.167434</v>
      </c>
      <c r="H4027">
        <v>-80.874965000000003</v>
      </c>
      <c r="I4027">
        <v>4.5</v>
      </c>
      <c r="J4027">
        <v>28</v>
      </c>
      <c r="K4027">
        <v>1</v>
      </c>
      <c r="L4027" t="s">
        <v>14190</v>
      </c>
    </row>
    <row r="4028" spans="1:12" x14ac:dyDescent="0.2">
      <c r="A4028" t="s">
        <v>14191</v>
      </c>
      <c r="B4028" t="s">
        <v>14192</v>
      </c>
      <c r="C4028" t="s">
        <v>14193</v>
      </c>
      <c r="D4028" t="s">
        <v>21</v>
      </c>
      <c r="E4028" t="s">
        <v>16</v>
      </c>
      <c r="F4028">
        <v>28203</v>
      </c>
      <c r="G4028">
        <v>35.217706999999997</v>
      </c>
      <c r="H4028">
        <v>-80.853954000000002</v>
      </c>
      <c r="I4028">
        <v>3</v>
      </c>
      <c r="J4028">
        <v>10</v>
      </c>
      <c r="K4028">
        <v>1</v>
      </c>
      <c r="L4028" t="s">
        <v>2743</v>
      </c>
    </row>
    <row r="4029" spans="1:12" x14ac:dyDescent="0.2">
      <c r="A4029" t="s">
        <v>14194</v>
      </c>
      <c r="B4029" t="s">
        <v>14195</v>
      </c>
      <c r="C4029" t="s">
        <v>14196</v>
      </c>
      <c r="D4029" t="s">
        <v>21</v>
      </c>
      <c r="E4029" t="s">
        <v>16</v>
      </c>
      <c r="F4029">
        <v>28277</v>
      </c>
      <c r="G4029">
        <v>35.057420399999998</v>
      </c>
      <c r="H4029">
        <v>-80.852157599999998</v>
      </c>
      <c r="I4029">
        <v>4</v>
      </c>
      <c r="J4029">
        <v>21</v>
      </c>
      <c r="K4029">
        <v>1</v>
      </c>
      <c r="L4029" t="s">
        <v>14197</v>
      </c>
    </row>
    <row r="4030" spans="1:12" x14ac:dyDescent="0.2">
      <c r="A4030" t="s">
        <v>14198</v>
      </c>
      <c r="B4030" t="s">
        <v>14199</v>
      </c>
      <c r="C4030" t="s">
        <v>14200</v>
      </c>
      <c r="D4030" t="s">
        <v>21</v>
      </c>
      <c r="E4030" t="s">
        <v>16</v>
      </c>
      <c r="F4030">
        <v>28206</v>
      </c>
      <c r="G4030">
        <v>35.239117999999998</v>
      </c>
      <c r="H4030">
        <v>-80.8460599</v>
      </c>
      <c r="I4030">
        <v>3</v>
      </c>
      <c r="J4030">
        <v>5</v>
      </c>
      <c r="K4030">
        <v>1</v>
      </c>
      <c r="L4030" t="s">
        <v>14201</v>
      </c>
    </row>
    <row r="4031" spans="1:12" x14ac:dyDescent="0.2">
      <c r="A4031" t="s">
        <v>14202</v>
      </c>
      <c r="B4031" t="s">
        <v>14203</v>
      </c>
      <c r="C4031" t="s">
        <v>14204</v>
      </c>
      <c r="D4031" t="s">
        <v>456</v>
      </c>
      <c r="E4031" t="s">
        <v>16</v>
      </c>
      <c r="F4031">
        <v>28012</v>
      </c>
      <c r="G4031">
        <v>35.243405600000003</v>
      </c>
      <c r="H4031">
        <v>-81.029292699999999</v>
      </c>
      <c r="I4031">
        <v>3.5</v>
      </c>
      <c r="J4031">
        <v>3</v>
      </c>
      <c r="K4031">
        <v>1</v>
      </c>
      <c r="L4031" t="s">
        <v>14205</v>
      </c>
    </row>
    <row r="4032" spans="1:12" x14ac:dyDescent="0.2">
      <c r="A4032" t="s">
        <v>14206</v>
      </c>
      <c r="B4032" t="s">
        <v>14207</v>
      </c>
      <c r="C4032" t="s">
        <v>14208</v>
      </c>
      <c r="D4032" t="s">
        <v>26</v>
      </c>
      <c r="E4032" t="s">
        <v>16</v>
      </c>
      <c r="F4032">
        <v>28078</v>
      </c>
      <c r="G4032">
        <v>35.415954800000002</v>
      </c>
      <c r="H4032">
        <v>-80.8572889</v>
      </c>
      <c r="I4032">
        <v>4.5</v>
      </c>
      <c r="J4032">
        <v>74</v>
      </c>
      <c r="K4032">
        <v>1</v>
      </c>
      <c r="L4032" t="s">
        <v>14209</v>
      </c>
    </row>
    <row r="4033" spans="1:12" x14ac:dyDescent="0.2">
      <c r="A4033" t="s">
        <v>14210</v>
      </c>
      <c r="B4033" t="s">
        <v>14211</v>
      </c>
      <c r="C4033" t="s">
        <v>14212</v>
      </c>
      <c r="D4033" t="s">
        <v>21</v>
      </c>
      <c r="E4033" t="s">
        <v>16</v>
      </c>
      <c r="F4033">
        <v>28202</v>
      </c>
      <c r="G4033">
        <v>35.227728900000002</v>
      </c>
      <c r="H4033">
        <v>-80.837321000000003</v>
      </c>
      <c r="I4033">
        <v>3</v>
      </c>
      <c r="J4033">
        <v>27</v>
      </c>
      <c r="K4033">
        <v>0</v>
      </c>
      <c r="L4033" t="s">
        <v>14213</v>
      </c>
    </row>
    <row r="4034" spans="1:12" x14ac:dyDescent="0.2">
      <c r="A4034" t="s">
        <v>14214</v>
      </c>
      <c r="B4034" t="s">
        <v>14215</v>
      </c>
      <c r="C4034" t="s">
        <v>14216</v>
      </c>
      <c r="D4034" t="s">
        <v>21</v>
      </c>
      <c r="E4034" t="s">
        <v>16</v>
      </c>
      <c r="F4034">
        <v>28262</v>
      </c>
      <c r="G4034">
        <v>35.315426299999999</v>
      </c>
      <c r="H4034">
        <v>-80.700606300000004</v>
      </c>
      <c r="I4034">
        <v>2</v>
      </c>
      <c r="J4034">
        <v>8</v>
      </c>
      <c r="K4034">
        <v>1</v>
      </c>
      <c r="L4034" t="s">
        <v>14217</v>
      </c>
    </row>
    <row r="4035" spans="1:12" x14ac:dyDescent="0.2">
      <c r="A4035" t="s">
        <v>14218</v>
      </c>
      <c r="B4035" t="s">
        <v>14219</v>
      </c>
      <c r="C4035" t="s">
        <v>14220</v>
      </c>
      <c r="D4035" t="s">
        <v>21</v>
      </c>
      <c r="E4035" t="s">
        <v>16</v>
      </c>
      <c r="F4035">
        <v>28217</v>
      </c>
      <c r="G4035">
        <v>35.175000199999999</v>
      </c>
      <c r="H4035">
        <v>-80.927154200000004</v>
      </c>
      <c r="I4035">
        <v>3.5</v>
      </c>
      <c r="J4035">
        <v>19</v>
      </c>
      <c r="K4035">
        <v>1</v>
      </c>
      <c r="L4035" t="s">
        <v>3649</v>
      </c>
    </row>
    <row r="4036" spans="1:12" x14ac:dyDescent="0.2">
      <c r="A4036" t="s">
        <v>14221</v>
      </c>
      <c r="B4036" t="s">
        <v>14222</v>
      </c>
      <c r="C4036" t="s">
        <v>14223</v>
      </c>
      <c r="D4036" t="s">
        <v>21</v>
      </c>
      <c r="E4036" t="s">
        <v>16</v>
      </c>
      <c r="F4036">
        <v>28211</v>
      </c>
      <c r="G4036">
        <v>35.197197099999997</v>
      </c>
      <c r="H4036">
        <v>-80.799927100000005</v>
      </c>
      <c r="I4036">
        <v>4.5</v>
      </c>
      <c r="J4036">
        <v>9</v>
      </c>
      <c r="K4036">
        <v>1</v>
      </c>
      <c r="L4036" t="s">
        <v>14224</v>
      </c>
    </row>
    <row r="4037" spans="1:12" x14ac:dyDescent="0.2">
      <c r="A4037" t="s">
        <v>14225</v>
      </c>
      <c r="B4037" t="s">
        <v>14226</v>
      </c>
      <c r="C4037" t="s">
        <v>14227</v>
      </c>
      <c r="D4037" t="s">
        <v>21</v>
      </c>
      <c r="E4037" t="s">
        <v>16</v>
      </c>
      <c r="F4037">
        <v>28202</v>
      </c>
      <c r="G4037">
        <v>35.232713400000002</v>
      </c>
      <c r="H4037">
        <v>-80.848782099999994</v>
      </c>
      <c r="I4037">
        <v>4.5</v>
      </c>
      <c r="J4037">
        <v>257</v>
      </c>
      <c r="K4037">
        <v>1</v>
      </c>
      <c r="L4037" t="s">
        <v>14228</v>
      </c>
    </row>
    <row r="4038" spans="1:12" x14ac:dyDescent="0.2">
      <c r="A4038" t="s">
        <v>14229</v>
      </c>
      <c r="B4038" t="s">
        <v>14230</v>
      </c>
      <c r="C4038" t="s">
        <v>14231</v>
      </c>
      <c r="D4038" t="s">
        <v>26</v>
      </c>
      <c r="E4038" t="s">
        <v>16</v>
      </c>
      <c r="F4038">
        <v>28078</v>
      </c>
      <c r="G4038">
        <v>35.408152999999999</v>
      </c>
      <c r="H4038">
        <v>-80.863350999999994</v>
      </c>
      <c r="I4038">
        <v>4</v>
      </c>
      <c r="J4038">
        <v>21</v>
      </c>
      <c r="K4038">
        <v>1</v>
      </c>
      <c r="L4038" t="s">
        <v>14232</v>
      </c>
    </row>
    <row r="4039" spans="1:12" x14ac:dyDescent="0.2">
      <c r="A4039" t="s">
        <v>14233</v>
      </c>
      <c r="B4039" t="s">
        <v>14234</v>
      </c>
      <c r="C4039" t="s">
        <v>14235</v>
      </c>
      <c r="D4039" t="s">
        <v>21</v>
      </c>
      <c r="E4039" t="s">
        <v>16</v>
      </c>
      <c r="F4039">
        <v>28273</v>
      </c>
      <c r="G4039">
        <v>35.114058999999997</v>
      </c>
      <c r="H4039">
        <v>-80.920230000000004</v>
      </c>
      <c r="I4039">
        <v>4.5</v>
      </c>
      <c r="J4039">
        <v>3</v>
      </c>
      <c r="K4039">
        <v>1</v>
      </c>
      <c r="L4039" t="s">
        <v>14236</v>
      </c>
    </row>
    <row r="4040" spans="1:12" x14ac:dyDescent="0.2">
      <c r="A4040" t="s">
        <v>14237</v>
      </c>
      <c r="B4040" t="s">
        <v>14238</v>
      </c>
      <c r="C4040" t="s">
        <v>14239</v>
      </c>
      <c r="D4040" t="s">
        <v>21</v>
      </c>
      <c r="E4040" t="s">
        <v>16</v>
      </c>
      <c r="F4040">
        <v>28203</v>
      </c>
      <c r="G4040">
        <v>35.216754100000003</v>
      </c>
      <c r="H4040">
        <v>-80.856676399999998</v>
      </c>
      <c r="I4040">
        <v>3.5</v>
      </c>
      <c r="J4040">
        <v>12</v>
      </c>
      <c r="K4040">
        <v>1</v>
      </c>
      <c r="L4040" t="s">
        <v>14240</v>
      </c>
    </row>
    <row r="4041" spans="1:12" x14ac:dyDescent="0.2">
      <c r="A4041" t="s">
        <v>14241</v>
      </c>
      <c r="B4041" t="s">
        <v>14242</v>
      </c>
      <c r="C4041" t="s">
        <v>14243</v>
      </c>
      <c r="D4041" t="s">
        <v>135</v>
      </c>
      <c r="E4041" t="s">
        <v>16</v>
      </c>
      <c r="F4041">
        <v>28105</v>
      </c>
      <c r="G4041">
        <v>35.112139908300001</v>
      </c>
      <c r="H4041">
        <v>-80.726141742799996</v>
      </c>
      <c r="I4041">
        <v>3.5</v>
      </c>
      <c r="J4041">
        <v>3</v>
      </c>
      <c r="K4041">
        <v>1</v>
      </c>
      <c r="L4041" t="s">
        <v>14244</v>
      </c>
    </row>
    <row r="4042" spans="1:12" x14ac:dyDescent="0.2">
      <c r="A4042" t="s">
        <v>14245</v>
      </c>
      <c r="B4042" t="s">
        <v>14246</v>
      </c>
      <c r="C4042" t="s">
        <v>14247</v>
      </c>
      <c r="D4042" t="s">
        <v>21</v>
      </c>
      <c r="E4042" t="s">
        <v>16</v>
      </c>
      <c r="F4042">
        <v>28262</v>
      </c>
      <c r="G4042">
        <v>35.306173000000001</v>
      </c>
      <c r="H4042">
        <v>-80.752672000000004</v>
      </c>
      <c r="I4042">
        <v>3.5</v>
      </c>
      <c r="J4042">
        <v>103</v>
      </c>
      <c r="K4042">
        <v>1</v>
      </c>
      <c r="L4042" t="s">
        <v>14248</v>
      </c>
    </row>
    <row r="4043" spans="1:12" x14ac:dyDescent="0.2">
      <c r="A4043" t="s">
        <v>14249</v>
      </c>
      <c r="B4043" t="s">
        <v>14250</v>
      </c>
      <c r="C4043" t="s">
        <v>14251</v>
      </c>
      <c r="D4043" t="s">
        <v>942</v>
      </c>
      <c r="E4043" t="s">
        <v>16</v>
      </c>
      <c r="F4043">
        <v>28120</v>
      </c>
      <c r="G4043">
        <v>35.296680000000002</v>
      </c>
      <c r="H4043">
        <v>-81.014258999999996</v>
      </c>
      <c r="I4043">
        <v>4.5</v>
      </c>
      <c r="J4043">
        <v>65</v>
      </c>
      <c r="K4043">
        <v>1</v>
      </c>
      <c r="L4043" t="s">
        <v>5827</v>
      </c>
    </row>
    <row r="4044" spans="1:12" x14ac:dyDescent="0.2">
      <c r="A4044" t="s">
        <v>14252</v>
      </c>
      <c r="B4044" t="s">
        <v>595</v>
      </c>
      <c r="C4044" t="s">
        <v>14253</v>
      </c>
      <c r="D4044" t="s">
        <v>295</v>
      </c>
      <c r="E4044" t="s">
        <v>16</v>
      </c>
      <c r="F4044">
        <v>28134</v>
      </c>
      <c r="G4044">
        <v>35.091252799999999</v>
      </c>
      <c r="H4044">
        <v>-80.885749200000006</v>
      </c>
      <c r="I4044">
        <v>2.5</v>
      </c>
      <c r="J4044">
        <v>14</v>
      </c>
      <c r="K4044">
        <v>1</v>
      </c>
      <c r="L4044" t="s">
        <v>8029</v>
      </c>
    </row>
    <row r="4045" spans="1:12" x14ac:dyDescent="0.2">
      <c r="A4045" t="s">
        <v>14254</v>
      </c>
      <c r="B4045" t="s">
        <v>14255</v>
      </c>
      <c r="C4045" t="s">
        <v>14256</v>
      </c>
      <c r="D4045" t="s">
        <v>21</v>
      </c>
      <c r="E4045" t="s">
        <v>16</v>
      </c>
      <c r="F4045">
        <v>28211</v>
      </c>
      <c r="G4045">
        <v>35.1965918</v>
      </c>
      <c r="H4045">
        <v>-80.797305800000004</v>
      </c>
      <c r="I4045">
        <v>5</v>
      </c>
      <c r="J4045">
        <v>6</v>
      </c>
      <c r="K4045">
        <v>1</v>
      </c>
      <c r="L4045" t="s">
        <v>1596</v>
      </c>
    </row>
    <row r="4046" spans="1:12" x14ac:dyDescent="0.2">
      <c r="A4046" t="s">
        <v>14257</v>
      </c>
      <c r="B4046" t="s">
        <v>14258</v>
      </c>
      <c r="C4046" t="s">
        <v>14259</v>
      </c>
      <c r="D4046" t="s">
        <v>30</v>
      </c>
      <c r="E4046" t="s">
        <v>16</v>
      </c>
      <c r="F4046">
        <v>28054</v>
      </c>
      <c r="G4046">
        <v>35.269993999999997</v>
      </c>
      <c r="H4046">
        <v>-81.144908999999998</v>
      </c>
      <c r="I4046">
        <v>3</v>
      </c>
      <c r="J4046">
        <v>14</v>
      </c>
      <c r="K4046">
        <v>1</v>
      </c>
      <c r="L4046" t="s">
        <v>3422</v>
      </c>
    </row>
    <row r="4047" spans="1:12" x14ac:dyDescent="0.2">
      <c r="A4047" t="s">
        <v>14260</v>
      </c>
      <c r="B4047" t="s">
        <v>14261</v>
      </c>
      <c r="C4047" t="s">
        <v>391</v>
      </c>
      <c r="D4047" t="s">
        <v>21</v>
      </c>
      <c r="E4047" t="s">
        <v>16</v>
      </c>
      <c r="F4047">
        <v>28211</v>
      </c>
      <c r="G4047">
        <v>35.152231100000002</v>
      </c>
      <c r="H4047">
        <v>-80.831896799999996</v>
      </c>
      <c r="I4047">
        <v>3.5</v>
      </c>
      <c r="J4047">
        <v>17</v>
      </c>
      <c r="K4047">
        <v>0</v>
      </c>
      <c r="L4047" t="s">
        <v>14262</v>
      </c>
    </row>
    <row r="4048" spans="1:12" x14ac:dyDescent="0.2">
      <c r="A4048" t="s">
        <v>14263</v>
      </c>
      <c r="B4048" t="s">
        <v>14264</v>
      </c>
      <c r="C4048" t="s">
        <v>14265</v>
      </c>
      <c r="D4048" t="s">
        <v>21</v>
      </c>
      <c r="E4048" t="s">
        <v>16</v>
      </c>
      <c r="F4048">
        <v>28216</v>
      </c>
      <c r="G4048">
        <v>35.3489050875</v>
      </c>
      <c r="H4048">
        <v>-80.855917450199996</v>
      </c>
      <c r="I4048">
        <v>3.5</v>
      </c>
      <c r="J4048">
        <v>20</v>
      </c>
      <c r="K4048">
        <v>0</v>
      </c>
      <c r="L4048" t="s">
        <v>14266</v>
      </c>
    </row>
    <row r="4049" spans="1:12" x14ac:dyDescent="0.2">
      <c r="A4049" t="s">
        <v>14267</v>
      </c>
      <c r="B4049" t="s">
        <v>5252</v>
      </c>
      <c r="C4049" t="s">
        <v>14268</v>
      </c>
      <c r="D4049" t="s">
        <v>30</v>
      </c>
      <c r="E4049" t="s">
        <v>16</v>
      </c>
      <c r="F4049">
        <v>28054</v>
      </c>
      <c r="G4049">
        <v>35.263677399899997</v>
      </c>
      <c r="H4049">
        <v>-81.135012880000005</v>
      </c>
      <c r="I4049">
        <v>3.5</v>
      </c>
      <c r="J4049">
        <v>16</v>
      </c>
      <c r="K4049">
        <v>1</v>
      </c>
      <c r="L4049" t="s">
        <v>14269</v>
      </c>
    </row>
    <row r="4050" spans="1:12" x14ac:dyDescent="0.2">
      <c r="A4050" t="s">
        <v>14270</v>
      </c>
      <c r="B4050" t="s">
        <v>14271</v>
      </c>
      <c r="C4050" t="s">
        <v>14272</v>
      </c>
      <c r="D4050" t="s">
        <v>21</v>
      </c>
      <c r="E4050" t="s">
        <v>16</v>
      </c>
      <c r="F4050">
        <v>28211</v>
      </c>
      <c r="G4050">
        <v>35.173015900000003</v>
      </c>
      <c r="H4050">
        <v>-80.804435299999994</v>
      </c>
      <c r="I4050">
        <v>4.5</v>
      </c>
      <c r="J4050">
        <v>3</v>
      </c>
      <c r="K4050">
        <v>1</v>
      </c>
      <c r="L4050" t="s">
        <v>14273</v>
      </c>
    </row>
    <row r="4051" spans="1:12" x14ac:dyDescent="0.2">
      <c r="A4051" t="s">
        <v>14274</v>
      </c>
      <c r="B4051" t="s">
        <v>14275</v>
      </c>
      <c r="C4051" t="s">
        <v>14276</v>
      </c>
      <c r="D4051" t="s">
        <v>21</v>
      </c>
      <c r="E4051" t="s">
        <v>16</v>
      </c>
      <c r="F4051">
        <v>28203</v>
      </c>
      <c r="G4051">
        <v>35.210720000000002</v>
      </c>
      <c r="H4051">
        <v>-80.856955999999997</v>
      </c>
      <c r="I4051">
        <v>4.5</v>
      </c>
      <c r="J4051">
        <v>10</v>
      </c>
      <c r="K4051">
        <v>1</v>
      </c>
      <c r="L4051" t="s">
        <v>14277</v>
      </c>
    </row>
    <row r="4052" spans="1:12" x14ac:dyDescent="0.2">
      <c r="A4052" t="s">
        <v>14278</v>
      </c>
      <c r="B4052" t="s">
        <v>14279</v>
      </c>
      <c r="C4052" t="s">
        <v>14280</v>
      </c>
      <c r="D4052" t="s">
        <v>239</v>
      </c>
      <c r="E4052" t="s">
        <v>16</v>
      </c>
      <c r="F4052">
        <v>28173</v>
      </c>
      <c r="G4052">
        <v>34.957700600000003</v>
      </c>
      <c r="H4052">
        <v>-80.755520599999997</v>
      </c>
      <c r="I4052">
        <v>2</v>
      </c>
      <c r="J4052">
        <v>11</v>
      </c>
      <c r="K4052">
        <v>1</v>
      </c>
      <c r="L4052" t="s">
        <v>14281</v>
      </c>
    </row>
    <row r="4053" spans="1:12" x14ac:dyDescent="0.2">
      <c r="A4053" t="s">
        <v>14282</v>
      </c>
      <c r="B4053" t="s">
        <v>14283</v>
      </c>
      <c r="C4053" t="s">
        <v>8691</v>
      </c>
      <c r="D4053" t="s">
        <v>21</v>
      </c>
      <c r="E4053" t="s">
        <v>16</v>
      </c>
      <c r="F4053">
        <v>28202</v>
      </c>
      <c r="G4053">
        <v>35.227554499999997</v>
      </c>
      <c r="H4053">
        <v>-80.841753699999998</v>
      </c>
      <c r="I4053">
        <v>4</v>
      </c>
      <c r="J4053">
        <v>15</v>
      </c>
      <c r="K4053">
        <v>1</v>
      </c>
      <c r="L4053" t="s">
        <v>14284</v>
      </c>
    </row>
    <row r="4054" spans="1:12" x14ac:dyDescent="0.2">
      <c r="A4054" t="s">
        <v>14285</v>
      </c>
      <c r="B4054" t="s">
        <v>14286</v>
      </c>
      <c r="C4054" t="s">
        <v>14287</v>
      </c>
      <c r="D4054" t="s">
        <v>21</v>
      </c>
      <c r="E4054" t="s">
        <v>16</v>
      </c>
      <c r="F4054">
        <v>28205</v>
      </c>
      <c r="G4054">
        <v>35.243110000000001</v>
      </c>
      <c r="H4054">
        <v>-80.798580000000001</v>
      </c>
      <c r="I4054">
        <v>3.5</v>
      </c>
      <c r="J4054">
        <v>3</v>
      </c>
      <c r="K4054">
        <v>1</v>
      </c>
      <c r="L4054" t="s">
        <v>10592</v>
      </c>
    </row>
    <row r="4055" spans="1:12" x14ac:dyDescent="0.2">
      <c r="A4055" t="s">
        <v>14288</v>
      </c>
      <c r="B4055" t="s">
        <v>14289</v>
      </c>
      <c r="C4055" t="s">
        <v>14290</v>
      </c>
      <c r="D4055" t="s">
        <v>21</v>
      </c>
      <c r="E4055" t="s">
        <v>16</v>
      </c>
      <c r="F4055">
        <v>28217</v>
      </c>
      <c r="G4055">
        <v>35.176386600000001</v>
      </c>
      <c r="H4055">
        <v>-80.880000300000006</v>
      </c>
      <c r="I4055">
        <v>5</v>
      </c>
      <c r="J4055">
        <v>8</v>
      </c>
      <c r="K4055">
        <v>1</v>
      </c>
      <c r="L4055" t="s">
        <v>14291</v>
      </c>
    </row>
    <row r="4056" spans="1:12" x14ac:dyDescent="0.2">
      <c r="A4056" t="s">
        <v>14292</v>
      </c>
      <c r="B4056" t="s">
        <v>2528</v>
      </c>
      <c r="C4056" t="s">
        <v>14293</v>
      </c>
      <c r="D4056" t="s">
        <v>21</v>
      </c>
      <c r="E4056" t="s">
        <v>16</v>
      </c>
      <c r="F4056">
        <v>28273</v>
      </c>
      <c r="G4056">
        <v>35.1618979</v>
      </c>
      <c r="H4056">
        <v>-80.969708800000006</v>
      </c>
      <c r="I4056">
        <v>1.5</v>
      </c>
      <c r="J4056">
        <v>41</v>
      </c>
      <c r="K4056">
        <v>1</v>
      </c>
      <c r="L4056" t="s">
        <v>14294</v>
      </c>
    </row>
    <row r="4057" spans="1:12" x14ac:dyDescent="0.2">
      <c r="A4057" t="s">
        <v>14295</v>
      </c>
      <c r="B4057" t="s">
        <v>121</v>
      </c>
      <c r="C4057" t="s">
        <v>14296</v>
      </c>
      <c r="D4057" t="s">
        <v>15</v>
      </c>
      <c r="E4057" t="s">
        <v>16</v>
      </c>
      <c r="F4057">
        <v>28031</v>
      </c>
      <c r="G4057">
        <v>35.482559700000003</v>
      </c>
      <c r="H4057">
        <v>-80.876478899999995</v>
      </c>
      <c r="I4057">
        <v>2</v>
      </c>
      <c r="J4057">
        <v>18</v>
      </c>
      <c r="K4057">
        <v>1</v>
      </c>
      <c r="L4057" t="s">
        <v>1131</v>
      </c>
    </row>
    <row r="4058" spans="1:12" x14ac:dyDescent="0.2">
      <c r="A4058" t="s">
        <v>14297</v>
      </c>
      <c r="B4058" t="s">
        <v>14298</v>
      </c>
      <c r="C4058" t="s">
        <v>14299</v>
      </c>
      <c r="D4058" t="s">
        <v>21</v>
      </c>
      <c r="E4058" t="s">
        <v>16</v>
      </c>
      <c r="F4058">
        <v>28202</v>
      </c>
      <c r="G4058">
        <v>35.230440999999999</v>
      </c>
      <c r="H4058">
        <v>-80.838086000000004</v>
      </c>
      <c r="I4058">
        <v>4.5</v>
      </c>
      <c r="J4058">
        <v>12</v>
      </c>
      <c r="K4058">
        <v>0</v>
      </c>
      <c r="L4058" t="s">
        <v>14300</v>
      </c>
    </row>
    <row r="4059" spans="1:12" x14ac:dyDescent="0.2">
      <c r="A4059" t="s">
        <v>14301</v>
      </c>
      <c r="B4059" t="s">
        <v>14302</v>
      </c>
      <c r="C4059" t="s">
        <v>14303</v>
      </c>
      <c r="D4059" t="s">
        <v>21</v>
      </c>
      <c r="E4059" t="s">
        <v>16</v>
      </c>
      <c r="F4059">
        <v>28277</v>
      </c>
      <c r="G4059">
        <v>35.071645500000002</v>
      </c>
      <c r="H4059">
        <v>-80.843271299999998</v>
      </c>
      <c r="I4059">
        <v>4</v>
      </c>
      <c r="J4059">
        <v>13</v>
      </c>
      <c r="K4059">
        <v>1</v>
      </c>
      <c r="L4059" t="s">
        <v>14304</v>
      </c>
    </row>
    <row r="4060" spans="1:12" x14ac:dyDescent="0.2">
      <c r="A4060" t="s">
        <v>14305</v>
      </c>
      <c r="B4060" t="s">
        <v>13097</v>
      </c>
      <c r="C4060" t="s">
        <v>14306</v>
      </c>
      <c r="D4060" t="s">
        <v>21</v>
      </c>
      <c r="E4060" t="s">
        <v>16</v>
      </c>
      <c r="F4060">
        <v>28278</v>
      </c>
      <c r="G4060">
        <v>35.169884000000003</v>
      </c>
      <c r="H4060">
        <v>-80.970958400000001</v>
      </c>
      <c r="I4060">
        <v>2</v>
      </c>
      <c r="J4060">
        <v>7</v>
      </c>
      <c r="K4060">
        <v>1</v>
      </c>
      <c r="L4060" t="s">
        <v>14307</v>
      </c>
    </row>
    <row r="4061" spans="1:12" x14ac:dyDescent="0.2">
      <c r="A4061" t="s">
        <v>14308</v>
      </c>
      <c r="B4061" t="s">
        <v>14309</v>
      </c>
      <c r="C4061" t="s">
        <v>14310</v>
      </c>
      <c r="D4061" t="s">
        <v>21</v>
      </c>
      <c r="E4061" t="s">
        <v>16</v>
      </c>
      <c r="F4061">
        <v>28203</v>
      </c>
      <c r="G4061">
        <v>35.201577</v>
      </c>
      <c r="H4061">
        <v>-80.845455200000004</v>
      </c>
      <c r="I4061">
        <v>3.5</v>
      </c>
      <c r="J4061">
        <v>5</v>
      </c>
      <c r="K4061">
        <v>1</v>
      </c>
      <c r="L4061" t="s">
        <v>14311</v>
      </c>
    </row>
    <row r="4062" spans="1:12" x14ac:dyDescent="0.2">
      <c r="A4062" t="s">
        <v>14312</v>
      </c>
      <c r="B4062" t="s">
        <v>1587</v>
      </c>
      <c r="C4062" t="s">
        <v>14313</v>
      </c>
      <c r="D4062" t="s">
        <v>21</v>
      </c>
      <c r="E4062" t="s">
        <v>16</v>
      </c>
      <c r="F4062">
        <v>28213</v>
      </c>
      <c r="G4062">
        <v>35.2655635311</v>
      </c>
      <c r="H4062">
        <v>-80.7703699172</v>
      </c>
      <c r="I4062">
        <v>2</v>
      </c>
      <c r="J4062">
        <v>7</v>
      </c>
      <c r="K4062">
        <v>1</v>
      </c>
      <c r="L4062" t="s">
        <v>14314</v>
      </c>
    </row>
    <row r="4063" spans="1:12" x14ac:dyDescent="0.2">
      <c r="A4063" t="s">
        <v>14315</v>
      </c>
      <c r="B4063" t="s">
        <v>14316</v>
      </c>
      <c r="C4063" t="s">
        <v>14317</v>
      </c>
      <c r="D4063" t="s">
        <v>21</v>
      </c>
      <c r="E4063" t="s">
        <v>16</v>
      </c>
      <c r="F4063">
        <v>28204</v>
      </c>
      <c r="G4063">
        <v>35.205611500000003</v>
      </c>
      <c r="H4063">
        <v>-80.837832199999994</v>
      </c>
      <c r="I4063">
        <v>4</v>
      </c>
      <c r="J4063">
        <v>12</v>
      </c>
      <c r="K4063">
        <v>1</v>
      </c>
      <c r="L4063" t="s">
        <v>963</v>
      </c>
    </row>
    <row r="4064" spans="1:12" x14ac:dyDescent="0.2">
      <c r="A4064" t="s">
        <v>14318</v>
      </c>
      <c r="B4064" t="s">
        <v>14319</v>
      </c>
      <c r="C4064" t="s">
        <v>14320</v>
      </c>
      <c r="D4064" t="s">
        <v>21</v>
      </c>
      <c r="E4064" t="s">
        <v>16</v>
      </c>
      <c r="F4064">
        <v>28209</v>
      </c>
      <c r="G4064">
        <v>35.174087200000002</v>
      </c>
      <c r="H4064">
        <v>-80.839811499999996</v>
      </c>
      <c r="I4064">
        <v>3</v>
      </c>
      <c r="J4064">
        <v>16</v>
      </c>
      <c r="K4064">
        <v>1</v>
      </c>
      <c r="L4064" t="s">
        <v>14321</v>
      </c>
    </row>
    <row r="4065" spans="1:12" x14ac:dyDescent="0.2">
      <c r="A4065" t="s">
        <v>14322</v>
      </c>
      <c r="B4065" t="s">
        <v>14323</v>
      </c>
      <c r="C4065" t="s">
        <v>14324</v>
      </c>
      <c r="D4065" t="s">
        <v>15</v>
      </c>
      <c r="E4065" t="s">
        <v>16</v>
      </c>
      <c r="F4065">
        <v>28031</v>
      </c>
      <c r="G4065">
        <v>35.4869354</v>
      </c>
      <c r="H4065">
        <v>-80.857930300000007</v>
      </c>
      <c r="I4065">
        <v>3.5</v>
      </c>
      <c r="J4065">
        <v>20</v>
      </c>
      <c r="K4065">
        <v>1</v>
      </c>
      <c r="L4065" t="s">
        <v>14325</v>
      </c>
    </row>
    <row r="4066" spans="1:12" x14ac:dyDescent="0.2">
      <c r="A4066" t="s">
        <v>14326</v>
      </c>
      <c r="B4066" t="s">
        <v>14327</v>
      </c>
      <c r="C4066" t="s">
        <v>14328</v>
      </c>
      <c r="D4066" t="s">
        <v>135</v>
      </c>
      <c r="E4066" t="s">
        <v>16</v>
      </c>
      <c r="F4066">
        <v>28105</v>
      </c>
      <c r="G4066">
        <v>35.119188000000001</v>
      </c>
      <c r="H4066">
        <v>-80.699666100000002</v>
      </c>
      <c r="I4066">
        <v>5</v>
      </c>
      <c r="J4066">
        <v>4</v>
      </c>
      <c r="K4066">
        <v>1</v>
      </c>
      <c r="L4066" t="s">
        <v>14329</v>
      </c>
    </row>
    <row r="4067" spans="1:12" x14ac:dyDescent="0.2">
      <c r="A4067" t="s">
        <v>14330</v>
      </c>
      <c r="B4067" t="s">
        <v>14331</v>
      </c>
      <c r="C4067" t="s">
        <v>14332</v>
      </c>
      <c r="D4067" t="s">
        <v>21</v>
      </c>
      <c r="E4067" t="s">
        <v>16</v>
      </c>
      <c r="F4067">
        <v>28205</v>
      </c>
      <c r="G4067">
        <v>35.209081727300003</v>
      </c>
      <c r="H4067">
        <v>-80.7577246428</v>
      </c>
      <c r="I4067">
        <v>2</v>
      </c>
      <c r="J4067">
        <v>6</v>
      </c>
      <c r="K4067">
        <v>1</v>
      </c>
      <c r="L4067" t="s">
        <v>14333</v>
      </c>
    </row>
    <row r="4068" spans="1:12" x14ac:dyDescent="0.2">
      <c r="A4068" t="s">
        <v>14334</v>
      </c>
      <c r="B4068" t="s">
        <v>446</v>
      </c>
      <c r="C4068" t="s">
        <v>14335</v>
      </c>
      <c r="D4068" t="s">
        <v>21</v>
      </c>
      <c r="E4068" t="s">
        <v>16</v>
      </c>
      <c r="F4068">
        <v>28277</v>
      </c>
      <c r="G4068">
        <v>35.055224000000003</v>
      </c>
      <c r="H4068">
        <v>-80.851714999999999</v>
      </c>
      <c r="I4068">
        <v>3</v>
      </c>
      <c r="J4068">
        <v>74</v>
      </c>
      <c r="K4068">
        <v>1</v>
      </c>
      <c r="L4068" t="s">
        <v>448</v>
      </c>
    </row>
    <row r="4069" spans="1:12" x14ac:dyDescent="0.2">
      <c r="A4069" t="s">
        <v>14336</v>
      </c>
      <c r="B4069" t="s">
        <v>14337</v>
      </c>
      <c r="C4069" t="s">
        <v>14338</v>
      </c>
      <c r="D4069" t="s">
        <v>21</v>
      </c>
      <c r="E4069" t="s">
        <v>16</v>
      </c>
      <c r="F4069">
        <v>28205</v>
      </c>
      <c r="G4069">
        <v>35.220682500000002</v>
      </c>
      <c r="H4069">
        <v>-80.810214799999997</v>
      </c>
      <c r="I4069">
        <v>4</v>
      </c>
      <c r="J4069">
        <v>75</v>
      </c>
      <c r="K4069">
        <v>1</v>
      </c>
      <c r="L4069" t="s">
        <v>14339</v>
      </c>
    </row>
    <row r="4070" spans="1:12" x14ac:dyDescent="0.2">
      <c r="A4070" t="s">
        <v>14340</v>
      </c>
      <c r="B4070" t="s">
        <v>14341</v>
      </c>
      <c r="C4070" t="s">
        <v>14342</v>
      </c>
      <c r="D4070" t="s">
        <v>15</v>
      </c>
      <c r="E4070" t="s">
        <v>16</v>
      </c>
      <c r="F4070">
        <v>28031</v>
      </c>
      <c r="G4070">
        <v>35.455196999999998</v>
      </c>
      <c r="H4070">
        <v>-80.858739999999997</v>
      </c>
      <c r="I4070">
        <v>3.5</v>
      </c>
      <c r="J4070">
        <v>8</v>
      </c>
      <c r="K4070">
        <v>1</v>
      </c>
      <c r="L4070" t="s">
        <v>1173</v>
      </c>
    </row>
    <row r="4071" spans="1:12" x14ac:dyDescent="0.2">
      <c r="A4071" t="s">
        <v>14343</v>
      </c>
      <c r="B4071" t="s">
        <v>14344</v>
      </c>
      <c r="C4071" t="s">
        <v>14345</v>
      </c>
      <c r="D4071" t="s">
        <v>21</v>
      </c>
      <c r="E4071" t="s">
        <v>16</v>
      </c>
      <c r="F4071">
        <v>28202</v>
      </c>
      <c r="G4071">
        <v>35.233370000000001</v>
      </c>
      <c r="H4071">
        <v>-80.836145999999999</v>
      </c>
      <c r="I4071">
        <v>3.5</v>
      </c>
      <c r="J4071">
        <v>3</v>
      </c>
      <c r="K4071">
        <v>1</v>
      </c>
      <c r="L4071" t="s">
        <v>14346</v>
      </c>
    </row>
    <row r="4072" spans="1:12" x14ac:dyDescent="0.2">
      <c r="A4072" t="s">
        <v>14347</v>
      </c>
      <c r="B4072" t="s">
        <v>14348</v>
      </c>
      <c r="C4072" t="s">
        <v>14349</v>
      </c>
      <c r="D4072" t="s">
        <v>21</v>
      </c>
      <c r="E4072" t="s">
        <v>16</v>
      </c>
      <c r="F4072">
        <v>28273</v>
      </c>
      <c r="G4072">
        <v>35.102439699999998</v>
      </c>
      <c r="H4072">
        <v>-80.983956699999993</v>
      </c>
      <c r="I4072">
        <v>4</v>
      </c>
      <c r="J4072">
        <v>26</v>
      </c>
      <c r="K4072">
        <v>1</v>
      </c>
      <c r="L4072" t="s">
        <v>1006</v>
      </c>
    </row>
    <row r="4073" spans="1:12" x14ac:dyDescent="0.2">
      <c r="A4073" t="s">
        <v>14350</v>
      </c>
      <c r="B4073" t="s">
        <v>14351</v>
      </c>
      <c r="D4073" t="s">
        <v>21</v>
      </c>
      <c r="E4073" t="s">
        <v>16</v>
      </c>
      <c r="F4073">
        <v>28269</v>
      </c>
      <c r="G4073">
        <v>35.327539299999998</v>
      </c>
      <c r="H4073">
        <v>-80.845044400000006</v>
      </c>
      <c r="I4073">
        <v>1</v>
      </c>
      <c r="J4073">
        <v>3</v>
      </c>
      <c r="K4073">
        <v>1</v>
      </c>
      <c r="L4073" t="s">
        <v>8578</v>
      </c>
    </row>
    <row r="4074" spans="1:12" x14ac:dyDescent="0.2">
      <c r="A4074" t="s">
        <v>14352</v>
      </c>
      <c r="B4074" t="s">
        <v>14353</v>
      </c>
      <c r="C4074" t="s">
        <v>14354</v>
      </c>
      <c r="D4074" t="s">
        <v>26</v>
      </c>
      <c r="E4074" t="s">
        <v>16</v>
      </c>
      <c r="F4074">
        <v>28078</v>
      </c>
      <c r="G4074">
        <v>35.445087999999998</v>
      </c>
      <c r="H4074">
        <v>-80.879375899999999</v>
      </c>
      <c r="I4074">
        <v>5</v>
      </c>
      <c r="J4074">
        <v>13</v>
      </c>
      <c r="K4074">
        <v>1</v>
      </c>
      <c r="L4074" t="s">
        <v>14355</v>
      </c>
    </row>
    <row r="4075" spans="1:12" x14ac:dyDescent="0.2">
      <c r="A4075" t="s">
        <v>14356</v>
      </c>
      <c r="B4075" t="s">
        <v>14357</v>
      </c>
      <c r="C4075" t="s">
        <v>13666</v>
      </c>
      <c r="D4075" t="s">
        <v>135</v>
      </c>
      <c r="E4075" t="s">
        <v>16</v>
      </c>
      <c r="F4075">
        <v>28105</v>
      </c>
      <c r="G4075">
        <v>35.131076</v>
      </c>
      <c r="H4075">
        <v>-80.708073999999996</v>
      </c>
      <c r="I4075">
        <v>2.5</v>
      </c>
      <c r="J4075">
        <v>17</v>
      </c>
      <c r="K4075">
        <v>1</v>
      </c>
      <c r="L4075" t="s">
        <v>14358</v>
      </c>
    </row>
    <row r="4076" spans="1:12" x14ac:dyDescent="0.2">
      <c r="A4076" t="s">
        <v>14359</v>
      </c>
      <c r="B4076" t="s">
        <v>14360</v>
      </c>
      <c r="C4076" t="s">
        <v>14361</v>
      </c>
      <c r="D4076" t="s">
        <v>21</v>
      </c>
      <c r="E4076" t="s">
        <v>16</v>
      </c>
      <c r="F4076">
        <v>28205</v>
      </c>
      <c r="G4076">
        <v>35.235092000000002</v>
      </c>
      <c r="H4076">
        <v>-80.787771000000006</v>
      </c>
      <c r="I4076">
        <v>4</v>
      </c>
      <c r="J4076">
        <v>25</v>
      </c>
      <c r="K4076">
        <v>0</v>
      </c>
      <c r="L4076" t="s">
        <v>515</v>
      </c>
    </row>
    <row r="4077" spans="1:12" x14ac:dyDescent="0.2">
      <c r="A4077" t="s">
        <v>14362</v>
      </c>
      <c r="B4077" t="s">
        <v>14363</v>
      </c>
      <c r="C4077" t="s">
        <v>14364</v>
      </c>
      <c r="D4077" t="s">
        <v>135</v>
      </c>
      <c r="E4077" t="s">
        <v>16</v>
      </c>
      <c r="F4077">
        <v>28105</v>
      </c>
      <c r="G4077">
        <v>35.122123500000001</v>
      </c>
      <c r="H4077">
        <v>-80.699623500000001</v>
      </c>
      <c r="I4077">
        <v>4</v>
      </c>
      <c r="J4077">
        <v>6</v>
      </c>
      <c r="K4077">
        <v>1</v>
      </c>
      <c r="L4077" t="s">
        <v>14365</v>
      </c>
    </row>
    <row r="4078" spans="1:12" x14ac:dyDescent="0.2">
      <c r="A4078" t="s">
        <v>14366</v>
      </c>
      <c r="B4078" t="s">
        <v>14367</v>
      </c>
      <c r="C4078" t="s">
        <v>14368</v>
      </c>
      <c r="D4078" t="s">
        <v>21</v>
      </c>
      <c r="E4078" t="s">
        <v>16</v>
      </c>
      <c r="F4078">
        <v>28202</v>
      </c>
      <c r="G4078">
        <v>35.225654499999997</v>
      </c>
      <c r="H4078">
        <v>-80.844747100000006</v>
      </c>
      <c r="I4078">
        <v>3</v>
      </c>
      <c r="J4078">
        <v>61</v>
      </c>
      <c r="K4078">
        <v>1</v>
      </c>
      <c r="L4078" t="s">
        <v>923</v>
      </c>
    </row>
    <row r="4079" spans="1:12" x14ac:dyDescent="0.2">
      <c r="A4079" t="s">
        <v>14369</v>
      </c>
      <c r="B4079" t="s">
        <v>14370</v>
      </c>
      <c r="C4079" t="s">
        <v>375</v>
      </c>
      <c r="D4079" t="s">
        <v>21</v>
      </c>
      <c r="E4079" t="s">
        <v>16</v>
      </c>
      <c r="F4079">
        <v>28202</v>
      </c>
      <c r="G4079">
        <v>35.2272368912</v>
      </c>
      <c r="H4079">
        <v>-80.842850580800004</v>
      </c>
      <c r="I4079">
        <v>4.5</v>
      </c>
      <c r="J4079">
        <v>111</v>
      </c>
      <c r="K4079">
        <v>1</v>
      </c>
      <c r="L4079" t="s">
        <v>14371</v>
      </c>
    </row>
    <row r="4080" spans="1:12" x14ac:dyDescent="0.2">
      <c r="A4080" t="s">
        <v>14372</v>
      </c>
      <c r="B4080" t="s">
        <v>14373</v>
      </c>
      <c r="C4080" t="s">
        <v>3726</v>
      </c>
      <c r="D4080" t="s">
        <v>295</v>
      </c>
      <c r="E4080" t="s">
        <v>16</v>
      </c>
      <c r="F4080">
        <v>28134</v>
      </c>
      <c r="G4080">
        <v>35.0822</v>
      </c>
      <c r="H4080">
        <v>-80.877224200000001</v>
      </c>
      <c r="I4080">
        <v>4</v>
      </c>
      <c r="J4080">
        <v>4</v>
      </c>
      <c r="K4080">
        <v>1</v>
      </c>
      <c r="L4080" t="s">
        <v>7529</v>
      </c>
    </row>
    <row r="4081" spans="1:12" x14ac:dyDescent="0.2">
      <c r="A4081" t="s">
        <v>14374</v>
      </c>
      <c r="B4081" t="s">
        <v>14375</v>
      </c>
      <c r="C4081" t="s">
        <v>11228</v>
      </c>
      <c r="D4081" t="s">
        <v>21</v>
      </c>
      <c r="E4081" t="s">
        <v>16</v>
      </c>
      <c r="F4081">
        <v>28202</v>
      </c>
      <c r="G4081">
        <v>35.2270185</v>
      </c>
      <c r="H4081">
        <v>-80.837692399999995</v>
      </c>
      <c r="I4081">
        <v>4.5</v>
      </c>
      <c r="J4081">
        <v>7</v>
      </c>
      <c r="K4081">
        <v>1</v>
      </c>
      <c r="L4081" t="s">
        <v>14376</v>
      </c>
    </row>
    <row r="4082" spans="1:12" x14ac:dyDescent="0.2">
      <c r="A4082" t="s">
        <v>14377</v>
      </c>
      <c r="B4082" t="s">
        <v>14378</v>
      </c>
      <c r="C4082" t="s">
        <v>14379</v>
      </c>
      <c r="D4082" t="s">
        <v>21</v>
      </c>
      <c r="E4082" t="s">
        <v>16</v>
      </c>
      <c r="F4082">
        <v>28203</v>
      </c>
      <c r="G4082">
        <v>35.201124299999996</v>
      </c>
      <c r="H4082">
        <v>-80.871820499999998</v>
      </c>
      <c r="I4082">
        <v>4</v>
      </c>
      <c r="J4082">
        <v>22</v>
      </c>
      <c r="K4082">
        <v>1</v>
      </c>
      <c r="L4082" t="s">
        <v>14380</v>
      </c>
    </row>
    <row r="4083" spans="1:12" x14ac:dyDescent="0.2">
      <c r="A4083" t="s">
        <v>14381</v>
      </c>
      <c r="B4083" t="s">
        <v>14382</v>
      </c>
      <c r="C4083" t="s">
        <v>14383</v>
      </c>
      <c r="D4083" t="s">
        <v>21</v>
      </c>
      <c r="E4083" t="s">
        <v>16</v>
      </c>
      <c r="F4083">
        <v>28216</v>
      </c>
      <c r="G4083">
        <v>35.3450737</v>
      </c>
      <c r="H4083">
        <v>-80.8871383667</v>
      </c>
      <c r="I4083">
        <v>4</v>
      </c>
      <c r="J4083">
        <v>24</v>
      </c>
      <c r="K4083">
        <v>1</v>
      </c>
      <c r="L4083" t="s">
        <v>176</v>
      </c>
    </row>
    <row r="4084" spans="1:12" x14ac:dyDescent="0.2">
      <c r="A4084" t="s">
        <v>14384</v>
      </c>
      <c r="B4084" t="s">
        <v>1265</v>
      </c>
      <c r="C4084" t="s">
        <v>14385</v>
      </c>
      <c r="D4084" t="s">
        <v>21</v>
      </c>
      <c r="E4084" t="s">
        <v>16</v>
      </c>
      <c r="F4084">
        <v>28269</v>
      </c>
      <c r="G4084">
        <v>35.334688399999997</v>
      </c>
      <c r="H4084">
        <v>-80.813501400000007</v>
      </c>
      <c r="I4084">
        <v>4.5</v>
      </c>
      <c r="J4084">
        <v>7</v>
      </c>
      <c r="K4084">
        <v>1</v>
      </c>
      <c r="L4084" t="s">
        <v>14386</v>
      </c>
    </row>
    <row r="4085" spans="1:12" x14ac:dyDescent="0.2">
      <c r="A4085" t="s">
        <v>14387</v>
      </c>
      <c r="B4085" t="s">
        <v>14388</v>
      </c>
      <c r="C4085" t="s">
        <v>14389</v>
      </c>
      <c r="D4085" t="s">
        <v>21</v>
      </c>
      <c r="E4085" t="s">
        <v>16</v>
      </c>
      <c r="F4085">
        <v>28203</v>
      </c>
      <c r="G4085">
        <v>35.207351799999998</v>
      </c>
      <c r="H4085">
        <v>-80.861340900000002</v>
      </c>
      <c r="I4085">
        <v>3</v>
      </c>
      <c r="J4085">
        <v>6</v>
      </c>
      <c r="K4085">
        <v>0</v>
      </c>
      <c r="L4085" t="s">
        <v>7418</v>
      </c>
    </row>
    <row r="4086" spans="1:12" x14ac:dyDescent="0.2">
      <c r="A4086" t="e">
        <f>-RaFxUB2rClGSnhqGvrpKw</f>
        <v>#NAME?</v>
      </c>
      <c r="B4086" t="s">
        <v>2243</v>
      </c>
      <c r="C4086" t="s">
        <v>14390</v>
      </c>
      <c r="D4086" t="s">
        <v>21</v>
      </c>
      <c r="E4086" t="s">
        <v>16</v>
      </c>
      <c r="F4086">
        <v>28288</v>
      </c>
      <c r="G4086">
        <v>35.053846200000002</v>
      </c>
      <c r="H4086">
        <v>-80.853884100000002</v>
      </c>
      <c r="I4086">
        <v>2.5</v>
      </c>
      <c r="J4086">
        <v>4</v>
      </c>
      <c r="K4086">
        <v>0</v>
      </c>
      <c r="L4086" t="s">
        <v>14391</v>
      </c>
    </row>
    <row r="4087" spans="1:12" x14ac:dyDescent="0.2">
      <c r="A4087" t="s">
        <v>14392</v>
      </c>
      <c r="B4087" t="s">
        <v>14393</v>
      </c>
      <c r="C4087" t="s">
        <v>14394</v>
      </c>
      <c r="D4087" t="s">
        <v>601</v>
      </c>
      <c r="E4087" t="s">
        <v>16</v>
      </c>
      <c r="F4087">
        <v>28081</v>
      </c>
      <c r="G4087">
        <v>35.495981</v>
      </c>
      <c r="H4087">
        <v>-80.624669800000007</v>
      </c>
      <c r="I4087">
        <v>4</v>
      </c>
      <c r="J4087">
        <v>4</v>
      </c>
      <c r="K4087">
        <v>1</v>
      </c>
      <c r="L4087" t="s">
        <v>14395</v>
      </c>
    </row>
    <row r="4088" spans="1:12" x14ac:dyDescent="0.2">
      <c r="A4088" t="s">
        <v>14396</v>
      </c>
      <c r="B4088" t="s">
        <v>498</v>
      </c>
      <c r="C4088" t="s">
        <v>14397</v>
      </c>
      <c r="D4088" t="s">
        <v>21</v>
      </c>
      <c r="E4088" t="s">
        <v>16</v>
      </c>
      <c r="F4088">
        <v>28278</v>
      </c>
      <c r="G4088">
        <v>35.160201999999998</v>
      </c>
      <c r="H4088">
        <v>-80.973067999999998</v>
      </c>
      <c r="I4088">
        <v>4</v>
      </c>
      <c r="J4088">
        <v>21</v>
      </c>
      <c r="K4088">
        <v>1</v>
      </c>
      <c r="L4088" t="s">
        <v>14398</v>
      </c>
    </row>
    <row r="4089" spans="1:12" x14ac:dyDescent="0.2">
      <c r="A4089" t="s">
        <v>14399</v>
      </c>
      <c r="B4089" t="s">
        <v>14400</v>
      </c>
      <c r="C4089" t="s">
        <v>14401</v>
      </c>
      <c r="D4089" t="s">
        <v>21</v>
      </c>
      <c r="E4089" t="s">
        <v>16</v>
      </c>
      <c r="F4089">
        <v>28277</v>
      </c>
      <c r="G4089">
        <v>35.026380699999997</v>
      </c>
      <c r="H4089">
        <v>-80.840332500000002</v>
      </c>
      <c r="I4089">
        <v>4</v>
      </c>
      <c r="J4089">
        <v>8</v>
      </c>
      <c r="K4089">
        <v>1</v>
      </c>
      <c r="L4089" t="s">
        <v>14402</v>
      </c>
    </row>
    <row r="4090" spans="1:12" x14ac:dyDescent="0.2">
      <c r="A4090" t="s">
        <v>14403</v>
      </c>
      <c r="B4090" t="s">
        <v>14404</v>
      </c>
      <c r="C4090" t="s">
        <v>391</v>
      </c>
      <c r="D4090" t="s">
        <v>21</v>
      </c>
      <c r="E4090" t="s">
        <v>16</v>
      </c>
      <c r="F4090">
        <v>28211</v>
      </c>
      <c r="G4090">
        <v>35.152231100000002</v>
      </c>
      <c r="H4090">
        <v>-80.831896799999996</v>
      </c>
      <c r="I4090">
        <v>3.5</v>
      </c>
      <c r="J4090">
        <v>24</v>
      </c>
      <c r="K4090">
        <v>1</v>
      </c>
      <c r="L4090" t="s">
        <v>14405</v>
      </c>
    </row>
    <row r="4091" spans="1:12" x14ac:dyDescent="0.2">
      <c r="A4091" t="s">
        <v>14406</v>
      </c>
      <c r="B4091" t="s">
        <v>14407</v>
      </c>
      <c r="C4091" t="s">
        <v>14408</v>
      </c>
      <c r="D4091" t="s">
        <v>21</v>
      </c>
      <c r="E4091" t="s">
        <v>16</v>
      </c>
      <c r="F4091">
        <v>28212</v>
      </c>
      <c r="G4091">
        <v>35.1711878391</v>
      </c>
      <c r="H4091">
        <v>-80.744935966900002</v>
      </c>
      <c r="I4091">
        <v>2.5</v>
      </c>
      <c r="J4091">
        <v>3</v>
      </c>
      <c r="K4091">
        <v>1</v>
      </c>
      <c r="L4091" t="s">
        <v>14409</v>
      </c>
    </row>
    <row r="4092" spans="1:12" x14ac:dyDescent="0.2">
      <c r="A4092" t="s">
        <v>14410</v>
      </c>
      <c r="B4092" t="s">
        <v>14411</v>
      </c>
      <c r="C4092" t="s">
        <v>14412</v>
      </c>
      <c r="D4092" t="s">
        <v>21</v>
      </c>
      <c r="E4092" t="s">
        <v>16</v>
      </c>
      <c r="F4092">
        <v>28277</v>
      </c>
      <c r="G4092">
        <v>35.216700000000003</v>
      </c>
      <c r="H4092">
        <v>-80.801894000000004</v>
      </c>
      <c r="I4092">
        <v>2.5</v>
      </c>
      <c r="J4092">
        <v>7</v>
      </c>
      <c r="K4092">
        <v>1</v>
      </c>
      <c r="L4092" t="s">
        <v>14413</v>
      </c>
    </row>
    <row r="4093" spans="1:12" x14ac:dyDescent="0.2">
      <c r="A4093" t="s">
        <v>14414</v>
      </c>
      <c r="B4093" t="s">
        <v>14415</v>
      </c>
      <c r="C4093" t="s">
        <v>8691</v>
      </c>
      <c r="D4093" t="s">
        <v>21</v>
      </c>
      <c r="E4093" t="s">
        <v>16</v>
      </c>
      <c r="F4093">
        <v>28202</v>
      </c>
      <c r="G4093">
        <v>35.227554499999997</v>
      </c>
      <c r="H4093">
        <v>-80.841753699999998</v>
      </c>
      <c r="I4093">
        <v>4.5</v>
      </c>
      <c r="J4093">
        <v>6</v>
      </c>
      <c r="K4093">
        <v>1</v>
      </c>
      <c r="L4093" t="s">
        <v>8473</v>
      </c>
    </row>
    <row r="4094" spans="1:12" x14ac:dyDescent="0.2">
      <c r="A4094" t="s">
        <v>14416</v>
      </c>
      <c r="B4094" t="s">
        <v>14417</v>
      </c>
      <c r="C4094" t="s">
        <v>14418</v>
      </c>
      <c r="D4094" t="s">
        <v>21</v>
      </c>
      <c r="E4094" t="s">
        <v>16</v>
      </c>
      <c r="F4094">
        <v>28226</v>
      </c>
      <c r="G4094">
        <v>35.091533900000002</v>
      </c>
      <c r="H4094">
        <v>-80.843530799999996</v>
      </c>
      <c r="I4094">
        <v>4.5</v>
      </c>
      <c r="J4094">
        <v>108</v>
      </c>
      <c r="K4094">
        <v>1</v>
      </c>
      <c r="L4094" t="s">
        <v>14419</v>
      </c>
    </row>
    <row r="4095" spans="1:12" x14ac:dyDescent="0.2">
      <c r="A4095" t="s">
        <v>14420</v>
      </c>
      <c r="B4095" t="s">
        <v>5334</v>
      </c>
      <c r="C4095" t="s">
        <v>14421</v>
      </c>
      <c r="D4095" t="s">
        <v>21</v>
      </c>
      <c r="E4095" t="s">
        <v>16</v>
      </c>
      <c r="F4095">
        <v>28226</v>
      </c>
      <c r="G4095">
        <v>35.0862932</v>
      </c>
      <c r="H4095">
        <v>-80.849036999999996</v>
      </c>
      <c r="I4095">
        <v>3</v>
      </c>
      <c r="J4095">
        <v>51</v>
      </c>
      <c r="K4095">
        <v>1</v>
      </c>
      <c r="L4095" t="s">
        <v>14422</v>
      </c>
    </row>
    <row r="4096" spans="1:12" x14ac:dyDescent="0.2">
      <c r="A4096" t="s">
        <v>14423</v>
      </c>
      <c r="B4096" t="s">
        <v>14424</v>
      </c>
      <c r="D4096" t="s">
        <v>21</v>
      </c>
      <c r="E4096" t="s">
        <v>16</v>
      </c>
      <c r="F4096">
        <v>28247</v>
      </c>
      <c r="G4096">
        <v>35.0919302</v>
      </c>
      <c r="H4096">
        <v>-80.844266399999995</v>
      </c>
      <c r="I4096">
        <v>1.5</v>
      </c>
      <c r="J4096">
        <v>3</v>
      </c>
      <c r="K4096">
        <v>1</v>
      </c>
    </row>
    <row r="4097" spans="1:12" x14ac:dyDescent="0.2">
      <c r="A4097" t="s">
        <v>14425</v>
      </c>
      <c r="B4097" t="s">
        <v>14426</v>
      </c>
      <c r="C4097" t="s">
        <v>14427</v>
      </c>
      <c r="D4097" t="s">
        <v>21</v>
      </c>
      <c r="E4097" t="s">
        <v>16</v>
      </c>
      <c r="F4097">
        <v>28210</v>
      </c>
      <c r="G4097">
        <v>35.150303999999998</v>
      </c>
      <c r="H4097">
        <v>-80.840570499999998</v>
      </c>
      <c r="I4097">
        <v>5</v>
      </c>
      <c r="J4097">
        <v>6</v>
      </c>
      <c r="K4097">
        <v>1</v>
      </c>
      <c r="L4097" t="s">
        <v>14428</v>
      </c>
    </row>
    <row r="4098" spans="1:12" x14ac:dyDescent="0.2">
      <c r="A4098" t="s">
        <v>14429</v>
      </c>
      <c r="B4098" t="s">
        <v>14430</v>
      </c>
      <c r="C4098" t="s">
        <v>14431</v>
      </c>
      <c r="D4098" t="s">
        <v>21</v>
      </c>
      <c r="E4098" t="s">
        <v>16</v>
      </c>
      <c r="F4098">
        <v>28216</v>
      </c>
      <c r="G4098">
        <v>35.352552799999998</v>
      </c>
      <c r="H4098">
        <v>-80.851188800000003</v>
      </c>
      <c r="I4098">
        <v>4</v>
      </c>
      <c r="J4098">
        <v>6</v>
      </c>
      <c r="K4098">
        <v>1</v>
      </c>
      <c r="L4098" t="s">
        <v>14432</v>
      </c>
    </row>
    <row r="4099" spans="1:12" x14ac:dyDescent="0.2">
      <c r="A4099" t="s">
        <v>14433</v>
      </c>
      <c r="B4099" t="s">
        <v>14434</v>
      </c>
      <c r="C4099" t="s">
        <v>14435</v>
      </c>
      <c r="D4099" t="s">
        <v>21</v>
      </c>
      <c r="E4099" t="s">
        <v>16</v>
      </c>
      <c r="F4099">
        <v>28206</v>
      </c>
      <c r="G4099">
        <v>35.239130000000003</v>
      </c>
      <c r="H4099">
        <v>-80.832978100000005</v>
      </c>
      <c r="I4099">
        <v>5</v>
      </c>
      <c r="J4099">
        <v>11</v>
      </c>
      <c r="K4099">
        <v>1</v>
      </c>
      <c r="L4099" t="s">
        <v>14436</v>
      </c>
    </row>
    <row r="4100" spans="1:12" x14ac:dyDescent="0.2">
      <c r="A4100" t="s">
        <v>14437</v>
      </c>
      <c r="B4100" t="s">
        <v>14438</v>
      </c>
      <c r="C4100" t="s">
        <v>5283</v>
      </c>
      <c r="D4100" t="s">
        <v>21</v>
      </c>
      <c r="E4100" t="s">
        <v>16</v>
      </c>
      <c r="F4100">
        <v>28202</v>
      </c>
      <c r="G4100">
        <v>35.233914499999997</v>
      </c>
      <c r="H4100">
        <v>-80.841627900000006</v>
      </c>
      <c r="I4100">
        <v>4</v>
      </c>
      <c r="J4100">
        <v>123</v>
      </c>
      <c r="K4100">
        <v>1</v>
      </c>
      <c r="L4100" t="s">
        <v>14439</v>
      </c>
    </row>
    <row r="4101" spans="1:12" x14ac:dyDescent="0.2">
      <c r="A4101" t="s">
        <v>14440</v>
      </c>
      <c r="B4101" t="s">
        <v>13378</v>
      </c>
      <c r="C4101" t="s">
        <v>14441</v>
      </c>
      <c r="D4101" t="s">
        <v>30</v>
      </c>
      <c r="E4101" t="s">
        <v>16</v>
      </c>
      <c r="F4101">
        <v>28054</v>
      </c>
      <c r="G4101">
        <v>35.260915876799999</v>
      </c>
      <c r="H4101">
        <v>-81.142455027099999</v>
      </c>
      <c r="I4101">
        <v>3</v>
      </c>
      <c r="J4101">
        <v>150</v>
      </c>
      <c r="K4101">
        <v>1</v>
      </c>
      <c r="L4101" t="s">
        <v>14442</v>
      </c>
    </row>
    <row r="4102" spans="1:12" x14ac:dyDescent="0.2">
      <c r="A4102" t="s">
        <v>14443</v>
      </c>
      <c r="B4102" t="s">
        <v>14444</v>
      </c>
      <c r="C4102" t="s">
        <v>9597</v>
      </c>
      <c r="D4102" t="s">
        <v>21</v>
      </c>
      <c r="E4102" t="s">
        <v>16</v>
      </c>
      <c r="F4102">
        <v>28217</v>
      </c>
      <c r="G4102">
        <v>35.185448100000002</v>
      </c>
      <c r="H4102">
        <v>-80.8809945</v>
      </c>
      <c r="I4102">
        <v>4.5</v>
      </c>
      <c r="J4102">
        <v>3</v>
      </c>
      <c r="K4102">
        <v>1</v>
      </c>
      <c r="L4102" t="s">
        <v>14445</v>
      </c>
    </row>
    <row r="4103" spans="1:12" x14ac:dyDescent="0.2">
      <c r="A4103" t="s">
        <v>14446</v>
      </c>
      <c r="B4103" t="s">
        <v>14447</v>
      </c>
      <c r="C4103" t="s">
        <v>14448</v>
      </c>
      <c r="D4103" t="s">
        <v>21</v>
      </c>
      <c r="E4103" t="s">
        <v>16</v>
      </c>
      <c r="F4103">
        <v>28269</v>
      </c>
      <c r="G4103">
        <v>35.344014999999999</v>
      </c>
      <c r="H4103">
        <v>-80.770784000000006</v>
      </c>
      <c r="I4103">
        <v>3.5</v>
      </c>
      <c r="J4103">
        <v>8</v>
      </c>
      <c r="K4103">
        <v>1</v>
      </c>
      <c r="L4103" t="s">
        <v>14449</v>
      </c>
    </row>
    <row r="4104" spans="1:12" x14ac:dyDescent="0.2">
      <c r="A4104" t="s">
        <v>14450</v>
      </c>
      <c r="B4104" t="s">
        <v>14451</v>
      </c>
      <c r="D4104" t="s">
        <v>21</v>
      </c>
      <c r="E4104" t="s">
        <v>16</v>
      </c>
      <c r="F4104">
        <v>28220</v>
      </c>
      <c r="G4104">
        <v>35.174250999999998</v>
      </c>
      <c r="H4104">
        <v>-80.891810000000007</v>
      </c>
      <c r="I4104">
        <v>1</v>
      </c>
      <c r="J4104">
        <v>9</v>
      </c>
      <c r="K4104">
        <v>1</v>
      </c>
      <c r="L4104" t="s">
        <v>12810</v>
      </c>
    </row>
    <row r="4105" spans="1:12" x14ac:dyDescent="0.2">
      <c r="A4105" t="s">
        <v>14452</v>
      </c>
      <c r="B4105" t="s">
        <v>14453</v>
      </c>
      <c r="C4105" t="s">
        <v>14454</v>
      </c>
      <c r="D4105" t="s">
        <v>21</v>
      </c>
      <c r="E4105" t="s">
        <v>16</v>
      </c>
      <c r="F4105">
        <v>28202</v>
      </c>
      <c r="G4105">
        <v>35.228232200000001</v>
      </c>
      <c r="H4105">
        <v>-80.846665999999999</v>
      </c>
      <c r="I4105">
        <v>3.5</v>
      </c>
      <c r="J4105">
        <v>74</v>
      </c>
      <c r="K4105">
        <v>1</v>
      </c>
      <c r="L4105" t="s">
        <v>14455</v>
      </c>
    </row>
    <row r="4106" spans="1:12" x14ac:dyDescent="0.2">
      <c r="A4106" t="s">
        <v>14456</v>
      </c>
      <c r="B4106" t="s">
        <v>14457</v>
      </c>
      <c r="C4106" t="s">
        <v>14458</v>
      </c>
      <c r="D4106" t="s">
        <v>21</v>
      </c>
      <c r="E4106" t="s">
        <v>16</v>
      </c>
      <c r="F4106">
        <v>28205</v>
      </c>
      <c r="G4106">
        <v>35.207730599999998</v>
      </c>
      <c r="H4106">
        <v>-80.758139799999995</v>
      </c>
      <c r="I4106">
        <v>4.5</v>
      </c>
      <c r="J4106">
        <v>6</v>
      </c>
      <c r="K4106">
        <v>1</v>
      </c>
      <c r="L4106" t="s">
        <v>14459</v>
      </c>
    </row>
    <row r="4107" spans="1:12" x14ac:dyDescent="0.2">
      <c r="A4107" t="s">
        <v>14460</v>
      </c>
      <c r="B4107" t="s">
        <v>6808</v>
      </c>
      <c r="C4107" t="s">
        <v>14461</v>
      </c>
      <c r="D4107" t="s">
        <v>135</v>
      </c>
      <c r="E4107" t="s">
        <v>16</v>
      </c>
      <c r="F4107">
        <v>28105</v>
      </c>
      <c r="G4107">
        <v>35.137967000000003</v>
      </c>
      <c r="H4107">
        <v>-80.714185000000001</v>
      </c>
      <c r="I4107">
        <v>3.5</v>
      </c>
      <c r="J4107">
        <v>3</v>
      </c>
      <c r="K4107">
        <v>1</v>
      </c>
      <c r="L4107" t="s">
        <v>14462</v>
      </c>
    </row>
    <row r="4108" spans="1:12" x14ac:dyDescent="0.2">
      <c r="A4108" t="s">
        <v>14463</v>
      </c>
      <c r="B4108" t="s">
        <v>2654</v>
      </c>
      <c r="C4108" t="s">
        <v>14464</v>
      </c>
      <c r="D4108" t="s">
        <v>21</v>
      </c>
      <c r="E4108" t="s">
        <v>16</v>
      </c>
      <c r="F4108">
        <v>28217</v>
      </c>
      <c r="G4108">
        <v>35.163513183600003</v>
      </c>
      <c r="H4108">
        <v>-80.876754760699995</v>
      </c>
      <c r="I4108">
        <v>3</v>
      </c>
      <c r="J4108">
        <v>21</v>
      </c>
      <c r="K4108">
        <v>1</v>
      </c>
      <c r="L4108" t="s">
        <v>14465</v>
      </c>
    </row>
    <row r="4109" spans="1:12" x14ac:dyDescent="0.2">
      <c r="A4109" t="s">
        <v>14466</v>
      </c>
      <c r="B4109" t="s">
        <v>14467</v>
      </c>
      <c r="C4109" t="s">
        <v>14468</v>
      </c>
      <c r="D4109" t="s">
        <v>21</v>
      </c>
      <c r="E4109" t="s">
        <v>16</v>
      </c>
      <c r="F4109">
        <v>28227</v>
      </c>
      <c r="G4109">
        <v>35.199546400000003</v>
      </c>
      <c r="H4109">
        <v>-80.725286800000006</v>
      </c>
      <c r="I4109">
        <v>4</v>
      </c>
      <c r="J4109">
        <v>146</v>
      </c>
      <c r="K4109">
        <v>1</v>
      </c>
      <c r="L4109" t="s">
        <v>14469</v>
      </c>
    </row>
    <row r="4110" spans="1:12" x14ac:dyDescent="0.2">
      <c r="A4110" t="s">
        <v>14470</v>
      </c>
      <c r="B4110" t="s">
        <v>345</v>
      </c>
      <c r="C4110" t="s">
        <v>14471</v>
      </c>
      <c r="D4110" t="s">
        <v>21</v>
      </c>
      <c r="E4110" t="s">
        <v>16</v>
      </c>
      <c r="F4110">
        <v>28211</v>
      </c>
      <c r="G4110">
        <v>35.156090800000001</v>
      </c>
      <c r="H4110">
        <v>-80.823878899999997</v>
      </c>
      <c r="I4110">
        <v>2</v>
      </c>
      <c r="J4110">
        <v>9</v>
      </c>
      <c r="K4110">
        <v>0</v>
      </c>
      <c r="L4110" t="s">
        <v>14472</v>
      </c>
    </row>
    <row r="4111" spans="1:12" x14ac:dyDescent="0.2">
      <c r="A4111" t="s">
        <v>14473</v>
      </c>
      <c r="B4111" t="s">
        <v>14474</v>
      </c>
      <c r="C4111" t="s">
        <v>14475</v>
      </c>
      <c r="D4111" t="s">
        <v>21</v>
      </c>
      <c r="E4111" t="s">
        <v>16</v>
      </c>
      <c r="F4111">
        <v>28210</v>
      </c>
      <c r="G4111">
        <v>35.094108400000003</v>
      </c>
      <c r="H4111">
        <v>-80.868522999999996</v>
      </c>
      <c r="I4111">
        <v>2.5</v>
      </c>
      <c r="J4111">
        <v>3</v>
      </c>
      <c r="K4111">
        <v>1</v>
      </c>
      <c r="L4111" t="s">
        <v>14476</v>
      </c>
    </row>
    <row r="4112" spans="1:12" x14ac:dyDescent="0.2">
      <c r="A4112" t="s">
        <v>14477</v>
      </c>
      <c r="B4112" t="s">
        <v>14478</v>
      </c>
      <c r="C4112" t="s">
        <v>14479</v>
      </c>
      <c r="D4112" t="s">
        <v>26</v>
      </c>
      <c r="E4112" t="s">
        <v>16</v>
      </c>
      <c r="F4112">
        <v>28078</v>
      </c>
      <c r="G4112">
        <v>35.448072400000001</v>
      </c>
      <c r="H4112">
        <v>-80.789490799999996</v>
      </c>
      <c r="I4112">
        <v>4.5</v>
      </c>
      <c r="J4112">
        <v>7</v>
      </c>
      <c r="K4112">
        <v>1</v>
      </c>
      <c r="L4112" t="s">
        <v>14480</v>
      </c>
    </row>
    <row r="4113" spans="1:12" x14ac:dyDescent="0.2">
      <c r="A4113" t="e">
        <f>-mLR-CiLLPn1hysTwNE2qg</f>
        <v>#NAME?</v>
      </c>
      <c r="B4113" t="s">
        <v>14481</v>
      </c>
      <c r="C4113" t="s">
        <v>14482</v>
      </c>
      <c r="D4113" t="s">
        <v>30</v>
      </c>
      <c r="E4113" t="s">
        <v>16</v>
      </c>
      <c r="F4113">
        <v>28052</v>
      </c>
      <c r="G4113">
        <v>35.232540999999998</v>
      </c>
      <c r="H4113">
        <v>-81.195216700000003</v>
      </c>
      <c r="I4113">
        <v>4</v>
      </c>
      <c r="J4113">
        <v>7</v>
      </c>
      <c r="K4113">
        <v>1</v>
      </c>
      <c r="L4113" t="s">
        <v>14483</v>
      </c>
    </row>
    <row r="4114" spans="1:12" x14ac:dyDescent="0.2">
      <c r="A4114" t="s">
        <v>14484</v>
      </c>
      <c r="B4114" t="s">
        <v>595</v>
      </c>
      <c r="C4114" t="s">
        <v>14485</v>
      </c>
      <c r="D4114" t="s">
        <v>21</v>
      </c>
      <c r="E4114" t="s">
        <v>16</v>
      </c>
      <c r="F4114">
        <v>28227</v>
      </c>
      <c r="G4114">
        <v>35.187794099999998</v>
      </c>
      <c r="H4114">
        <v>-80.688236700000004</v>
      </c>
      <c r="I4114">
        <v>2.5</v>
      </c>
      <c r="J4114">
        <v>7</v>
      </c>
      <c r="K4114">
        <v>1</v>
      </c>
      <c r="L4114" t="s">
        <v>14486</v>
      </c>
    </row>
    <row r="4115" spans="1:12" x14ac:dyDescent="0.2">
      <c r="A4115" t="s">
        <v>14487</v>
      </c>
      <c r="B4115" t="s">
        <v>14488</v>
      </c>
      <c r="C4115" t="s">
        <v>4733</v>
      </c>
      <c r="D4115" t="s">
        <v>21</v>
      </c>
      <c r="E4115" t="s">
        <v>16</v>
      </c>
      <c r="F4115">
        <v>28212</v>
      </c>
      <c r="G4115">
        <v>35.2019886</v>
      </c>
      <c r="H4115">
        <v>-80.727981499999999</v>
      </c>
      <c r="I4115">
        <v>4.5</v>
      </c>
      <c r="J4115">
        <v>13</v>
      </c>
      <c r="K4115">
        <v>1</v>
      </c>
      <c r="L4115" t="s">
        <v>14489</v>
      </c>
    </row>
    <row r="4116" spans="1:12" x14ac:dyDescent="0.2">
      <c r="A4116" t="s">
        <v>14490</v>
      </c>
      <c r="B4116" t="s">
        <v>10652</v>
      </c>
      <c r="C4116" t="s">
        <v>14491</v>
      </c>
      <c r="D4116" t="s">
        <v>135</v>
      </c>
      <c r="E4116" t="s">
        <v>16</v>
      </c>
      <c r="F4116">
        <v>28105</v>
      </c>
      <c r="G4116">
        <v>35.081905999999996</v>
      </c>
      <c r="H4116">
        <v>-80.729753000000002</v>
      </c>
      <c r="I4116">
        <v>3.5</v>
      </c>
      <c r="J4116">
        <v>3</v>
      </c>
      <c r="K4116">
        <v>1</v>
      </c>
      <c r="L4116" t="s">
        <v>14492</v>
      </c>
    </row>
    <row r="4117" spans="1:12" x14ac:dyDescent="0.2">
      <c r="A4117" t="s">
        <v>14493</v>
      </c>
      <c r="B4117" t="s">
        <v>14494</v>
      </c>
      <c r="C4117" t="s">
        <v>14495</v>
      </c>
      <c r="D4117" t="s">
        <v>697</v>
      </c>
      <c r="E4117" t="s">
        <v>16</v>
      </c>
      <c r="F4117">
        <v>28037</v>
      </c>
      <c r="G4117">
        <v>35.476168000000001</v>
      </c>
      <c r="H4117">
        <v>-80.994221999999993</v>
      </c>
      <c r="I4117">
        <v>4.5</v>
      </c>
      <c r="J4117">
        <v>6</v>
      </c>
      <c r="K4117">
        <v>1</v>
      </c>
      <c r="L4117" t="s">
        <v>287</v>
      </c>
    </row>
    <row r="4118" spans="1:12" x14ac:dyDescent="0.2">
      <c r="A4118" t="s">
        <v>14496</v>
      </c>
      <c r="B4118" t="s">
        <v>1926</v>
      </c>
      <c r="C4118" t="s">
        <v>14497</v>
      </c>
      <c r="D4118" t="s">
        <v>62</v>
      </c>
      <c r="E4118" t="s">
        <v>16</v>
      </c>
      <c r="F4118">
        <v>28227</v>
      </c>
      <c r="G4118">
        <v>35.187665199999998</v>
      </c>
      <c r="H4118">
        <v>-80.691529700000004</v>
      </c>
      <c r="I4118">
        <v>3</v>
      </c>
      <c r="J4118">
        <v>5</v>
      </c>
      <c r="K4118">
        <v>1</v>
      </c>
      <c r="L4118" t="s">
        <v>6827</v>
      </c>
    </row>
    <row r="4119" spans="1:12" x14ac:dyDescent="0.2">
      <c r="A4119" t="s">
        <v>14498</v>
      </c>
      <c r="B4119" t="s">
        <v>14499</v>
      </c>
      <c r="C4119" t="s">
        <v>14500</v>
      </c>
      <c r="D4119" t="s">
        <v>359</v>
      </c>
      <c r="E4119" t="s">
        <v>16</v>
      </c>
      <c r="F4119">
        <v>28036</v>
      </c>
      <c r="G4119">
        <v>35.498137200000002</v>
      </c>
      <c r="H4119">
        <v>-80.849303899999995</v>
      </c>
      <c r="I4119">
        <v>4.5</v>
      </c>
      <c r="J4119">
        <v>177</v>
      </c>
      <c r="K4119">
        <v>1</v>
      </c>
      <c r="L4119" t="s">
        <v>3548</v>
      </c>
    </row>
    <row r="4120" spans="1:12" x14ac:dyDescent="0.2">
      <c r="A4120" t="e">
        <f>-t9CUeB3TeqM88Zn90ta4Q</f>
        <v>#NAME?</v>
      </c>
      <c r="B4120" t="s">
        <v>1765</v>
      </c>
      <c r="C4120" t="s">
        <v>14501</v>
      </c>
      <c r="D4120" t="s">
        <v>21</v>
      </c>
      <c r="E4120" t="s">
        <v>16</v>
      </c>
      <c r="F4120">
        <v>28277</v>
      </c>
      <c r="G4120">
        <v>35.042289333299998</v>
      </c>
      <c r="H4120">
        <v>-80.847382235300003</v>
      </c>
      <c r="I4120">
        <v>4.5</v>
      </c>
      <c r="J4120">
        <v>55</v>
      </c>
      <c r="K4120">
        <v>1</v>
      </c>
      <c r="L4120" t="s">
        <v>3224</v>
      </c>
    </row>
    <row r="4121" spans="1:12" x14ac:dyDescent="0.2">
      <c r="A4121" t="s">
        <v>14502</v>
      </c>
      <c r="B4121" t="s">
        <v>14503</v>
      </c>
      <c r="C4121" t="s">
        <v>14504</v>
      </c>
      <c r="D4121" t="s">
        <v>239</v>
      </c>
      <c r="E4121" t="s">
        <v>16</v>
      </c>
      <c r="F4121">
        <v>28173</v>
      </c>
      <c r="G4121">
        <v>34.945945999999999</v>
      </c>
      <c r="H4121">
        <v>-80.755065999999999</v>
      </c>
      <c r="I4121">
        <v>4</v>
      </c>
      <c r="J4121">
        <v>5</v>
      </c>
      <c r="K4121">
        <v>1</v>
      </c>
      <c r="L4121" t="s">
        <v>14505</v>
      </c>
    </row>
    <row r="4122" spans="1:12" x14ac:dyDescent="0.2">
      <c r="A4122" t="e">
        <f>-t8HvfwItdforAZaHDzlpw</f>
        <v>#NAME?</v>
      </c>
      <c r="B4122" t="s">
        <v>14506</v>
      </c>
      <c r="C4122" t="s">
        <v>14507</v>
      </c>
      <c r="D4122" t="s">
        <v>21</v>
      </c>
      <c r="E4122" t="s">
        <v>16</v>
      </c>
      <c r="F4122">
        <v>28270</v>
      </c>
      <c r="G4122">
        <v>35.138455700000002</v>
      </c>
      <c r="H4122">
        <v>-80.738771799999995</v>
      </c>
      <c r="I4122">
        <v>3</v>
      </c>
      <c r="J4122">
        <v>3</v>
      </c>
      <c r="K4122">
        <v>0</v>
      </c>
      <c r="L4122" t="s">
        <v>14508</v>
      </c>
    </row>
    <row r="4123" spans="1:12" x14ac:dyDescent="0.2">
      <c r="A4123" t="s">
        <v>14509</v>
      </c>
      <c r="B4123" t="s">
        <v>14510</v>
      </c>
      <c r="C4123" t="s">
        <v>14511</v>
      </c>
      <c r="D4123" t="s">
        <v>135</v>
      </c>
      <c r="E4123" t="s">
        <v>16</v>
      </c>
      <c r="F4123">
        <v>28105</v>
      </c>
      <c r="G4123">
        <v>35.125328000000003</v>
      </c>
      <c r="H4123">
        <v>-80.709923000000003</v>
      </c>
      <c r="I4123">
        <v>3</v>
      </c>
      <c r="J4123">
        <v>21</v>
      </c>
      <c r="K4123">
        <v>1</v>
      </c>
      <c r="L4123" t="s">
        <v>14512</v>
      </c>
    </row>
    <row r="4124" spans="1:12" x14ac:dyDescent="0.2">
      <c r="A4124" t="s">
        <v>14513</v>
      </c>
      <c r="B4124" t="s">
        <v>14514</v>
      </c>
      <c r="C4124" t="s">
        <v>6645</v>
      </c>
      <c r="D4124" t="s">
        <v>21</v>
      </c>
      <c r="E4124" t="s">
        <v>16</v>
      </c>
      <c r="F4124">
        <v>28278</v>
      </c>
      <c r="G4124">
        <v>35.169429999999998</v>
      </c>
      <c r="H4124">
        <v>-80.970038000000002</v>
      </c>
      <c r="I4124">
        <v>2.5</v>
      </c>
      <c r="J4124">
        <v>3</v>
      </c>
      <c r="K4124">
        <v>1</v>
      </c>
      <c r="L4124" t="s">
        <v>14515</v>
      </c>
    </row>
    <row r="4125" spans="1:12" x14ac:dyDescent="0.2">
      <c r="A4125" t="s">
        <v>14516</v>
      </c>
      <c r="B4125" t="s">
        <v>14517</v>
      </c>
      <c r="C4125" t="s">
        <v>14518</v>
      </c>
      <c r="D4125" t="s">
        <v>21</v>
      </c>
      <c r="E4125" t="s">
        <v>16</v>
      </c>
      <c r="F4125">
        <v>28269</v>
      </c>
      <c r="G4125">
        <v>35.337926500000002</v>
      </c>
      <c r="H4125">
        <v>-80.824024499999993</v>
      </c>
      <c r="I4125">
        <v>4</v>
      </c>
      <c r="J4125">
        <v>72</v>
      </c>
      <c r="K4125">
        <v>1</v>
      </c>
      <c r="L4125" t="s">
        <v>14519</v>
      </c>
    </row>
    <row r="4126" spans="1:12" x14ac:dyDescent="0.2">
      <c r="A4126" t="s">
        <v>14520</v>
      </c>
      <c r="B4126" t="s">
        <v>14521</v>
      </c>
      <c r="C4126" t="s">
        <v>14522</v>
      </c>
      <c r="D4126" t="s">
        <v>21</v>
      </c>
      <c r="E4126" t="s">
        <v>16</v>
      </c>
      <c r="F4126">
        <v>28204</v>
      </c>
      <c r="G4126">
        <v>35.213041138400001</v>
      </c>
      <c r="H4126">
        <v>-80.818279869899996</v>
      </c>
      <c r="I4126">
        <v>4.5</v>
      </c>
      <c r="J4126">
        <v>17</v>
      </c>
      <c r="K4126">
        <v>1</v>
      </c>
      <c r="L4126" t="s">
        <v>14523</v>
      </c>
    </row>
    <row r="4127" spans="1:12" x14ac:dyDescent="0.2">
      <c r="A4127" t="s">
        <v>14524</v>
      </c>
      <c r="B4127" t="s">
        <v>14525</v>
      </c>
      <c r="C4127" t="s">
        <v>14526</v>
      </c>
      <c r="D4127" t="s">
        <v>30</v>
      </c>
      <c r="E4127" t="s">
        <v>16</v>
      </c>
      <c r="F4127">
        <v>28054</v>
      </c>
      <c r="G4127">
        <v>35.252289900000001</v>
      </c>
      <c r="H4127">
        <v>-81.163164600000002</v>
      </c>
      <c r="I4127">
        <v>1</v>
      </c>
      <c r="J4127">
        <v>3</v>
      </c>
      <c r="K4127">
        <v>1</v>
      </c>
      <c r="L4127" t="s">
        <v>14527</v>
      </c>
    </row>
    <row r="4128" spans="1:12" x14ac:dyDescent="0.2">
      <c r="A4128" t="s">
        <v>14528</v>
      </c>
      <c r="B4128" t="s">
        <v>14529</v>
      </c>
      <c r="C4128" t="s">
        <v>14530</v>
      </c>
      <c r="D4128" t="s">
        <v>21</v>
      </c>
      <c r="E4128" t="s">
        <v>16</v>
      </c>
      <c r="F4128">
        <v>28205</v>
      </c>
      <c r="G4128">
        <v>35.219072300000001</v>
      </c>
      <c r="H4128">
        <v>-80.812425700000006</v>
      </c>
      <c r="I4128">
        <v>3.5</v>
      </c>
      <c r="J4128">
        <v>114</v>
      </c>
      <c r="K4128">
        <v>0</v>
      </c>
      <c r="L4128" t="s">
        <v>1056</v>
      </c>
    </row>
    <row r="4129" spans="1:12" x14ac:dyDescent="0.2">
      <c r="A4129" t="s">
        <v>14531</v>
      </c>
      <c r="B4129" t="s">
        <v>5103</v>
      </c>
      <c r="C4129" t="s">
        <v>14532</v>
      </c>
      <c r="D4129" t="s">
        <v>21</v>
      </c>
      <c r="E4129" t="s">
        <v>16</v>
      </c>
      <c r="F4129">
        <v>28209</v>
      </c>
      <c r="G4129">
        <v>35.173269300000001</v>
      </c>
      <c r="H4129">
        <v>-80.847780799999995</v>
      </c>
      <c r="I4129">
        <v>5</v>
      </c>
      <c r="J4129">
        <v>9</v>
      </c>
      <c r="K4129">
        <v>0</v>
      </c>
      <c r="L4129" t="s">
        <v>14533</v>
      </c>
    </row>
    <row r="4130" spans="1:12" x14ac:dyDescent="0.2">
      <c r="A4130" t="s">
        <v>14534</v>
      </c>
      <c r="B4130" t="s">
        <v>1386</v>
      </c>
      <c r="C4130" t="s">
        <v>14535</v>
      </c>
      <c r="D4130" t="s">
        <v>39</v>
      </c>
      <c r="E4130" t="s">
        <v>16</v>
      </c>
      <c r="F4130">
        <v>28027</v>
      </c>
      <c r="G4130">
        <v>35.3696671748</v>
      </c>
      <c r="H4130">
        <v>-80.723752789200006</v>
      </c>
      <c r="I4130">
        <v>1.5</v>
      </c>
      <c r="J4130">
        <v>16</v>
      </c>
      <c r="K4130">
        <v>0</v>
      </c>
      <c r="L4130" t="s">
        <v>3548</v>
      </c>
    </row>
    <row r="4131" spans="1:12" x14ac:dyDescent="0.2">
      <c r="A4131" t="s">
        <v>14536</v>
      </c>
      <c r="B4131" t="s">
        <v>14537</v>
      </c>
      <c r="C4131" t="s">
        <v>14538</v>
      </c>
      <c r="D4131" t="s">
        <v>21</v>
      </c>
      <c r="E4131" t="s">
        <v>16</v>
      </c>
      <c r="F4131">
        <v>28213</v>
      </c>
      <c r="G4131">
        <v>35.292555224499999</v>
      </c>
      <c r="H4131">
        <v>-80.746942162500005</v>
      </c>
      <c r="I4131">
        <v>3</v>
      </c>
      <c r="J4131">
        <v>40</v>
      </c>
      <c r="K4131">
        <v>1</v>
      </c>
      <c r="L4131" t="s">
        <v>14539</v>
      </c>
    </row>
    <row r="4132" spans="1:12" x14ac:dyDescent="0.2">
      <c r="A4132" t="e">
        <f>-WZODoBei3z9QyWOUkgCxA</f>
        <v>#NAME?</v>
      </c>
      <c r="B4132" t="s">
        <v>14540</v>
      </c>
      <c r="C4132" t="s">
        <v>4421</v>
      </c>
      <c r="D4132" t="s">
        <v>21</v>
      </c>
      <c r="E4132" t="s">
        <v>16</v>
      </c>
      <c r="F4132">
        <v>28273</v>
      </c>
      <c r="G4132">
        <v>35.103371000000003</v>
      </c>
      <c r="H4132">
        <v>-80.943712000000005</v>
      </c>
      <c r="I4132">
        <v>2.5</v>
      </c>
      <c r="J4132">
        <v>12</v>
      </c>
      <c r="K4132">
        <v>1</v>
      </c>
      <c r="L4132" t="s">
        <v>14541</v>
      </c>
    </row>
    <row r="4133" spans="1:12" x14ac:dyDescent="0.2">
      <c r="A4133" t="s">
        <v>14542</v>
      </c>
      <c r="B4133" t="s">
        <v>14543</v>
      </c>
      <c r="C4133" t="s">
        <v>14544</v>
      </c>
      <c r="D4133" t="s">
        <v>456</v>
      </c>
      <c r="E4133" t="s">
        <v>16</v>
      </c>
      <c r="F4133">
        <v>28012</v>
      </c>
      <c r="G4133">
        <v>35.167423596100001</v>
      </c>
      <c r="H4133">
        <v>-81.056967923900004</v>
      </c>
      <c r="I4133">
        <v>4</v>
      </c>
      <c r="J4133">
        <v>97</v>
      </c>
      <c r="K4133">
        <v>1</v>
      </c>
      <c r="L4133" t="s">
        <v>14545</v>
      </c>
    </row>
    <row r="4134" spans="1:12" x14ac:dyDescent="0.2">
      <c r="A4134" t="s">
        <v>14546</v>
      </c>
      <c r="B4134" t="s">
        <v>14547</v>
      </c>
      <c r="C4134" t="s">
        <v>391</v>
      </c>
      <c r="D4134" t="s">
        <v>21</v>
      </c>
      <c r="E4134" t="s">
        <v>16</v>
      </c>
      <c r="F4134">
        <v>28209</v>
      </c>
      <c r="G4134">
        <v>35.152385099999996</v>
      </c>
      <c r="H4134">
        <v>-80.830775000000003</v>
      </c>
      <c r="I4134">
        <v>4</v>
      </c>
      <c r="J4134">
        <v>24</v>
      </c>
      <c r="K4134">
        <v>1</v>
      </c>
      <c r="L4134" t="s">
        <v>14548</v>
      </c>
    </row>
    <row r="4135" spans="1:12" x14ac:dyDescent="0.2">
      <c r="A4135" t="s">
        <v>14549</v>
      </c>
      <c r="B4135" t="s">
        <v>14550</v>
      </c>
      <c r="C4135" t="s">
        <v>14551</v>
      </c>
      <c r="D4135" t="s">
        <v>21</v>
      </c>
      <c r="E4135" t="s">
        <v>16</v>
      </c>
      <c r="F4135">
        <v>28226</v>
      </c>
      <c r="G4135">
        <v>35.084868</v>
      </c>
      <c r="H4135">
        <v>-80.847431299999997</v>
      </c>
      <c r="I4135">
        <v>5</v>
      </c>
      <c r="J4135">
        <v>6</v>
      </c>
      <c r="K4135">
        <v>1</v>
      </c>
      <c r="L4135" t="s">
        <v>14552</v>
      </c>
    </row>
    <row r="4136" spans="1:12" x14ac:dyDescent="0.2">
      <c r="A4136" t="s">
        <v>14553</v>
      </c>
      <c r="B4136" t="s">
        <v>14554</v>
      </c>
      <c r="C4136" t="s">
        <v>14555</v>
      </c>
      <c r="D4136" t="s">
        <v>21</v>
      </c>
      <c r="E4136" t="s">
        <v>16</v>
      </c>
      <c r="F4136">
        <v>28205</v>
      </c>
      <c r="G4136">
        <v>35.227656600000003</v>
      </c>
      <c r="H4136">
        <v>-80.841542500000003</v>
      </c>
      <c r="I4136">
        <v>3.5</v>
      </c>
      <c r="J4136">
        <v>5</v>
      </c>
      <c r="K4136">
        <v>0</v>
      </c>
      <c r="L4136" t="s">
        <v>6212</v>
      </c>
    </row>
    <row r="4137" spans="1:12" x14ac:dyDescent="0.2">
      <c r="A4137" t="s">
        <v>14556</v>
      </c>
      <c r="B4137" t="s">
        <v>14557</v>
      </c>
      <c r="C4137" t="s">
        <v>14558</v>
      </c>
      <c r="D4137" t="s">
        <v>21</v>
      </c>
      <c r="E4137" t="s">
        <v>16</v>
      </c>
      <c r="F4137">
        <v>28270</v>
      </c>
      <c r="G4137">
        <v>35.142879000000001</v>
      </c>
      <c r="H4137">
        <v>-80.740661000000003</v>
      </c>
      <c r="I4137">
        <v>4</v>
      </c>
      <c r="J4137">
        <v>7</v>
      </c>
      <c r="K4137">
        <v>1</v>
      </c>
      <c r="L4137" t="s">
        <v>7155</v>
      </c>
    </row>
    <row r="4138" spans="1:12" x14ac:dyDescent="0.2">
      <c r="A4138" t="s">
        <v>14559</v>
      </c>
      <c r="B4138" t="s">
        <v>14560</v>
      </c>
      <c r="C4138" t="s">
        <v>14561</v>
      </c>
      <c r="D4138" t="s">
        <v>21</v>
      </c>
      <c r="E4138" t="s">
        <v>16</v>
      </c>
      <c r="F4138">
        <v>28203</v>
      </c>
      <c r="G4138">
        <v>35.215910180100003</v>
      </c>
      <c r="H4138">
        <v>-80.856328010599995</v>
      </c>
      <c r="I4138">
        <v>3.5</v>
      </c>
      <c r="J4138">
        <v>3</v>
      </c>
      <c r="K4138">
        <v>0</v>
      </c>
      <c r="L4138" t="s">
        <v>14562</v>
      </c>
    </row>
    <row r="4139" spans="1:12" x14ac:dyDescent="0.2">
      <c r="A4139" t="s">
        <v>14563</v>
      </c>
      <c r="B4139" t="s">
        <v>758</v>
      </c>
      <c r="C4139" t="s">
        <v>14564</v>
      </c>
      <c r="D4139" t="s">
        <v>21</v>
      </c>
      <c r="E4139" t="s">
        <v>16</v>
      </c>
      <c r="F4139">
        <v>28269</v>
      </c>
      <c r="G4139">
        <v>35.307662999999998</v>
      </c>
      <c r="H4139">
        <v>-80.843185000000005</v>
      </c>
      <c r="I4139">
        <v>2.5</v>
      </c>
      <c r="J4139">
        <v>6</v>
      </c>
      <c r="K4139">
        <v>1</v>
      </c>
      <c r="L4139" t="s">
        <v>14565</v>
      </c>
    </row>
    <row r="4140" spans="1:12" x14ac:dyDescent="0.2">
      <c r="A4140" t="s">
        <v>14566</v>
      </c>
      <c r="B4140" t="s">
        <v>14567</v>
      </c>
      <c r="D4140" t="s">
        <v>643</v>
      </c>
      <c r="E4140" t="s">
        <v>16</v>
      </c>
      <c r="F4140">
        <v>28079</v>
      </c>
      <c r="G4140">
        <v>35.101964799999998</v>
      </c>
      <c r="H4140">
        <v>-80.599385400000003</v>
      </c>
      <c r="I4140">
        <v>2</v>
      </c>
      <c r="J4140">
        <v>4</v>
      </c>
      <c r="K4140">
        <v>1</v>
      </c>
      <c r="L4140" t="s">
        <v>14568</v>
      </c>
    </row>
    <row r="4141" spans="1:12" x14ac:dyDescent="0.2">
      <c r="A4141" t="s">
        <v>14569</v>
      </c>
      <c r="B4141" t="s">
        <v>14570</v>
      </c>
      <c r="C4141" t="s">
        <v>14571</v>
      </c>
      <c r="D4141" t="s">
        <v>21</v>
      </c>
      <c r="E4141" t="s">
        <v>16</v>
      </c>
      <c r="F4141">
        <v>28226</v>
      </c>
      <c r="G4141">
        <v>35.087814199999997</v>
      </c>
      <c r="H4141">
        <v>-80.845408199999994</v>
      </c>
      <c r="I4141">
        <v>3.5</v>
      </c>
      <c r="J4141">
        <v>3</v>
      </c>
      <c r="K4141">
        <v>0</v>
      </c>
      <c r="L4141" t="s">
        <v>1453</v>
      </c>
    </row>
    <row r="4142" spans="1:12" x14ac:dyDescent="0.2">
      <c r="A4142" t="s">
        <v>14572</v>
      </c>
      <c r="B4142" t="s">
        <v>14573</v>
      </c>
      <c r="C4142" t="s">
        <v>14574</v>
      </c>
      <c r="D4142" t="s">
        <v>359</v>
      </c>
      <c r="E4142" t="s">
        <v>16</v>
      </c>
      <c r="F4142">
        <v>28036</v>
      </c>
      <c r="G4142">
        <v>35.4980197</v>
      </c>
      <c r="H4142">
        <v>-80.849293099999997</v>
      </c>
      <c r="I4142">
        <v>4</v>
      </c>
      <c r="J4142">
        <v>18</v>
      </c>
      <c r="K4142">
        <v>1</v>
      </c>
      <c r="L4142" t="s">
        <v>713</v>
      </c>
    </row>
    <row r="4143" spans="1:12" x14ac:dyDescent="0.2">
      <c r="A4143" t="s">
        <v>14575</v>
      </c>
      <c r="B4143" t="s">
        <v>14576</v>
      </c>
      <c r="C4143" t="s">
        <v>14577</v>
      </c>
      <c r="D4143" t="s">
        <v>21</v>
      </c>
      <c r="E4143" t="s">
        <v>16</v>
      </c>
      <c r="F4143">
        <v>28208</v>
      </c>
      <c r="G4143">
        <v>35.226891240199997</v>
      </c>
      <c r="H4143">
        <v>-80.856348182199994</v>
      </c>
      <c r="I4143">
        <v>5</v>
      </c>
      <c r="J4143">
        <v>3</v>
      </c>
      <c r="K4143">
        <v>0</v>
      </c>
      <c r="L4143" t="s">
        <v>2069</v>
      </c>
    </row>
    <row r="4144" spans="1:12" x14ac:dyDescent="0.2">
      <c r="A4144" t="s">
        <v>14578</v>
      </c>
      <c r="B4144" t="s">
        <v>14579</v>
      </c>
      <c r="C4144" t="s">
        <v>7481</v>
      </c>
      <c r="D4144" t="s">
        <v>21</v>
      </c>
      <c r="E4144" t="s">
        <v>16</v>
      </c>
      <c r="F4144">
        <v>28206</v>
      </c>
      <c r="G4144">
        <v>35.233090300000001</v>
      </c>
      <c r="H4144">
        <v>-80.8279821</v>
      </c>
      <c r="I4144">
        <v>4</v>
      </c>
      <c r="J4144">
        <v>236</v>
      </c>
      <c r="K4144">
        <v>1</v>
      </c>
      <c r="L4144" t="s">
        <v>14580</v>
      </c>
    </row>
    <row r="4145" spans="1:12" x14ac:dyDescent="0.2">
      <c r="A4145" t="s">
        <v>14581</v>
      </c>
      <c r="B4145" t="s">
        <v>14582</v>
      </c>
      <c r="C4145" t="s">
        <v>14583</v>
      </c>
      <c r="D4145" t="s">
        <v>26</v>
      </c>
      <c r="E4145" t="s">
        <v>16</v>
      </c>
      <c r="F4145">
        <v>28078</v>
      </c>
      <c r="G4145">
        <v>35.440418399999999</v>
      </c>
      <c r="H4145">
        <v>-80.871894999999995</v>
      </c>
      <c r="I4145">
        <v>3.5</v>
      </c>
      <c r="J4145">
        <v>83</v>
      </c>
      <c r="K4145">
        <v>1</v>
      </c>
      <c r="L4145" t="s">
        <v>264</v>
      </c>
    </row>
    <row r="4146" spans="1:12" x14ac:dyDescent="0.2">
      <c r="A4146" t="s">
        <v>14584</v>
      </c>
      <c r="B4146" t="s">
        <v>14585</v>
      </c>
      <c r="C4146" t="s">
        <v>14586</v>
      </c>
      <c r="D4146" t="s">
        <v>21</v>
      </c>
      <c r="E4146" t="s">
        <v>16</v>
      </c>
      <c r="F4146">
        <v>28277</v>
      </c>
      <c r="G4146">
        <v>35.0226294</v>
      </c>
      <c r="H4146">
        <v>-80.847230300000007</v>
      </c>
      <c r="I4146">
        <v>3</v>
      </c>
      <c r="J4146">
        <v>35</v>
      </c>
      <c r="K4146">
        <v>0</v>
      </c>
      <c r="L4146" t="s">
        <v>14587</v>
      </c>
    </row>
    <row r="4147" spans="1:12" x14ac:dyDescent="0.2">
      <c r="A4147" t="s">
        <v>14588</v>
      </c>
      <c r="B4147" t="s">
        <v>8980</v>
      </c>
      <c r="C4147" t="s">
        <v>14589</v>
      </c>
      <c r="D4147" t="s">
        <v>39</v>
      </c>
      <c r="E4147" t="s">
        <v>16</v>
      </c>
      <c r="F4147">
        <v>28025</v>
      </c>
      <c r="G4147">
        <v>35.44135</v>
      </c>
      <c r="H4147">
        <v>-80.607136999999994</v>
      </c>
      <c r="I4147">
        <v>2.5</v>
      </c>
      <c r="J4147">
        <v>32</v>
      </c>
      <c r="K4147">
        <v>1</v>
      </c>
      <c r="L4147" t="s">
        <v>14590</v>
      </c>
    </row>
    <row r="4148" spans="1:12" x14ac:dyDescent="0.2">
      <c r="A4148" t="s">
        <v>14591</v>
      </c>
      <c r="B4148" t="s">
        <v>14592</v>
      </c>
      <c r="C4148" t="s">
        <v>14593</v>
      </c>
      <c r="D4148" t="s">
        <v>21</v>
      </c>
      <c r="E4148" t="s">
        <v>16</v>
      </c>
      <c r="F4148">
        <v>28202</v>
      </c>
      <c r="G4148">
        <v>35.0843329</v>
      </c>
      <c r="H4148">
        <v>-80.7314054</v>
      </c>
      <c r="I4148">
        <v>4</v>
      </c>
      <c r="J4148">
        <v>29</v>
      </c>
      <c r="K4148">
        <v>0</v>
      </c>
      <c r="L4148" t="s">
        <v>147</v>
      </c>
    </row>
    <row r="4149" spans="1:12" x14ac:dyDescent="0.2">
      <c r="A4149" t="s">
        <v>14594</v>
      </c>
      <c r="B4149" t="s">
        <v>14595</v>
      </c>
      <c r="C4149" t="s">
        <v>14596</v>
      </c>
      <c r="D4149" t="s">
        <v>21</v>
      </c>
      <c r="E4149" t="s">
        <v>16</v>
      </c>
      <c r="F4149">
        <v>28212</v>
      </c>
      <c r="G4149">
        <v>35.172027999999997</v>
      </c>
      <c r="H4149">
        <v>-80.746801000000005</v>
      </c>
      <c r="I4149">
        <v>3</v>
      </c>
      <c r="J4149">
        <v>14</v>
      </c>
      <c r="K4149">
        <v>0</v>
      </c>
      <c r="L4149" t="s">
        <v>14597</v>
      </c>
    </row>
    <row r="4150" spans="1:12" x14ac:dyDescent="0.2">
      <c r="A4150" t="s">
        <v>14598</v>
      </c>
      <c r="B4150" t="s">
        <v>14599</v>
      </c>
      <c r="C4150" t="s">
        <v>14600</v>
      </c>
      <c r="D4150" t="s">
        <v>135</v>
      </c>
      <c r="E4150" t="s">
        <v>16</v>
      </c>
      <c r="F4150">
        <v>28104</v>
      </c>
      <c r="G4150">
        <v>35.081000500000002</v>
      </c>
      <c r="H4150">
        <v>-80.692092900000006</v>
      </c>
      <c r="I4150">
        <v>4</v>
      </c>
      <c r="J4150">
        <v>4</v>
      </c>
      <c r="K4150">
        <v>1</v>
      </c>
      <c r="L4150" t="s">
        <v>14601</v>
      </c>
    </row>
    <row r="4151" spans="1:12" x14ac:dyDescent="0.2">
      <c r="A4151" t="s">
        <v>14602</v>
      </c>
      <c r="B4151" t="s">
        <v>14603</v>
      </c>
      <c r="C4151" t="s">
        <v>13309</v>
      </c>
      <c r="D4151" t="s">
        <v>15</v>
      </c>
      <c r="E4151" t="s">
        <v>16</v>
      </c>
      <c r="F4151">
        <v>28031</v>
      </c>
      <c r="G4151">
        <v>35.447418900000002</v>
      </c>
      <c r="H4151">
        <v>-80.891432800000004</v>
      </c>
      <c r="I4151">
        <v>3.5</v>
      </c>
      <c r="J4151">
        <v>14</v>
      </c>
      <c r="K4151">
        <v>1</v>
      </c>
      <c r="L4151" t="s">
        <v>14604</v>
      </c>
    </row>
    <row r="4152" spans="1:12" x14ac:dyDescent="0.2">
      <c r="A4152" t="s">
        <v>14605</v>
      </c>
      <c r="B4152" t="s">
        <v>14606</v>
      </c>
      <c r="C4152" t="s">
        <v>552</v>
      </c>
      <c r="D4152" t="s">
        <v>21</v>
      </c>
      <c r="E4152" t="s">
        <v>16</v>
      </c>
      <c r="F4152">
        <v>28208</v>
      </c>
      <c r="G4152">
        <v>35.220559399999999</v>
      </c>
      <c r="H4152">
        <v>-80.943873699999997</v>
      </c>
      <c r="I4152">
        <v>1</v>
      </c>
      <c r="J4152">
        <v>14</v>
      </c>
      <c r="K4152">
        <v>0</v>
      </c>
      <c r="L4152" t="s">
        <v>14607</v>
      </c>
    </row>
    <row r="4153" spans="1:12" x14ac:dyDescent="0.2">
      <c r="A4153" t="s">
        <v>14608</v>
      </c>
      <c r="B4153" t="s">
        <v>14609</v>
      </c>
      <c r="C4153" t="s">
        <v>14610</v>
      </c>
      <c r="D4153" t="s">
        <v>39</v>
      </c>
      <c r="E4153" t="s">
        <v>16</v>
      </c>
      <c r="F4153">
        <v>28025</v>
      </c>
      <c r="G4153">
        <v>35.410750006299999</v>
      </c>
      <c r="H4153">
        <v>-80.581816650700006</v>
      </c>
      <c r="I4153">
        <v>4</v>
      </c>
      <c r="J4153">
        <v>12</v>
      </c>
      <c r="K4153">
        <v>0</v>
      </c>
      <c r="L4153" t="s">
        <v>14611</v>
      </c>
    </row>
    <row r="4154" spans="1:12" x14ac:dyDescent="0.2">
      <c r="A4154" t="s">
        <v>14612</v>
      </c>
      <c r="B4154" t="s">
        <v>14613</v>
      </c>
      <c r="C4154" t="s">
        <v>14614</v>
      </c>
      <c r="D4154" t="s">
        <v>942</v>
      </c>
      <c r="E4154" t="s">
        <v>16</v>
      </c>
      <c r="F4154">
        <v>28120</v>
      </c>
      <c r="G4154">
        <v>35.2983975</v>
      </c>
      <c r="H4154">
        <v>-81.016305000000003</v>
      </c>
      <c r="I4154">
        <v>4.5</v>
      </c>
      <c r="J4154">
        <v>7</v>
      </c>
      <c r="K4154">
        <v>1</v>
      </c>
      <c r="L4154" t="s">
        <v>14615</v>
      </c>
    </row>
    <row r="4155" spans="1:12" x14ac:dyDescent="0.2">
      <c r="A4155" t="s">
        <v>14616</v>
      </c>
      <c r="B4155" t="s">
        <v>14617</v>
      </c>
      <c r="C4155" t="s">
        <v>14618</v>
      </c>
      <c r="D4155" t="s">
        <v>588</v>
      </c>
      <c r="E4155" t="s">
        <v>16</v>
      </c>
      <c r="F4155">
        <v>28110</v>
      </c>
      <c r="G4155">
        <v>35.060822299999998</v>
      </c>
      <c r="H4155">
        <v>-80.631365399999893</v>
      </c>
      <c r="I4155">
        <v>3.5</v>
      </c>
      <c r="J4155">
        <v>18</v>
      </c>
      <c r="K4155">
        <v>1</v>
      </c>
      <c r="L4155" t="s">
        <v>14619</v>
      </c>
    </row>
    <row r="4156" spans="1:12" x14ac:dyDescent="0.2">
      <c r="A4156" t="s">
        <v>14620</v>
      </c>
      <c r="B4156" t="s">
        <v>14621</v>
      </c>
      <c r="C4156" t="s">
        <v>14622</v>
      </c>
      <c r="D4156" t="s">
        <v>135</v>
      </c>
      <c r="E4156" t="s">
        <v>16</v>
      </c>
      <c r="F4156">
        <v>28104</v>
      </c>
      <c r="G4156">
        <v>35.064272041899997</v>
      </c>
      <c r="H4156">
        <v>-80.726884271399996</v>
      </c>
      <c r="I4156">
        <v>3.5</v>
      </c>
      <c r="J4156">
        <v>147</v>
      </c>
      <c r="K4156">
        <v>1</v>
      </c>
      <c r="L4156" t="s">
        <v>12495</v>
      </c>
    </row>
    <row r="4157" spans="1:12" x14ac:dyDescent="0.2">
      <c r="A4157" t="s">
        <v>14623</v>
      </c>
      <c r="B4157" t="s">
        <v>14624</v>
      </c>
      <c r="C4157" t="s">
        <v>14625</v>
      </c>
      <c r="D4157" t="s">
        <v>1452</v>
      </c>
      <c r="E4157" t="s">
        <v>16</v>
      </c>
      <c r="F4157">
        <v>28164</v>
      </c>
      <c r="G4157">
        <v>35.370901600000003</v>
      </c>
      <c r="H4157">
        <v>-81.097238399999995</v>
      </c>
      <c r="I4157">
        <v>5</v>
      </c>
      <c r="J4157">
        <v>6</v>
      </c>
      <c r="K4157">
        <v>1</v>
      </c>
      <c r="L4157" t="s">
        <v>1547</v>
      </c>
    </row>
    <row r="4158" spans="1:12" x14ac:dyDescent="0.2">
      <c r="A4158" t="s">
        <v>14626</v>
      </c>
      <c r="B4158" t="s">
        <v>14627</v>
      </c>
      <c r="D4158" t="s">
        <v>643</v>
      </c>
      <c r="E4158" t="s">
        <v>16</v>
      </c>
      <c r="F4158">
        <v>28079</v>
      </c>
      <c r="G4158">
        <v>35.101964799999998</v>
      </c>
      <c r="H4158">
        <v>-80.599385400000003</v>
      </c>
      <c r="I4158">
        <v>4.5</v>
      </c>
      <c r="J4158">
        <v>10</v>
      </c>
      <c r="K4158">
        <v>1</v>
      </c>
      <c r="L4158" t="s">
        <v>14628</v>
      </c>
    </row>
    <row r="4159" spans="1:12" x14ac:dyDescent="0.2">
      <c r="A4159" t="s">
        <v>14629</v>
      </c>
      <c r="B4159" t="s">
        <v>5411</v>
      </c>
      <c r="C4159" t="s">
        <v>14630</v>
      </c>
      <c r="D4159" t="s">
        <v>643</v>
      </c>
      <c r="E4159" t="s">
        <v>16</v>
      </c>
      <c r="F4159">
        <v>28079</v>
      </c>
      <c r="G4159">
        <v>35.075445100000003</v>
      </c>
      <c r="H4159">
        <v>-80.650734022600005</v>
      </c>
      <c r="I4159">
        <v>2</v>
      </c>
      <c r="J4159">
        <v>24</v>
      </c>
      <c r="K4159">
        <v>1</v>
      </c>
      <c r="L4159" t="s">
        <v>14631</v>
      </c>
    </row>
    <row r="4160" spans="1:12" x14ac:dyDescent="0.2">
      <c r="A4160" t="s">
        <v>14632</v>
      </c>
      <c r="B4160" t="s">
        <v>14633</v>
      </c>
      <c r="C4160" t="s">
        <v>14634</v>
      </c>
      <c r="D4160" t="s">
        <v>21</v>
      </c>
      <c r="E4160" t="s">
        <v>16</v>
      </c>
      <c r="F4160">
        <v>28202</v>
      </c>
      <c r="G4160">
        <v>35.225464885900003</v>
      </c>
      <c r="H4160">
        <v>-80.846264027100005</v>
      </c>
      <c r="I4160">
        <v>4.5</v>
      </c>
      <c r="J4160">
        <v>7</v>
      </c>
      <c r="K4160">
        <v>1</v>
      </c>
      <c r="L4160" t="s">
        <v>14635</v>
      </c>
    </row>
    <row r="4161" spans="1:12" x14ac:dyDescent="0.2">
      <c r="A4161" t="s">
        <v>14636</v>
      </c>
      <c r="B4161" t="s">
        <v>14637</v>
      </c>
      <c r="C4161" t="s">
        <v>11658</v>
      </c>
      <c r="D4161" t="s">
        <v>21</v>
      </c>
      <c r="E4161" t="s">
        <v>16</v>
      </c>
      <c r="F4161">
        <v>28210</v>
      </c>
      <c r="G4161">
        <v>35.147390999999999</v>
      </c>
      <c r="H4161">
        <v>-80.828936999999996</v>
      </c>
      <c r="I4161">
        <v>4</v>
      </c>
      <c r="J4161">
        <v>4</v>
      </c>
      <c r="K4161">
        <v>1</v>
      </c>
      <c r="L4161" t="s">
        <v>14638</v>
      </c>
    </row>
    <row r="4162" spans="1:12" x14ac:dyDescent="0.2">
      <c r="A4162" t="s">
        <v>14639</v>
      </c>
      <c r="B4162" t="s">
        <v>14640</v>
      </c>
      <c r="C4162" t="s">
        <v>14641</v>
      </c>
      <c r="D4162" t="s">
        <v>21</v>
      </c>
      <c r="E4162" t="s">
        <v>16</v>
      </c>
      <c r="F4162">
        <v>28205</v>
      </c>
      <c r="G4162">
        <v>35.204612880699997</v>
      </c>
      <c r="H4162">
        <v>-80.808579393299993</v>
      </c>
      <c r="I4162">
        <v>3.5</v>
      </c>
      <c r="J4162">
        <v>70</v>
      </c>
      <c r="K4162">
        <v>1</v>
      </c>
      <c r="L4162" t="s">
        <v>14642</v>
      </c>
    </row>
    <row r="4163" spans="1:12" x14ac:dyDescent="0.2">
      <c r="A4163" t="s">
        <v>14643</v>
      </c>
      <c r="B4163" t="s">
        <v>14644</v>
      </c>
      <c r="C4163" t="s">
        <v>14645</v>
      </c>
      <c r="D4163" t="s">
        <v>21</v>
      </c>
      <c r="E4163" t="s">
        <v>16</v>
      </c>
      <c r="F4163">
        <v>28269</v>
      </c>
      <c r="G4163">
        <v>35.336630900000003</v>
      </c>
      <c r="H4163">
        <v>-80.827876000000003</v>
      </c>
      <c r="I4163">
        <v>5</v>
      </c>
      <c r="J4163">
        <v>13</v>
      </c>
      <c r="K4163">
        <v>1</v>
      </c>
      <c r="L4163" t="s">
        <v>14646</v>
      </c>
    </row>
    <row r="4164" spans="1:12" x14ac:dyDescent="0.2">
      <c r="A4164" t="s">
        <v>14647</v>
      </c>
      <c r="B4164" t="s">
        <v>14648</v>
      </c>
      <c r="D4164" t="s">
        <v>21</v>
      </c>
      <c r="E4164" t="s">
        <v>16</v>
      </c>
      <c r="F4164">
        <v>28214</v>
      </c>
      <c r="G4164">
        <v>35.283329299999998</v>
      </c>
      <c r="H4164">
        <v>-80.976055599999995</v>
      </c>
      <c r="I4164">
        <v>5</v>
      </c>
      <c r="J4164">
        <v>3</v>
      </c>
      <c r="K4164">
        <v>1</v>
      </c>
      <c r="L4164" t="s">
        <v>14649</v>
      </c>
    </row>
    <row r="4165" spans="1:12" x14ac:dyDescent="0.2">
      <c r="A4165" t="s">
        <v>14650</v>
      </c>
      <c r="B4165" t="s">
        <v>14651</v>
      </c>
      <c r="C4165" t="s">
        <v>14652</v>
      </c>
      <c r="D4165" t="s">
        <v>295</v>
      </c>
      <c r="E4165" t="s">
        <v>16</v>
      </c>
      <c r="F4165">
        <v>28134</v>
      </c>
      <c r="G4165">
        <v>35.075720400000002</v>
      </c>
      <c r="H4165">
        <v>-80.875924800000007</v>
      </c>
      <c r="I4165">
        <v>3.5</v>
      </c>
      <c r="J4165">
        <v>3</v>
      </c>
      <c r="K4165">
        <v>1</v>
      </c>
      <c r="L4165" t="s">
        <v>3422</v>
      </c>
    </row>
    <row r="4166" spans="1:12" x14ac:dyDescent="0.2">
      <c r="A4166" t="s">
        <v>14653</v>
      </c>
      <c r="B4166" t="s">
        <v>438</v>
      </c>
      <c r="C4166" t="s">
        <v>14654</v>
      </c>
      <c r="D4166" t="s">
        <v>697</v>
      </c>
      <c r="E4166" t="s">
        <v>16</v>
      </c>
      <c r="F4166">
        <v>28037</v>
      </c>
      <c r="G4166">
        <v>35.447457999999997</v>
      </c>
      <c r="H4166">
        <v>-81.002425000000002</v>
      </c>
      <c r="I4166">
        <v>3</v>
      </c>
      <c r="J4166">
        <v>14</v>
      </c>
      <c r="K4166">
        <v>1</v>
      </c>
      <c r="L4166" t="s">
        <v>14472</v>
      </c>
    </row>
    <row r="4167" spans="1:12" x14ac:dyDescent="0.2">
      <c r="A4167" t="s">
        <v>14655</v>
      </c>
      <c r="B4167" t="s">
        <v>945</v>
      </c>
      <c r="C4167" t="s">
        <v>14656</v>
      </c>
      <c r="D4167" t="s">
        <v>21</v>
      </c>
      <c r="E4167" t="s">
        <v>16</v>
      </c>
      <c r="F4167">
        <v>28216</v>
      </c>
      <c r="G4167">
        <v>35.347357500000001</v>
      </c>
      <c r="H4167">
        <v>-80.854125300000007</v>
      </c>
      <c r="I4167">
        <v>3</v>
      </c>
      <c r="J4167">
        <v>8</v>
      </c>
      <c r="K4167">
        <v>1</v>
      </c>
      <c r="L4167" t="s">
        <v>14657</v>
      </c>
    </row>
    <row r="4168" spans="1:12" x14ac:dyDescent="0.2">
      <c r="A4168" t="s">
        <v>14658</v>
      </c>
      <c r="B4168" t="s">
        <v>14659</v>
      </c>
      <c r="C4168" t="s">
        <v>14660</v>
      </c>
      <c r="D4168" t="s">
        <v>15</v>
      </c>
      <c r="E4168" t="s">
        <v>16</v>
      </c>
      <c r="F4168">
        <v>28031</v>
      </c>
      <c r="G4168">
        <v>35.454537999999999</v>
      </c>
      <c r="H4168">
        <v>-80.858492400000003</v>
      </c>
      <c r="I4168">
        <v>4.5</v>
      </c>
      <c r="J4168">
        <v>10</v>
      </c>
      <c r="K4168">
        <v>1</v>
      </c>
      <c r="L4168" t="s">
        <v>14661</v>
      </c>
    </row>
    <row r="4169" spans="1:12" x14ac:dyDescent="0.2">
      <c r="A4169" t="s">
        <v>14662</v>
      </c>
      <c r="B4169" t="s">
        <v>14663</v>
      </c>
      <c r="C4169" t="s">
        <v>14664</v>
      </c>
      <c r="D4169" t="s">
        <v>588</v>
      </c>
      <c r="E4169" t="s">
        <v>16</v>
      </c>
      <c r="F4169">
        <v>28110</v>
      </c>
      <c r="G4169">
        <v>35.010534499999999</v>
      </c>
      <c r="H4169">
        <v>-80.563418600000006</v>
      </c>
      <c r="I4169">
        <v>3</v>
      </c>
      <c r="J4169">
        <v>52</v>
      </c>
      <c r="K4169">
        <v>1</v>
      </c>
      <c r="L4169" t="s">
        <v>14665</v>
      </c>
    </row>
    <row r="4170" spans="1:12" x14ac:dyDescent="0.2">
      <c r="A4170" t="s">
        <v>14666</v>
      </c>
      <c r="B4170" t="s">
        <v>14667</v>
      </c>
      <c r="C4170" t="s">
        <v>14668</v>
      </c>
      <c r="D4170" t="s">
        <v>21</v>
      </c>
      <c r="E4170" t="s">
        <v>16</v>
      </c>
      <c r="F4170">
        <v>28208</v>
      </c>
      <c r="G4170">
        <v>35.242365399999997</v>
      </c>
      <c r="H4170">
        <v>-80.934856999999994</v>
      </c>
      <c r="I4170">
        <v>2.5</v>
      </c>
      <c r="J4170">
        <v>3</v>
      </c>
      <c r="K4170">
        <v>1</v>
      </c>
      <c r="L4170" t="s">
        <v>14669</v>
      </c>
    </row>
    <row r="4171" spans="1:12" x14ac:dyDescent="0.2">
      <c r="A4171" t="s">
        <v>14670</v>
      </c>
      <c r="B4171" t="s">
        <v>4770</v>
      </c>
      <c r="C4171" t="s">
        <v>14671</v>
      </c>
      <c r="D4171" t="s">
        <v>21</v>
      </c>
      <c r="E4171" t="s">
        <v>16</v>
      </c>
      <c r="F4171">
        <v>28217</v>
      </c>
      <c r="G4171">
        <v>35.162621237700002</v>
      </c>
      <c r="H4171">
        <v>-80.874886613100003</v>
      </c>
      <c r="I4171">
        <v>3.5</v>
      </c>
      <c r="J4171">
        <v>22</v>
      </c>
      <c r="K4171">
        <v>1</v>
      </c>
      <c r="L4171" t="s">
        <v>14672</v>
      </c>
    </row>
    <row r="4172" spans="1:12" x14ac:dyDescent="0.2">
      <c r="A4172" t="s">
        <v>14673</v>
      </c>
      <c r="B4172" t="s">
        <v>1970</v>
      </c>
      <c r="C4172" t="s">
        <v>14674</v>
      </c>
      <c r="D4172" t="s">
        <v>21</v>
      </c>
      <c r="E4172" t="s">
        <v>16</v>
      </c>
      <c r="F4172">
        <v>28211</v>
      </c>
      <c r="G4172">
        <v>35.177021600000003</v>
      </c>
      <c r="H4172">
        <v>-80.801419899999999</v>
      </c>
      <c r="I4172">
        <v>4</v>
      </c>
      <c r="J4172">
        <v>5</v>
      </c>
      <c r="K4172">
        <v>1</v>
      </c>
      <c r="L4172" t="s">
        <v>14675</v>
      </c>
    </row>
    <row r="4173" spans="1:12" x14ac:dyDescent="0.2">
      <c r="A4173" t="s">
        <v>14676</v>
      </c>
      <c r="B4173" t="s">
        <v>14677</v>
      </c>
      <c r="C4173" t="s">
        <v>14678</v>
      </c>
      <c r="D4173" t="s">
        <v>21</v>
      </c>
      <c r="E4173" t="s">
        <v>16</v>
      </c>
      <c r="F4173">
        <v>28217</v>
      </c>
      <c r="G4173">
        <v>35.200603999999998</v>
      </c>
      <c r="H4173">
        <v>-80.873896999999999</v>
      </c>
      <c r="I4173">
        <v>5</v>
      </c>
      <c r="J4173">
        <v>68</v>
      </c>
      <c r="K4173">
        <v>1</v>
      </c>
      <c r="L4173" t="s">
        <v>14679</v>
      </c>
    </row>
    <row r="4174" spans="1:12" x14ac:dyDescent="0.2">
      <c r="A4174" t="s">
        <v>14680</v>
      </c>
      <c r="B4174" t="s">
        <v>14681</v>
      </c>
      <c r="C4174" t="s">
        <v>14682</v>
      </c>
      <c r="D4174" t="s">
        <v>21</v>
      </c>
      <c r="E4174" t="s">
        <v>16</v>
      </c>
      <c r="F4174">
        <v>28204</v>
      </c>
      <c r="G4174">
        <v>35.208626000000002</v>
      </c>
      <c r="H4174">
        <v>-80.811630600000001</v>
      </c>
      <c r="I4174">
        <v>4.5</v>
      </c>
      <c r="J4174">
        <v>5</v>
      </c>
      <c r="K4174">
        <v>1</v>
      </c>
      <c r="L4174" t="s">
        <v>3273</v>
      </c>
    </row>
    <row r="4175" spans="1:12" x14ac:dyDescent="0.2">
      <c r="A4175" t="s">
        <v>14683</v>
      </c>
      <c r="B4175" t="s">
        <v>14684</v>
      </c>
      <c r="C4175" t="s">
        <v>14685</v>
      </c>
      <c r="D4175" t="s">
        <v>21</v>
      </c>
      <c r="E4175" t="s">
        <v>16</v>
      </c>
      <c r="F4175">
        <v>28203</v>
      </c>
      <c r="G4175">
        <v>35.207423300000002</v>
      </c>
      <c r="H4175">
        <v>-80.860563400000004</v>
      </c>
      <c r="I4175">
        <v>3</v>
      </c>
      <c r="J4175">
        <v>3</v>
      </c>
      <c r="K4175">
        <v>0</v>
      </c>
      <c r="L4175" t="s">
        <v>14686</v>
      </c>
    </row>
    <row r="4176" spans="1:12" x14ac:dyDescent="0.2">
      <c r="A4176" t="s">
        <v>14687</v>
      </c>
      <c r="B4176" t="s">
        <v>1576</v>
      </c>
      <c r="C4176" t="s">
        <v>14688</v>
      </c>
      <c r="D4176" t="s">
        <v>21</v>
      </c>
      <c r="E4176" t="s">
        <v>16</v>
      </c>
      <c r="F4176">
        <v>28277</v>
      </c>
      <c r="G4176">
        <v>35.030309699999997</v>
      </c>
      <c r="H4176">
        <v>-80.853552100000002</v>
      </c>
      <c r="I4176">
        <v>4</v>
      </c>
      <c r="J4176">
        <v>24</v>
      </c>
      <c r="K4176">
        <v>1</v>
      </c>
      <c r="L4176" t="s">
        <v>14689</v>
      </c>
    </row>
    <row r="4177" spans="1:12" x14ac:dyDescent="0.2">
      <c r="A4177" t="s">
        <v>14690</v>
      </c>
      <c r="B4177" t="s">
        <v>9259</v>
      </c>
      <c r="C4177" t="s">
        <v>14691</v>
      </c>
      <c r="D4177" t="s">
        <v>15</v>
      </c>
      <c r="E4177" t="s">
        <v>16</v>
      </c>
      <c r="F4177">
        <v>28031</v>
      </c>
      <c r="G4177">
        <v>35.449168399999998</v>
      </c>
      <c r="H4177">
        <v>-80.867918799999998</v>
      </c>
      <c r="I4177">
        <v>2.5</v>
      </c>
      <c r="J4177">
        <v>24</v>
      </c>
      <c r="K4177">
        <v>1</v>
      </c>
      <c r="L4177" t="s">
        <v>14692</v>
      </c>
    </row>
    <row r="4178" spans="1:12" x14ac:dyDescent="0.2">
      <c r="A4178" t="s">
        <v>14693</v>
      </c>
      <c r="B4178" t="s">
        <v>14694</v>
      </c>
      <c r="C4178" t="s">
        <v>14695</v>
      </c>
      <c r="D4178" t="s">
        <v>15</v>
      </c>
      <c r="E4178" t="s">
        <v>16</v>
      </c>
      <c r="F4178">
        <v>28031</v>
      </c>
      <c r="G4178">
        <v>35.479472600000001</v>
      </c>
      <c r="H4178">
        <v>-80.893161599999999</v>
      </c>
      <c r="I4178">
        <v>4</v>
      </c>
      <c r="J4178">
        <v>5</v>
      </c>
      <c r="K4178">
        <v>1</v>
      </c>
      <c r="L4178" t="s">
        <v>14696</v>
      </c>
    </row>
    <row r="4179" spans="1:12" x14ac:dyDescent="0.2">
      <c r="A4179" t="s">
        <v>14697</v>
      </c>
      <c r="B4179" t="s">
        <v>14698</v>
      </c>
      <c r="C4179" t="s">
        <v>14699</v>
      </c>
      <c r="D4179" t="s">
        <v>21</v>
      </c>
      <c r="E4179" t="s">
        <v>16</v>
      </c>
      <c r="F4179">
        <v>28203</v>
      </c>
      <c r="G4179">
        <v>35.211086999999999</v>
      </c>
      <c r="H4179">
        <v>-80.861041</v>
      </c>
      <c r="I4179">
        <v>4</v>
      </c>
      <c r="J4179">
        <v>37</v>
      </c>
      <c r="K4179">
        <v>1</v>
      </c>
      <c r="L4179" t="s">
        <v>14700</v>
      </c>
    </row>
    <row r="4180" spans="1:12" x14ac:dyDescent="0.2">
      <c r="A4180" t="s">
        <v>14701</v>
      </c>
      <c r="B4180" t="s">
        <v>12906</v>
      </c>
      <c r="C4180" t="s">
        <v>14702</v>
      </c>
      <c r="D4180" t="s">
        <v>21</v>
      </c>
      <c r="E4180" t="s">
        <v>16</v>
      </c>
      <c r="F4180">
        <v>28273</v>
      </c>
      <c r="G4180">
        <v>35.1028582</v>
      </c>
      <c r="H4180">
        <v>-80.984992099999999</v>
      </c>
      <c r="I4180">
        <v>2.5</v>
      </c>
      <c r="J4180">
        <v>46</v>
      </c>
      <c r="K4180">
        <v>1</v>
      </c>
      <c r="L4180" t="s">
        <v>14703</v>
      </c>
    </row>
    <row r="4181" spans="1:12" x14ac:dyDescent="0.2">
      <c r="A4181" t="s">
        <v>14704</v>
      </c>
      <c r="B4181" t="s">
        <v>14705</v>
      </c>
      <c r="C4181" t="s">
        <v>14706</v>
      </c>
      <c r="D4181" t="s">
        <v>21</v>
      </c>
      <c r="E4181" t="s">
        <v>16</v>
      </c>
      <c r="F4181">
        <v>28217</v>
      </c>
      <c r="G4181">
        <v>35.195959999999999</v>
      </c>
      <c r="H4181">
        <v>-80.879401000000001</v>
      </c>
      <c r="I4181">
        <v>1.5</v>
      </c>
      <c r="J4181">
        <v>7</v>
      </c>
      <c r="K4181">
        <v>1</v>
      </c>
      <c r="L4181" t="s">
        <v>1464</v>
      </c>
    </row>
    <row r="4182" spans="1:12" x14ac:dyDescent="0.2">
      <c r="A4182" t="s">
        <v>14707</v>
      </c>
      <c r="B4182" t="s">
        <v>14708</v>
      </c>
      <c r="C4182" t="s">
        <v>14709</v>
      </c>
      <c r="D4182" t="s">
        <v>15</v>
      </c>
      <c r="E4182" t="s">
        <v>16</v>
      </c>
      <c r="F4182">
        <v>28031</v>
      </c>
      <c r="G4182">
        <v>35.478808999999998</v>
      </c>
      <c r="H4182">
        <v>-80.893360000000001</v>
      </c>
      <c r="I4182">
        <v>4.5</v>
      </c>
      <c r="J4182">
        <v>33</v>
      </c>
      <c r="K4182">
        <v>1</v>
      </c>
      <c r="L4182" t="s">
        <v>14710</v>
      </c>
    </row>
    <row r="4183" spans="1:12" x14ac:dyDescent="0.2">
      <c r="A4183" t="s">
        <v>14711</v>
      </c>
      <c r="B4183" t="s">
        <v>5781</v>
      </c>
      <c r="C4183" t="s">
        <v>14712</v>
      </c>
      <c r="D4183" t="s">
        <v>39</v>
      </c>
      <c r="E4183" t="s">
        <v>16</v>
      </c>
      <c r="F4183">
        <v>28027</v>
      </c>
      <c r="G4183">
        <v>35.412474225399997</v>
      </c>
      <c r="H4183">
        <v>-80.663707852399995</v>
      </c>
      <c r="I4183">
        <v>4.5</v>
      </c>
      <c r="J4183">
        <v>7</v>
      </c>
      <c r="K4183">
        <v>1</v>
      </c>
      <c r="L4183" t="s">
        <v>14713</v>
      </c>
    </row>
    <row r="4184" spans="1:12" x14ac:dyDescent="0.2">
      <c r="A4184" t="s">
        <v>14714</v>
      </c>
      <c r="B4184" t="s">
        <v>14715</v>
      </c>
      <c r="C4184" t="s">
        <v>14716</v>
      </c>
      <c r="D4184" t="s">
        <v>26</v>
      </c>
      <c r="E4184" t="s">
        <v>16</v>
      </c>
      <c r="F4184">
        <v>28078</v>
      </c>
      <c r="G4184">
        <v>35.4367436</v>
      </c>
      <c r="H4184">
        <v>-80.865002099999998</v>
      </c>
      <c r="I4184">
        <v>3.5</v>
      </c>
      <c r="J4184">
        <v>100</v>
      </c>
      <c r="K4184">
        <v>1</v>
      </c>
      <c r="L4184" t="s">
        <v>14717</v>
      </c>
    </row>
    <row r="4185" spans="1:12" x14ac:dyDescent="0.2">
      <c r="A4185" t="s">
        <v>14718</v>
      </c>
      <c r="B4185" t="s">
        <v>14719</v>
      </c>
      <c r="C4185" t="s">
        <v>14720</v>
      </c>
      <c r="D4185" t="s">
        <v>21</v>
      </c>
      <c r="E4185" t="s">
        <v>16</v>
      </c>
      <c r="F4185">
        <v>28208</v>
      </c>
      <c r="G4185">
        <v>35.237963999999998</v>
      </c>
      <c r="H4185">
        <v>-80.910317699999993</v>
      </c>
      <c r="I4185">
        <v>1</v>
      </c>
      <c r="J4185">
        <v>3</v>
      </c>
      <c r="K4185">
        <v>1</v>
      </c>
      <c r="L4185" t="s">
        <v>13207</v>
      </c>
    </row>
    <row r="4186" spans="1:12" x14ac:dyDescent="0.2">
      <c r="A4186" t="s">
        <v>14721</v>
      </c>
      <c r="B4186" t="s">
        <v>14722</v>
      </c>
      <c r="C4186" t="s">
        <v>14723</v>
      </c>
      <c r="D4186" t="s">
        <v>21</v>
      </c>
      <c r="E4186" t="s">
        <v>16</v>
      </c>
      <c r="F4186">
        <v>28205</v>
      </c>
      <c r="G4186">
        <v>35.220204923700003</v>
      </c>
      <c r="H4186">
        <v>-80.812662786999994</v>
      </c>
      <c r="I4186">
        <v>3.5</v>
      </c>
      <c r="J4186">
        <v>45</v>
      </c>
      <c r="K4186">
        <v>0</v>
      </c>
      <c r="L4186" t="s">
        <v>14724</v>
      </c>
    </row>
    <row r="4187" spans="1:12" x14ac:dyDescent="0.2">
      <c r="A4187" t="s">
        <v>14725</v>
      </c>
      <c r="B4187" t="s">
        <v>14726</v>
      </c>
      <c r="C4187" t="s">
        <v>14727</v>
      </c>
      <c r="D4187" t="s">
        <v>21</v>
      </c>
      <c r="E4187" t="s">
        <v>16</v>
      </c>
      <c r="F4187">
        <v>28216</v>
      </c>
      <c r="G4187">
        <v>35.319544999999998</v>
      </c>
      <c r="H4187">
        <v>-80.868519000000006</v>
      </c>
      <c r="I4187">
        <v>4</v>
      </c>
      <c r="J4187">
        <v>4</v>
      </c>
      <c r="K4187">
        <v>1</v>
      </c>
      <c r="L4187" t="s">
        <v>14728</v>
      </c>
    </row>
    <row r="4188" spans="1:12" x14ac:dyDescent="0.2">
      <c r="A4188" t="s">
        <v>14729</v>
      </c>
      <c r="B4188" t="s">
        <v>14730</v>
      </c>
      <c r="C4188" t="s">
        <v>14731</v>
      </c>
      <c r="D4188" t="s">
        <v>21</v>
      </c>
      <c r="E4188" t="s">
        <v>16</v>
      </c>
      <c r="F4188">
        <v>28212</v>
      </c>
      <c r="G4188">
        <v>35.203113999999999</v>
      </c>
      <c r="H4188">
        <v>-80.734001000000006</v>
      </c>
      <c r="I4188">
        <v>3.5</v>
      </c>
      <c r="J4188">
        <v>5</v>
      </c>
      <c r="K4188">
        <v>1</v>
      </c>
      <c r="L4188" t="s">
        <v>749</v>
      </c>
    </row>
    <row r="4189" spans="1:12" x14ac:dyDescent="0.2">
      <c r="A4189" t="s">
        <v>14732</v>
      </c>
      <c r="B4189" t="s">
        <v>8767</v>
      </c>
      <c r="C4189" t="s">
        <v>14733</v>
      </c>
      <c r="D4189" t="s">
        <v>21</v>
      </c>
      <c r="E4189" t="s">
        <v>16</v>
      </c>
      <c r="F4189">
        <v>28277</v>
      </c>
      <c r="G4189">
        <v>35.034992500000001</v>
      </c>
      <c r="H4189">
        <v>-80.807238999999996</v>
      </c>
      <c r="I4189">
        <v>3</v>
      </c>
      <c r="J4189">
        <v>4</v>
      </c>
      <c r="K4189">
        <v>0</v>
      </c>
      <c r="L4189" t="s">
        <v>14734</v>
      </c>
    </row>
    <row r="4190" spans="1:12" x14ac:dyDescent="0.2">
      <c r="A4190" t="s">
        <v>14735</v>
      </c>
      <c r="B4190" t="s">
        <v>14736</v>
      </c>
      <c r="C4190" t="s">
        <v>14737</v>
      </c>
      <c r="D4190" t="s">
        <v>39</v>
      </c>
      <c r="E4190" t="s">
        <v>16</v>
      </c>
      <c r="F4190">
        <v>28027</v>
      </c>
      <c r="G4190">
        <v>35.385352699999999</v>
      </c>
      <c r="H4190">
        <v>-80.691941299999996</v>
      </c>
      <c r="I4190">
        <v>2</v>
      </c>
      <c r="J4190">
        <v>5</v>
      </c>
      <c r="K4190">
        <v>1</v>
      </c>
      <c r="L4190" t="s">
        <v>14738</v>
      </c>
    </row>
    <row r="4191" spans="1:12" x14ac:dyDescent="0.2">
      <c r="A4191" t="s">
        <v>14739</v>
      </c>
      <c r="B4191" t="s">
        <v>14740</v>
      </c>
      <c r="C4191" t="s">
        <v>552</v>
      </c>
      <c r="D4191" t="s">
        <v>21</v>
      </c>
      <c r="E4191" t="s">
        <v>16</v>
      </c>
      <c r="F4191">
        <v>28208</v>
      </c>
      <c r="G4191">
        <v>35.220130286500002</v>
      </c>
      <c r="H4191">
        <v>-80.947476178399995</v>
      </c>
      <c r="I4191">
        <v>3.5</v>
      </c>
      <c r="J4191">
        <v>11</v>
      </c>
      <c r="K4191">
        <v>1</v>
      </c>
      <c r="L4191" t="s">
        <v>14741</v>
      </c>
    </row>
    <row r="4192" spans="1:12" x14ac:dyDescent="0.2">
      <c r="A4192" t="s">
        <v>14742</v>
      </c>
      <c r="B4192" t="s">
        <v>14743</v>
      </c>
      <c r="C4192" t="s">
        <v>14744</v>
      </c>
      <c r="D4192" t="s">
        <v>135</v>
      </c>
      <c r="E4192" t="s">
        <v>16</v>
      </c>
      <c r="F4192">
        <v>28105</v>
      </c>
      <c r="G4192">
        <v>35.133224531400003</v>
      </c>
      <c r="H4192">
        <v>-80.713151693300006</v>
      </c>
      <c r="I4192">
        <v>2.5</v>
      </c>
      <c r="J4192">
        <v>29</v>
      </c>
      <c r="K4192">
        <v>0</v>
      </c>
      <c r="L4192" t="s">
        <v>14745</v>
      </c>
    </row>
    <row r="4193" spans="1:12" x14ac:dyDescent="0.2">
      <c r="A4193" t="s">
        <v>14746</v>
      </c>
      <c r="B4193" t="s">
        <v>14747</v>
      </c>
      <c r="C4193" t="s">
        <v>14748</v>
      </c>
      <c r="D4193" t="s">
        <v>39</v>
      </c>
      <c r="E4193" t="s">
        <v>16</v>
      </c>
      <c r="F4193">
        <v>28027</v>
      </c>
      <c r="G4193">
        <v>35.369743</v>
      </c>
      <c r="H4193">
        <v>-80.722942000000003</v>
      </c>
      <c r="I4193">
        <v>2.5</v>
      </c>
      <c r="J4193">
        <v>3</v>
      </c>
      <c r="K4193">
        <v>1</v>
      </c>
      <c r="L4193" t="s">
        <v>1421</v>
      </c>
    </row>
    <row r="4194" spans="1:12" x14ac:dyDescent="0.2">
      <c r="A4194" t="s">
        <v>14749</v>
      </c>
      <c r="B4194" t="s">
        <v>2113</v>
      </c>
      <c r="C4194" t="s">
        <v>14750</v>
      </c>
      <c r="D4194" t="s">
        <v>295</v>
      </c>
      <c r="E4194" t="s">
        <v>16</v>
      </c>
      <c r="F4194">
        <v>28134</v>
      </c>
      <c r="G4194">
        <v>35.090153685899999</v>
      </c>
      <c r="H4194">
        <v>-80.879142880399996</v>
      </c>
      <c r="I4194">
        <v>2.5</v>
      </c>
      <c r="J4194">
        <v>11</v>
      </c>
      <c r="K4194">
        <v>0</v>
      </c>
      <c r="L4194" t="s">
        <v>6507</v>
      </c>
    </row>
    <row r="4195" spans="1:12" x14ac:dyDescent="0.2">
      <c r="A4195" t="s">
        <v>14751</v>
      </c>
      <c r="B4195" t="s">
        <v>14752</v>
      </c>
      <c r="C4195" t="s">
        <v>14753</v>
      </c>
      <c r="D4195" t="s">
        <v>21</v>
      </c>
      <c r="E4195" t="s">
        <v>16</v>
      </c>
      <c r="F4195">
        <v>28273</v>
      </c>
      <c r="G4195">
        <v>35.151173999999997</v>
      </c>
      <c r="H4195">
        <v>-80.939331999999993</v>
      </c>
      <c r="I4195">
        <v>2.5</v>
      </c>
      <c r="J4195">
        <v>12</v>
      </c>
      <c r="K4195">
        <v>1</v>
      </c>
      <c r="L4195" t="s">
        <v>1041</v>
      </c>
    </row>
    <row r="4196" spans="1:12" x14ac:dyDescent="0.2">
      <c r="A4196" t="s">
        <v>14754</v>
      </c>
      <c r="B4196" t="s">
        <v>14755</v>
      </c>
      <c r="C4196" t="s">
        <v>14756</v>
      </c>
      <c r="D4196" t="s">
        <v>21</v>
      </c>
      <c r="E4196" t="s">
        <v>16</v>
      </c>
      <c r="F4196">
        <v>28227</v>
      </c>
      <c r="G4196">
        <v>35.1658712256</v>
      </c>
      <c r="H4196">
        <v>-80.743144154500001</v>
      </c>
      <c r="I4196">
        <v>4</v>
      </c>
      <c r="J4196">
        <v>113</v>
      </c>
      <c r="K4196">
        <v>1</v>
      </c>
      <c r="L4196" t="s">
        <v>14757</v>
      </c>
    </row>
    <row r="4197" spans="1:12" x14ac:dyDescent="0.2">
      <c r="A4197" t="s">
        <v>14758</v>
      </c>
      <c r="B4197" t="s">
        <v>14759</v>
      </c>
      <c r="C4197" t="s">
        <v>14760</v>
      </c>
      <c r="D4197" t="s">
        <v>30</v>
      </c>
      <c r="E4197" t="s">
        <v>16</v>
      </c>
      <c r="F4197">
        <v>28054</v>
      </c>
      <c r="G4197">
        <v>35.266661300000003</v>
      </c>
      <c r="H4197">
        <v>-81.132706600000006</v>
      </c>
      <c r="I4197">
        <v>5</v>
      </c>
      <c r="J4197">
        <v>6</v>
      </c>
      <c r="K4197">
        <v>1</v>
      </c>
      <c r="L4197" t="s">
        <v>14761</v>
      </c>
    </row>
    <row r="4198" spans="1:12" x14ac:dyDescent="0.2">
      <c r="A4198" t="s">
        <v>14762</v>
      </c>
      <c r="B4198" t="s">
        <v>14763</v>
      </c>
      <c r="C4198" t="s">
        <v>14764</v>
      </c>
      <c r="D4198" t="s">
        <v>21</v>
      </c>
      <c r="E4198" t="s">
        <v>16</v>
      </c>
      <c r="F4198">
        <v>28227</v>
      </c>
      <c r="G4198">
        <v>35.177836900000003</v>
      </c>
      <c r="H4198">
        <v>-80.650178999999994</v>
      </c>
      <c r="I4198">
        <v>5</v>
      </c>
      <c r="J4198">
        <v>4</v>
      </c>
      <c r="K4198">
        <v>1</v>
      </c>
      <c r="L4198" t="s">
        <v>2069</v>
      </c>
    </row>
    <row r="4199" spans="1:12" x14ac:dyDescent="0.2">
      <c r="A4199" t="s">
        <v>14765</v>
      </c>
      <c r="B4199" t="s">
        <v>14766</v>
      </c>
      <c r="C4199" t="s">
        <v>14767</v>
      </c>
      <c r="D4199" t="s">
        <v>26</v>
      </c>
      <c r="E4199" t="s">
        <v>16</v>
      </c>
      <c r="F4199">
        <v>28078</v>
      </c>
      <c r="G4199">
        <v>35.406449500000001</v>
      </c>
      <c r="H4199">
        <v>-80.860178700000006</v>
      </c>
      <c r="I4199">
        <v>2.5</v>
      </c>
      <c r="J4199">
        <v>3</v>
      </c>
      <c r="K4199">
        <v>1</v>
      </c>
      <c r="L4199" t="s">
        <v>3695</v>
      </c>
    </row>
    <row r="4200" spans="1:12" x14ac:dyDescent="0.2">
      <c r="A4200" t="s">
        <v>14768</v>
      </c>
      <c r="B4200" t="s">
        <v>14769</v>
      </c>
      <c r="C4200" t="s">
        <v>14770</v>
      </c>
      <c r="D4200" t="s">
        <v>15</v>
      </c>
      <c r="E4200" t="s">
        <v>16</v>
      </c>
      <c r="F4200">
        <v>28031</v>
      </c>
      <c r="G4200">
        <v>35.482090100000001</v>
      </c>
      <c r="H4200">
        <v>-80.860892100000001</v>
      </c>
      <c r="I4200">
        <v>4</v>
      </c>
      <c r="J4200">
        <v>6</v>
      </c>
      <c r="K4200">
        <v>1</v>
      </c>
      <c r="L4200" t="s">
        <v>14771</v>
      </c>
    </row>
    <row r="4201" spans="1:12" x14ac:dyDescent="0.2">
      <c r="A4201" t="s">
        <v>14772</v>
      </c>
      <c r="B4201" t="s">
        <v>14773</v>
      </c>
      <c r="C4201" t="s">
        <v>14774</v>
      </c>
      <c r="D4201" t="s">
        <v>21</v>
      </c>
      <c r="E4201" t="s">
        <v>16</v>
      </c>
      <c r="F4201">
        <v>28205</v>
      </c>
      <c r="G4201">
        <v>35.201765299999998</v>
      </c>
      <c r="H4201">
        <v>-80.780864800000003</v>
      </c>
      <c r="I4201">
        <v>3</v>
      </c>
      <c r="J4201">
        <v>62</v>
      </c>
      <c r="K4201">
        <v>1</v>
      </c>
      <c r="L4201" t="s">
        <v>147</v>
      </c>
    </row>
    <row r="4202" spans="1:12" x14ac:dyDescent="0.2">
      <c r="A4202" t="e">
        <f>-nnr3g0OYykdGdaG9NEo_g</f>
        <v>#NAME?</v>
      </c>
      <c r="B4202" t="s">
        <v>14775</v>
      </c>
      <c r="C4202" t="s">
        <v>14776</v>
      </c>
      <c r="D4202" t="s">
        <v>30</v>
      </c>
      <c r="E4202" t="s">
        <v>16</v>
      </c>
      <c r="F4202">
        <v>28054</v>
      </c>
      <c r="G4202">
        <v>35.266900086699998</v>
      </c>
      <c r="H4202">
        <v>-81.174469488400007</v>
      </c>
      <c r="I4202">
        <v>3.5</v>
      </c>
      <c r="J4202">
        <v>6</v>
      </c>
      <c r="K4202">
        <v>1</v>
      </c>
      <c r="L4202" t="s">
        <v>14777</v>
      </c>
    </row>
    <row r="4203" spans="1:12" x14ac:dyDescent="0.2">
      <c r="A4203" t="s">
        <v>14778</v>
      </c>
      <c r="B4203" t="s">
        <v>14779</v>
      </c>
      <c r="C4203" t="s">
        <v>14780</v>
      </c>
      <c r="D4203" t="s">
        <v>21</v>
      </c>
      <c r="E4203" t="s">
        <v>16</v>
      </c>
      <c r="F4203">
        <v>28277</v>
      </c>
      <c r="G4203">
        <v>35.093998499999998</v>
      </c>
      <c r="H4203">
        <v>-80.787378099999998</v>
      </c>
      <c r="I4203">
        <v>3.5</v>
      </c>
      <c r="J4203">
        <v>3</v>
      </c>
      <c r="K4203">
        <v>1</v>
      </c>
      <c r="L4203" t="s">
        <v>14346</v>
      </c>
    </row>
    <row r="4204" spans="1:12" x14ac:dyDescent="0.2">
      <c r="A4204" t="s">
        <v>14781</v>
      </c>
      <c r="B4204" t="s">
        <v>14782</v>
      </c>
      <c r="C4204" t="s">
        <v>14783</v>
      </c>
      <c r="D4204" t="s">
        <v>21</v>
      </c>
      <c r="E4204" t="s">
        <v>16</v>
      </c>
      <c r="F4204">
        <v>28204</v>
      </c>
      <c r="G4204">
        <v>35.220862099999998</v>
      </c>
      <c r="H4204">
        <v>-80.817752100000007</v>
      </c>
      <c r="I4204">
        <v>4</v>
      </c>
      <c r="J4204">
        <v>46</v>
      </c>
      <c r="K4204">
        <v>1</v>
      </c>
      <c r="L4204" t="s">
        <v>14784</v>
      </c>
    </row>
    <row r="4205" spans="1:12" x14ac:dyDescent="0.2">
      <c r="A4205" t="s">
        <v>14785</v>
      </c>
      <c r="B4205" t="s">
        <v>14786</v>
      </c>
      <c r="C4205" t="s">
        <v>14787</v>
      </c>
      <c r="D4205" t="s">
        <v>21</v>
      </c>
      <c r="E4205" t="s">
        <v>16</v>
      </c>
      <c r="F4205">
        <v>28202</v>
      </c>
      <c r="G4205">
        <v>35.184775899999998</v>
      </c>
      <c r="H4205">
        <v>-80.731013799999999</v>
      </c>
      <c r="I4205">
        <v>5</v>
      </c>
      <c r="J4205">
        <v>4</v>
      </c>
      <c r="K4205">
        <v>1</v>
      </c>
      <c r="L4205" t="s">
        <v>2248</v>
      </c>
    </row>
    <row r="4206" spans="1:12" x14ac:dyDescent="0.2">
      <c r="A4206" t="s">
        <v>14788</v>
      </c>
      <c r="B4206" t="s">
        <v>14789</v>
      </c>
      <c r="C4206" t="s">
        <v>14790</v>
      </c>
      <c r="D4206" t="s">
        <v>21</v>
      </c>
      <c r="E4206" t="s">
        <v>16</v>
      </c>
      <c r="F4206">
        <v>28209</v>
      </c>
      <c r="G4206">
        <v>35.1705039</v>
      </c>
      <c r="H4206">
        <v>-80.846471399999999</v>
      </c>
      <c r="I4206">
        <v>4</v>
      </c>
      <c r="J4206">
        <v>121</v>
      </c>
      <c r="K4206">
        <v>1</v>
      </c>
      <c r="L4206" t="s">
        <v>5827</v>
      </c>
    </row>
    <row r="4207" spans="1:12" x14ac:dyDescent="0.2">
      <c r="A4207" t="s">
        <v>14791</v>
      </c>
      <c r="B4207" t="s">
        <v>14792</v>
      </c>
      <c r="C4207" t="s">
        <v>14793</v>
      </c>
      <c r="D4207" t="s">
        <v>135</v>
      </c>
      <c r="E4207" t="s">
        <v>16</v>
      </c>
      <c r="F4207">
        <v>28105</v>
      </c>
      <c r="G4207">
        <v>35.100404500000003</v>
      </c>
      <c r="H4207">
        <v>-80.677411399999997</v>
      </c>
      <c r="I4207">
        <v>2</v>
      </c>
      <c r="J4207">
        <v>4</v>
      </c>
      <c r="K4207">
        <v>1</v>
      </c>
      <c r="L4207" t="s">
        <v>14794</v>
      </c>
    </row>
    <row r="4208" spans="1:12" x14ac:dyDescent="0.2">
      <c r="A4208" t="s">
        <v>14795</v>
      </c>
      <c r="B4208" t="s">
        <v>14796</v>
      </c>
      <c r="C4208" t="s">
        <v>14797</v>
      </c>
      <c r="D4208" t="s">
        <v>21</v>
      </c>
      <c r="E4208" t="s">
        <v>16</v>
      </c>
      <c r="F4208">
        <v>28209</v>
      </c>
      <c r="G4208">
        <v>35.170606399999997</v>
      </c>
      <c r="H4208">
        <v>-80.849981799999995</v>
      </c>
      <c r="I4208">
        <v>2</v>
      </c>
      <c r="J4208">
        <v>12</v>
      </c>
      <c r="K4208">
        <v>1</v>
      </c>
      <c r="L4208" t="s">
        <v>14798</v>
      </c>
    </row>
    <row r="4209" spans="1:12" x14ac:dyDescent="0.2">
      <c r="A4209" t="s">
        <v>14799</v>
      </c>
      <c r="B4209" t="s">
        <v>14800</v>
      </c>
      <c r="C4209" t="s">
        <v>14801</v>
      </c>
      <c r="D4209" t="s">
        <v>15</v>
      </c>
      <c r="E4209" t="s">
        <v>16</v>
      </c>
      <c r="F4209">
        <v>28031</v>
      </c>
      <c r="G4209">
        <v>35.481901000000001</v>
      </c>
      <c r="H4209">
        <v>-80.873649999999998</v>
      </c>
      <c r="I4209">
        <v>3.5</v>
      </c>
      <c r="J4209">
        <v>3</v>
      </c>
      <c r="K4209">
        <v>0</v>
      </c>
      <c r="L4209" t="s">
        <v>14802</v>
      </c>
    </row>
    <row r="4210" spans="1:12" x14ac:dyDescent="0.2">
      <c r="A4210" t="s">
        <v>14803</v>
      </c>
      <c r="B4210" t="s">
        <v>14804</v>
      </c>
      <c r="C4210" t="s">
        <v>14805</v>
      </c>
      <c r="D4210" t="s">
        <v>21</v>
      </c>
      <c r="E4210" t="s">
        <v>16</v>
      </c>
      <c r="F4210">
        <v>28205</v>
      </c>
      <c r="G4210">
        <v>35.203721799999997</v>
      </c>
      <c r="H4210">
        <v>-80.760542400000006</v>
      </c>
      <c r="I4210">
        <v>4.5</v>
      </c>
      <c r="J4210">
        <v>21</v>
      </c>
      <c r="K4210">
        <v>1</v>
      </c>
      <c r="L4210" t="s">
        <v>14806</v>
      </c>
    </row>
    <row r="4211" spans="1:12" x14ac:dyDescent="0.2">
      <c r="A4211" t="s">
        <v>14807</v>
      </c>
      <c r="B4211" t="s">
        <v>14808</v>
      </c>
      <c r="C4211" t="s">
        <v>14809</v>
      </c>
      <c r="D4211" t="s">
        <v>135</v>
      </c>
      <c r="E4211" t="s">
        <v>16</v>
      </c>
      <c r="F4211">
        <v>28105</v>
      </c>
      <c r="G4211">
        <v>35.133062000000002</v>
      </c>
      <c r="H4211">
        <v>-80.709115999999995</v>
      </c>
      <c r="I4211">
        <v>3</v>
      </c>
      <c r="J4211">
        <v>84</v>
      </c>
      <c r="K4211">
        <v>1</v>
      </c>
      <c r="L4211" t="s">
        <v>14810</v>
      </c>
    </row>
    <row r="4212" spans="1:12" x14ac:dyDescent="0.2">
      <c r="A4212" t="s">
        <v>14811</v>
      </c>
      <c r="B4212" t="s">
        <v>891</v>
      </c>
      <c r="C4212" t="s">
        <v>14812</v>
      </c>
      <c r="D4212" t="s">
        <v>21</v>
      </c>
      <c r="E4212" t="s">
        <v>16</v>
      </c>
      <c r="F4212">
        <v>28215</v>
      </c>
      <c r="G4212">
        <v>35.246564399999997</v>
      </c>
      <c r="H4212">
        <v>-80.752067863899995</v>
      </c>
      <c r="I4212">
        <v>1</v>
      </c>
      <c r="J4212">
        <v>20</v>
      </c>
      <c r="K4212">
        <v>1</v>
      </c>
      <c r="L4212" t="s">
        <v>14813</v>
      </c>
    </row>
    <row r="4213" spans="1:12" x14ac:dyDescent="0.2">
      <c r="A4213" t="s">
        <v>14814</v>
      </c>
      <c r="B4213" t="s">
        <v>14815</v>
      </c>
      <c r="C4213" t="s">
        <v>14816</v>
      </c>
      <c r="D4213" t="s">
        <v>239</v>
      </c>
      <c r="E4213" t="s">
        <v>16</v>
      </c>
      <c r="F4213">
        <v>28173</v>
      </c>
      <c r="G4213">
        <v>34.954504999999997</v>
      </c>
      <c r="H4213">
        <v>-80.759740699999995</v>
      </c>
      <c r="I4213">
        <v>3</v>
      </c>
      <c r="J4213">
        <v>80</v>
      </c>
      <c r="K4213">
        <v>1</v>
      </c>
      <c r="L4213" t="s">
        <v>14817</v>
      </c>
    </row>
    <row r="4214" spans="1:12" x14ac:dyDescent="0.2">
      <c r="A4214" t="s">
        <v>14818</v>
      </c>
      <c r="B4214" t="s">
        <v>14819</v>
      </c>
      <c r="C4214" t="s">
        <v>14820</v>
      </c>
      <c r="D4214" t="s">
        <v>21</v>
      </c>
      <c r="E4214" t="s">
        <v>16</v>
      </c>
      <c r="F4214">
        <v>28273</v>
      </c>
      <c r="G4214">
        <v>35.103125400000003</v>
      </c>
      <c r="H4214">
        <v>-80.986287200000007</v>
      </c>
      <c r="I4214">
        <v>4</v>
      </c>
      <c r="J4214">
        <v>10</v>
      </c>
      <c r="K4214">
        <v>1</v>
      </c>
      <c r="L4214" t="s">
        <v>9152</v>
      </c>
    </row>
    <row r="4215" spans="1:12" x14ac:dyDescent="0.2">
      <c r="A4215" t="s">
        <v>14821</v>
      </c>
      <c r="B4215" t="s">
        <v>345</v>
      </c>
      <c r="C4215" t="s">
        <v>14822</v>
      </c>
      <c r="D4215" t="s">
        <v>21</v>
      </c>
      <c r="E4215" t="s">
        <v>16</v>
      </c>
      <c r="F4215">
        <v>28262</v>
      </c>
      <c r="G4215">
        <v>35.340252599999999</v>
      </c>
      <c r="H4215">
        <v>-80.764957899999999</v>
      </c>
      <c r="I4215">
        <v>3.5</v>
      </c>
      <c r="J4215">
        <v>18</v>
      </c>
      <c r="K4215">
        <v>1</v>
      </c>
      <c r="L4215" t="s">
        <v>14823</v>
      </c>
    </row>
    <row r="4216" spans="1:12" x14ac:dyDescent="0.2">
      <c r="A4216" t="s">
        <v>14824</v>
      </c>
      <c r="B4216" t="s">
        <v>14825</v>
      </c>
      <c r="C4216" t="s">
        <v>14826</v>
      </c>
      <c r="D4216" t="s">
        <v>21</v>
      </c>
      <c r="E4216" t="s">
        <v>16</v>
      </c>
      <c r="F4216">
        <v>28217</v>
      </c>
      <c r="G4216">
        <v>35.191929000000002</v>
      </c>
      <c r="H4216">
        <v>-80.8883759</v>
      </c>
      <c r="I4216">
        <v>2.5</v>
      </c>
      <c r="J4216">
        <v>3</v>
      </c>
      <c r="K4216">
        <v>1</v>
      </c>
      <c r="L4216" t="s">
        <v>14827</v>
      </c>
    </row>
    <row r="4217" spans="1:12" x14ac:dyDescent="0.2">
      <c r="A4217" t="s">
        <v>14828</v>
      </c>
      <c r="B4217" t="s">
        <v>14829</v>
      </c>
      <c r="C4217" t="s">
        <v>14830</v>
      </c>
      <c r="D4217" t="s">
        <v>359</v>
      </c>
      <c r="E4217" t="s">
        <v>16</v>
      </c>
      <c r="F4217">
        <v>28036</v>
      </c>
      <c r="G4217">
        <v>35.503158200000001</v>
      </c>
      <c r="H4217">
        <v>-80.863162000000003</v>
      </c>
      <c r="I4217">
        <v>4.5</v>
      </c>
      <c r="J4217">
        <v>14</v>
      </c>
      <c r="K4217">
        <v>1</v>
      </c>
      <c r="L4217" t="s">
        <v>14831</v>
      </c>
    </row>
    <row r="4218" spans="1:12" x14ac:dyDescent="0.2">
      <c r="A4218" t="s">
        <v>14832</v>
      </c>
      <c r="B4218" t="s">
        <v>14833</v>
      </c>
      <c r="C4218" t="s">
        <v>1146</v>
      </c>
      <c r="D4218" t="s">
        <v>135</v>
      </c>
      <c r="E4218" t="s">
        <v>16</v>
      </c>
      <c r="F4218">
        <v>28105</v>
      </c>
      <c r="G4218">
        <v>35.125605</v>
      </c>
      <c r="H4218">
        <v>-80.7293229</v>
      </c>
      <c r="I4218">
        <v>3.5</v>
      </c>
      <c r="J4218">
        <v>30</v>
      </c>
      <c r="K4218">
        <v>1</v>
      </c>
      <c r="L4218" t="s">
        <v>14834</v>
      </c>
    </row>
    <row r="4219" spans="1:12" x14ac:dyDescent="0.2">
      <c r="A4219" t="s">
        <v>14835</v>
      </c>
      <c r="B4219" t="s">
        <v>14836</v>
      </c>
      <c r="C4219" t="s">
        <v>14837</v>
      </c>
      <c r="D4219" t="s">
        <v>21</v>
      </c>
      <c r="E4219" t="s">
        <v>16</v>
      </c>
      <c r="F4219">
        <v>28204</v>
      </c>
      <c r="G4219">
        <v>35.214240099999998</v>
      </c>
      <c r="H4219">
        <v>-80.826975200000007</v>
      </c>
      <c r="I4219">
        <v>4</v>
      </c>
      <c r="J4219">
        <v>6</v>
      </c>
      <c r="K4219">
        <v>0</v>
      </c>
      <c r="L4219" t="s">
        <v>14838</v>
      </c>
    </row>
    <row r="4220" spans="1:12" x14ac:dyDescent="0.2">
      <c r="A4220" t="s">
        <v>14839</v>
      </c>
      <c r="B4220" t="s">
        <v>14840</v>
      </c>
      <c r="C4220" t="s">
        <v>9576</v>
      </c>
      <c r="D4220" t="s">
        <v>21</v>
      </c>
      <c r="E4220" t="s">
        <v>16</v>
      </c>
      <c r="F4220">
        <v>28227</v>
      </c>
      <c r="G4220">
        <v>35.172847400000002</v>
      </c>
      <c r="H4220">
        <v>-80.656803300000007</v>
      </c>
      <c r="I4220">
        <v>4.5</v>
      </c>
      <c r="J4220">
        <v>3</v>
      </c>
      <c r="K4220">
        <v>1</v>
      </c>
      <c r="L4220" t="s">
        <v>713</v>
      </c>
    </row>
    <row r="4221" spans="1:12" x14ac:dyDescent="0.2">
      <c r="A4221" t="s">
        <v>14841</v>
      </c>
      <c r="B4221" t="s">
        <v>438</v>
      </c>
      <c r="C4221" t="s">
        <v>14842</v>
      </c>
      <c r="D4221" t="s">
        <v>21</v>
      </c>
      <c r="E4221" t="s">
        <v>16</v>
      </c>
      <c r="F4221">
        <v>28262</v>
      </c>
      <c r="G4221">
        <v>35.312009000000003</v>
      </c>
      <c r="H4221">
        <v>-80.744776999999999</v>
      </c>
      <c r="I4221">
        <v>2.5</v>
      </c>
      <c r="J4221">
        <v>40</v>
      </c>
      <c r="K4221">
        <v>1</v>
      </c>
      <c r="L4221" t="s">
        <v>14843</v>
      </c>
    </row>
    <row r="4222" spans="1:12" x14ac:dyDescent="0.2">
      <c r="A4222" t="s">
        <v>14844</v>
      </c>
      <c r="B4222" t="s">
        <v>14845</v>
      </c>
      <c r="C4222" t="s">
        <v>14846</v>
      </c>
      <c r="D4222" t="s">
        <v>21</v>
      </c>
      <c r="E4222" t="s">
        <v>16</v>
      </c>
      <c r="F4222">
        <v>28270</v>
      </c>
      <c r="G4222">
        <v>35.147315200000001</v>
      </c>
      <c r="H4222">
        <v>-80.745735800000006</v>
      </c>
      <c r="I4222">
        <v>3.5</v>
      </c>
      <c r="J4222">
        <v>10</v>
      </c>
      <c r="K4222">
        <v>0</v>
      </c>
      <c r="L4222" t="s">
        <v>14847</v>
      </c>
    </row>
    <row r="4223" spans="1:12" x14ac:dyDescent="0.2">
      <c r="A4223" t="s">
        <v>14848</v>
      </c>
      <c r="B4223" t="s">
        <v>14849</v>
      </c>
      <c r="C4223" t="s">
        <v>14850</v>
      </c>
      <c r="D4223" t="s">
        <v>21</v>
      </c>
      <c r="E4223" t="s">
        <v>16</v>
      </c>
      <c r="F4223">
        <v>28202</v>
      </c>
      <c r="G4223">
        <v>35.222625499999999</v>
      </c>
      <c r="H4223">
        <v>-80.832395599999998</v>
      </c>
      <c r="I4223">
        <v>4</v>
      </c>
      <c r="J4223">
        <v>3</v>
      </c>
      <c r="K4223">
        <v>0</v>
      </c>
      <c r="L4223" t="s">
        <v>14851</v>
      </c>
    </row>
    <row r="4224" spans="1:12" x14ac:dyDescent="0.2">
      <c r="A4224" t="e">
        <f>-Hc05Apc21SUch8MraU2Lw</f>
        <v>#NAME?</v>
      </c>
      <c r="B4224" t="s">
        <v>14852</v>
      </c>
      <c r="C4224" t="s">
        <v>14853</v>
      </c>
      <c r="D4224" t="s">
        <v>21</v>
      </c>
      <c r="E4224" t="s">
        <v>16</v>
      </c>
      <c r="F4224">
        <v>28203</v>
      </c>
      <c r="G4224">
        <v>35.2069166</v>
      </c>
      <c r="H4224">
        <v>-80.859691299999994</v>
      </c>
      <c r="I4224">
        <v>3.5</v>
      </c>
      <c r="J4224">
        <v>11</v>
      </c>
      <c r="K4224">
        <v>1</v>
      </c>
      <c r="L4224" t="s">
        <v>14854</v>
      </c>
    </row>
    <row r="4225" spans="1:12" x14ac:dyDescent="0.2">
      <c r="A4225" t="s">
        <v>14855</v>
      </c>
      <c r="B4225" t="s">
        <v>6122</v>
      </c>
      <c r="C4225" t="s">
        <v>14856</v>
      </c>
      <c r="D4225" t="s">
        <v>21</v>
      </c>
      <c r="E4225" t="s">
        <v>16</v>
      </c>
      <c r="F4225">
        <v>28278</v>
      </c>
      <c r="G4225">
        <v>35.101332499999998</v>
      </c>
      <c r="H4225">
        <v>-80.992549999999994</v>
      </c>
      <c r="I4225">
        <v>4.5</v>
      </c>
      <c r="J4225">
        <v>6</v>
      </c>
      <c r="K4225">
        <v>1</v>
      </c>
      <c r="L4225" t="s">
        <v>14857</v>
      </c>
    </row>
    <row r="4226" spans="1:12" x14ac:dyDescent="0.2">
      <c r="A4226" t="s">
        <v>14858</v>
      </c>
      <c r="B4226" t="s">
        <v>14859</v>
      </c>
      <c r="D4226" t="s">
        <v>21</v>
      </c>
      <c r="E4226" t="s">
        <v>16</v>
      </c>
      <c r="F4226">
        <v>28269</v>
      </c>
      <c r="G4226">
        <v>35.3352529</v>
      </c>
      <c r="H4226">
        <v>-80.799018500000003</v>
      </c>
      <c r="I4226">
        <v>5</v>
      </c>
      <c r="J4226">
        <v>7</v>
      </c>
      <c r="K4226">
        <v>1</v>
      </c>
      <c r="L4226" t="s">
        <v>14860</v>
      </c>
    </row>
    <row r="4227" spans="1:12" x14ac:dyDescent="0.2">
      <c r="A4227" t="s">
        <v>14861</v>
      </c>
      <c r="B4227" t="s">
        <v>14862</v>
      </c>
      <c r="C4227" t="s">
        <v>14863</v>
      </c>
      <c r="D4227" t="s">
        <v>21</v>
      </c>
      <c r="E4227" t="s">
        <v>16</v>
      </c>
      <c r="F4227">
        <v>28203</v>
      </c>
      <c r="G4227">
        <v>35.200723199999999</v>
      </c>
      <c r="H4227">
        <v>-80.875202000000002</v>
      </c>
      <c r="I4227">
        <v>4.5</v>
      </c>
      <c r="J4227">
        <v>12</v>
      </c>
      <c r="K4227">
        <v>1</v>
      </c>
      <c r="L4227" t="s">
        <v>14864</v>
      </c>
    </row>
    <row r="4228" spans="1:12" x14ac:dyDescent="0.2">
      <c r="A4228" t="s">
        <v>14865</v>
      </c>
      <c r="B4228" t="s">
        <v>14866</v>
      </c>
      <c r="C4228" t="s">
        <v>14867</v>
      </c>
      <c r="D4228" t="s">
        <v>21</v>
      </c>
      <c r="E4228" t="s">
        <v>16</v>
      </c>
      <c r="F4228">
        <v>28262</v>
      </c>
      <c r="G4228">
        <v>35.3020949</v>
      </c>
      <c r="H4228">
        <v>-80.747717399999999</v>
      </c>
      <c r="I4228">
        <v>3.5</v>
      </c>
      <c r="J4228">
        <v>140</v>
      </c>
      <c r="K4228">
        <v>1</v>
      </c>
      <c r="L4228" t="s">
        <v>6240</v>
      </c>
    </row>
    <row r="4229" spans="1:12" x14ac:dyDescent="0.2">
      <c r="A4229" t="s">
        <v>14868</v>
      </c>
      <c r="B4229" t="s">
        <v>2239</v>
      </c>
      <c r="C4229" t="s">
        <v>14869</v>
      </c>
      <c r="D4229" t="s">
        <v>30</v>
      </c>
      <c r="E4229" t="s">
        <v>16</v>
      </c>
      <c r="F4229">
        <v>28054</v>
      </c>
      <c r="G4229">
        <v>35.273299999999999</v>
      </c>
      <c r="H4229">
        <v>-81.135599999999997</v>
      </c>
      <c r="I4229">
        <v>2</v>
      </c>
      <c r="J4229">
        <v>5</v>
      </c>
      <c r="K4229">
        <v>1</v>
      </c>
      <c r="L4229" t="s">
        <v>4826</v>
      </c>
    </row>
    <row r="4230" spans="1:12" x14ac:dyDescent="0.2">
      <c r="A4230" t="s">
        <v>14870</v>
      </c>
      <c r="B4230" t="s">
        <v>14871</v>
      </c>
      <c r="C4230" t="s">
        <v>14872</v>
      </c>
      <c r="D4230" t="s">
        <v>21</v>
      </c>
      <c r="E4230" t="s">
        <v>16</v>
      </c>
      <c r="F4230">
        <v>28208</v>
      </c>
      <c r="G4230">
        <v>35.190291700000003</v>
      </c>
      <c r="H4230">
        <v>-80.930350700000005</v>
      </c>
      <c r="I4230">
        <v>3</v>
      </c>
      <c r="J4230">
        <v>26</v>
      </c>
      <c r="K4230">
        <v>0</v>
      </c>
      <c r="L4230" t="s">
        <v>3548</v>
      </c>
    </row>
    <row r="4231" spans="1:12" x14ac:dyDescent="0.2">
      <c r="A4231" t="s">
        <v>14873</v>
      </c>
      <c r="B4231" t="s">
        <v>1265</v>
      </c>
      <c r="C4231" t="s">
        <v>8961</v>
      </c>
      <c r="D4231" t="s">
        <v>21</v>
      </c>
      <c r="E4231" t="s">
        <v>16</v>
      </c>
      <c r="F4231">
        <v>28278</v>
      </c>
      <c r="G4231">
        <v>35.1032504</v>
      </c>
      <c r="H4231">
        <v>-80.990819700000003</v>
      </c>
      <c r="I4231">
        <v>3.5</v>
      </c>
      <c r="J4231">
        <v>7</v>
      </c>
      <c r="K4231">
        <v>1</v>
      </c>
      <c r="L4231" t="s">
        <v>14874</v>
      </c>
    </row>
    <row r="4232" spans="1:12" x14ac:dyDescent="0.2">
      <c r="A4232" t="s">
        <v>14875</v>
      </c>
      <c r="B4232" t="s">
        <v>14876</v>
      </c>
      <c r="C4232" t="s">
        <v>13611</v>
      </c>
      <c r="D4232" t="s">
        <v>21</v>
      </c>
      <c r="E4232" t="s">
        <v>16</v>
      </c>
      <c r="F4232">
        <v>28277</v>
      </c>
      <c r="G4232">
        <v>35.114291961299998</v>
      </c>
      <c r="H4232">
        <v>-80.762557983400001</v>
      </c>
      <c r="I4232">
        <v>3</v>
      </c>
      <c r="J4232">
        <v>17</v>
      </c>
      <c r="K4232">
        <v>1</v>
      </c>
      <c r="L4232" t="s">
        <v>14877</v>
      </c>
    </row>
    <row r="4233" spans="1:12" x14ac:dyDescent="0.2">
      <c r="A4233" t="s">
        <v>14878</v>
      </c>
      <c r="B4233" t="s">
        <v>14879</v>
      </c>
      <c r="C4233" t="s">
        <v>14880</v>
      </c>
      <c r="D4233" t="s">
        <v>643</v>
      </c>
      <c r="E4233" t="s">
        <v>16</v>
      </c>
      <c r="F4233">
        <v>28079</v>
      </c>
      <c r="G4233">
        <v>35.072889000000004</v>
      </c>
      <c r="H4233">
        <v>-80.641081999999997</v>
      </c>
      <c r="I4233">
        <v>4.5</v>
      </c>
      <c r="J4233">
        <v>9</v>
      </c>
      <c r="K4233">
        <v>1</v>
      </c>
      <c r="L4233" t="s">
        <v>14881</v>
      </c>
    </row>
    <row r="4234" spans="1:12" x14ac:dyDescent="0.2">
      <c r="A4234" t="s">
        <v>14882</v>
      </c>
      <c r="B4234" t="s">
        <v>14883</v>
      </c>
      <c r="C4234" t="s">
        <v>14884</v>
      </c>
      <c r="D4234" t="s">
        <v>39</v>
      </c>
      <c r="E4234" t="s">
        <v>16</v>
      </c>
      <c r="F4234">
        <v>28025</v>
      </c>
      <c r="G4234">
        <v>35.447144000000002</v>
      </c>
      <c r="H4234">
        <v>-80.600264999999993</v>
      </c>
      <c r="I4234">
        <v>3.5</v>
      </c>
      <c r="J4234">
        <v>37</v>
      </c>
      <c r="K4234">
        <v>1</v>
      </c>
      <c r="L4234" t="s">
        <v>12495</v>
      </c>
    </row>
    <row r="4235" spans="1:12" x14ac:dyDescent="0.2">
      <c r="A4235" t="s">
        <v>14885</v>
      </c>
      <c r="B4235" t="s">
        <v>14886</v>
      </c>
      <c r="C4235" t="s">
        <v>14887</v>
      </c>
      <c r="D4235" t="s">
        <v>21</v>
      </c>
      <c r="E4235" t="s">
        <v>16</v>
      </c>
      <c r="F4235">
        <v>28270</v>
      </c>
      <c r="G4235">
        <v>35.140787000000003</v>
      </c>
      <c r="H4235">
        <v>-80.740696</v>
      </c>
      <c r="I4235">
        <v>3</v>
      </c>
      <c r="J4235">
        <v>25</v>
      </c>
      <c r="K4235">
        <v>0</v>
      </c>
      <c r="L4235" t="s">
        <v>14888</v>
      </c>
    </row>
    <row r="4236" spans="1:12" x14ac:dyDescent="0.2">
      <c r="A4236" t="s">
        <v>14889</v>
      </c>
      <c r="B4236" t="s">
        <v>14890</v>
      </c>
      <c r="C4236" t="s">
        <v>14891</v>
      </c>
      <c r="D4236" t="s">
        <v>21</v>
      </c>
      <c r="E4236" t="s">
        <v>16</v>
      </c>
      <c r="F4236">
        <v>28203</v>
      </c>
      <c r="G4236">
        <v>35.210706999999999</v>
      </c>
      <c r="H4236">
        <v>-80.859637000000006</v>
      </c>
      <c r="I4236">
        <v>2.5</v>
      </c>
      <c r="J4236">
        <v>23</v>
      </c>
      <c r="K4236">
        <v>0</v>
      </c>
      <c r="L4236" t="s">
        <v>2905</v>
      </c>
    </row>
    <row r="4237" spans="1:12" x14ac:dyDescent="0.2">
      <c r="A4237" t="s">
        <v>14892</v>
      </c>
      <c r="B4237" t="s">
        <v>14893</v>
      </c>
      <c r="C4237" t="s">
        <v>14894</v>
      </c>
      <c r="D4237" t="s">
        <v>21</v>
      </c>
      <c r="E4237" t="s">
        <v>16</v>
      </c>
      <c r="F4237">
        <v>28205</v>
      </c>
      <c r="G4237">
        <v>35.204256100000002</v>
      </c>
      <c r="H4237">
        <v>-80.808753600000003</v>
      </c>
      <c r="I4237">
        <v>4</v>
      </c>
      <c r="J4237">
        <v>242</v>
      </c>
      <c r="K4237">
        <v>1</v>
      </c>
      <c r="L4237" t="s">
        <v>1547</v>
      </c>
    </row>
    <row r="4238" spans="1:12" x14ac:dyDescent="0.2">
      <c r="A4238" t="s">
        <v>14895</v>
      </c>
      <c r="B4238" t="s">
        <v>1926</v>
      </c>
      <c r="C4238" t="s">
        <v>14896</v>
      </c>
      <c r="D4238" t="s">
        <v>21</v>
      </c>
      <c r="E4238" t="s">
        <v>16</v>
      </c>
      <c r="F4238">
        <v>28203</v>
      </c>
      <c r="G4238">
        <v>35.2042839</v>
      </c>
      <c r="H4238">
        <v>-80.863183599999999</v>
      </c>
      <c r="I4238">
        <v>4</v>
      </c>
      <c r="J4238">
        <v>37</v>
      </c>
      <c r="K4238">
        <v>1</v>
      </c>
      <c r="L4238" t="s">
        <v>1928</v>
      </c>
    </row>
    <row r="4239" spans="1:12" x14ac:dyDescent="0.2">
      <c r="A4239" t="s">
        <v>14897</v>
      </c>
      <c r="B4239" t="s">
        <v>14898</v>
      </c>
      <c r="C4239" t="s">
        <v>14899</v>
      </c>
      <c r="D4239" t="s">
        <v>21</v>
      </c>
      <c r="E4239" t="s">
        <v>16</v>
      </c>
      <c r="F4239">
        <v>28209</v>
      </c>
      <c r="G4239">
        <v>35.161133399999997</v>
      </c>
      <c r="H4239">
        <v>-80.849282299999999</v>
      </c>
      <c r="I4239">
        <v>5</v>
      </c>
      <c r="J4239">
        <v>28</v>
      </c>
      <c r="K4239">
        <v>1</v>
      </c>
      <c r="L4239" t="s">
        <v>14900</v>
      </c>
    </row>
    <row r="4240" spans="1:12" x14ac:dyDescent="0.2">
      <c r="A4240" t="s">
        <v>14901</v>
      </c>
      <c r="B4240" t="s">
        <v>14902</v>
      </c>
      <c r="D4240" t="s">
        <v>643</v>
      </c>
      <c r="E4240" t="s">
        <v>16</v>
      </c>
      <c r="G4240">
        <v>35.220454222699999</v>
      </c>
      <c r="H4240">
        <v>-80.843969036000004</v>
      </c>
      <c r="I4240">
        <v>5</v>
      </c>
      <c r="J4240">
        <v>3</v>
      </c>
      <c r="K4240">
        <v>1</v>
      </c>
      <c r="L4240" t="s">
        <v>1202</v>
      </c>
    </row>
    <row r="4241" spans="1:12" x14ac:dyDescent="0.2">
      <c r="A4241" t="s">
        <v>14903</v>
      </c>
      <c r="B4241" t="s">
        <v>1294</v>
      </c>
      <c r="C4241" t="s">
        <v>14904</v>
      </c>
      <c r="D4241" t="s">
        <v>135</v>
      </c>
      <c r="E4241" t="s">
        <v>16</v>
      </c>
      <c r="F4241">
        <v>28105</v>
      </c>
      <c r="G4241">
        <v>35.1039421037</v>
      </c>
      <c r="H4241">
        <v>-80.680786513399994</v>
      </c>
      <c r="I4241">
        <v>5</v>
      </c>
      <c r="J4241">
        <v>4</v>
      </c>
      <c r="K4241">
        <v>1</v>
      </c>
      <c r="L4241" t="s">
        <v>11072</v>
      </c>
    </row>
    <row r="4242" spans="1:12" x14ac:dyDescent="0.2">
      <c r="A4242" t="s">
        <v>14905</v>
      </c>
      <c r="B4242" t="s">
        <v>14906</v>
      </c>
      <c r="C4242" t="s">
        <v>14907</v>
      </c>
      <c r="D4242" t="s">
        <v>21</v>
      </c>
      <c r="E4242" t="s">
        <v>16</v>
      </c>
      <c r="F4242">
        <v>28205</v>
      </c>
      <c r="G4242">
        <v>35.220612600000003</v>
      </c>
      <c r="H4242">
        <v>-80.813346999999993</v>
      </c>
      <c r="I4242">
        <v>2.5</v>
      </c>
      <c r="J4242">
        <v>123</v>
      </c>
      <c r="K4242">
        <v>1</v>
      </c>
      <c r="L4242" t="s">
        <v>14908</v>
      </c>
    </row>
    <row r="4243" spans="1:12" x14ac:dyDescent="0.2">
      <c r="A4243" t="s">
        <v>14909</v>
      </c>
      <c r="B4243" t="s">
        <v>14910</v>
      </c>
      <c r="C4243" t="s">
        <v>14911</v>
      </c>
      <c r="D4243" t="s">
        <v>135</v>
      </c>
      <c r="E4243" t="s">
        <v>16</v>
      </c>
      <c r="F4243">
        <v>28105</v>
      </c>
      <c r="G4243">
        <v>35.1189465</v>
      </c>
      <c r="H4243">
        <v>-80.6964586</v>
      </c>
      <c r="I4243">
        <v>4</v>
      </c>
      <c r="J4243">
        <v>13</v>
      </c>
      <c r="K4243">
        <v>0</v>
      </c>
      <c r="L4243" t="s">
        <v>287</v>
      </c>
    </row>
    <row r="4244" spans="1:12" x14ac:dyDescent="0.2">
      <c r="A4244" t="s">
        <v>14912</v>
      </c>
      <c r="B4244" t="s">
        <v>14913</v>
      </c>
      <c r="C4244" t="s">
        <v>14914</v>
      </c>
      <c r="D4244" t="s">
        <v>21</v>
      </c>
      <c r="E4244" t="s">
        <v>16</v>
      </c>
      <c r="F4244">
        <v>28202</v>
      </c>
      <c r="G4244">
        <v>35.225596000000003</v>
      </c>
      <c r="H4244">
        <v>-80.846564000000001</v>
      </c>
      <c r="I4244">
        <v>3</v>
      </c>
      <c r="J4244">
        <v>3</v>
      </c>
      <c r="K4244">
        <v>1</v>
      </c>
      <c r="L4244" t="s">
        <v>14915</v>
      </c>
    </row>
    <row r="4245" spans="1:12" x14ac:dyDescent="0.2">
      <c r="A4245" t="s">
        <v>14916</v>
      </c>
      <c r="B4245" t="s">
        <v>14917</v>
      </c>
      <c r="C4245" t="s">
        <v>14918</v>
      </c>
      <c r="D4245" t="s">
        <v>21</v>
      </c>
      <c r="E4245" t="s">
        <v>16</v>
      </c>
      <c r="F4245">
        <v>28206</v>
      </c>
      <c r="G4245">
        <v>35.267097300000003</v>
      </c>
      <c r="H4245">
        <v>-80.813036699999998</v>
      </c>
      <c r="I4245">
        <v>3.5</v>
      </c>
      <c r="J4245">
        <v>3</v>
      </c>
      <c r="K4245">
        <v>1</v>
      </c>
      <c r="L4245" t="s">
        <v>14919</v>
      </c>
    </row>
    <row r="4246" spans="1:12" x14ac:dyDescent="0.2">
      <c r="A4246" t="s">
        <v>14920</v>
      </c>
      <c r="B4246" t="s">
        <v>3106</v>
      </c>
      <c r="C4246" t="s">
        <v>14921</v>
      </c>
      <c r="D4246" t="s">
        <v>135</v>
      </c>
      <c r="E4246" t="s">
        <v>16</v>
      </c>
      <c r="F4246">
        <v>28105</v>
      </c>
      <c r="G4246">
        <v>35.123306599999999</v>
      </c>
      <c r="H4246">
        <v>-80.726552299999994</v>
      </c>
      <c r="I4246">
        <v>4</v>
      </c>
      <c r="J4246">
        <v>9</v>
      </c>
      <c r="K4246">
        <v>1</v>
      </c>
      <c r="L4246" t="s">
        <v>3108</v>
      </c>
    </row>
    <row r="4247" spans="1:12" x14ac:dyDescent="0.2">
      <c r="A4247" t="s">
        <v>14922</v>
      </c>
      <c r="B4247" t="s">
        <v>14923</v>
      </c>
      <c r="C4247" t="s">
        <v>14924</v>
      </c>
      <c r="D4247" t="s">
        <v>21</v>
      </c>
      <c r="E4247" t="s">
        <v>16</v>
      </c>
      <c r="F4247">
        <v>28203</v>
      </c>
      <c r="G4247">
        <v>35.206262000000002</v>
      </c>
      <c r="H4247">
        <v>-80.865585899999999</v>
      </c>
      <c r="I4247">
        <v>5</v>
      </c>
      <c r="J4247">
        <v>3</v>
      </c>
      <c r="K4247">
        <v>1</v>
      </c>
      <c r="L4247" t="s">
        <v>14925</v>
      </c>
    </row>
    <row r="4248" spans="1:12" x14ac:dyDescent="0.2">
      <c r="A4248" t="s">
        <v>14926</v>
      </c>
      <c r="B4248" t="s">
        <v>14927</v>
      </c>
      <c r="C4248" t="s">
        <v>14928</v>
      </c>
      <c r="D4248" t="s">
        <v>21</v>
      </c>
      <c r="E4248" t="s">
        <v>16</v>
      </c>
      <c r="F4248">
        <v>28204</v>
      </c>
      <c r="G4248">
        <v>35.212822199999998</v>
      </c>
      <c r="H4248">
        <v>-80.818576300000004</v>
      </c>
      <c r="I4248">
        <v>4</v>
      </c>
      <c r="J4248">
        <v>39</v>
      </c>
      <c r="K4248">
        <v>1</v>
      </c>
      <c r="L4248" t="s">
        <v>14346</v>
      </c>
    </row>
    <row r="4249" spans="1:12" x14ac:dyDescent="0.2">
      <c r="A4249" t="s">
        <v>14929</v>
      </c>
      <c r="B4249" t="s">
        <v>14930</v>
      </c>
      <c r="C4249" t="s">
        <v>14931</v>
      </c>
      <c r="D4249" t="s">
        <v>39</v>
      </c>
      <c r="E4249" t="s">
        <v>16</v>
      </c>
      <c r="F4249">
        <v>28027</v>
      </c>
      <c r="G4249">
        <v>35.414710999999997</v>
      </c>
      <c r="H4249">
        <v>-80.602885000000001</v>
      </c>
      <c r="I4249">
        <v>4.5</v>
      </c>
      <c r="J4249">
        <v>58</v>
      </c>
      <c r="K4249">
        <v>1</v>
      </c>
      <c r="L4249" t="s">
        <v>5299</v>
      </c>
    </row>
    <row r="4250" spans="1:12" x14ac:dyDescent="0.2">
      <c r="A4250" t="s">
        <v>14932</v>
      </c>
      <c r="B4250" t="s">
        <v>2257</v>
      </c>
      <c r="C4250" t="s">
        <v>14933</v>
      </c>
      <c r="D4250" t="s">
        <v>21</v>
      </c>
      <c r="E4250" t="s">
        <v>16</v>
      </c>
      <c r="F4250">
        <v>28226</v>
      </c>
      <c r="G4250">
        <v>35.089480299999998</v>
      </c>
      <c r="H4250">
        <v>-80.869373999999993</v>
      </c>
      <c r="I4250">
        <v>3</v>
      </c>
      <c r="J4250">
        <v>25</v>
      </c>
      <c r="K4250">
        <v>1</v>
      </c>
      <c r="L4250" t="s">
        <v>14934</v>
      </c>
    </row>
    <row r="4251" spans="1:12" x14ac:dyDescent="0.2">
      <c r="A4251" t="s">
        <v>14935</v>
      </c>
      <c r="B4251" t="s">
        <v>14936</v>
      </c>
      <c r="C4251" t="s">
        <v>14937</v>
      </c>
      <c r="D4251" t="s">
        <v>21</v>
      </c>
      <c r="E4251" t="s">
        <v>16</v>
      </c>
      <c r="F4251">
        <v>28211</v>
      </c>
      <c r="G4251">
        <v>35.1557472</v>
      </c>
      <c r="H4251">
        <v>-80.824102499999995</v>
      </c>
      <c r="I4251">
        <v>4</v>
      </c>
      <c r="J4251">
        <v>4</v>
      </c>
      <c r="K4251">
        <v>1</v>
      </c>
      <c r="L4251" t="s">
        <v>14938</v>
      </c>
    </row>
    <row r="4252" spans="1:12" x14ac:dyDescent="0.2">
      <c r="A4252" t="s">
        <v>14939</v>
      </c>
      <c r="B4252" t="s">
        <v>14940</v>
      </c>
      <c r="C4252" t="s">
        <v>14941</v>
      </c>
      <c r="D4252" t="s">
        <v>21</v>
      </c>
      <c r="E4252" t="s">
        <v>16</v>
      </c>
      <c r="F4252">
        <v>28208</v>
      </c>
      <c r="G4252">
        <v>35.224803999999999</v>
      </c>
      <c r="H4252">
        <v>-80.956029000000001</v>
      </c>
      <c r="I4252">
        <v>4.5</v>
      </c>
      <c r="J4252">
        <v>50</v>
      </c>
      <c r="K4252">
        <v>1</v>
      </c>
      <c r="L4252" t="s">
        <v>14942</v>
      </c>
    </row>
    <row r="4253" spans="1:12" x14ac:dyDescent="0.2">
      <c r="A4253" t="s">
        <v>14943</v>
      </c>
      <c r="B4253" t="s">
        <v>14944</v>
      </c>
      <c r="C4253" t="s">
        <v>14945</v>
      </c>
      <c r="D4253" t="s">
        <v>26</v>
      </c>
      <c r="E4253" t="s">
        <v>16</v>
      </c>
      <c r="F4253">
        <v>28078</v>
      </c>
      <c r="G4253">
        <v>35.441000000000003</v>
      </c>
      <c r="H4253">
        <v>-80.872846100000004</v>
      </c>
      <c r="I4253">
        <v>2</v>
      </c>
      <c r="J4253">
        <v>10</v>
      </c>
      <c r="K4253">
        <v>1</v>
      </c>
      <c r="L4253" t="s">
        <v>14946</v>
      </c>
    </row>
    <row r="4254" spans="1:12" x14ac:dyDescent="0.2">
      <c r="A4254" t="s">
        <v>14947</v>
      </c>
      <c r="B4254" t="s">
        <v>14948</v>
      </c>
      <c r="C4254" t="s">
        <v>14949</v>
      </c>
      <c r="D4254" t="s">
        <v>21</v>
      </c>
      <c r="E4254" t="s">
        <v>16</v>
      </c>
      <c r="F4254">
        <v>28269</v>
      </c>
      <c r="G4254">
        <v>35.342572400000002</v>
      </c>
      <c r="H4254">
        <v>-80.770850800000005</v>
      </c>
      <c r="I4254">
        <v>3</v>
      </c>
      <c r="J4254">
        <v>11</v>
      </c>
      <c r="K4254">
        <v>0</v>
      </c>
      <c r="L4254" t="s">
        <v>14950</v>
      </c>
    </row>
    <row r="4255" spans="1:12" x14ac:dyDescent="0.2">
      <c r="A4255" t="s">
        <v>14951</v>
      </c>
      <c r="B4255" t="s">
        <v>14952</v>
      </c>
      <c r="C4255" t="s">
        <v>14953</v>
      </c>
      <c r="D4255" t="s">
        <v>21</v>
      </c>
      <c r="E4255" t="s">
        <v>16</v>
      </c>
      <c r="F4255">
        <v>28214</v>
      </c>
      <c r="G4255">
        <v>35.239853099999998</v>
      </c>
      <c r="H4255">
        <v>-80.941638499999996</v>
      </c>
      <c r="I4255">
        <v>1</v>
      </c>
      <c r="J4255">
        <v>3</v>
      </c>
      <c r="K4255">
        <v>1</v>
      </c>
      <c r="L4255" t="s">
        <v>923</v>
      </c>
    </row>
    <row r="4256" spans="1:12" x14ac:dyDescent="0.2">
      <c r="A4256" t="s">
        <v>14954</v>
      </c>
      <c r="B4256" t="s">
        <v>14955</v>
      </c>
      <c r="C4256" t="s">
        <v>14956</v>
      </c>
      <c r="D4256" t="s">
        <v>21</v>
      </c>
      <c r="E4256" t="s">
        <v>16</v>
      </c>
      <c r="F4256">
        <v>28203</v>
      </c>
      <c r="G4256">
        <v>35.216036299999999</v>
      </c>
      <c r="H4256">
        <v>-80.853801099999998</v>
      </c>
      <c r="I4256">
        <v>3.5</v>
      </c>
      <c r="J4256">
        <v>62</v>
      </c>
      <c r="K4256">
        <v>0</v>
      </c>
      <c r="L4256" t="s">
        <v>14957</v>
      </c>
    </row>
    <row r="4257" spans="1:12" x14ac:dyDescent="0.2">
      <c r="A4257" t="s">
        <v>14958</v>
      </c>
      <c r="B4257" t="s">
        <v>14959</v>
      </c>
      <c r="C4257" t="s">
        <v>14960</v>
      </c>
      <c r="D4257" t="s">
        <v>21</v>
      </c>
      <c r="E4257" t="s">
        <v>16</v>
      </c>
      <c r="F4257">
        <v>28214</v>
      </c>
      <c r="G4257">
        <v>35.2539187</v>
      </c>
      <c r="H4257">
        <v>-81.000725700000004</v>
      </c>
      <c r="I4257">
        <v>5</v>
      </c>
      <c r="J4257">
        <v>3</v>
      </c>
      <c r="K4257">
        <v>1</v>
      </c>
      <c r="L4257" t="s">
        <v>14961</v>
      </c>
    </row>
    <row r="4258" spans="1:12" x14ac:dyDescent="0.2">
      <c r="A4258" t="s">
        <v>14962</v>
      </c>
      <c r="B4258" t="s">
        <v>14963</v>
      </c>
      <c r="C4258" t="s">
        <v>14964</v>
      </c>
      <c r="D4258" t="s">
        <v>135</v>
      </c>
      <c r="E4258" t="s">
        <v>16</v>
      </c>
      <c r="F4258">
        <v>28104</v>
      </c>
      <c r="G4258">
        <v>35.085501999999998</v>
      </c>
      <c r="H4258">
        <v>-80.675523999999996</v>
      </c>
      <c r="I4258">
        <v>5</v>
      </c>
      <c r="J4258">
        <v>3</v>
      </c>
      <c r="K4258">
        <v>1</v>
      </c>
      <c r="L4258" t="s">
        <v>2069</v>
      </c>
    </row>
    <row r="4259" spans="1:12" x14ac:dyDescent="0.2">
      <c r="A4259" t="s">
        <v>14965</v>
      </c>
      <c r="B4259" t="s">
        <v>14966</v>
      </c>
      <c r="C4259" t="s">
        <v>14967</v>
      </c>
      <c r="D4259" t="s">
        <v>21</v>
      </c>
      <c r="E4259" t="s">
        <v>16</v>
      </c>
      <c r="F4259">
        <v>28273</v>
      </c>
      <c r="G4259">
        <v>35.138400910000001</v>
      </c>
      <c r="H4259">
        <v>-80.933164860100007</v>
      </c>
      <c r="I4259">
        <v>3.5</v>
      </c>
      <c r="J4259">
        <v>190</v>
      </c>
      <c r="K4259">
        <v>1</v>
      </c>
      <c r="L4259" t="s">
        <v>14968</v>
      </c>
    </row>
    <row r="4260" spans="1:12" x14ac:dyDescent="0.2">
      <c r="A4260" t="s">
        <v>14969</v>
      </c>
      <c r="B4260" t="s">
        <v>14970</v>
      </c>
      <c r="C4260" t="s">
        <v>14971</v>
      </c>
      <c r="D4260" t="s">
        <v>21</v>
      </c>
      <c r="E4260" t="s">
        <v>16</v>
      </c>
      <c r="F4260">
        <v>28202</v>
      </c>
      <c r="G4260">
        <v>35.234226999999997</v>
      </c>
      <c r="H4260">
        <v>-80.843535000000003</v>
      </c>
      <c r="I4260">
        <v>2</v>
      </c>
      <c r="J4260">
        <v>9</v>
      </c>
      <c r="K4260">
        <v>1</v>
      </c>
      <c r="L4260" t="s">
        <v>1041</v>
      </c>
    </row>
    <row r="4261" spans="1:12" x14ac:dyDescent="0.2">
      <c r="A4261" t="s">
        <v>14972</v>
      </c>
      <c r="B4261" t="s">
        <v>14973</v>
      </c>
      <c r="C4261" t="s">
        <v>14974</v>
      </c>
      <c r="D4261" t="s">
        <v>26</v>
      </c>
      <c r="E4261" t="s">
        <v>16</v>
      </c>
      <c r="F4261">
        <v>28078</v>
      </c>
      <c r="G4261">
        <v>35.410230400000003</v>
      </c>
      <c r="H4261">
        <v>-80.860423699999998</v>
      </c>
      <c r="I4261">
        <v>3.5</v>
      </c>
      <c r="J4261">
        <v>6</v>
      </c>
      <c r="K4261">
        <v>1</v>
      </c>
      <c r="L4261" t="s">
        <v>14975</v>
      </c>
    </row>
    <row r="4262" spans="1:12" x14ac:dyDescent="0.2">
      <c r="A4262" t="s">
        <v>14976</v>
      </c>
      <c r="B4262" t="s">
        <v>14977</v>
      </c>
      <c r="C4262" t="s">
        <v>14978</v>
      </c>
      <c r="D4262" t="s">
        <v>21</v>
      </c>
      <c r="E4262" t="s">
        <v>16</v>
      </c>
      <c r="F4262">
        <v>28217</v>
      </c>
      <c r="G4262">
        <v>35.182282999999998</v>
      </c>
      <c r="H4262">
        <v>-80.879658000000006</v>
      </c>
      <c r="I4262">
        <v>4</v>
      </c>
      <c r="J4262">
        <v>32</v>
      </c>
      <c r="K4262">
        <v>1</v>
      </c>
      <c r="L4262" t="s">
        <v>14979</v>
      </c>
    </row>
    <row r="4263" spans="1:12" x14ac:dyDescent="0.2">
      <c r="A4263" t="s">
        <v>14980</v>
      </c>
      <c r="B4263" t="s">
        <v>2528</v>
      </c>
      <c r="C4263" t="s">
        <v>14981</v>
      </c>
      <c r="D4263" t="s">
        <v>21</v>
      </c>
      <c r="E4263" t="s">
        <v>16</v>
      </c>
      <c r="F4263">
        <v>28212</v>
      </c>
      <c r="G4263">
        <v>35.184415000000001</v>
      </c>
      <c r="H4263">
        <v>-80.756362899999999</v>
      </c>
      <c r="I4263">
        <v>2.5</v>
      </c>
      <c r="J4263">
        <v>3</v>
      </c>
      <c r="K4263">
        <v>0</v>
      </c>
      <c r="L4263" t="s">
        <v>14982</v>
      </c>
    </row>
    <row r="4264" spans="1:12" x14ac:dyDescent="0.2">
      <c r="A4264" t="s">
        <v>14983</v>
      </c>
      <c r="B4264" t="s">
        <v>14984</v>
      </c>
      <c r="C4264" t="s">
        <v>14985</v>
      </c>
      <c r="D4264" t="s">
        <v>21</v>
      </c>
      <c r="E4264" t="s">
        <v>16</v>
      </c>
      <c r="F4264">
        <v>28202</v>
      </c>
      <c r="G4264">
        <v>35.223114299999999</v>
      </c>
      <c r="H4264">
        <v>-80.832805100000002</v>
      </c>
      <c r="I4264">
        <v>2</v>
      </c>
      <c r="J4264">
        <v>20</v>
      </c>
      <c r="K4264">
        <v>1</v>
      </c>
      <c r="L4264" t="s">
        <v>119</v>
      </c>
    </row>
    <row r="4265" spans="1:12" x14ac:dyDescent="0.2">
      <c r="A4265" t="s">
        <v>14986</v>
      </c>
      <c r="B4265" t="s">
        <v>5762</v>
      </c>
      <c r="C4265" t="s">
        <v>14987</v>
      </c>
      <c r="D4265" t="s">
        <v>21</v>
      </c>
      <c r="E4265" t="s">
        <v>16</v>
      </c>
      <c r="F4265">
        <v>28262</v>
      </c>
      <c r="G4265">
        <v>35.292113000000001</v>
      </c>
      <c r="H4265">
        <v>-80.761610000000005</v>
      </c>
      <c r="I4265">
        <v>3.5</v>
      </c>
      <c r="J4265">
        <v>7</v>
      </c>
      <c r="K4265">
        <v>1</v>
      </c>
      <c r="L4265" t="s">
        <v>14988</v>
      </c>
    </row>
    <row r="4266" spans="1:12" x14ac:dyDescent="0.2">
      <c r="A4266" t="s">
        <v>14989</v>
      </c>
      <c r="B4266" t="s">
        <v>14990</v>
      </c>
      <c r="C4266" t="s">
        <v>14991</v>
      </c>
      <c r="D4266" t="s">
        <v>21</v>
      </c>
      <c r="E4266" t="s">
        <v>16</v>
      </c>
      <c r="F4266">
        <v>28226</v>
      </c>
      <c r="G4266">
        <v>35.086320000000001</v>
      </c>
      <c r="H4266">
        <v>-80.847160000000002</v>
      </c>
      <c r="I4266">
        <v>4.5</v>
      </c>
      <c r="J4266">
        <v>5</v>
      </c>
      <c r="K4266">
        <v>1</v>
      </c>
      <c r="L4266" t="s">
        <v>14992</v>
      </c>
    </row>
    <row r="4267" spans="1:12" x14ac:dyDescent="0.2">
      <c r="A4267" t="e">
        <f>-Tq6H24JUsMjZLJBa5YkZg</f>
        <v>#NAME?</v>
      </c>
      <c r="B4267" t="s">
        <v>14993</v>
      </c>
      <c r="C4267" t="s">
        <v>14994</v>
      </c>
      <c r="D4267" t="s">
        <v>15</v>
      </c>
      <c r="E4267" t="s">
        <v>16</v>
      </c>
      <c r="F4267">
        <v>28031</v>
      </c>
      <c r="G4267">
        <v>35.453675599999997</v>
      </c>
      <c r="H4267">
        <v>-80.891086999999999</v>
      </c>
      <c r="I4267">
        <v>5</v>
      </c>
      <c r="J4267">
        <v>54</v>
      </c>
      <c r="K4267">
        <v>1</v>
      </c>
      <c r="L4267" t="s">
        <v>14995</v>
      </c>
    </row>
    <row r="4268" spans="1:12" x14ac:dyDescent="0.2">
      <c r="A4268" t="s">
        <v>14996</v>
      </c>
      <c r="B4268" t="s">
        <v>14997</v>
      </c>
      <c r="C4268" t="s">
        <v>14998</v>
      </c>
      <c r="D4268" t="s">
        <v>15</v>
      </c>
      <c r="E4268" t="s">
        <v>16</v>
      </c>
      <c r="F4268">
        <v>28031</v>
      </c>
      <c r="G4268">
        <v>35.4817348598</v>
      </c>
      <c r="H4268">
        <v>-80.882517169799996</v>
      </c>
      <c r="I4268">
        <v>4.5</v>
      </c>
      <c r="J4268">
        <v>28</v>
      </c>
      <c r="K4268">
        <v>0</v>
      </c>
      <c r="L4268" t="s">
        <v>14999</v>
      </c>
    </row>
    <row r="4269" spans="1:12" x14ac:dyDescent="0.2">
      <c r="A4269" t="s">
        <v>15000</v>
      </c>
      <c r="B4269" t="s">
        <v>15001</v>
      </c>
      <c r="C4269" t="s">
        <v>15002</v>
      </c>
      <c r="D4269" t="s">
        <v>26</v>
      </c>
      <c r="E4269" t="s">
        <v>16</v>
      </c>
      <c r="F4269">
        <v>28078</v>
      </c>
      <c r="G4269">
        <v>35.411465</v>
      </c>
      <c r="H4269">
        <v>-80.862311000000005</v>
      </c>
      <c r="I4269">
        <v>4.5</v>
      </c>
      <c r="J4269">
        <v>5</v>
      </c>
      <c r="K4269">
        <v>1</v>
      </c>
      <c r="L4269" t="s">
        <v>256</v>
      </c>
    </row>
    <row r="4270" spans="1:12" x14ac:dyDescent="0.2">
      <c r="A4270" t="s">
        <v>15003</v>
      </c>
      <c r="B4270" t="s">
        <v>15004</v>
      </c>
      <c r="C4270" t="s">
        <v>15005</v>
      </c>
      <c r="D4270" t="s">
        <v>21</v>
      </c>
      <c r="E4270" t="s">
        <v>16</v>
      </c>
      <c r="F4270">
        <v>28211</v>
      </c>
      <c r="G4270">
        <v>35.189910300000001</v>
      </c>
      <c r="H4270">
        <v>-80.806547100000003</v>
      </c>
      <c r="I4270">
        <v>3.5</v>
      </c>
      <c r="J4270">
        <v>19</v>
      </c>
      <c r="K4270">
        <v>1</v>
      </c>
      <c r="L4270" t="s">
        <v>15006</v>
      </c>
    </row>
    <row r="4271" spans="1:12" x14ac:dyDescent="0.2">
      <c r="A4271" t="s">
        <v>15007</v>
      </c>
      <c r="B4271" t="s">
        <v>15008</v>
      </c>
      <c r="C4271" t="s">
        <v>15009</v>
      </c>
      <c r="D4271" t="s">
        <v>21</v>
      </c>
      <c r="E4271" t="s">
        <v>16</v>
      </c>
      <c r="F4271">
        <v>28208</v>
      </c>
      <c r="G4271">
        <v>35.239313000000003</v>
      </c>
      <c r="H4271">
        <v>-80.929889299999999</v>
      </c>
      <c r="I4271">
        <v>1</v>
      </c>
      <c r="J4271">
        <v>3</v>
      </c>
      <c r="K4271">
        <v>1</v>
      </c>
      <c r="L4271" t="s">
        <v>8247</v>
      </c>
    </row>
    <row r="4272" spans="1:12" x14ac:dyDescent="0.2">
      <c r="A4272" t="s">
        <v>15010</v>
      </c>
      <c r="B4272" t="s">
        <v>15011</v>
      </c>
      <c r="C4272" t="s">
        <v>15012</v>
      </c>
      <c r="D4272" t="s">
        <v>21</v>
      </c>
      <c r="E4272" t="s">
        <v>16</v>
      </c>
      <c r="F4272">
        <v>28202</v>
      </c>
      <c r="G4272">
        <v>35.223694999999999</v>
      </c>
      <c r="H4272">
        <v>-80.843591000000004</v>
      </c>
      <c r="I4272">
        <v>5</v>
      </c>
      <c r="J4272">
        <v>34</v>
      </c>
      <c r="K4272">
        <v>1</v>
      </c>
      <c r="L4272" t="s">
        <v>713</v>
      </c>
    </row>
    <row r="4273" spans="1:12" x14ac:dyDescent="0.2">
      <c r="A4273" t="s">
        <v>15013</v>
      </c>
      <c r="B4273" t="s">
        <v>15014</v>
      </c>
      <c r="C4273" t="s">
        <v>11509</v>
      </c>
      <c r="D4273" t="s">
        <v>21</v>
      </c>
      <c r="E4273" t="s">
        <v>16</v>
      </c>
      <c r="F4273">
        <v>28203</v>
      </c>
      <c r="G4273">
        <v>35.211209500000002</v>
      </c>
      <c r="H4273">
        <v>-80.858754899999994</v>
      </c>
      <c r="I4273">
        <v>3</v>
      </c>
      <c r="J4273">
        <v>23</v>
      </c>
      <c r="K4273">
        <v>0</v>
      </c>
      <c r="L4273" t="s">
        <v>15015</v>
      </c>
    </row>
    <row r="4274" spans="1:12" x14ac:dyDescent="0.2">
      <c r="A4274" t="s">
        <v>15016</v>
      </c>
      <c r="B4274" t="s">
        <v>15017</v>
      </c>
      <c r="C4274" t="s">
        <v>15018</v>
      </c>
      <c r="D4274" t="s">
        <v>26</v>
      </c>
      <c r="E4274" t="s">
        <v>16</v>
      </c>
      <c r="F4274">
        <v>28078</v>
      </c>
      <c r="G4274">
        <v>35.407705900000003</v>
      </c>
      <c r="H4274">
        <v>-80.864968300000001</v>
      </c>
      <c r="I4274">
        <v>4</v>
      </c>
      <c r="J4274">
        <v>3</v>
      </c>
      <c r="K4274">
        <v>1</v>
      </c>
      <c r="L4274" t="s">
        <v>15019</v>
      </c>
    </row>
    <row r="4275" spans="1:12" x14ac:dyDescent="0.2">
      <c r="A4275" t="s">
        <v>15020</v>
      </c>
      <c r="B4275" t="s">
        <v>15021</v>
      </c>
      <c r="C4275" t="s">
        <v>15022</v>
      </c>
      <c r="D4275" t="s">
        <v>21</v>
      </c>
      <c r="E4275" t="s">
        <v>16</v>
      </c>
      <c r="F4275">
        <v>28211</v>
      </c>
      <c r="G4275">
        <v>35.197197099999997</v>
      </c>
      <c r="H4275">
        <v>-80.799927100000005</v>
      </c>
      <c r="I4275">
        <v>5</v>
      </c>
      <c r="J4275">
        <v>18</v>
      </c>
      <c r="K4275">
        <v>1</v>
      </c>
      <c r="L4275" t="s">
        <v>15023</v>
      </c>
    </row>
    <row r="4276" spans="1:12" x14ac:dyDescent="0.2">
      <c r="A4276" t="s">
        <v>15024</v>
      </c>
      <c r="B4276" t="s">
        <v>15025</v>
      </c>
      <c r="C4276" t="s">
        <v>15026</v>
      </c>
      <c r="D4276" t="s">
        <v>21</v>
      </c>
      <c r="E4276" t="s">
        <v>16</v>
      </c>
      <c r="F4276">
        <v>28213</v>
      </c>
      <c r="G4276">
        <v>35.270127000000002</v>
      </c>
      <c r="H4276">
        <v>-80.766227999999998</v>
      </c>
      <c r="I4276">
        <v>1</v>
      </c>
      <c r="J4276">
        <v>3</v>
      </c>
      <c r="K4276">
        <v>1</v>
      </c>
      <c r="L4276" t="s">
        <v>15027</v>
      </c>
    </row>
    <row r="4277" spans="1:12" x14ac:dyDescent="0.2">
      <c r="A4277" t="s">
        <v>15028</v>
      </c>
      <c r="B4277" t="s">
        <v>15029</v>
      </c>
      <c r="C4277" t="s">
        <v>15030</v>
      </c>
      <c r="D4277" t="s">
        <v>39</v>
      </c>
      <c r="E4277" t="s">
        <v>16</v>
      </c>
      <c r="F4277">
        <v>28027</v>
      </c>
      <c r="G4277">
        <v>35.4354376</v>
      </c>
      <c r="H4277">
        <v>-80.628220900000002</v>
      </c>
      <c r="I4277">
        <v>2.5</v>
      </c>
      <c r="J4277">
        <v>4</v>
      </c>
      <c r="K4277">
        <v>1</v>
      </c>
      <c r="L4277" t="s">
        <v>256</v>
      </c>
    </row>
    <row r="4278" spans="1:12" x14ac:dyDescent="0.2">
      <c r="A4278" t="s">
        <v>15031</v>
      </c>
      <c r="B4278" t="s">
        <v>15032</v>
      </c>
      <c r="C4278" t="s">
        <v>15033</v>
      </c>
      <c r="D4278" t="s">
        <v>21</v>
      </c>
      <c r="E4278" t="s">
        <v>16</v>
      </c>
      <c r="F4278">
        <v>28216</v>
      </c>
      <c r="G4278">
        <v>35.348855299999997</v>
      </c>
      <c r="H4278">
        <v>-80.855379299999996</v>
      </c>
      <c r="I4278">
        <v>1</v>
      </c>
      <c r="J4278">
        <v>4</v>
      </c>
      <c r="K4278">
        <v>1</v>
      </c>
      <c r="L4278" t="s">
        <v>15034</v>
      </c>
    </row>
    <row r="4279" spans="1:12" x14ac:dyDescent="0.2">
      <c r="A4279" t="s">
        <v>15035</v>
      </c>
      <c r="B4279" t="s">
        <v>15036</v>
      </c>
      <c r="D4279" t="s">
        <v>21</v>
      </c>
      <c r="E4279" t="s">
        <v>16</v>
      </c>
      <c r="F4279">
        <v>28205</v>
      </c>
      <c r="G4279">
        <v>35.226371399999998</v>
      </c>
      <c r="H4279">
        <v>-80.799018500000003</v>
      </c>
      <c r="I4279">
        <v>4</v>
      </c>
      <c r="J4279">
        <v>7</v>
      </c>
      <c r="K4279">
        <v>0</v>
      </c>
      <c r="L4279" t="s">
        <v>15037</v>
      </c>
    </row>
    <row r="4280" spans="1:12" x14ac:dyDescent="0.2">
      <c r="A4280" t="s">
        <v>15038</v>
      </c>
      <c r="B4280" t="s">
        <v>1926</v>
      </c>
      <c r="C4280" t="s">
        <v>15039</v>
      </c>
      <c r="D4280" t="s">
        <v>643</v>
      </c>
      <c r="E4280" t="s">
        <v>16</v>
      </c>
      <c r="F4280">
        <v>28079</v>
      </c>
      <c r="G4280">
        <v>35.079478999999999</v>
      </c>
      <c r="H4280">
        <v>-80.656549999999996</v>
      </c>
      <c r="I4280">
        <v>3</v>
      </c>
      <c r="J4280">
        <v>9</v>
      </c>
      <c r="K4280">
        <v>1</v>
      </c>
      <c r="L4280" t="s">
        <v>15040</v>
      </c>
    </row>
    <row r="4281" spans="1:12" x14ac:dyDescent="0.2">
      <c r="A4281" t="s">
        <v>15041</v>
      </c>
      <c r="B4281" t="s">
        <v>15042</v>
      </c>
      <c r="C4281" t="s">
        <v>15043</v>
      </c>
      <c r="D4281" t="s">
        <v>21</v>
      </c>
      <c r="E4281" t="s">
        <v>16</v>
      </c>
      <c r="F4281">
        <v>28216</v>
      </c>
      <c r="G4281">
        <v>35.3244015</v>
      </c>
      <c r="H4281">
        <v>-80.947231799999997</v>
      </c>
      <c r="I4281">
        <v>4</v>
      </c>
      <c r="J4281">
        <v>8</v>
      </c>
      <c r="K4281">
        <v>1</v>
      </c>
      <c r="L4281" t="s">
        <v>11574</v>
      </c>
    </row>
    <row r="4282" spans="1:12" x14ac:dyDescent="0.2">
      <c r="A4282" t="s">
        <v>15044</v>
      </c>
      <c r="B4282" t="s">
        <v>1386</v>
      </c>
      <c r="C4282" t="s">
        <v>15045</v>
      </c>
      <c r="D4282" t="s">
        <v>21</v>
      </c>
      <c r="E4282" t="s">
        <v>16</v>
      </c>
      <c r="F4282">
        <v>28277</v>
      </c>
      <c r="G4282">
        <v>35.036081000000003</v>
      </c>
      <c r="H4282">
        <v>-80.805351999999999</v>
      </c>
      <c r="I4282">
        <v>3</v>
      </c>
      <c r="J4282">
        <v>67</v>
      </c>
      <c r="K4282">
        <v>1</v>
      </c>
      <c r="L4282" t="s">
        <v>15046</v>
      </c>
    </row>
    <row r="4283" spans="1:12" x14ac:dyDescent="0.2">
      <c r="A4283" t="s">
        <v>15047</v>
      </c>
      <c r="B4283" t="s">
        <v>15048</v>
      </c>
      <c r="C4283" t="s">
        <v>15049</v>
      </c>
      <c r="D4283" t="s">
        <v>39</v>
      </c>
      <c r="E4283" t="s">
        <v>16</v>
      </c>
      <c r="F4283">
        <v>28027</v>
      </c>
      <c r="G4283">
        <v>35.4023422</v>
      </c>
      <c r="H4283">
        <v>-80.6293316</v>
      </c>
      <c r="I4283">
        <v>4</v>
      </c>
      <c r="J4283">
        <v>9</v>
      </c>
      <c r="K4283">
        <v>0</v>
      </c>
      <c r="L4283" t="s">
        <v>15050</v>
      </c>
    </row>
    <row r="4284" spans="1:12" x14ac:dyDescent="0.2">
      <c r="A4284" t="s">
        <v>15051</v>
      </c>
      <c r="B4284" t="s">
        <v>15052</v>
      </c>
      <c r="C4284" t="s">
        <v>15053</v>
      </c>
      <c r="D4284" t="s">
        <v>21</v>
      </c>
      <c r="E4284" t="s">
        <v>16</v>
      </c>
      <c r="F4284">
        <v>28205</v>
      </c>
      <c r="G4284">
        <v>35.247006142300002</v>
      </c>
      <c r="H4284">
        <v>-80.804507686500003</v>
      </c>
      <c r="I4284">
        <v>4.5</v>
      </c>
      <c r="J4284">
        <v>80</v>
      </c>
      <c r="K4284">
        <v>1</v>
      </c>
      <c r="L4284" t="s">
        <v>15054</v>
      </c>
    </row>
    <row r="4285" spans="1:12" x14ac:dyDescent="0.2">
      <c r="A4285" t="s">
        <v>15055</v>
      </c>
      <c r="B4285" t="s">
        <v>15056</v>
      </c>
      <c r="C4285" t="s">
        <v>15057</v>
      </c>
      <c r="D4285" t="s">
        <v>21</v>
      </c>
      <c r="E4285" t="s">
        <v>16</v>
      </c>
      <c r="F4285">
        <v>28277</v>
      </c>
      <c r="G4285">
        <v>35.054336999999997</v>
      </c>
      <c r="H4285">
        <v>-80.812993000000006</v>
      </c>
      <c r="I4285">
        <v>4</v>
      </c>
      <c r="J4285">
        <v>30</v>
      </c>
      <c r="K4285">
        <v>1</v>
      </c>
      <c r="L4285" t="s">
        <v>15058</v>
      </c>
    </row>
    <row r="4286" spans="1:12" x14ac:dyDescent="0.2">
      <c r="A4286" t="s">
        <v>15059</v>
      </c>
      <c r="B4286" t="s">
        <v>15060</v>
      </c>
      <c r="C4286" t="s">
        <v>15061</v>
      </c>
      <c r="D4286" t="s">
        <v>21</v>
      </c>
      <c r="E4286" t="s">
        <v>16</v>
      </c>
      <c r="F4286">
        <v>28211</v>
      </c>
      <c r="G4286">
        <v>35.151837399999998</v>
      </c>
      <c r="H4286">
        <v>-80.830403599999997</v>
      </c>
      <c r="I4286">
        <v>4</v>
      </c>
      <c r="J4286">
        <v>25</v>
      </c>
      <c r="K4286">
        <v>0</v>
      </c>
      <c r="L4286" t="s">
        <v>1453</v>
      </c>
    </row>
    <row r="4287" spans="1:12" x14ac:dyDescent="0.2">
      <c r="A4287" t="s">
        <v>15062</v>
      </c>
      <c r="B4287" t="s">
        <v>15063</v>
      </c>
      <c r="C4287" t="s">
        <v>15064</v>
      </c>
      <c r="D4287" t="s">
        <v>30</v>
      </c>
      <c r="E4287" t="s">
        <v>16</v>
      </c>
      <c r="F4287">
        <v>28054</v>
      </c>
      <c r="G4287">
        <v>35.264224400000003</v>
      </c>
      <c r="H4287">
        <v>-81.172079800000006</v>
      </c>
      <c r="I4287">
        <v>4</v>
      </c>
      <c r="J4287">
        <v>8</v>
      </c>
      <c r="K4287">
        <v>1</v>
      </c>
      <c r="L4287" t="s">
        <v>15065</v>
      </c>
    </row>
    <row r="4288" spans="1:12" x14ac:dyDescent="0.2">
      <c r="A4288" t="s">
        <v>15066</v>
      </c>
      <c r="B4288" t="s">
        <v>15067</v>
      </c>
      <c r="C4288" t="s">
        <v>15068</v>
      </c>
      <c r="D4288" t="s">
        <v>21</v>
      </c>
      <c r="E4288" t="s">
        <v>16</v>
      </c>
      <c r="F4288">
        <v>28209</v>
      </c>
      <c r="G4288">
        <v>35.174981000000002</v>
      </c>
      <c r="H4288">
        <v>-80.851433</v>
      </c>
      <c r="I4288">
        <v>1</v>
      </c>
      <c r="J4288">
        <v>9</v>
      </c>
      <c r="K4288">
        <v>1</v>
      </c>
      <c r="L4288" t="s">
        <v>1735</v>
      </c>
    </row>
    <row r="4289" spans="1:12" x14ac:dyDescent="0.2">
      <c r="A4289" t="s">
        <v>15069</v>
      </c>
      <c r="B4289" t="s">
        <v>13089</v>
      </c>
      <c r="C4289" t="s">
        <v>15070</v>
      </c>
      <c r="D4289" t="s">
        <v>21</v>
      </c>
      <c r="E4289" t="s">
        <v>16</v>
      </c>
      <c r="F4289">
        <v>28210</v>
      </c>
      <c r="G4289">
        <v>35.146469400000001</v>
      </c>
      <c r="H4289">
        <v>-80.829370699999998</v>
      </c>
      <c r="I4289">
        <v>3</v>
      </c>
      <c r="J4289">
        <v>18</v>
      </c>
      <c r="K4289">
        <v>1</v>
      </c>
      <c r="L4289" t="s">
        <v>15071</v>
      </c>
    </row>
    <row r="4290" spans="1:12" x14ac:dyDescent="0.2">
      <c r="A4290" t="s">
        <v>15072</v>
      </c>
      <c r="B4290" t="s">
        <v>15073</v>
      </c>
      <c r="C4290" t="s">
        <v>1691</v>
      </c>
      <c r="D4290" t="s">
        <v>26</v>
      </c>
      <c r="E4290" t="s">
        <v>16</v>
      </c>
      <c r="F4290">
        <v>28078</v>
      </c>
      <c r="G4290">
        <v>35.4387379</v>
      </c>
      <c r="H4290">
        <v>-80.8670963</v>
      </c>
      <c r="I4290">
        <v>2.5</v>
      </c>
      <c r="J4290">
        <v>3</v>
      </c>
      <c r="K4290">
        <v>1</v>
      </c>
      <c r="L4290" t="s">
        <v>15074</v>
      </c>
    </row>
    <row r="4291" spans="1:12" x14ac:dyDescent="0.2">
      <c r="A4291" t="s">
        <v>15075</v>
      </c>
      <c r="B4291" t="s">
        <v>15076</v>
      </c>
      <c r="C4291" t="s">
        <v>251</v>
      </c>
      <c r="D4291" t="s">
        <v>21</v>
      </c>
      <c r="E4291" t="s">
        <v>16</v>
      </c>
      <c r="F4291">
        <v>28277</v>
      </c>
      <c r="G4291">
        <v>35.0394091</v>
      </c>
      <c r="H4291">
        <v>-80.793710000000004</v>
      </c>
      <c r="I4291">
        <v>5</v>
      </c>
      <c r="J4291">
        <v>3</v>
      </c>
      <c r="K4291">
        <v>1</v>
      </c>
      <c r="L4291" t="s">
        <v>15077</v>
      </c>
    </row>
    <row r="4292" spans="1:12" x14ac:dyDescent="0.2">
      <c r="A4292" t="s">
        <v>15078</v>
      </c>
      <c r="B4292" t="s">
        <v>15079</v>
      </c>
      <c r="C4292" t="s">
        <v>15080</v>
      </c>
      <c r="D4292" t="s">
        <v>21</v>
      </c>
      <c r="E4292" t="s">
        <v>16</v>
      </c>
      <c r="F4292">
        <v>28202</v>
      </c>
      <c r="G4292">
        <v>35.229444999999998</v>
      </c>
      <c r="H4292">
        <v>-80.840923413599995</v>
      </c>
      <c r="I4292">
        <v>4</v>
      </c>
      <c r="J4292">
        <v>155</v>
      </c>
      <c r="K4292">
        <v>1</v>
      </c>
      <c r="L4292" t="s">
        <v>15081</v>
      </c>
    </row>
    <row r="4293" spans="1:12" x14ac:dyDescent="0.2">
      <c r="A4293" t="s">
        <v>15082</v>
      </c>
      <c r="B4293" t="s">
        <v>15083</v>
      </c>
      <c r="C4293" t="s">
        <v>15084</v>
      </c>
      <c r="D4293" t="s">
        <v>588</v>
      </c>
      <c r="E4293" t="s">
        <v>16</v>
      </c>
      <c r="F4293">
        <v>28110</v>
      </c>
      <c r="G4293">
        <v>35.056379200000002</v>
      </c>
      <c r="H4293">
        <v>-80.658344299999996</v>
      </c>
      <c r="I4293">
        <v>3</v>
      </c>
      <c r="J4293">
        <v>3</v>
      </c>
      <c r="K4293">
        <v>0</v>
      </c>
      <c r="L4293" t="s">
        <v>1323</v>
      </c>
    </row>
    <row r="4294" spans="1:12" x14ac:dyDescent="0.2">
      <c r="A4294" t="s">
        <v>15085</v>
      </c>
      <c r="B4294" t="s">
        <v>15086</v>
      </c>
      <c r="C4294" t="s">
        <v>15087</v>
      </c>
      <c r="D4294" t="s">
        <v>30</v>
      </c>
      <c r="E4294" t="s">
        <v>16</v>
      </c>
      <c r="F4294">
        <v>28056</v>
      </c>
      <c r="G4294">
        <v>35.255770806999998</v>
      </c>
      <c r="H4294">
        <v>-81.104863558199995</v>
      </c>
      <c r="I4294">
        <v>5</v>
      </c>
      <c r="J4294">
        <v>3</v>
      </c>
      <c r="K4294">
        <v>1</v>
      </c>
      <c r="L4294" t="s">
        <v>15088</v>
      </c>
    </row>
    <row r="4295" spans="1:12" x14ac:dyDescent="0.2">
      <c r="A4295" t="s">
        <v>15089</v>
      </c>
      <c r="B4295" t="s">
        <v>15090</v>
      </c>
      <c r="C4295" t="s">
        <v>15091</v>
      </c>
      <c r="D4295" t="s">
        <v>21</v>
      </c>
      <c r="E4295" t="s">
        <v>16</v>
      </c>
      <c r="F4295">
        <v>28204</v>
      </c>
      <c r="G4295">
        <v>35.217616999999997</v>
      </c>
      <c r="H4295">
        <v>-80.824327299999993</v>
      </c>
      <c r="I4295">
        <v>2</v>
      </c>
      <c r="J4295">
        <v>29</v>
      </c>
      <c r="K4295">
        <v>1</v>
      </c>
      <c r="L4295" t="s">
        <v>15092</v>
      </c>
    </row>
    <row r="4296" spans="1:12" x14ac:dyDescent="0.2">
      <c r="A4296" t="s">
        <v>15093</v>
      </c>
      <c r="B4296" t="s">
        <v>15094</v>
      </c>
      <c r="C4296" t="s">
        <v>15095</v>
      </c>
      <c r="D4296" t="s">
        <v>21</v>
      </c>
      <c r="E4296" t="s">
        <v>16</v>
      </c>
      <c r="F4296">
        <v>28277</v>
      </c>
      <c r="G4296">
        <v>35.0394091</v>
      </c>
      <c r="H4296">
        <v>-80.793710000000004</v>
      </c>
      <c r="I4296">
        <v>5</v>
      </c>
      <c r="J4296">
        <v>3</v>
      </c>
      <c r="K4296">
        <v>1</v>
      </c>
      <c r="L4296" t="s">
        <v>9274</v>
      </c>
    </row>
    <row r="4297" spans="1:12" x14ac:dyDescent="0.2">
      <c r="A4297" t="s">
        <v>15096</v>
      </c>
      <c r="B4297" t="s">
        <v>11431</v>
      </c>
      <c r="C4297" t="s">
        <v>15097</v>
      </c>
      <c r="D4297" t="s">
        <v>21</v>
      </c>
      <c r="E4297" t="s">
        <v>16</v>
      </c>
      <c r="F4297">
        <v>28208</v>
      </c>
      <c r="G4297">
        <v>35.2244478</v>
      </c>
      <c r="H4297">
        <v>-80.887180999999998</v>
      </c>
      <c r="I4297">
        <v>3.5</v>
      </c>
      <c r="J4297">
        <v>21</v>
      </c>
      <c r="K4297">
        <v>1</v>
      </c>
      <c r="L4297" t="s">
        <v>15098</v>
      </c>
    </row>
    <row r="4298" spans="1:12" x14ac:dyDescent="0.2">
      <c r="A4298" t="s">
        <v>15099</v>
      </c>
      <c r="B4298" t="s">
        <v>5527</v>
      </c>
      <c r="C4298" t="s">
        <v>2160</v>
      </c>
      <c r="D4298" t="s">
        <v>295</v>
      </c>
      <c r="E4298" t="s">
        <v>16</v>
      </c>
      <c r="F4298">
        <v>28134</v>
      </c>
      <c r="G4298">
        <v>35.0814076192</v>
      </c>
      <c r="H4298">
        <v>-80.874842259499999</v>
      </c>
      <c r="I4298">
        <v>1</v>
      </c>
      <c r="J4298">
        <v>7</v>
      </c>
      <c r="K4298">
        <v>1</v>
      </c>
      <c r="L4298" t="s">
        <v>5759</v>
      </c>
    </row>
    <row r="4299" spans="1:12" x14ac:dyDescent="0.2">
      <c r="A4299" t="s">
        <v>15100</v>
      </c>
      <c r="B4299" t="s">
        <v>15101</v>
      </c>
      <c r="C4299" t="s">
        <v>15102</v>
      </c>
      <c r="D4299" t="s">
        <v>21</v>
      </c>
      <c r="E4299" t="s">
        <v>16</v>
      </c>
      <c r="F4299">
        <v>28205</v>
      </c>
      <c r="G4299">
        <v>35.220894999999999</v>
      </c>
      <c r="H4299">
        <v>-80.814995999999994</v>
      </c>
      <c r="I4299">
        <v>3</v>
      </c>
      <c r="J4299">
        <v>8</v>
      </c>
      <c r="K4299">
        <v>1</v>
      </c>
      <c r="L4299" t="s">
        <v>15103</v>
      </c>
    </row>
    <row r="4300" spans="1:12" x14ac:dyDescent="0.2">
      <c r="A4300" t="s">
        <v>15104</v>
      </c>
      <c r="B4300" t="s">
        <v>2239</v>
      </c>
      <c r="C4300" t="s">
        <v>15105</v>
      </c>
      <c r="D4300" t="s">
        <v>21</v>
      </c>
      <c r="E4300" t="s">
        <v>16</v>
      </c>
      <c r="F4300">
        <v>28216</v>
      </c>
      <c r="G4300">
        <v>35.305700000000002</v>
      </c>
      <c r="H4300">
        <v>-80.857896600000004</v>
      </c>
      <c r="I4300">
        <v>3</v>
      </c>
      <c r="J4300">
        <v>5</v>
      </c>
      <c r="K4300">
        <v>1</v>
      </c>
      <c r="L4300" t="s">
        <v>15106</v>
      </c>
    </row>
    <row r="4301" spans="1:12" x14ac:dyDescent="0.2">
      <c r="A4301" t="s">
        <v>15107</v>
      </c>
      <c r="B4301" t="s">
        <v>15108</v>
      </c>
      <c r="C4301" t="s">
        <v>5147</v>
      </c>
      <c r="D4301" t="s">
        <v>21</v>
      </c>
      <c r="E4301" t="s">
        <v>16</v>
      </c>
      <c r="F4301">
        <v>28202</v>
      </c>
      <c r="G4301">
        <v>35.2277591</v>
      </c>
      <c r="H4301">
        <v>-80.838199299999999</v>
      </c>
      <c r="I4301">
        <v>4</v>
      </c>
      <c r="J4301">
        <v>6</v>
      </c>
      <c r="K4301">
        <v>1</v>
      </c>
      <c r="L4301" t="s">
        <v>14445</v>
      </c>
    </row>
    <row r="4302" spans="1:12" x14ac:dyDescent="0.2">
      <c r="A4302" t="s">
        <v>15109</v>
      </c>
      <c r="B4302" t="s">
        <v>15110</v>
      </c>
      <c r="C4302" t="s">
        <v>15111</v>
      </c>
      <c r="D4302" t="s">
        <v>21</v>
      </c>
      <c r="E4302" t="s">
        <v>16</v>
      </c>
      <c r="F4302">
        <v>28204</v>
      </c>
      <c r="G4302">
        <v>35.213064899999999</v>
      </c>
      <c r="H4302">
        <v>-80.822683600000005</v>
      </c>
      <c r="I4302">
        <v>5</v>
      </c>
      <c r="J4302">
        <v>4</v>
      </c>
      <c r="K4302">
        <v>1</v>
      </c>
      <c r="L4302" t="s">
        <v>15112</v>
      </c>
    </row>
    <row r="4303" spans="1:12" x14ac:dyDescent="0.2">
      <c r="A4303" t="s">
        <v>15113</v>
      </c>
      <c r="B4303" t="s">
        <v>15114</v>
      </c>
      <c r="C4303" t="s">
        <v>15115</v>
      </c>
      <c r="D4303" t="s">
        <v>26</v>
      </c>
      <c r="E4303" t="s">
        <v>16</v>
      </c>
      <c r="F4303">
        <v>28078</v>
      </c>
      <c r="G4303">
        <v>35.408681999999999</v>
      </c>
      <c r="H4303">
        <v>-80.863047899999998</v>
      </c>
      <c r="I4303">
        <v>4</v>
      </c>
      <c r="J4303">
        <v>7</v>
      </c>
      <c r="K4303">
        <v>1</v>
      </c>
      <c r="L4303" t="s">
        <v>15116</v>
      </c>
    </row>
    <row r="4304" spans="1:12" x14ac:dyDescent="0.2">
      <c r="A4304" t="s">
        <v>15117</v>
      </c>
      <c r="B4304" t="s">
        <v>15118</v>
      </c>
      <c r="D4304" t="s">
        <v>21</v>
      </c>
      <c r="E4304" t="s">
        <v>16</v>
      </c>
      <c r="F4304">
        <v>28273</v>
      </c>
      <c r="G4304">
        <v>35.129055700000002</v>
      </c>
      <c r="H4304">
        <v>-80.953947499999998</v>
      </c>
      <c r="I4304">
        <v>5</v>
      </c>
      <c r="J4304">
        <v>3</v>
      </c>
      <c r="K4304">
        <v>1</v>
      </c>
      <c r="L4304" t="s">
        <v>15119</v>
      </c>
    </row>
    <row r="4305" spans="1:12" x14ac:dyDescent="0.2">
      <c r="A4305" t="s">
        <v>15120</v>
      </c>
      <c r="B4305" t="s">
        <v>15121</v>
      </c>
      <c r="C4305" t="s">
        <v>15122</v>
      </c>
      <c r="D4305" t="s">
        <v>21</v>
      </c>
      <c r="E4305" t="s">
        <v>16</v>
      </c>
      <c r="F4305">
        <v>28212</v>
      </c>
      <c r="G4305">
        <v>35.1764948</v>
      </c>
      <c r="H4305">
        <v>-80.755260800000002</v>
      </c>
      <c r="I4305">
        <v>4</v>
      </c>
      <c r="J4305">
        <v>10</v>
      </c>
      <c r="K4305">
        <v>1</v>
      </c>
      <c r="L4305" t="s">
        <v>15123</v>
      </c>
    </row>
    <row r="4306" spans="1:12" x14ac:dyDescent="0.2">
      <c r="A4306" t="s">
        <v>15124</v>
      </c>
      <c r="B4306" t="s">
        <v>15125</v>
      </c>
      <c r="C4306" t="s">
        <v>15126</v>
      </c>
      <c r="D4306" t="s">
        <v>30</v>
      </c>
      <c r="E4306" t="s">
        <v>16</v>
      </c>
      <c r="F4306">
        <v>28056</v>
      </c>
      <c r="G4306">
        <v>35.254572400000001</v>
      </c>
      <c r="H4306">
        <v>-81.092022400000005</v>
      </c>
      <c r="I4306">
        <v>3</v>
      </c>
      <c r="J4306">
        <v>4</v>
      </c>
      <c r="K4306">
        <v>1</v>
      </c>
      <c r="L4306" t="s">
        <v>15127</v>
      </c>
    </row>
    <row r="4307" spans="1:12" x14ac:dyDescent="0.2">
      <c r="A4307" t="s">
        <v>15128</v>
      </c>
      <c r="B4307" t="s">
        <v>15129</v>
      </c>
      <c r="C4307" t="s">
        <v>15130</v>
      </c>
      <c r="D4307" t="s">
        <v>239</v>
      </c>
      <c r="E4307" t="s">
        <v>16</v>
      </c>
      <c r="F4307">
        <v>28173</v>
      </c>
      <c r="G4307">
        <v>34.959874102699999</v>
      </c>
      <c r="H4307">
        <v>-80.758502174100002</v>
      </c>
      <c r="I4307">
        <v>2.5</v>
      </c>
      <c r="J4307">
        <v>19</v>
      </c>
      <c r="K4307">
        <v>1</v>
      </c>
      <c r="L4307" t="s">
        <v>15131</v>
      </c>
    </row>
    <row r="4308" spans="1:12" x14ac:dyDescent="0.2">
      <c r="A4308" t="s">
        <v>15132</v>
      </c>
      <c r="B4308" t="s">
        <v>15133</v>
      </c>
      <c r="C4308" t="s">
        <v>15134</v>
      </c>
      <c r="D4308" t="s">
        <v>21</v>
      </c>
      <c r="E4308" t="s">
        <v>16</v>
      </c>
      <c r="F4308">
        <v>28209</v>
      </c>
      <c r="G4308">
        <v>35.171872999999998</v>
      </c>
      <c r="H4308">
        <v>-80.849031999999994</v>
      </c>
      <c r="I4308">
        <v>4</v>
      </c>
      <c r="J4308">
        <v>66</v>
      </c>
      <c r="K4308">
        <v>1</v>
      </c>
      <c r="L4308" t="s">
        <v>15135</v>
      </c>
    </row>
    <row r="4309" spans="1:12" x14ac:dyDescent="0.2">
      <c r="A4309" t="s">
        <v>15136</v>
      </c>
      <c r="B4309" t="s">
        <v>15137</v>
      </c>
      <c r="C4309" t="s">
        <v>15138</v>
      </c>
      <c r="D4309" t="s">
        <v>21</v>
      </c>
      <c r="E4309" t="s">
        <v>16</v>
      </c>
      <c r="F4309">
        <v>28208</v>
      </c>
      <c r="G4309">
        <v>35.259063500000003</v>
      </c>
      <c r="H4309">
        <v>-80.893855400000007</v>
      </c>
      <c r="I4309">
        <v>3</v>
      </c>
      <c r="J4309">
        <v>4</v>
      </c>
      <c r="K4309">
        <v>1</v>
      </c>
      <c r="L4309" t="s">
        <v>15139</v>
      </c>
    </row>
    <row r="4310" spans="1:12" x14ac:dyDescent="0.2">
      <c r="A4310" t="s">
        <v>15140</v>
      </c>
      <c r="B4310" t="s">
        <v>15141</v>
      </c>
      <c r="C4310" t="s">
        <v>15142</v>
      </c>
      <c r="D4310" t="s">
        <v>21</v>
      </c>
      <c r="E4310" t="s">
        <v>16</v>
      </c>
      <c r="F4310">
        <v>28210</v>
      </c>
      <c r="G4310">
        <v>35.152775099999999</v>
      </c>
      <c r="H4310">
        <v>-80.839392500000002</v>
      </c>
      <c r="I4310">
        <v>4</v>
      </c>
      <c r="J4310">
        <v>13</v>
      </c>
      <c r="K4310">
        <v>1</v>
      </c>
      <c r="L4310" t="s">
        <v>6472</v>
      </c>
    </row>
    <row r="4311" spans="1:12" x14ac:dyDescent="0.2">
      <c r="A4311" t="s">
        <v>15143</v>
      </c>
      <c r="B4311" t="s">
        <v>15144</v>
      </c>
      <c r="C4311" t="s">
        <v>15145</v>
      </c>
      <c r="D4311" t="s">
        <v>601</v>
      </c>
      <c r="E4311" t="s">
        <v>16</v>
      </c>
      <c r="F4311">
        <v>28081</v>
      </c>
      <c r="G4311">
        <v>35.436604299999999</v>
      </c>
      <c r="H4311">
        <v>-80.678335399999995</v>
      </c>
      <c r="I4311">
        <v>1</v>
      </c>
      <c r="J4311">
        <v>3</v>
      </c>
      <c r="K4311">
        <v>1</v>
      </c>
      <c r="L4311" t="s">
        <v>15146</v>
      </c>
    </row>
    <row r="4312" spans="1:12" x14ac:dyDescent="0.2">
      <c r="A4312" t="s">
        <v>15147</v>
      </c>
      <c r="B4312" t="s">
        <v>15148</v>
      </c>
      <c r="C4312" t="s">
        <v>15149</v>
      </c>
      <c r="D4312" t="s">
        <v>588</v>
      </c>
      <c r="E4312" t="s">
        <v>16</v>
      </c>
      <c r="F4312">
        <v>28110</v>
      </c>
      <c r="G4312">
        <v>35.024380600000001</v>
      </c>
      <c r="H4312">
        <v>-80.584183600000003</v>
      </c>
      <c r="I4312">
        <v>3.5</v>
      </c>
      <c r="J4312">
        <v>5</v>
      </c>
      <c r="K4312">
        <v>0</v>
      </c>
      <c r="L4312" t="s">
        <v>4847</v>
      </c>
    </row>
    <row r="4313" spans="1:12" x14ac:dyDescent="0.2">
      <c r="A4313" t="e">
        <f>-hd9inRkrgajcOsZIpp7Xg</f>
        <v>#NAME?</v>
      </c>
      <c r="B4313" t="s">
        <v>15150</v>
      </c>
      <c r="C4313" t="s">
        <v>15151</v>
      </c>
      <c r="D4313" t="s">
        <v>39</v>
      </c>
      <c r="E4313" t="s">
        <v>16</v>
      </c>
      <c r="F4313">
        <v>28025</v>
      </c>
      <c r="G4313">
        <v>35.425885600000001</v>
      </c>
      <c r="H4313">
        <v>-80.596023700000003</v>
      </c>
      <c r="I4313">
        <v>3.5</v>
      </c>
      <c r="J4313">
        <v>15</v>
      </c>
      <c r="K4313">
        <v>1</v>
      </c>
      <c r="L4313" t="s">
        <v>1436</v>
      </c>
    </row>
    <row r="4314" spans="1:12" x14ac:dyDescent="0.2">
      <c r="A4314" t="s">
        <v>15152</v>
      </c>
      <c r="B4314" t="s">
        <v>15153</v>
      </c>
      <c r="D4314" t="s">
        <v>21</v>
      </c>
      <c r="E4314" t="s">
        <v>16</v>
      </c>
      <c r="F4314">
        <v>28205</v>
      </c>
      <c r="G4314">
        <v>35.226371399999998</v>
      </c>
      <c r="H4314">
        <v>-80.799018500000003</v>
      </c>
      <c r="I4314">
        <v>5</v>
      </c>
      <c r="J4314">
        <v>3</v>
      </c>
      <c r="K4314">
        <v>1</v>
      </c>
      <c r="L4314" t="s">
        <v>15154</v>
      </c>
    </row>
    <row r="4315" spans="1:12" x14ac:dyDescent="0.2">
      <c r="A4315" t="s">
        <v>15155</v>
      </c>
      <c r="B4315" t="s">
        <v>15156</v>
      </c>
      <c r="C4315" t="s">
        <v>15157</v>
      </c>
      <c r="D4315" t="s">
        <v>21</v>
      </c>
      <c r="E4315" t="s">
        <v>16</v>
      </c>
      <c r="F4315">
        <v>28227</v>
      </c>
      <c r="G4315">
        <v>35.208076300000002</v>
      </c>
      <c r="H4315">
        <v>-80.672268399999993</v>
      </c>
      <c r="I4315">
        <v>3.5</v>
      </c>
      <c r="J4315">
        <v>6</v>
      </c>
      <c r="K4315">
        <v>1</v>
      </c>
      <c r="L4315" t="s">
        <v>2069</v>
      </c>
    </row>
    <row r="4316" spans="1:12" x14ac:dyDescent="0.2">
      <c r="A4316" t="s">
        <v>15158</v>
      </c>
      <c r="B4316" t="s">
        <v>15159</v>
      </c>
      <c r="C4316" t="s">
        <v>15160</v>
      </c>
      <c r="D4316" t="s">
        <v>62</v>
      </c>
      <c r="E4316" t="s">
        <v>16</v>
      </c>
      <c r="F4316">
        <v>28227</v>
      </c>
      <c r="G4316">
        <v>35.183660500000002</v>
      </c>
      <c r="H4316">
        <v>-80.649946499999999</v>
      </c>
      <c r="I4316">
        <v>3.5</v>
      </c>
      <c r="J4316">
        <v>9</v>
      </c>
      <c r="K4316">
        <v>1</v>
      </c>
      <c r="L4316" t="s">
        <v>15161</v>
      </c>
    </row>
    <row r="4317" spans="1:12" x14ac:dyDescent="0.2">
      <c r="A4317" t="s">
        <v>15162</v>
      </c>
      <c r="B4317" t="s">
        <v>15163</v>
      </c>
      <c r="C4317" t="s">
        <v>15164</v>
      </c>
      <c r="D4317" t="s">
        <v>30</v>
      </c>
      <c r="E4317" t="s">
        <v>16</v>
      </c>
      <c r="F4317">
        <v>28052</v>
      </c>
      <c r="G4317">
        <v>35.262501</v>
      </c>
      <c r="H4317">
        <v>-81.18356</v>
      </c>
      <c r="I4317">
        <v>3</v>
      </c>
      <c r="J4317">
        <v>57</v>
      </c>
      <c r="K4317">
        <v>0</v>
      </c>
      <c r="L4317" t="s">
        <v>3257</v>
      </c>
    </row>
    <row r="4318" spans="1:12" x14ac:dyDescent="0.2">
      <c r="A4318" t="s">
        <v>15165</v>
      </c>
      <c r="B4318" t="s">
        <v>15166</v>
      </c>
      <c r="C4318" t="s">
        <v>15167</v>
      </c>
      <c r="D4318" t="s">
        <v>21</v>
      </c>
      <c r="E4318" t="s">
        <v>16</v>
      </c>
      <c r="F4318">
        <v>28269</v>
      </c>
      <c r="G4318">
        <v>35.321542000000001</v>
      </c>
      <c r="H4318">
        <v>-80.780782000000002</v>
      </c>
      <c r="I4318">
        <v>3.5</v>
      </c>
      <c r="J4318">
        <v>32</v>
      </c>
      <c r="K4318">
        <v>1</v>
      </c>
      <c r="L4318" t="s">
        <v>15168</v>
      </c>
    </row>
    <row r="4319" spans="1:12" x14ac:dyDescent="0.2">
      <c r="A4319" t="s">
        <v>15169</v>
      </c>
      <c r="B4319" t="s">
        <v>15170</v>
      </c>
      <c r="C4319" t="s">
        <v>12462</v>
      </c>
      <c r="D4319" t="s">
        <v>21</v>
      </c>
      <c r="E4319" t="s">
        <v>16</v>
      </c>
      <c r="F4319">
        <v>28205</v>
      </c>
      <c r="G4319">
        <v>35.247305599999997</v>
      </c>
      <c r="H4319">
        <v>-80.804838099999998</v>
      </c>
      <c r="I4319">
        <v>4.5</v>
      </c>
      <c r="J4319">
        <v>61</v>
      </c>
      <c r="K4319">
        <v>1</v>
      </c>
      <c r="L4319" t="s">
        <v>15171</v>
      </c>
    </row>
    <row r="4320" spans="1:12" x14ac:dyDescent="0.2">
      <c r="A4320" t="s">
        <v>15172</v>
      </c>
      <c r="B4320" t="s">
        <v>4286</v>
      </c>
      <c r="C4320" t="s">
        <v>4091</v>
      </c>
      <c r="D4320" t="s">
        <v>21</v>
      </c>
      <c r="E4320" t="s">
        <v>16</v>
      </c>
      <c r="F4320">
        <v>28204</v>
      </c>
      <c r="G4320">
        <v>35.213420599400003</v>
      </c>
      <c r="H4320">
        <v>-80.826022401000003</v>
      </c>
      <c r="I4320">
        <v>4.5</v>
      </c>
      <c r="J4320">
        <v>906</v>
      </c>
      <c r="K4320">
        <v>1</v>
      </c>
      <c r="L4320" t="s">
        <v>4288</v>
      </c>
    </row>
    <row r="4321" spans="1:12" x14ac:dyDescent="0.2">
      <c r="A4321" t="s">
        <v>15173</v>
      </c>
      <c r="B4321" t="s">
        <v>15174</v>
      </c>
      <c r="C4321" t="s">
        <v>15175</v>
      </c>
      <c r="D4321" t="s">
        <v>21</v>
      </c>
      <c r="E4321" t="s">
        <v>16</v>
      </c>
      <c r="F4321">
        <v>28203</v>
      </c>
      <c r="G4321">
        <v>35.198972400000002</v>
      </c>
      <c r="H4321">
        <v>-80.840871100000001</v>
      </c>
      <c r="I4321">
        <v>4</v>
      </c>
      <c r="J4321">
        <v>560</v>
      </c>
      <c r="K4321">
        <v>1</v>
      </c>
      <c r="L4321" t="s">
        <v>15176</v>
      </c>
    </row>
    <row r="4322" spans="1:12" x14ac:dyDescent="0.2">
      <c r="A4322" t="s">
        <v>15177</v>
      </c>
      <c r="B4322" t="s">
        <v>15178</v>
      </c>
      <c r="C4322" t="s">
        <v>15179</v>
      </c>
      <c r="D4322" t="s">
        <v>15</v>
      </c>
      <c r="E4322" t="s">
        <v>16</v>
      </c>
      <c r="F4322">
        <v>28031</v>
      </c>
      <c r="G4322">
        <v>35.485515999999997</v>
      </c>
      <c r="H4322">
        <v>-80.878561000000005</v>
      </c>
      <c r="I4322">
        <v>4</v>
      </c>
      <c r="J4322">
        <v>26</v>
      </c>
      <c r="K4322">
        <v>1</v>
      </c>
      <c r="L4322" t="s">
        <v>15180</v>
      </c>
    </row>
    <row r="4323" spans="1:12" x14ac:dyDescent="0.2">
      <c r="A4323" t="s">
        <v>15181</v>
      </c>
      <c r="B4323" t="s">
        <v>15182</v>
      </c>
      <c r="C4323" t="s">
        <v>6475</v>
      </c>
      <c r="D4323" t="s">
        <v>21</v>
      </c>
      <c r="E4323" t="s">
        <v>16</v>
      </c>
      <c r="F4323">
        <v>28263</v>
      </c>
      <c r="G4323">
        <v>35.145600000000002</v>
      </c>
      <c r="H4323">
        <v>-80.936582999999999</v>
      </c>
      <c r="I4323">
        <v>3</v>
      </c>
      <c r="J4323">
        <v>88</v>
      </c>
      <c r="K4323">
        <v>1</v>
      </c>
      <c r="L4323" t="s">
        <v>15183</v>
      </c>
    </row>
    <row r="4324" spans="1:12" x14ac:dyDescent="0.2">
      <c r="A4324" t="s">
        <v>15184</v>
      </c>
      <c r="B4324" t="s">
        <v>15185</v>
      </c>
      <c r="C4324" t="s">
        <v>4175</v>
      </c>
      <c r="D4324" t="s">
        <v>21</v>
      </c>
      <c r="E4324" t="s">
        <v>16</v>
      </c>
      <c r="F4324">
        <v>28205</v>
      </c>
      <c r="G4324">
        <v>35.219073199999997</v>
      </c>
      <c r="H4324">
        <v>-80.796644900000004</v>
      </c>
      <c r="I4324">
        <v>3</v>
      </c>
      <c r="J4324">
        <v>11</v>
      </c>
      <c r="K4324">
        <v>0</v>
      </c>
      <c r="L4324" t="s">
        <v>1056</v>
      </c>
    </row>
    <row r="4325" spans="1:12" x14ac:dyDescent="0.2">
      <c r="A4325" t="s">
        <v>15186</v>
      </c>
      <c r="B4325" t="s">
        <v>15187</v>
      </c>
      <c r="C4325" t="s">
        <v>15188</v>
      </c>
      <c r="D4325" t="s">
        <v>21</v>
      </c>
      <c r="E4325" t="s">
        <v>16</v>
      </c>
      <c r="F4325">
        <v>28209</v>
      </c>
      <c r="G4325">
        <v>35.174959000000001</v>
      </c>
      <c r="H4325">
        <v>-80.848741700000005</v>
      </c>
      <c r="I4325">
        <v>3.5</v>
      </c>
      <c r="J4325">
        <v>28</v>
      </c>
      <c r="K4325">
        <v>1</v>
      </c>
      <c r="L4325" t="s">
        <v>9807</v>
      </c>
    </row>
    <row r="4326" spans="1:12" x14ac:dyDescent="0.2">
      <c r="A4326" t="s">
        <v>15189</v>
      </c>
      <c r="B4326" t="s">
        <v>15190</v>
      </c>
      <c r="C4326" t="s">
        <v>15191</v>
      </c>
      <c r="D4326" t="s">
        <v>21</v>
      </c>
      <c r="E4326" t="s">
        <v>16</v>
      </c>
      <c r="F4326">
        <v>28213</v>
      </c>
      <c r="G4326">
        <v>35.294662099999996</v>
      </c>
      <c r="H4326">
        <v>-80.740740200000005</v>
      </c>
      <c r="I4326">
        <v>3.5</v>
      </c>
      <c r="J4326">
        <v>3</v>
      </c>
      <c r="K4326">
        <v>1</v>
      </c>
      <c r="L4326" t="s">
        <v>15192</v>
      </c>
    </row>
    <row r="4327" spans="1:12" x14ac:dyDescent="0.2">
      <c r="A4327" t="s">
        <v>15193</v>
      </c>
      <c r="B4327" t="s">
        <v>4993</v>
      </c>
      <c r="C4327" t="s">
        <v>15194</v>
      </c>
      <c r="D4327" t="s">
        <v>21</v>
      </c>
      <c r="E4327" t="s">
        <v>16</v>
      </c>
      <c r="F4327">
        <v>28277</v>
      </c>
      <c r="G4327">
        <v>35.07891</v>
      </c>
      <c r="H4327">
        <v>-80.817722000000003</v>
      </c>
      <c r="I4327">
        <v>3.5</v>
      </c>
      <c r="J4327">
        <v>5</v>
      </c>
      <c r="K4327">
        <v>1</v>
      </c>
      <c r="L4327" t="s">
        <v>15195</v>
      </c>
    </row>
    <row r="4328" spans="1:12" x14ac:dyDescent="0.2">
      <c r="A4328" t="s">
        <v>15196</v>
      </c>
      <c r="B4328" t="s">
        <v>15197</v>
      </c>
      <c r="C4328" t="s">
        <v>15198</v>
      </c>
      <c r="D4328" t="s">
        <v>21</v>
      </c>
      <c r="E4328" t="s">
        <v>16</v>
      </c>
      <c r="F4328">
        <v>28213</v>
      </c>
      <c r="G4328">
        <v>35.258738800000003</v>
      </c>
      <c r="H4328">
        <v>-80.777683600000003</v>
      </c>
      <c r="I4328">
        <v>3.5</v>
      </c>
      <c r="J4328">
        <v>16</v>
      </c>
      <c r="K4328">
        <v>1</v>
      </c>
      <c r="L4328" t="s">
        <v>11041</v>
      </c>
    </row>
    <row r="4329" spans="1:12" x14ac:dyDescent="0.2">
      <c r="A4329" t="s">
        <v>15199</v>
      </c>
      <c r="B4329" t="s">
        <v>13635</v>
      </c>
      <c r="C4329" t="s">
        <v>15200</v>
      </c>
      <c r="D4329" t="s">
        <v>21</v>
      </c>
      <c r="E4329" t="s">
        <v>16</v>
      </c>
      <c r="F4329">
        <v>28269</v>
      </c>
      <c r="G4329">
        <v>35.350582899999999</v>
      </c>
      <c r="H4329">
        <v>-80.842879400000001</v>
      </c>
      <c r="I4329">
        <v>4.5</v>
      </c>
      <c r="J4329">
        <v>10</v>
      </c>
      <c r="K4329">
        <v>1</v>
      </c>
      <c r="L4329" t="s">
        <v>15201</v>
      </c>
    </row>
    <row r="4330" spans="1:12" x14ac:dyDescent="0.2">
      <c r="A4330" t="s">
        <v>15202</v>
      </c>
      <c r="B4330" t="s">
        <v>15203</v>
      </c>
      <c r="C4330" t="s">
        <v>15204</v>
      </c>
      <c r="D4330" t="s">
        <v>21</v>
      </c>
      <c r="E4330" t="s">
        <v>16</v>
      </c>
      <c r="F4330">
        <v>28202</v>
      </c>
      <c r="G4330">
        <v>35.222920100000003</v>
      </c>
      <c r="H4330">
        <v>-80.833259299999995</v>
      </c>
      <c r="I4330">
        <v>2.5</v>
      </c>
      <c r="J4330">
        <v>5</v>
      </c>
      <c r="K4330">
        <v>1</v>
      </c>
      <c r="L4330" t="s">
        <v>15205</v>
      </c>
    </row>
    <row r="4331" spans="1:12" x14ac:dyDescent="0.2">
      <c r="A4331" t="s">
        <v>15206</v>
      </c>
      <c r="B4331" t="s">
        <v>15207</v>
      </c>
      <c r="C4331" t="s">
        <v>15208</v>
      </c>
      <c r="D4331" t="s">
        <v>135</v>
      </c>
      <c r="E4331" t="s">
        <v>16</v>
      </c>
      <c r="F4331">
        <v>28105</v>
      </c>
      <c r="G4331">
        <v>35.122163800000003</v>
      </c>
      <c r="H4331">
        <v>-80.719167799999994</v>
      </c>
      <c r="I4331">
        <v>3</v>
      </c>
      <c r="J4331">
        <v>5</v>
      </c>
      <c r="K4331">
        <v>0</v>
      </c>
      <c r="L4331" t="s">
        <v>15209</v>
      </c>
    </row>
    <row r="4332" spans="1:12" x14ac:dyDescent="0.2">
      <c r="A4332" t="s">
        <v>15210</v>
      </c>
      <c r="B4332" t="s">
        <v>15211</v>
      </c>
      <c r="C4332" t="s">
        <v>15212</v>
      </c>
      <c r="D4332" t="s">
        <v>643</v>
      </c>
      <c r="E4332" t="s">
        <v>16</v>
      </c>
      <c r="F4332">
        <v>28079</v>
      </c>
      <c r="G4332">
        <v>35.068511000000001</v>
      </c>
      <c r="H4332">
        <v>-80.641278999999997</v>
      </c>
      <c r="I4332">
        <v>3.5</v>
      </c>
      <c r="J4332">
        <v>3</v>
      </c>
      <c r="K4332">
        <v>1</v>
      </c>
      <c r="L4332" t="s">
        <v>15213</v>
      </c>
    </row>
    <row r="4333" spans="1:12" x14ac:dyDescent="0.2">
      <c r="A4333" t="s">
        <v>15214</v>
      </c>
      <c r="B4333" t="s">
        <v>13635</v>
      </c>
      <c r="C4333" t="s">
        <v>15215</v>
      </c>
      <c r="D4333" t="s">
        <v>26</v>
      </c>
      <c r="E4333" t="s">
        <v>16</v>
      </c>
      <c r="F4333">
        <v>28078</v>
      </c>
      <c r="G4333">
        <v>35.443618999999998</v>
      </c>
      <c r="H4333">
        <v>-80.857584599999996</v>
      </c>
      <c r="I4333">
        <v>3</v>
      </c>
      <c r="J4333">
        <v>8</v>
      </c>
      <c r="K4333">
        <v>1</v>
      </c>
      <c r="L4333" t="s">
        <v>15216</v>
      </c>
    </row>
    <row r="4334" spans="1:12" x14ac:dyDescent="0.2">
      <c r="A4334" t="s">
        <v>15217</v>
      </c>
      <c r="B4334" t="s">
        <v>15218</v>
      </c>
      <c r="C4334" t="s">
        <v>15219</v>
      </c>
      <c r="D4334" t="s">
        <v>21</v>
      </c>
      <c r="E4334" t="s">
        <v>16</v>
      </c>
      <c r="F4334">
        <v>28205</v>
      </c>
      <c r="G4334">
        <v>35.199501300000001</v>
      </c>
      <c r="H4334">
        <v>-80.764351899999994</v>
      </c>
      <c r="I4334">
        <v>3.5</v>
      </c>
      <c r="J4334">
        <v>59</v>
      </c>
      <c r="K4334">
        <v>1</v>
      </c>
      <c r="L4334" t="s">
        <v>15220</v>
      </c>
    </row>
    <row r="4335" spans="1:12" x14ac:dyDescent="0.2">
      <c r="A4335" t="s">
        <v>15221</v>
      </c>
      <c r="B4335" t="s">
        <v>15222</v>
      </c>
      <c r="C4335" t="s">
        <v>15223</v>
      </c>
      <c r="D4335" t="s">
        <v>456</v>
      </c>
      <c r="E4335" t="s">
        <v>16</v>
      </c>
      <c r="F4335">
        <v>28012</v>
      </c>
      <c r="G4335">
        <v>35.224146400000002</v>
      </c>
      <c r="H4335">
        <v>-81.036036999999993</v>
      </c>
      <c r="I4335">
        <v>2</v>
      </c>
      <c r="J4335">
        <v>3</v>
      </c>
      <c r="K4335">
        <v>1</v>
      </c>
      <c r="L4335" t="s">
        <v>1323</v>
      </c>
    </row>
    <row r="4336" spans="1:12" x14ac:dyDescent="0.2">
      <c r="A4336" t="s">
        <v>15224</v>
      </c>
      <c r="B4336" t="s">
        <v>15225</v>
      </c>
      <c r="C4336" t="s">
        <v>15226</v>
      </c>
      <c r="D4336" t="s">
        <v>15</v>
      </c>
      <c r="E4336" t="s">
        <v>16</v>
      </c>
      <c r="F4336">
        <v>28031</v>
      </c>
      <c r="G4336">
        <v>35.4581761926</v>
      </c>
      <c r="H4336">
        <v>-80.867804999100002</v>
      </c>
      <c r="I4336">
        <v>4.5</v>
      </c>
      <c r="J4336">
        <v>34</v>
      </c>
      <c r="K4336">
        <v>0</v>
      </c>
      <c r="L4336" t="s">
        <v>15227</v>
      </c>
    </row>
    <row r="4337" spans="1:12" x14ac:dyDescent="0.2">
      <c r="A4337" t="s">
        <v>15228</v>
      </c>
      <c r="B4337" t="s">
        <v>6500</v>
      </c>
      <c r="C4337" t="s">
        <v>15229</v>
      </c>
      <c r="D4337" t="s">
        <v>21</v>
      </c>
      <c r="E4337" t="s">
        <v>16</v>
      </c>
      <c r="F4337">
        <v>28210</v>
      </c>
      <c r="G4337">
        <v>35.148544999999999</v>
      </c>
      <c r="H4337">
        <v>-80.832515999999998</v>
      </c>
      <c r="I4337">
        <v>3</v>
      </c>
      <c r="J4337">
        <v>5</v>
      </c>
      <c r="K4337">
        <v>0</v>
      </c>
      <c r="L4337" t="s">
        <v>15230</v>
      </c>
    </row>
    <row r="4338" spans="1:12" x14ac:dyDescent="0.2">
      <c r="A4338" t="s">
        <v>15231</v>
      </c>
      <c r="B4338" t="s">
        <v>2666</v>
      </c>
      <c r="C4338" t="s">
        <v>15232</v>
      </c>
      <c r="D4338" t="s">
        <v>21</v>
      </c>
      <c r="E4338" t="s">
        <v>16</v>
      </c>
      <c r="F4338">
        <v>28210</v>
      </c>
      <c r="G4338">
        <v>35.1476020072</v>
      </c>
      <c r="H4338">
        <v>-80.830884575799999</v>
      </c>
      <c r="I4338">
        <v>1.5</v>
      </c>
      <c r="J4338">
        <v>28</v>
      </c>
      <c r="K4338">
        <v>1</v>
      </c>
      <c r="L4338" t="s">
        <v>15233</v>
      </c>
    </row>
    <row r="4339" spans="1:12" x14ac:dyDescent="0.2">
      <c r="A4339" t="s">
        <v>15234</v>
      </c>
      <c r="B4339" t="s">
        <v>15235</v>
      </c>
      <c r="C4339" t="s">
        <v>7859</v>
      </c>
      <c r="D4339" t="s">
        <v>21</v>
      </c>
      <c r="E4339" t="s">
        <v>16</v>
      </c>
      <c r="F4339">
        <v>28202</v>
      </c>
      <c r="G4339">
        <v>35.232600052599999</v>
      </c>
      <c r="H4339">
        <v>-80.849090069499994</v>
      </c>
      <c r="I4339">
        <v>4</v>
      </c>
      <c r="J4339">
        <v>113</v>
      </c>
      <c r="K4339">
        <v>1</v>
      </c>
      <c r="L4339" t="s">
        <v>15236</v>
      </c>
    </row>
    <row r="4340" spans="1:12" x14ac:dyDescent="0.2">
      <c r="A4340" t="s">
        <v>15237</v>
      </c>
      <c r="B4340" t="s">
        <v>15238</v>
      </c>
      <c r="C4340" t="s">
        <v>700</v>
      </c>
      <c r="D4340" t="s">
        <v>21</v>
      </c>
      <c r="E4340" t="s">
        <v>16</v>
      </c>
      <c r="F4340">
        <v>28202</v>
      </c>
      <c r="G4340">
        <v>35.225217000000001</v>
      </c>
      <c r="H4340">
        <v>-80.8362889</v>
      </c>
      <c r="I4340">
        <v>2.5</v>
      </c>
      <c r="J4340">
        <v>7</v>
      </c>
      <c r="K4340">
        <v>0</v>
      </c>
      <c r="L4340" t="s">
        <v>15239</v>
      </c>
    </row>
    <row r="4341" spans="1:12" x14ac:dyDescent="0.2">
      <c r="A4341" t="s">
        <v>15240</v>
      </c>
      <c r="B4341" t="s">
        <v>15241</v>
      </c>
      <c r="C4341" t="s">
        <v>7751</v>
      </c>
      <c r="D4341" t="s">
        <v>456</v>
      </c>
      <c r="E4341" t="s">
        <v>16</v>
      </c>
      <c r="F4341">
        <v>28012</v>
      </c>
      <c r="G4341">
        <v>35.236779800000001</v>
      </c>
      <c r="H4341">
        <v>-81.015674799999999</v>
      </c>
      <c r="I4341">
        <v>4</v>
      </c>
      <c r="J4341">
        <v>6</v>
      </c>
      <c r="K4341">
        <v>0</v>
      </c>
      <c r="L4341" t="s">
        <v>10838</v>
      </c>
    </row>
    <row r="4342" spans="1:12" x14ac:dyDescent="0.2">
      <c r="A4342" t="s">
        <v>15242</v>
      </c>
      <c r="B4342" t="s">
        <v>9259</v>
      </c>
      <c r="C4342" t="s">
        <v>15243</v>
      </c>
      <c r="D4342" t="s">
        <v>601</v>
      </c>
      <c r="E4342" t="s">
        <v>16</v>
      </c>
      <c r="F4342">
        <v>28083</v>
      </c>
      <c r="G4342">
        <v>35.448620099999999</v>
      </c>
      <c r="H4342">
        <v>-80.605323799999994</v>
      </c>
      <c r="I4342">
        <v>3</v>
      </c>
      <c r="J4342">
        <v>9</v>
      </c>
      <c r="K4342">
        <v>1</v>
      </c>
      <c r="L4342" t="s">
        <v>15244</v>
      </c>
    </row>
    <row r="4343" spans="1:12" x14ac:dyDescent="0.2">
      <c r="A4343" t="s">
        <v>15245</v>
      </c>
      <c r="B4343" t="s">
        <v>15246</v>
      </c>
      <c r="C4343" t="s">
        <v>15247</v>
      </c>
      <c r="D4343" t="s">
        <v>239</v>
      </c>
      <c r="E4343" t="s">
        <v>16</v>
      </c>
      <c r="F4343">
        <v>28173</v>
      </c>
      <c r="G4343">
        <v>34.937823000000002</v>
      </c>
      <c r="H4343">
        <v>-80.750467</v>
      </c>
      <c r="I4343">
        <v>4.5</v>
      </c>
      <c r="J4343">
        <v>7</v>
      </c>
      <c r="K4343">
        <v>1</v>
      </c>
      <c r="L4343" t="s">
        <v>15248</v>
      </c>
    </row>
    <row r="4344" spans="1:12" x14ac:dyDescent="0.2">
      <c r="A4344" t="s">
        <v>15249</v>
      </c>
      <c r="B4344" t="s">
        <v>15250</v>
      </c>
      <c r="C4344" t="s">
        <v>15251</v>
      </c>
      <c r="D4344" t="s">
        <v>21</v>
      </c>
      <c r="E4344" t="s">
        <v>16</v>
      </c>
      <c r="F4344">
        <v>28204</v>
      </c>
      <c r="G4344">
        <v>35.206003899999999</v>
      </c>
      <c r="H4344">
        <v>-80.840957599999996</v>
      </c>
      <c r="I4344">
        <v>4.5</v>
      </c>
      <c r="J4344">
        <v>59</v>
      </c>
      <c r="K4344">
        <v>1</v>
      </c>
      <c r="L4344" t="s">
        <v>15252</v>
      </c>
    </row>
    <row r="4345" spans="1:12" x14ac:dyDescent="0.2">
      <c r="A4345" t="s">
        <v>15253</v>
      </c>
      <c r="B4345" t="s">
        <v>15254</v>
      </c>
      <c r="C4345" t="s">
        <v>15255</v>
      </c>
      <c r="D4345" t="s">
        <v>135</v>
      </c>
      <c r="E4345" t="s">
        <v>16</v>
      </c>
      <c r="F4345">
        <v>28105</v>
      </c>
      <c r="G4345">
        <v>35.133283757400001</v>
      </c>
      <c r="H4345">
        <v>-80.710354149300002</v>
      </c>
      <c r="I4345">
        <v>5</v>
      </c>
      <c r="J4345">
        <v>4</v>
      </c>
      <c r="K4345">
        <v>0</v>
      </c>
      <c r="L4345" t="s">
        <v>15256</v>
      </c>
    </row>
    <row r="4346" spans="1:12" x14ac:dyDescent="0.2">
      <c r="A4346" t="s">
        <v>15257</v>
      </c>
      <c r="B4346" t="s">
        <v>15258</v>
      </c>
      <c r="C4346" t="s">
        <v>15259</v>
      </c>
      <c r="D4346" t="s">
        <v>21</v>
      </c>
      <c r="E4346" t="s">
        <v>16</v>
      </c>
      <c r="F4346">
        <v>28273</v>
      </c>
      <c r="G4346">
        <v>35.120503900000003</v>
      </c>
      <c r="H4346">
        <v>-80.949078</v>
      </c>
      <c r="I4346">
        <v>2.5</v>
      </c>
      <c r="J4346">
        <v>9</v>
      </c>
      <c r="K4346">
        <v>0</v>
      </c>
      <c r="L4346" t="s">
        <v>291</v>
      </c>
    </row>
    <row r="4347" spans="1:12" x14ac:dyDescent="0.2">
      <c r="A4347" t="s">
        <v>15260</v>
      </c>
      <c r="B4347" t="s">
        <v>15261</v>
      </c>
      <c r="C4347" t="s">
        <v>15262</v>
      </c>
      <c r="D4347" t="s">
        <v>21</v>
      </c>
      <c r="E4347" t="s">
        <v>16</v>
      </c>
      <c r="F4347">
        <v>28270</v>
      </c>
      <c r="G4347">
        <v>35.070988</v>
      </c>
      <c r="H4347">
        <v>-80.761841099999998</v>
      </c>
      <c r="I4347">
        <v>5</v>
      </c>
      <c r="J4347">
        <v>3</v>
      </c>
      <c r="K4347">
        <v>1</v>
      </c>
      <c r="L4347" t="s">
        <v>15263</v>
      </c>
    </row>
    <row r="4348" spans="1:12" x14ac:dyDescent="0.2">
      <c r="A4348" t="s">
        <v>15264</v>
      </c>
      <c r="B4348" t="s">
        <v>15265</v>
      </c>
      <c r="C4348" t="s">
        <v>15266</v>
      </c>
      <c r="D4348" t="s">
        <v>21</v>
      </c>
      <c r="E4348" t="s">
        <v>16</v>
      </c>
      <c r="F4348">
        <v>28203</v>
      </c>
      <c r="G4348">
        <v>35.209662999999999</v>
      </c>
      <c r="H4348">
        <v>-80.860691000000003</v>
      </c>
      <c r="I4348">
        <v>3.5</v>
      </c>
      <c r="J4348">
        <v>193</v>
      </c>
      <c r="K4348">
        <v>1</v>
      </c>
      <c r="L4348" t="s">
        <v>15267</v>
      </c>
    </row>
    <row r="4349" spans="1:12" x14ac:dyDescent="0.2">
      <c r="A4349" t="s">
        <v>15268</v>
      </c>
      <c r="B4349" t="s">
        <v>15269</v>
      </c>
      <c r="C4349" t="s">
        <v>15270</v>
      </c>
      <c r="D4349" t="s">
        <v>39</v>
      </c>
      <c r="E4349" t="s">
        <v>16</v>
      </c>
      <c r="F4349">
        <v>28025</v>
      </c>
      <c r="G4349">
        <v>35.409965900000003</v>
      </c>
      <c r="H4349">
        <v>-80.580272699999995</v>
      </c>
      <c r="I4349">
        <v>4.5</v>
      </c>
      <c r="J4349">
        <v>40</v>
      </c>
      <c r="K4349">
        <v>1</v>
      </c>
      <c r="L4349" t="s">
        <v>448</v>
      </c>
    </row>
    <row r="4350" spans="1:12" x14ac:dyDescent="0.2">
      <c r="A4350" t="s">
        <v>15271</v>
      </c>
      <c r="B4350" t="s">
        <v>15272</v>
      </c>
      <c r="C4350" t="s">
        <v>763</v>
      </c>
      <c r="D4350" t="s">
        <v>21</v>
      </c>
      <c r="E4350" t="s">
        <v>16</v>
      </c>
      <c r="F4350">
        <v>28269</v>
      </c>
      <c r="G4350">
        <v>35.3418986</v>
      </c>
      <c r="H4350">
        <v>-80.833710800000006</v>
      </c>
      <c r="I4350">
        <v>3.5</v>
      </c>
      <c r="J4350">
        <v>14</v>
      </c>
      <c r="K4350">
        <v>1</v>
      </c>
      <c r="L4350" t="s">
        <v>15273</v>
      </c>
    </row>
    <row r="4351" spans="1:12" x14ac:dyDescent="0.2">
      <c r="A4351" t="s">
        <v>15274</v>
      </c>
      <c r="B4351" t="s">
        <v>15275</v>
      </c>
      <c r="C4351" t="s">
        <v>15276</v>
      </c>
      <c r="D4351" t="s">
        <v>21</v>
      </c>
      <c r="E4351" t="s">
        <v>16</v>
      </c>
      <c r="F4351">
        <v>28202</v>
      </c>
      <c r="G4351">
        <v>35.225354400000001</v>
      </c>
      <c r="H4351">
        <v>-80.8461468</v>
      </c>
      <c r="I4351">
        <v>3.5</v>
      </c>
      <c r="J4351">
        <v>9</v>
      </c>
      <c r="K4351">
        <v>1</v>
      </c>
      <c r="L4351" t="s">
        <v>15277</v>
      </c>
    </row>
    <row r="4352" spans="1:12" x14ac:dyDescent="0.2">
      <c r="A4352" t="s">
        <v>15278</v>
      </c>
      <c r="B4352" t="s">
        <v>15279</v>
      </c>
      <c r="C4352" t="s">
        <v>15280</v>
      </c>
      <c r="D4352" t="s">
        <v>39</v>
      </c>
      <c r="E4352" t="s">
        <v>16</v>
      </c>
      <c r="F4352">
        <v>28025</v>
      </c>
      <c r="G4352">
        <v>35.409371</v>
      </c>
      <c r="H4352">
        <v>-80.580235999999999</v>
      </c>
      <c r="I4352">
        <v>3</v>
      </c>
      <c r="J4352">
        <v>7</v>
      </c>
      <c r="K4352">
        <v>1</v>
      </c>
      <c r="L4352" t="s">
        <v>8547</v>
      </c>
    </row>
    <row r="4353" spans="1:12" x14ac:dyDescent="0.2">
      <c r="A4353" t="s">
        <v>15281</v>
      </c>
      <c r="B4353" t="s">
        <v>1190</v>
      </c>
      <c r="C4353" t="s">
        <v>15282</v>
      </c>
      <c r="D4353" t="s">
        <v>21</v>
      </c>
      <c r="E4353" t="s">
        <v>16</v>
      </c>
      <c r="F4353">
        <v>28277</v>
      </c>
      <c r="G4353">
        <v>35.029324000000003</v>
      </c>
      <c r="H4353">
        <v>-80.850153000000006</v>
      </c>
      <c r="I4353">
        <v>2.5</v>
      </c>
      <c r="J4353">
        <v>7</v>
      </c>
      <c r="K4353">
        <v>1</v>
      </c>
      <c r="L4353" t="s">
        <v>4823</v>
      </c>
    </row>
    <row r="4354" spans="1:12" x14ac:dyDescent="0.2">
      <c r="A4354" t="e">
        <f>-UNnYuoXnup4k-S1SC0SzA</f>
        <v>#NAME?</v>
      </c>
      <c r="B4354" t="s">
        <v>860</v>
      </c>
      <c r="C4354" t="s">
        <v>15283</v>
      </c>
      <c r="D4354" t="s">
        <v>21</v>
      </c>
      <c r="E4354" t="s">
        <v>16</v>
      </c>
      <c r="F4354">
        <v>28262</v>
      </c>
      <c r="G4354">
        <v>35.311364706799999</v>
      </c>
      <c r="H4354">
        <v>-80.772469620199999</v>
      </c>
      <c r="I4354">
        <v>1.5</v>
      </c>
      <c r="J4354">
        <v>4</v>
      </c>
      <c r="K4354">
        <v>1</v>
      </c>
      <c r="L4354" t="s">
        <v>15284</v>
      </c>
    </row>
    <row r="4355" spans="1:12" x14ac:dyDescent="0.2">
      <c r="A4355" t="s">
        <v>15285</v>
      </c>
      <c r="B4355" t="s">
        <v>15286</v>
      </c>
      <c r="C4355" t="s">
        <v>15287</v>
      </c>
      <c r="D4355" t="s">
        <v>295</v>
      </c>
      <c r="E4355" t="s">
        <v>16</v>
      </c>
      <c r="F4355">
        <v>28134</v>
      </c>
      <c r="G4355">
        <v>35.089030999999999</v>
      </c>
      <c r="H4355">
        <v>-80.885486999999998</v>
      </c>
      <c r="I4355">
        <v>4</v>
      </c>
      <c r="J4355">
        <v>37</v>
      </c>
      <c r="K4355">
        <v>1</v>
      </c>
      <c r="L4355" t="s">
        <v>2093</v>
      </c>
    </row>
    <row r="4356" spans="1:12" x14ac:dyDescent="0.2">
      <c r="A4356" t="s">
        <v>15288</v>
      </c>
      <c r="B4356" t="s">
        <v>15289</v>
      </c>
      <c r="C4356" t="s">
        <v>15290</v>
      </c>
      <c r="D4356" t="s">
        <v>21</v>
      </c>
      <c r="E4356" t="s">
        <v>16</v>
      </c>
      <c r="F4356">
        <v>28226</v>
      </c>
      <c r="G4356">
        <v>35.146961099999999</v>
      </c>
      <c r="H4356">
        <v>-80.809099700000004</v>
      </c>
      <c r="I4356">
        <v>5</v>
      </c>
      <c r="J4356">
        <v>4</v>
      </c>
      <c r="K4356">
        <v>1</v>
      </c>
      <c r="L4356" t="s">
        <v>15291</v>
      </c>
    </row>
    <row r="4357" spans="1:12" x14ac:dyDescent="0.2">
      <c r="A4357" t="s">
        <v>15292</v>
      </c>
      <c r="B4357" t="s">
        <v>15293</v>
      </c>
      <c r="C4357" t="s">
        <v>15294</v>
      </c>
      <c r="D4357" t="s">
        <v>26</v>
      </c>
      <c r="E4357" t="s">
        <v>16</v>
      </c>
      <c r="F4357">
        <v>28078</v>
      </c>
      <c r="G4357">
        <v>35.406015199999999</v>
      </c>
      <c r="H4357">
        <v>-80.865093599999994</v>
      </c>
      <c r="I4357">
        <v>5</v>
      </c>
      <c r="J4357">
        <v>25</v>
      </c>
      <c r="K4357">
        <v>1</v>
      </c>
      <c r="L4357" t="s">
        <v>12559</v>
      </c>
    </row>
    <row r="4358" spans="1:12" x14ac:dyDescent="0.2">
      <c r="A4358" t="s">
        <v>15295</v>
      </c>
      <c r="B4358" t="s">
        <v>15296</v>
      </c>
      <c r="C4358" t="s">
        <v>15297</v>
      </c>
      <c r="D4358" t="s">
        <v>697</v>
      </c>
      <c r="E4358" t="s">
        <v>16</v>
      </c>
      <c r="F4358">
        <v>28037</v>
      </c>
      <c r="G4358">
        <v>35.442565737000002</v>
      </c>
      <c r="H4358">
        <v>-80.997474834299993</v>
      </c>
      <c r="I4358">
        <v>5</v>
      </c>
      <c r="J4358">
        <v>4</v>
      </c>
      <c r="K4358">
        <v>1</v>
      </c>
      <c r="L4358" t="s">
        <v>15298</v>
      </c>
    </row>
    <row r="4359" spans="1:12" x14ac:dyDescent="0.2">
      <c r="A4359" t="s">
        <v>15299</v>
      </c>
      <c r="B4359" t="s">
        <v>595</v>
      </c>
      <c r="C4359" t="s">
        <v>15300</v>
      </c>
      <c r="D4359" t="s">
        <v>21</v>
      </c>
      <c r="E4359" t="s">
        <v>16</v>
      </c>
      <c r="F4359">
        <v>28214</v>
      </c>
      <c r="G4359">
        <v>35.245186599999997</v>
      </c>
      <c r="H4359">
        <v>-80.936433600000001</v>
      </c>
      <c r="I4359">
        <v>3.5</v>
      </c>
      <c r="J4359">
        <v>3</v>
      </c>
      <c r="K4359">
        <v>1</v>
      </c>
      <c r="L4359" t="s">
        <v>8029</v>
      </c>
    </row>
    <row r="4360" spans="1:12" x14ac:dyDescent="0.2">
      <c r="A4360" t="s">
        <v>15301</v>
      </c>
      <c r="B4360" t="s">
        <v>7225</v>
      </c>
      <c r="C4360" t="s">
        <v>15302</v>
      </c>
      <c r="D4360" t="s">
        <v>21</v>
      </c>
      <c r="E4360" t="s">
        <v>16</v>
      </c>
      <c r="F4360">
        <v>28269</v>
      </c>
      <c r="G4360">
        <v>35.371588850099997</v>
      </c>
      <c r="H4360">
        <v>-80.7850302011</v>
      </c>
      <c r="I4360">
        <v>1.5</v>
      </c>
      <c r="J4360">
        <v>3</v>
      </c>
      <c r="K4360">
        <v>0</v>
      </c>
      <c r="L4360" t="s">
        <v>15303</v>
      </c>
    </row>
    <row r="4361" spans="1:12" x14ac:dyDescent="0.2">
      <c r="A4361" t="s">
        <v>15304</v>
      </c>
      <c r="B4361" t="s">
        <v>15305</v>
      </c>
      <c r="C4361" t="s">
        <v>15306</v>
      </c>
      <c r="D4361" t="s">
        <v>21</v>
      </c>
      <c r="E4361" t="s">
        <v>16</v>
      </c>
      <c r="F4361">
        <v>28262</v>
      </c>
      <c r="G4361">
        <v>35.309226000000002</v>
      </c>
      <c r="H4361">
        <v>-80.749288000000007</v>
      </c>
      <c r="I4361">
        <v>3.5</v>
      </c>
      <c r="J4361">
        <v>164</v>
      </c>
      <c r="K4361">
        <v>1</v>
      </c>
      <c r="L4361" t="s">
        <v>1056</v>
      </c>
    </row>
    <row r="4362" spans="1:12" x14ac:dyDescent="0.2">
      <c r="A4362" t="s">
        <v>15307</v>
      </c>
      <c r="B4362" t="s">
        <v>15308</v>
      </c>
      <c r="C4362" t="s">
        <v>15309</v>
      </c>
      <c r="D4362" t="s">
        <v>21</v>
      </c>
      <c r="E4362" t="s">
        <v>16</v>
      </c>
      <c r="F4362">
        <v>28217</v>
      </c>
      <c r="G4362">
        <v>35.133871300000003</v>
      </c>
      <c r="H4362">
        <v>-80.893291199999993</v>
      </c>
      <c r="I4362">
        <v>2</v>
      </c>
      <c r="J4362">
        <v>51</v>
      </c>
      <c r="K4362">
        <v>1</v>
      </c>
      <c r="L4362" t="s">
        <v>15310</v>
      </c>
    </row>
    <row r="4363" spans="1:12" x14ac:dyDescent="0.2">
      <c r="A4363" t="s">
        <v>15311</v>
      </c>
      <c r="B4363" t="s">
        <v>15312</v>
      </c>
      <c r="C4363" t="s">
        <v>15313</v>
      </c>
      <c r="D4363" t="s">
        <v>21</v>
      </c>
      <c r="E4363" t="s">
        <v>16</v>
      </c>
      <c r="F4363">
        <v>28215</v>
      </c>
      <c r="G4363">
        <v>35.250012499999997</v>
      </c>
      <c r="H4363">
        <v>-80.735491300000007</v>
      </c>
      <c r="I4363">
        <v>3.5</v>
      </c>
      <c r="J4363">
        <v>3</v>
      </c>
      <c r="K4363">
        <v>1</v>
      </c>
      <c r="L4363" t="s">
        <v>15314</v>
      </c>
    </row>
    <row r="4364" spans="1:12" x14ac:dyDescent="0.2">
      <c r="A4364" t="s">
        <v>15315</v>
      </c>
      <c r="B4364" t="s">
        <v>15316</v>
      </c>
      <c r="C4364" t="s">
        <v>15317</v>
      </c>
      <c r="D4364" t="s">
        <v>21</v>
      </c>
      <c r="E4364" t="s">
        <v>16</v>
      </c>
      <c r="F4364">
        <v>28262</v>
      </c>
      <c r="G4364">
        <v>35.329258400000001</v>
      </c>
      <c r="H4364">
        <v>-80.738771999999997</v>
      </c>
      <c r="I4364">
        <v>5</v>
      </c>
      <c r="J4364">
        <v>8</v>
      </c>
      <c r="K4364">
        <v>1</v>
      </c>
      <c r="L4364" t="s">
        <v>15318</v>
      </c>
    </row>
    <row r="4365" spans="1:12" x14ac:dyDescent="0.2">
      <c r="A4365" t="s">
        <v>15319</v>
      </c>
      <c r="B4365" t="s">
        <v>15320</v>
      </c>
      <c r="C4365" t="s">
        <v>15321</v>
      </c>
      <c r="D4365" t="s">
        <v>21</v>
      </c>
      <c r="E4365" t="s">
        <v>16</v>
      </c>
      <c r="F4365">
        <v>28277</v>
      </c>
      <c r="G4365">
        <v>35.036031299999998</v>
      </c>
      <c r="H4365">
        <v>-80.809158199999999</v>
      </c>
      <c r="I4365">
        <v>4</v>
      </c>
      <c r="J4365">
        <v>8</v>
      </c>
      <c r="K4365">
        <v>1</v>
      </c>
      <c r="L4365" t="s">
        <v>15322</v>
      </c>
    </row>
    <row r="4366" spans="1:12" x14ac:dyDescent="0.2">
      <c r="A4366" t="s">
        <v>15323</v>
      </c>
      <c r="B4366" t="s">
        <v>15324</v>
      </c>
      <c r="C4366" t="s">
        <v>15325</v>
      </c>
      <c r="D4366" t="s">
        <v>21</v>
      </c>
      <c r="E4366" t="s">
        <v>16</v>
      </c>
      <c r="F4366">
        <v>28262</v>
      </c>
      <c r="G4366">
        <v>35.3344176397</v>
      </c>
      <c r="H4366">
        <v>-80.713286018800005</v>
      </c>
      <c r="I4366">
        <v>4</v>
      </c>
      <c r="J4366">
        <v>45</v>
      </c>
      <c r="K4366">
        <v>1</v>
      </c>
      <c r="L4366" t="s">
        <v>15326</v>
      </c>
    </row>
    <row r="4367" spans="1:12" x14ac:dyDescent="0.2">
      <c r="A4367" t="s">
        <v>15327</v>
      </c>
      <c r="B4367" t="s">
        <v>15328</v>
      </c>
      <c r="C4367" t="s">
        <v>15329</v>
      </c>
      <c r="D4367" t="s">
        <v>21</v>
      </c>
      <c r="E4367" t="s">
        <v>16</v>
      </c>
      <c r="F4367">
        <v>28203</v>
      </c>
      <c r="G4367">
        <v>35.214018500000002</v>
      </c>
      <c r="H4367">
        <v>-80.854214099999993</v>
      </c>
      <c r="I4367">
        <v>4</v>
      </c>
      <c r="J4367">
        <v>20</v>
      </c>
      <c r="K4367">
        <v>1</v>
      </c>
      <c r="L4367" t="s">
        <v>15330</v>
      </c>
    </row>
    <row r="4368" spans="1:12" x14ac:dyDescent="0.2">
      <c r="A4368" t="s">
        <v>15331</v>
      </c>
      <c r="B4368" t="s">
        <v>15332</v>
      </c>
      <c r="C4368" t="s">
        <v>15333</v>
      </c>
      <c r="D4368" t="s">
        <v>21</v>
      </c>
      <c r="E4368" t="s">
        <v>16</v>
      </c>
      <c r="F4368">
        <v>28202</v>
      </c>
      <c r="G4368">
        <v>35.227771500000003</v>
      </c>
      <c r="H4368">
        <v>-80.842934</v>
      </c>
      <c r="I4368">
        <v>4.5</v>
      </c>
      <c r="J4368">
        <v>3</v>
      </c>
      <c r="K4368">
        <v>1</v>
      </c>
      <c r="L4368" t="s">
        <v>15334</v>
      </c>
    </row>
    <row r="4369" spans="1:12" x14ac:dyDescent="0.2">
      <c r="A4369" t="s">
        <v>15335</v>
      </c>
      <c r="B4369" t="s">
        <v>15336</v>
      </c>
      <c r="D4369" t="s">
        <v>21</v>
      </c>
      <c r="E4369" t="s">
        <v>16</v>
      </c>
      <c r="F4369">
        <v>28202</v>
      </c>
      <c r="G4369">
        <v>35.232678100000001</v>
      </c>
      <c r="H4369">
        <v>-80.846082199999998</v>
      </c>
      <c r="I4369">
        <v>4.5</v>
      </c>
      <c r="J4369">
        <v>60</v>
      </c>
      <c r="K4369">
        <v>0</v>
      </c>
      <c r="L4369" t="s">
        <v>15337</v>
      </c>
    </row>
    <row r="4370" spans="1:12" x14ac:dyDescent="0.2">
      <c r="A4370" t="s">
        <v>15338</v>
      </c>
      <c r="B4370" t="s">
        <v>15339</v>
      </c>
      <c r="C4370" t="s">
        <v>1944</v>
      </c>
      <c r="D4370" t="s">
        <v>21</v>
      </c>
      <c r="E4370" t="s">
        <v>16</v>
      </c>
      <c r="F4370">
        <v>28210</v>
      </c>
      <c r="G4370">
        <v>35.146619999999999</v>
      </c>
      <c r="H4370">
        <v>-80.830612000000002</v>
      </c>
      <c r="I4370">
        <v>4.5</v>
      </c>
      <c r="J4370">
        <v>15</v>
      </c>
      <c r="K4370">
        <v>1</v>
      </c>
      <c r="L4370" t="s">
        <v>15340</v>
      </c>
    </row>
    <row r="4371" spans="1:12" x14ac:dyDescent="0.2">
      <c r="A4371" t="s">
        <v>15341</v>
      </c>
      <c r="B4371" t="s">
        <v>15342</v>
      </c>
      <c r="C4371" t="s">
        <v>15343</v>
      </c>
      <c r="D4371" t="s">
        <v>21</v>
      </c>
      <c r="E4371" t="s">
        <v>16</v>
      </c>
      <c r="F4371">
        <v>28270</v>
      </c>
      <c r="G4371">
        <v>35.147409830800001</v>
      </c>
      <c r="H4371">
        <v>-80.745722092700007</v>
      </c>
      <c r="I4371">
        <v>4.5</v>
      </c>
      <c r="J4371">
        <v>3</v>
      </c>
      <c r="K4371">
        <v>0</v>
      </c>
      <c r="L4371" t="s">
        <v>176</v>
      </c>
    </row>
    <row r="4372" spans="1:12" x14ac:dyDescent="0.2">
      <c r="A4372" t="s">
        <v>15344</v>
      </c>
      <c r="B4372" t="s">
        <v>11431</v>
      </c>
      <c r="C4372" t="s">
        <v>15345</v>
      </c>
      <c r="D4372" t="s">
        <v>30</v>
      </c>
      <c r="E4372" t="s">
        <v>16</v>
      </c>
      <c r="F4372">
        <v>28054</v>
      </c>
      <c r="G4372">
        <v>35.262571000000001</v>
      </c>
      <c r="H4372">
        <v>-81.167911000000004</v>
      </c>
      <c r="I4372">
        <v>2.5</v>
      </c>
      <c r="J4372">
        <v>3</v>
      </c>
      <c r="K4372">
        <v>1</v>
      </c>
      <c r="L4372" t="s">
        <v>15346</v>
      </c>
    </row>
    <row r="4373" spans="1:12" x14ac:dyDescent="0.2">
      <c r="A4373" t="s">
        <v>15347</v>
      </c>
      <c r="B4373" t="s">
        <v>15348</v>
      </c>
      <c r="C4373" t="s">
        <v>15349</v>
      </c>
      <c r="D4373" t="s">
        <v>21</v>
      </c>
      <c r="E4373" t="s">
        <v>16</v>
      </c>
      <c r="F4373">
        <v>28273</v>
      </c>
      <c r="G4373">
        <v>35.106518000000001</v>
      </c>
      <c r="H4373">
        <v>-80.880027999999996</v>
      </c>
      <c r="I4373">
        <v>2</v>
      </c>
      <c r="J4373">
        <v>6</v>
      </c>
      <c r="K4373">
        <v>0</v>
      </c>
      <c r="L4373" t="s">
        <v>15350</v>
      </c>
    </row>
    <row r="4374" spans="1:12" x14ac:dyDescent="0.2">
      <c r="A4374" t="s">
        <v>15351</v>
      </c>
      <c r="B4374" t="s">
        <v>15352</v>
      </c>
      <c r="C4374" t="s">
        <v>15353</v>
      </c>
      <c r="D4374" t="s">
        <v>21</v>
      </c>
      <c r="E4374" t="s">
        <v>16</v>
      </c>
      <c r="F4374">
        <v>28205</v>
      </c>
      <c r="G4374">
        <v>35.248031500000003</v>
      </c>
      <c r="H4374">
        <v>-80.804275500000003</v>
      </c>
      <c r="I4374">
        <v>4</v>
      </c>
      <c r="J4374">
        <v>109</v>
      </c>
      <c r="K4374">
        <v>1</v>
      </c>
      <c r="L4374" t="s">
        <v>15354</v>
      </c>
    </row>
    <row r="4375" spans="1:12" x14ac:dyDescent="0.2">
      <c r="A4375" t="s">
        <v>15355</v>
      </c>
      <c r="B4375" t="s">
        <v>15356</v>
      </c>
      <c r="C4375" t="s">
        <v>15357</v>
      </c>
      <c r="D4375" t="s">
        <v>39</v>
      </c>
      <c r="E4375" t="s">
        <v>16</v>
      </c>
      <c r="F4375">
        <v>28027</v>
      </c>
      <c r="G4375">
        <v>35.3727825</v>
      </c>
      <c r="H4375">
        <v>-80.727232670000006</v>
      </c>
      <c r="I4375">
        <v>5</v>
      </c>
      <c r="J4375">
        <v>3</v>
      </c>
      <c r="K4375">
        <v>0</v>
      </c>
      <c r="L4375" t="s">
        <v>15358</v>
      </c>
    </row>
    <row r="4376" spans="1:12" x14ac:dyDescent="0.2">
      <c r="A4376" t="s">
        <v>15359</v>
      </c>
      <c r="B4376" t="s">
        <v>15360</v>
      </c>
      <c r="C4376" t="s">
        <v>15361</v>
      </c>
      <c r="D4376" t="s">
        <v>21</v>
      </c>
      <c r="E4376" t="s">
        <v>16</v>
      </c>
      <c r="F4376">
        <v>28216</v>
      </c>
      <c r="G4376">
        <v>35.3530844</v>
      </c>
      <c r="H4376">
        <v>-80.855043100000003</v>
      </c>
      <c r="I4376">
        <v>4</v>
      </c>
      <c r="J4376">
        <v>6</v>
      </c>
      <c r="K4376">
        <v>0</v>
      </c>
      <c r="L4376" t="s">
        <v>15362</v>
      </c>
    </row>
    <row r="4377" spans="1:12" x14ac:dyDescent="0.2">
      <c r="A4377" t="s">
        <v>15363</v>
      </c>
      <c r="B4377" t="s">
        <v>15364</v>
      </c>
      <c r="C4377" t="s">
        <v>15365</v>
      </c>
      <c r="D4377" t="s">
        <v>135</v>
      </c>
      <c r="E4377" t="s">
        <v>16</v>
      </c>
      <c r="F4377">
        <v>28105</v>
      </c>
      <c r="G4377">
        <v>35.122123999999999</v>
      </c>
      <c r="H4377">
        <v>-80.699620899999999</v>
      </c>
      <c r="I4377">
        <v>5</v>
      </c>
      <c r="J4377">
        <v>4</v>
      </c>
      <c r="K4377">
        <v>0</v>
      </c>
      <c r="L4377" t="s">
        <v>15366</v>
      </c>
    </row>
    <row r="4378" spans="1:12" x14ac:dyDescent="0.2">
      <c r="A4378" t="s">
        <v>15367</v>
      </c>
      <c r="B4378" t="s">
        <v>15368</v>
      </c>
      <c r="C4378" t="s">
        <v>15369</v>
      </c>
      <c r="D4378" t="s">
        <v>21</v>
      </c>
      <c r="E4378" t="s">
        <v>16</v>
      </c>
      <c r="F4378">
        <v>28269</v>
      </c>
      <c r="G4378">
        <v>35.343051000000003</v>
      </c>
      <c r="H4378">
        <v>-80.770330000000001</v>
      </c>
      <c r="I4378">
        <v>3</v>
      </c>
      <c r="J4378">
        <v>3</v>
      </c>
      <c r="K4378">
        <v>1</v>
      </c>
      <c r="L4378" t="s">
        <v>709</v>
      </c>
    </row>
    <row r="4379" spans="1:12" x14ac:dyDescent="0.2">
      <c r="A4379" t="s">
        <v>15370</v>
      </c>
      <c r="B4379" t="s">
        <v>15371</v>
      </c>
      <c r="C4379" t="s">
        <v>15372</v>
      </c>
      <c r="D4379" t="s">
        <v>21</v>
      </c>
      <c r="E4379" t="s">
        <v>16</v>
      </c>
      <c r="F4379">
        <v>28205</v>
      </c>
      <c r="G4379">
        <v>35.237110999999999</v>
      </c>
      <c r="H4379">
        <v>-80.800416999999996</v>
      </c>
      <c r="I4379">
        <v>5</v>
      </c>
      <c r="J4379">
        <v>49</v>
      </c>
      <c r="K4379">
        <v>1</v>
      </c>
      <c r="L4379" t="s">
        <v>15373</v>
      </c>
    </row>
    <row r="4380" spans="1:12" x14ac:dyDescent="0.2">
      <c r="A4380" t="s">
        <v>15374</v>
      </c>
      <c r="B4380" t="s">
        <v>15375</v>
      </c>
      <c r="C4380" t="s">
        <v>15376</v>
      </c>
      <c r="D4380" t="s">
        <v>21</v>
      </c>
      <c r="E4380" t="s">
        <v>16</v>
      </c>
      <c r="F4380">
        <v>28273</v>
      </c>
      <c r="G4380">
        <v>35.153216</v>
      </c>
      <c r="H4380">
        <v>-80.937278000000006</v>
      </c>
      <c r="I4380">
        <v>1.5</v>
      </c>
      <c r="J4380">
        <v>21</v>
      </c>
      <c r="K4380">
        <v>0</v>
      </c>
      <c r="L4380" t="s">
        <v>15377</v>
      </c>
    </row>
    <row r="4381" spans="1:12" x14ac:dyDescent="0.2">
      <c r="A4381" t="s">
        <v>15378</v>
      </c>
      <c r="B4381" t="s">
        <v>15379</v>
      </c>
      <c r="C4381" t="s">
        <v>15380</v>
      </c>
      <c r="D4381" t="s">
        <v>15</v>
      </c>
      <c r="E4381" t="s">
        <v>16</v>
      </c>
      <c r="F4381">
        <v>28031</v>
      </c>
      <c r="G4381">
        <v>35.483484300000001</v>
      </c>
      <c r="H4381">
        <v>-80.8669017</v>
      </c>
      <c r="I4381">
        <v>4.5</v>
      </c>
      <c r="J4381">
        <v>34</v>
      </c>
      <c r="K4381">
        <v>1</v>
      </c>
      <c r="L4381" t="s">
        <v>15381</v>
      </c>
    </row>
    <row r="4382" spans="1:12" x14ac:dyDescent="0.2">
      <c r="A4382" t="s">
        <v>15382</v>
      </c>
      <c r="B4382" t="s">
        <v>15383</v>
      </c>
      <c r="C4382" t="s">
        <v>15384</v>
      </c>
      <c r="D4382" t="s">
        <v>21</v>
      </c>
      <c r="E4382" t="s">
        <v>16</v>
      </c>
      <c r="F4382">
        <v>28277</v>
      </c>
      <c r="G4382">
        <v>35.035297700000001</v>
      </c>
      <c r="H4382">
        <v>-80.806071099999997</v>
      </c>
      <c r="I4382">
        <v>4.5</v>
      </c>
      <c r="J4382">
        <v>11</v>
      </c>
      <c r="K4382">
        <v>1</v>
      </c>
      <c r="L4382" t="s">
        <v>15385</v>
      </c>
    </row>
    <row r="4383" spans="1:12" x14ac:dyDescent="0.2">
      <c r="A4383" t="s">
        <v>15386</v>
      </c>
      <c r="B4383" t="s">
        <v>15387</v>
      </c>
      <c r="C4383" t="s">
        <v>15388</v>
      </c>
      <c r="D4383" t="s">
        <v>21</v>
      </c>
      <c r="E4383" t="s">
        <v>16</v>
      </c>
      <c r="F4383">
        <v>28211</v>
      </c>
      <c r="G4383">
        <v>35.156241000000001</v>
      </c>
      <c r="H4383">
        <v>-80.823819999999998</v>
      </c>
      <c r="I4383">
        <v>4</v>
      </c>
      <c r="J4383">
        <v>103</v>
      </c>
      <c r="K4383">
        <v>1</v>
      </c>
      <c r="L4383" t="s">
        <v>15389</v>
      </c>
    </row>
    <row r="4384" spans="1:12" x14ac:dyDescent="0.2">
      <c r="A4384" t="s">
        <v>15390</v>
      </c>
      <c r="B4384" t="s">
        <v>15391</v>
      </c>
      <c r="C4384" t="s">
        <v>15392</v>
      </c>
      <c r="D4384" t="s">
        <v>21</v>
      </c>
      <c r="E4384" t="s">
        <v>16</v>
      </c>
      <c r="F4384">
        <v>28204</v>
      </c>
      <c r="G4384">
        <v>35.203882100000001</v>
      </c>
      <c r="H4384">
        <v>-80.810862599999993</v>
      </c>
      <c r="I4384">
        <v>4.5</v>
      </c>
      <c r="J4384">
        <v>8</v>
      </c>
      <c r="K4384">
        <v>1</v>
      </c>
      <c r="L4384" t="s">
        <v>15393</v>
      </c>
    </row>
    <row r="4385" spans="1:12" x14ac:dyDescent="0.2">
      <c r="A4385" t="s">
        <v>15394</v>
      </c>
      <c r="B4385" t="s">
        <v>15395</v>
      </c>
      <c r="C4385" t="s">
        <v>14561</v>
      </c>
      <c r="D4385" t="s">
        <v>21</v>
      </c>
      <c r="E4385" t="s">
        <v>16</v>
      </c>
      <c r="F4385">
        <v>28203</v>
      </c>
      <c r="G4385">
        <v>35.215805799999998</v>
      </c>
      <c r="H4385">
        <v>-80.8563343</v>
      </c>
      <c r="I4385">
        <v>4</v>
      </c>
      <c r="J4385">
        <v>8</v>
      </c>
      <c r="K4385">
        <v>0</v>
      </c>
      <c r="L4385" t="s">
        <v>15396</v>
      </c>
    </row>
    <row r="4386" spans="1:12" x14ac:dyDescent="0.2">
      <c r="A4386" t="s">
        <v>15397</v>
      </c>
      <c r="B4386" t="s">
        <v>15398</v>
      </c>
      <c r="C4386" t="s">
        <v>15399</v>
      </c>
      <c r="D4386" t="s">
        <v>15</v>
      </c>
      <c r="E4386" t="s">
        <v>16</v>
      </c>
      <c r="F4386">
        <v>28031</v>
      </c>
      <c r="G4386">
        <v>35.448316300000002</v>
      </c>
      <c r="H4386">
        <v>-80.889984900000002</v>
      </c>
      <c r="I4386">
        <v>3</v>
      </c>
      <c r="J4386">
        <v>5</v>
      </c>
      <c r="K4386">
        <v>1</v>
      </c>
      <c r="L4386" t="s">
        <v>14284</v>
      </c>
    </row>
    <row r="4387" spans="1:12" x14ac:dyDescent="0.2">
      <c r="A4387" t="s">
        <v>15400</v>
      </c>
      <c r="B4387" t="s">
        <v>15401</v>
      </c>
      <c r="C4387" t="s">
        <v>15402</v>
      </c>
      <c r="D4387" t="s">
        <v>39</v>
      </c>
      <c r="E4387" t="s">
        <v>16</v>
      </c>
      <c r="F4387">
        <v>28027</v>
      </c>
      <c r="G4387">
        <v>35.373760882600003</v>
      </c>
      <c r="H4387">
        <v>-80.7277162094</v>
      </c>
      <c r="I4387">
        <v>3</v>
      </c>
      <c r="J4387">
        <v>5</v>
      </c>
      <c r="K4387">
        <v>1</v>
      </c>
      <c r="L4387" t="s">
        <v>15403</v>
      </c>
    </row>
    <row r="4388" spans="1:12" x14ac:dyDescent="0.2">
      <c r="A4388" t="s">
        <v>15404</v>
      </c>
      <c r="B4388" t="s">
        <v>15405</v>
      </c>
      <c r="C4388" t="s">
        <v>15406</v>
      </c>
      <c r="D4388" t="s">
        <v>643</v>
      </c>
      <c r="E4388" t="s">
        <v>16</v>
      </c>
      <c r="F4388">
        <v>28079</v>
      </c>
      <c r="G4388">
        <v>35.066772</v>
      </c>
      <c r="H4388">
        <v>-80.683265000000006</v>
      </c>
      <c r="I4388">
        <v>3.5</v>
      </c>
      <c r="J4388">
        <v>3</v>
      </c>
      <c r="K4388">
        <v>1</v>
      </c>
      <c r="L4388" t="s">
        <v>15407</v>
      </c>
    </row>
    <row r="4389" spans="1:12" x14ac:dyDescent="0.2">
      <c r="A4389" t="s">
        <v>15408</v>
      </c>
      <c r="B4389" t="s">
        <v>15409</v>
      </c>
      <c r="C4389" t="s">
        <v>15410</v>
      </c>
      <c r="D4389" t="s">
        <v>21</v>
      </c>
      <c r="E4389" t="s">
        <v>16</v>
      </c>
      <c r="F4389">
        <v>28227</v>
      </c>
      <c r="G4389">
        <v>35.160978</v>
      </c>
      <c r="H4389">
        <v>-80.740063500000005</v>
      </c>
      <c r="I4389">
        <v>4</v>
      </c>
      <c r="J4389">
        <v>5</v>
      </c>
      <c r="K4389">
        <v>1</v>
      </c>
      <c r="L4389" t="s">
        <v>15411</v>
      </c>
    </row>
    <row r="4390" spans="1:12" x14ac:dyDescent="0.2">
      <c r="A4390" t="s">
        <v>15412</v>
      </c>
      <c r="B4390" t="s">
        <v>15413</v>
      </c>
      <c r="C4390" t="s">
        <v>15414</v>
      </c>
      <c r="D4390" t="s">
        <v>135</v>
      </c>
      <c r="E4390" t="s">
        <v>16</v>
      </c>
      <c r="F4390">
        <v>28105</v>
      </c>
      <c r="G4390">
        <v>35.163336000000001</v>
      </c>
      <c r="H4390">
        <v>-80.702243899999999</v>
      </c>
      <c r="I4390">
        <v>4</v>
      </c>
      <c r="J4390">
        <v>4</v>
      </c>
      <c r="K4390">
        <v>1</v>
      </c>
      <c r="L4390" t="s">
        <v>15415</v>
      </c>
    </row>
    <row r="4391" spans="1:12" x14ac:dyDescent="0.2">
      <c r="A4391" t="s">
        <v>15416</v>
      </c>
      <c r="B4391" t="s">
        <v>703</v>
      </c>
      <c r="C4391" t="s">
        <v>15417</v>
      </c>
      <c r="D4391" t="s">
        <v>21</v>
      </c>
      <c r="E4391" t="s">
        <v>16</v>
      </c>
      <c r="F4391">
        <v>28273</v>
      </c>
      <c r="G4391">
        <v>35.139420000000001</v>
      </c>
      <c r="H4391">
        <v>-80.937331999999998</v>
      </c>
      <c r="I4391">
        <v>3.5</v>
      </c>
      <c r="J4391">
        <v>29</v>
      </c>
      <c r="K4391">
        <v>1</v>
      </c>
      <c r="L4391" t="s">
        <v>15418</v>
      </c>
    </row>
    <row r="4392" spans="1:12" x14ac:dyDescent="0.2">
      <c r="A4392" t="s">
        <v>15419</v>
      </c>
      <c r="B4392" t="s">
        <v>15420</v>
      </c>
      <c r="D4392" t="s">
        <v>21</v>
      </c>
      <c r="E4392" t="s">
        <v>16</v>
      </c>
      <c r="F4392">
        <v>28216</v>
      </c>
      <c r="G4392">
        <v>35.320222299999998</v>
      </c>
      <c r="H4392">
        <v>-80.887586099999993</v>
      </c>
      <c r="I4392">
        <v>3</v>
      </c>
      <c r="J4392">
        <v>10</v>
      </c>
      <c r="K4392">
        <v>1</v>
      </c>
      <c r="L4392" t="s">
        <v>15421</v>
      </c>
    </row>
    <row r="4393" spans="1:12" x14ac:dyDescent="0.2">
      <c r="A4393" t="e">
        <f>-xt1ry-tRoQhww4-Hny9WA</f>
        <v>#NAME?</v>
      </c>
      <c r="B4393" t="s">
        <v>15422</v>
      </c>
      <c r="C4393" t="s">
        <v>15423</v>
      </c>
      <c r="D4393" t="s">
        <v>21</v>
      </c>
      <c r="E4393" t="s">
        <v>16</v>
      </c>
      <c r="F4393">
        <v>28217</v>
      </c>
      <c r="G4393">
        <v>35.177074900000001</v>
      </c>
      <c r="H4393">
        <v>-80.879599499999998</v>
      </c>
      <c r="I4393">
        <v>4</v>
      </c>
      <c r="J4393">
        <v>5</v>
      </c>
      <c r="K4393">
        <v>1</v>
      </c>
      <c r="L4393" t="s">
        <v>15424</v>
      </c>
    </row>
    <row r="4394" spans="1:12" x14ac:dyDescent="0.2">
      <c r="A4394" t="s">
        <v>15425</v>
      </c>
      <c r="B4394" t="s">
        <v>15426</v>
      </c>
      <c r="C4394" t="s">
        <v>15427</v>
      </c>
      <c r="D4394" t="s">
        <v>21</v>
      </c>
      <c r="E4394" t="s">
        <v>16</v>
      </c>
      <c r="F4394">
        <v>28209</v>
      </c>
      <c r="G4394">
        <v>35.174343999999998</v>
      </c>
      <c r="H4394">
        <v>-80.846822000000003</v>
      </c>
      <c r="I4394">
        <v>4</v>
      </c>
      <c r="J4394">
        <v>96</v>
      </c>
      <c r="K4394">
        <v>1</v>
      </c>
      <c r="L4394" t="s">
        <v>15428</v>
      </c>
    </row>
    <row r="4395" spans="1:12" x14ac:dyDescent="0.2">
      <c r="A4395" t="s">
        <v>15429</v>
      </c>
      <c r="B4395" t="s">
        <v>1386</v>
      </c>
      <c r="C4395" t="s">
        <v>15430</v>
      </c>
      <c r="D4395" t="s">
        <v>21</v>
      </c>
      <c r="E4395" t="s">
        <v>16</v>
      </c>
      <c r="F4395">
        <v>28227</v>
      </c>
      <c r="G4395">
        <v>35.147135499999997</v>
      </c>
      <c r="H4395">
        <v>-80.725642800000003</v>
      </c>
      <c r="I4395">
        <v>2.5</v>
      </c>
      <c r="J4395">
        <v>77</v>
      </c>
      <c r="K4395">
        <v>1</v>
      </c>
      <c r="L4395" t="s">
        <v>15431</v>
      </c>
    </row>
    <row r="4396" spans="1:12" x14ac:dyDescent="0.2">
      <c r="A4396" t="s">
        <v>15432</v>
      </c>
      <c r="B4396" t="s">
        <v>15433</v>
      </c>
      <c r="C4396" t="s">
        <v>15434</v>
      </c>
      <c r="D4396" t="s">
        <v>21</v>
      </c>
      <c r="E4396" t="s">
        <v>16</v>
      </c>
      <c r="F4396">
        <v>28213</v>
      </c>
      <c r="G4396">
        <v>35.273316399999999</v>
      </c>
      <c r="H4396">
        <v>-80.768074600000006</v>
      </c>
      <c r="I4396">
        <v>4</v>
      </c>
      <c r="J4396">
        <v>5</v>
      </c>
      <c r="K4396">
        <v>1</v>
      </c>
      <c r="L4396" t="s">
        <v>15435</v>
      </c>
    </row>
    <row r="4397" spans="1:12" x14ac:dyDescent="0.2">
      <c r="A4397" t="s">
        <v>15436</v>
      </c>
      <c r="B4397" t="s">
        <v>15437</v>
      </c>
      <c r="C4397" t="s">
        <v>15438</v>
      </c>
      <c r="D4397" t="s">
        <v>21</v>
      </c>
      <c r="E4397" t="s">
        <v>16</v>
      </c>
      <c r="F4397">
        <v>28269</v>
      </c>
      <c r="G4397">
        <v>35.373430300000003</v>
      </c>
      <c r="H4397">
        <v>-80.789669799999999</v>
      </c>
      <c r="I4397">
        <v>4.5</v>
      </c>
      <c r="J4397">
        <v>17</v>
      </c>
      <c r="K4397">
        <v>1</v>
      </c>
      <c r="L4397" t="s">
        <v>15439</v>
      </c>
    </row>
    <row r="4398" spans="1:12" x14ac:dyDescent="0.2">
      <c r="A4398" t="s">
        <v>15440</v>
      </c>
      <c r="B4398" t="s">
        <v>8273</v>
      </c>
      <c r="C4398" t="s">
        <v>15441</v>
      </c>
      <c r="D4398" t="s">
        <v>21</v>
      </c>
      <c r="E4398" t="s">
        <v>16</v>
      </c>
      <c r="F4398">
        <v>28262</v>
      </c>
      <c r="G4398">
        <v>35.3117059</v>
      </c>
      <c r="H4398">
        <v>-80.745160400000003</v>
      </c>
      <c r="I4398">
        <v>3</v>
      </c>
      <c r="J4398">
        <v>76</v>
      </c>
      <c r="K4398">
        <v>1</v>
      </c>
      <c r="L4398" t="s">
        <v>15442</v>
      </c>
    </row>
    <row r="4399" spans="1:12" x14ac:dyDescent="0.2">
      <c r="A4399" t="s">
        <v>15443</v>
      </c>
      <c r="B4399" t="s">
        <v>15444</v>
      </c>
      <c r="C4399" t="s">
        <v>15445</v>
      </c>
      <c r="D4399" t="s">
        <v>21</v>
      </c>
      <c r="E4399" t="s">
        <v>16</v>
      </c>
      <c r="F4399">
        <v>28217</v>
      </c>
      <c r="G4399">
        <v>35.159213000000001</v>
      </c>
      <c r="H4399">
        <v>-80.885801999999998</v>
      </c>
      <c r="I4399">
        <v>5</v>
      </c>
      <c r="J4399">
        <v>3</v>
      </c>
      <c r="K4399">
        <v>1</v>
      </c>
      <c r="L4399" t="s">
        <v>15446</v>
      </c>
    </row>
    <row r="4400" spans="1:12" x14ac:dyDescent="0.2">
      <c r="A4400" t="s">
        <v>15447</v>
      </c>
      <c r="B4400" t="s">
        <v>15448</v>
      </c>
      <c r="C4400" t="s">
        <v>15449</v>
      </c>
      <c r="D4400" t="s">
        <v>39</v>
      </c>
      <c r="E4400" t="s">
        <v>16</v>
      </c>
      <c r="F4400">
        <v>28025</v>
      </c>
      <c r="G4400">
        <v>35.318219300000003</v>
      </c>
      <c r="H4400">
        <v>-80.581820699999994</v>
      </c>
      <c r="I4400">
        <v>5</v>
      </c>
      <c r="J4400">
        <v>8</v>
      </c>
      <c r="K4400">
        <v>1</v>
      </c>
      <c r="L4400" t="s">
        <v>15450</v>
      </c>
    </row>
    <row r="4401" spans="1:12" x14ac:dyDescent="0.2">
      <c r="A4401" t="s">
        <v>15451</v>
      </c>
      <c r="B4401" t="s">
        <v>446</v>
      </c>
      <c r="C4401" t="s">
        <v>15452</v>
      </c>
      <c r="D4401" t="s">
        <v>21</v>
      </c>
      <c r="E4401" t="s">
        <v>16</v>
      </c>
      <c r="F4401">
        <v>28278</v>
      </c>
      <c r="G4401">
        <v>35.161994468800003</v>
      </c>
      <c r="H4401">
        <v>-80.9708210063</v>
      </c>
      <c r="I4401">
        <v>4</v>
      </c>
      <c r="J4401">
        <v>9</v>
      </c>
      <c r="K4401">
        <v>1</v>
      </c>
      <c r="L4401" t="s">
        <v>1997</v>
      </c>
    </row>
    <row r="4402" spans="1:12" x14ac:dyDescent="0.2">
      <c r="A4402" t="s">
        <v>15453</v>
      </c>
      <c r="B4402" t="s">
        <v>15454</v>
      </c>
      <c r="C4402" t="s">
        <v>15455</v>
      </c>
      <c r="D4402" t="s">
        <v>21</v>
      </c>
      <c r="E4402" t="s">
        <v>16</v>
      </c>
      <c r="F4402">
        <v>28208</v>
      </c>
      <c r="G4402">
        <v>35.248087500799997</v>
      </c>
      <c r="H4402">
        <v>-80.906034037500007</v>
      </c>
      <c r="I4402">
        <v>1.5</v>
      </c>
      <c r="J4402">
        <v>3</v>
      </c>
      <c r="K4402">
        <v>1</v>
      </c>
      <c r="L4402" t="s">
        <v>119</v>
      </c>
    </row>
    <row r="4403" spans="1:12" x14ac:dyDescent="0.2">
      <c r="A4403" t="s">
        <v>15456</v>
      </c>
      <c r="B4403" t="s">
        <v>6462</v>
      </c>
      <c r="C4403" t="s">
        <v>15457</v>
      </c>
      <c r="D4403" t="s">
        <v>39</v>
      </c>
      <c r="E4403" t="s">
        <v>16</v>
      </c>
      <c r="F4403">
        <v>28025</v>
      </c>
      <c r="G4403">
        <v>35.396327057400001</v>
      </c>
      <c r="H4403">
        <v>-80.611906349199998</v>
      </c>
      <c r="I4403">
        <v>2.5</v>
      </c>
      <c r="J4403">
        <v>13</v>
      </c>
      <c r="K4403">
        <v>1</v>
      </c>
      <c r="L4403" t="s">
        <v>15458</v>
      </c>
    </row>
    <row r="4404" spans="1:12" x14ac:dyDescent="0.2">
      <c r="A4404" t="s">
        <v>15459</v>
      </c>
      <c r="B4404" t="s">
        <v>15460</v>
      </c>
      <c r="C4404" t="s">
        <v>15461</v>
      </c>
      <c r="D4404" t="s">
        <v>21</v>
      </c>
      <c r="E4404" t="s">
        <v>16</v>
      </c>
      <c r="F4404">
        <v>28277</v>
      </c>
      <c r="G4404">
        <v>35.055807000000001</v>
      </c>
      <c r="H4404">
        <v>-80.853650000000002</v>
      </c>
      <c r="I4404">
        <v>3.5</v>
      </c>
      <c r="J4404">
        <v>11</v>
      </c>
      <c r="K4404">
        <v>1</v>
      </c>
      <c r="L4404" t="s">
        <v>3401</v>
      </c>
    </row>
    <row r="4405" spans="1:12" x14ac:dyDescent="0.2">
      <c r="A4405" t="s">
        <v>15462</v>
      </c>
      <c r="B4405" t="s">
        <v>15463</v>
      </c>
      <c r="C4405" t="s">
        <v>15464</v>
      </c>
      <c r="D4405" t="s">
        <v>21</v>
      </c>
      <c r="E4405" t="s">
        <v>16</v>
      </c>
      <c r="F4405">
        <v>28203</v>
      </c>
      <c r="G4405">
        <v>35.202959499999999</v>
      </c>
      <c r="H4405">
        <v>-80.864370899999997</v>
      </c>
      <c r="I4405">
        <v>4</v>
      </c>
      <c r="J4405">
        <v>332</v>
      </c>
      <c r="K4405">
        <v>1</v>
      </c>
      <c r="L4405" t="s">
        <v>15465</v>
      </c>
    </row>
    <row r="4406" spans="1:12" x14ac:dyDescent="0.2">
      <c r="A4406" t="s">
        <v>15466</v>
      </c>
      <c r="B4406" t="s">
        <v>15467</v>
      </c>
      <c r="C4406" t="s">
        <v>15468</v>
      </c>
      <c r="D4406" t="s">
        <v>39</v>
      </c>
      <c r="E4406" t="s">
        <v>16</v>
      </c>
      <c r="F4406">
        <v>28027</v>
      </c>
      <c r="G4406">
        <v>35.375364500000003</v>
      </c>
      <c r="H4406">
        <v>-80.733869200000001</v>
      </c>
      <c r="I4406">
        <v>4</v>
      </c>
      <c r="J4406">
        <v>11</v>
      </c>
      <c r="K4406">
        <v>1</v>
      </c>
      <c r="L4406" t="s">
        <v>15469</v>
      </c>
    </row>
    <row r="4407" spans="1:12" x14ac:dyDescent="0.2">
      <c r="A4407" t="s">
        <v>15470</v>
      </c>
      <c r="B4407" t="s">
        <v>15471</v>
      </c>
      <c r="C4407" t="s">
        <v>15472</v>
      </c>
      <c r="D4407" t="s">
        <v>21</v>
      </c>
      <c r="E4407" t="s">
        <v>16</v>
      </c>
      <c r="F4407">
        <v>28211</v>
      </c>
      <c r="G4407">
        <v>35.1891015</v>
      </c>
      <c r="H4407">
        <v>-80.809764900000005</v>
      </c>
      <c r="I4407">
        <v>4</v>
      </c>
      <c r="J4407">
        <v>14</v>
      </c>
      <c r="K4407">
        <v>1</v>
      </c>
      <c r="L4407" t="s">
        <v>15473</v>
      </c>
    </row>
    <row r="4408" spans="1:12" x14ac:dyDescent="0.2">
      <c r="A4408" t="s">
        <v>15474</v>
      </c>
      <c r="B4408" t="s">
        <v>758</v>
      </c>
      <c r="C4408" t="s">
        <v>15475</v>
      </c>
      <c r="D4408" t="s">
        <v>39</v>
      </c>
      <c r="E4408" t="s">
        <v>16</v>
      </c>
      <c r="F4408">
        <v>28027</v>
      </c>
      <c r="G4408">
        <v>35.400269000000002</v>
      </c>
      <c r="H4408">
        <v>-80.609036000000003</v>
      </c>
      <c r="I4408">
        <v>3.5</v>
      </c>
      <c r="J4408">
        <v>6</v>
      </c>
      <c r="K4408">
        <v>1</v>
      </c>
      <c r="L4408" t="s">
        <v>15476</v>
      </c>
    </row>
    <row r="4409" spans="1:12" x14ac:dyDescent="0.2">
      <c r="A4409" t="s">
        <v>15477</v>
      </c>
      <c r="B4409" t="s">
        <v>15478</v>
      </c>
      <c r="C4409" t="s">
        <v>15479</v>
      </c>
      <c r="D4409" t="s">
        <v>21</v>
      </c>
      <c r="E4409" t="s">
        <v>16</v>
      </c>
      <c r="F4409">
        <v>28202</v>
      </c>
      <c r="G4409">
        <v>35.216471138999999</v>
      </c>
      <c r="H4409">
        <v>-80.844011203700006</v>
      </c>
      <c r="I4409">
        <v>3.5</v>
      </c>
      <c r="J4409">
        <v>53</v>
      </c>
      <c r="K4409">
        <v>1</v>
      </c>
      <c r="L4409" t="s">
        <v>15480</v>
      </c>
    </row>
    <row r="4410" spans="1:12" x14ac:dyDescent="0.2">
      <c r="A4410" t="s">
        <v>15481</v>
      </c>
      <c r="B4410" t="s">
        <v>15482</v>
      </c>
      <c r="C4410" t="s">
        <v>15483</v>
      </c>
      <c r="D4410" t="s">
        <v>167</v>
      </c>
      <c r="E4410" t="s">
        <v>16</v>
      </c>
      <c r="F4410">
        <v>28075</v>
      </c>
      <c r="G4410">
        <v>35.3227622</v>
      </c>
      <c r="H4410">
        <v>-80.646586799999994</v>
      </c>
      <c r="I4410">
        <v>2</v>
      </c>
      <c r="J4410">
        <v>4</v>
      </c>
      <c r="K4410">
        <v>1</v>
      </c>
      <c r="L4410" t="s">
        <v>15484</v>
      </c>
    </row>
    <row r="4411" spans="1:12" x14ac:dyDescent="0.2">
      <c r="A4411" t="s">
        <v>15485</v>
      </c>
      <c r="B4411" t="s">
        <v>2330</v>
      </c>
      <c r="C4411" t="s">
        <v>4188</v>
      </c>
      <c r="D4411" t="s">
        <v>21</v>
      </c>
      <c r="E4411" t="s">
        <v>16</v>
      </c>
      <c r="F4411">
        <v>28277</v>
      </c>
      <c r="G4411">
        <v>35.041659899999999</v>
      </c>
      <c r="H4411">
        <v>-80.827484999999996</v>
      </c>
      <c r="I4411">
        <v>4.5</v>
      </c>
      <c r="J4411">
        <v>3</v>
      </c>
      <c r="K4411">
        <v>1</v>
      </c>
      <c r="L4411" t="s">
        <v>15486</v>
      </c>
    </row>
    <row r="4412" spans="1:12" x14ac:dyDescent="0.2">
      <c r="A4412" t="s">
        <v>15487</v>
      </c>
      <c r="B4412" t="s">
        <v>15488</v>
      </c>
      <c r="C4412" t="s">
        <v>8611</v>
      </c>
      <c r="D4412" t="s">
        <v>21</v>
      </c>
      <c r="E4412" t="s">
        <v>16</v>
      </c>
      <c r="F4412">
        <v>28262</v>
      </c>
      <c r="G4412">
        <v>35.337020000000003</v>
      </c>
      <c r="H4412">
        <v>-80.756293999999997</v>
      </c>
      <c r="I4412">
        <v>3</v>
      </c>
      <c r="J4412">
        <v>16</v>
      </c>
      <c r="K4412">
        <v>0</v>
      </c>
      <c r="L4412" t="s">
        <v>15489</v>
      </c>
    </row>
    <row r="4413" spans="1:12" x14ac:dyDescent="0.2">
      <c r="A4413" t="s">
        <v>15490</v>
      </c>
      <c r="B4413" t="s">
        <v>15491</v>
      </c>
      <c r="C4413" t="s">
        <v>15492</v>
      </c>
      <c r="D4413" t="s">
        <v>21</v>
      </c>
      <c r="E4413" t="s">
        <v>16</v>
      </c>
      <c r="F4413">
        <v>28274</v>
      </c>
      <c r="G4413">
        <v>35.188223499999999</v>
      </c>
      <c r="H4413">
        <v>-80.8308155</v>
      </c>
      <c r="I4413">
        <v>4</v>
      </c>
      <c r="J4413">
        <v>10</v>
      </c>
      <c r="K4413">
        <v>1</v>
      </c>
      <c r="L4413" t="s">
        <v>8483</v>
      </c>
    </row>
    <row r="4414" spans="1:12" x14ac:dyDescent="0.2">
      <c r="A4414" t="s">
        <v>15493</v>
      </c>
      <c r="B4414" t="s">
        <v>8273</v>
      </c>
      <c r="C4414" t="s">
        <v>15494</v>
      </c>
      <c r="D4414" t="s">
        <v>39</v>
      </c>
      <c r="E4414" t="s">
        <v>16</v>
      </c>
      <c r="F4414">
        <v>28025</v>
      </c>
      <c r="G4414">
        <v>35.438514514600001</v>
      </c>
      <c r="H4414">
        <v>-80.606214031600004</v>
      </c>
      <c r="I4414">
        <v>3</v>
      </c>
      <c r="J4414">
        <v>24</v>
      </c>
      <c r="K4414">
        <v>1</v>
      </c>
      <c r="L4414" t="s">
        <v>15495</v>
      </c>
    </row>
    <row r="4415" spans="1:12" x14ac:dyDescent="0.2">
      <c r="A4415" t="s">
        <v>15496</v>
      </c>
      <c r="B4415" t="s">
        <v>10765</v>
      </c>
      <c r="C4415" t="s">
        <v>15497</v>
      </c>
      <c r="D4415" t="s">
        <v>21</v>
      </c>
      <c r="E4415" t="s">
        <v>16</v>
      </c>
      <c r="F4415">
        <v>28211</v>
      </c>
      <c r="G4415">
        <v>35.150539500000001</v>
      </c>
      <c r="H4415">
        <v>-80.828696100000002</v>
      </c>
      <c r="I4415">
        <v>4</v>
      </c>
      <c r="J4415">
        <v>48</v>
      </c>
      <c r="K4415">
        <v>0</v>
      </c>
      <c r="L4415" t="s">
        <v>15498</v>
      </c>
    </row>
    <row r="4416" spans="1:12" x14ac:dyDescent="0.2">
      <c r="A4416" t="s">
        <v>15499</v>
      </c>
      <c r="B4416" t="s">
        <v>15500</v>
      </c>
      <c r="C4416" t="s">
        <v>15501</v>
      </c>
      <c r="D4416" t="s">
        <v>7493</v>
      </c>
      <c r="E4416" t="s">
        <v>16</v>
      </c>
      <c r="F4416">
        <v>28097</v>
      </c>
      <c r="G4416">
        <v>35.260528999999998</v>
      </c>
      <c r="H4416">
        <v>-80.456491999999997</v>
      </c>
      <c r="I4416">
        <v>4.5</v>
      </c>
      <c r="J4416">
        <v>5</v>
      </c>
      <c r="K4416">
        <v>1</v>
      </c>
      <c r="L4416" t="s">
        <v>790</v>
      </c>
    </row>
    <row r="4417" spans="1:12" x14ac:dyDescent="0.2">
      <c r="A4417" t="s">
        <v>15502</v>
      </c>
      <c r="B4417" t="s">
        <v>15503</v>
      </c>
      <c r="C4417" t="s">
        <v>15504</v>
      </c>
      <c r="D4417" t="s">
        <v>21</v>
      </c>
      <c r="E4417" t="s">
        <v>16</v>
      </c>
      <c r="F4417">
        <v>28217</v>
      </c>
      <c r="G4417">
        <v>35.151356399999997</v>
      </c>
      <c r="H4417">
        <v>-80.875158799999994</v>
      </c>
      <c r="I4417">
        <v>2.5</v>
      </c>
      <c r="J4417">
        <v>6</v>
      </c>
      <c r="K4417">
        <v>1</v>
      </c>
      <c r="L4417" t="s">
        <v>4759</v>
      </c>
    </row>
    <row r="4418" spans="1:12" x14ac:dyDescent="0.2">
      <c r="A4418" t="e">
        <f>-eVgCMCS_UrMfe7LrJY20g</f>
        <v>#NAME?</v>
      </c>
      <c r="B4418" t="s">
        <v>15505</v>
      </c>
      <c r="C4418" t="s">
        <v>15506</v>
      </c>
      <c r="D4418" t="s">
        <v>697</v>
      </c>
      <c r="E4418" t="s">
        <v>16</v>
      </c>
      <c r="F4418">
        <v>28037</v>
      </c>
      <c r="G4418">
        <v>35.442451800000001</v>
      </c>
      <c r="H4418">
        <v>-80.999150299999997</v>
      </c>
      <c r="I4418">
        <v>2.5</v>
      </c>
      <c r="J4418">
        <v>3</v>
      </c>
      <c r="K4418">
        <v>1</v>
      </c>
      <c r="L4418" t="s">
        <v>15507</v>
      </c>
    </row>
    <row r="4419" spans="1:12" x14ac:dyDescent="0.2">
      <c r="A4419" t="s">
        <v>15508</v>
      </c>
      <c r="B4419" t="s">
        <v>15509</v>
      </c>
      <c r="C4419" t="s">
        <v>15510</v>
      </c>
      <c r="D4419" t="s">
        <v>21</v>
      </c>
      <c r="E4419" t="s">
        <v>16</v>
      </c>
      <c r="F4419">
        <v>28269</v>
      </c>
      <c r="G4419">
        <v>35.279535500000001</v>
      </c>
      <c r="H4419">
        <v>-80.836020399999995</v>
      </c>
      <c r="I4419">
        <v>3.5</v>
      </c>
      <c r="J4419">
        <v>3</v>
      </c>
      <c r="K4419">
        <v>1</v>
      </c>
      <c r="L4419" t="s">
        <v>15511</v>
      </c>
    </row>
    <row r="4420" spans="1:12" x14ac:dyDescent="0.2">
      <c r="A4420" t="s">
        <v>15512</v>
      </c>
      <c r="B4420" t="s">
        <v>15513</v>
      </c>
      <c r="C4420" t="s">
        <v>15514</v>
      </c>
      <c r="D4420" t="s">
        <v>21</v>
      </c>
      <c r="E4420" t="s">
        <v>16</v>
      </c>
      <c r="F4420">
        <v>28212</v>
      </c>
      <c r="G4420">
        <v>35.192386999999997</v>
      </c>
      <c r="H4420">
        <v>-80.765181999999996</v>
      </c>
      <c r="I4420">
        <v>1.5</v>
      </c>
      <c r="J4420">
        <v>5</v>
      </c>
      <c r="K4420">
        <v>0</v>
      </c>
      <c r="L4420" t="s">
        <v>15515</v>
      </c>
    </row>
    <row r="4421" spans="1:12" x14ac:dyDescent="0.2">
      <c r="A4421" t="s">
        <v>15516</v>
      </c>
      <c r="B4421" t="s">
        <v>15517</v>
      </c>
      <c r="C4421" t="s">
        <v>15518</v>
      </c>
      <c r="D4421" t="s">
        <v>697</v>
      </c>
      <c r="E4421" t="s">
        <v>16</v>
      </c>
      <c r="F4421">
        <v>28037</v>
      </c>
      <c r="G4421">
        <v>35.444586299999997</v>
      </c>
      <c r="H4421">
        <v>-80.996774099999996</v>
      </c>
      <c r="I4421">
        <v>4</v>
      </c>
      <c r="J4421">
        <v>11</v>
      </c>
      <c r="K4421">
        <v>0</v>
      </c>
      <c r="L4421" t="s">
        <v>15519</v>
      </c>
    </row>
    <row r="4422" spans="1:12" x14ac:dyDescent="0.2">
      <c r="A4422" t="s">
        <v>15520</v>
      </c>
      <c r="B4422" t="s">
        <v>15521</v>
      </c>
      <c r="C4422" t="s">
        <v>15522</v>
      </c>
      <c r="D4422" t="s">
        <v>21</v>
      </c>
      <c r="E4422" t="s">
        <v>16</v>
      </c>
      <c r="F4422">
        <v>28273</v>
      </c>
      <c r="G4422">
        <v>35.131647200000003</v>
      </c>
      <c r="H4422">
        <v>-80.952638899999997</v>
      </c>
      <c r="I4422">
        <v>1</v>
      </c>
      <c r="J4422">
        <v>13</v>
      </c>
      <c r="K4422">
        <v>0</v>
      </c>
      <c r="L4422" t="s">
        <v>15523</v>
      </c>
    </row>
    <row r="4423" spans="1:12" x14ac:dyDescent="0.2">
      <c r="A4423" t="s">
        <v>15524</v>
      </c>
      <c r="B4423" t="s">
        <v>15525</v>
      </c>
      <c r="D4423" t="s">
        <v>21</v>
      </c>
      <c r="E4423" t="s">
        <v>16</v>
      </c>
      <c r="F4423">
        <v>28208</v>
      </c>
      <c r="G4423">
        <v>35.212972999999998</v>
      </c>
      <c r="H4423">
        <v>-80.9097127</v>
      </c>
      <c r="I4423">
        <v>5</v>
      </c>
      <c r="J4423">
        <v>3</v>
      </c>
      <c r="K4423">
        <v>1</v>
      </c>
      <c r="L4423" t="s">
        <v>3747</v>
      </c>
    </row>
    <row r="4424" spans="1:12" x14ac:dyDescent="0.2">
      <c r="A4424" t="s">
        <v>15526</v>
      </c>
      <c r="B4424" t="s">
        <v>1190</v>
      </c>
      <c r="C4424" t="s">
        <v>15527</v>
      </c>
      <c r="D4424" t="s">
        <v>643</v>
      </c>
      <c r="E4424" t="s">
        <v>16</v>
      </c>
      <c r="F4424">
        <v>28079</v>
      </c>
      <c r="G4424">
        <v>35.0768141</v>
      </c>
      <c r="H4424">
        <v>-80.669235200000003</v>
      </c>
      <c r="I4424">
        <v>4</v>
      </c>
      <c r="J4424">
        <v>4</v>
      </c>
      <c r="K4424">
        <v>1</v>
      </c>
      <c r="L4424" t="s">
        <v>159</v>
      </c>
    </row>
    <row r="4425" spans="1:12" x14ac:dyDescent="0.2">
      <c r="A4425" t="s">
        <v>15528</v>
      </c>
      <c r="B4425" t="s">
        <v>15529</v>
      </c>
      <c r="C4425" t="s">
        <v>15530</v>
      </c>
      <c r="D4425" t="s">
        <v>21</v>
      </c>
      <c r="E4425" t="s">
        <v>16</v>
      </c>
      <c r="F4425">
        <v>28211</v>
      </c>
      <c r="G4425">
        <v>35.1542903</v>
      </c>
      <c r="H4425">
        <v>-80.824121500000004</v>
      </c>
      <c r="I4425">
        <v>2.5</v>
      </c>
      <c r="J4425">
        <v>4</v>
      </c>
      <c r="K4425">
        <v>0</v>
      </c>
      <c r="L4425" t="s">
        <v>15531</v>
      </c>
    </row>
    <row r="4426" spans="1:12" x14ac:dyDescent="0.2">
      <c r="A4426" t="s">
        <v>15532</v>
      </c>
      <c r="B4426" t="s">
        <v>15533</v>
      </c>
      <c r="C4426" t="s">
        <v>15534</v>
      </c>
      <c r="D4426" t="s">
        <v>26</v>
      </c>
      <c r="E4426" t="s">
        <v>16</v>
      </c>
      <c r="F4426">
        <v>28078</v>
      </c>
      <c r="G4426">
        <v>35.422483100000001</v>
      </c>
      <c r="H4426">
        <v>-80.8610434</v>
      </c>
      <c r="I4426">
        <v>2</v>
      </c>
      <c r="J4426">
        <v>4</v>
      </c>
      <c r="K4426">
        <v>1</v>
      </c>
      <c r="L4426" t="s">
        <v>15535</v>
      </c>
    </row>
    <row r="4427" spans="1:12" x14ac:dyDescent="0.2">
      <c r="A4427" t="s">
        <v>15536</v>
      </c>
      <c r="B4427" t="s">
        <v>15537</v>
      </c>
      <c r="C4427" t="s">
        <v>15538</v>
      </c>
      <c r="D4427" t="s">
        <v>21</v>
      </c>
      <c r="E4427" t="s">
        <v>16</v>
      </c>
      <c r="F4427">
        <v>28213</v>
      </c>
      <c r="G4427">
        <v>35.261308999999997</v>
      </c>
      <c r="H4427">
        <v>-80.776713999999998</v>
      </c>
      <c r="I4427">
        <v>2.5</v>
      </c>
      <c r="J4427">
        <v>55</v>
      </c>
      <c r="K4427">
        <v>1</v>
      </c>
      <c r="L4427" t="s">
        <v>15539</v>
      </c>
    </row>
    <row r="4428" spans="1:12" x14ac:dyDescent="0.2">
      <c r="A4428" t="s">
        <v>15540</v>
      </c>
      <c r="B4428" t="s">
        <v>15541</v>
      </c>
      <c r="C4428" t="s">
        <v>15542</v>
      </c>
      <c r="D4428" t="s">
        <v>21</v>
      </c>
      <c r="E4428" t="s">
        <v>16</v>
      </c>
      <c r="F4428">
        <v>28203</v>
      </c>
      <c r="G4428">
        <v>35.1998271</v>
      </c>
      <c r="H4428">
        <v>-80.841188700000004</v>
      </c>
      <c r="I4428">
        <v>4</v>
      </c>
      <c r="J4428">
        <v>161</v>
      </c>
      <c r="K4428">
        <v>1</v>
      </c>
      <c r="L4428" t="s">
        <v>15543</v>
      </c>
    </row>
    <row r="4429" spans="1:12" x14ac:dyDescent="0.2">
      <c r="A4429" t="s">
        <v>15544</v>
      </c>
      <c r="B4429" t="s">
        <v>1426</v>
      </c>
      <c r="C4429" t="s">
        <v>15545</v>
      </c>
      <c r="D4429" t="s">
        <v>21</v>
      </c>
      <c r="E4429" t="s">
        <v>16</v>
      </c>
      <c r="F4429">
        <v>28269</v>
      </c>
      <c r="G4429">
        <v>35.3480575496</v>
      </c>
      <c r="H4429">
        <v>-80.843386352099998</v>
      </c>
      <c r="I4429">
        <v>2</v>
      </c>
      <c r="J4429">
        <v>39</v>
      </c>
      <c r="K4429">
        <v>1</v>
      </c>
      <c r="L4429" t="s">
        <v>15546</v>
      </c>
    </row>
    <row r="4430" spans="1:12" x14ac:dyDescent="0.2">
      <c r="A4430" t="s">
        <v>15547</v>
      </c>
      <c r="B4430" t="s">
        <v>15548</v>
      </c>
      <c r="C4430" t="s">
        <v>15549</v>
      </c>
      <c r="D4430" t="s">
        <v>21</v>
      </c>
      <c r="E4430" t="s">
        <v>16</v>
      </c>
      <c r="F4430">
        <v>28269</v>
      </c>
      <c r="G4430">
        <v>35.365559599999997</v>
      </c>
      <c r="H4430">
        <v>-80.785871</v>
      </c>
      <c r="I4430">
        <v>4.5</v>
      </c>
      <c r="J4430">
        <v>32</v>
      </c>
      <c r="K4430">
        <v>1</v>
      </c>
      <c r="L4430" t="s">
        <v>15550</v>
      </c>
    </row>
    <row r="4431" spans="1:12" x14ac:dyDescent="0.2">
      <c r="A4431" t="s">
        <v>15551</v>
      </c>
      <c r="B4431" t="s">
        <v>15552</v>
      </c>
      <c r="C4431" t="s">
        <v>5514</v>
      </c>
      <c r="D4431" t="s">
        <v>135</v>
      </c>
      <c r="E4431" t="s">
        <v>16</v>
      </c>
      <c r="F4431">
        <v>28105</v>
      </c>
      <c r="G4431">
        <v>35.124178399999998</v>
      </c>
      <c r="H4431">
        <v>-80.729367699999997</v>
      </c>
      <c r="I4431">
        <v>4</v>
      </c>
      <c r="J4431">
        <v>3</v>
      </c>
      <c r="K4431">
        <v>0</v>
      </c>
      <c r="L4431" t="s">
        <v>1353</v>
      </c>
    </row>
    <row r="4432" spans="1:12" x14ac:dyDescent="0.2">
      <c r="A4432" t="s">
        <v>15553</v>
      </c>
      <c r="B4432" t="s">
        <v>3903</v>
      </c>
      <c r="C4432" t="s">
        <v>15554</v>
      </c>
      <c r="D4432" t="s">
        <v>21</v>
      </c>
      <c r="E4432" t="s">
        <v>16</v>
      </c>
      <c r="F4432">
        <v>28203</v>
      </c>
      <c r="G4432">
        <v>35.198558300000002</v>
      </c>
      <c r="H4432">
        <v>-80.852525400000005</v>
      </c>
      <c r="I4432">
        <v>4</v>
      </c>
      <c r="J4432">
        <v>8</v>
      </c>
      <c r="K4432">
        <v>1</v>
      </c>
      <c r="L4432" t="s">
        <v>15555</v>
      </c>
    </row>
    <row r="4433" spans="1:12" x14ac:dyDescent="0.2">
      <c r="A4433" t="s">
        <v>15556</v>
      </c>
      <c r="B4433" t="s">
        <v>15557</v>
      </c>
      <c r="C4433" t="s">
        <v>5215</v>
      </c>
      <c r="D4433" t="s">
        <v>21</v>
      </c>
      <c r="E4433" t="s">
        <v>16</v>
      </c>
      <c r="F4433">
        <v>28202</v>
      </c>
      <c r="G4433">
        <v>35.227320200000001</v>
      </c>
      <c r="H4433">
        <v>-80.842129200000002</v>
      </c>
      <c r="I4433">
        <v>3</v>
      </c>
      <c r="J4433">
        <v>9</v>
      </c>
      <c r="K4433">
        <v>0</v>
      </c>
      <c r="L4433" t="s">
        <v>15558</v>
      </c>
    </row>
    <row r="4434" spans="1:12" x14ac:dyDescent="0.2">
      <c r="A4434" t="s">
        <v>15559</v>
      </c>
      <c r="B4434" t="s">
        <v>1093</v>
      </c>
      <c r="C4434" t="s">
        <v>15560</v>
      </c>
      <c r="D4434" t="s">
        <v>830</v>
      </c>
      <c r="E4434" t="s">
        <v>16</v>
      </c>
      <c r="F4434">
        <v>28034</v>
      </c>
      <c r="G4434">
        <v>35.316991199999997</v>
      </c>
      <c r="H4434">
        <v>-81.189342100000005</v>
      </c>
      <c r="I4434">
        <v>2</v>
      </c>
      <c r="J4434">
        <v>8</v>
      </c>
      <c r="K4434">
        <v>1</v>
      </c>
      <c r="L4434" t="s">
        <v>2837</v>
      </c>
    </row>
    <row r="4435" spans="1:12" x14ac:dyDescent="0.2">
      <c r="A4435" t="s">
        <v>15561</v>
      </c>
      <c r="B4435" t="s">
        <v>15562</v>
      </c>
      <c r="C4435" t="s">
        <v>15563</v>
      </c>
      <c r="D4435" t="s">
        <v>21</v>
      </c>
      <c r="E4435" t="s">
        <v>16</v>
      </c>
      <c r="F4435">
        <v>28211</v>
      </c>
      <c r="G4435">
        <v>35.152231100000002</v>
      </c>
      <c r="H4435">
        <v>-80.831896799999996</v>
      </c>
      <c r="I4435">
        <v>4</v>
      </c>
      <c r="J4435">
        <v>9</v>
      </c>
      <c r="K4435">
        <v>1</v>
      </c>
      <c r="L4435" t="s">
        <v>15564</v>
      </c>
    </row>
    <row r="4436" spans="1:12" x14ac:dyDescent="0.2">
      <c r="A4436" t="s">
        <v>15565</v>
      </c>
      <c r="B4436" t="s">
        <v>15566</v>
      </c>
      <c r="C4436" t="s">
        <v>15567</v>
      </c>
      <c r="D4436" t="s">
        <v>21</v>
      </c>
      <c r="E4436" t="s">
        <v>16</v>
      </c>
      <c r="F4436">
        <v>28216</v>
      </c>
      <c r="G4436">
        <v>35.313936900000002</v>
      </c>
      <c r="H4436">
        <v>-80.851790300000005</v>
      </c>
      <c r="I4436">
        <v>2.5</v>
      </c>
      <c r="J4436">
        <v>3</v>
      </c>
      <c r="K4436">
        <v>1</v>
      </c>
      <c r="L4436" t="s">
        <v>15568</v>
      </c>
    </row>
    <row r="4437" spans="1:12" x14ac:dyDescent="0.2">
      <c r="A4437" t="s">
        <v>15569</v>
      </c>
      <c r="B4437" t="s">
        <v>731</v>
      </c>
      <c r="C4437" t="s">
        <v>15570</v>
      </c>
      <c r="D4437" t="s">
        <v>21</v>
      </c>
      <c r="E4437" t="s">
        <v>16</v>
      </c>
      <c r="F4437">
        <v>28227</v>
      </c>
      <c r="G4437">
        <v>35.163041999999997</v>
      </c>
      <c r="H4437">
        <v>-80.737782999999993</v>
      </c>
      <c r="I4437">
        <v>3</v>
      </c>
      <c r="J4437">
        <v>13</v>
      </c>
      <c r="K4437">
        <v>1</v>
      </c>
      <c r="L4437" t="s">
        <v>15571</v>
      </c>
    </row>
    <row r="4438" spans="1:12" x14ac:dyDescent="0.2">
      <c r="A4438" t="s">
        <v>15572</v>
      </c>
      <c r="B4438" t="s">
        <v>15573</v>
      </c>
      <c r="C4438" t="s">
        <v>15574</v>
      </c>
      <c r="D4438" t="s">
        <v>21</v>
      </c>
      <c r="E4438" t="s">
        <v>16</v>
      </c>
      <c r="F4438">
        <v>28202</v>
      </c>
      <c r="G4438">
        <v>35.225275400000001</v>
      </c>
      <c r="H4438">
        <v>-80.842026799999999</v>
      </c>
      <c r="I4438">
        <v>3.5</v>
      </c>
      <c r="J4438">
        <v>186</v>
      </c>
      <c r="K4438">
        <v>1</v>
      </c>
      <c r="L4438" t="s">
        <v>15575</v>
      </c>
    </row>
    <row r="4439" spans="1:12" x14ac:dyDescent="0.2">
      <c r="A4439" t="e">
        <f>-Spbg8zeDHA49Ys_f8WEIw</f>
        <v>#NAME?</v>
      </c>
      <c r="B4439" t="s">
        <v>15576</v>
      </c>
      <c r="C4439" t="s">
        <v>15577</v>
      </c>
      <c r="D4439" t="s">
        <v>21</v>
      </c>
      <c r="E4439" t="s">
        <v>16</v>
      </c>
      <c r="F4439">
        <v>28202</v>
      </c>
      <c r="G4439">
        <v>35.2215329</v>
      </c>
      <c r="H4439">
        <v>-80.847708100000006</v>
      </c>
      <c r="I4439">
        <v>5</v>
      </c>
      <c r="J4439">
        <v>3</v>
      </c>
      <c r="K4439">
        <v>1</v>
      </c>
      <c r="L4439" t="s">
        <v>15578</v>
      </c>
    </row>
    <row r="4440" spans="1:12" x14ac:dyDescent="0.2">
      <c r="A4440" t="s">
        <v>15579</v>
      </c>
      <c r="B4440" t="s">
        <v>15580</v>
      </c>
      <c r="C4440" t="s">
        <v>15581</v>
      </c>
      <c r="D4440" t="s">
        <v>21</v>
      </c>
      <c r="E4440" t="s">
        <v>16</v>
      </c>
      <c r="F4440">
        <v>28210</v>
      </c>
      <c r="G4440">
        <v>35.093517015000003</v>
      </c>
      <c r="H4440">
        <v>-80.863900000000001</v>
      </c>
      <c r="I4440">
        <v>3.5</v>
      </c>
      <c r="J4440">
        <v>50</v>
      </c>
      <c r="K4440">
        <v>1</v>
      </c>
      <c r="L4440" t="s">
        <v>15582</v>
      </c>
    </row>
    <row r="4441" spans="1:12" x14ac:dyDescent="0.2">
      <c r="A4441" t="s">
        <v>15583</v>
      </c>
      <c r="B4441" t="s">
        <v>15584</v>
      </c>
      <c r="C4441" t="s">
        <v>15585</v>
      </c>
      <c r="D4441" t="s">
        <v>30</v>
      </c>
      <c r="E4441" t="s">
        <v>16</v>
      </c>
      <c r="F4441">
        <v>28054</v>
      </c>
      <c r="G4441">
        <v>35.279992200000002</v>
      </c>
      <c r="H4441">
        <v>-81.146178300000003</v>
      </c>
      <c r="I4441">
        <v>3</v>
      </c>
      <c r="J4441">
        <v>5</v>
      </c>
      <c r="K4441">
        <v>0</v>
      </c>
      <c r="L4441" t="s">
        <v>15586</v>
      </c>
    </row>
    <row r="4442" spans="1:12" x14ac:dyDescent="0.2">
      <c r="A4442" t="s">
        <v>15587</v>
      </c>
      <c r="B4442" t="s">
        <v>11162</v>
      </c>
      <c r="C4442" t="s">
        <v>15588</v>
      </c>
      <c r="D4442" t="s">
        <v>21</v>
      </c>
      <c r="E4442" t="s">
        <v>16</v>
      </c>
      <c r="F4442">
        <v>28208</v>
      </c>
      <c r="G4442">
        <v>35.256008199999997</v>
      </c>
      <c r="H4442">
        <v>-80.874553599999999</v>
      </c>
      <c r="I4442">
        <v>5</v>
      </c>
      <c r="J4442">
        <v>10</v>
      </c>
      <c r="K4442">
        <v>1</v>
      </c>
      <c r="L4442" t="s">
        <v>15589</v>
      </c>
    </row>
    <row r="4443" spans="1:12" x14ac:dyDescent="0.2">
      <c r="A4443" t="s">
        <v>15590</v>
      </c>
      <c r="B4443" t="s">
        <v>15591</v>
      </c>
      <c r="C4443" t="s">
        <v>15592</v>
      </c>
      <c r="D4443" t="s">
        <v>39</v>
      </c>
      <c r="E4443" t="s">
        <v>16</v>
      </c>
      <c r="F4443">
        <v>28027</v>
      </c>
      <c r="G4443">
        <v>35.415003200000001</v>
      </c>
      <c r="H4443">
        <v>-80.602789299999998</v>
      </c>
      <c r="I4443">
        <v>4.5</v>
      </c>
      <c r="J4443">
        <v>34</v>
      </c>
      <c r="K4443">
        <v>1</v>
      </c>
      <c r="L4443" t="s">
        <v>15593</v>
      </c>
    </row>
    <row r="4444" spans="1:12" x14ac:dyDescent="0.2">
      <c r="A4444" t="s">
        <v>15594</v>
      </c>
      <c r="B4444" t="s">
        <v>15595</v>
      </c>
      <c r="C4444" t="s">
        <v>15596</v>
      </c>
      <c r="D4444" t="s">
        <v>21</v>
      </c>
      <c r="E4444" t="s">
        <v>16</v>
      </c>
      <c r="F4444">
        <v>28216</v>
      </c>
      <c r="G4444">
        <v>35.281235995400003</v>
      </c>
      <c r="H4444">
        <v>-80.898726694299995</v>
      </c>
      <c r="I4444">
        <v>4.5</v>
      </c>
      <c r="J4444">
        <v>11</v>
      </c>
      <c r="K4444">
        <v>1</v>
      </c>
      <c r="L4444" t="s">
        <v>15597</v>
      </c>
    </row>
    <row r="4445" spans="1:12" x14ac:dyDescent="0.2">
      <c r="A4445" t="s">
        <v>15598</v>
      </c>
      <c r="B4445" t="s">
        <v>15599</v>
      </c>
      <c r="C4445" t="s">
        <v>15600</v>
      </c>
      <c r="D4445" t="s">
        <v>39</v>
      </c>
      <c r="E4445" t="s">
        <v>16</v>
      </c>
      <c r="F4445">
        <v>28025</v>
      </c>
      <c r="G4445">
        <v>35.422232399999999</v>
      </c>
      <c r="H4445">
        <v>-80.591642399999998</v>
      </c>
      <c r="I4445">
        <v>3.5</v>
      </c>
      <c r="J4445">
        <v>3</v>
      </c>
      <c r="K4445">
        <v>1</v>
      </c>
      <c r="L4445" t="s">
        <v>15601</v>
      </c>
    </row>
    <row r="4446" spans="1:12" x14ac:dyDescent="0.2">
      <c r="A4446" t="s">
        <v>15602</v>
      </c>
      <c r="B4446" t="s">
        <v>15603</v>
      </c>
      <c r="C4446" t="s">
        <v>15604</v>
      </c>
      <c r="D4446" t="s">
        <v>21</v>
      </c>
      <c r="E4446" t="s">
        <v>16</v>
      </c>
      <c r="F4446">
        <v>28277</v>
      </c>
      <c r="G4446">
        <v>35.031930000000003</v>
      </c>
      <c r="H4446">
        <v>-80.807839000000001</v>
      </c>
      <c r="I4446">
        <v>4</v>
      </c>
      <c r="J4446">
        <v>4</v>
      </c>
      <c r="K4446">
        <v>1</v>
      </c>
      <c r="L4446" t="s">
        <v>140</v>
      </c>
    </row>
    <row r="4447" spans="1:12" x14ac:dyDescent="0.2">
      <c r="A4447" t="s">
        <v>15605</v>
      </c>
      <c r="B4447" t="s">
        <v>992</v>
      </c>
      <c r="C4447" t="s">
        <v>15606</v>
      </c>
      <c r="D4447" t="s">
        <v>21</v>
      </c>
      <c r="E4447" t="s">
        <v>16</v>
      </c>
      <c r="F4447">
        <v>28211</v>
      </c>
      <c r="G4447">
        <v>35.175218700000002</v>
      </c>
      <c r="H4447">
        <v>-80.799278099999995</v>
      </c>
      <c r="I4447">
        <v>2.5</v>
      </c>
      <c r="J4447">
        <v>34</v>
      </c>
      <c r="K4447">
        <v>1</v>
      </c>
      <c r="L4447" t="s">
        <v>15607</v>
      </c>
    </row>
    <row r="4448" spans="1:12" x14ac:dyDescent="0.2">
      <c r="A4448" t="s">
        <v>15608</v>
      </c>
      <c r="B4448" t="s">
        <v>15609</v>
      </c>
      <c r="C4448" t="s">
        <v>15610</v>
      </c>
      <c r="D4448" t="s">
        <v>39</v>
      </c>
      <c r="E4448" t="s">
        <v>16</v>
      </c>
      <c r="F4448">
        <v>28027</v>
      </c>
      <c r="G4448">
        <v>35.372799000000001</v>
      </c>
      <c r="H4448">
        <v>-80.727122300000005</v>
      </c>
      <c r="I4448">
        <v>2.5</v>
      </c>
      <c r="J4448">
        <v>74</v>
      </c>
      <c r="K4448">
        <v>1</v>
      </c>
      <c r="L4448" t="s">
        <v>15611</v>
      </c>
    </row>
    <row r="4449" spans="1:12" x14ac:dyDescent="0.2">
      <c r="A4449" t="s">
        <v>15612</v>
      </c>
      <c r="B4449" t="s">
        <v>15613</v>
      </c>
      <c r="C4449" t="s">
        <v>7006</v>
      </c>
      <c r="D4449" t="s">
        <v>2611</v>
      </c>
      <c r="E4449" t="s">
        <v>16</v>
      </c>
      <c r="F4449">
        <v>28117</v>
      </c>
      <c r="G4449">
        <v>35.5270242</v>
      </c>
      <c r="H4449">
        <v>-80.866880100000003</v>
      </c>
      <c r="I4449">
        <v>4</v>
      </c>
      <c r="J4449">
        <v>15</v>
      </c>
      <c r="K4449">
        <v>0</v>
      </c>
      <c r="L4449" t="s">
        <v>15614</v>
      </c>
    </row>
    <row r="4450" spans="1:12" x14ac:dyDescent="0.2">
      <c r="A4450" t="s">
        <v>15615</v>
      </c>
      <c r="B4450" t="s">
        <v>15616</v>
      </c>
      <c r="D4450" t="s">
        <v>15</v>
      </c>
      <c r="E4450" t="s">
        <v>16</v>
      </c>
      <c r="F4450">
        <v>28031</v>
      </c>
      <c r="G4450">
        <v>35.472467999999999</v>
      </c>
      <c r="H4450">
        <v>-80.887586099999993</v>
      </c>
      <c r="I4450">
        <v>5</v>
      </c>
      <c r="J4450">
        <v>6</v>
      </c>
      <c r="K4450">
        <v>1</v>
      </c>
      <c r="L4450" t="s">
        <v>15617</v>
      </c>
    </row>
    <row r="4451" spans="1:12" x14ac:dyDescent="0.2">
      <c r="A4451" t="s">
        <v>15618</v>
      </c>
      <c r="B4451" t="s">
        <v>15619</v>
      </c>
      <c r="C4451" t="s">
        <v>15620</v>
      </c>
      <c r="D4451" t="s">
        <v>21</v>
      </c>
      <c r="E4451" t="s">
        <v>16</v>
      </c>
      <c r="F4451">
        <v>28206</v>
      </c>
      <c r="G4451">
        <v>35.2418111</v>
      </c>
      <c r="H4451">
        <v>-80.825149199999998</v>
      </c>
      <c r="I4451">
        <v>1</v>
      </c>
      <c r="J4451">
        <v>5</v>
      </c>
      <c r="K4451">
        <v>1</v>
      </c>
      <c r="L4451" t="s">
        <v>15621</v>
      </c>
    </row>
    <row r="4452" spans="1:12" x14ac:dyDescent="0.2">
      <c r="A4452" t="s">
        <v>15622</v>
      </c>
      <c r="B4452" t="s">
        <v>15623</v>
      </c>
      <c r="C4452" t="s">
        <v>15624</v>
      </c>
      <c r="D4452" t="s">
        <v>62</v>
      </c>
      <c r="E4452" t="s">
        <v>16</v>
      </c>
      <c r="F4452">
        <v>28227</v>
      </c>
      <c r="G4452">
        <v>35.1716138492</v>
      </c>
      <c r="H4452">
        <v>-80.659512564400003</v>
      </c>
      <c r="I4452">
        <v>4.5</v>
      </c>
      <c r="J4452">
        <v>9</v>
      </c>
      <c r="K4452">
        <v>1</v>
      </c>
      <c r="L4452" t="s">
        <v>15625</v>
      </c>
    </row>
    <row r="4453" spans="1:12" x14ac:dyDescent="0.2">
      <c r="A4453" t="s">
        <v>15626</v>
      </c>
      <c r="B4453" t="s">
        <v>15627</v>
      </c>
      <c r="C4453" t="s">
        <v>15628</v>
      </c>
      <c r="D4453" t="s">
        <v>295</v>
      </c>
      <c r="E4453" t="s">
        <v>16</v>
      </c>
      <c r="F4453">
        <v>28134</v>
      </c>
      <c r="G4453">
        <v>35.086955500000002</v>
      </c>
      <c r="H4453">
        <v>-80.871874800000001</v>
      </c>
      <c r="I4453">
        <v>3</v>
      </c>
      <c r="J4453">
        <v>4</v>
      </c>
      <c r="K4453">
        <v>1</v>
      </c>
      <c r="L4453" t="s">
        <v>15629</v>
      </c>
    </row>
    <row r="4454" spans="1:12" x14ac:dyDescent="0.2">
      <c r="A4454" t="s">
        <v>15630</v>
      </c>
      <c r="B4454" t="s">
        <v>15631</v>
      </c>
      <c r="C4454" t="s">
        <v>15632</v>
      </c>
      <c r="D4454" t="s">
        <v>21</v>
      </c>
      <c r="E4454" t="s">
        <v>16</v>
      </c>
      <c r="F4454">
        <v>28203</v>
      </c>
      <c r="G4454">
        <v>35.211245219600002</v>
      </c>
      <c r="H4454">
        <v>-80.856489474200004</v>
      </c>
      <c r="I4454">
        <v>5</v>
      </c>
      <c r="J4454">
        <v>5</v>
      </c>
      <c r="K4454">
        <v>1</v>
      </c>
      <c r="L4454" t="s">
        <v>15633</v>
      </c>
    </row>
    <row r="4455" spans="1:12" x14ac:dyDescent="0.2">
      <c r="A4455" t="s">
        <v>15634</v>
      </c>
      <c r="B4455" t="s">
        <v>15635</v>
      </c>
      <c r="C4455" t="s">
        <v>15636</v>
      </c>
      <c r="D4455" t="s">
        <v>26</v>
      </c>
      <c r="E4455" t="s">
        <v>16</v>
      </c>
      <c r="F4455">
        <v>28078</v>
      </c>
      <c r="G4455">
        <v>35.445371600000001</v>
      </c>
      <c r="H4455">
        <v>-80.878984500000001</v>
      </c>
      <c r="I4455">
        <v>2.5</v>
      </c>
      <c r="J4455">
        <v>110</v>
      </c>
      <c r="K4455">
        <v>1</v>
      </c>
      <c r="L4455" t="s">
        <v>15637</v>
      </c>
    </row>
    <row r="4456" spans="1:12" x14ac:dyDescent="0.2">
      <c r="A4456" t="s">
        <v>15638</v>
      </c>
      <c r="B4456" t="s">
        <v>15639</v>
      </c>
      <c r="C4456" t="s">
        <v>15640</v>
      </c>
      <c r="D4456" t="s">
        <v>21</v>
      </c>
      <c r="E4456" t="s">
        <v>16</v>
      </c>
      <c r="F4456">
        <v>28277</v>
      </c>
      <c r="G4456">
        <v>35.053359999999998</v>
      </c>
      <c r="H4456">
        <v>-80.851889999999997</v>
      </c>
      <c r="I4456">
        <v>4</v>
      </c>
      <c r="J4456">
        <v>13</v>
      </c>
      <c r="K4456">
        <v>1</v>
      </c>
      <c r="L4456" t="s">
        <v>15641</v>
      </c>
    </row>
    <row r="4457" spans="1:12" x14ac:dyDescent="0.2">
      <c r="A4457" t="s">
        <v>15642</v>
      </c>
      <c r="B4457" t="s">
        <v>15643</v>
      </c>
      <c r="C4457" t="s">
        <v>15644</v>
      </c>
      <c r="D4457" t="s">
        <v>15</v>
      </c>
      <c r="E4457" t="s">
        <v>16</v>
      </c>
      <c r="F4457">
        <v>28031</v>
      </c>
      <c r="G4457">
        <v>35.490172899999997</v>
      </c>
      <c r="H4457">
        <v>-80.8575412</v>
      </c>
      <c r="I4457">
        <v>4</v>
      </c>
      <c r="J4457">
        <v>3</v>
      </c>
      <c r="K4457">
        <v>1</v>
      </c>
      <c r="L4457" t="s">
        <v>15645</v>
      </c>
    </row>
    <row r="4458" spans="1:12" x14ac:dyDescent="0.2">
      <c r="A4458" t="s">
        <v>15646</v>
      </c>
      <c r="B4458" t="s">
        <v>15647</v>
      </c>
      <c r="D4458" t="s">
        <v>21</v>
      </c>
      <c r="E4458" t="s">
        <v>16</v>
      </c>
      <c r="F4458">
        <v>28272</v>
      </c>
      <c r="G4458">
        <v>35.227086900000003</v>
      </c>
      <c r="H4458">
        <v>-80.843126699999999</v>
      </c>
      <c r="I4458">
        <v>5</v>
      </c>
      <c r="J4458">
        <v>10</v>
      </c>
      <c r="K4458">
        <v>1</v>
      </c>
      <c r="L4458" t="s">
        <v>3082</v>
      </c>
    </row>
    <row r="4459" spans="1:12" x14ac:dyDescent="0.2">
      <c r="A4459" t="e">
        <f>-v2N555saT_fBA1iITIOHw</f>
        <v>#NAME?</v>
      </c>
      <c r="B4459" t="s">
        <v>15648</v>
      </c>
      <c r="C4459" t="s">
        <v>15649</v>
      </c>
      <c r="D4459" t="s">
        <v>21</v>
      </c>
      <c r="E4459" t="s">
        <v>16</v>
      </c>
      <c r="F4459">
        <v>28277</v>
      </c>
      <c r="G4459">
        <v>35.060409</v>
      </c>
      <c r="H4459">
        <v>-80.838157999999893</v>
      </c>
      <c r="I4459">
        <v>3.5</v>
      </c>
      <c r="J4459">
        <v>42</v>
      </c>
      <c r="K4459">
        <v>1</v>
      </c>
      <c r="L4459" t="s">
        <v>3206</v>
      </c>
    </row>
    <row r="4460" spans="1:12" x14ac:dyDescent="0.2">
      <c r="A4460" t="s">
        <v>15650</v>
      </c>
      <c r="B4460" t="s">
        <v>15651</v>
      </c>
      <c r="C4460" t="s">
        <v>15652</v>
      </c>
      <c r="D4460" t="s">
        <v>21</v>
      </c>
      <c r="E4460" t="s">
        <v>16</v>
      </c>
      <c r="F4460">
        <v>28217</v>
      </c>
      <c r="G4460">
        <v>35.168478499999999</v>
      </c>
      <c r="H4460">
        <v>-80.8750347</v>
      </c>
      <c r="I4460">
        <v>4.5</v>
      </c>
      <c r="J4460">
        <v>3</v>
      </c>
      <c r="K4460">
        <v>0</v>
      </c>
      <c r="L4460" t="s">
        <v>15653</v>
      </c>
    </row>
    <row r="4461" spans="1:12" x14ac:dyDescent="0.2">
      <c r="A4461" t="s">
        <v>15654</v>
      </c>
      <c r="B4461" t="s">
        <v>15655</v>
      </c>
      <c r="C4461" t="s">
        <v>15656</v>
      </c>
      <c r="D4461" t="s">
        <v>21</v>
      </c>
      <c r="E4461" t="s">
        <v>16</v>
      </c>
      <c r="F4461">
        <v>28206</v>
      </c>
      <c r="G4461">
        <v>35.248120299999997</v>
      </c>
      <c r="H4461">
        <v>-80.828934000000004</v>
      </c>
      <c r="I4461">
        <v>2.5</v>
      </c>
      <c r="J4461">
        <v>5</v>
      </c>
      <c r="K4461">
        <v>1</v>
      </c>
      <c r="L4461" t="s">
        <v>264</v>
      </c>
    </row>
    <row r="4462" spans="1:12" x14ac:dyDescent="0.2">
      <c r="A4462" t="s">
        <v>15657</v>
      </c>
      <c r="B4462" t="s">
        <v>15658</v>
      </c>
      <c r="C4462" t="s">
        <v>15659</v>
      </c>
      <c r="D4462" t="s">
        <v>21</v>
      </c>
      <c r="E4462" t="s">
        <v>16</v>
      </c>
      <c r="F4462">
        <v>28203</v>
      </c>
      <c r="G4462">
        <v>35.2070320933</v>
      </c>
      <c r="H4462">
        <v>-80.860182344899997</v>
      </c>
      <c r="I4462">
        <v>4.5</v>
      </c>
      <c r="J4462">
        <v>8</v>
      </c>
      <c r="K4462">
        <v>1</v>
      </c>
      <c r="L4462" t="s">
        <v>8367</v>
      </c>
    </row>
    <row r="4463" spans="1:12" x14ac:dyDescent="0.2">
      <c r="A4463" t="s">
        <v>15660</v>
      </c>
      <c r="B4463" t="s">
        <v>15661</v>
      </c>
      <c r="C4463" t="s">
        <v>15662</v>
      </c>
      <c r="D4463" t="s">
        <v>295</v>
      </c>
      <c r="E4463" t="s">
        <v>16</v>
      </c>
      <c r="F4463">
        <v>28134</v>
      </c>
      <c r="G4463">
        <v>35.090932627199997</v>
      </c>
      <c r="H4463">
        <v>-80.886159696899995</v>
      </c>
      <c r="I4463">
        <v>4.5</v>
      </c>
      <c r="J4463">
        <v>9</v>
      </c>
      <c r="K4463">
        <v>1</v>
      </c>
      <c r="L4463" t="s">
        <v>15663</v>
      </c>
    </row>
    <row r="4464" spans="1:12" x14ac:dyDescent="0.2">
      <c r="A4464" t="s">
        <v>15664</v>
      </c>
      <c r="B4464" t="s">
        <v>15665</v>
      </c>
      <c r="C4464" t="s">
        <v>15666</v>
      </c>
      <c r="D4464" t="s">
        <v>21</v>
      </c>
      <c r="E4464" t="s">
        <v>16</v>
      </c>
      <c r="F4464">
        <v>28217</v>
      </c>
      <c r="G4464">
        <v>35.1620852</v>
      </c>
      <c r="H4464">
        <v>-80.886221699999993</v>
      </c>
      <c r="I4464">
        <v>3</v>
      </c>
      <c r="J4464">
        <v>43</v>
      </c>
      <c r="K4464">
        <v>0</v>
      </c>
      <c r="L4464" t="s">
        <v>15667</v>
      </c>
    </row>
    <row r="4465" spans="1:12" x14ac:dyDescent="0.2">
      <c r="A4465" t="s">
        <v>15668</v>
      </c>
      <c r="B4465" t="s">
        <v>15669</v>
      </c>
      <c r="C4465" t="s">
        <v>15670</v>
      </c>
      <c r="D4465" t="s">
        <v>26</v>
      </c>
      <c r="E4465" t="s">
        <v>16</v>
      </c>
      <c r="F4465">
        <v>28078</v>
      </c>
      <c r="G4465">
        <v>35.390351000000003</v>
      </c>
      <c r="H4465">
        <v>-80.844909999999999</v>
      </c>
      <c r="I4465">
        <v>3.5</v>
      </c>
      <c r="J4465">
        <v>3</v>
      </c>
      <c r="K4465">
        <v>1</v>
      </c>
      <c r="L4465" t="s">
        <v>58</v>
      </c>
    </row>
    <row r="4466" spans="1:12" x14ac:dyDescent="0.2">
      <c r="A4466" t="s">
        <v>15671</v>
      </c>
      <c r="B4466" t="s">
        <v>2239</v>
      </c>
      <c r="C4466" t="s">
        <v>15672</v>
      </c>
      <c r="D4466" t="s">
        <v>359</v>
      </c>
      <c r="E4466" t="s">
        <v>16</v>
      </c>
      <c r="F4466">
        <v>28036</v>
      </c>
      <c r="G4466">
        <v>35.441699999999997</v>
      </c>
      <c r="H4466">
        <v>-80.763300000000001</v>
      </c>
      <c r="I4466">
        <v>4</v>
      </c>
      <c r="J4466">
        <v>4</v>
      </c>
      <c r="K4466">
        <v>1</v>
      </c>
      <c r="L4466" t="s">
        <v>15673</v>
      </c>
    </row>
    <row r="4467" spans="1:12" x14ac:dyDescent="0.2">
      <c r="A4467" t="s">
        <v>15674</v>
      </c>
      <c r="B4467" t="s">
        <v>15675</v>
      </c>
      <c r="C4467" t="s">
        <v>15676</v>
      </c>
      <c r="D4467" t="s">
        <v>15</v>
      </c>
      <c r="E4467" t="s">
        <v>16</v>
      </c>
      <c r="F4467">
        <v>28031</v>
      </c>
      <c r="G4467">
        <v>35.4738598</v>
      </c>
      <c r="H4467">
        <v>-80.891951399999996</v>
      </c>
      <c r="I4467">
        <v>1</v>
      </c>
      <c r="J4467">
        <v>3</v>
      </c>
      <c r="K4467">
        <v>1</v>
      </c>
      <c r="L4467" t="s">
        <v>14311</v>
      </c>
    </row>
    <row r="4468" spans="1:12" x14ac:dyDescent="0.2">
      <c r="A4468" t="s">
        <v>15677</v>
      </c>
      <c r="B4468" t="s">
        <v>15678</v>
      </c>
      <c r="C4468" t="s">
        <v>15679</v>
      </c>
      <c r="D4468" t="s">
        <v>21</v>
      </c>
      <c r="E4468" t="s">
        <v>16</v>
      </c>
      <c r="F4468">
        <v>28217</v>
      </c>
      <c r="G4468">
        <v>35.199113039899999</v>
      </c>
      <c r="H4468">
        <v>-80.883788131200006</v>
      </c>
      <c r="I4468">
        <v>3</v>
      </c>
      <c r="J4468">
        <v>16</v>
      </c>
      <c r="K4468">
        <v>1</v>
      </c>
      <c r="L4468" t="s">
        <v>15680</v>
      </c>
    </row>
    <row r="4469" spans="1:12" x14ac:dyDescent="0.2">
      <c r="A4469" t="s">
        <v>15681</v>
      </c>
      <c r="B4469" t="s">
        <v>15682</v>
      </c>
      <c r="C4469" t="s">
        <v>15683</v>
      </c>
      <c r="D4469" t="s">
        <v>135</v>
      </c>
      <c r="E4469" t="s">
        <v>16</v>
      </c>
      <c r="F4469">
        <v>28105</v>
      </c>
      <c r="G4469">
        <v>35.135546099999999</v>
      </c>
      <c r="H4469">
        <v>-80.712865600000001</v>
      </c>
      <c r="I4469">
        <v>3</v>
      </c>
      <c r="J4469">
        <v>9</v>
      </c>
      <c r="K4469">
        <v>1</v>
      </c>
      <c r="L4469" t="s">
        <v>287</v>
      </c>
    </row>
    <row r="4470" spans="1:12" x14ac:dyDescent="0.2">
      <c r="A4470" t="s">
        <v>15684</v>
      </c>
      <c r="B4470" t="s">
        <v>15685</v>
      </c>
      <c r="D4470" t="s">
        <v>21</v>
      </c>
      <c r="E4470" t="s">
        <v>16</v>
      </c>
      <c r="F4470">
        <v>28227</v>
      </c>
      <c r="G4470">
        <v>35.182596199999999</v>
      </c>
      <c r="H4470">
        <v>-80.654888200000002</v>
      </c>
      <c r="I4470">
        <v>1</v>
      </c>
      <c r="J4470">
        <v>5</v>
      </c>
      <c r="K4470">
        <v>1</v>
      </c>
      <c r="L4470" t="s">
        <v>3345</v>
      </c>
    </row>
    <row r="4471" spans="1:12" x14ac:dyDescent="0.2">
      <c r="A4471" t="s">
        <v>15686</v>
      </c>
      <c r="B4471" t="s">
        <v>15687</v>
      </c>
      <c r="C4471" t="s">
        <v>15688</v>
      </c>
      <c r="D4471" t="s">
        <v>21</v>
      </c>
      <c r="E4471" t="s">
        <v>16</v>
      </c>
      <c r="F4471">
        <v>28211</v>
      </c>
      <c r="G4471">
        <v>35.152633000000002</v>
      </c>
      <c r="H4471">
        <v>-80.828615999999997</v>
      </c>
      <c r="I4471">
        <v>4</v>
      </c>
      <c r="J4471">
        <v>31</v>
      </c>
      <c r="K4471">
        <v>0</v>
      </c>
      <c r="L4471" t="s">
        <v>15689</v>
      </c>
    </row>
    <row r="4472" spans="1:12" x14ac:dyDescent="0.2">
      <c r="A4472" t="s">
        <v>15690</v>
      </c>
      <c r="B4472" t="s">
        <v>15691</v>
      </c>
      <c r="C4472" t="s">
        <v>8615</v>
      </c>
      <c r="D4472" t="s">
        <v>135</v>
      </c>
      <c r="E4472" t="s">
        <v>16</v>
      </c>
      <c r="F4472">
        <v>28105</v>
      </c>
      <c r="G4472">
        <v>35.138991400000002</v>
      </c>
      <c r="H4472">
        <v>-80.716395800000001</v>
      </c>
      <c r="I4472">
        <v>4.5</v>
      </c>
      <c r="J4472">
        <v>7</v>
      </c>
      <c r="K4472">
        <v>0</v>
      </c>
      <c r="L4472" t="s">
        <v>2146</v>
      </c>
    </row>
    <row r="4473" spans="1:12" x14ac:dyDescent="0.2">
      <c r="A4473" t="s">
        <v>15692</v>
      </c>
      <c r="B4473" t="s">
        <v>15693</v>
      </c>
      <c r="C4473" t="s">
        <v>15694</v>
      </c>
      <c r="D4473" t="s">
        <v>21</v>
      </c>
      <c r="E4473" t="s">
        <v>16</v>
      </c>
      <c r="F4473">
        <v>28204</v>
      </c>
      <c r="G4473">
        <v>35.209629999999997</v>
      </c>
      <c r="H4473">
        <v>-80.840789999999998</v>
      </c>
      <c r="I4473">
        <v>2.5</v>
      </c>
      <c r="J4473">
        <v>9</v>
      </c>
      <c r="K4473">
        <v>1</v>
      </c>
      <c r="L4473" t="s">
        <v>7871</v>
      </c>
    </row>
    <row r="4474" spans="1:12" x14ac:dyDescent="0.2">
      <c r="A4474" t="s">
        <v>15695</v>
      </c>
      <c r="B4474" t="s">
        <v>15696</v>
      </c>
      <c r="C4474" t="s">
        <v>15697</v>
      </c>
      <c r="D4474" t="s">
        <v>21</v>
      </c>
      <c r="E4474" t="s">
        <v>16</v>
      </c>
      <c r="F4474">
        <v>28209</v>
      </c>
      <c r="G4474">
        <v>35.174641448499997</v>
      </c>
      <c r="H4474">
        <v>-80.848577767600005</v>
      </c>
      <c r="I4474">
        <v>4.5</v>
      </c>
      <c r="J4474">
        <v>6</v>
      </c>
      <c r="K4474">
        <v>1</v>
      </c>
      <c r="L4474" t="s">
        <v>15698</v>
      </c>
    </row>
    <row r="4475" spans="1:12" x14ac:dyDescent="0.2">
      <c r="A4475" t="s">
        <v>15699</v>
      </c>
      <c r="B4475" t="s">
        <v>15700</v>
      </c>
      <c r="D4475" t="s">
        <v>21</v>
      </c>
      <c r="E4475" t="s">
        <v>16</v>
      </c>
      <c r="F4475">
        <v>28277</v>
      </c>
      <c r="G4475">
        <v>35.053549599999997</v>
      </c>
      <c r="H4475">
        <v>-80.821169600000005</v>
      </c>
      <c r="I4475">
        <v>5</v>
      </c>
      <c r="J4475">
        <v>3</v>
      </c>
      <c r="K4475">
        <v>1</v>
      </c>
      <c r="L4475" t="s">
        <v>15701</v>
      </c>
    </row>
    <row r="4476" spans="1:12" x14ac:dyDescent="0.2">
      <c r="A4476" t="s">
        <v>15702</v>
      </c>
      <c r="B4476" t="s">
        <v>15703</v>
      </c>
      <c r="C4476" t="s">
        <v>15704</v>
      </c>
      <c r="D4476" t="s">
        <v>21</v>
      </c>
      <c r="E4476" t="s">
        <v>16</v>
      </c>
      <c r="F4476">
        <v>28273</v>
      </c>
      <c r="G4476">
        <v>35.121704600000001</v>
      </c>
      <c r="H4476">
        <v>-80.9827473</v>
      </c>
      <c r="I4476">
        <v>4.5</v>
      </c>
      <c r="J4476">
        <v>11</v>
      </c>
      <c r="K4476">
        <v>1</v>
      </c>
      <c r="L4476" t="s">
        <v>15705</v>
      </c>
    </row>
    <row r="4477" spans="1:12" x14ac:dyDescent="0.2">
      <c r="A4477" t="s">
        <v>15706</v>
      </c>
      <c r="B4477" t="s">
        <v>15707</v>
      </c>
      <c r="D4477" t="s">
        <v>21</v>
      </c>
      <c r="E4477" t="s">
        <v>16</v>
      </c>
      <c r="F4477">
        <v>28269</v>
      </c>
      <c r="G4477">
        <v>35.334688399999997</v>
      </c>
      <c r="H4477">
        <v>-80.813501400000007</v>
      </c>
      <c r="I4477">
        <v>5</v>
      </c>
      <c r="J4477">
        <v>4</v>
      </c>
      <c r="K4477">
        <v>1</v>
      </c>
      <c r="L4477" t="s">
        <v>1899</v>
      </c>
    </row>
    <row r="4478" spans="1:12" x14ac:dyDescent="0.2">
      <c r="A4478" t="s">
        <v>15708</v>
      </c>
      <c r="B4478" t="s">
        <v>3271</v>
      </c>
      <c r="C4478" t="s">
        <v>15709</v>
      </c>
      <c r="D4478" t="s">
        <v>21</v>
      </c>
      <c r="E4478" t="s">
        <v>16</v>
      </c>
      <c r="F4478">
        <v>28213</v>
      </c>
      <c r="G4478">
        <v>35.2919719</v>
      </c>
      <c r="H4478">
        <v>-80.742401700000002</v>
      </c>
      <c r="I4478">
        <v>2.5</v>
      </c>
      <c r="J4478">
        <v>20</v>
      </c>
      <c r="K4478">
        <v>1</v>
      </c>
      <c r="L4478" t="s">
        <v>13656</v>
      </c>
    </row>
    <row r="4479" spans="1:12" x14ac:dyDescent="0.2">
      <c r="A4479" t="s">
        <v>15710</v>
      </c>
      <c r="B4479" t="s">
        <v>3088</v>
      </c>
      <c r="C4479" t="s">
        <v>15711</v>
      </c>
      <c r="D4479" t="s">
        <v>21</v>
      </c>
      <c r="E4479" t="s">
        <v>16</v>
      </c>
      <c r="F4479">
        <v>28262</v>
      </c>
      <c r="G4479">
        <v>35.310127000000001</v>
      </c>
      <c r="H4479">
        <v>-80.746716000000006</v>
      </c>
      <c r="I4479">
        <v>4.5</v>
      </c>
      <c r="J4479">
        <v>17</v>
      </c>
      <c r="K4479">
        <v>1</v>
      </c>
      <c r="L4479" t="s">
        <v>4263</v>
      </c>
    </row>
    <row r="4480" spans="1:12" x14ac:dyDescent="0.2">
      <c r="A4480" t="s">
        <v>15712</v>
      </c>
      <c r="B4480" t="s">
        <v>15713</v>
      </c>
      <c r="C4480" t="s">
        <v>5647</v>
      </c>
      <c r="D4480" t="s">
        <v>456</v>
      </c>
      <c r="E4480" t="s">
        <v>16</v>
      </c>
      <c r="F4480">
        <v>28012</v>
      </c>
      <c r="G4480">
        <v>35.251181000000003</v>
      </c>
      <c r="H4480">
        <v>-81.029662000000002</v>
      </c>
      <c r="I4480">
        <v>1.5</v>
      </c>
      <c r="J4480">
        <v>7</v>
      </c>
      <c r="K4480">
        <v>1</v>
      </c>
      <c r="L4480" t="s">
        <v>9130</v>
      </c>
    </row>
    <row r="4481" spans="1:12" x14ac:dyDescent="0.2">
      <c r="A4481" t="s">
        <v>15714</v>
      </c>
      <c r="B4481" t="s">
        <v>15715</v>
      </c>
      <c r="C4481" t="s">
        <v>15716</v>
      </c>
      <c r="D4481" t="s">
        <v>21</v>
      </c>
      <c r="E4481" t="s">
        <v>16</v>
      </c>
      <c r="F4481">
        <v>28209</v>
      </c>
      <c r="G4481">
        <v>35.175432800000003</v>
      </c>
      <c r="H4481">
        <v>-80.851015700000005</v>
      </c>
      <c r="I4481">
        <v>3.5</v>
      </c>
      <c r="J4481">
        <v>15</v>
      </c>
      <c r="K4481">
        <v>0</v>
      </c>
      <c r="L4481" t="s">
        <v>1547</v>
      </c>
    </row>
    <row r="4482" spans="1:12" x14ac:dyDescent="0.2">
      <c r="A4482" t="s">
        <v>15717</v>
      </c>
      <c r="B4482" t="s">
        <v>856</v>
      </c>
      <c r="C4482" t="s">
        <v>15718</v>
      </c>
      <c r="D4482" t="s">
        <v>21</v>
      </c>
      <c r="E4482" t="s">
        <v>16</v>
      </c>
      <c r="F4482">
        <v>28269</v>
      </c>
      <c r="G4482">
        <v>35.334640100000001</v>
      </c>
      <c r="H4482">
        <v>-80.797395800000004</v>
      </c>
      <c r="I4482">
        <v>2</v>
      </c>
      <c r="J4482">
        <v>24</v>
      </c>
      <c r="K4482">
        <v>1</v>
      </c>
      <c r="L4482" t="s">
        <v>15719</v>
      </c>
    </row>
    <row r="4483" spans="1:12" x14ac:dyDescent="0.2">
      <c r="A4483" t="s">
        <v>15720</v>
      </c>
      <c r="B4483" t="s">
        <v>641</v>
      </c>
      <c r="C4483" t="s">
        <v>15721</v>
      </c>
      <c r="D4483" t="s">
        <v>167</v>
      </c>
      <c r="E4483" t="s">
        <v>16</v>
      </c>
      <c r="F4483">
        <v>28075</v>
      </c>
      <c r="G4483">
        <v>35.322945196399999</v>
      </c>
      <c r="H4483">
        <v>-80.645920112699997</v>
      </c>
      <c r="I4483">
        <v>2</v>
      </c>
      <c r="J4483">
        <v>32</v>
      </c>
      <c r="K4483">
        <v>1</v>
      </c>
      <c r="L4483" t="s">
        <v>15722</v>
      </c>
    </row>
    <row r="4484" spans="1:12" x14ac:dyDescent="0.2">
      <c r="A4484" t="s">
        <v>15723</v>
      </c>
      <c r="B4484" t="s">
        <v>15724</v>
      </c>
      <c r="C4484" t="s">
        <v>15725</v>
      </c>
      <c r="D4484" t="s">
        <v>21</v>
      </c>
      <c r="E4484" t="s">
        <v>16</v>
      </c>
      <c r="F4484">
        <v>28262</v>
      </c>
      <c r="G4484">
        <v>35.304611199999997</v>
      </c>
      <c r="H4484">
        <v>-80.752925500000003</v>
      </c>
      <c r="I4484">
        <v>4.5</v>
      </c>
      <c r="J4484">
        <v>4</v>
      </c>
      <c r="K4484">
        <v>1</v>
      </c>
      <c r="L4484" t="s">
        <v>15726</v>
      </c>
    </row>
    <row r="4485" spans="1:12" x14ac:dyDescent="0.2">
      <c r="A4485" t="s">
        <v>15727</v>
      </c>
      <c r="B4485" t="s">
        <v>15728</v>
      </c>
      <c r="C4485" t="s">
        <v>15729</v>
      </c>
      <c r="D4485" t="s">
        <v>21</v>
      </c>
      <c r="E4485" t="s">
        <v>16</v>
      </c>
      <c r="F4485">
        <v>28277</v>
      </c>
      <c r="G4485">
        <v>35.052858700000002</v>
      </c>
      <c r="H4485">
        <v>-80.773662799999997</v>
      </c>
      <c r="I4485">
        <v>3.5</v>
      </c>
      <c r="J4485">
        <v>38</v>
      </c>
      <c r="K4485">
        <v>1</v>
      </c>
      <c r="L4485" t="s">
        <v>3430</v>
      </c>
    </row>
    <row r="4486" spans="1:12" x14ac:dyDescent="0.2">
      <c r="A4486" t="s">
        <v>15730</v>
      </c>
      <c r="B4486" t="s">
        <v>3204</v>
      </c>
      <c r="C4486" t="s">
        <v>15731</v>
      </c>
      <c r="D4486" t="s">
        <v>21</v>
      </c>
      <c r="E4486" t="s">
        <v>16</v>
      </c>
      <c r="F4486">
        <v>28269</v>
      </c>
      <c r="G4486">
        <v>35.350830799999997</v>
      </c>
      <c r="H4486">
        <v>-80.841671199999993</v>
      </c>
      <c r="I4486">
        <v>1.5</v>
      </c>
      <c r="J4486">
        <v>14</v>
      </c>
      <c r="K4486">
        <v>1</v>
      </c>
      <c r="L4486" t="s">
        <v>7723</v>
      </c>
    </row>
    <row r="4487" spans="1:12" x14ac:dyDescent="0.2">
      <c r="A4487" t="s">
        <v>15732</v>
      </c>
      <c r="B4487" t="s">
        <v>15733</v>
      </c>
      <c r="C4487" t="s">
        <v>15734</v>
      </c>
      <c r="D4487" t="s">
        <v>21</v>
      </c>
      <c r="E4487" t="s">
        <v>16</v>
      </c>
      <c r="F4487">
        <v>28212</v>
      </c>
      <c r="G4487">
        <v>35.181963000000003</v>
      </c>
      <c r="H4487">
        <v>-80.756549000000007</v>
      </c>
      <c r="I4487">
        <v>2</v>
      </c>
      <c r="J4487">
        <v>31</v>
      </c>
      <c r="K4487">
        <v>1</v>
      </c>
      <c r="L4487" t="s">
        <v>2648</v>
      </c>
    </row>
    <row r="4488" spans="1:12" x14ac:dyDescent="0.2">
      <c r="A4488" t="s">
        <v>15735</v>
      </c>
      <c r="B4488" t="s">
        <v>641</v>
      </c>
      <c r="C4488" t="s">
        <v>15736</v>
      </c>
      <c r="D4488" t="s">
        <v>21</v>
      </c>
      <c r="E4488" t="s">
        <v>16</v>
      </c>
      <c r="F4488">
        <v>28209</v>
      </c>
      <c r="G4488">
        <v>35.1723128</v>
      </c>
      <c r="H4488">
        <v>-80.850666000000004</v>
      </c>
      <c r="I4488">
        <v>1.5</v>
      </c>
      <c r="J4488">
        <v>30</v>
      </c>
      <c r="K4488">
        <v>0</v>
      </c>
      <c r="L4488" t="s">
        <v>15737</v>
      </c>
    </row>
    <row r="4489" spans="1:12" x14ac:dyDescent="0.2">
      <c r="A4489" t="s">
        <v>15738</v>
      </c>
      <c r="B4489" t="s">
        <v>15739</v>
      </c>
      <c r="C4489" t="s">
        <v>15740</v>
      </c>
      <c r="D4489" t="s">
        <v>9498</v>
      </c>
      <c r="E4489" t="s">
        <v>16</v>
      </c>
      <c r="F4489">
        <v>28104</v>
      </c>
      <c r="G4489">
        <v>35.001730000000002</v>
      </c>
      <c r="H4489">
        <v>-80.712151000000006</v>
      </c>
      <c r="I4489">
        <v>4.5</v>
      </c>
      <c r="J4489">
        <v>3</v>
      </c>
      <c r="K4489">
        <v>1</v>
      </c>
      <c r="L4489" t="s">
        <v>15741</v>
      </c>
    </row>
    <row r="4490" spans="1:12" x14ac:dyDescent="0.2">
      <c r="A4490" t="s">
        <v>15742</v>
      </c>
      <c r="B4490" t="s">
        <v>15743</v>
      </c>
      <c r="C4490" t="s">
        <v>15744</v>
      </c>
      <c r="D4490" t="s">
        <v>21</v>
      </c>
      <c r="E4490" t="s">
        <v>16</v>
      </c>
      <c r="F4490">
        <v>28216</v>
      </c>
      <c r="G4490">
        <v>35.271310900000003</v>
      </c>
      <c r="H4490">
        <v>-80.863918400000003</v>
      </c>
      <c r="I4490">
        <v>2.5</v>
      </c>
      <c r="J4490">
        <v>5</v>
      </c>
      <c r="K4490">
        <v>1</v>
      </c>
      <c r="L4490" t="s">
        <v>15745</v>
      </c>
    </row>
    <row r="4491" spans="1:12" x14ac:dyDescent="0.2">
      <c r="A4491" t="s">
        <v>15746</v>
      </c>
      <c r="B4491" t="s">
        <v>15747</v>
      </c>
      <c r="C4491" t="s">
        <v>15748</v>
      </c>
      <c r="D4491" t="s">
        <v>21</v>
      </c>
      <c r="E4491" t="s">
        <v>16</v>
      </c>
      <c r="F4491">
        <v>28277</v>
      </c>
      <c r="G4491">
        <v>35.056777199999999</v>
      </c>
      <c r="H4491">
        <v>-80.853606400000004</v>
      </c>
      <c r="I4491">
        <v>2</v>
      </c>
      <c r="J4491">
        <v>13</v>
      </c>
      <c r="K4491">
        <v>1</v>
      </c>
      <c r="L4491" t="s">
        <v>15749</v>
      </c>
    </row>
    <row r="4492" spans="1:12" x14ac:dyDescent="0.2">
      <c r="A4492" t="s">
        <v>15750</v>
      </c>
      <c r="B4492" t="s">
        <v>4532</v>
      </c>
      <c r="C4492" t="s">
        <v>15751</v>
      </c>
      <c r="D4492" t="s">
        <v>456</v>
      </c>
      <c r="E4492" t="s">
        <v>16</v>
      </c>
      <c r="F4492">
        <v>28012</v>
      </c>
      <c r="G4492">
        <v>35.251949023800002</v>
      </c>
      <c r="H4492">
        <v>-81.034079176500001</v>
      </c>
      <c r="I4492">
        <v>4</v>
      </c>
      <c r="J4492">
        <v>16</v>
      </c>
      <c r="K4492">
        <v>1</v>
      </c>
      <c r="L4492" t="s">
        <v>15752</v>
      </c>
    </row>
    <row r="4493" spans="1:12" x14ac:dyDescent="0.2">
      <c r="A4493" t="s">
        <v>15753</v>
      </c>
      <c r="B4493" t="s">
        <v>15754</v>
      </c>
      <c r="D4493" t="s">
        <v>21</v>
      </c>
      <c r="E4493" t="s">
        <v>16</v>
      </c>
      <c r="F4493">
        <v>28227</v>
      </c>
      <c r="G4493">
        <v>35.182596199999999</v>
      </c>
      <c r="H4493">
        <v>-80.654888200000002</v>
      </c>
      <c r="I4493">
        <v>1</v>
      </c>
      <c r="J4493">
        <v>5</v>
      </c>
      <c r="K4493">
        <v>1</v>
      </c>
      <c r="L4493" t="s">
        <v>3345</v>
      </c>
    </row>
    <row r="4494" spans="1:12" x14ac:dyDescent="0.2">
      <c r="A4494" t="s">
        <v>15755</v>
      </c>
      <c r="B4494" t="s">
        <v>15756</v>
      </c>
      <c r="C4494" t="s">
        <v>15757</v>
      </c>
      <c r="D4494" t="s">
        <v>21</v>
      </c>
      <c r="E4494" t="s">
        <v>16</v>
      </c>
      <c r="F4494">
        <v>28204</v>
      </c>
      <c r="G4494">
        <v>35.205516000000003</v>
      </c>
      <c r="H4494">
        <v>-80.836201000000003</v>
      </c>
      <c r="I4494">
        <v>5</v>
      </c>
      <c r="J4494">
        <v>7</v>
      </c>
      <c r="K4494">
        <v>1</v>
      </c>
      <c r="L4494" t="s">
        <v>15758</v>
      </c>
    </row>
    <row r="4495" spans="1:12" x14ac:dyDescent="0.2">
      <c r="A4495" t="s">
        <v>15759</v>
      </c>
      <c r="B4495" t="s">
        <v>15760</v>
      </c>
      <c r="C4495" t="s">
        <v>15761</v>
      </c>
      <c r="D4495" t="s">
        <v>26</v>
      </c>
      <c r="E4495" t="s">
        <v>16</v>
      </c>
      <c r="F4495">
        <v>28078</v>
      </c>
      <c r="G4495">
        <v>35.443737400000003</v>
      </c>
      <c r="H4495">
        <v>-80.859140999999994</v>
      </c>
      <c r="I4495">
        <v>4.5</v>
      </c>
      <c r="J4495">
        <v>6</v>
      </c>
      <c r="K4495">
        <v>1</v>
      </c>
      <c r="L4495" t="s">
        <v>3082</v>
      </c>
    </row>
    <row r="4496" spans="1:12" x14ac:dyDescent="0.2">
      <c r="A4496" t="e">
        <f>-wq9csKMPZXuXkg8jsQJlw</f>
        <v>#NAME?</v>
      </c>
      <c r="B4496" t="s">
        <v>15762</v>
      </c>
      <c r="C4496" t="s">
        <v>15763</v>
      </c>
      <c r="D4496" t="s">
        <v>135</v>
      </c>
      <c r="E4496" t="s">
        <v>16</v>
      </c>
      <c r="F4496">
        <v>28105</v>
      </c>
      <c r="G4496">
        <v>35.137038199999999</v>
      </c>
      <c r="H4496">
        <v>-80.711219600000007</v>
      </c>
      <c r="I4496">
        <v>3.5</v>
      </c>
      <c r="J4496">
        <v>18</v>
      </c>
      <c r="K4496">
        <v>1</v>
      </c>
      <c r="L4496" t="s">
        <v>15764</v>
      </c>
    </row>
    <row r="4497" spans="1:12" x14ac:dyDescent="0.2">
      <c r="A4497" t="s">
        <v>15765</v>
      </c>
      <c r="B4497" t="s">
        <v>15766</v>
      </c>
      <c r="C4497" t="s">
        <v>15767</v>
      </c>
      <c r="D4497" t="s">
        <v>295</v>
      </c>
      <c r="E4497" t="s">
        <v>16</v>
      </c>
      <c r="F4497">
        <v>28134</v>
      </c>
      <c r="G4497">
        <v>35.081823999999997</v>
      </c>
      <c r="H4497">
        <v>-80.877257</v>
      </c>
      <c r="I4497">
        <v>3.5</v>
      </c>
      <c r="J4497">
        <v>16</v>
      </c>
      <c r="K4497">
        <v>1</v>
      </c>
      <c r="L4497" t="s">
        <v>15768</v>
      </c>
    </row>
    <row r="4498" spans="1:12" x14ac:dyDescent="0.2">
      <c r="A4498" t="s">
        <v>15769</v>
      </c>
      <c r="B4498" t="s">
        <v>15770</v>
      </c>
      <c r="C4498" t="s">
        <v>15771</v>
      </c>
      <c r="D4498" t="s">
        <v>30</v>
      </c>
      <c r="E4498" t="s">
        <v>16</v>
      </c>
      <c r="F4498">
        <v>28056</v>
      </c>
      <c r="G4498">
        <v>35.218871</v>
      </c>
      <c r="H4498">
        <v>-81.082838699999996</v>
      </c>
      <c r="I4498">
        <v>3.5</v>
      </c>
      <c r="J4498">
        <v>65</v>
      </c>
      <c r="K4498">
        <v>1</v>
      </c>
      <c r="L4498" t="s">
        <v>15772</v>
      </c>
    </row>
    <row r="4499" spans="1:12" x14ac:dyDescent="0.2">
      <c r="A4499" t="s">
        <v>15773</v>
      </c>
      <c r="B4499" t="s">
        <v>5886</v>
      </c>
      <c r="C4499" t="s">
        <v>15774</v>
      </c>
      <c r="D4499" t="s">
        <v>21</v>
      </c>
      <c r="E4499" t="s">
        <v>16</v>
      </c>
      <c r="F4499">
        <v>28209</v>
      </c>
      <c r="G4499">
        <v>35.1731847</v>
      </c>
      <c r="H4499">
        <v>-80.8476742</v>
      </c>
      <c r="I4499">
        <v>3</v>
      </c>
      <c r="J4499">
        <v>54</v>
      </c>
      <c r="K4499">
        <v>1</v>
      </c>
      <c r="L4499" t="s">
        <v>15775</v>
      </c>
    </row>
    <row r="4500" spans="1:12" x14ac:dyDescent="0.2">
      <c r="A4500" t="s">
        <v>15776</v>
      </c>
      <c r="B4500" t="s">
        <v>15777</v>
      </c>
      <c r="C4500" t="s">
        <v>15778</v>
      </c>
      <c r="D4500" t="s">
        <v>21</v>
      </c>
      <c r="E4500" t="s">
        <v>16</v>
      </c>
      <c r="F4500">
        <v>28211</v>
      </c>
      <c r="G4500">
        <v>35.175994171200003</v>
      </c>
      <c r="H4500">
        <v>-80.802622474700001</v>
      </c>
      <c r="I4500">
        <v>3</v>
      </c>
      <c r="J4500">
        <v>43</v>
      </c>
      <c r="K4500">
        <v>1</v>
      </c>
      <c r="L4500" t="s">
        <v>15779</v>
      </c>
    </row>
    <row r="4501" spans="1:12" x14ac:dyDescent="0.2">
      <c r="A4501" t="s">
        <v>15780</v>
      </c>
      <c r="B4501" t="s">
        <v>15781</v>
      </c>
      <c r="C4501" t="s">
        <v>7596</v>
      </c>
      <c r="D4501" t="s">
        <v>21</v>
      </c>
      <c r="E4501" t="s">
        <v>16</v>
      </c>
      <c r="F4501">
        <v>28210</v>
      </c>
      <c r="G4501">
        <v>35.147033200000003</v>
      </c>
      <c r="H4501">
        <v>-80.829085399999997</v>
      </c>
      <c r="I4501">
        <v>3</v>
      </c>
      <c r="J4501">
        <v>6</v>
      </c>
      <c r="K4501">
        <v>1</v>
      </c>
      <c r="L4501" t="s">
        <v>15782</v>
      </c>
    </row>
    <row r="4502" spans="1:12" x14ac:dyDescent="0.2">
      <c r="A4502" t="s">
        <v>15783</v>
      </c>
      <c r="B4502" t="s">
        <v>15784</v>
      </c>
      <c r="C4502" t="s">
        <v>15785</v>
      </c>
      <c r="D4502" t="s">
        <v>456</v>
      </c>
      <c r="E4502" t="s">
        <v>16</v>
      </c>
      <c r="F4502">
        <v>28012</v>
      </c>
      <c r="G4502">
        <v>35.242666271600001</v>
      </c>
      <c r="H4502">
        <v>-81.038092045400006</v>
      </c>
      <c r="I4502">
        <v>3.5</v>
      </c>
      <c r="J4502">
        <v>6</v>
      </c>
      <c r="K4502">
        <v>1</v>
      </c>
      <c r="L4502" t="s">
        <v>1319</v>
      </c>
    </row>
    <row r="4503" spans="1:12" x14ac:dyDescent="0.2">
      <c r="A4503" t="s">
        <v>15786</v>
      </c>
      <c r="B4503" t="s">
        <v>15787</v>
      </c>
      <c r="C4503" t="s">
        <v>2160</v>
      </c>
      <c r="D4503" t="s">
        <v>295</v>
      </c>
      <c r="E4503" t="s">
        <v>16</v>
      </c>
      <c r="F4503">
        <v>28134</v>
      </c>
      <c r="G4503">
        <v>35.0822</v>
      </c>
      <c r="H4503">
        <v>-80.877224200000001</v>
      </c>
      <c r="I4503">
        <v>4</v>
      </c>
      <c r="J4503">
        <v>3</v>
      </c>
      <c r="K4503">
        <v>1</v>
      </c>
      <c r="L4503" t="s">
        <v>15788</v>
      </c>
    </row>
    <row r="4504" spans="1:12" x14ac:dyDescent="0.2">
      <c r="A4504" t="s">
        <v>15789</v>
      </c>
      <c r="B4504" t="s">
        <v>15790</v>
      </c>
      <c r="C4504" t="s">
        <v>15791</v>
      </c>
      <c r="D4504" t="s">
        <v>135</v>
      </c>
      <c r="E4504" t="s">
        <v>16</v>
      </c>
      <c r="F4504">
        <v>28105</v>
      </c>
      <c r="G4504">
        <v>35.130367300000003</v>
      </c>
      <c r="H4504">
        <v>-80.733611300000007</v>
      </c>
      <c r="I4504">
        <v>4</v>
      </c>
      <c r="J4504">
        <v>13</v>
      </c>
      <c r="K4504">
        <v>0</v>
      </c>
      <c r="L4504" t="s">
        <v>839</v>
      </c>
    </row>
    <row r="4505" spans="1:12" x14ac:dyDescent="0.2">
      <c r="A4505" t="s">
        <v>15792</v>
      </c>
      <c r="B4505" t="s">
        <v>15793</v>
      </c>
      <c r="C4505" t="s">
        <v>15794</v>
      </c>
      <c r="D4505" t="s">
        <v>167</v>
      </c>
      <c r="E4505" t="s">
        <v>16</v>
      </c>
      <c r="F4505">
        <v>28075</v>
      </c>
      <c r="G4505">
        <v>35.322164899999997</v>
      </c>
      <c r="H4505">
        <v>-80.643195300000002</v>
      </c>
      <c r="I4505">
        <v>4</v>
      </c>
      <c r="J4505">
        <v>20</v>
      </c>
      <c r="K4505">
        <v>0</v>
      </c>
      <c r="L4505" t="s">
        <v>15795</v>
      </c>
    </row>
    <row r="4506" spans="1:12" x14ac:dyDescent="0.2">
      <c r="A4506" t="s">
        <v>15796</v>
      </c>
      <c r="B4506" t="s">
        <v>15797</v>
      </c>
      <c r="C4506" t="s">
        <v>15798</v>
      </c>
      <c r="D4506" t="s">
        <v>21</v>
      </c>
      <c r="E4506" t="s">
        <v>16</v>
      </c>
      <c r="F4506">
        <v>28213</v>
      </c>
      <c r="G4506">
        <v>35.294235</v>
      </c>
      <c r="H4506">
        <v>-80.743149000000003</v>
      </c>
      <c r="I4506">
        <v>2.5</v>
      </c>
      <c r="J4506">
        <v>16</v>
      </c>
      <c r="K4506">
        <v>1</v>
      </c>
      <c r="L4506" t="s">
        <v>15799</v>
      </c>
    </row>
    <row r="4507" spans="1:12" x14ac:dyDescent="0.2">
      <c r="A4507" t="s">
        <v>15800</v>
      </c>
      <c r="B4507" t="s">
        <v>1178</v>
      </c>
      <c r="C4507" t="s">
        <v>15801</v>
      </c>
      <c r="D4507" t="s">
        <v>643</v>
      </c>
      <c r="E4507" t="s">
        <v>16</v>
      </c>
      <c r="F4507">
        <v>28079</v>
      </c>
      <c r="G4507">
        <v>35.077419999999996</v>
      </c>
      <c r="H4507">
        <v>-80.652915899999996</v>
      </c>
      <c r="I4507">
        <v>2.5</v>
      </c>
      <c r="J4507">
        <v>25</v>
      </c>
      <c r="K4507">
        <v>1</v>
      </c>
      <c r="L4507" t="s">
        <v>15802</v>
      </c>
    </row>
    <row r="4508" spans="1:12" x14ac:dyDescent="0.2">
      <c r="A4508" t="s">
        <v>15803</v>
      </c>
      <c r="B4508" t="s">
        <v>15804</v>
      </c>
      <c r="C4508" t="s">
        <v>15805</v>
      </c>
      <c r="D4508" t="s">
        <v>21</v>
      </c>
      <c r="E4508" t="s">
        <v>16</v>
      </c>
      <c r="F4508">
        <v>28213</v>
      </c>
      <c r="G4508">
        <v>35.295765500000002</v>
      </c>
      <c r="H4508">
        <v>-80.739170000000001</v>
      </c>
      <c r="I4508">
        <v>3.5</v>
      </c>
      <c r="J4508">
        <v>100</v>
      </c>
      <c r="K4508">
        <v>1</v>
      </c>
      <c r="L4508" t="s">
        <v>15806</v>
      </c>
    </row>
    <row r="4509" spans="1:12" x14ac:dyDescent="0.2">
      <c r="A4509" t="s">
        <v>15807</v>
      </c>
      <c r="B4509" t="s">
        <v>15808</v>
      </c>
      <c r="C4509" t="s">
        <v>15809</v>
      </c>
      <c r="D4509" t="s">
        <v>21</v>
      </c>
      <c r="E4509" t="s">
        <v>16</v>
      </c>
      <c r="F4509">
        <v>28208</v>
      </c>
      <c r="G4509">
        <v>35.234462999999998</v>
      </c>
      <c r="H4509">
        <v>-80.933904999999996</v>
      </c>
      <c r="I4509">
        <v>3.5</v>
      </c>
      <c r="J4509">
        <v>10</v>
      </c>
      <c r="K4509">
        <v>0</v>
      </c>
      <c r="L4509" t="s">
        <v>3257</v>
      </c>
    </row>
    <row r="4510" spans="1:12" x14ac:dyDescent="0.2">
      <c r="A4510" t="s">
        <v>15810</v>
      </c>
      <c r="B4510" t="s">
        <v>637</v>
      </c>
      <c r="C4510" t="s">
        <v>15811</v>
      </c>
      <c r="D4510" t="s">
        <v>21</v>
      </c>
      <c r="E4510" t="s">
        <v>16</v>
      </c>
      <c r="F4510">
        <v>28210</v>
      </c>
      <c r="G4510">
        <v>35.116841923700001</v>
      </c>
      <c r="H4510">
        <v>-80.8565615431</v>
      </c>
      <c r="I4510">
        <v>3.5</v>
      </c>
      <c r="J4510">
        <v>24</v>
      </c>
      <c r="K4510">
        <v>1</v>
      </c>
      <c r="L4510" t="s">
        <v>15812</v>
      </c>
    </row>
    <row r="4511" spans="1:12" x14ac:dyDescent="0.2">
      <c r="A4511" t="s">
        <v>15813</v>
      </c>
      <c r="B4511" t="s">
        <v>15814</v>
      </c>
      <c r="C4511" t="s">
        <v>15815</v>
      </c>
      <c r="D4511" t="s">
        <v>26</v>
      </c>
      <c r="E4511" t="s">
        <v>16</v>
      </c>
      <c r="F4511">
        <v>28078</v>
      </c>
      <c r="G4511">
        <v>35.446468000000003</v>
      </c>
      <c r="H4511">
        <v>-80.879703000000006</v>
      </c>
      <c r="I4511">
        <v>3.5</v>
      </c>
      <c r="J4511">
        <v>29</v>
      </c>
      <c r="K4511">
        <v>0</v>
      </c>
      <c r="L4511" t="s">
        <v>15816</v>
      </c>
    </row>
    <row r="4512" spans="1:12" x14ac:dyDescent="0.2">
      <c r="A4512" t="s">
        <v>15817</v>
      </c>
      <c r="B4512" t="s">
        <v>7806</v>
      </c>
      <c r="C4512" t="s">
        <v>15818</v>
      </c>
      <c r="D4512" t="s">
        <v>21</v>
      </c>
      <c r="E4512" t="s">
        <v>16</v>
      </c>
      <c r="F4512">
        <v>28214</v>
      </c>
      <c r="G4512">
        <v>35.301933211300003</v>
      </c>
      <c r="H4512">
        <v>-80.988095966900005</v>
      </c>
      <c r="I4512">
        <v>2</v>
      </c>
      <c r="J4512">
        <v>16</v>
      </c>
      <c r="K4512">
        <v>1</v>
      </c>
      <c r="L4512" t="s">
        <v>9637</v>
      </c>
    </row>
    <row r="4513" spans="1:12" x14ac:dyDescent="0.2">
      <c r="A4513" t="s">
        <v>15819</v>
      </c>
      <c r="B4513" t="s">
        <v>15820</v>
      </c>
      <c r="C4513" t="s">
        <v>4378</v>
      </c>
      <c r="D4513" t="s">
        <v>21</v>
      </c>
      <c r="E4513" t="s">
        <v>16</v>
      </c>
      <c r="F4513">
        <v>28273</v>
      </c>
      <c r="G4513">
        <v>35.102345200000002</v>
      </c>
      <c r="H4513">
        <v>-80.984572299999996</v>
      </c>
      <c r="I4513">
        <v>3</v>
      </c>
      <c r="J4513">
        <v>109</v>
      </c>
      <c r="K4513">
        <v>0</v>
      </c>
      <c r="L4513" t="s">
        <v>15821</v>
      </c>
    </row>
    <row r="4514" spans="1:12" x14ac:dyDescent="0.2">
      <c r="A4514" t="s">
        <v>15822</v>
      </c>
      <c r="B4514" t="s">
        <v>15823</v>
      </c>
      <c r="C4514" t="s">
        <v>15824</v>
      </c>
      <c r="D4514" t="s">
        <v>21</v>
      </c>
      <c r="E4514" t="s">
        <v>16</v>
      </c>
      <c r="F4514">
        <v>28262</v>
      </c>
      <c r="G4514">
        <v>35.338758976299999</v>
      </c>
      <c r="H4514">
        <v>-80.769534263400004</v>
      </c>
      <c r="I4514">
        <v>3.5</v>
      </c>
      <c r="J4514">
        <v>5</v>
      </c>
      <c r="K4514">
        <v>0</v>
      </c>
      <c r="L4514" t="s">
        <v>15825</v>
      </c>
    </row>
    <row r="4515" spans="1:12" x14ac:dyDescent="0.2">
      <c r="A4515" t="s">
        <v>15826</v>
      </c>
      <c r="B4515" t="s">
        <v>15827</v>
      </c>
      <c r="C4515" t="s">
        <v>15828</v>
      </c>
      <c r="D4515" t="s">
        <v>21</v>
      </c>
      <c r="E4515" t="s">
        <v>16</v>
      </c>
      <c r="F4515">
        <v>28262</v>
      </c>
      <c r="G4515">
        <v>35.287878900000003</v>
      </c>
      <c r="H4515">
        <v>-80.761240000000001</v>
      </c>
      <c r="I4515">
        <v>5</v>
      </c>
      <c r="J4515">
        <v>4</v>
      </c>
      <c r="K4515">
        <v>1</v>
      </c>
      <c r="L4515" t="s">
        <v>15829</v>
      </c>
    </row>
    <row r="4516" spans="1:12" x14ac:dyDescent="0.2">
      <c r="A4516" t="s">
        <v>15830</v>
      </c>
      <c r="B4516" t="s">
        <v>15831</v>
      </c>
      <c r="C4516" t="s">
        <v>15832</v>
      </c>
      <c r="D4516" t="s">
        <v>21</v>
      </c>
      <c r="E4516" t="s">
        <v>16</v>
      </c>
      <c r="F4516">
        <v>28203</v>
      </c>
      <c r="G4516">
        <v>35.202624200000002</v>
      </c>
      <c r="H4516">
        <v>-80.844419099999996</v>
      </c>
      <c r="I4516">
        <v>2</v>
      </c>
      <c r="J4516">
        <v>9</v>
      </c>
      <c r="K4516">
        <v>1</v>
      </c>
      <c r="L4516" t="s">
        <v>1380</v>
      </c>
    </row>
    <row r="4517" spans="1:12" x14ac:dyDescent="0.2">
      <c r="A4517" t="s">
        <v>15833</v>
      </c>
      <c r="B4517" t="s">
        <v>15834</v>
      </c>
      <c r="C4517" t="s">
        <v>15835</v>
      </c>
      <c r="D4517" t="s">
        <v>39</v>
      </c>
      <c r="E4517" t="s">
        <v>16</v>
      </c>
      <c r="F4517">
        <v>28027</v>
      </c>
      <c r="G4517">
        <v>35.371353300000003</v>
      </c>
      <c r="H4517">
        <v>-80.664736000000005</v>
      </c>
      <c r="I4517">
        <v>2.5</v>
      </c>
      <c r="J4517">
        <v>7</v>
      </c>
      <c r="K4517">
        <v>1</v>
      </c>
      <c r="L4517" t="s">
        <v>7033</v>
      </c>
    </row>
    <row r="4518" spans="1:12" x14ac:dyDescent="0.2">
      <c r="A4518" t="s">
        <v>15836</v>
      </c>
      <c r="B4518" t="s">
        <v>15837</v>
      </c>
      <c r="C4518" t="s">
        <v>15838</v>
      </c>
      <c r="D4518" t="s">
        <v>21</v>
      </c>
      <c r="E4518" t="s">
        <v>16</v>
      </c>
      <c r="F4518">
        <v>28204</v>
      </c>
      <c r="G4518">
        <v>35.213805999999998</v>
      </c>
      <c r="H4518">
        <v>-80.833428999999995</v>
      </c>
      <c r="I4518">
        <v>4</v>
      </c>
      <c r="J4518">
        <v>5</v>
      </c>
      <c r="K4518">
        <v>1</v>
      </c>
      <c r="L4518" t="s">
        <v>15839</v>
      </c>
    </row>
    <row r="4519" spans="1:12" x14ac:dyDescent="0.2">
      <c r="A4519" t="s">
        <v>15840</v>
      </c>
      <c r="B4519" t="s">
        <v>2525</v>
      </c>
      <c r="C4519" t="s">
        <v>15841</v>
      </c>
      <c r="D4519" t="s">
        <v>21</v>
      </c>
      <c r="E4519" t="s">
        <v>16</v>
      </c>
      <c r="F4519">
        <v>28210</v>
      </c>
      <c r="G4519">
        <v>35.147559000000001</v>
      </c>
      <c r="H4519">
        <v>-80.839421999999999</v>
      </c>
      <c r="I4519">
        <v>3</v>
      </c>
      <c r="J4519">
        <v>6</v>
      </c>
      <c r="K4519">
        <v>1</v>
      </c>
      <c r="L4519" t="s">
        <v>1010</v>
      </c>
    </row>
    <row r="4520" spans="1:12" x14ac:dyDescent="0.2">
      <c r="A4520" t="s">
        <v>15842</v>
      </c>
      <c r="B4520" t="s">
        <v>15843</v>
      </c>
      <c r="C4520" t="s">
        <v>8080</v>
      </c>
      <c r="D4520" t="s">
        <v>21</v>
      </c>
      <c r="E4520" t="s">
        <v>16</v>
      </c>
      <c r="F4520">
        <v>28203</v>
      </c>
      <c r="G4520">
        <v>35.211289999999998</v>
      </c>
      <c r="H4520">
        <v>-80.858851999999999</v>
      </c>
      <c r="I4520">
        <v>4</v>
      </c>
      <c r="J4520">
        <v>14</v>
      </c>
      <c r="K4520">
        <v>1</v>
      </c>
      <c r="L4520" t="s">
        <v>15844</v>
      </c>
    </row>
    <row r="4521" spans="1:12" x14ac:dyDescent="0.2">
      <c r="A4521" t="s">
        <v>15845</v>
      </c>
      <c r="B4521" t="s">
        <v>15846</v>
      </c>
      <c r="C4521" t="s">
        <v>15847</v>
      </c>
      <c r="D4521" t="s">
        <v>21</v>
      </c>
      <c r="E4521" t="s">
        <v>16</v>
      </c>
      <c r="F4521">
        <v>28203</v>
      </c>
      <c r="G4521">
        <v>35.215017000000003</v>
      </c>
      <c r="H4521">
        <v>-80.858154999999996</v>
      </c>
      <c r="I4521">
        <v>5</v>
      </c>
      <c r="J4521">
        <v>3</v>
      </c>
      <c r="K4521">
        <v>1</v>
      </c>
      <c r="L4521" t="s">
        <v>256</v>
      </c>
    </row>
    <row r="4522" spans="1:12" x14ac:dyDescent="0.2">
      <c r="A4522" t="s">
        <v>15848</v>
      </c>
      <c r="B4522" t="s">
        <v>6462</v>
      </c>
      <c r="C4522" t="s">
        <v>15849</v>
      </c>
      <c r="D4522" t="s">
        <v>21</v>
      </c>
      <c r="E4522" t="s">
        <v>16</v>
      </c>
      <c r="F4522">
        <v>28217</v>
      </c>
      <c r="G4522">
        <v>35.145813460299998</v>
      </c>
      <c r="H4522">
        <v>-80.924042053500003</v>
      </c>
      <c r="I4522">
        <v>2.5</v>
      </c>
      <c r="J4522">
        <v>22</v>
      </c>
      <c r="K4522">
        <v>1</v>
      </c>
      <c r="L4522" t="s">
        <v>15850</v>
      </c>
    </row>
    <row r="4523" spans="1:12" x14ac:dyDescent="0.2">
      <c r="A4523" t="s">
        <v>15851</v>
      </c>
      <c r="B4523" t="s">
        <v>15852</v>
      </c>
      <c r="C4523" t="s">
        <v>15853</v>
      </c>
      <c r="D4523" t="s">
        <v>21</v>
      </c>
      <c r="E4523" t="s">
        <v>16</v>
      </c>
      <c r="F4523">
        <v>28205</v>
      </c>
      <c r="G4523">
        <v>35.239755000000002</v>
      </c>
      <c r="H4523">
        <v>-80.798732999999999</v>
      </c>
      <c r="I4523">
        <v>4</v>
      </c>
      <c r="J4523">
        <v>10</v>
      </c>
      <c r="K4523">
        <v>1</v>
      </c>
      <c r="L4523" t="s">
        <v>15854</v>
      </c>
    </row>
    <row r="4524" spans="1:12" x14ac:dyDescent="0.2">
      <c r="A4524" t="s">
        <v>15855</v>
      </c>
      <c r="B4524" t="s">
        <v>15856</v>
      </c>
      <c r="C4524" t="s">
        <v>15857</v>
      </c>
      <c r="D4524" t="s">
        <v>21</v>
      </c>
      <c r="E4524" t="s">
        <v>16</v>
      </c>
      <c r="F4524">
        <v>28210</v>
      </c>
      <c r="G4524">
        <v>35.090927100000002</v>
      </c>
      <c r="H4524">
        <v>-80.869301100000001</v>
      </c>
      <c r="I4524">
        <v>3</v>
      </c>
      <c r="J4524">
        <v>4</v>
      </c>
      <c r="K4524">
        <v>1</v>
      </c>
      <c r="L4524" t="s">
        <v>14346</v>
      </c>
    </row>
    <row r="4525" spans="1:12" x14ac:dyDescent="0.2">
      <c r="A4525" t="s">
        <v>15858</v>
      </c>
      <c r="B4525" t="s">
        <v>15859</v>
      </c>
      <c r="C4525" t="s">
        <v>15022</v>
      </c>
      <c r="D4525" t="s">
        <v>21</v>
      </c>
      <c r="E4525" t="s">
        <v>16</v>
      </c>
      <c r="F4525">
        <v>28211</v>
      </c>
      <c r="G4525">
        <v>35.197203999999999</v>
      </c>
      <c r="H4525">
        <v>-80.799927100000005</v>
      </c>
      <c r="I4525">
        <v>4.5</v>
      </c>
      <c r="J4525">
        <v>7</v>
      </c>
      <c r="K4525">
        <v>1</v>
      </c>
      <c r="L4525" t="s">
        <v>15860</v>
      </c>
    </row>
    <row r="4526" spans="1:12" x14ac:dyDescent="0.2">
      <c r="A4526" t="s">
        <v>15861</v>
      </c>
      <c r="B4526" t="s">
        <v>15862</v>
      </c>
      <c r="C4526" t="s">
        <v>15863</v>
      </c>
      <c r="D4526" t="s">
        <v>21</v>
      </c>
      <c r="E4526" t="s">
        <v>16</v>
      </c>
      <c r="F4526">
        <v>28205</v>
      </c>
      <c r="G4526">
        <v>35.212780000000002</v>
      </c>
      <c r="H4526">
        <v>-80.783423999999997</v>
      </c>
      <c r="I4526">
        <v>5</v>
      </c>
      <c r="J4526">
        <v>4</v>
      </c>
      <c r="K4526">
        <v>1</v>
      </c>
      <c r="L4526" t="s">
        <v>15864</v>
      </c>
    </row>
    <row r="4527" spans="1:12" x14ac:dyDescent="0.2">
      <c r="A4527" t="s">
        <v>15865</v>
      </c>
      <c r="B4527" t="s">
        <v>15866</v>
      </c>
      <c r="C4527" t="s">
        <v>15867</v>
      </c>
      <c r="D4527" t="s">
        <v>21</v>
      </c>
      <c r="E4527" t="s">
        <v>16</v>
      </c>
      <c r="F4527">
        <v>28217</v>
      </c>
      <c r="G4527">
        <v>35.1972016</v>
      </c>
      <c r="H4527">
        <v>-80.876073099999999</v>
      </c>
      <c r="I4527">
        <v>2</v>
      </c>
      <c r="J4527">
        <v>6</v>
      </c>
      <c r="K4527">
        <v>1</v>
      </c>
      <c r="L4527" t="s">
        <v>15868</v>
      </c>
    </row>
    <row r="4528" spans="1:12" x14ac:dyDescent="0.2">
      <c r="A4528" t="s">
        <v>15869</v>
      </c>
      <c r="B4528" t="s">
        <v>15870</v>
      </c>
      <c r="C4528" t="s">
        <v>4893</v>
      </c>
      <c r="D4528" t="s">
        <v>21</v>
      </c>
      <c r="E4528" t="s">
        <v>16</v>
      </c>
      <c r="F4528">
        <v>28203</v>
      </c>
      <c r="G4528">
        <v>35.216576000000003</v>
      </c>
      <c r="H4528">
        <v>-80.854651000000004</v>
      </c>
      <c r="I4528">
        <v>4</v>
      </c>
      <c r="J4528">
        <v>144</v>
      </c>
      <c r="K4528">
        <v>0</v>
      </c>
      <c r="L4528" t="s">
        <v>15871</v>
      </c>
    </row>
    <row r="4529" spans="1:12" x14ac:dyDescent="0.2">
      <c r="A4529" t="s">
        <v>15872</v>
      </c>
      <c r="B4529" t="s">
        <v>15873</v>
      </c>
      <c r="C4529" t="s">
        <v>15874</v>
      </c>
      <c r="D4529" t="s">
        <v>26</v>
      </c>
      <c r="E4529" t="s">
        <v>16</v>
      </c>
      <c r="F4529">
        <v>28078</v>
      </c>
      <c r="G4529">
        <v>35.405515999999999</v>
      </c>
      <c r="H4529">
        <v>-80.865378500000006</v>
      </c>
      <c r="I4529">
        <v>3</v>
      </c>
      <c r="J4529">
        <v>89</v>
      </c>
      <c r="K4529">
        <v>1</v>
      </c>
      <c r="L4529" t="s">
        <v>15875</v>
      </c>
    </row>
    <row r="4530" spans="1:12" x14ac:dyDescent="0.2">
      <c r="A4530" t="s">
        <v>15876</v>
      </c>
      <c r="B4530" t="s">
        <v>15877</v>
      </c>
      <c r="C4530" t="s">
        <v>15878</v>
      </c>
      <c r="D4530" t="s">
        <v>21</v>
      </c>
      <c r="E4530" t="s">
        <v>16</v>
      </c>
      <c r="F4530">
        <v>28277</v>
      </c>
      <c r="G4530">
        <v>35.098450999999997</v>
      </c>
      <c r="H4530">
        <v>-80.775909100000007</v>
      </c>
      <c r="I4530">
        <v>5</v>
      </c>
      <c r="J4530">
        <v>3</v>
      </c>
      <c r="K4530">
        <v>1</v>
      </c>
      <c r="L4530" t="s">
        <v>15879</v>
      </c>
    </row>
    <row r="4531" spans="1:12" x14ac:dyDescent="0.2">
      <c r="A4531" t="s">
        <v>15880</v>
      </c>
      <c r="B4531" t="s">
        <v>15881</v>
      </c>
      <c r="C4531" t="s">
        <v>15882</v>
      </c>
      <c r="D4531" t="s">
        <v>21</v>
      </c>
      <c r="E4531" t="s">
        <v>16</v>
      </c>
      <c r="F4531">
        <v>28210</v>
      </c>
      <c r="G4531">
        <v>35.091766499999999</v>
      </c>
      <c r="H4531">
        <v>-80.869690199999994</v>
      </c>
      <c r="I4531">
        <v>1.5</v>
      </c>
      <c r="J4531">
        <v>3</v>
      </c>
      <c r="K4531">
        <v>1</v>
      </c>
      <c r="L4531" t="s">
        <v>15883</v>
      </c>
    </row>
    <row r="4532" spans="1:12" x14ac:dyDescent="0.2">
      <c r="A4532" t="s">
        <v>15884</v>
      </c>
      <c r="B4532" t="s">
        <v>15885</v>
      </c>
      <c r="C4532" t="s">
        <v>15886</v>
      </c>
      <c r="D4532" t="s">
        <v>21</v>
      </c>
      <c r="E4532" t="s">
        <v>16</v>
      </c>
      <c r="F4532">
        <v>28210</v>
      </c>
      <c r="G4532">
        <v>35.0910095654</v>
      </c>
      <c r="H4532">
        <v>-80.869263502300001</v>
      </c>
      <c r="I4532">
        <v>3.5</v>
      </c>
      <c r="J4532">
        <v>24</v>
      </c>
      <c r="K4532">
        <v>1</v>
      </c>
      <c r="L4532" t="s">
        <v>264</v>
      </c>
    </row>
    <row r="4533" spans="1:12" x14ac:dyDescent="0.2">
      <c r="A4533" t="s">
        <v>15887</v>
      </c>
      <c r="B4533" t="s">
        <v>15888</v>
      </c>
      <c r="C4533" t="s">
        <v>15889</v>
      </c>
      <c r="D4533" t="s">
        <v>21</v>
      </c>
      <c r="E4533" t="s">
        <v>16</v>
      </c>
      <c r="F4533">
        <v>28203</v>
      </c>
      <c r="G4533">
        <v>35.206912000000003</v>
      </c>
      <c r="H4533">
        <v>-80.861519000000001</v>
      </c>
      <c r="I4533">
        <v>4.5</v>
      </c>
      <c r="J4533">
        <v>3</v>
      </c>
      <c r="K4533">
        <v>0</v>
      </c>
      <c r="L4533" t="s">
        <v>15890</v>
      </c>
    </row>
    <row r="4534" spans="1:12" x14ac:dyDescent="0.2">
      <c r="A4534" t="s">
        <v>15891</v>
      </c>
      <c r="B4534" t="s">
        <v>15892</v>
      </c>
      <c r="C4534" t="s">
        <v>15893</v>
      </c>
      <c r="D4534" t="s">
        <v>21</v>
      </c>
      <c r="E4534" t="s">
        <v>16</v>
      </c>
      <c r="F4534">
        <v>28212</v>
      </c>
      <c r="G4534">
        <v>35.200628000000002</v>
      </c>
      <c r="H4534">
        <v>-80.756986999999995</v>
      </c>
      <c r="I4534">
        <v>4.5</v>
      </c>
      <c r="J4534">
        <v>12</v>
      </c>
      <c r="K4534">
        <v>0</v>
      </c>
      <c r="L4534" t="s">
        <v>13669</v>
      </c>
    </row>
    <row r="4535" spans="1:12" x14ac:dyDescent="0.2">
      <c r="A4535" t="s">
        <v>15894</v>
      </c>
      <c r="B4535" t="s">
        <v>15895</v>
      </c>
      <c r="C4535" t="s">
        <v>15896</v>
      </c>
      <c r="D4535" t="s">
        <v>643</v>
      </c>
      <c r="E4535" t="s">
        <v>16</v>
      </c>
      <c r="F4535">
        <v>28079</v>
      </c>
      <c r="G4535">
        <v>35.0492092</v>
      </c>
      <c r="H4535">
        <v>-80.645568499999996</v>
      </c>
      <c r="I4535">
        <v>3</v>
      </c>
      <c r="J4535">
        <v>59</v>
      </c>
      <c r="K4535">
        <v>1</v>
      </c>
      <c r="L4535" t="s">
        <v>15897</v>
      </c>
    </row>
    <row r="4536" spans="1:12" x14ac:dyDescent="0.2">
      <c r="A4536" t="s">
        <v>15898</v>
      </c>
      <c r="B4536" t="s">
        <v>6333</v>
      </c>
      <c r="C4536" t="s">
        <v>15899</v>
      </c>
      <c r="D4536" t="s">
        <v>62</v>
      </c>
      <c r="E4536" t="s">
        <v>16</v>
      </c>
      <c r="F4536">
        <v>28227</v>
      </c>
      <c r="G4536">
        <v>35.180132299999997</v>
      </c>
      <c r="H4536">
        <v>-80.646131699999998</v>
      </c>
      <c r="I4536">
        <v>4.5</v>
      </c>
      <c r="J4536">
        <v>7</v>
      </c>
      <c r="K4536">
        <v>1</v>
      </c>
      <c r="L4536" t="s">
        <v>2198</v>
      </c>
    </row>
    <row r="4537" spans="1:12" x14ac:dyDescent="0.2">
      <c r="A4537" t="s">
        <v>15900</v>
      </c>
      <c r="B4537" t="s">
        <v>15901</v>
      </c>
      <c r="C4537" t="s">
        <v>15902</v>
      </c>
      <c r="D4537" t="s">
        <v>21</v>
      </c>
      <c r="E4537" t="s">
        <v>16</v>
      </c>
      <c r="F4537">
        <v>28205</v>
      </c>
      <c r="G4537">
        <v>35.217361919200002</v>
      </c>
      <c r="H4537">
        <v>-80.794318000000004</v>
      </c>
      <c r="I4537">
        <v>4</v>
      </c>
      <c r="J4537">
        <v>26</v>
      </c>
      <c r="K4537">
        <v>1</v>
      </c>
      <c r="L4537" t="s">
        <v>15903</v>
      </c>
    </row>
    <row r="4538" spans="1:12" x14ac:dyDescent="0.2">
      <c r="A4538" t="s">
        <v>15904</v>
      </c>
      <c r="B4538" t="s">
        <v>2423</v>
      </c>
      <c r="C4538" t="s">
        <v>15905</v>
      </c>
      <c r="D4538" t="s">
        <v>21</v>
      </c>
      <c r="E4538" t="s">
        <v>16</v>
      </c>
      <c r="F4538">
        <v>28227</v>
      </c>
      <c r="G4538">
        <v>35.211872200000002</v>
      </c>
      <c r="H4538">
        <v>-80.686135300000004</v>
      </c>
      <c r="I4538">
        <v>3</v>
      </c>
      <c r="J4538">
        <v>4</v>
      </c>
      <c r="K4538">
        <v>1</v>
      </c>
      <c r="L4538" t="s">
        <v>15906</v>
      </c>
    </row>
    <row r="4539" spans="1:12" x14ac:dyDescent="0.2">
      <c r="A4539" t="s">
        <v>15907</v>
      </c>
      <c r="B4539" t="s">
        <v>15908</v>
      </c>
      <c r="C4539" t="s">
        <v>15909</v>
      </c>
      <c r="D4539" t="s">
        <v>21</v>
      </c>
      <c r="E4539" t="s">
        <v>16</v>
      </c>
      <c r="F4539">
        <v>28278</v>
      </c>
      <c r="G4539">
        <v>35.167142976199997</v>
      </c>
      <c r="H4539">
        <v>-80.973178448200002</v>
      </c>
      <c r="I4539">
        <v>4</v>
      </c>
      <c r="J4539">
        <v>23</v>
      </c>
      <c r="K4539">
        <v>1</v>
      </c>
      <c r="L4539" t="s">
        <v>15910</v>
      </c>
    </row>
    <row r="4540" spans="1:12" x14ac:dyDescent="0.2">
      <c r="A4540" t="s">
        <v>15911</v>
      </c>
      <c r="B4540" t="s">
        <v>15912</v>
      </c>
      <c r="C4540" t="s">
        <v>15913</v>
      </c>
      <c r="D4540" t="s">
        <v>21</v>
      </c>
      <c r="E4540" t="s">
        <v>16</v>
      </c>
      <c r="F4540">
        <v>28277</v>
      </c>
      <c r="G4540">
        <v>35.097077497500003</v>
      </c>
      <c r="H4540">
        <v>-80.779098989100007</v>
      </c>
      <c r="I4540">
        <v>3.5</v>
      </c>
      <c r="J4540">
        <v>50</v>
      </c>
      <c r="K4540">
        <v>1</v>
      </c>
      <c r="L4540" t="s">
        <v>15914</v>
      </c>
    </row>
    <row r="4541" spans="1:12" x14ac:dyDescent="0.2">
      <c r="A4541" t="s">
        <v>15915</v>
      </c>
      <c r="B4541" t="s">
        <v>15916</v>
      </c>
      <c r="C4541" t="s">
        <v>552</v>
      </c>
      <c r="D4541" t="s">
        <v>21</v>
      </c>
      <c r="E4541" t="s">
        <v>16</v>
      </c>
      <c r="F4541">
        <v>28208</v>
      </c>
      <c r="G4541">
        <v>35.220270797700003</v>
      </c>
      <c r="H4541">
        <v>-80.947083234800004</v>
      </c>
      <c r="I4541">
        <v>3</v>
      </c>
      <c r="J4541">
        <v>72</v>
      </c>
      <c r="K4541">
        <v>1</v>
      </c>
      <c r="L4541" t="s">
        <v>4929</v>
      </c>
    </row>
    <row r="4542" spans="1:12" x14ac:dyDescent="0.2">
      <c r="A4542" t="s">
        <v>15917</v>
      </c>
      <c r="B4542" t="s">
        <v>15918</v>
      </c>
      <c r="C4542" t="s">
        <v>15919</v>
      </c>
      <c r="D4542" t="s">
        <v>135</v>
      </c>
      <c r="E4542" t="s">
        <v>16</v>
      </c>
      <c r="F4542">
        <v>28105</v>
      </c>
      <c r="G4542">
        <v>35.119104100000001</v>
      </c>
      <c r="H4542">
        <v>-80.695753999999994</v>
      </c>
      <c r="I4542">
        <v>4</v>
      </c>
      <c r="J4542">
        <v>39</v>
      </c>
      <c r="K4542">
        <v>1</v>
      </c>
      <c r="L4542" t="s">
        <v>15920</v>
      </c>
    </row>
    <row r="4543" spans="1:12" x14ac:dyDescent="0.2">
      <c r="A4543" t="s">
        <v>15921</v>
      </c>
      <c r="B4543" t="s">
        <v>15922</v>
      </c>
      <c r="C4543" t="s">
        <v>15923</v>
      </c>
      <c r="D4543" t="s">
        <v>21</v>
      </c>
      <c r="E4543" t="s">
        <v>16</v>
      </c>
      <c r="F4543">
        <v>28246</v>
      </c>
      <c r="G4543">
        <v>35.228682900000003</v>
      </c>
      <c r="H4543">
        <v>-80.841671199999993</v>
      </c>
      <c r="I4543">
        <v>3.5</v>
      </c>
      <c r="J4543">
        <v>3</v>
      </c>
      <c r="K4543">
        <v>1</v>
      </c>
      <c r="L4543" t="s">
        <v>15924</v>
      </c>
    </row>
    <row r="4544" spans="1:12" x14ac:dyDescent="0.2">
      <c r="A4544" t="s">
        <v>15925</v>
      </c>
      <c r="B4544" t="s">
        <v>15926</v>
      </c>
      <c r="C4544" t="s">
        <v>15927</v>
      </c>
      <c r="D4544" t="s">
        <v>456</v>
      </c>
      <c r="E4544" t="s">
        <v>16</v>
      </c>
      <c r="F4544">
        <v>28012</v>
      </c>
      <c r="G4544">
        <v>35.262166899999997</v>
      </c>
      <c r="H4544">
        <v>-81.043149200000002</v>
      </c>
      <c r="I4544">
        <v>4.5</v>
      </c>
      <c r="J4544">
        <v>6</v>
      </c>
      <c r="K4544">
        <v>1</v>
      </c>
      <c r="L4544" t="s">
        <v>7475</v>
      </c>
    </row>
    <row r="4545" spans="1:12" x14ac:dyDescent="0.2">
      <c r="A4545" t="s">
        <v>15928</v>
      </c>
      <c r="B4545" t="s">
        <v>15929</v>
      </c>
      <c r="C4545" t="s">
        <v>15930</v>
      </c>
      <c r="D4545" t="s">
        <v>21</v>
      </c>
      <c r="E4545" t="s">
        <v>16</v>
      </c>
      <c r="F4545">
        <v>28211</v>
      </c>
      <c r="G4545">
        <v>35.149523000000002</v>
      </c>
      <c r="H4545">
        <v>-80.825970999999996</v>
      </c>
      <c r="I4545">
        <v>5</v>
      </c>
      <c r="J4545">
        <v>4</v>
      </c>
      <c r="K4545">
        <v>1</v>
      </c>
      <c r="L4545" t="s">
        <v>15931</v>
      </c>
    </row>
    <row r="4546" spans="1:12" x14ac:dyDescent="0.2">
      <c r="A4546" t="s">
        <v>15932</v>
      </c>
      <c r="B4546" t="s">
        <v>15933</v>
      </c>
      <c r="C4546" t="s">
        <v>15934</v>
      </c>
      <c r="D4546" t="s">
        <v>26</v>
      </c>
      <c r="E4546" t="s">
        <v>16</v>
      </c>
      <c r="F4546">
        <v>28078</v>
      </c>
      <c r="G4546">
        <v>35.410676000000002</v>
      </c>
      <c r="H4546">
        <v>-80.841046000000006</v>
      </c>
      <c r="I4546">
        <v>4.5</v>
      </c>
      <c r="J4546">
        <v>8</v>
      </c>
      <c r="K4546">
        <v>1</v>
      </c>
      <c r="L4546" t="s">
        <v>15935</v>
      </c>
    </row>
    <row r="4547" spans="1:12" x14ac:dyDescent="0.2">
      <c r="A4547" t="s">
        <v>15936</v>
      </c>
      <c r="B4547" t="s">
        <v>121</v>
      </c>
      <c r="C4547" t="s">
        <v>15937</v>
      </c>
      <c r="D4547" t="s">
        <v>21</v>
      </c>
      <c r="E4547" t="s">
        <v>16</v>
      </c>
      <c r="F4547">
        <v>28215</v>
      </c>
      <c r="G4547">
        <v>35.251223000000003</v>
      </c>
      <c r="H4547">
        <v>-80.657064000000005</v>
      </c>
      <c r="I4547">
        <v>1.5</v>
      </c>
      <c r="J4547">
        <v>35</v>
      </c>
      <c r="K4547">
        <v>1</v>
      </c>
      <c r="L4547" t="s">
        <v>8703</v>
      </c>
    </row>
    <row r="4548" spans="1:12" x14ac:dyDescent="0.2">
      <c r="A4548" t="s">
        <v>15938</v>
      </c>
      <c r="B4548" t="s">
        <v>15939</v>
      </c>
      <c r="C4548" t="s">
        <v>15940</v>
      </c>
      <c r="D4548" t="s">
        <v>21</v>
      </c>
      <c r="E4548" t="s">
        <v>16</v>
      </c>
      <c r="F4548">
        <v>28226</v>
      </c>
      <c r="G4548">
        <v>35.084455200000001</v>
      </c>
      <c r="H4548">
        <v>-80.847048099999995</v>
      </c>
      <c r="I4548">
        <v>4.5</v>
      </c>
      <c r="J4548">
        <v>6</v>
      </c>
      <c r="K4548">
        <v>1</v>
      </c>
      <c r="L4548" t="s">
        <v>15941</v>
      </c>
    </row>
    <row r="4549" spans="1:12" x14ac:dyDescent="0.2">
      <c r="A4549" t="s">
        <v>15942</v>
      </c>
      <c r="B4549" t="s">
        <v>498</v>
      </c>
      <c r="C4549" t="s">
        <v>15943</v>
      </c>
      <c r="D4549" t="s">
        <v>21</v>
      </c>
      <c r="E4549" t="s">
        <v>16</v>
      </c>
      <c r="F4549">
        <v>28277</v>
      </c>
      <c r="G4549">
        <v>35.066264767900002</v>
      </c>
      <c r="H4549">
        <v>-80.771601375700001</v>
      </c>
      <c r="I4549">
        <v>4</v>
      </c>
      <c r="J4549">
        <v>4</v>
      </c>
      <c r="K4549">
        <v>1</v>
      </c>
      <c r="L4549" t="s">
        <v>15944</v>
      </c>
    </row>
    <row r="4550" spans="1:12" x14ac:dyDescent="0.2">
      <c r="A4550" t="s">
        <v>15945</v>
      </c>
      <c r="B4550" t="s">
        <v>15946</v>
      </c>
      <c r="C4550" t="s">
        <v>15947</v>
      </c>
      <c r="D4550" t="s">
        <v>295</v>
      </c>
      <c r="E4550" t="s">
        <v>16</v>
      </c>
      <c r="F4550">
        <v>28134</v>
      </c>
      <c r="G4550">
        <v>35.0894932</v>
      </c>
      <c r="H4550">
        <v>-80.896338099999994</v>
      </c>
      <c r="I4550">
        <v>2.5</v>
      </c>
      <c r="J4550">
        <v>12</v>
      </c>
      <c r="K4550">
        <v>1</v>
      </c>
      <c r="L4550" t="s">
        <v>5455</v>
      </c>
    </row>
    <row r="4551" spans="1:12" x14ac:dyDescent="0.2">
      <c r="A4551" t="s">
        <v>15948</v>
      </c>
      <c r="B4551" t="s">
        <v>15949</v>
      </c>
      <c r="C4551" t="s">
        <v>15950</v>
      </c>
      <c r="D4551" t="s">
        <v>21</v>
      </c>
      <c r="E4551" t="s">
        <v>16</v>
      </c>
      <c r="F4551">
        <v>28277</v>
      </c>
      <c r="G4551">
        <v>35.060161700000002</v>
      </c>
      <c r="H4551">
        <v>-80.860005700000002</v>
      </c>
      <c r="I4551">
        <v>1</v>
      </c>
      <c r="J4551">
        <v>81</v>
      </c>
      <c r="K4551">
        <v>1</v>
      </c>
      <c r="L4551" t="s">
        <v>15951</v>
      </c>
    </row>
    <row r="4552" spans="1:12" x14ac:dyDescent="0.2">
      <c r="A4552" t="s">
        <v>15952</v>
      </c>
      <c r="B4552" t="s">
        <v>15953</v>
      </c>
      <c r="C4552" t="s">
        <v>15954</v>
      </c>
      <c r="D4552" t="s">
        <v>135</v>
      </c>
      <c r="E4552" t="s">
        <v>16</v>
      </c>
      <c r="F4552">
        <v>28105</v>
      </c>
      <c r="G4552">
        <v>35.1280687</v>
      </c>
      <c r="H4552">
        <v>-80.726705899999999</v>
      </c>
      <c r="I4552">
        <v>4.5</v>
      </c>
      <c r="J4552">
        <v>8</v>
      </c>
      <c r="K4552">
        <v>1</v>
      </c>
      <c r="L4552" t="s">
        <v>15955</v>
      </c>
    </row>
    <row r="4553" spans="1:12" x14ac:dyDescent="0.2">
      <c r="A4553" t="s">
        <v>15956</v>
      </c>
      <c r="B4553" t="s">
        <v>15957</v>
      </c>
      <c r="C4553" t="s">
        <v>15958</v>
      </c>
      <c r="D4553" t="s">
        <v>21</v>
      </c>
      <c r="E4553" t="s">
        <v>16</v>
      </c>
      <c r="F4553">
        <v>28204</v>
      </c>
      <c r="G4553">
        <v>35.212203899999999</v>
      </c>
      <c r="H4553">
        <v>-80.829354800000004</v>
      </c>
      <c r="I4553">
        <v>2.5</v>
      </c>
      <c r="J4553">
        <v>36</v>
      </c>
      <c r="K4553">
        <v>0</v>
      </c>
      <c r="L4553" t="s">
        <v>15959</v>
      </c>
    </row>
    <row r="4554" spans="1:12" x14ac:dyDescent="0.2">
      <c r="A4554" t="s">
        <v>15960</v>
      </c>
      <c r="B4554" t="s">
        <v>15961</v>
      </c>
      <c r="C4554" t="s">
        <v>15962</v>
      </c>
      <c r="D4554" t="s">
        <v>21</v>
      </c>
      <c r="E4554" t="s">
        <v>16</v>
      </c>
      <c r="F4554">
        <v>28209</v>
      </c>
      <c r="G4554">
        <v>35.174239068699997</v>
      </c>
      <c r="H4554">
        <v>-80.848643802500007</v>
      </c>
      <c r="I4554">
        <v>3.5</v>
      </c>
      <c r="J4554">
        <v>37</v>
      </c>
      <c r="K4554">
        <v>1</v>
      </c>
      <c r="L4554" t="s">
        <v>1990</v>
      </c>
    </row>
    <row r="4555" spans="1:12" x14ac:dyDescent="0.2">
      <c r="A4555" t="s">
        <v>15963</v>
      </c>
      <c r="B4555" t="s">
        <v>15964</v>
      </c>
      <c r="C4555" t="s">
        <v>15965</v>
      </c>
      <c r="D4555" t="s">
        <v>21</v>
      </c>
      <c r="E4555" t="s">
        <v>16</v>
      </c>
      <c r="F4555">
        <v>28273</v>
      </c>
      <c r="G4555">
        <v>35.146380000000001</v>
      </c>
      <c r="H4555">
        <v>-80.934702000000001</v>
      </c>
      <c r="I4555">
        <v>3.5</v>
      </c>
      <c r="J4555">
        <v>4</v>
      </c>
      <c r="K4555">
        <v>1</v>
      </c>
      <c r="L4555" t="s">
        <v>8367</v>
      </c>
    </row>
    <row r="4556" spans="1:12" x14ac:dyDescent="0.2">
      <c r="A4556" t="s">
        <v>15966</v>
      </c>
      <c r="B4556" t="s">
        <v>15967</v>
      </c>
      <c r="C4556" t="s">
        <v>15968</v>
      </c>
      <c r="D4556" t="s">
        <v>21</v>
      </c>
      <c r="E4556" t="s">
        <v>16</v>
      </c>
      <c r="F4556">
        <v>28208</v>
      </c>
      <c r="G4556">
        <v>35.241118</v>
      </c>
      <c r="H4556">
        <v>-80.918564000000003</v>
      </c>
      <c r="I4556">
        <v>2</v>
      </c>
      <c r="J4556">
        <v>4</v>
      </c>
      <c r="K4556">
        <v>1</v>
      </c>
      <c r="L4556" t="s">
        <v>15969</v>
      </c>
    </row>
    <row r="4557" spans="1:12" x14ac:dyDescent="0.2">
      <c r="A4557" t="s">
        <v>15970</v>
      </c>
      <c r="B4557" t="s">
        <v>15971</v>
      </c>
      <c r="C4557" t="s">
        <v>15972</v>
      </c>
      <c r="D4557" t="s">
        <v>21</v>
      </c>
      <c r="E4557" t="s">
        <v>16</v>
      </c>
      <c r="F4557">
        <v>28205</v>
      </c>
      <c r="G4557">
        <v>35.237834999999997</v>
      </c>
      <c r="H4557">
        <v>-80.800583000000003</v>
      </c>
      <c r="I4557">
        <v>2.5</v>
      </c>
      <c r="J4557">
        <v>13</v>
      </c>
      <c r="K4557">
        <v>1</v>
      </c>
      <c r="L4557" t="s">
        <v>15973</v>
      </c>
    </row>
    <row r="4558" spans="1:12" x14ac:dyDescent="0.2">
      <c r="A4558" t="s">
        <v>15974</v>
      </c>
      <c r="B4558" t="s">
        <v>15975</v>
      </c>
      <c r="C4558" t="s">
        <v>15976</v>
      </c>
      <c r="D4558" t="s">
        <v>21</v>
      </c>
      <c r="E4558" t="s">
        <v>16</v>
      </c>
      <c r="F4558">
        <v>28205</v>
      </c>
      <c r="G4558">
        <v>35.198668400000003</v>
      </c>
      <c r="H4558">
        <v>-80.796054400000003</v>
      </c>
      <c r="I4558">
        <v>2.5</v>
      </c>
      <c r="J4558">
        <v>3</v>
      </c>
      <c r="K4558">
        <v>1</v>
      </c>
      <c r="L4558" t="s">
        <v>15977</v>
      </c>
    </row>
    <row r="4559" spans="1:12" x14ac:dyDescent="0.2">
      <c r="A4559" t="s">
        <v>15978</v>
      </c>
      <c r="B4559" t="s">
        <v>15979</v>
      </c>
      <c r="C4559" t="s">
        <v>15980</v>
      </c>
      <c r="D4559" t="s">
        <v>135</v>
      </c>
      <c r="E4559" t="s">
        <v>16</v>
      </c>
      <c r="F4559">
        <v>28105</v>
      </c>
      <c r="G4559">
        <v>35.119512</v>
      </c>
      <c r="H4559">
        <v>-80.701841000000002</v>
      </c>
      <c r="I4559">
        <v>4</v>
      </c>
      <c r="J4559">
        <v>15</v>
      </c>
      <c r="K4559">
        <v>1</v>
      </c>
      <c r="L4559" t="s">
        <v>15981</v>
      </c>
    </row>
    <row r="4560" spans="1:12" x14ac:dyDescent="0.2">
      <c r="A4560" t="s">
        <v>15982</v>
      </c>
      <c r="B4560" t="s">
        <v>5859</v>
      </c>
      <c r="C4560" t="s">
        <v>15983</v>
      </c>
      <c r="D4560" t="s">
        <v>21</v>
      </c>
      <c r="E4560" t="s">
        <v>16</v>
      </c>
      <c r="F4560">
        <v>28203</v>
      </c>
      <c r="G4560">
        <v>35.205320100000002</v>
      </c>
      <c r="H4560">
        <v>-80.860501999999997</v>
      </c>
      <c r="I4560">
        <v>3</v>
      </c>
      <c r="J4560">
        <v>74</v>
      </c>
      <c r="K4560">
        <v>1</v>
      </c>
      <c r="L4560" t="s">
        <v>15984</v>
      </c>
    </row>
    <row r="4561" spans="1:12" x14ac:dyDescent="0.2">
      <c r="A4561" t="s">
        <v>15985</v>
      </c>
      <c r="B4561" t="s">
        <v>6890</v>
      </c>
      <c r="C4561" t="s">
        <v>5082</v>
      </c>
      <c r="D4561" t="s">
        <v>26</v>
      </c>
      <c r="E4561" t="s">
        <v>16</v>
      </c>
      <c r="F4561">
        <v>28070</v>
      </c>
      <c r="G4561">
        <v>35.442334707599997</v>
      </c>
      <c r="H4561">
        <v>-80.857263095700006</v>
      </c>
      <c r="I4561">
        <v>3.5</v>
      </c>
      <c r="J4561">
        <v>14</v>
      </c>
      <c r="K4561">
        <v>1</v>
      </c>
      <c r="L4561" t="s">
        <v>1453</v>
      </c>
    </row>
    <row r="4562" spans="1:12" x14ac:dyDescent="0.2">
      <c r="A4562" t="s">
        <v>15986</v>
      </c>
      <c r="B4562" t="s">
        <v>15987</v>
      </c>
      <c r="C4562" t="s">
        <v>15988</v>
      </c>
      <c r="D4562" t="s">
        <v>21</v>
      </c>
      <c r="E4562" t="s">
        <v>16</v>
      </c>
      <c r="F4562">
        <v>28204</v>
      </c>
      <c r="G4562">
        <v>35.224707299999999</v>
      </c>
      <c r="H4562">
        <v>-80.820736999999994</v>
      </c>
      <c r="I4562">
        <v>4.5</v>
      </c>
      <c r="J4562">
        <v>104</v>
      </c>
      <c r="K4562">
        <v>1</v>
      </c>
      <c r="L4562" t="s">
        <v>15989</v>
      </c>
    </row>
    <row r="4563" spans="1:12" x14ac:dyDescent="0.2">
      <c r="A4563" t="s">
        <v>15990</v>
      </c>
      <c r="B4563" t="s">
        <v>12422</v>
      </c>
      <c r="C4563" t="s">
        <v>15991</v>
      </c>
      <c r="D4563" t="s">
        <v>21</v>
      </c>
      <c r="E4563" t="s">
        <v>16</v>
      </c>
      <c r="F4563">
        <v>28212</v>
      </c>
      <c r="G4563">
        <v>35.182732000000001</v>
      </c>
      <c r="H4563">
        <v>-80.7572069</v>
      </c>
      <c r="I4563">
        <v>2.5</v>
      </c>
      <c r="J4563">
        <v>3</v>
      </c>
      <c r="K4563">
        <v>0</v>
      </c>
      <c r="L4563" t="s">
        <v>3224</v>
      </c>
    </row>
    <row r="4564" spans="1:12" x14ac:dyDescent="0.2">
      <c r="A4564" t="s">
        <v>15992</v>
      </c>
      <c r="B4564" t="s">
        <v>15993</v>
      </c>
      <c r="C4564" t="s">
        <v>391</v>
      </c>
      <c r="D4564" t="s">
        <v>21</v>
      </c>
      <c r="E4564" t="s">
        <v>16</v>
      </c>
      <c r="F4564">
        <v>28211</v>
      </c>
      <c r="G4564">
        <v>35.152231100000002</v>
      </c>
      <c r="H4564">
        <v>-80.831896799999996</v>
      </c>
      <c r="I4564">
        <v>3</v>
      </c>
      <c r="J4564">
        <v>11</v>
      </c>
      <c r="K4564">
        <v>1</v>
      </c>
      <c r="L4564" t="s">
        <v>5913</v>
      </c>
    </row>
    <row r="4565" spans="1:12" x14ac:dyDescent="0.2">
      <c r="A4565" t="s">
        <v>15994</v>
      </c>
      <c r="B4565" t="s">
        <v>229</v>
      </c>
      <c r="C4565" t="s">
        <v>15995</v>
      </c>
      <c r="D4565" t="s">
        <v>588</v>
      </c>
      <c r="E4565" t="s">
        <v>16</v>
      </c>
      <c r="F4565">
        <v>28110</v>
      </c>
      <c r="G4565">
        <v>35.009286000000003</v>
      </c>
      <c r="H4565">
        <v>-80.563522000000006</v>
      </c>
      <c r="I4565">
        <v>2</v>
      </c>
      <c r="J4565">
        <v>4</v>
      </c>
      <c r="K4565">
        <v>1</v>
      </c>
      <c r="L4565" t="s">
        <v>15996</v>
      </c>
    </row>
    <row r="4566" spans="1:12" x14ac:dyDescent="0.2">
      <c r="A4566" t="s">
        <v>15997</v>
      </c>
      <c r="B4566" t="s">
        <v>15998</v>
      </c>
      <c r="C4566" t="s">
        <v>6945</v>
      </c>
      <c r="D4566" t="s">
        <v>239</v>
      </c>
      <c r="E4566" t="s">
        <v>16</v>
      </c>
      <c r="F4566">
        <v>28173</v>
      </c>
      <c r="G4566">
        <v>34.924830100000001</v>
      </c>
      <c r="H4566">
        <v>-80.742775100000003</v>
      </c>
      <c r="I4566">
        <v>3.5</v>
      </c>
      <c r="J4566">
        <v>21</v>
      </c>
      <c r="K4566">
        <v>0</v>
      </c>
      <c r="L4566" t="s">
        <v>15999</v>
      </c>
    </row>
    <row r="4567" spans="1:12" x14ac:dyDescent="0.2">
      <c r="A4567" t="s">
        <v>16000</v>
      </c>
      <c r="B4567" t="s">
        <v>16001</v>
      </c>
      <c r="C4567" t="s">
        <v>16002</v>
      </c>
      <c r="D4567" t="s">
        <v>21</v>
      </c>
      <c r="E4567" t="s">
        <v>16</v>
      </c>
      <c r="F4567">
        <v>28273</v>
      </c>
      <c r="G4567">
        <v>35.104035153200002</v>
      </c>
      <c r="H4567">
        <v>-80.983616476199998</v>
      </c>
      <c r="I4567">
        <v>2.5</v>
      </c>
      <c r="J4567">
        <v>31</v>
      </c>
      <c r="K4567">
        <v>1</v>
      </c>
      <c r="L4567" t="s">
        <v>16003</v>
      </c>
    </row>
    <row r="4568" spans="1:12" x14ac:dyDescent="0.2">
      <c r="A4568" t="s">
        <v>16004</v>
      </c>
      <c r="B4568" t="s">
        <v>16005</v>
      </c>
      <c r="C4568" t="s">
        <v>16006</v>
      </c>
      <c r="D4568" t="s">
        <v>295</v>
      </c>
      <c r="E4568" t="s">
        <v>16</v>
      </c>
      <c r="F4568">
        <v>28134</v>
      </c>
      <c r="G4568">
        <v>35.088371700000003</v>
      </c>
      <c r="H4568">
        <v>-80.888196800000003</v>
      </c>
      <c r="I4568">
        <v>2</v>
      </c>
      <c r="J4568">
        <v>76</v>
      </c>
      <c r="K4568">
        <v>1</v>
      </c>
      <c r="L4568" t="s">
        <v>16007</v>
      </c>
    </row>
    <row r="4569" spans="1:12" x14ac:dyDescent="0.2">
      <c r="A4569" t="s">
        <v>16008</v>
      </c>
      <c r="B4569" t="s">
        <v>2654</v>
      </c>
      <c r="C4569" t="s">
        <v>16009</v>
      </c>
      <c r="D4569" t="s">
        <v>21</v>
      </c>
      <c r="E4569" t="s">
        <v>16</v>
      </c>
      <c r="F4569">
        <v>28273</v>
      </c>
      <c r="G4569">
        <v>35.1479474</v>
      </c>
      <c r="H4569">
        <v>-80.929849700000005</v>
      </c>
      <c r="I4569">
        <v>3.5</v>
      </c>
      <c r="J4569">
        <v>23</v>
      </c>
      <c r="K4569">
        <v>1</v>
      </c>
      <c r="L4569" t="s">
        <v>16010</v>
      </c>
    </row>
    <row r="4570" spans="1:12" x14ac:dyDescent="0.2">
      <c r="A4570" t="s">
        <v>16011</v>
      </c>
      <c r="B4570" t="s">
        <v>16012</v>
      </c>
      <c r="C4570" t="s">
        <v>16013</v>
      </c>
      <c r="D4570" t="s">
        <v>456</v>
      </c>
      <c r="E4570" t="s">
        <v>16</v>
      </c>
      <c r="F4570">
        <v>28012</v>
      </c>
      <c r="G4570">
        <v>35.2443065</v>
      </c>
      <c r="H4570">
        <v>-81.037662699999998</v>
      </c>
      <c r="I4570">
        <v>4</v>
      </c>
      <c r="J4570">
        <v>66</v>
      </c>
      <c r="K4570">
        <v>0</v>
      </c>
      <c r="L4570" t="s">
        <v>5827</v>
      </c>
    </row>
    <row r="4571" spans="1:12" x14ac:dyDescent="0.2">
      <c r="A4571" t="s">
        <v>16014</v>
      </c>
      <c r="B4571" t="s">
        <v>16015</v>
      </c>
      <c r="C4571" t="s">
        <v>16016</v>
      </c>
      <c r="D4571" t="s">
        <v>21</v>
      </c>
      <c r="E4571" t="s">
        <v>16</v>
      </c>
      <c r="F4571">
        <v>28209</v>
      </c>
      <c r="G4571">
        <v>35.175375000000003</v>
      </c>
      <c r="H4571">
        <v>-80.849867000000003</v>
      </c>
      <c r="I4571">
        <v>3.5</v>
      </c>
      <c r="J4571">
        <v>3</v>
      </c>
      <c r="K4571">
        <v>0</v>
      </c>
      <c r="L4571" t="s">
        <v>63</v>
      </c>
    </row>
    <row r="4572" spans="1:12" x14ac:dyDescent="0.2">
      <c r="A4572" t="s">
        <v>16017</v>
      </c>
      <c r="B4572" t="s">
        <v>16018</v>
      </c>
      <c r="C4572" t="s">
        <v>16019</v>
      </c>
      <c r="D4572" t="s">
        <v>21</v>
      </c>
      <c r="E4572" t="s">
        <v>16</v>
      </c>
      <c r="F4572">
        <v>28202</v>
      </c>
      <c r="G4572">
        <v>35.226246000000003</v>
      </c>
      <c r="H4572">
        <v>-80.844491000000005</v>
      </c>
      <c r="I4572">
        <v>4</v>
      </c>
      <c r="J4572">
        <v>21</v>
      </c>
      <c r="K4572">
        <v>0</v>
      </c>
      <c r="L4572" t="s">
        <v>16020</v>
      </c>
    </row>
    <row r="4573" spans="1:12" x14ac:dyDescent="0.2">
      <c r="A4573" t="s">
        <v>16021</v>
      </c>
      <c r="B4573" t="s">
        <v>15222</v>
      </c>
      <c r="C4573" t="s">
        <v>16022</v>
      </c>
      <c r="D4573" t="s">
        <v>21</v>
      </c>
      <c r="E4573" t="s">
        <v>16</v>
      </c>
      <c r="F4573">
        <v>28273</v>
      </c>
      <c r="G4573">
        <v>35.136178600000001</v>
      </c>
      <c r="H4573">
        <v>-80.936973600000002</v>
      </c>
      <c r="I4573">
        <v>3.5</v>
      </c>
      <c r="J4573">
        <v>25</v>
      </c>
      <c r="K4573">
        <v>1</v>
      </c>
      <c r="L4573" t="s">
        <v>1323</v>
      </c>
    </row>
    <row r="4574" spans="1:12" x14ac:dyDescent="0.2">
      <c r="A4574" t="s">
        <v>16023</v>
      </c>
      <c r="B4574" t="s">
        <v>16024</v>
      </c>
      <c r="C4574" t="s">
        <v>16025</v>
      </c>
      <c r="D4574" t="s">
        <v>21</v>
      </c>
      <c r="E4574" t="s">
        <v>16</v>
      </c>
      <c r="F4574">
        <v>28226</v>
      </c>
      <c r="G4574">
        <v>35.089174999999997</v>
      </c>
      <c r="H4574">
        <v>-80.836943000000005</v>
      </c>
      <c r="I4574">
        <v>5</v>
      </c>
      <c r="J4574">
        <v>9</v>
      </c>
      <c r="K4574">
        <v>1</v>
      </c>
      <c r="L4574" t="s">
        <v>16026</v>
      </c>
    </row>
    <row r="4575" spans="1:12" x14ac:dyDescent="0.2">
      <c r="A4575" t="s">
        <v>16027</v>
      </c>
      <c r="B4575" t="s">
        <v>16028</v>
      </c>
      <c r="C4575" t="s">
        <v>16029</v>
      </c>
      <c r="D4575" t="s">
        <v>21</v>
      </c>
      <c r="E4575" t="s">
        <v>16</v>
      </c>
      <c r="F4575">
        <v>28211</v>
      </c>
      <c r="G4575">
        <v>35.157193041200003</v>
      </c>
      <c r="H4575">
        <v>-80.824523851500004</v>
      </c>
      <c r="I4575">
        <v>3.5</v>
      </c>
      <c r="J4575">
        <v>89</v>
      </c>
      <c r="K4575">
        <v>1</v>
      </c>
      <c r="L4575" t="s">
        <v>16030</v>
      </c>
    </row>
    <row r="4576" spans="1:12" x14ac:dyDescent="0.2">
      <c r="A4576" t="s">
        <v>16031</v>
      </c>
      <c r="B4576" t="s">
        <v>16032</v>
      </c>
      <c r="C4576" t="s">
        <v>16033</v>
      </c>
      <c r="D4576" t="s">
        <v>21</v>
      </c>
      <c r="E4576" t="s">
        <v>16</v>
      </c>
      <c r="F4576">
        <v>28217</v>
      </c>
      <c r="G4576">
        <v>35.1814717006</v>
      </c>
      <c r="H4576">
        <v>-80.883761644399996</v>
      </c>
      <c r="I4576">
        <v>3</v>
      </c>
      <c r="J4576">
        <v>17</v>
      </c>
      <c r="K4576">
        <v>1</v>
      </c>
      <c r="L4576" t="s">
        <v>16034</v>
      </c>
    </row>
    <row r="4577" spans="1:12" x14ac:dyDescent="0.2">
      <c r="A4577" t="s">
        <v>16035</v>
      </c>
      <c r="B4577" t="s">
        <v>16036</v>
      </c>
      <c r="C4577" t="s">
        <v>16037</v>
      </c>
      <c r="D4577" t="s">
        <v>21</v>
      </c>
      <c r="E4577" t="s">
        <v>16</v>
      </c>
      <c r="F4577">
        <v>28278</v>
      </c>
      <c r="G4577">
        <v>35.168195728100002</v>
      </c>
      <c r="H4577">
        <v>-80.971162762199995</v>
      </c>
      <c r="I4577">
        <v>2</v>
      </c>
      <c r="J4577">
        <v>3</v>
      </c>
      <c r="K4577">
        <v>1</v>
      </c>
      <c r="L4577" t="s">
        <v>16038</v>
      </c>
    </row>
    <row r="4578" spans="1:12" x14ac:dyDescent="0.2">
      <c r="A4578" t="s">
        <v>16039</v>
      </c>
      <c r="B4578" t="s">
        <v>16040</v>
      </c>
      <c r="C4578" t="s">
        <v>16041</v>
      </c>
      <c r="D4578" t="s">
        <v>21</v>
      </c>
      <c r="E4578" t="s">
        <v>16</v>
      </c>
      <c r="F4578">
        <v>28217</v>
      </c>
      <c r="G4578">
        <v>35.180873200000001</v>
      </c>
      <c r="H4578">
        <v>-80.883909799999998</v>
      </c>
      <c r="I4578">
        <v>2.5</v>
      </c>
      <c r="J4578">
        <v>3</v>
      </c>
      <c r="K4578">
        <v>1</v>
      </c>
      <c r="L4578" t="s">
        <v>16042</v>
      </c>
    </row>
    <row r="4579" spans="1:12" x14ac:dyDescent="0.2">
      <c r="A4579" t="s">
        <v>16043</v>
      </c>
      <c r="B4579" t="s">
        <v>16044</v>
      </c>
      <c r="D4579" t="s">
        <v>643</v>
      </c>
      <c r="E4579" t="s">
        <v>16</v>
      </c>
      <c r="F4579">
        <v>28079</v>
      </c>
      <c r="G4579">
        <v>35.101964799999998</v>
      </c>
      <c r="H4579">
        <v>-80.599385400000003</v>
      </c>
      <c r="I4579">
        <v>5</v>
      </c>
      <c r="J4579">
        <v>3</v>
      </c>
      <c r="K4579">
        <v>1</v>
      </c>
      <c r="L4579" t="s">
        <v>4875</v>
      </c>
    </row>
    <row r="4580" spans="1:12" x14ac:dyDescent="0.2">
      <c r="A4580" t="s">
        <v>16045</v>
      </c>
      <c r="B4580" t="s">
        <v>16046</v>
      </c>
      <c r="D4580" t="s">
        <v>239</v>
      </c>
      <c r="E4580" t="s">
        <v>16</v>
      </c>
      <c r="F4580">
        <v>28173</v>
      </c>
      <c r="G4580">
        <v>34.9245935</v>
      </c>
      <c r="H4580">
        <v>-80.743401899999995</v>
      </c>
      <c r="I4580">
        <v>5</v>
      </c>
      <c r="J4580">
        <v>12</v>
      </c>
      <c r="K4580">
        <v>1</v>
      </c>
      <c r="L4580" t="s">
        <v>16047</v>
      </c>
    </row>
    <row r="4581" spans="1:12" x14ac:dyDescent="0.2">
      <c r="A4581" t="s">
        <v>16048</v>
      </c>
      <c r="B4581" t="s">
        <v>16049</v>
      </c>
      <c r="C4581" t="s">
        <v>16050</v>
      </c>
      <c r="D4581" t="s">
        <v>21</v>
      </c>
      <c r="E4581" t="s">
        <v>16</v>
      </c>
      <c r="F4581">
        <v>28262</v>
      </c>
      <c r="G4581">
        <v>35.310502999999997</v>
      </c>
      <c r="H4581">
        <v>-80.747004000000004</v>
      </c>
      <c r="I4581">
        <v>4</v>
      </c>
      <c r="J4581">
        <v>127</v>
      </c>
      <c r="K4581">
        <v>1</v>
      </c>
      <c r="L4581" t="s">
        <v>16051</v>
      </c>
    </row>
    <row r="4582" spans="1:12" x14ac:dyDescent="0.2">
      <c r="A4582" t="s">
        <v>16052</v>
      </c>
      <c r="B4582" t="s">
        <v>16053</v>
      </c>
      <c r="C4582" t="s">
        <v>16054</v>
      </c>
      <c r="D4582" t="s">
        <v>21</v>
      </c>
      <c r="E4582" t="s">
        <v>16</v>
      </c>
      <c r="F4582">
        <v>28203</v>
      </c>
      <c r="G4582">
        <v>35.209314200000001</v>
      </c>
      <c r="H4582">
        <v>-80.860881300000003</v>
      </c>
      <c r="I4582">
        <v>1.5</v>
      </c>
      <c r="J4582">
        <v>7</v>
      </c>
      <c r="K4582">
        <v>1</v>
      </c>
      <c r="L4582" t="s">
        <v>287</v>
      </c>
    </row>
    <row r="4583" spans="1:12" x14ac:dyDescent="0.2">
      <c r="A4583" t="s">
        <v>16055</v>
      </c>
      <c r="B4583" t="s">
        <v>16056</v>
      </c>
      <c r="C4583" t="s">
        <v>16057</v>
      </c>
      <c r="D4583" t="s">
        <v>21</v>
      </c>
      <c r="E4583" t="s">
        <v>16</v>
      </c>
      <c r="F4583">
        <v>28277</v>
      </c>
      <c r="G4583">
        <v>35.051333804400002</v>
      </c>
      <c r="H4583">
        <v>-80.811632492599998</v>
      </c>
      <c r="I4583">
        <v>4</v>
      </c>
      <c r="J4583">
        <v>11</v>
      </c>
      <c r="K4583">
        <v>1</v>
      </c>
      <c r="L4583" t="s">
        <v>565</v>
      </c>
    </row>
    <row r="4584" spans="1:12" x14ac:dyDescent="0.2">
      <c r="A4584" t="s">
        <v>16058</v>
      </c>
      <c r="B4584" t="s">
        <v>16059</v>
      </c>
      <c r="C4584" t="s">
        <v>16060</v>
      </c>
      <c r="D4584" t="s">
        <v>21</v>
      </c>
      <c r="E4584" t="s">
        <v>16</v>
      </c>
      <c r="F4584">
        <v>28205</v>
      </c>
      <c r="G4584">
        <v>35.211492999999997</v>
      </c>
      <c r="H4584">
        <v>-80.779999000000004</v>
      </c>
      <c r="I4584">
        <v>3.5</v>
      </c>
      <c r="J4584">
        <v>9</v>
      </c>
      <c r="K4584">
        <v>1</v>
      </c>
      <c r="L4584" t="s">
        <v>16061</v>
      </c>
    </row>
    <row r="4585" spans="1:12" x14ac:dyDescent="0.2">
      <c r="A4585" t="s">
        <v>16062</v>
      </c>
      <c r="B4585" t="s">
        <v>10668</v>
      </c>
      <c r="C4585" t="s">
        <v>16063</v>
      </c>
      <c r="D4585" t="s">
        <v>21</v>
      </c>
      <c r="E4585" t="s">
        <v>16</v>
      </c>
      <c r="F4585">
        <v>28204</v>
      </c>
      <c r="G4585">
        <v>35.213813199999997</v>
      </c>
      <c r="H4585">
        <v>-80.827203800000007</v>
      </c>
      <c r="I4585">
        <v>4.5</v>
      </c>
      <c r="J4585">
        <v>7</v>
      </c>
      <c r="K4585">
        <v>1</v>
      </c>
      <c r="L4585" t="s">
        <v>16064</v>
      </c>
    </row>
    <row r="4586" spans="1:12" x14ac:dyDescent="0.2">
      <c r="A4586" t="s">
        <v>16065</v>
      </c>
      <c r="B4586" t="s">
        <v>16066</v>
      </c>
      <c r="C4586" t="s">
        <v>16067</v>
      </c>
      <c r="D4586" t="s">
        <v>21</v>
      </c>
      <c r="E4586" t="s">
        <v>16</v>
      </c>
      <c r="F4586">
        <v>28213</v>
      </c>
      <c r="G4586">
        <v>35.3072078</v>
      </c>
      <c r="H4586">
        <v>-80.720797899999994</v>
      </c>
      <c r="I4586">
        <v>3</v>
      </c>
      <c r="J4586">
        <v>6</v>
      </c>
      <c r="K4586">
        <v>1</v>
      </c>
      <c r="L4586" t="s">
        <v>16068</v>
      </c>
    </row>
    <row r="4587" spans="1:12" x14ac:dyDescent="0.2">
      <c r="A4587" t="s">
        <v>16069</v>
      </c>
      <c r="B4587" t="s">
        <v>1822</v>
      </c>
      <c r="C4587" t="s">
        <v>16070</v>
      </c>
      <c r="D4587" t="s">
        <v>39</v>
      </c>
      <c r="E4587" t="s">
        <v>16</v>
      </c>
      <c r="F4587">
        <v>28027</v>
      </c>
      <c r="G4587">
        <v>35.413466200000002</v>
      </c>
      <c r="H4587">
        <v>-80.666244300000002</v>
      </c>
      <c r="I4587">
        <v>3</v>
      </c>
      <c r="J4587">
        <v>3</v>
      </c>
      <c r="K4587">
        <v>1</v>
      </c>
      <c r="L4587" t="s">
        <v>16071</v>
      </c>
    </row>
    <row r="4588" spans="1:12" x14ac:dyDescent="0.2">
      <c r="A4588" t="s">
        <v>16072</v>
      </c>
      <c r="B4588" t="s">
        <v>16073</v>
      </c>
      <c r="C4588" t="s">
        <v>16074</v>
      </c>
      <c r="D4588" t="s">
        <v>21</v>
      </c>
      <c r="E4588" t="s">
        <v>16</v>
      </c>
      <c r="F4588">
        <v>28210</v>
      </c>
      <c r="G4588">
        <v>35.092137000000001</v>
      </c>
      <c r="H4588">
        <v>-80.858896000000001</v>
      </c>
      <c r="I4588">
        <v>4</v>
      </c>
      <c r="J4588">
        <v>11</v>
      </c>
      <c r="K4588">
        <v>1</v>
      </c>
      <c r="L4588" t="s">
        <v>16075</v>
      </c>
    </row>
    <row r="4589" spans="1:12" x14ac:dyDescent="0.2">
      <c r="A4589" t="s">
        <v>16076</v>
      </c>
      <c r="B4589" t="s">
        <v>16077</v>
      </c>
      <c r="C4589" t="s">
        <v>16078</v>
      </c>
      <c r="D4589" t="s">
        <v>21</v>
      </c>
      <c r="E4589" t="s">
        <v>16</v>
      </c>
      <c r="F4589">
        <v>28270</v>
      </c>
      <c r="G4589">
        <v>35.147313500000003</v>
      </c>
      <c r="H4589">
        <v>-80.744047100000003</v>
      </c>
      <c r="I4589">
        <v>5</v>
      </c>
      <c r="J4589">
        <v>4</v>
      </c>
      <c r="K4589">
        <v>1</v>
      </c>
      <c r="L4589" t="s">
        <v>16079</v>
      </c>
    </row>
    <row r="4590" spans="1:12" x14ac:dyDescent="0.2">
      <c r="A4590" t="s">
        <v>16080</v>
      </c>
      <c r="B4590" t="s">
        <v>16081</v>
      </c>
      <c r="C4590" t="s">
        <v>16082</v>
      </c>
      <c r="D4590" t="s">
        <v>21</v>
      </c>
      <c r="E4590" t="s">
        <v>16</v>
      </c>
      <c r="F4590">
        <v>28262</v>
      </c>
      <c r="G4590">
        <v>35.316674999999996</v>
      </c>
      <c r="H4590">
        <v>-80.740521000000001</v>
      </c>
      <c r="I4590">
        <v>4</v>
      </c>
      <c r="J4590">
        <v>4</v>
      </c>
      <c r="K4590">
        <v>0</v>
      </c>
      <c r="L4590" t="s">
        <v>16083</v>
      </c>
    </row>
    <row r="4591" spans="1:12" x14ac:dyDescent="0.2">
      <c r="A4591" t="s">
        <v>16084</v>
      </c>
      <c r="B4591" t="s">
        <v>16085</v>
      </c>
      <c r="C4591" t="s">
        <v>16086</v>
      </c>
      <c r="D4591" t="s">
        <v>135</v>
      </c>
      <c r="E4591" t="s">
        <v>16</v>
      </c>
      <c r="F4591">
        <v>28105</v>
      </c>
      <c r="G4591">
        <v>35.129322000000002</v>
      </c>
      <c r="H4591">
        <v>-80.701631000000006</v>
      </c>
      <c r="I4591">
        <v>3</v>
      </c>
      <c r="J4591">
        <v>29</v>
      </c>
      <c r="K4591">
        <v>1</v>
      </c>
      <c r="L4591" t="s">
        <v>16087</v>
      </c>
    </row>
    <row r="4592" spans="1:12" x14ac:dyDescent="0.2">
      <c r="A4592" t="s">
        <v>16088</v>
      </c>
      <c r="B4592" t="s">
        <v>16089</v>
      </c>
      <c r="C4592" t="s">
        <v>16090</v>
      </c>
      <c r="D4592" t="s">
        <v>21</v>
      </c>
      <c r="E4592" t="s">
        <v>16</v>
      </c>
      <c r="F4592">
        <v>28226</v>
      </c>
      <c r="G4592">
        <v>35.086388900000003</v>
      </c>
      <c r="H4592">
        <v>-80.847171000000003</v>
      </c>
      <c r="I4592">
        <v>5</v>
      </c>
      <c r="J4592">
        <v>9</v>
      </c>
      <c r="K4592">
        <v>0</v>
      </c>
      <c r="L4592" t="s">
        <v>143</v>
      </c>
    </row>
    <row r="4593" spans="1:12" x14ac:dyDescent="0.2">
      <c r="A4593" t="s">
        <v>16091</v>
      </c>
      <c r="B4593" t="s">
        <v>16092</v>
      </c>
      <c r="C4593" t="s">
        <v>16093</v>
      </c>
      <c r="D4593" t="s">
        <v>21</v>
      </c>
      <c r="E4593" t="s">
        <v>16</v>
      </c>
      <c r="F4593">
        <v>28204</v>
      </c>
      <c r="G4593">
        <v>35.209373499999998</v>
      </c>
      <c r="H4593">
        <v>-80.840954999999994</v>
      </c>
      <c r="I4593">
        <v>2.5</v>
      </c>
      <c r="J4593">
        <v>3</v>
      </c>
      <c r="K4593">
        <v>1</v>
      </c>
      <c r="L4593" t="s">
        <v>16094</v>
      </c>
    </row>
    <row r="4594" spans="1:12" x14ac:dyDescent="0.2">
      <c r="A4594" t="s">
        <v>16095</v>
      </c>
      <c r="B4594" t="s">
        <v>16096</v>
      </c>
      <c r="C4594" t="s">
        <v>16097</v>
      </c>
      <c r="D4594" t="s">
        <v>359</v>
      </c>
      <c r="E4594" t="s">
        <v>16</v>
      </c>
      <c r="F4594">
        <v>28036</v>
      </c>
      <c r="G4594">
        <v>35.443893000000003</v>
      </c>
      <c r="H4594">
        <v>-80.863847000000007</v>
      </c>
      <c r="I4594">
        <v>3</v>
      </c>
      <c r="J4594">
        <v>6</v>
      </c>
      <c r="K4594">
        <v>1</v>
      </c>
      <c r="L4594" t="s">
        <v>13696</v>
      </c>
    </row>
    <row r="4595" spans="1:12" x14ac:dyDescent="0.2">
      <c r="A4595" t="s">
        <v>16098</v>
      </c>
      <c r="B4595" t="s">
        <v>16099</v>
      </c>
      <c r="C4595" t="s">
        <v>16100</v>
      </c>
      <c r="D4595" t="s">
        <v>21</v>
      </c>
      <c r="E4595" t="s">
        <v>16</v>
      </c>
      <c r="F4595">
        <v>28262</v>
      </c>
      <c r="G4595">
        <v>35.337381000000001</v>
      </c>
      <c r="H4595">
        <v>-80.757191000000006</v>
      </c>
      <c r="I4595">
        <v>2</v>
      </c>
      <c r="J4595">
        <v>3</v>
      </c>
      <c r="K4595">
        <v>0</v>
      </c>
      <c r="L4595" t="s">
        <v>1453</v>
      </c>
    </row>
    <row r="4596" spans="1:12" x14ac:dyDescent="0.2">
      <c r="A4596" t="s">
        <v>16101</v>
      </c>
      <c r="B4596" t="s">
        <v>4331</v>
      </c>
      <c r="C4596" t="s">
        <v>16102</v>
      </c>
      <c r="D4596" t="s">
        <v>21</v>
      </c>
      <c r="E4596" t="s">
        <v>16</v>
      </c>
      <c r="F4596">
        <v>28204</v>
      </c>
      <c r="G4596">
        <v>35.216948899999998</v>
      </c>
      <c r="H4596">
        <v>-80.831219899999994</v>
      </c>
      <c r="I4596">
        <v>1</v>
      </c>
      <c r="J4596">
        <v>3</v>
      </c>
      <c r="K4596">
        <v>1</v>
      </c>
      <c r="L4596" t="s">
        <v>16103</v>
      </c>
    </row>
    <row r="4597" spans="1:12" x14ac:dyDescent="0.2">
      <c r="A4597" t="s">
        <v>16104</v>
      </c>
      <c r="B4597" t="s">
        <v>16105</v>
      </c>
      <c r="C4597" t="s">
        <v>16106</v>
      </c>
      <c r="D4597" t="s">
        <v>643</v>
      </c>
      <c r="E4597" t="s">
        <v>16</v>
      </c>
      <c r="F4597">
        <v>28079</v>
      </c>
      <c r="G4597">
        <v>35.095714100000002</v>
      </c>
      <c r="H4597">
        <v>-80.652946200000002</v>
      </c>
      <c r="I4597">
        <v>2.5</v>
      </c>
      <c r="J4597">
        <v>9</v>
      </c>
      <c r="K4597">
        <v>1</v>
      </c>
      <c r="L4597" t="s">
        <v>16107</v>
      </c>
    </row>
    <row r="4598" spans="1:12" x14ac:dyDescent="0.2">
      <c r="A4598" t="s">
        <v>16108</v>
      </c>
      <c r="B4598" t="s">
        <v>16109</v>
      </c>
      <c r="C4598" t="s">
        <v>16110</v>
      </c>
      <c r="D4598" t="s">
        <v>21</v>
      </c>
      <c r="E4598" t="s">
        <v>16</v>
      </c>
      <c r="F4598">
        <v>28263</v>
      </c>
      <c r="G4598">
        <v>35.227110000000003</v>
      </c>
      <c r="H4598">
        <v>-80.843509999999995</v>
      </c>
      <c r="I4598">
        <v>4</v>
      </c>
      <c r="J4598">
        <v>9</v>
      </c>
      <c r="K4598">
        <v>0</v>
      </c>
      <c r="L4598" t="s">
        <v>16111</v>
      </c>
    </row>
    <row r="4599" spans="1:12" x14ac:dyDescent="0.2">
      <c r="A4599" t="s">
        <v>16112</v>
      </c>
      <c r="B4599" t="s">
        <v>1093</v>
      </c>
      <c r="C4599" t="s">
        <v>16113</v>
      </c>
      <c r="D4599" t="s">
        <v>21</v>
      </c>
      <c r="E4599" t="s">
        <v>16</v>
      </c>
      <c r="F4599">
        <v>28208</v>
      </c>
      <c r="G4599">
        <v>35.220559399999999</v>
      </c>
      <c r="H4599">
        <v>-80.943873699999997</v>
      </c>
      <c r="I4599">
        <v>1</v>
      </c>
      <c r="J4599">
        <v>35</v>
      </c>
      <c r="K4599">
        <v>1</v>
      </c>
      <c r="L4599" t="s">
        <v>1095</v>
      </c>
    </row>
    <row r="4600" spans="1:12" x14ac:dyDescent="0.2">
      <c r="A4600" t="s">
        <v>16114</v>
      </c>
      <c r="B4600" t="s">
        <v>16115</v>
      </c>
      <c r="C4600" t="s">
        <v>16116</v>
      </c>
      <c r="D4600" t="s">
        <v>21</v>
      </c>
      <c r="E4600" t="s">
        <v>16</v>
      </c>
      <c r="F4600">
        <v>28273</v>
      </c>
      <c r="G4600">
        <v>35.137505599999997</v>
      </c>
      <c r="H4600">
        <v>-80.933647500000006</v>
      </c>
      <c r="I4600">
        <v>3.5</v>
      </c>
      <c r="J4600">
        <v>5</v>
      </c>
      <c r="K4600">
        <v>1</v>
      </c>
      <c r="L4600" t="s">
        <v>16117</v>
      </c>
    </row>
    <row r="4601" spans="1:12" x14ac:dyDescent="0.2">
      <c r="A4601" t="s">
        <v>16118</v>
      </c>
      <c r="B4601" t="s">
        <v>16119</v>
      </c>
      <c r="C4601" t="s">
        <v>3118</v>
      </c>
      <c r="D4601" t="s">
        <v>21</v>
      </c>
      <c r="E4601" t="s">
        <v>16</v>
      </c>
      <c r="F4601">
        <v>28226</v>
      </c>
      <c r="G4601">
        <v>35.106406999999997</v>
      </c>
      <c r="H4601">
        <v>-80.8077349</v>
      </c>
      <c r="I4601">
        <v>3.5</v>
      </c>
      <c r="J4601">
        <v>103</v>
      </c>
      <c r="K4601">
        <v>1</v>
      </c>
      <c r="L4601" t="s">
        <v>16120</v>
      </c>
    </row>
    <row r="4602" spans="1:12" x14ac:dyDescent="0.2">
      <c r="A4602" t="s">
        <v>16121</v>
      </c>
      <c r="B4602" t="s">
        <v>16122</v>
      </c>
      <c r="C4602" t="s">
        <v>16123</v>
      </c>
      <c r="D4602" t="s">
        <v>21</v>
      </c>
      <c r="E4602" t="s">
        <v>16</v>
      </c>
      <c r="F4602">
        <v>28208</v>
      </c>
      <c r="G4602">
        <v>35.254408400000003</v>
      </c>
      <c r="H4602">
        <v>-80.8009007</v>
      </c>
      <c r="I4602">
        <v>4.5</v>
      </c>
      <c r="J4602">
        <v>5</v>
      </c>
      <c r="K4602">
        <v>1</v>
      </c>
      <c r="L4602" t="s">
        <v>16124</v>
      </c>
    </row>
    <row r="4603" spans="1:12" x14ac:dyDescent="0.2">
      <c r="A4603" t="s">
        <v>16125</v>
      </c>
      <c r="B4603" t="s">
        <v>16126</v>
      </c>
      <c r="C4603" t="s">
        <v>16127</v>
      </c>
      <c r="D4603" t="s">
        <v>21</v>
      </c>
      <c r="E4603" t="s">
        <v>16</v>
      </c>
      <c r="F4603">
        <v>28273</v>
      </c>
      <c r="G4603">
        <v>35.1505394</v>
      </c>
      <c r="H4603">
        <v>-80.948333099999999</v>
      </c>
      <c r="I4603">
        <v>3.5</v>
      </c>
      <c r="J4603">
        <v>3</v>
      </c>
      <c r="K4603">
        <v>1</v>
      </c>
      <c r="L4603" t="s">
        <v>16128</v>
      </c>
    </row>
    <row r="4604" spans="1:12" x14ac:dyDescent="0.2">
      <c r="A4604" t="s">
        <v>16129</v>
      </c>
      <c r="B4604" t="s">
        <v>16130</v>
      </c>
      <c r="D4604" t="s">
        <v>21</v>
      </c>
      <c r="E4604" t="s">
        <v>16</v>
      </c>
      <c r="F4604">
        <v>28262</v>
      </c>
      <c r="G4604">
        <v>35.330152900000002</v>
      </c>
      <c r="H4604">
        <v>-80.732528700000003</v>
      </c>
      <c r="I4604">
        <v>4</v>
      </c>
      <c r="J4604">
        <v>10</v>
      </c>
      <c r="K4604">
        <v>1</v>
      </c>
      <c r="L4604" t="s">
        <v>16131</v>
      </c>
    </row>
    <row r="4605" spans="1:12" x14ac:dyDescent="0.2">
      <c r="A4605" t="s">
        <v>16132</v>
      </c>
      <c r="B4605" t="s">
        <v>6333</v>
      </c>
      <c r="C4605" t="s">
        <v>16133</v>
      </c>
      <c r="D4605" t="s">
        <v>21</v>
      </c>
      <c r="E4605" t="s">
        <v>16</v>
      </c>
      <c r="F4605">
        <v>28212</v>
      </c>
      <c r="G4605">
        <v>35.1847440843</v>
      </c>
      <c r="H4605">
        <v>-80.761325011300002</v>
      </c>
      <c r="I4605">
        <v>4.5</v>
      </c>
      <c r="J4605">
        <v>10</v>
      </c>
      <c r="K4605">
        <v>1</v>
      </c>
      <c r="L4605" t="s">
        <v>16134</v>
      </c>
    </row>
    <row r="4606" spans="1:12" x14ac:dyDescent="0.2">
      <c r="A4606" t="s">
        <v>16135</v>
      </c>
      <c r="B4606" t="s">
        <v>16136</v>
      </c>
      <c r="C4606" t="s">
        <v>16137</v>
      </c>
      <c r="D4606" t="s">
        <v>21</v>
      </c>
      <c r="E4606" t="s">
        <v>16</v>
      </c>
      <c r="F4606">
        <v>28203</v>
      </c>
      <c r="G4606">
        <v>35.217928999999998</v>
      </c>
      <c r="H4606">
        <v>-80.856932</v>
      </c>
      <c r="I4606">
        <v>5</v>
      </c>
      <c r="J4606">
        <v>5</v>
      </c>
      <c r="K4606">
        <v>0</v>
      </c>
      <c r="L4606" t="s">
        <v>16138</v>
      </c>
    </row>
    <row r="4607" spans="1:12" x14ac:dyDescent="0.2">
      <c r="A4607" t="s">
        <v>16139</v>
      </c>
      <c r="B4607" t="s">
        <v>6326</v>
      </c>
      <c r="C4607" t="s">
        <v>16140</v>
      </c>
      <c r="D4607" t="s">
        <v>643</v>
      </c>
      <c r="E4607" t="s">
        <v>16</v>
      </c>
      <c r="F4607">
        <v>28079</v>
      </c>
      <c r="G4607">
        <v>35.078360000000004</v>
      </c>
      <c r="H4607">
        <v>-80.653802999999996</v>
      </c>
      <c r="I4607">
        <v>3.5</v>
      </c>
      <c r="J4607">
        <v>17</v>
      </c>
      <c r="K4607">
        <v>1</v>
      </c>
      <c r="L4607" t="s">
        <v>16141</v>
      </c>
    </row>
    <row r="4608" spans="1:12" x14ac:dyDescent="0.2">
      <c r="A4608" t="s">
        <v>16142</v>
      </c>
      <c r="B4608" t="s">
        <v>16143</v>
      </c>
      <c r="D4608" t="s">
        <v>21</v>
      </c>
      <c r="E4608" t="s">
        <v>16</v>
      </c>
      <c r="F4608">
        <v>28227</v>
      </c>
      <c r="G4608">
        <v>35.182596199999999</v>
      </c>
      <c r="H4608">
        <v>-80.654888200000002</v>
      </c>
      <c r="I4608">
        <v>3</v>
      </c>
      <c r="J4608">
        <v>29</v>
      </c>
      <c r="K4608">
        <v>1</v>
      </c>
      <c r="L4608" t="s">
        <v>16144</v>
      </c>
    </row>
    <row r="4609" spans="1:12" x14ac:dyDescent="0.2">
      <c r="A4609" t="s">
        <v>16145</v>
      </c>
      <c r="B4609" t="s">
        <v>16146</v>
      </c>
      <c r="C4609" t="s">
        <v>16147</v>
      </c>
      <c r="D4609" t="s">
        <v>21</v>
      </c>
      <c r="E4609" t="s">
        <v>16</v>
      </c>
      <c r="F4609">
        <v>28208</v>
      </c>
      <c r="G4609">
        <v>35.2242198</v>
      </c>
      <c r="H4609">
        <v>-80.878811600000006</v>
      </c>
      <c r="I4609">
        <v>3</v>
      </c>
      <c r="J4609">
        <v>6</v>
      </c>
      <c r="K4609">
        <v>1</v>
      </c>
      <c r="L4609" t="s">
        <v>16148</v>
      </c>
    </row>
    <row r="4610" spans="1:12" x14ac:dyDescent="0.2">
      <c r="A4610" t="s">
        <v>16149</v>
      </c>
      <c r="B4610" t="s">
        <v>2794</v>
      </c>
      <c r="C4610" t="s">
        <v>16150</v>
      </c>
      <c r="D4610" t="s">
        <v>21</v>
      </c>
      <c r="E4610" t="s">
        <v>16</v>
      </c>
      <c r="F4610">
        <v>28278</v>
      </c>
      <c r="G4610">
        <v>35.1614</v>
      </c>
      <c r="H4610">
        <v>-80.973377999999997</v>
      </c>
      <c r="I4610">
        <v>4.5</v>
      </c>
      <c r="J4610">
        <v>24</v>
      </c>
      <c r="K4610">
        <v>1</v>
      </c>
      <c r="L4610" t="s">
        <v>16151</v>
      </c>
    </row>
    <row r="4611" spans="1:12" x14ac:dyDescent="0.2">
      <c r="A4611" t="s">
        <v>16152</v>
      </c>
      <c r="B4611" t="s">
        <v>16153</v>
      </c>
      <c r="C4611" t="s">
        <v>16154</v>
      </c>
      <c r="D4611" t="s">
        <v>21</v>
      </c>
      <c r="E4611" t="s">
        <v>16</v>
      </c>
      <c r="F4611">
        <v>28273</v>
      </c>
      <c r="G4611">
        <v>35.129612100000003</v>
      </c>
      <c r="H4611">
        <v>-80.944701600000002</v>
      </c>
      <c r="I4611">
        <v>4</v>
      </c>
      <c r="J4611">
        <v>17</v>
      </c>
      <c r="K4611">
        <v>1</v>
      </c>
      <c r="L4611" t="s">
        <v>16155</v>
      </c>
    </row>
    <row r="4612" spans="1:12" x14ac:dyDescent="0.2">
      <c r="A4612" t="s">
        <v>16156</v>
      </c>
      <c r="B4612" t="s">
        <v>16157</v>
      </c>
      <c r="C4612" t="s">
        <v>16158</v>
      </c>
      <c r="D4612" t="s">
        <v>21</v>
      </c>
      <c r="E4612" t="s">
        <v>16</v>
      </c>
      <c r="F4612">
        <v>28205</v>
      </c>
      <c r="G4612">
        <v>35.248254000000003</v>
      </c>
      <c r="H4612">
        <v>-80.808779999999999</v>
      </c>
      <c r="I4612">
        <v>4</v>
      </c>
      <c r="J4612">
        <v>11</v>
      </c>
      <c r="K4612">
        <v>1</v>
      </c>
      <c r="L4612" t="s">
        <v>565</v>
      </c>
    </row>
    <row r="4613" spans="1:12" x14ac:dyDescent="0.2">
      <c r="A4613" t="s">
        <v>16159</v>
      </c>
      <c r="B4613" t="s">
        <v>1197</v>
      </c>
      <c r="C4613" t="s">
        <v>16160</v>
      </c>
      <c r="D4613" t="s">
        <v>9348</v>
      </c>
      <c r="E4613" t="s">
        <v>16</v>
      </c>
      <c r="F4613">
        <v>28037</v>
      </c>
      <c r="G4613">
        <v>35.443995999999999</v>
      </c>
      <c r="H4613">
        <v>-80.9929159</v>
      </c>
      <c r="I4613">
        <v>3</v>
      </c>
      <c r="J4613">
        <v>11</v>
      </c>
      <c r="K4613">
        <v>1</v>
      </c>
      <c r="L4613" t="s">
        <v>12342</v>
      </c>
    </row>
    <row r="4614" spans="1:12" x14ac:dyDescent="0.2">
      <c r="A4614" t="s">
        <v>16161</v>
      </c>
      <c r="B4614" t="s">
        <v>16162</v>
      </c>
      <c r="C4614" t="s">
        <v>16163</v>
      </c>
      <c r="D4614" t="s">
        <v>697</v>
      </c>
      <c r="E4614" t="s">
        <v>16</v>
      </c>
      <c r="F4614">
        <v>28037</v>
      </c>
      <c r="G4614">
        <v>35.473389400000002</v>
      </c>
      <c r="H4614">
        <v>-81.011261899999994</v>
      </c>
      <c r="I4614">
        <v>2.5</v>
      </c>
      <c r="J4614">
        <v>3</v>
      </c>
      <c r="K4614">
        <v>1</v>
      </c>
      <c r="L4614" t="s">
        <v>4379</v>
      </c>
    </row>
    <row r="4615" spans="1:12" x14ac:dyDescent="0.2">
      <c r="A4615" t="s">
        <v>16164</v>
      </c>
      <c r="B4615" t="s">
        <v>16165</v>
      </c>
      <c r="C4615" t="s">
        <v>12601</v>
      </c>
      <c r="D4615" t="s">
        <v>21</v>
      </c>
      <c r="E4615" t="s">
        <v>16</v>
      </c>
      <c r="F4615">
        <v>28217</v>
      </c>
      <c r="G4615">
        <v>35.184061499999999</v>
      </c>
      <c r="H4615">
        <v>-80.894603700000005</v>
      </c>
      <c r="I4615">
        <v>1.5</v>
      </c>
      <c r="J4615">
        <v>7</v>
      </c>
      <c r="K4615">
        <v>1</v>
      </c>
      <c r="L4615" t="s">
        <v>16166</v>
      </c>
    </row>
    <row r="4616" spans="1:12" x14ac:dyDescent="0.2">
      <c r="A4616" t="s">
        <v>16167</v>
      </c>
      <c r="B4616" t="s">
        <v>16168</v>
      </c>
      <c r="C4616" t="s">
        <v>16169</v>
      </c>
      <c r="D4616" t="s">
        <v>26</v>
      </c>
      <c r="E4616" t="s">
        <v>16</v>
      </c>
      <c r="F4616">
        <v>28078</v>
      </c>
      <c r="G4616">
        <v>35.431879700000003</v>
      </c>
      <c r="H4616">
        <v>-80.842988399999996</v>
      </c>
      <c r="I4616">
        <v>4.5</v>
      </c>
      <c r="J4616">
        <v>15</v>
      </c>
      <c r="K4616">
        <v>1</v>
      </c>
      <c r="L4616" t="s">
        <v>16170</v>
      </c>
    </row>
    <row r="4617" spans="1:12" x14ac:dyDescent="0.2">
      <c r="A4617" t="s">
        <v>16171</v>
      </c>
      <c r="B4617" t="s">
        <v>16172</v>
      </c>
      <c r="C4617" t="s">
        <v>1894</v>
      </c>
      <c r="D4617" t="s">
        <v>21</v>
      </c>
      <c r="E4617" t="s">
        <v>16</v>
      </c>
      <c r="F4617">
        <v>28211</v>
      </c>
      <c r="G4617">
        <v>35.154074199999997</v>
      </c>
      <c r="H4617">
        <v>-80.828877000000006</v>
      </c>
      <c r="I4617">
        <v>2</v>
      </c>
      <c r="J4617">
        <v>4</v>
      </c>
      <c r="K4617">
        <v>0</v>
      </c>
      <c r="L4617" t="s">
        <v>1547</v>
      </c>
    </row>
    <row r="4618" spans="1:12" x14ac:dyDescent="0.2">
      <c r="A4618" t="s">
        <v>16173</v>
      </c>
      <c r="B4618" t="s">
        <v>16174</v>
      </c>
      <c r="C4618" t="s">
        <v>16175</v>
      </c>
      <c r="D4618" t="s">
        <v>167</v>
      </c>
      <c r="E4618" t="s">
        <v>16</v>
      </c>
      <c r="F4618">
        <v>28075</v>
      </c>
      <c r="G4618">
        <v>35.316952000000001</v>
      </c>
      <c r="H4618">
        <v>-80.652552999999997</v>
      </c>
      <c r="I4618">
        <v>3.5</v>
      </c>
      <c r="J4618">
        <v>3</v>
      </c>
      <c r="K4618">
        <v>1</v>
      </c>
      <c r="L4618" t="s">
        <v>2069</v>
      </c>
    </row>
    <row r="4619" spans="1:12" x14ac:dyDescent="0.2">
      <c r="A4619" t="s">
        <v>16176</v>
      </c>
      <c r="B4619" t="s">
        <v>16177</v>
      </c>
      <c r="C4619" t="s">
        <v>16178</v>
      </c>
      <c r="D4619" t="s">
        <v>239</v>
      </c>
      <c r="E4619" t="s">
        <v>16</v>
      </c>
      <c r="F4619">
        <v>28173</v>
      </c>
      <c r="G4619">
        <v>34.999412900000003</v>
      </c>
      <c r="H4619">
        <v>-80.707804899999999</v>
      </c>
      <c r="I4619">
        <v>4.5</v>
      </c>
      <c r="J4619">
        <v>6</v>
      </c>
      <c r="K4619">
        <v>1</v>
      </c>
      <c r="L4619" t="s">
        <v>16179</v>
      </c>
    </row>
    <row r="4620" spans="1:12" x14ac:dyDescent="0.2">
      <c r="A4620" t="s">
        <v>16180</v>
      </c>
      <c r="B4620" t="s">
        <v>16181</v>
      </c>
      <c r="D4620" t="s">
        <v>21</v>
      </c>
      <c r="E4620" t="s">
        <v>16</v>
      </c>
      <c r="F4620">
        <v>28211</v>
      </c>
      <c r="G4620">
        <v>35.166003199999999</v>
      </c>
      <c r="H4620">
        <v>-80.7934798</v>
      </c>
      <c r="I4620">
        <v>5</v>
      </c>
      <c r="J4620">
        <v>10</v>
      </c>
      <c r="K4620">
        <v>1</v>
      </c>
      <c r="L4620" t="s">
        <v>16182</v>
      </c>
    </row>
    <row r="4621" spans="1:12" x14ac:dyDescent="0.2">
      <c r="A4621" t="s">
        <v>16183</v>
      </c>
      <c r="B4621" t="s">
        <v>16184</v>
      </c>
      <c r="C4621" t="s">
        <v>16185</v>
      </c>
      <c r="D4621" t="s">
        <v>21</v>
      </c>
      <c r="E4621" t="s">
        <v>16</v>
      </c>
      <c r="F4621">
        <v>28277</v>
      </c>
      <c r="G4621">
        <v>35.095381699999997</v>
      </c>
      <c r="H4621">
        <v>-80.778035900000006</v>
      </c>
      <c r="I4621">
        <v>2.5</v>
      </c>
      <c r="J4621">
        <v>46</v>
      </c>
      <c r="K4621">
        <v>1</v>
      </c>
      <c r="L4621" t="s">
        <v>16186</v>
      </c>
    </row>
    <row r="4622" spans="1:12" x14ac:dyDescent="0.2">
      <c r="A4622" t="s">
        <v>16187</v>
      </c>
      <c r="B4622" t="s">
        <v>16188</v>
      </c>
      <c r="C4622" t="s">
        <v>16189</v>
      </c>
      <c r="D4622" t="s">
        <v>21</v>
      </c>
      <c r="E4622" t="s">
        <v>16</v>
      </c>
      <c r="F4622">
        <v>28202</v>
      </c>
      <c r="G4622">
        <v>35.234327011300003</v>
      </c>
      <c r="H4622">
        <v>-80.849622496600006</v>
      </c>
      <c r="I4622">
        <v>4</v>
      </c>
      <c r="J4622">
        <v>7</v>
      </c>
      <c r="K4622">
        <v>1</v>
      </c>
      <c r="L4622" t="s">
        <v>15421</v>
      </c>
    </row>
    <row r="4623" spans="1:12" x14ac:dyDescent="0.2">
      <c r="A4623" t="s">
        <v>16190</v>
      </c>
      <c r="B4623" t="s">
        <v>16191</v>
      </c>
      <c r="C4623" t="s">
        <v>16192</v>
      </c>
      <c r="D4623" t="s">
        <v>21</v>
      </c>
      <c r="E4623" t="s">
        <v>16</v>
      </c>
      <c r="F4623">
        <v>28277</v>
      </c>
      <c r="G4623">
        <v>35.053566741700003</v>
      </c>
      <c r="H4623">
        <v>-80.8518671617</v>
      </c>
      <c r="I4623">
        <v>5</v>
      </c>
      <c r="J4623">
        <v>5</v>
      </c>
      <c r="K4623">
        <v>1</v>
      </c>
      <c r="L4623" t="s">
        <v>16193</v>
      </c>
    </row>
    <row r="4624" spans="1:12" x14ac:dyDescent="0.2">
      <c r="A4624" t="s">
        <v>16194</v>
      </c>
      <c r="B4624" t="s">
        <v>5983</v>
      </c>
      <c r="C4624" t="s">
        <v>16195</v>
      </c>
      <c r="D4624" t="s">
        <v>62</v>
      </c>
      <c r="E4624" t="s">
        <v>16</v>
      </c>
      <c r="F4624">
        <v>28227</v>
      </c>
      <c r="G4624">
        <v>35.170496713600002</v>
      </c>
      <c r="H4624">
        <v>-80.660863086899994</v>
      </c>
      <c r="I4624">
        <v>3</v>
      </c>
      <c r="J4624">
        <v>29</v>
      </c>
      <c r="K4624">
        <v>1</v>
      </c>
      <c r="L4624" t="s">
        <v>16196</v>
      </c>
    </row>
    <row r="4625" spans="1:12" x14ac:dyDescent="0.2">
      <c r="A4625" t="s">
        <v>16197</v>
      </c>
      <c r="B4625" t="s">
        <v>16198</v>
      </c>
      <c r="C4625" t="s">
        <v>1009</v>
      </c>
      <c r="D4625" t="s">
        <v>21</v>
      </c>
      <c r="E4625" t="s">
        <v>16</v>
      </c>
      <c r="F4625">
        <v>28202</v>
      </c>
      <c r="G4625">
        <v>35.222221769500003</v>
      </c>
      <c r="H4625">
        <v>-80.847420729700005</v>
      </c>
      <c r="I4625">
        <v>4</v>
      </c>
      <c r="J4625">
        <v>4</v>
      </c>
      <c r="K4625">
        <v>1</v>
      </c>
      <c r="L4625" t="s">
        <v>16199</v>
      </c>
    </row>
    <row r="4626" spans="1:12" x14ac:dyDescent="0.2">
      <c r="A4626" t="s">
        <v>16200</v>
      </c>
      <c r="B4626" t="s">
        <v>16201</v>
      </c>
      <c r="C4626" t="s">
        <v>16202</v>
      </c>
      <c r="D4626" t="s">
        <v>21</v>
      </c>
      <c r="E4626" t="s">
        <v>16</v>
      </c>
      <c r="F4626">
        <v>28277</v>
      </c>
      <c r="G4626">
        <v>35.0361841</v>
      </c>
      <c r="H4626">
        <v>-80.807628699999995</v>
      </c>
      <c r="I4626">
        <v>3</v>
      </c>
      <c r="J4626">
        <v>18</v>
      </c>
      <c r="K4626">
        <v>1</v>
      </c>
      <c r="L4626" t="s">
        <v>1812</v>
      </c>
    </row>
    <row r="4627" spans="1:12" x14ac:dyDescent="0.2">
      <c r="A4627" t="s">
        <v>16203</v>
      </c>
      <c r="B4627" t="s">
        <v>16204</v>
      </c>
      <c r="C4627" t="s">
        <v>16205</v>
      </c>
      <c r="D4627" t="s">
        <v>588</v>
      </c>
      <c r="E4627" t="s">
        <v>16</v>
      </c>
      <c r="F4627">
        <v>28110</v>
      </c>
      <c r="G4627">
        <v>35.0287291</v>
      </c>
      <c r="H4627">
        <v>-80.603159000000005</v>
      </c>
      <c r="I4627">
        <v>4</v>
      </c>
      <c r="J4627">
        <v>11</v>
      </c>
      <c r="K4627">
        <v>1</v>
      </c>
      <c r="L4627" t="s">
        <v>16206</v>
      </c>
    </row>
    <row r="4628" spans="1:12" x14ac:dyDescent="0.2">
      <c r="A4628" t="s">
        <v>16207</v>
      </c>
      <c r="B4628" t="s">
        <v>16208</v>
      </c>
      <c r="C4628" t="s">
        <v>16209</v>
      </c>
      <c r="D4628" t="s">
        <v>21</v>
      </c>
      <c r="E4628" t="s">
        <v>16</v>
      </c>
      <c r="F4628">
        <v>28203</v>
      </c>
      <c r="G4628">
        <v>35.213305664000004</v>
      </c>
      <c r="H4628">
        <v>-80.859305766700004</v>
      </c>
      <c r="I4628">
        <v>5</v>
      </c>
      <c r="J4628">
        <v>20</v>
      </c>
      <c r="K4628">
        <v>1</v>
      </c>
      <c r="L4628" t="s">
        <v>256</v>
      </c>
    </row>
    <row r="4629" spans="1:12" x14ac:dyDescent="0.2">
      <c r="A4629" t="s">
        <v>16210</v>
      </c>
      <c r="B4629" t="s">
        <v>16211</v>
      </c>
      <c r="C4629" t="s">
        <v>16212</v>
      </c>
      <c r="D4629" t="s">
        <v>21</v>
      </c>
      <c r="E4629" t="s">
        <v>16</v>
      </c>
      <c r="F4629">
        <v>28226</v>
      </c>
      <c r="G4629">
        <v>35.1068061</v>
      </c>
      <c r="H4629">
        <v>-80.806877600000007</v>
      </c>
      <c r="I4629">
        <v>2.5</v>
      </c>
      <c r="J4629">
        <v>17</v>
      </c>
      <c r="K4629">
        <v>1</v>
      </c>
      <c r="L4629" t="s">
        <v>709</v>
      </c>
    </row>
    <row r="4630" spans="1:12" x14ac:dyDescent="0.2">
      <c r="A4630" t="s">
        <v>16213</v>
      </c>
      <c r="B4630" t="s">
        <v>16214</v>
      </c>
      <c r="D4630" t="s">
        <v>135</v>
      </c>
      <c r="E4630" t="s">
        <v>16</v>
      </c>
      <c r="F4630">
        <v>28105</v>
      </c>
      <c r="G4630">
        <v>35.1105564</v>
      </c>
      <c r="H4630">
        <v>-80.7103532</v>
      </c>
      <c r="I4630">
        <v>5</v>
      </c>
      <c r="J4630">
        <v>4</v>
      </c>
      <c r="K4630">
        <v>1</v>
      </c>
      <c r="L4630" t="s">
        <v>16215</v>
      </c>
    </row>
    <row r="4631" spans="1:12" x14ac:dyDescent="0.2">
      <c r="A4631" t="s">
        <v>16216</v>
      </c>
      <c r="B4631" t="s">
        <v>16217</v>
      </c>
      <c r="C4631" t="s">
        <v>16218</v>
      </c>
      <c r="D4631" t="s">
        <v>21</v>
      </c>
      <c r="E4631" t="s">
        <v>16</v>
      </c>
      <c r="F4631">
        <v>28208</v>
      </c>
      <c r="G4631">
        <v>35.2399323</v>
      </c>
      <c r="H4631">
        <v>-80.898045199999999</v>
      </c>
      <c r="I4631">
        <v>4</v>
      </c>
      <c r="J4631">
        <v>35</v>
      </c>
      <c r="K4631">
        <v>1</v>
      </c>
      <c r="L4631" t="s">
        <v>4352</v>
      </c>
    </row>
    <row r="4632" spans="1:12" x14ac:dyDescent="0.2">
      <c r="A4632" t="s">
        <v>16219</v>
      </c>
      <c r="B4632" t="s">
        <v>16220</v>
      </c>
      <c r="C4632" t="s">
        <v>2160</v>
      </c>
      <c r="D4632" t="s">
        <v>295</v>
      </c>
      <c r="E4632" t="s">
        <v>16</v>
      </c>
      <c r="F4632">
        <v>28134</v>
      </c>
      <c r="G4632">
        <v>35.082188000000002</v>
      </c>
      <c r="H4632">
        <v>-80.876335999999995</v>
      </c>
      <c r="I4632">
        <v>4.5</v>
      </c>
      <c r="J4632">
        <v>6</v>
      </c>
      <c r="K4632">
        <v>0</v>
      </c>
      <c r="L4632" t="s">
        <v>16221</v>
      </c>
    </row>
    <row r="4633" spans="1:12" x14ac:dyDescent="0.2">
      <c r="A4633" t="s">
        <v>16222</v>
      </c>
      <c r="B4633" t="s">
        <v>3106</v>
      </c>
      <c r="C4633" t="s">
        <v>16223</v>
      </c>
      <c r="D4633" t="s">
        <v>21</v>
      </c>
      <c r="E4633" t="s">
        <v>16</v>
      </c>
      <c r="F4633">
        <v>28273</v>
      </c>
      <c r="G4633">
        <v>35.1371629</v>
      </c>
      <c r="H4633">
        <v>-80.935893699999994</v>
      </c>
      <c r="I4633">
        <v>4</v>
      </c>
      <c r="J4633">
        <v>20</v>
      </c>
      <c r="K4633">
        <v>1</v>
      </c>
      <c r="L4633" t="s">
        <v>3108</v>
      </c>
    </row>
    <row r="4634" spans="1:12" x14ac:dyDescent="0.2">
      <c r="A4634" t="s">
        <v>16224</v>
      </c>
      <c r="B4634" t="s">
        <v>1822</v>
      </c>
      <c r="C4634" t="s">
        <v>16225</v>
      </c>
      <c r="D4634" t="s">
        <v>21</v>
      </c>
      <c r="E4634" t="s">
        <v>16</v>
      </c>
      <c r="F4634">
        <v>28217</v>
      </c>
      <c r="G4634">
        <v>35.1757518</v>
      </c>
      <c r="H4634">
        <v>-80.8752669</v>
      </c>
      <c r="I4634">
        <v>2.5</v>
      </c>
      <c r="J4634">
        <v>19</v>
      </c>
      <c r="K4634">
        <v>1</v>
      </c>
      <c r="L4634" t="s">
        <v>16226</v>
      </c>
    </row>
    <row r="4635" spans="1:12" x14ac:dyDescent="0.2">
      <c r="A4635" t="s">
        <v>16227</v>
      </c>
      <c r="B4635" t="s">
        <v>16228</v>
      </c>
      <c r="C4635" t="s">
        <v>16229</v>
      </c>
      <c r="D4635" t="s">
        <v>21</v>
      </c>
      <c r="E4635" t="s">
        <v>16</v>
      </c>
      <c r="F4635">
        <v>28273</v>
      </c>
      <c r="G4635">
        <v>35.128335999999997</v>
      </c>
      <c r="H4635">
        <v>-80.938758000000007</v>
      </c>
      <c r="I4635">
        <v>4.5</v>
      </c>
      <c r="J4635">
        <v>13</v>
      </c>
      <c r="K4635">
        <v>1</v>
      </c>
      <c r="L4635" t="s">
        <v>16230</v>
      </c>
    </row>
    <row r="4636" spans="1:12" x14ac:dyDescent="0.2">
      <c r="A4636" t="s">
        <v>16231</v>
      </c>
      <c r="B4636" t="s">
        <v>16232</v>
      </c>
      <c r="C4636" t="s">
        <v>16233</v>
      </c>
      <c r="D4636" t="s">
        <v>21</v>
      </c>
      <c r="E4636" t="s">
        <v>16</v>
      </c>
      <c r="F4636">
        <v>28227</v>
      </c>
      <c r="G4636">
        <v>35.204423300000002</v>
      </c>
      <c r="H4636">
        <v>-80.722004799999993</v>
      </c>
      <c r="I4636">
        <v>1</v>
      </c>
      <c r="J4636">
        <v>4</v>
      </c>
      <c r="K4636">
        <v>1</v>
      </c>
      <c r="L4636" t="s">
        <v>16234</v>
      </c>
    </row>
    <row r="4637" spans="1:12" x14ac:dyDescent="0.2">
      <c r="A4637" t="s">
        <v>16235</v>
      </c>
      <c r="B4637" t="s">
        <v>15308</v>
      </c>
      <c r="C4637" t="s">
        <v>16236</v>
      </c>
      <c r="D4637" t="s">
        <v>942</v>
      </c>
      <c r="E4637" t="s">
        <v>16</v>
      </c>
      <c r="F4637">
        <v>28120</v>
      </c>
      <c r="G4637">
        <v>35.302945800000003</v>
      </c>
      <c r="H4637">
        <v>-81.028891000000002</v>
      </c>
      <c r="I4637">
        <v>1.5</v>
      </c>
      <c r="J4637">
        <v>10</v>
      </c>
      <c r="K4637">
        <v>1</v>
      </c>
      <c r="L4637" t="s">
        <v>15310</v>
      </c>
    </row>
    <row r="4638" spans="1:12" x14ac:dyDescent="0.2">
      <c r="A4638" t="s">
        <v>16237</v>
      </c>
      <c r="B4638" t="s">
        <v>3143</v>
      </c>
      <c r="C4638" t="s">
        <v>16238</v>
      </c>
      <c r="D4638" t="s">
        <v>21</v>
      </c>
      <c r="E4638" t="s">
        <v>16</v>
      </c>
      <c r="F4638">
        <v>28273</v>
      </c>
      <c r="G4638">
        <v>35.118865999999997</v>
      </c>
      <c r="H4638">
        <v>-80.882740999999996</v>
      </c>
      <c r="I4638">
        <v>2</v>
      </c>
      <c r="J4638">
        <v>40</v>
      </c>
      <c r="K4638">
        <v>1</v>
      </c>
      <c r="L4638" t="s">
        <v>16239</v>
      </c>
    </row>
    <row r="4639" spans="1:12" x14ac:dyDescent="0.2">
      <c r="A4639" t="s">
        <v>16240</v>
      </c>
      <c r="B4639" t="s">
        <v>16241</v>
      </c>
      <c r="C4639" t="s">
        <v>16242</v>
      </c>
      <c r="D4639" t="s">
        <v>295</v>
      </c>
      <c r="E4639" t="s">
        <v>16</v>
      </c>
      <c r="F4639">
        <v>28134</v>
      </c>
      <c r="G4639">
        <v>35.097067279599997</v>
      </c>
      <c r="H4639">
        <v>-80.882105373000002</v>
      </c>
      <c r="I4639">
        <v>3</v>
      </c>
      <c r="J4639">
        <v>73</v>
      </c>
      <c r="K4639">
        <v>1</v>
      </c>
      <c r="L4639" t="s">
        <v>14619</v>
      </c>
    </row>
    <row r="4640" spans="1:12" x14ac:dyDescent="0.2">
      <c r="A4640" t="s">
        <v>16243</v>
      </c>
      <c r="B4640" t="s">
        <v>16244</v>
      </c>
      <c r="C4640" t="s">
        <v>10146</v>
      </c>
      <c r="D4640" t="s">
        <v>21</v>
      </c>
      <c r="E4640" t="s">
        <v>16</v>
      </c>
      <c r="F4640">
        <v>28217</v>
      </c>
      <c r="G4640">
        <v>35.165117000000002</v>
      </c>
      <c r="H4640">
        <v>-80.879795299999998</v>
      </c>
      <c r="I4640">
        <v>2</v>
      </c>
      <c r="J4640">
        <v>10</v>
      </c>
      <c r="K4640">
        <v>0</v>
      </c>
      <c r="L4640" t="s">
        <v>15183</v>
      </c>
    </row>
    <row r="4641" spans="1:12" x14ac:dyDescent="0.2">
      <c r="A4641" t="s">
        <v>16245</v>
      </c>
      <c r="B4641" t="s">
        <v>16246</v>
      </c>
      <c r="C4641" t="s">
        <v>16247</v>
      </c>
      <c r="D4641" t="s">
        <v>21</v>
      </c>
      <c r="E4641" t="s">
        <v>16</v>
      </c>
      <c r="F4641">
        <v>28205</v>
      </c>
      <c r="G4641">
        <v>35.2407453</v>
      </c>
      <c r="H4641">
        <v>-80.814507599999999</v>
      </c>
      <c r="I4641">
        <v>4</v>
      </c>
      <c r="J4641">
        <v>19</v>
      </c>
      <c r="K4641">
        <v>1</v>
      </c>
      <c r="L4641" t="s">
        <v>16248</v>
      </c>
    </row>
    <row r="4642" spans="1:12" x14ac:dyDescent="0.2">
      <c r="A4642" t="s">
        <v>16249</v>
      </c>
      <c r="B4642" t="s">
        <v>16250</v>
      </c>
      <c r="C4642" t="s">
        <v>16251</v>
      </c>
      <c r="D4642" t="s">
        <v>21</v>
      </c>
      <c r="E4642" t="s">
        <v>16</v>
      </c>
      <c r="F4642">
        <v>28204</v>
      </c>
      <c r="G4642">
        <v>35.215217799999998</v>
      </c>
      <c r="H4642">
        <v>-80.828181299999997</v>
      </c>
      <c r="I4642">
        <v>4</v>
      </c>
      <c r="J4642">
        <v>30</v>
      </c>
      <c r="K4642">
        <v>0</v>
      </c>
      <c r="L4642" t="s">
        <v>16252</v>
      </c>
    </row>
    <row r="4643" spans="1:12" x14ac:dyDescent="0.2">
      <c r="A4643" t="s">
        <v>16253</v>
      </c>
      <c r="B4643" t="s">
        <v>16254</v>
      </c>
      <c r="C4643" t="s">
        <v>16255</v>
      </c>
      <c r="D4643" t="s">
        <v>21</v>
      </c>
      <c r="E4643" t="s">
        <v>16</v>
      </c>
      <c r="F4643">
        <v>28285</v>
      </c>
      <c r="G4643">
        <v>35.225149999999999</v>
      </c>
      <c r="H4643">
        <v>-80.847290999999998</v>
      </c>
      <c r="I4643">
        <v>3</v>
      </c>
      <c r="J4643">
        <v>5</v>
      </c>
      <c r="K4643">
        <v>1</v>
      </c>
      <c r="L4643" t="s">
        <v>16256</v>
      </c>
    </row>
    <row r="4644" spans="1:12" x14ac:dyDescent="0.2">
      <c r="A4644" t="s">
        <v>16257</v>
      </c>
      <c r="B4644" t="s">
        <v>16258</v>
      </c>
      <c r="C4644" t="s">
        <v>6969</v>
      </c>
      <c r="D4644" t="s">
        <v>21</v>
      </c>
      <c r="E4644" t="s">
        <v>16</v>
      </c>
      <c r="F4644">
        <v>28269</v>
      </c>
      <c r="G4644">
        <v>35.333812999999999</v>
      </c>
      <c r="H4644">
        <v>-80.791409999999999</v>
      </c>
      <c r="I4644">
        <v>2.5</v>
      </c>
      <c r="J4644">
        <v>114</v>
      </c>
      <c r="K4644">
        <v>0</v>
      </c>
      <c r="L4644" t="s">
        <v>16259</v>
      </c>
    </row>
    <row r="4645" spans="1:12" x14ac:dyDescent="0.2">
      <c r="A4645" t="s">
        <v>16260</v>
      </c>
      <c r="B4645" t="s">
        <v>16261</v>
      </c>
      <c r="C4645" t="s">
        <v>16262</v>
      </c>
      <c r="D4645" t="s">
        <v>39</v>
      </c>
      <c r="E4645" t="s">
        <v>16</v>
      </c>
      <c r="F4645">
        <v>28027</v>
      </c>
      <c r="G4645">
        <v>35.3713178</v>
      </c>
      <c r="H4645">
        <v>-80.718357100000006</v>
      </c>
      <c r="I4645">
        <v>3.5</v>
      </c>
      <c r="J4645">
        <v>3</v>
      </c>
      <c r="K4645">
        <v>1</v>
      </c>
      <c r="L4645" t="s">
        <v>16263</v>
      </c>
    </row>
    <row r="4646" spans="1:12" x14ac:dyDescent="0.2">
      <c r="A4646" t="s">
        <v>16264</v>
      </c>
      <c r="B4646" t="s">
        <v>16265</v>
      </c>
      <c r="C4646" t="s">
        <v>9783</v>
      </c>
      <c r="D4646" t="s">
        <v>21</v>
      </c>
      <c r="E4646" t="s">
        <v>16</v>
      </c>
      <c r="F4646">
        <v>28227</v>
      </c>
      <c r="G4646">
        <v>35.162638838399999</v>
      </c>
      <c r="H4646">
        <v>-80.738076519900005</v>
      </c>
      <c r="I4646">
        <v>4</v>
      </c>
      <c r="J4646">
        <v>74</v>
      </c>
      <c r="K4646">
        <v>1</v>
      </c>
      <c r="L4646" t="s">
        <v>16266</v>
      </c>
    </row>
    <row r="4647" spans="1:12" x14ac:dyDescent="0.2">
      <c r="A4647" t="s">
        <v>16267</v>
      </c>
      <c r="B4647" t="s">
        <v>16268</v>
      </c>
      <c r="C4647" t="s">
        <v>16269</v>
      </c>
      <c r="D4647" t="s">
        <v>26</v>
      </c>
      <c r="E4647" t="s">
        <v>16</v>
      </c>
      <c r="F4647">
        <v>28078</v>
      </c>
      <c r="G4647">
        <v>35.411152000000001</v>
      </c>
      <c r="H4647">
        <v>-80.843271299999998</v>
      </c>
      <c r="I4647">
        <v>2.5</v>
      </c>
      <c r="J4647">
        <v>4</v>
      </c>
      <c r="K4647">
        <v>1</v>
      </c>
      <c r="L4647" t="s">
        <v>2962</v>
      </c>
    </row>
    <row r="4648" spans="1:12" x14ac:dyDescent="0.2">
      <c r="A4648" t="s">
        <v>16270</v>
      </c>
      <c r="B4648" t="s">
        <v>16271</v>
      </c>
      <c r="C4648" t="s">
        <v>16272</v>
      </c>
      <c r="D4648" t="s">
        <v>21</v>
      </c>
      <c r="E4648" t="s">
        <v>16</v>
      </c>
      <c r="F4648">
        <v>28205</v>
      </c>
      <c r="G4648">
        <v>35.2191229202</v>
      </c>
      <c r="H4648">
        <v>-80.814356532000005</v>
      </c>
      <c r="I4648">
        <v>3.5</v>
      </c>
      <c r="J4648">
        <v>60</v>
      </c>
      <c r="K4648">
        <v>1</v>
      </c>
      <c r="L4648" t="s">
        <v>16273</v>
      </c>
    </row>
    <row r="4649" spans="1:12" x14ac:dyDescent="0.2">
      <c r="A4649" t="s">
        <v>16274</v>
      </c>
      <c r="B4649" t="s">
        <v>16275</v>
      </c>
      <c r="C4649" t="s">
        <v>16276</v>
      </c>
      <c r="D4649" t="s">
        <v>21</v>
      </c>
      <c r="E4649" t="s">
        <v>16</v>
      </c>
      <c r="F4649">
        <v>28205</v>
      </c>
      <c r="G4649">
        <v>35.221710000000002</v>
      </c>
      <c r="H4649">
        <v>-80.789469999999994</v>
      </c>
      <c r="I4649">
        <v>5</v>
      </c>
      <c r="J4649">
        <v>5</v>
      </c>
      <c r="K4649">
        <v>1</v>
      </c>
      <c r="L4649" t="s">
        <v>16277</v>
      </c>
    </row>
    <row r="4650" spans="1:12" x14ac:dyDescent="0.2">
      <c r="A4650" t="s">
        <v>16278</v>
      </c>
      <c r="B4650" t="s">
        <v>16279</v>
      </c>
      <c r="C4650" t="s">
        <v>16280</v>
      </c>
      <c r="D4650" t="s">
        <v>21</v>
      </c>
      <c r="E4650" t="s">
        <v>16</v>
      </c>
      <c r="F4650">
        <v>28278</v>
      </c>
      <c r="G4650">
        <v>35.169949199999998</v>
      </c>
      <c r="H4650">
        <v>-80.970936399999999</v>
      </c>
      <c r="I4650">
        <v>2</v>
      </c>
      <c r="J4650">
        <v>4</v>
      </c>
      <c r="K4650">
        <v>1</v>
      </c>
      <c r="L4650" t="s">
        <v>16281</v>
      </c>
    </row>
    <row r="4651" spans="1:12" x14ac:dyDescent="0.2">
      <c r="A4651" t="s">
        <v>16282</v>
      </c>
      <c r="B4651" t="s">
        <v>9216</v>
      </c>
      <c r="C4651" t="s">
        <v>16283</v>
      </c>
      <c r="D4651" t="s">
        <v>21</v>
      </c>
      <c r="E4651" t="s">
        <v>16</v>
      </c>
      <c r="F4651">
        <v>28277</v>
      </c>
      <c r="G4651">
        <v>35.036546199999997</v>
      </c>
      <c r="H4651">
        <v>-80.806834100000003</v>
      </c>
      <c r="I4651">
        <v>2.5</v>
      </c>
      <c r="J4651">
        <v>3</v>
      </c>
      <c r="K4651">
        <v>1</v>
      </c>
      <c r="L4651" t="s">
        <v>16284</v>
      </c>
    </row>
    <row r="4652" spans="1:12" x14ac:dyDescent="0.2">
      <c r="A4652" t="s">
        <v>16285</v>
      </c>
      <c r="B4652" t="s">
        <v>8028</v>
      </c>
      <c r="C4652" t="s">
        <v>16286</v>
      </c>
      <c r="D4652" t="s">
        <v>39</v>
      </c>
      <c r="E4652" t="s">
        <v>16</v>
      </c>
      <c r="F4652">
        <v>28027</v>
      </c>
      <c r="G4652">
        <v>35.369213600000002</v>
      </c>
      <c r="H4652">
        <v>-80.664032300000002</v>
      </c>
      <c r="I4652">
        <v>2.5</v>
      </c>
      <c r="J4652">
        <v>5</v>
      </c>
      <c r="K4652">
        <v>0</v>
      </c>
      <c r="L4652" t="s">
        <v>3212</v>
      </c>
    </row>
    <row r="4653" spans="1:12" x14ac:dyDescent="0.2">
      <c r="A4653" t="s">
        <v>16287</v>
      </c>
      <c r="B4653" t="s">
        <v>16288</v>
      </c>
      <c r="C4653" t="s">
        <v>16289</v>
      </c>
      <c r="D4653" t="s">
        <v>21</v>
      </c>
      <c r="E4653" t="s">
        <v>16</v>
      </c>
      <c r="F4653">
        <v>28212</v>
      </c>
      <c r="G4653">
        <v>35.190579</v>
      </c>
      <c r="H4653">
        <v>-80.764486000000005</v>
      </c>
      <c r="I4653">
        <v>1</v>
      </c>
      <c r="J4653">
        <v>3</v>
      </c>
      <c r="K4653">
        <v>1</v>
      </c>
      <c r="L4653" t="s">
        <v>16290</v>
      </c>
    </row>
    <row r="4654" spans="1:12" x14ac:dyDescent="0.2">
      <c r="A4654" t="s">
        <v>16291</v>
      </c>
      <c r="B4654" t="s">
        <v>16292</v>
      </c>
      <c r="C4654" t="s">
        <v>16293</v>
      </c>
      <c r="D4654" t="s">
        <v>21</v>
      </c>
      <c r="E4654" t="s">
        <v>16</v>
      </c>
      <c r="F4654">
        <v>28203</v>
      </c>
      <c r="G4654">
        <v>35.2069166</v>
      </c>
      <c r="H4654">
        <v>-80.859691299999994</v>
      </c>
      <c r="I4654">
        <v>5</v>
      </c>
      <c r="J4654">
        <v>12</v>
      </c>
      <c r="K4654">
        <v>1</v>
      </c>
      <c r="L4654" t="s">
        <v>159</v>
      </c>
    </row>
    <row r="4655" spans="1:12" x14ac:dyDescent="0.2">
      <c r="A4655" t="s">
        <v>16294</v>
      </c>
      <c r="B4655" t="s">
        <v>16295</v>
      </c>
      <c r="C4655" t="s">
        <v>14223</v>
      </c>
      <c r="D4655" t="s">
        <v>21</v>
      </c>
      <c r="E4655" t="s">
        <v>16</v>
      </c>
      <c r="F4655">
        <v>28211</v>
      </c>
      <c r="G4655">
        <v>35.197197099999997</v>
      </c>
      <c r="H4655">
        <v>-80.799927100000005</v>
      </c>
      <c r="I4655">
        <v>4</v>
      </c>
      <c r="J4655">
        <v>8</v>
      </c>
      <c r="K4655">
        <v>1</v>
      </c>
      <c r="L4655" t="s">
        <v>16296</v>
      </c>
    </row>
    <row r="4656" spans="1:12" x14ac:dyDescent="0.2">
      <c r="A4656" t="s">
        <v>16297</v>
      </c>
      <c r="B4656" t="s">
        <v>16298</v>
      </c>
      <c r="C4656" t="s">
        <v>16299</v>
      </c>
      <c r="D4656" t="s">
        <v>295</v>
      </c>
      <c r="E4656" t="s">
        <v>16</v>
      </c>
      <c r="F4656">
        <v>28134</v>
      </c>
      <c r="G4656">
        <v>35.113778699999997</v>
      </c>
      <c r="H4656">
        <v>-80.912320100000002</v>
      </c>
      <c r="I4656">
        <v>4.5</v>
      </c>
      <c r="J4656">
        <v>25</v>
      </c>
      <c r="K4656">
        <v>1</v>
      </c>
      <c r="L4656" t="s">
        <v>16300</v>
      </c>
    </row>
    <row r="4657" spans="1:12" x14ac:dyDescent="0.2">
      <c r="A4657" t="s">
        <v>16301</v>
      </c>
      <c r="B4657" t="s">
        <v>16302</v>
      </c>
      <c r="C4657" t="s">
        <v>16303</v>
      </c>
      <c r="D4657" t="s">
        <v>21</v>
      </c>
      <c r="E4657" t="s">
        <v>16</v>
      </c>
      <c r="F4657">
        <v>28203</v>
      </c>
      <c r="G4657">
        <v>35.210244000000003</v>
      </c>
      <c r="H4657">
        <v>-80.856150600000007</v>
      </c>
      <c r="I4657">
        <v>4.5</v>
      </c>
      <c r="J4657">
        <v>9</v>
      </c>
      <c r="K4657">
        <v>1</v>
      </c>
      <c r="L4657" t="s">
        <v>16304</v>
      </c>
    </row>
    <row r="4658" spans="1:12" x14ac:dyDescent="0.2">
      <c r="A4658" t="s">
        <v>16305</v>
      </c>
      <c r="B4658" t="s">
        <v>16306</v>
      </c>
      <c r="C4658" t="s">
        <v>16307</v>
      </c>
      <c r="D4658" t="s">
        <v>39</v>
      </c>
      <c r="E4658" t="s">
        <v>16</v>
      </c>
      <c r="F4658">
        <v>28027</v>
      </c>
      <c r="G4658">
        <v>35.419193900000003</v>
      </c>
      <c r="H4658">
        <v>-80.744422999999998</v>
      </c>
      <c r="I4658">
        <v>4</v>
      </c>
      <c r="J4658">
        <v>23</v>
      </c>
      <c r="K4658">
        <v>1</v>
      </c>
      <c r="L4658" t="s">
        <v>16308</v>
      </c>
    </row>
    <row r="4659" spans="1:12" x14ac:dyDescent="0.2">
      <c r="A4659" t="s">
        <v>16309</v>
      </c>
      <c r="B4659" t="s">
        <v>16310</v>
      </c>
      <c r="C4659" t="s">
        <v>16311</v>
      </c>
      <c r="D4659" t="s">
        <v>21</v>
      </c>
      <c r="E4659" t="s">
        <v>16</v>
      </c>
      <c r="F4659">
        <v>28209</v>
      </c>
      <c r="G4659">
        <v>35.163699999999999</v>
      </c>
      <c r="H4659">
        <v>-80.850099999999998</v>
      </c>
      <c r="I4659">
        <v>4</v>
      </c>
      <c r="J4659">
        <v>5</v>
      </c>
      <c r="K4659">
        <v>1</v>
      </c>
      <c r="L4659" t="s">
        <v>16312</v>
      </c>
    </row>
    <row r="4660" spans="1:12" x14ac:dyDescent="0.2">
      <c r="A4660" t="s">
        <v>16313</v>
      </c>
      <c r="B4660" t="s">
        <v>16314</v>
      </c>
      <c r="C4660" t="s">
        <v>16315</v>
      </c>
      <c r="D4660" t="s">
        <v>21</v>
      </c>
      <c r="E4660" t="s">
        <v>16</v>
      </c>
      <c r="F4660">
        <v>28208</v>
      </c>
      <c r="G4660">
        <v>35.224457999999998</v>
      </c>
      <c r="H4660">
        <v>-80.886476000000002</v>
      </c>
      <c r="I4660">
        <v>2</v>
      </c>
      <c r="J4660">
        <v>5</v>
      </c>
      <c r="K4660">
        <v>1</v>
      </c>
      <c r="L4660" t="s">
        <v>2029</v>
      </c>
    </row>
    <row r="4661" spans="1:12" x14ac:dyDescent="0.2">
      <c r="A4661" t="s">
        <v>16316</v>
      </c>
      <c r="B4661" t="s">
        <v>16317</v>
      </c>
      <c r="C4661" t="s">
        <v>16318</v>
      </c>
      <c r="D4661" t="s">
        <v>21</v>
      </c>
      <c r="E4661" t="s">
        <v>16</v>
      </c>
      <c r="F4661">
        <v>28277</v>
      </c>
      <c r="G4661">
        <v>35.068308000000002</v>
      </c>
      <c r="H4661">
        <v>-80.795449000000005</v>
      </c>
      <c r="I4661">
        <v>4</v>
      </c>
      <c r="J4661">
        <v>7</v>
      </c>
      <c r="K4661">
        <v>1</v>
      </c>
      <c r="L4661" t="s">
        <v>10697</v>
      </c>
    </row>
    <row r="4662" spans="1:12" x14ac:dyDescent="0.2">
      <c r="A4662" t="s">
        <v>16319</v>
      </c>
      <c r="B4662" t="s">
        <v>16320</v>
      </c>
      <c r="C4662" t="s">
        <v>16321</v>
      </c>
      <c r="D4662" t="s">
        <v>21</v>
      </c>
      <c r="E4662" t="s">
        <v>16</v>
      </c>
      <c r="F4662">
        <v>28203</v>
      </c>
      <c r="G4662">
        <v>35.217701300000002</v>
      </c>
      <c r="H4662">
        <v>-80.857081600000001</v>
      </c>
      <c r="I4662">
        <v>4</v>
      </c>
      <c r="J4662">
        <v>34</v>
      </c>
      <c r="K4662">
        <v>1</v>
      </c>
      <c r="L4662" t="s">
        <v>16322</v>
      </c>
    </row>
    <row r="4663" spans="1:12" x14ac:dyDescent="0.2">
      <c r="A4663" t="s">
        <v>16323</v>
      </c>
      <c r="B4663" t="s">
        <v>16324</v>
      </c>
      <c r="C4663" t="s">
        <v>16325</v>
      </c>
      <c r="D4663" t="s">
        <v>21</v>
      </c>
      <c r="E4663" t="s">
        <v>16</v>
      </c>
      <c r="F4663">
        <v>28273</v>
      </c>
      <c r="G4663">
        <v>35.095791200000001</v>
      </c>
      <c r="H4663">
        <v>-80.988855599999994</v>
      </c>
      <c r="I4663">
        <v>5</v>
      </c>
      <c r="J4663">
        <v>7</v>
      </c>
      <c r="K4663">
        <v>1</v>
      </c>
      <c r="L4663" t="s">
        <v>10633</v>
      </c>
    </row>
    <row r="4664" spans="1:12" x14ac:dyDescent="0.2">
      <c r="A4664" t="s">
        <v>16326</v>
      </c>
      <c r="B4664" t="s">
        <v>14331</v>
      </c>
      <c r="C4664" t="s">
        <v>16327</v>
      </c>
      <c r="D4664" t="s">
        <v>135</v>
      </c>
      <c r="E4664" t="s">
        <v>16</v>
      </c>
      <c r="F4664">
        <v>28105</v>
      </c>
      <c r="G4664">
        <v>35.134258785500002</v>
      </c>
      <c r="H4664">
        <v>-80.712163299300002</v>
      </c>
      <c r="I4664">
        <v>2</v>
      </c>
      <c r="J4664">
        <v>20</v>
      </c>
      <c r="K4664">
        <v>1</v>
      </c>
      <c r="L4664" t="s">
        <v>16328</v>
      </c>
    </row>
    <row r="4665" spans="1:12" x14ac:dyDescent="0.2">
      <c r="A4665" t="s">
        <v>16329</v>
      </c>
      <c r="B4665" t="s">
        <v>16330</v>
      </c>
      <c r="C4665" t="s">
        <v>5211</v>
      </c>
      <c r="D4665" t="s">
        <v>21</v>
      </c>
      <c r="E4665" t="s">
        <v>16</v>
      </c>
      <c r="F4665">
        <v>28202</v>
      </c>
      <c r="G4665">
        <v>35.219276000000001</v>
      </c>
      <c r="H4665">
        <v>-80.849732700000004</v>
      </c>
      <c r="I4665">
        <v>3</v>
      </c>
      <c r="J4665">
        <v>16</v>
      </c>
      <c r="K4665">
        <v>0</v>
      </c>
      <c r="L4665" t="s">
        <v>16331</v>
      </c>
    </row>
    <row r="4666" spans="1:12" x14ac:dyDescent="0.2">
      <c r="A4666" t="s">
        <v>16332</v>
      </c>
      <c r="B4666" t="s">
        <v>16333</v>
      </c>
      <c r="C4666" t="s">
        <v>16334</v>
      </c>
      <c r="D4666" t="s">
        <v>21</v>
      </c>
      <c r="E4666" t="s">
        <v>16</v>
      </c>
      <c r="F4666">
        <v>28037</v>
      </c>
      <c r="G4666">
        <v>35.442503000000002</v>
      </c>
      <c r="H4666">
        <v>-80.997522000000004</v>
      </c>
      <c r="I4666">
        <v>3</v>
      </c>
      <c r="J4666">
        <v>4</v>
      </c>
      <c r="K4666">
        <v>1</v>
      </c>
      <c r="L4666" t="s">
        <v>16335</v>
      </c>
    </row>
    <row r="4667" spans="1:12" x14ac:dyDescent="0.2">
      <c r="A4667" t="e">
        <f>-s1Xm1WTP_aMOx6f6kM-qw</f>
        <v>#NAME?</v>
      </c>
      <c r="B4667" t="s">
        <v>16336</v>
      </c>
      <c r="C4667" t="s">
        <v>16337</v>
      </c>
      <c r="D4667" t="s">
        <v>21</v>
      </c>
      <c r="E4667" t="s">
        <v>16</v>
      </c>
      <c r="F4667">
        <v>28215</v>
      </c>
      <c r="G4667">
        <v>35.210391999999999</v>
      </c>
      <c r="H4667">
        <v>-80.668491000000003</v>
      </c>
      <c r="I4667">
        <v>5</v>
      </c>
      <c r="J4667">
        <v>3</v>
      </c>
      <c r="K4667">
        <v>1</v>
      </c>
      <c r="L4667" t="s">
        <v>16338</v>
      </c>
    </row>
    <row r="4668" spans="1:12" x14ac:dyDescent="0.2">
      <c r="A4668" t="s">
        <v>16339</v>
      </c>
      <c r="B4668" t="s">
        <v>16340</v>
      </c>
      <c r="C4668" t="s">
        <v>16341</v>
      </c>
      <c r="D4668" t="s">
        <v>21</v>
      </c>
      <c r="E4668" t="s">
        <v>16</v>
      </c>
      <c r="F4668">
        <v>28270</v>
      </c>
      <c r="G4668">
        <v>35.135115900000002</v>
      </c>
      <c r="H4668">
        <v>-80.736642599999996</v>
      </c>
      <c r="I4668">
        <v>4</v>
      </c>
      <c r="J4668">
        <v>4</v>
      </c>
      <c r="K4668">
        <v>1</v>
      </c>
      <c r="L4668" t="s">
        <v>16342</v>
      </c>
    </row>
    <row r="4669" spans="1:12" x14ac:dyDescent="0.2">
      <c r="A4669" t="s">
        <v>16343</v>
      </c>
      <c r="B4669" t="s">
        <v>16344</v>
      </c>
      <c r="C4669" t="s">
        <v>16345</v>
      </c>
      <c r="D4669" t="s">
        <v>21</v>
      </c>
      <c r="E4669" t="s">
        <v>16</v>
      </c>
      <c r="F4669">
        <v>28273</v>
      </c>
      <c r="G4669">
        <v>35.119800499999997</v>
      </c>
      <c r="H4669">
        <v>-80.949887899999993</v>
      </c>
      <c r="I4669">
        <v>2.5</v>
      </c>
      <c r="J4669">
        <v>5</v>
      </c>
      <c r="K4669">
        <v>1</v>
      </c>
      <c r="L4669" t="s">
        <v>16346</v>
      </c>
    </row>
    <row r="4670" spans="1:12" x14ac:dyDescent="0.2">
      <c r="A4670" t="s">
        <v>16347</v>
      </c>
      <c r="B4670" t="s">
        <v>16348</v>
      </c>
      <c r="C4670" t="s">
        <v>16349</v>
      </c>
      <c r="D4670" t="s">
        <v>21</v>
      </c>
      <c r="E4670" t="s">
        <v>16</v>
      </c>
      <c r="F4670">
        <v>28226</v>
      </c>
      <c r="G4670">
        <v>35.084868</v>
      </c>
      <c r="H4670">
        <v>-80.847431299999997</v>
      </c>
      <c r="I4670">
        <v>5</v>
      </c>
      <c r="J4670">
        <v>10</v>
      </c>
      <c r="K4670">
        <v>1</v>
      </c>
      <c r="L4670" t="s">
        <v>16350</v>
      </c>
    </row>
    <row r="4671" spans="1:12" x14ac:dyDescent="0.2">
      <c r="A4671" t="s">
        <v>16351</v>
      </c>
      <c r="B4671" t="s">
        <v>16352</v>
      </c>
      <c r="C4671" t="s">
        <v>16353</v>
      </c>
      <c r="D4671" t="s">
        <v>239</v>
      </c>
      <c r="E4671" t="s">
        <v>16</v>
      </c>
      <c r="F4671">
        <v>28173</v>
      </c>
      <c r="G4671">
        <v>34.924346999999997</v>
      </c>
      <c r="H4671">
        <v>-80.744842000000006</v>
      </c>
      <c r="I4671">
        <v>5</v>
      </c>
      <c r="J4671">
        <v>5</v>
      </c>
      <c r="K4671">
        <v>1</v>
      </c>
      <c r="L4671" t="s">
        <v>16354</v>
      </c>
    </row>
    <row r="4672" spans="1:12" x14ac:dyDescent="0.2">
      <c r="A4672" t="s">
        <v>16355</v>
      </c>
      <c r="B4672" t="s">
        <v>16356</v>
      </c>
      <c r="C4672" t="s">
        <v>552</v>
      </c>
      <c r="D4672" t="s">
        <v>21</v>
      </c>
      <c r="E4672" t="s">
        <v>16</v>
      </c>
      <c r="F4672">
        <v>28208</v>
      </c>
      <c r="G4672">
        <v>35.220559399999999</v>
      </c>
      <c r="H4672">
        <v>-80.943873699999997</v>
      </c>
      <c r="I4672">
        <v>3.5</v>
      </c>
      <c r="J4672">
        <v>5</v>
      </c>
      <c r="K4672">
        <v>1</v>
      </c>
      <c r="L4672" t="s">
        <v>1176</v>
      </c>
    </row>
    <row r="4673" spans="1:12" x14ac:dyDescent="0.2">
      <c r="A4673" t="s">
        <v>16357</v>
      </c>
      <c r="B4673" t="s">
        <v>16358</v>
      </c>
      <c r="C4673" t="s">
        <v>16359</v>
      </c>
      <c r="D4673" t="s">
        <v>21</v>
      </c>
      <c r="E4673" t="s">
        <v>16</v>
      </c>
      <c r="F4673">
        <v>28217</v>
      </c>
      <c r="G4673">
        <v>35.159372400000002</v>
      </c>
      <c r="H4673">
        <v>-80.889648399999999</v>
      </c>
      <c r="I4673">
        <v>3.5</v>
      </c>
      <c r="J4673">
        <v>11</v>
      </c>
      <c r="K4673">
        <v>0</v>
      </c>
      <c r="L4673" t="s">
        <v>482</v>
      </c>
    </row>
    <row r="4674" spans="1:12" x14ac:dyDescent="0.2">
      <c r="A4674" t="s">
        <v>16360</v>
      </c>
      <c r="B4674" t="s">
        <v>16361</v>
      </c>
      <c r="C4674" t="s">
        <v>16362</v>
      </c>
      <c r="D4674" t="s">
        <v>21</v>
      </c>
      <c r="E4674" t="s">
        <v>16</v>
      </c>
      <c r="F4674">
        <v>28273</v>
      </c>
      <c r="G4674">
        <v>35.138607999999998</v>
      </c>
      <c r="H4674">
        <v>-80.932552000000001</v>
      </c>
      <c r="I4674">
        <v>3.5</v>
      </c>
      <c r="J4674">
        <v>3</v>
      </c>
      <c r="K4674">
        <v>0</v>
      </c>
      <c r="L4674" t="s">
        <v>16363</v>
      </c>
    </row>
    <row r="4675" spans="1:12" x14ac:dyDescent="0.2">
      <c r="A4675" t="s">
        <v>16364</v>
      </c>
      <c r="B4675" t="s">
        <v>16365</v>
      </c>
      <c r="C4675" t="s">
        <v>16366</v>
      </c>
      <c r="D4675" t="s">
        <v>21</v>
      </c>
      <c r="E4675" t="s">
        <v>16</v>
      </c>
      <c r="F4675">
        <v>28204</v>
      </c>
      <c r="G4675">
        <v>35.205629999999999</v>
      </c>
      <c r="H4675">
        <v>-80.838557399999999</v>
      </c>
      <c r="I4675">
        <v>1.5</v>
      </c>
      <c r="J4675">
        <v>7</v>
      </c>
      <c r="K4675">
        <v>1</v>
      </c>
      <c r="L4675" t="s">
        <v>16367</v>
      </c>
    </row>
    <row r="4676" spans="1:12" x14ac:dyDescent="0.2">
      <c r="A4676" t="e">
        <f>-AgGcbf7oX_MkGGQhaMH0g</f>
        <v>#NAME?</v>
      </c>
      <c r="B4676" t="s">
        <v>16368</v>
      </c>
      <c r="C4676" t="s">
        <v>16369</v>
      </c>
      <c r="D4676" t="s">
        <v>39</v>
      </c>
      <c r="E4676" t="s">
        <v>16</v>
      </c>
      <c r="F4676">
        <v>28025</v>
      </c>
      <c r="G4676">
        <v>35.433904300000002</v>
      </c>
      <c r="H4676">
        <v>-80.604134999999999</v>
      </c>
      <c r="I4676">
        <v>4</v>
      </c>
      <c r="J4676">
        <v>18</v>
      </c>
      <c r="K4676">
        <v>0</v>
      </c>
      <c r="L4676" t="s">
        <v>16370</v>
      </c>
    </row>
    <row r="4677" spans="1:12" x14ac:dyDescent="0.2">
      <c r="A4677" t="s">
        <v>16371</v>
      </c>
      <c r="B4677" t="s">
        <v>16372</v>
      </c>
      <c r="D4677" t="s">
        <v>21</v>
      </c>
      <c r="E4677" t="s">
        <v>16</v>
      </c>
      <c r="F4677">
        <v>28262</v>
      </c>
      <c r="G4677">
        <v>35.330152900000002</v>
      </c>
      <c r="H4677">
        <v>-80.732528700000003</v>
      </c>
      <c r="I4677">
        <v>3</v>
      </c>
      <c r="J4677">
        <v>30</v>
      </c>
      <c r="K4677">
        <v>1</v>
      </c>
      <c r="L4677" t="s">
        <v>16373</v>
      </c>
    </row>
    <row r="4678" spans="1:12" x14ac:dyDescent="0.2">
      <c r="A4678" t="s">
        <v>16374</v>
      </c>
      <c r="B4678" t="s">
        <v>16375</v>
      </c>
      <c r="C4678" t="s">
        <v>16376</v>
      </c>
      <c r="D4678" t="s">
        <v>21</v>
      </c>
      <c r="E4678" t="s">
        <v>16</v>
      </c>
      <c r="F4678">
        <v>28212</v>
      </c>
      <c r="G4678">
        <v>35.180003900000003</v>
      </c>
      <c r="H4678">
        <v>-80.755267000000003</v>
      </c>
      <c r="I4678">
        <v>1</v>
      </c>
      <c r="J4678">
        <v>4</v>
      </c>
      <c r="K4678">
        <v>1</v>
      </c>
      <c r="L4678" t="s">
        <v>16377</v>
      </c>
    </row>
    <row r="4679" spans="1:12" x14ac:dyDescent="0.2">
      <c r="A4679" t="s">
        <v>16378</v>
      </c>
      <c r="B4679" t="s">
        <v>16379</v>
      </c>
      <c r="C4679" t="s">
        <v>16380</v>
      </c>
      <c r="D4679" t="s">
        <v>26</v>
      </c>
      <c r="E4679" t="s">
        <v>16</v>
      </c>
      <c r="F4679">
        <v>28078</v>
      </c>
      <c r="G4679">
        <v>35.410660300000004</v>
      </c>
      <c r="H4679">
        <v>-80.842174700000001</v>
      </c>
      <c r="I4679">
        <v>4</v>
      </c>
      <c r="J4679">
        <v>365</v>
      </c>
      <c r="K4679">
        <v>1</v>
      </c>
      <c r="L4679" t="s">
        <v>16381</v>
      </c>
    </row>
    <row r="4680" spans="1:12" x14ac:dyDescent="0.2">
      <c r="A4680" t="s">
        <v>16382</v>
      </c>
      <c r="B4680" t="s">
        <v>3701</v>
      </c>
      <c r="C4680" t="s">
        <v>16383</v>
      </c>
      <c r="D4680" t="s">
        <v>21</v>
      </c>
      <c r="E4680" t="s">
        <v>16</v>
      </c>
      <c r="F4680">
        <v>28273</v>
      </c>
      <c r="G4680">
        <v>35.108239755600003</v>
      </c>
      <c r="H4680">
        <v>-80.877472616099993</v>
      </c>
      <c r="I4680">
        <v>4</v>
      </c>
      <c r="J4680">
        <v>8</v>
      </c>
      <c r="K4680">
        <v>1</v>
      </c>
      <c r="L4680" t="s">
        <v>16384</v>
      </c>
    </row>
    <row r="4681" spans="1:12" x14ac:dyDescent="0.2">
      <c r="A4681" t="s">
        <v>16385</v>
      </c>
      <c r="B4681" t="s">
        <v>16386</v>
      </c>
      <c r="C4681" t="s">
        <v>16387</v>
      </c>
      <c r="D4681" t="s">
        <v>21</v>
      </c>
      <c r="E4681" t="s">
        <v>16</v>
      </c>
      <c r="F4681">
        <v>28202</v>
      </c>
      <c r="G4681">
        <v>35.226449299999999</v>
      </c>
      <c r="H4681">
        <v>-80.842531899999997</v>
      </c>
      <c r="I4681">
        <v>3.5</v>
      </c>
      <c r="J4681">
        <v>15</v>
      </c>
      <c r="K4681">
        <v>1</v>
      </c>
      <c r="L4681" t="s">
        <v>16388</v>
      </c>
    </row>
    <row r="4682" spans="1:12" x14ac:dyDescent="0.2">
      <c r="A4682" t="s">
        <v>16389</v>
      </c>
      <c r="B4682" t="s">
        <v>16390</v>
      </c>
      <c r="C4682" t="s">
        <v>16391</v>
      </c>
      <c r="D4682" t="s">
        <v>21</v>
      </c>
      <c r="E4682" t="s">
        <v>16</v>
      </c>
      <c r="F4682">
        <v>28217</v>
      </c>
      <c r="G4682">
        <v>35.194643335000002</v>
      </c>
      <c r="H4682">
        <v>-80.875027030699997</v>
      </c>
      <c r="I4682">
        <v>4.5</v>
      </c>
      <c r="J4682">
        <v>29</v>
      </c>
      <c r="K4682">
        <v>0</v>
      </c>
      <c r="L4682" t="s">
        <v>1997</v>
      </c>
    </row>
    <row r="4683" spans="1:12" x14ac:dyDescent="0.2">
      <c r="A4683" t="s">
        <v>16392</v>
      </c>
      <c r="B4683" t="s">
        <v>5107</v>
      </c>
      <c r="C4683" t="s">
        <v>16393</v>
      </c>
      <c r="D4683" t="s">
        <v>167</v>
      </c>
      <c r="E4683" t="s">
        <v>16</v>
      </c>
      <c r="F4683">
        <v>28075</v>
      </c>
      <c r="G4683">
        <v>35.322259000000003</v>
      </c>
      <c r="H4683">
        <v>-80.645052000000007</v>
      </c>
      <c r="I4683">
        <v>3.5</v>
      </c>
      <c r="J4683">
        <v>17</v>
      </c>
      <c r="K4683">
        <v>1</v>
      </c>
      <c r="L4683" t="s">
        <v>3901</v>
      </c>
    </row>
    <row r="4684" spans="1:12" x14ac:dyDescent="0.2">
      <c r="A4684" t="s">
        <v>16394</v>
      </c>
      <c r="B4684" t="s">
        <v>7806</v>
      </c>
      <c r="C4684" t="s">
        <v>16395</v>
      </c>
      <c r="D4684" t="s">
        <v>135</v>
      </c>
      <c r="E4684" t="s">
        <v>16</v>
      </c>
      <c r="F4684">
        <v>28104</v>
      </c>
      <c r="G4684">
        <v>35.123663499999999</v>
      </c>
      <c r="H4684">
        <v>-80.652096299999997</v>
      </c>
      <c r="I4684">
        <v>2.5</v>
      </c>
      <c r="J4684">
        <v>3</v>
      </c>
      <c r="K4684">
        <v>0</v>
      </c>
      <c r="L4684" t="s">
        <v>3319</v>
      </c>
    </row>
    <row r="4685" spans="1:12" x14ac:dyDescent="0.2">
      <c r="A4685" t="s">
        <v>16396</v>
      </c>
      <c r="B4685" t="s">
        <v>16397</v>
      </c>
      <c r="C4685" t="s">
        <v>16398</v>
      </c>
      <c r="D4685" t="s">
        <v>21</v>
      </c>
      <c r="E4685" t="s">
        <v>16</v>
      </c>
      <c r="F4685">
        <v>28262</v>
      </c>
      <c r="G4685">
        <v>35.317193699999997</v>
      </c>
      <c r="H4685">
        <v>-80.740204000000006</v>
      </c>
      <c r="I4685">
        <v>1.5</v>
      </c>
      <c r="J4685">
        <v>3</v>
      </c>
      <c r="K4685">
        <v>1</v>
      </c>
      <c r="L4685" t="s">
        <v>287</v>
      </c>
    </row>
    <row r="4686" spans="1:12" x14ac:dyDescent="0.2">
      <c r="A4686" t="s">
        <v>16399</v>
      </c>
      <c r="B4686" t="s">
        <v>16400</v>
      </c>
      <c r="C4686" t="s">
        <v>16401</v>
      </c>
      <c r="D4686" t="s">
        <v>15</v>
      </c>
      <c r="E4686" t="s">
        <v>16</v>
      </c>
      <c r="F4686">
        <v>28031</v>
      </c>
      <c r="G4686">
        <v>35.487127000000001</v>
      </c>
      <c r="H4686">
        <v>-80.875072000000003</v>
      </c>
      <c r="I4686">
        <v>5</v>
      </c>
      <c r="J4686">
        <v>3</v>
      </c>
      <c r="K4686">
        <v>1</v>
      </c>
      <c r="L4686" t="s">
        <v>16402</v>
      </c>
    </row>
    <row r="4687" spans="1:12" x14ac:dyDescent="0.2">
      <c r="A4687" t="s">
        <v>16403</v>
      </c>
      <c r="B4687" t="s">
        <v>16404</v>
      </c>
      <c r="C4687" t="s">
        <v>16405</v>
      </c>
      <c r="D4687" t="s">
        <v>21</v>
      </c>
      <c r="E4687" t="s">
        <v>16</v>
      </c>
      <c r="F4687">
        <v>28204</v>
      </c>
      <c r="G4687">
        <v>35.216948899999998</v>
      </c>
      <c r="H4687">
        <v>-80.831219899999994</v>
      </c>
      <c r="I4687">
        <v>3.5</v>
      </c>
      <c r="J4687">
        <v>10</v>
      </c>
      <c r="K4687">
        <v>1</v>
      </c>
      <c r="L4687" t="s">
        <v>14284</v>
      </c>
    </row>
    <row r="4688" spans="1:12" x14ac:dyDescent="0.2">
      <c r="A4688" t="s">
        <v>16406</v>
      </c>
      <c r="B4688" t="s">
        <v>16407</v>
      </c>
      <c r="C4688" t="s">
        <v>16408</v>
      </c>
      <c r="D4688" t="s">
        <v>21</v>
      </c>
      <c r="E4688" t="s">
        <v>16</v>
      </c>
      <c r="F4688">
        <v>28210</v>
      </c>
      <c r="G4688">
        <v>35.152775099999999</v>
      </c>
      <c r="H4688">
        <v>-80.839392500000002</v>
      </c>
      <c r="I4688">
        <v>3.5</v>
      </c>
      <c r="J4688">
        <v>3</v>
      </c>
      <c r="K4688">
        <v>1</v>
      </c>
      <c r="L4688" t="s">
        <v>16409</v>
      </c>
    </row>
    <row r="4689" spans="1:12" x14ac:dyDescent="0.2">
      <c r="A4689" t="s">
        <v>16410</v>
      </c>
      <c r="B4689" t="s">
        <v>16411</v>
      </c>
      <c r="D4689" t="s">
        <v>239</v>
      </c>
      <c r="E4689" t="s">
        <v>16</v>
      </c>
      <c r="F4689">
        <v>28173</v>
      </c>
      <c r="G4689">
        <v>34.9245935</v>
      </c>
      <c r="H4689">
        <v>-80.743401899999995</v>
      </c>
      <c r="I4689">
        <v>5</v>
      </c>
      <c r="J4689">
        <v>4</v>
      </c>
      <c r="K4689">
        <v>1</v>
      </c>
      <c r="L4689" t="s">
        <v>16412</v>
      </c>
    </row>
    <row r="4690" spans="1:12" x14ac:dyDescent="0.2">
      <c r="A4690" t="s">
        <v>16413</v>
      </c>
      <c r="B4690" t="s">
        <v>16414</v>
      </c>
      <c r="D4690" t="s">
        <v>21</v>
      </c>
      <c r="E4690" t="s">
        <v>16</v>
      </c>
      <c r="G4690">
        <v>35.227086900000003</v>
      </c>
      <c r="H4690">
        <v>-80.843126699999999</v>
      </c>
      <c r="I4690">
        <v>3</v>
      </c>
      <c r="J4690">
        <v>8</v>
      </c>
      <c r="K4690">
        <v>1</v>
      </c>
      <c r="L4690" t="s">
        <v>13669</v>
      </c>
    </row>
    <row r="4691" spans="1:12" x14ac:dyDescent="0.2">
      <c r="A4691" t="s">
        <v>16415</v>
      </c>
      <c r="B4691" t="s">
        <v>16416</v>
      </c>
      <c r="C4691" t="s">
        <v>16417</v>
      </c>
      <c r="D4691" t="s">
        <v>21</v>
      </c>
      <c r="E4691" t="s">
        <v>16</v>
      </c>
      <c r="F4691">
        <v>28206</v>
      </c>
      <c r="G4691">
        <v>35.234422000000002</v>
      </c>
      <c r="H4691">
        <v>-80.827224999999999</v>
      </c>
      <c r="I4691">
        <v>3</v>
      </c>
      <c r="J4691">
        <v>65</v>
      </c>
      <c r="K4691">
        <v>1</v>
      </c>
      <c r="L4691" t="s">
        <v>16418</v>
      </c>
    </row>
    <row r="4692" spans="1:12" x14ac:dyDescent="0.2">
      <c r="A4692" t="s">
        <v>16419</v>
      </c>
      <c r="B4692" t="s">
        <v>16420</v>
      </c>
      <c r="C4692" t="s">
        <v>16421</v>
      </c>
      <c r="D4692" t="s">
        <v>239</v>
      </c>
      <c r="E4692" t="s">
        <v>16</v>
      </c>
      <c r="F4692">
        <v>28173</v>
      </c>
      <c r="G4692">
        <v>34.937832</v>
      </c>
      <c r="H4692">
        <v>-80.750411799999995</v>
      </c>
      <c r="I4692">
        <v>4</v>
      </c>
      <c r="J4692">
        <v>68</v>
      </c>
      <c r="K4692">
        <v>1</v>
      </c>
      <c r="L4692" t="s">
        <v>16422</v>
      </c>
    </row>
    <row r="4693" spans="1:12" x14ac:dyDescent="0.2">
      <c r="A4693" t="s">
        <v>16423</v>
      </c>
      <c r="B4693" t="s">
        <v>16424</v>
      </c>
      <c r="C4693" t="s">
        <v>16425</v>
      </c>
      <c r="D4693" t="s">
        <v>21</v>
      </c>
      <c r="E4693" t="s">
        <v>16</v>
      </c>
      <c r="F4693">
        <v>28202</v>
      </c>
      <c r="G4693">
        <v>35.231649500000003</v>
      </c>
      <c r="H4693">
        <v>-80.839630299999996</v>
      </c>
      <c r="I4693">
        <v>4</v>
      </c>
      <c r="J4693">
        <v>75</v>
      </c>
      <c r="K4693">
        <v>1</v>
      </c>
      <c r="L4693" t="s">
        <v>16426</v>
      </c>
    </row>
    <row r="4694" spans="1:12" x14ac:dyDescent="0.2">
      <c r="A4694" t="s">
        <v>16427</v>
      </c>
      <c r="B4694" t="s">
        <v>16428</v>
      </c>
      <c r="C4694" t="s">
        <v>16429</v>
      </c>
      <c r="D4694" t="s">
        <v>21</v>
      </c>
      <c r="E4694" t="s">
        <v>16</v>
      </c>
      <c r="F4694">
        <v>28211</v>
      </c>
      <c r="G4694">
        <v>35.187269999999998</v>
      </c>
      <c r="H4694">
        <v>-80.808813999999998</v>
      </c>
      <c r="I4694">
        <v>4</v>
      </c>
      <c r="J4694">
        <v>8</v>
      </c>
      <c r="K4694">
        <v>1</v>
      </c>
      <c r="L4694" t="s">
        <v>1041</v>
      </c>
    </row>
    <row r="4695" spans="1:12" x14ac:dyDescent="0.2">
      <c r="A4695" t="s">
        <v>16430</v>
      </c>
      <c r="B4695" t="s">
        <v>8273</v>
      </c>
      <c r="C4695" t="s">
        <v>16431</v>
      </c>
      <c r="D4695" t="s">
        <v>21</v>
      </c>
      <c r="E4695" t="s">
        <v>16</v>
      </c>
      <c r="F4695">
        <v>28226</v>
      </c>
      <c r="G4695">
        <v>35.098199999999999</v>
      </c>
      <c r="H4695">
        <v>-80.782767000000007</v>
      </c>
      <c r="I4695">
        <v>2</v>
      </c>
      <c r="J4695">
        <v>45</v>
      </c>
      <c r="K4695">
        <v>1</v>
      </c>
      <c r="L4695" t="s">
        <v>16432</v>
      </c>
    </row>
    <row r="4696" spans="1:12" x14ac:dyDescent="0.2">
      <c r="A4696" t="s">
        <v>16433</v>
      </c>
      <c r="B4696" t="s">
        <v>16434</v>
      </c>
      <c r="C4696" t="s">
        <v>16435</v>
      </c>
      <c r="D4696" t="s">
        <v>39</v>
      </c>
      <c r="E4696" t="s">
        <v>16</v>
      </c>
      <c r="F4696">
        <v>28027</v>
      </c>
      <c r="G4696">
        <v>35.416722540599999</v>
      </c>
      <c r="H4696">
        <v>-80.676548728399993</v>
      </c>
      <c r="I4696">
        <v>3.5</v>
      </c>
      <c r="J4696">
        <v>79</v>
      </c>
      <c r="K4696">
        <v>1</v>
      </c>
      <c r="L4696" t="s">
        <v>12563</v>
      </c>
    </row>
    <row r="4697" spans="1:12" x14ac:dyDescent="0.2">
      <c r="A4697" t="s">
        <v>16436</v>
      </c>
      <c r="B4697" t="s">
        <v>16437</v>
      </c>
      <c r="C4697" t="s">
        <v>16438</v>
      </c>
      <c r="D4697" t="s">
        <v>167</v>
      </c>
      <c r="E4697" t="s">
        <v>16</v>
      </c>
      <c r="F4697">
        <v>28075</v>
      </c>
      <c r="G4697">
        <v>35.326439899999997</v>
      </c>
      <c r="H4697">
        <v>-80.646608499999999</v>
      </c>
      <c r="I4697">
        <v>4.5</v>
      </c>
      <c r="J4697">
        <v>14</v>
      </c>
      <c r="K4697">
        <v>1</v>
      </c>
      <c r="L4697" t="s">
        <v>10838</v>
      </c>
    </row>
    <row r="4698" spans="1:12" x14ac:dyDescent="0.2">
      <c r="A4698" t="s">
        <v>16439</v>
      </c>
      <c r="B4698" t="s">
        <v>3204</v>
      </c>
      <c r="C4698" t="s">
        <v>16440</v>
      </c>
      <c r="D4698" t="s">
        <v>21</v>
      </c>
      <c r="E4698" t="s">
        <v>16</v>
      </c>
      <c r="F4698">
        <v>28277</v>
      </c>
      <c r="G4698">
        <v>35.062322600000002</v>
      </c>
      <c r="H4698">
        <v>-80.771753899999993</v>
      </c>
      <c r="I4698">
        <v>2</v>
      </c>
      <c r="J4698">
        <v>8</v>
      </c>
      <c r="K4698">
        <v>1</v>
      </c>
      <c r="L4698" t="s">
        <v>3212</v>
      </c>
    </row>
    <row r="4699" spans="1:12" x14ac:dyDescent="0.2">
      <c r="A4699" t="s">
        <v>16441</v>
      </c>
      <c r="B4699" t="s">
        <v>16442</v>
      </c>
      <c r="C4699" t="s">
        <v>16443</v>
      </c>
      <c r="D4699" t="s">
        <v>21</v>
      </c>
      <c r="E4699" t="s">
        <v>16</v>
      </c>
      <c r="F4699">
        <v>28273</v>
      </c>
      <c r="G4699">
        <v>35.118532000000002</v>
      </c>
      <c r="H4699">
        <v>-80.915458999999998</v>
      </c>
      <c r="I4699">
        <v>3.5</v>
      </c>
      <c r="J4699">
        <v>3</v>
      </c>
      <c r="K4699">
        <v>1</v>
      </c>
      <c r="L4699" t="s">
        <v>16444</v>
      </c>
    </row>
    <row r="4700" spans="1:12" x14ac:dyDescent="0.2">
      <c r="A4700" t="s">
        <v>16445</v>
      </c>
      <c r="B4700" t="s">
        <v>16446</v>
      </c>
      <c r="C4700" t="s">
        <v>16447</v>
      </c>
      <c r="D4700" t="s">
        <v>21</v>
      </c>
      <c r="E4700" t="s">
        <v>16</v>
      </c>
      <c r="F4700">
        <v>28202</v>
      </c>
      <c r="G4700">
        <v>35.231762000000003</v>
      </c>
      <c r="H4700">
        <v>-80.845692999999997</v>
      </c>
      <c r="I4700">
        <v>2.5</v>
      </c>
      <c r="J4700">
        <v>7</v>
      </c>
      <c r="K4700">
        <v>1</v>
      </c>
      <c r="L4700" t="s">
        <v>16448</v>
      </c>
    </row>
    <row r="4701" spans="1:12" x14ac:dyDescent="0.2">
      <c r="A4701" t="s">
        <v>16449</v>
      </c>
      <c r="B4701" t="s">
        <v>16450</v>
      </c>
      <c r="C4701" t="s">
        <v>16451</v>
      </c>
      <c r="D4701" t="s">
        <v>21</v>
      </c>
      <c r="E4701" t="s">
        <v>16</v>
      </c>
      <c r="F4701">
        <v>28277</v>
      </c>
      <c r="G4701">
        <v>35.062013</v>
      </c>
      <c r="H4701">
        <v>-80.818560000000005</v>
      </c>
      <c r="I4701">
        <v>3.5</v>
      </c>
      <c r="J4701">
        <v>159</v>
      </c>
      <c r="K4701">
        <v>1</v>
      </c>
      <c r="L4701" t="s">
        <v>1091</v>
      </c>
    </row>
    <row r="4702" spans="1:12" x14ac:dyDescent="0.2">
      <c r="A4702" t="s">
        <v>16452</v>
      </c>
      <c r="B4702" t="s">
        <v>16453</v>
      </c>
      <c r="C4702" t="s">
        <v>1542</v>
      </c>
      <c r="D4702" t="s">
        <v>15</v>
      </c>
      <c r="E4702" t="s">
        <v>16</v>
      </c>
      <c r="F4702">
        <v>28031</v>
      </c>
      <c r="G4702">
        <v>35.485164599999997</v>
      </c>
      <c r="H4702">
        <v>-80.876257899999999</v>
      </c>
      <c r="I4702">
        <v>2</v>
      </c>
      <c r="J4702">
        <v>3</v>
      </c>
      <c r="K4702">
        <v>1</v>
      </c>
      <c r="L4702" t="s">
        <v>16454</v>
      </c>
    </row>
    <row r="4703" spans="1:12" x14ac:dyDescent="0.2">
      <c r="A4703" t="s">
        <v>16455</v>
      </c>
      <c r="B4703" t="s">
        <v>16456</v>
      </c>
      <c r="C4703" t="s">
        <v>16457</v>
      </c>
      <c r="D4703" t="s">
        <v>39</v>
      </c>
      <c r="E4703" t="s">
        <v>16</v>
      </c>
      <c r="F4703">
        <v>28027</v>
      </c>
      <c r="G4703">
        <v>35.3753758</v>
      </c>
      <c r="H4703">
        <v>-80.7249932</v>
      </c>
      <c r="I4703">
        <v>4</v>
      </c>
      <c r="J4703">
        <v>5</v>
      </c>
      <c r="K4703">
        <v>1</v>
      </c>
      <c r="L4703" t="s">
        <v>16458</v>
      </c>
    </row>
    <row r="4704" spans="1:12" x14ac:dyDescent="0.2">
      <c r="A4704" t="s">
        <v>16459</v>
      </c>
      <c r="B4704" t="s">
        <v>16460</v>
      </c>
      <c r="C4704" t="s">
        <v>16461</v>
      </c>
      <c r="D4704" t="s">
        <v>21</v>
      </c>
      <c r="E4704" t="s">
        <v>16</v>
      </c>
      <c r="F4704">
        <v>28205</v>
      </c>
      <c r="G4704">
        <v>35.201757102199998</v>
      </c>
      <c r="H4704">
        <v>-80.761922970399993</v>
      </c>
      <c r="I4704">
        <v>3.5</v>
      </c>
      <c r="J4704">
        <v>49</v>
      </c>
      <c r="K4704">
        <v>1</v>
      </c>
      <c r="L4704" t="s">
        <v>16462</v>
      </c>
    </row>
    <row r="4705" spans="1:12" x14ac:dyDescent="0.2">
      <c r="A4705" t="s">
        <v>16463</v>
      </c>
      <c r="B4705" t="s">
        <v>2257</v>
      </c>
      <c r="C4705" t="s">
        <v>16341</v>
      </c>
      <c r="D4705" t="s">
        <v>21</v>
      </c>
      <c r="E4705" t="s">
        <v>16</v>
      </c>
      <c r="F4705">
        <v>28270</v>
      </c>
      <c r="G4705">
        <v>35.135115900000002</v>
      </c>
      <c r="H4705">
        <v>-80.736642599999996</v>
      </c>
      <c r="I4705">
        <v>3</v>
      </c>
      <c r="J4705">
        <v>18</v>
      </c>
      <c r="K4705">
        <v>1</v>
      </c>
      <c r="L4705" t="s">
        <v>16464</v>
      </c>
    </row>
    <row r="4706" spans="1:12" x14ac:dyDescent="0.2">
      <c r="A4706" t="s">
        <v>16465</v>
      </c>
      <c r="B4706" t="s">
        <v>16466</v>
      </c>
      <c r="C4706" t="s">
        <v>16467</v>
      </c>
      <c r="D4706" t="s">
        <v>21</v>
      </c>
      <c r="E4706" t="s">
        <v>16</v>
      </c>
      <c r="F4706">
        <v>28202</v>
      </c>
      <c r="G4706">
        <v>35.22457</v>
      </c>
      <c r="H4706">
        <v>-80.848196000000002</v>
      </c>
      <c r="I4706">
        <v>3</v>
      </c>
      <c r="J4706">
        <v>11</v>
      </c>
      <c r="K4706">
        <v>0</v>
      </c>
      <c r="L4706" t="s">
        <v>16468</v>
      </c>
    </row>
    <row r="4707" spans="1:12" x14ac:dyDescent="0.2">
      <c r="A4707" t="s">
        <v>16469</v>
      </c>
      <c r="B4707" t="s">
        <v>16470</v>
      </c>
      <c r="C4707" t="s">
        <v>16471</v>
      </c>
      <c r="D4707" t="s">
        <v>135</v>
      </c>
      <c r="E4707" t="s">
        <v>16</v>
      </c>
      <c r="F4707">
        <v>28104</v>
      </c>
      <c r="G4707">
        <v>35.145002900000001</v>
      </c>
      <c r="H4707">
        <v>-80.608884200000006</v>
      </c>
      <c r="I4707">
        <v>5</v>
      </c>
      <c r="J4707">
        <v>3</v>
      </c>
      <c r="K4707">
        <v>1</v>
      </c>
      <c r="L4707" t="s">
        <v>16472</v>
      </c>
    </row>
    <row r="4708" spans="1:12" x14ac:dyDescent="0.2">
      <c r="A4708" t="s">
        <v>16473</v>
      </c>
      <c r="B4708" t="s">
        <v>16474</v>
      </c>
      <c r="C4708" t="s">
        <v>16475</v>
      </c>
      <c r="D4708" t="s">
        <v>39</v>
      </c>
      <c r="E4708" t="s">
        <v>16</v>
      </c>
      <c r="F4708">
        <v>28027</v>
      </c>
      <c r="G4708">
        <v>35.410971637800003</v>
      </c>
      <c r="H4708">
        <v>-80.666484899099999</v>
      </c>
      <c r="I4708">
        <v>4</v>
      </c>
      <c r="J4708">
        <v>136</v>
      </c>
      <c r="K4708">
        <v>1</v>
      </c>
      <c r="L4708" t="s">
        <v>4358</v>
      </c>
    </row>
    <row r="4709" spans="1:12" x14ac:dyDescent="0.2">
      <c r="A4709" t="s">
        <v>16476</v>
      </c>
      <c r="B4709" t="s">
        <v>16477</v>
      </c>
      <c r="C4709" t="s">
        <v>16478</v>
      </c>
      <c r="D4709" t="s">
        <v>39</v>
      </c>
      <c r="E4709" t="s">
        <v>16</v>
      </c>
      <c r="F4709">
        <v>28027</v>
      </c>
      <c r="G4709">
        <v>35.444706199999999</v>
      </c>
      <c r="H4709">
        <v>-80.624196799999893</v>
      </c>
      <c r="I4709">
        <v>3.5</v>
      </c>
      <c r="J4709">
        <v>47</v>
      </c>
      <c r="K4709">
        <v>1</v>
      </c>
      <c r="L4709" t="s">
        <v>1323</v>
      </c>
    </row>
    <row r="4710" spans="1:12" x14ac:dyDescent="0.2">
      <c r="A4710" t="s">
        <v>16479</v>
      </c>
      <c r="B4710" t="s">
        <v>5115</v>
      </c>
      <c r="C4710" t="s">
        <v>11738</v>
      </c>
      <c r="D4710" t="s">
        <v>21</v>
      </c>
      <c r="E4710" t="s">
        <v>16</v>
      </c>
      <c r="F4710">
        <v>28203</v>
      </c>
      <c r="G4710">
        <v>35.201812500000003</v>
      </c>
      <c r="H4710">
        <v>-80.843790200000001</v>
      </c>
      <c r="I4710">
        <v>4.5</v>
      </c>
      <c r="J4710">
        <v>106</v>
      </c>
      <c r="K4710">
        <v>1</v>
      </c>
      <c r="L4710" t="s">
        <v>16480</v>
      </c>
    </row>
    <row r="4711" spans="1:12" x14ac:dyDescent="0.2">
      <c r="A4711" t="s">
        <v>16481</v>
      </c>
      <c r="B4711" t="s">
        <v>16482</v>
      </c>
      <c r="C4711" t="s">
        <v>16483</v>
      </c>
      <c r="D4711" t="s">
        <v>21</v>
      </c>
      <c r="E4711" t="s">
        <v>16</v>
      </c>
      <c r="F4711">
        <v>28202</v>
      </c>
      <c r="G4711">
        <v>35.232587899999999</v>
      </c>
      <c r="H4711">
        <v>-80.845089099999996</v>
      </c>
      <c r="I4711">
        <v>2</v>
      </c>
      <c r="J4711">
        <v>10</v>
      </c>
      <c r="K4711">
        <v>0</v>
      </c>
      <c r="L4711" t="s">
        <v>16484</v>
      </c>
    </row>
    <row r="4712" spans="1:12" x14ac:dyDescent="0.2">
      <c r="A4712" t="s">
        <v>16485</v>
      </c>
      <c r="B4712" t="s">
        <v>16486</v>
      </c>
      <c r="C4712" t="s">
        <v>16487</v>
      </c>
      <c r="D4712" t="s">
        <v>588</v>
      </c>
      <c r="E4712" t="s">
        <v>16</v>
      </c>
      <c r="F4712">
        <v>28110</v>
      </c>
      <c r="G4712">
        <v>35.047291999999999</v>
      </c>
      <c r="H4712">
        <v>-80.613738999999995</v>
      </c>
      <c r="I4712">
        <v>3</v>
      </c>
      <c r="J4712">
        <v>3</v>
      </c>
      <c r="K4712">
        <v>0</v>
      </c>
      <c r="L4712" t="s">
        <v>16488</v>
      </c>
    </row>
    <row r="4713" spans="1:12" x14ac:dyDescent="0.2">
      <c r="A4713" t="s">
        <v>16489</v>
      </c>
      <c r="B4713" t="s">
        <v>16490</v>
      </c>
      <c r="C4713" t="s">
        <v>12037</v>
      </c>
      <c r="D4713" t="s">
        <v>21</v>
      </c>
      <c r="E4713" t="s">
        <v>16</v>
      </c>
      <c r="F4713">
        <v>28216</v>
      </c>
      <c r="G4713">
        <v>35.240149000000002</v>
      </c>
      <c r="H4713">
        <v>-80.859020000000001</v>
      </c>
      <c r="I4713">
        <v>4</v>
      </c>
      <c r="J4713">
        <v>5</v>
      </c>
      <c r="K4713">
        <v>0</v>
      </c>
      <c r="L4713" t="s">
        <v>16491</v>
      </c>
    </row>
    <row r="4714" spans="1:12" x14ac:dyDescent="0.2">
      <c r="A4714" t="s">
        <v>16492</v>
      </c>
      <c r="B4714" t="s">
        <v>16493</v>
      </c>
      <c r="C4714" t="s">
        <v>16494</v>
      </c>
      <c r="D4714" t="s">
        <v>21</v>
      </c>
      <c r="E4714" t="s">
        <v>16</v>
      </c>
      <c r="F4714">
        <v>28269</v>
      </c>
      <c r="G4714">
        <v>35.350118700000003</v>
      </c>
      <c r="H4714">
        <v>-80.842932200000007</v>
      </c>
      <c r="I4714">
        <v>4</v>
      </c>
      <c r="J4714">
        <v>120</v>
      </c>
      <c r="K4714">
        <v>1</v>
      </c>
      <c r="L4714" t="s">
        <v>16495</v>
      </c>
    </row>
    <row r="4715" spans="1:12" x14ac:dyDescent="0.2">
      <c r="A4715" t="s">
        <v>16496</v>
      </c>
      <c r="B4715" t="s">
        <v>16497</v>
      </c>
      <c r="C4715" t="s">
        <v>16498</v>
      </c>
      <c r="D4715" t="s">
        <v>39</v>
      </c>
      <c r="E4715" t="s">
        <v>16</v>
      </c>
      <c r="F4715">
        <v>28025</v>
      </c>
      <c r="G4715">
        <v>35.409428800000001</v>
      </c>
      <c r="H4715">
        <v>-80.5804495</v>
      </c>
      <c r="I4715">
        <v>3.5</v>
      </c>
      <c r="J4715">
        <v>76</v>
      </c>
      <c r="K4715">
        <v>1</v>
      </c>
      <c r="L4715" t="s">
        <v>16499</v>
      </c>
    </row>
    <row r="4716" spans="1:12" x14ac:dyDescent="0.2">
      <c r="A4716" t="s">
        <v>16500</v>
      </c>
      <c r="B4716" t="s">
        <v>8827</v>
      </c>
      <c r="C4716" t="s">
        <v>16501</v>
      </c>
      <c r="D4716" t="s">
        <v>21</v>
      </c>
      <c r="E4716" t="s">
        <v>16</v>
      </c>
      <c r="F4716">
        <v>28203</v>
      </c>
      <c r="G4716">
        <v>35.2146586</v>
      </c>
      <c r="H4716">
        <v>-80.859919300000001</v>
      </c>
      <c r="I4716">
        <v>2.5</v>
      </c>
      <c r="J4716">
        <v>5</v>
      </c>
      <c r="K4716">
        <v>0</v>
      </c>
      <c r="L4716" t="s">
        <v>16502</v>
      </c>
    </row>
    <row r="4717" spans="1:12" x14ac:dyDescent="0.2">
      <c r="A4717" t="s">
        <v>16503</v>
      </c>
      <c r="B4717" t="s">
        <v>12694</v>
      </c>
      <c r="C4717" t="s">
        <v>16504</v>
      </c>
      <c r="D4717" t="s">
        <v>21</v>
      </c>
      <c r="E4717" t="s">
        <v>16</v>
      </c>
      <c r="F4717">
        <v>28273</v>
      </c>
      <c r="G4717">
        <v>35.119010158899997</v>
      </c>
      <c r="H4717">
        <v>-80.957414433400004</v>
      </c>
      <c r="I4717">
        <v>2</v>
      </c>
      <c r="J4717">
        <v>37</v>
      </c>
      <c r="K4717">
        <v>1</v>
      </c>
      <c r="L4717" t="s">
        <v>16505</v>
      </c>
    </row>
    <row r="4718" spans="1:12" x14ac:dyDescent="0.2">
      <c r="A4718" t="s">
        <v>16506</v>
      </c>
      <c r="B4718" t="s">
        <v>16507</v>
      </c>
      <c r="C4718" t="s">
        <v>16508</v>
      </c>
      <c r="D4718" t="s">
        <v>21</v>
      </c>
      <c r="E4718" t="s">
        <v>16</v>
      </c>
      <c r="F4718">
        <v>28262</v>
      </c>
      <c r="G4718">
        <v>35.298417399999998</v>
      </c>
      <c r="H4718">
        <v>-80.755278000000004</v>
      </c>
      <c r="I4718">
        <v>2.5</v>
      </c>
      <c r="J4718">
        <v>5</v>
      </c>
      <c r="K4718">
        <v>1</v>
      </c>
      <c r="L4718" t="s">
        <v>16509</v>
      </c>
    </row>
    <row r="4719" spans="1:12" x14ac:dyDescent="0.2">
      <c r="A4719" t="s">
        <v>16510</v>
      </c>
      <c r="B4719" t="s">
        <v>3444</v>
      </c>
      <c r="C4719" t="s">
        <v>16511</v>
      </c>
      <c r="D4719" t="s">
        <v>21</v>
      </c>
      <c r="E4719" t="s">
        <v>16</v>
      </c>
      <c r="F4719">
        <v>28210</v>
      </c>
      <c r="G4719">
        <v>35.095357</v>
      </c>
      <c r="H4719">
        <v>-80.786930999999996</v>
      </c>
      <c r="I4719">
        <v>4</v>
      </c>
      <c r="J4719">
        <v>8</v>
      </c>
      <c r="K4719">
        <v>0</v>
      </c>
      <c r="L4719" t="s">
        <v>16512</v>
      </c>
    </row>
    <row r="4720" spans="1:12" x14ac:dyDescent="0.2">
      <c r="A4720" t="s">
        <v>16513</v>
      </c>
      <c r="B4720" t="s">
        <v>16514</v>
      </c>
      <c r="D4720" t="s">
        <v>239</v>
      </c>
      <c r="E4720" t="s">
        <v>16</v>
      </c>
      <c r="F4720">
        <v>28173</v>
      </c>
      <c r="G4720">
        <v>34.925105000000002</v>
      </c>
      <c r="H4720">
        <v>-80.72775</v>
      </c>
      <c r="I4720">
        <v>2.5</v>
      </c>
      <c r="J4720">
        <v>3</v>
      </c>
      <c r="K4720">
        <v>1</v>
      </c>
      <c r="L4720" t="s">
        <v>15523</v>
      </c>
    </row>
    <row r="4721" spans="1:12" x14ac:dyDescent="0.2">
      <c r="A4721" t="s">
        <v>16515</v>
      </c>
      <c r="B4721" t="s">
        <v>2239</v>
      </c>
      <c r="C4721" t="s">
        <v>16516</v>
      </c>
      <c r="D4721" t="s">
        <v>135</v>
      </c>
      <c r="E4721" t="s">
        <v>16</v>
      </c>
      <c r="F4721">
        <v>28105</v>
      </c>
      <c r="G4721">
        <v>35.082299999999996</v>
      </c>
      <c r="H4721">
        <v>-80.727099999999993</v>
      </c>
      <c r="I4721">
        <v>2</v>
      </c>
      <c r="J4721">
        <v>6</v>
      </c>
      <c r="K4721">
        <v>1</v>
      </c>
      <c r="L4721" t="s">
        <v>16517</v>
      </c>
    </row>
    <row r="4722" spans="1:12" x14ac:dyDescent="0.2">
      <c r="A4722" t="s">
        <v>16518</v>
      </c>
      <c r="B4722" t="s">
        <v>16519</v>
      </c>
      <c r="C4722" t="s">
        <v>16520</v>
      </c>
      <c r="D4722" t="s">
        <v>15</v>
      </c>
      <c r="E4722" t="s">
        <v>16</v>
      </c>
      <c r="F4722">
        <v>28031</v>
      </c>
      <c r="G4722">
        <v>35.458536199999998</v>
      </c>
      <c r="H4722">
        <v>-80.854190200000005</v>
      </c>
      <c r="I4722">
        <v>4.5</v>
      </c>
      <c r="J4722">
        <v>6</v>
      </c>
      <c r="K4722">
        <v>1</v>
      </c>
      <c r="L4722" t="s">
        <v>16521</v>
      </c>
    </row>
    <row r="4723" spans="1:12" x14ac:dyDescent="0.2">
      <c r="A4723" t="s">
        <v>16522</v>
      </c>
      <c r="B4723" t="s">
        <v>16523</v>
      </c>
      <c r="C4723" t="s">
        <v>16524</v>
      </c>
      <c r="D4723" t="s">
        <v>135</v>
      </c>
      <c r="E4723" t="s">
        <v>16</v>
      </c>
      <c r="F4723">
        <v>28105</v>
      </c>
      <c r="G4723">
        <v>35.117981200000003</v>
      </c>
      <c r="H4723">
        <v>-80.718799700000005</v>
      </c>
      <c r="I4723">
        <v>4</v>
      </c>
      <c r="J4723">
        <v>3</v>
      </c>
      <c r="K4723">
        <v>1</v>
      </c>
      <c r="L4723" t="s">
        <v>16525</v>
      </c>
    </row>
    <row r="4724" spans="1:12" x14ac:dyDescent="0.2">
      <c r="A4724" t="s">
        <v>16526</v>
      </c>
      <c r="B4724" t="s">
        <v>16527</v>
      </c>
      <c r="C4724" t="s">
        <v>16528</v>
      </c>
      <c r="D4724" t="s">
        <v>21</v>
      </c>
      <c r="E4724" t="s">
        <v>16</v>
      </c>
      <c r="F4724">
        <v>28262</v>
      </c>
      <c r="G4724">
        <v>35.312168100000001</v>
      </c>
      <c r="H4724">
        <v>-80.745097400000006</v>
      </c>
      <c r="I4724">
        <v>4</v>
      </c>
      <c r="J4724">
        <v>97</v>
      </c>
      <c r="K4724">
        <v>1</v>
      </c>
      <c r="L4724" t="s">
        <v>176</v>
      </c>
    </row>
    <row r="4725" spans="1:12" x14ac:dyDescent="0.2">
      <c r="A4725" t="s">
        <v>16529</v>
      </c>
      <c r="B4725" t="s">
        <v>1822</v>
      </c>
      <c r="C4725" t="s">
        <v>16530</v>
      </c>
      <c r="D4725" t="s">
        <v>456</v>
      </c>
      <c r="E4725" t="s">
        <v>16</v>
      </c>
      <c r="F4725">
        <v>28012</v>
      </c>
      <c r="G4725">
        <v>35.251100193600003</v>
      </c>
      <c r="H4725">
        <v>-81.028284466100004</v>
      </c>
      <c r="I4725">
        <v>2.5</v>
      </c>
      <c r="J4725">
        <v>7</v>
      </c>
      <c r="K4725">
        <v>1</v>
      </c>
      <c r="L4725" t="s">
        <v>16531</v>
      </c>
    </row>
    <row r="4726" spans="1:12" x14ac:dyDescent="0.2">
      <c r="A4726" t="s">
        <v>16532</v>
      </c>
      <c r="B4726" t="s">
        <v>16533</v>
      </c>
      <c r="C4726" t="s">
        <v>16534</v>
      </c>
      <c r="D4726" t="s">
        <v>39</v>
      </c>
      <c r="E4726" t="s">
        <v>16</v>
      </c>
      <c r="F4726">
        <v>28027</v>
      </c>
      <c r="G4726">
        <v>35.385223699999997</v>
      </c>
      <c r="H4726">
        <v>-80.598279300000002</v>
      </c>
      <c r="I4726">
        <v>5</v>
      </c>
      <c r="J4726">
        <v>5</v>
      </c>
      <c r="K4726">
        <v>1</v>
      </c>
      <c r="L4726" t="s">
        <v>16535</v>
      </c>
    </row>
    <row r="4727" spans="1:12" x14ac:dyDescent="0.2">
      <c r="A4727" t="s">
        <v>16536</v>
      </c>
      <c r="B4727" t="s">
        <v>16537</v>
      </c>
      <c r="C4727" t="s">
        <v>16538</v>
      </c>
      <c r="D4727" t="s">
        <v>21</v>
      </c>
      <c r="E4727" t="s">
        <v>16</v>
      </c>
      <c r="F4727">
        <v>28207</v>
      </c>
      <c r="G4727">
        <v>35.197944399999997</v>
      </c>
      <c r="H4727">
        <v>-80.825632499999998</v>
      </c>
      <c r="I4727">
        <v>5</v>
      </c>
      <c r="J4727">
        <v>6</v>
      </c>
      <c r="K4727">
        <v>1</v>
      </c>
      <c r="L4727" t="s">
        <v>16539</v>
      </c>
    </row>
    <row r="4728" spans="1:12" x14ac:dyDescent="0.2">
      <c r="A4728" t="s">
        <v>16540</v>
      </c>
      <c r="B4728" t="s">
        <v>16541</v>
      </c>
      <c r="C4728" t="s">
        <v>16542</v>
      </c>
      <c r="D4728" t="s">
        <v>21</v>
      </c>
      <c r="E4728" t="s">
        <v>16</v>
      </c>
      <c r="F4728">
        <v>28204</v>
      </c>
      <c r="G4728">
        <v>35.225586499999999</v>
      </c>
      <c r="H4728">
        <v>-80.824729599999998</v>
      </c>
      <c r="I4728">
        <v>3</v>
      </c>
      <c r="J4728">
        <v>41</v>
      </c>
      <c r="K4728">
        <v>1</v>
      </c>
      <c r="L4728" t="s">
        <v>16543</v>
      </c>
    </row>
    <row r="4729" spans="1:12" x14ac:dyDescent="0.2">
      <c r="A4729" t="s">
        <v>16544</v>
      </c>
      <c r="B4729" t="s">
        <v>16545</v>
      </c>
      <c r="C4729" t="s">
        <v>16546</v>
      </c>
      <c r="D4729" t="s">
        <v>21</v>
      </c>
      <c r="E4729" t="s">
        <v>16</v>
      </c>
      <c r="F4729">
        <v>28203</v>
      </c>
      <c r="G4729">
        <v>35.202310147600002</v>
      </c>
      <c r="H4729">
        <v>-80.845727238999999</v>
      </c>
      <c r="I4729">
        <v>3</v>
      </c>
      <c r="J4729">
        <v>8</v>
      </c>
      <c r="K4729">
        <v>1</v>
      </c>
      <c r="L4729" t="s">
        <v>16547</v>
      </c>
    </row>
    <row r="4730" spans="1:12" x14ac:dyDescent="0.2">
      <c r="A4730" t="s">
        <v>16548</v>
      </c>
      <c r="B4730" t="s">
        <v>16549</v>
      </c>
      <c r="C4730" t="s">
        <v>16550</v>
      </c>
      <c r="D4730" t="s">
        <v>26</v>
      </c>
      <c r="E4730" t="s">
        <v>16</v>
      </c>
      <c r="F4730">
        <v>28078</v>
      </c>
      <c r="G4730">
        <v>35.401060700000002</v>
      </c>
      <c r="H4730">
        <v>-80.865842499999999</v>
      </c>
      <c r="I4730">
        <v>4</v>
      </c>
      <c r="J4730">
        <v>6</v>
      </c>
      <c r="K4730">
        <v>1</v>
      </c>
      <c r="L4730" t="s">
        <v>16551</v>
      </c>
    </row>
    <row r="4731" spans="1:12" x14ac:dyDescent="0.2">
      <c r="A4731" t="s">
        <v>16552</v>
      </c>
      <c r="B4731" t="s">
        <v>3660</v>
      </c>
      <c r="C4731" t="s">
        <v>16553</v>
      </c>
      <c r="D4731" t="s">
        <v>21</v>
      </c>
      <c r="E4731" t="s">
        <v>16</v>
      </c>
      <c r="F4731">
        <v>28262</v>
      </c>
      <c r="G4731">
        <v>35.300730000000001</v>
      </c>
      <c r="H4731">
        <v>-80.802069000000003</v>
      </c>
      <c r="I4731">
        <v>5</v>
      </c>
      <c r="J4731">
        <v>12</v>
      </c>
      <c r="K4731">
        <v>1</v>
      </c>
      <c r="L4731" t="s">
        <v>713</v>
      </c>
    </row>
    <row r="4732" spans="1:12" x14ac:dyDescent="0.2">
      <c r="A4732" t="s">
        <v>16554</v>
      </c>
      <c r="B4732" t="s">
        <v>16555</v>
      </c>
      <c r="C4732" t="s">
        <v>16556</v>
      </c>
      <c r="D4732" t="s">
        <v>39</v>
      </c>
      <c r="E4732" t="s">
        <v>16</v>
      </c>
      <c r="F4732">
        <v>28025</v>
      </c>
      <c r="G4732">
        <v>35.256222000000001</v>
      </c>
      <c r="H4732">
        <v>-80.599965100000006</v>
      </c>
      <c r="I4732">
        <v>4</v>
      </c>
      <c r="J4732">
        <v>6</v>
      </c>
      <c r="K4732">
        <v>1</v>
      </c>
      <c r="L4732" t="s">
        <v>666</v>
      </c>
    </row>
    <row r="4733" spans="1:12" x14ac:dyDescent="0.2">
      <c r="A4733" t="s">
        <v>16557</v>
      </c>
      <c r="B4733" t="s">
        <v>16558</v>
      </c>
      <c r="C4733" t="s">
        <v>16559</v>
      </c>
      <c r="D4733" t="s">
        <v>21</v>
      </c>
      <c r="E4733" t="s">
        <v>16</v>
      </c>
      <c r="F4733">
        <v>28277</v>
      </c>
      <c r="G4733">
        <v>35.034004600000003</v>
      </c>
      <c r="H4733">
        <v>-80.8047732</v>
      </c>
      <c r="I4733">
        <v>3</v>
      </c>
      <c r="J4733">
        <v>105</v>
      </c>
      <c r="K4733">
        <v>1</v>
      </c>
      <c r="L4733" t="s">
        <v>16560</v>
      </c>
    </row>
    <row r="4734" spans="1:12" x14ac:dyDescent="0.2">
      <c r="A4734" t="s">
        <v>16561</v>
      </c>
      <c r="B4734" t="s">
        <v>3317</v>
      </c>
      <c r="C4734" t="s">
        <v>16562</v>
      </c>
      <c r="D4734" t="s">
        <v>21</v>
      </c>
      <c r="E4734" t="s">
        <v>16</v>
      </c>
      <c r="F4734">
        <v>28262</v>
      </c>
      <c r="G4734">
        <v>35.296784099999897</v>
      </c>
      <c r="H4734">
        <v>-80.754069299999998</v>
      </c>
      <c r="I4734">
        <v>2.5</v>
      </c>
      <c r="J4734">
        <v>25</v>
      </c>
      <c r="K4734">
        <v>1</v>
      </c>
      <c r="L4734" t="s">
        <v>16563</v>
      </c>
    </row>
    <row r="4735" spans="1:12" x14ac:dyDescent="0.2">
      <c r="A4735" t="s">
        <v>16564</v>
      </c>
      <c r="B4735" t="s">
        <v>6805</v>
      </c>
      <c r="C4735" t="s">
        <v>16565</v>
      </c>
      <c r="D4735" t="s">
        <v>39</v>
      </c>
      <c r="E4735" t="s">
        <v>16</v>
      </c>
      <c r="F4735">
        <v>28027</v>
      </c>
      <c r="G4735">
        <v>35.427826167399999</v>
      </c>
      <c r="H4735">
        <v>-80.611237138500002</v>
      </c>
      <c r="I4735">
        <v>2.5</v>
      </c>
      <c r="J4735">
        <v>7</v>
      </c>
      <c r="K4735">
        <v>1</v>
      </c>
      <c r="L4735" t="s">
        <v>16566</v>
      </c>
    </row>
    <row r="4736" spans="1:12" x14ac:dyDescent="0.2">
      <c r="A4736" t="s">
        <v>16567</v>
      </c>
      <c r="B4736" t="s">
        <v>12694</v>
      </c>
      <c r="C4736" t="s">
        <v>16568</v>
      </c>
      <c r="D4736" t="s">
        <v>601</v>
      </c>
      <c r="E4736" t="s">
        <v>16</v>
      </c>
      <c r="F4736">
        <v>28083</v>
      </c>
      <c r="G4736">
        <v>35.451466390500002</v>
      </c>
      <c r="H4736">
        <v>-80.606011524799996</v>
      </c>
      <c r="I4736">
        <v>3.5</v>
      </c>
      <c r="J4736">
        <v>9</v>
      </c>
      <c r="K4736">
        <v>1</v>
      </c>
      <c r="L4736" t="s">
        <v>16569</v>
      </c>
    </row>
    <row r="4737" spans="1:12" x14ac:dyDescent="0.2">
      <c r="A4737" t="s">
        <v>16570</v>
      </c>
      <c r="B4737" t="s">
        <v>9109</v>
      </c>
      <c r="C4737" t="s">
        <v>5491</v>
      </c>
      <c r="D4737" t="s">
        <v>21</v>
      </c>
      <c r="E4737" t="s">
        <v>16</v>
      </c>
      <c r="F4737">
        <v>28209</v>
      </c>
      <c r="G4737">
        <v>35.175325000000001</v>
      </c>
      <c r="H4737">
        <v>-80.849761999999998</v>
      </c>
      <c r="I4737">
        <v>4</v>
      </c>
      <c r="J4737">
        <v>5</v>
      </c>
      <c r="K4737">
        <v>0</v>
      </c>
      <c r="L4737" t="s">
        <v>709</v>
      </c>
    </row>
    <row r="4738" spans="1:12" x14ac:dyDescent="0.2">
      <c r="A4738" t="s">
        <v>16571</v>
      </c>
      <c r="B4738" t="s">
        <v>16572</v>
      </c>
      <c r="C4738" t="s">
        <v>16573</v>
      </c>
      <c r="D4738" t="s">
        <v>21</v>
      </c>
      <c r="E4738" t="s">
        <v>16</v>
      </c>
      <c r="F4738">
        <v>28112</v>
      </c>
      <c r="G4738">
        <v>35.186622700000001</v>
      </c>
      <c r="H4738">
        <v>-80.737703499999995</v>
      </c>
      <c r="I4738">
        <v>2.5</v>
      </c>
      <c r="J4738">
        <v>7</v>
      </c>
      <c r="K4738">
        <v>1</v>
      </c>
      <c r="L4738" t="s">
        <v>16574</v>
      </c>
    </row>
    <row r="4739" spans="1:12" x14ac:dyDescent="0.2">
      <c r="A4739" t="s">
        <v>16575</v>
      </c>
      <c r="B4739" t="s">
        <v>16576</v>
      </c>
      <c r="C4739" t="s">
        <v>16577</v>
      </c>
      <c r="D4739" t="s">
        <v>21</v>
      </c>
      <c r="E4739" t="s">
        <v>16</v>
      </c>
      <c r="F4739">
        <v>28202</v>
      </c>
      <c r="G4739">
        <v>35.225299</v>
      </c>
      <c r="H4739">
        <v>-80.837213000000006</v>
      </c>
      <c r="I4739">
        <v>3.5</v>
      </c>
      <c r="J4739">
        <v>27</v>
      </c>
      <c r="K4739">
        <v>0</v>
      </c>
      <c r="L4739" t="s">
        <v>6345</v>
      </c>
    </row>
    <row r="4740" spans="1:12" x14ac:dyDescent="0.2">
      <c r="A4740" t="s">
        <v>16578</v>
      </c>
      <c r="B4740" t="s">
        <v>16579</v>
      </c>
      <c r="C4740" t="s">
        <v>16580</v>
      </c>
      <c r="D4740" t="s">
        <v>1239</v>
      </c>
      <c r="E4740" t="s">
        <v>16</v>
      </c>
      <c r="F4740">
        <v>28107</v>
      </c>
      <c r="G4740">
        <v>35.255651200000003</v>
      </c>
      <c r="H4740">
        <v>-80.459740499999995</v>
      </c>
      <c r="I4740">
        <v>4.5</v>
      </c>
      <c r="J4740">
        <v>10</v>
      </c>
      <c r="K4740">
        <v>1</v>
      </c>
      <c r="L4740" t="s">
        <v>16581</v>
      </c>
    </row>
    <row r="4741" spans="1:12" x14ac:dyDescent="0.2">
      <c r="A4741" t="s">
        <v>16582</v>
      </c>
      <c r="B4741" t="s">
        <v>16583</v>
      </c>
      <c r="C4741" t="s">
        <v>6645</v>
      </c>
      <c r="D4741" t="s">
        <v>21</v>
      </c>
      <c r="E4741" t="s">
        <v>16</v>
      </c>
      <c r="F4741">
        <v>28278</v>
      </c>
      <c r="G4741">
        <v>35.167973000000003</v>
      </c>
      <c r="H4741">
        <v>-80.970695000000006</v>
      </c>
      <c r="I4741">
        <v>2</v>
      </c>
      <c r="J4741">
        <v>7</v>
      </c>
      <c r="K4741">
        <v>1</v>
      </c>
      <c r="L4741" t="s">
        <v>16584</v>
      </c>
    </row>
    <row r="4742" spans="1:12" x14ac:dyDescent="0.2">
      <c r="A4742" t="s">
        <v>16585</v>
      </c>
      <c r="B4742" t="s">
        <v>16586</v>
      </c>
      <c r="C4742" t="s">
        <v>6416</v>
      </c>
      <c r="D4742" t="s">
        <v>21</v>
      </c>
      <c r="E4742" t="s">
        <v>16</v>
      </c>
      <c r="F4742">
        <v>28203</v>
      </c>
      <c r="G4742">
        <v>35.208743800000001</v>
      </c>
      <c r="H4742">
        <v>-80.858600499999994</v>
      </c>
      <c r="I4742">
        <v>4.5</v>
      </c>
      <c r="J4742">
        <v>192</v>
      </c>
      <c r="K4742">
        <v>1</v>
      </c>
      <c r="L4742" t="s">
        <v>16587</v>
      </c>
    </row>
    <row r="4743" spans="1:12" x14ac:dyDescent="0.2">
      <c r="A4743" t="s">
        <v>16588</v>
      </c>
      <c r="B4743" t="s">
        <v>16589</v>
      </c>
      <c r="C4743" t="s">
        <v>391</v>
      </c>
      <c r="D4743" t="s">
        <v>21</v>
      </c>
      <c r="E4743" t="s">
        <v>16</v>
      </c>
      <c r="F4743">
        <v>28209</v>
      </c>
      <c r="G4743">
        <v>35.152166999999999</v>
      </c>
      <c r="H4743">
        <v>-80.833106999999998</v>
      </c>
      <c r="I4743">
        <v>4.5</v>
      </c>
      <c r="J4743">
        <v>3</v>
      </c>
      <c r="K4743">
        <v>1</v>
      </c>
      <c r="L4743" t="s">
        <v>7191</v>
      </c>
    </row>
    <row r="4744" spans="1:12" x14ac:dyDescent="0.2">
      <c r="A4744" t="s">
        <v>16590</v>
      </c>
      <c r="B4744" t="s">
        <v>16591</v>
      </c>
      <c r="C4744" t="s">
        <v>16592</v>
      </c>
      <c r="D4744" t="s">
        <v>21</v>
      </c>
      <c r="E4744" t="s">
        <v>16</v>
      </c>
      <c r="F4744">
        <v>28270</v>
      </c>
      <c r="G4744">
        <v>35.140772179300001</v>
      </c>
      <c r="H4744">
        <v>-80.739849420599995</v>
      </c>
      <c r="I4744">
        <v>3.5</v>
      </c>
      <c r="J4744">
        <v>163</v>
      </c>
      <c r="K4744">
        <v>1</v>
      </c>
      <c r="L4744" t="s">
        <v>1091</v>
      </c>
    </row>
    <row r="4745" spans="1:12" x14ac:dyDescent="0.2">
      <c r="A4745" t="s">
        <v>16593</v>
      </c>
      <c r="B4745" t="s">
        <v>16594</v>
      </c>
      <c r="C4745" t="s">
        <v>11413</v>
      </c>
      <c r="D4745" t="s">
        <v>21</v>
      </c>
      <c r="E4745" t="s">
        <v>16</v>
      </c>
      <c r="F4745">
        <v>28202</v>
      </c>
      <c r="G4745">
        <v>35.229279900000002</v>
      </c>
      <c r="H4745">
        <v>-80.842470800000001</v>
      </c>
      <c r="I4745">
        <v>3.5</v>
      </c>
      <c r="J4745">
        <v>27</v>
      </c>
      <c r="K4745">
        <v>0</v>
      </c>
      <c r="L4745" t="s">
        <v>16595</v>
      </c>
    </row>
    <row r="4746" spans="1:12" x14ac:dyDescent="0.2">
      <c r="A4746" t="s">
        <v>16596</v>
      </c>
      <c r="B4746" t="s">
        <v>16597</v>
      </c>
      <c r="C4746" t="s">
        <v>16598</v>
      </c>
      <c r="D4746" t="s">
        <v>21</v>
      </c>
      <c r="E4746" t="s">
        <v>16</v>
      </c>
      <c r="F4746">
        <v>28217</v>
      </c>
      <c r="G4746">
        <v>35.191048600000002</v>
      </c>
      <c r="H4746">
        <v>-80.948289900000006</v>
      </c>
      <c r="I4746">
        <v>3.5</v>
      </c>
      <c r="J4746">
        <v>15</v>
      </c>
      <c r="K4746">
        <v>1</v>
      </c>
      <c r="L4746" t="s">
        <v>16599</v>
      </c>
    </row>
    <row r="4747" spans="1:12" x14ac:dyDescent="0.2">
      <c r="A4747" t="s">
        <v>16600</v>
      </c>
      <c r="B4747" t="s">
        <v>16601</v>
      </c>
      <c r="C4747" t="s">
        <v>16602</v>
      </c>
      <c r="D4747" t="s">
        <v>588</v>
      </c>
      <c r="E4747" t="s">
        <v>16</v>
      </c>
      <c r="F4747">
        <v>28110</v>
      </c>
      <c r="G4747">
        <v>35.013608400000003</v>
      </c>
      <c r="H4747">
        <v>-80.570005300000005</v>
      </c>
      <c r="I4747">
        <v>3</v>
      </c>
      <c r="J4747">
        <v>63</v>
      </c>
      <c r="K4747">
        <v>1</v>
      </c>
      <c r="L4747" t="s">
        <v>16603</v>
      </c>
    </row>
    <row r="4748" spans="1:12" x14ac:dyDescent="0.2">
      <c r="A4748" t="s">
        <v>16604</v>
      </c>
      <c r="B4748" t="s">
        <v>16605</v>
      </c>
      <c r="C4748" t="s">
        <v>16606</v>
      </c>
      <c r="D4748" t="s">
        <v>39</v>
      </c>
      <c r="E4748" t="s">
        <v>16</v>
      </c>
      <c r="F4748">
        <v>28025</v>
      </c>
      <c r="G4748">
        <v>35.410841536500001</v>
      </c>
      <c r="H4748">
        <v>-80.581629574299996</v>
      </c>
      <c r="I4748">
        <v>4.5</v>
      </c>
      <c r="J4748">
        <v>47</v>
      </c>
      <c r="K4748">
        <v>1</v>
      </c>
      <c r="L4748" t="s">
        <v>13049</v>
      </c>
    </row>
    <row r="4749" spans="1:12" x14ac:dyDescent="0.2">
      <c r="A4749" t="s">
        <v>16607</v>
      </c>
      <c r="B4749" t="s">
        <v>16608</v>
      </c>
      <c r="C4749" t="s">
        <v>16609</v>
      </c>
      <c r="D4749" t="s">
        <v>21</v>
      </c>
      <c r="E4749" t="s">
        <v>16</v>
      </c>
      <c r="F4749">
        <v>28262</v>
      </c>
      <c r="G4749">
        <v>35.320053999999999</v>
      </c>
      <c r="H4749">
        <v>-80.740913000000006</v>
      </c>
      <c r="I4749">
        <v>2.5</v>
      </c>
      <c r="J4749">
        <v>6</v>
      </c>
      <c r="K4749">
        <v>0</v>
      </c>
      <c r="L4749" t="s">
        <v>16610</v>
      </c>
    </row>
    <row r="4750" spans="1:12" x14ac:dyDescent="0.2">
      <c r="A4750" t="s">
        <v>16611</v>
      </c>
      <c r="B4750" t="s">
        <v>16612</v>
      </c>
      <c r="C4750" t="s">
        <v>16613</v>
      </c>
      <c r="D4750" t="s">
        <v>21</v>
      </c>
      <c r="E4750" t="s">
        <v>16</v>
      </c>
      <c r="F4750">
        <v>28262</v>
      </c>
      <c r="G4750">
        <v>35.337290500000002</v>
      </c>
      <c r="H4750">
        <v>-80.756744800000007</v>
      </c>
      <c r="I4750">
        <v>3.5</v>
      </c>
      <c r="J4750">
        <v>111</v>
      </c>
      <c r="K4750">
        <v>1</v>
      </c>
      <c r="L4750" t="s">
        <v>11897</v>
      </c>
    </row>
    <row r="4751" spans="1:12" x14ac:dyDescent="0.2">
      <c r="A4751" t="s">
        <v>16614</v>
      </c>
      <c r="B4751" t="s">
        <v>16615</v>
      </c>
      <c r="C4751" t="s">
        <v>16616</v>
      </c>
      <c r="D4751" t="s">
        <v>21</v>
      </c>
      <c r="E4751" t="s">
        <v>16</v>
      </c>
      <c r="F4751">
        <v>28212</v>
      </c>
      <c r="G4751">
        <v>35.187684099999998</v>
      </c>
      <c r="H4751">
        <v>-80.757255200000003</v>
      </c>
      <c r="I4751">
        <v>3</v>
      </c>
      <c r="J4751">
        <v>3</v>
      </c>
      <c r="K4751">
        <v>1</v>
      </c>
      <c r="L4751" t="s">
        <v>713</v>
      </c>
    </row>
    <row r="4752" spans="1:12" x14ac:dyDescent="0.2">
      <c r="A4752" t="s">
        <v>16617</v>
      </c>
      <c r="B4752" t="s">
        <v>16618</v>
      </c>
      <c r="C4752" t="s">
        <v>16619</v>
      </c>
      <c r="D4752" t="s">
        <v>21</v>
      </c>
      <c r="E4752" t="s">
        <v>16</v>
      </c>
      <c r="F4752">
        <v>28277</v>
      </c>
      <c r="G4752">
        <v>35.056696923300002</v>
      </c>
      <c r="H4752">
        <v>-80.856094993699998</v>
      </c>
      <c r="I4752">
        <v>3</v>
      </c>
      <c r="J4752">
        <v>10</v>
      </c>
      <c r="K4752">
        <v>1</v>
      </c>
      <c r="L4752" t="s">
        <v>16620</v>
      </c>
    </row>
    <row r="4753" spans="1:12" x14ac:dyDescent="0.2">
      <c r="A4753" t="s">
        <v>16621</v>
      </c>
      <c r="B4753" t="s">
        <v>16622</v>
      </c>
      <c r="C4753" t="s">
        <v>16623</v>
      </c>
      <c r="D4753" t="s">
        <v>21</v>
      </c>
      <c r="E4753" t="s">
        <v>16</v>
      </c>
      <c r="F4753">
        <v>28277</v>
      </c>
      <c r="G4753">
        <v>35.034838000000001</v>
      </c>
      <c r="H4753">
        <v>-80.804513600000007</v>
      </c>
      <c r="I4753">
        <v>4.5</v>
      </c>
      <c r="J4753">
        <v>11</v>
      </c>
      <c r="K4753">
        <v>1</v>
      </c>
      <c r="L4753" t="s">
        <v>2782</v>
      </c>
    </row>
    <row r="4754" spans="1:12" x14ac:dyDescent="0.2">
      <c r="A4754" t="s">
        <v>16624</v>
      </c>
      <c r="B4754" t="s">
        <v>16625</v>
      </c>
      <c r="C4754" t="s">
        <v>16626</v>
      </c>
      <c r="D4754" t="s">
        <v>21</v>
      </c>
      <c r="E4754" t="s">
        <v>16</v>
      </c>
      <c r="F4754">
        <v>28217</v>
      </c>
      <c r="G4754">
        <v>35.175743799999999</v>
      </c>
      <c r="H4754">
        <v>-80.883047700000006</v>
      </c>
      <c r="I4754">
        <v>3.5</v>
      </c>
      <c r="J4754">
        <v>34</v>
      </c>
      <c r="K4754">
        <v>1</v>
      </c>
      <c r="L4754" t="s">
        <v>16627</v>
      </c>
    </row>
    <row r="4755" spans="1:12" x14ac:dyDescent="0.2">
      <c r="A4755" t="s">
        <v>16628</v>
      </c>
      <c r="B4755" t="s">
        <v>16629</v>
      </c>
      <c r="C4755" t="s">
        <v>16630</v>
      </c>
      <c r="D4755" t="s">
        <v>39</v>
      </c>
      <c r="E4755" t="s">
        <v>16</v>
      </c>
      <c r="F4755">
        <v>28027</v>
      </c>
      <c r="G4755">
        <v>35.443562399999998</v>
      </c>
      <c r="H4755">
        <v>-80.623477399999999</v>
      </c>
      <c r="I4755">
        <v>3.5</v>
      </c>
      <c r="J4755">
        <v>15</v>
      </c>
      <c r="K4755">
        <v>1</v>
      </c>
      <c r="L4755" t="s">
        <v>16631</v>
      </c>
    </row>
    <row r="4756" spans="1:12" x14ac:dyDescent="0.2">
      <c r="A4756" t="s">
        <v>16632</v>
      </c>
      <c r="B4756" t="s">
        <v>16633</v>
      </c>
      <c r="C4756" t="s">
        <v>16634</v>
      </c>
      <c r="D4756" t="s">
        <v>39</v>
      </c>
      <c r="E4756" t="s">
        <v>16</v>
      </c>
      <c r="F4756">
        <v>28027</v>
      </c>
      <c r="G4756">
        <v>35.392514300000002</v>
      </c>
      <c r="H4756">
        <v>-80.619596200000004</v>
      </c>
      <c r="I4756">
        <v>3</v>
      </c>
      <c r="J4756">
        <v>5</v>
      </c>
      <c r="K4756">
        <v>1</v>
      </c>
      <c r="L4756" t="s">
        <v>16635</v>
      </c>
    </row>
    <row r="4757" spans="1:12" x14ac:dyDescent="0.2">
      <c r="A4757" t="s">
        <v>16636</v>
      </c>
      <c r="B4757" t="s">
        <v>16637</v>
      </c>
      <c r="C4757" t="s">
        <v>16638</v>
      </c>
      <c r="D4757" t="s">
        <v>21</v>
      </c>
      <c r="E4757" t="s">
        <v>16</v>
      </c>
      <c r="F4757">
        <v>28216</v>
      </c>
      <c r="G4757">
        <v>35.349308399999998</v>
      </c>
      <c r="H4757">
        <v>-80.854954800000002</v>
      </c>
      <c r="I4757">
        <v>4.5</v>
      </c>
      <c r="J4757">
        <v>6</v>
      </c>
      <c r="K4757">
        <v>1</v>
      </c>
      <c r="L4757" t="s">
        <v>16639</v>
      </c>
    </row>
    <row r="4758" spans="1:12" x14ac:dyDescent="0.2">
      <c r="A4758" t="s">
        <v>16640</v>
      </c>
      <c r="B4758" t="s">
        <v>16641</v>
      </c>
      <c r="C4758" t="s">
        <v>16642</v>
      </c>
      <c r="D4758" t="s">
        <v>21</v>
      </c>
      <c r="E4758" t="s">
        <v>16</v>
      </c>
      <c r="F4758">
        <v>28202</v>
      </c>
      <c r="G4758">
        <v>35.202802200000001</v>
      </c>
      <c r="H4758">
        <v>-80.761040300000005</v>
      </c>
      <c r="I4758">
        <v>5</v>
      </c>
      <c r="J4758">
        <v>9</v>
      </c>
      <c r="K4758">
        <v>1</v>
      </c>
      <c r="L4758" t="s">
        <v>16643</v>
      </c>
    </row>
    <row r="4759" spans="1:12" x14ac:dyDescent="0.2">
      <c r="A4759" t="s">
        <v>16644</v>
      </c>
      <c r="B4759" t="s">
        <v>8273</v>
      </c>
      <c r="C4759" t="s">
        <v>16645</v>
      </c>
      <c r="D4759" t="s">
        <v>21</v>
      </c>
      <c r="E4759" t="s">
        <v>16</v>
      </c>
      <c r="F4759">
        <v>28211</v>
      </c>
      <c r="G4759">
        <v>35.175924638600002</v>
      </c>
      <c r="H4759">
        <v>-80.802200567400007</v>
      </c>
      <c r="I4759">
        <v>3</v>
      </c>
      <c r="J4759">
        <v>43</v>
      </c>
      <c r="K4759">
        <v>1</v>
      </c>
      <c r="L4759" t="s">
        <v>16646</v>
      </c>
    </row>
    <row r="4760" spans="1:12" x14ac:dyDescent="0.2">
      <c r="A4760" t="s">
        <v>16647</v>
      </c>
      <c r="B4760" t="s">
        <v>1012</v>
      </c>
      <c r="C4760" t="s">
        <v>16648</v>
      </c>
      <c r="D4760" t="s">
        <v>21</v>
      </c>
      <c r="E4760" t="s">
        <v>16</v>
      </c>
      <c r="F4760">
        <v>28278</v>
      </c>
      <c r="G4760">
        <v>35.172503900000002</v>
      </c>
      <c r="H4760">
        <v>-80.962281899999994</v>
      </c>
      <c r="I4760">
        <v>2</v>
      </c>
      <c r="J4760">
        <v>14</v>
      </c>
      <c r="K4760">
        <v>1</v>
      </c>
      <c r="L4760" t="s">
        <v>5827</v>
      </c>
    </row>
    <row r="4761" spans="1:12" x14ac:dyDescent="0.2">
      <c r="A4761" t="s">
        <v>16649</v>
      </c>
      <c r="B4761" t="s">
        <v>258</v>
      </c>
      <c r="C4761" t="s">
        <v>16650</v>
      </c>
      <c r="D4761" t="s">
        <v>21</v>
      </c>
      <c r="E4761" t="s">
        <v>16</v>
      </c>
      <c r="F4761">
        <v>28217</v>
      </c>
      <c r="G4761">
        <v>35.198303174099998</v>
      </c>
      <c r="H4761">
        <v>-80.880813896700005</v>
      </c>
      <c r="I4761">
        <v>1.5</v>
      </c>
      <c r="J4761">
        <v>3</v>
      </c>
      <c r="K4761">
        <v>0</v>
      </c>
      <c r="L4761" t="s">
        <v>923</v>
      </c>
    </row>
    <row r="4762" spans="1:12" x14ac:dyDescent="0.2">
      <c r="A4762" t="s">
        <v>16651</v>
      </c>
      <c r="B4762" t="s">
        <v>16652</v>
      </c>
      <c r="C4762" t="s">
        <v>16653</v>
      </c>
      <c r="D4762" t="s">
        <v>39</v>
      </c>
      <c r="E4762" t="s">
        <v>16</v>
      </c>
      <c r="F4762">
        <v>28025</v>
      </c>
      <c r="G4762">
        <v>35.440101499999997</v>
      </c>
      <c r="H4762">
        <v>-80.603897700000005</v>
      </c>
      <c r="I4762">
        <v>2</v>
      </c>
      <c r="J4762">
        <v>7</v>
      </c>
      <c r="K4762">
        <v>1</v>
      </c>
      <c r="L4762" t="s">
        <v>9565</v>
      </c>
    </row>
    <row r="4763" spans="1:12" x14ac:dyDescent="0.2">
      <c r="A4763" t="s">
        <v>16654</v>
      </c>
      <c r="B4763" t="s">
        <v>16655</v>
      </c>
      <c r="C4763" t="s">
        <v>16656</v>
      </c>
      <c r="D4763" t="s">
        <v>21</v>
      </c>
      <c r="E4763" t="s">
        <v>16</v>
      </c>
      <c r="F4763">
        <v>28277</v>
      </c>
      <c r="G4763">
        <v>35.062231799999999</v>
      </c>
      <c r="H4763">
        <v>-80.773352700000004</v>
      </c>
      <c r="I4763">
        <v>4</v>
      </c>
      <c r="J4763">
        <v>56</v>
      </c>
      <c r="K4763">
        <v>1</v>
      </c>
      <c r="L4763" t="s">
        <v>16657</v>
      </c>
    </row>
    <row r="4764" spans="1:12" x14ac:dyDescent="0.2">
      <c r="A4764" t="s">
        <v>16658</v>
      </c>
      <c r="B4764" t="s">
        <v>16659</v>
      </c>
      <c r="C4764" t="s">
        <v>16660</v>
      </c>
      <c r="D4764" t="s">
        <v>15</v>
      </c>
      <c r="E4764" t="s">
        <v>16</v>
      </c>
      <c r="F4764">
        <v>28031</v>
      </c>
      <c r="G4764">
        <v>35.480178299999999</v>
      </c>
      <c r="H4764">
        <v>-80.856676399999998</v>
      </c>
      <c r="I4764">
        <v>5</v>
      </c>
      <c r="J4764">
        <v>6</v>
      </c>
      <c r="K4764">
        <v>0</v>
      </c>
      <c r="L4764" t="s">
        <v>16661</v>
      </c>
    </row>
    <row r="4765" spans="1:12" x14ac:dyDescent="0.2">
      <c r="A4765" t="s">
        <v>16662</v>
      </c>
      <c r="B4765" t="s">
        <v>16663</v>
      </c>
      <c r="C4765" t="s">
        <v>16664</v>
      </c>
      <c r="D4765" t="s">
        <v>2557</v>
      </c>
      <c r="E4765" t="s">
        <v>16</v>
      </c>
      <c r="F4765">
        <v>28032</v>
      </c>
      <c r="G4765">
        <v>35.235979952100003</v>
      </c>
      <c r="H4765">
        <v>-81.0726800188</v>
      </c>
      <c r="I4765">
        <v>4.5</v>
      </c>
      <c r="J4765">
        <v>71</v>
      </c>
      <c r="K4765">
        <v>1</v>
      </c>
      <c r="L4765" t="s">
        <v>16665</v>
      </c>
    </row>
    <row r="4766" spans="1:12" x14ac:dyDescent="0.2">
      <c r="A4766" t="s">
        <v>16666</v>
      </c>
      <c r="B4766" t="s">
        <v>16667</v>
      </c>
      <c r="C4766" t="s">
        <v>16668</v>
      </c>
      <c r="D4766" t="s">
        <v>2557</v>
      </c>
      <c r="E4766" t="s">
        <v>16</v>
      </c>
      <c r="F4766">
        <v>28032</v>
      </c>
      <c r="G4766">
        <v>35.248791900000001</v>
      </c>
      <c r="H4766">
        <v>-81.080353000000002</v>
      </c>
      <c r="I4766">
        <v>4.5</v>
      </c>
      <c r="J4766">
        <v>26</v>
      </c>
      <c r="K4766">
        <v>1</v>
      </c>
      <c r="L4766" t="s">
        <v>14717</v>
      </c>
    </row>
    <row r="4767" spans="1:12" x14ac:dyDescent="0.2">
      <c r="A4767" t="s">
        <v>16669</v>
      </c>
      <c r="B4767" t="s">
        <v>16670</v>
      </c>
      <c r="C4767" t="s">
        <v>16671</v>
      </c>
      <c r="D4767" t="s">
        <v>21</v>
      </c>
      <c r="E4767" t="s">
        <v>16</v>
      </c>
      <c r="F4767">
        <v>28269</v>
      </c>
      <c r="G4767">
        <v>35.369962999999998</v>
      </c>
      <c r="H4767">
        <v>-80.833558400000001</v>
      </c>
      <c r="I4767">
        <v>4.5</v>
      </c>
      <c r="J4767">
        <v>40</v>
      </c>
      <c r="K4767">
        <v>1</v>
      </c>
      <c r="L4767" t="s">
        <v>264</v>
      </c>
    </row>
    <row r="4768" spans="1:12" x14ac:dyDescent="0.2">
      <c r="A4768" t="s">
        <v>16672</v>
      </c>
      <c r="B4768" t="s">
        <v>16673</v>
      </c>
      <c r="C4768" t="s">
        <v>16674</v>
      </c>
      <c r="D4768" t="s">
        <v>167</v>
      </c>
      <c r="E4768" t="s">
        <v>16</v>
      </c>
      <c r="F4768">
        <v>28075</v>
      </c>
      <c r="G4768">
        <v>35.320044868700002</v>
      </c>
      <c r="H4768">
        <v>-80.646497263499995</v>
      </c>
      <c r="I4768">
        <v>4.5</v>
      </c>
      <c r="J4768">
        <v>32</v>
      </c>
      <c r="K4768">
        <v>0</v>
      </c>
      <c r="L4768" t="s">
        <v>16675</v>
      </c>
    </row>
    <row r="4769" spans="1:12" x14ac:dyDescent="0.2">
      <c r="A4769" t="s">
        <v>16676</v>
      </c>
      <c r="B4769" t="s">
        <v>1434</v>
      </c>
      <c r="C4769" t="s">
        <v>2160</v>
      </c>
      <c r="D4769" t="s">
        <v>295</v>
      </c>
      <c r="E4769" t="s">
        <v>16</v>
      </c>
      <c r="F4769">
        <v>28134</v>
      </c>
      <c r="G4769">
        <v>35.082303000000003</v>
      </c>
      <c r="H4769">
        <v>-80.876517000000007</v>
      </c>
      <c r="I4769">
        <v>2.5</v>
      </c>
      <c r="J4769">
        <v>25</v>
      </c>
      <c r="K4769">
        <v>1</v>
      </c>
      <c r="L4769" t="s">
        <v>1453</v>
      </c>
    </row>
    <row r="4770" spans="1:12" x14ac:dyDescent="0.2">
      <c r="A4770" t="s">
        <v>16677</v>
      </c>
      <c r="B4770" t="s">
        <v>16678</v>
      </c>
      <c r="C4770" t="s">
        <v>16679</v>
      </c>
      <c r="D4770" t="s">
        <v>21</v>
      </c>
      <c r="E4770" t="s">
        <v>16</v>
      </c>
      <c r="F4770">
        <v>28273</v>
      </c>
      <c r="G4770">
        <v>35.119590299999999</v>
      </c>
      <c r="H4770">
        <v>-80.956754500000002</v>
      </c>
      <c r="I4770">
        <v>1.5</v>
      </c>
      <c r="J4770">
        <v>7</v>
      </c>
      <c r="K4770">
        <v>1</v>
      </c>
      <c r="L4770" t="s">
        <v>5827</v>
      </c>
    </row>
    <row r="4771" spans="1:12" x14ac:dyDescent="0.2">
      <c r="A4771" t="s">
        <v>16680</v>
      </c>
      <c r="B4771" t="s">
        <v>16681</v>
      </c>
      <c r="C4771" t="s">
        <v>16682</v>
      </c>
      <c r="D4771" t="s">
        <v>21</v>
      </c>
      <c r="E4771" t="s">
        <v>16</v>
      </c>
      <c r="F4771">
        <v>28203</v>
      </c>
      <c r="G4771">
        <v>35.196911999999998</v>
      </c>
      <c r="H4771">
        <v>-80.839434999999995</v>
      </c>
      <c r="I4771">
        <v>3.5</v>
      </c>
      <c r="J4771">
        <v>12</v>
      </c>
      <c r="K4771">
        <v>0</v>
      </c>
      <c r="L4771" t="s">
        <v>16683</v>
      </c>
    </row>
    <row r="4772" spans="1:12" x14ac:dyDescent="0.2">
      <c r="A4772" t="s">
        <v>16684</v>
      </c>
      <c r="B4772" t="s">
        <v>16685</v>
      </c>
      <c r="D4772" t="s">
        <v>21</v>
      </c>
      <c r="E4772" t="s">
        <v>16</v>
      </c>
      <c r="F4772">
        <v>28105</v>
      </c>
      <c r="G4772">
        <v>35.1105564</v>
      </c>
      <c r="H4772">
        <v>-80.7103532</v>
      </c>
      <c r="I4772">
        <v>5</v>
      </c>
      <c r="J4772">
        <v>4</v>
      </c>
      <c r="K4772">
        <v>1</v>
      </c>
      <c r="L4772" t="s">
        <v>16686</v>
      </c>
    </row>
    <row r="4773" spans="1:12" x14ac:dyDescent="0.2">
      <c r="A4773" t="s">
        <v>16687</v>
      </c>
      <c r="B4773" t="s">
        <v>16688</v>
      </c>
      <c r="C4773" t="s">
        <v>16689</v>
      </c>
      <c r="D4773" t="s">
        <v>30</v>
      </c>
      <c r="E4773" t="s">
        <v>16</v>
      </c>
      <c r="F4773">
        <v>28056</v>
      </c>
      <c r="G4773">
        <v>35.254978600000001</v>
      </c>
      <c r="H4773">
        <v>-81.090832300000002</v>
      </c>
      <c r="I4773">
        <v>4</v>
      </c>
      <c r="J4773">
        <v>5</v>
      </c>
      <c r="K4773">
        <v>1</v>
      </c>
      <c r="L4773" t="s">
        <v>16690</v>
      </c>
    </row>
    <row r="4774" spans="1:12" x14ac:dyDescent="0.2">
      <c r="A4774" t="s">
        <v>16691</v>
      </c>
      <c r="B4774" t="s">
        <v>1000</v>
      </c>
      <c r="C4774" t="s">
        <v>16692</v>
      </c>
      <c r="D4774" t="s">
        <v>135</v>
      </c>
      <c r="E4774" t="s">
        <v>16</v>
      </c>
      <c r="F4774">
        <v>28104</v>
      </c>
      <c r="G4774">
        <v>35.068149257599998</v>
      </c>
      <c r="H4774">
        <v>-80.699786000000003</v>
      </c>
      <c r="I4774">
        <v>4</v>
      </c>
      <c r="J4774">
        <v>145</v>
      </c>
      <c r="K4774">
        <v>1</v>
      </c>
      <c r="L4774" t="s">
        <v>16693</v>
      </c>
    </row>
    <row r="4775" spans="1:12" x14ac:dyDescent="0.2">
      <c r="A4775" t="s">
        <v>16694</v>
      </c>
      <c r="B4775" t="s">
        <v>16695</v>
      </c>
      <c r="C4775" t="s">
        <v>9886</v>
      </c>
      <c r="D4775" t="s">
        <v>21</v>
      </c>
      <c r="E4775" t="s">
        <v>16</v>
      </c>
      <c r="F4775">
        <v>28202</v>
      </c>
      <c r="G4775">
        <v>35.226032600000003</v>
      </c>
      <c r="H4775">
        <v>-80.836200300000002</v>
      </c>
      <c r="I4775">
        <v>3</v>
      </c>
      <c r="J4775">
        <v>111</v>
      </c>
      <c r="K4775">
        <v>1</v>
      </c>
      <c r="L4775" t="s">
        <v>16696</v>
      </c>
    </row>
    <row r="4776" spans="1:12" x14ac:dyDescent="0.2">
      <c r="A4776" t="s">
        <v>16697</v>
      </c>
      <c r="B4776" t="s">
        <v>16698</v>
      </c>
      <c r="C4776" t="s">
        <v>16699</v>
      </c>
      <c r="D4776" t="s">
        <v>21</v>
      </c>
      <c r="E4776" t="s">
        <v>16</v>
      </c>
      <c r="F4776">
        <v>28208</v>
      </c>
      <c r="G4776">
        <v>35.224845999999999</v>
      </c>
      <c r="H4776">
        <v>-80.917196000000004</v>
      </c>
      <c r="I4776">
        <v>1</v>
      </c>
      <c r="J4776">
        <v>7</v>
      </c>
      <c r="K4776">
        <v>0</v>
      </c>
      <c r="L4776" t="s">
        <v>16700</v>
      </c>
    </row>
    <row r="4777" spans="1:12" x14ac:dyDescent="0.2">
      <c r="A4777" t="s">
        <v>16701</v>
      </c>
      <c r="B4777" t="s">
        <v>16702</v>
      </c>
      <c r="C4777" t="s">
        <v>16703</v>
      </c>
      <c r="D4777" t="s">
        <v>39</v>
      </c>
      <c r="E4777" t="s">
        <v>16</v>
      </c>
      <c r="F4777">
        <v>28027</v>
      </c>
      <c r="G4777">
        <v>35.364564000000001</v>
      </c>
      <c r="H4777">
        <v>-80.710356200000007</v>
      </c>
      <c r="I4777">
        <v>4.5</v>
      </c>
      <c r="J4777">
        <v>22</v>
      </c>
      <c r="K4777">
        <v>0</v>
      </c>
      <c r="L4777" t="s">
        <v>16704</v>
      </c>
    </row>
    <row r="4778" spans="1:12" x14ac:dyDescent="0.2">
      <c r="A4778" t="s">
        <v>16705</v>
      </c>
      <c r="B4778" t="s">
        <v>16706</v>
      </c>
      <c r="C4778" t="s">
        <v>16707</v>
      </c>
      <c r="D4778" t="s">
        <v>21</v>
      </c>
      <c r="E4778" t="s">
        <v>16</v>
      </c>
      <c r="F4778">
        <v>28277</v>
      </c>
      <c r="G4778">
        <v>35.046120000000002</v>
      </c>
      <c r="H4778">
        <v>-80.823301999999998</v>
      </c>
      <c r="I4778">
        <v>5</v>
      </c>
      <c r="J4778">
        <v>3</v>
      </c>
      <c r="K4778">
        <v>1</v>
      </c>
      <c r="L4778" t="s">
        <v>3357</v>
      </c>
    </row>
    <row r="4779" spans="1:12" x14ac:dyDescent="0.2">
      <c r="A4779" t="s">
        <v>16708</v>
      </c>
      <c r="B4779" t="s">
        <v>16709</v>
      </c>
      <c r="C4779" t="s">
        <v>13213</v>
      </c>
      <c r="D4779" t="s">
        <v>21</v>
      </c>
      <c r="E4779" t="s">
        <v>16</v>
      </c>
      <c r="F4779">
        <v>28226</v>
      </c>
      <c r="G4779">
        <v>35.146932999999997</v>
      </c>
      <c r="H4779">
        <v>-80.809094999999999</v>
      </c>
      <c r="I4779">
        <v>3.5</v>
      </c>
      <c r="J4779">
        <v>9</v>
      </c>
      <c r="K4779">
        <v>0</v>
      </c>
      <c r="L4779" t="s">
        <v>16710</v>
      </c>
    </row>
    <row r="4780" spans="1:12" x14ac:dyDescent="0.2">
      <c r="A4780" t="s">
        <v>16711</v>
      </c>
      <c r="B4780" t="s">
        <v>16712</v>
      </c>
      <c r="C4780" t="s">
        <v>16713</v>
      </c>
      <c r="D4780" t="s">
        <v>39</v>
      </c>
      <c r="E4780" t="s">
        <v>16</v>
      </c>
      <c r="F4780">
        <v>28027</v>
      </c>
      <c r="G4780">
        <v>35.385176000000001</v>
      </c>
      <c r="H4780">
        <v>-80.690736999999999</v>
      </c>
      <c r="I4780">
        <v>4</v>
      </c>
      <c r="J4780">
        <v>4</v>
      </c>
      <c r="K4780">
        <v>1</v>
      </c>
      <c r="L4780" t="s">
        <v>3345</v>
      </c>
    </row>
    <row r="4781" spans="1:12" x14ac:dyDescent="0.2">
      <c r="A4781" t="s">
        <v>16714</v>
      </c>
      <c r="B4781" t="s">
        <v>16715</v>
      </c>
      <c r="C4781" t="s">
        <v>16716</v>
      </c>
      <c r="D4781" t="s">
        <v>21</v>
      </c>
      <c r="E4781" t="s">
        <v>16</v>
      </c>
      <c r="F4781">
        <v>28202</v>
      </c>
      <c r="G4781">
        <v>35.238116499999997</v>
      </c>
      <c r="H4781">
        <v>-80.851302799999999</v>
      </c>
      <c r="I4781">
        <v>3.5</v>
      </c>
      <c r="J4781">
        <v>23</v>
      </c>
      <c r="K4781">
        <v>1</v>
      </c>
      <c r="L4781" t="s">
        <v>16717</v>
      </c>
    </row>
    <row r="4782" spans="1:12" x14ac:dyDescent="0.2">
      <c r="A4782" t="s">
        <v>16718</v>
      </c>
      <c r="B4782" t="s">
        <v>16719</v>
      </c>
      <c r="C4782" t="s">
        <v>16720</v>
      </c>
      <c r="D4782" t="s">
        <v>21</v>
      </c>
      <c r="E4782" t="s">
        <v>16</v>
      </c>
      <c r="F4782">
        <v>28269</v>
      </c>
      <c r="G4782">
        <v>35.373898599999997</v>
      </c>
      <c r="H4782">
        <v>-80.788156999999998</v>
      </c>
      <c r="I4782">
        <v>4.5</v>
      </c>
      <c r="J4782">
        <v>7</v>
      </c>
      <c r="K4782">
        <v>1</v>
      </c>
      <c r="L4782" t="s">
        <v>16721</v>
      </c>
    </row>
    <row r="4783" spans="1:12" x14ac:dyDescent="0.2">
      <c r="A4783" t="s">
        <v>16722</v>
      </c>
      <c r="B4783" t="s">
        <v>16723</v>
      </c>
      <c r="C4783" t="s">
        <v>16724</v>
      </c>
      <c r="D4783" t="s">
        <v>21</v>
      </c>
      <c r="E4783" t="s">
        <v>16</v>
      </c>
      <c r="F4783">
        <v>28205</v>
      </c>
      <c r="G4783">
        <v>35.218615999999997</v>
      </c>
      <c r="H4783">
        <v>-80.794994299999999</v>
      </c>
      <c r="I4783">
        <v>5</v>
      </c>
      <c r="J4783">
        <v>18</v>
      </c>
      <c r="K4783">
        <v>1</v>
      </c>
      <c r="L4783" t="s">
        <v>16725</v>
      </c>
    </row>
    <row r="4784" spans="1:12" x14ac:dyDescent="0.2">
      <c r="A4784" t="s">
        <v>16726</v>
      </c>
      <c r="B4784" t="s">
        <v>16727</v>
      </c>
      <c r="C4784" t="s">
        <v>16728</v>
      </c>
      <c r="D4784" t="s">
        <v>21</v>
      </c>
      <c r="E4784" t="s">
        <v>16</v>
      </c>
      <c r="F4784">
        <v>28214</v>
      </c>
      <c r="G4784">
        <v>35.250032599999997</v>
      </c>
      <c r="H4784">
        <v>-80.962433099999998</v>
      </c>
      <c r="I4784">
        <v>5</v>
      </c>
      <c r="J4784">
        <v>5</v>
      </c>
      <c r="K4784">
        <v>1</v>
      </c>
      <c r="L4784" t="s">
        <v>666</v>
      </c>
    </row>
    <row r="4785" spans="1:12" x14ac:dyDescent="0.2">
      <c r="A4785" t="s">
        <v>16729</v>
      </c>
      <c r="B4785" t="s">
        <v>16730</v>
      </c>
      <c r="C4785" t="s">
        <v>16247</v>
      </c>
      <c r="D4785" t="s">
        <v>21</v>
      </c>
      <c r="E4785" t="s">
        <v>16</v>
      </c>
      <c r="F4785">
        <v>28205</v>
      </c>
      <c r="G4785">
        <v>35.240732999999999</v>
      </c>
      <c r="H4785">
        <v>-80.814418000000003</v>
      </c>
      <c r="I4785">
        <v>3</v>
      </c>
      <c r="J4785">
        <v>4</v>
      </c>
      <c r="K4785">
        <v>1</v>
      </c>
      <c r="L4785" t="s">
        <v>16731</v>
      </c>
    </row>
    <row r="4786" spans="1:12" x14ac:dyDescent="0.2">
      <c r="A4786" t="s">
        <v>16732</v>
      </c>
      <c r="B4786" t="s">
        <v>16733</v>
      </c>
      <c r="C4786" t="s">
        <v>16734</v>
      </c>
      <c r="D4786" t="s">
        <v>15</v>
      </c>
      <c r="E4786" t="s">
        <v>16</v>
      </c>
      <c r="F4786">
        <v>28031</v>
      </c>
      <c r="G4786">
        <v>35.479050999999998</v>
      </c>
      <c r="H4786">
        <v>-80.884203900000003</v>
      </c>
      <c r="I4786">
        <v>3.5</v>
      </c>
      <c r="J4786">
        <v>8</v>
      </c>
      <c r="K4786">
        <v>1</v>
      </c>
      <c r="L4786" t="s">
        <v>256</v>
      </c>
    </row>
    <row r="4787" spans="1:12" x14ac:dyDescent="0.2">
      <c r="A4787" t="s">
        <v>16735</v>
      </c>
      <c r="B4787" t="s">
        <v>5107</v>
      </c>
      <c r="C4787" t="s">
        <v>16736</v>
      </c>
      <c r="D4787" t="s">
        <v>456</v>
      </c>
      <c r="E4787" t="s">
        <v>16</v>
      </c>
      <c r="F4787">
        <v>28012</v>
      </c>
      <c r="G4787">
        <v>35.255755000000001</v>
      </c>
      <c r="H4787">
        <v>-81.027460000000005</v>
      </c>
      <c r="I4787">
        <v>4</v>
      </c>
      <c r="J4787">
        <v>29</v>
      </c>
      <c r="K4787">
        <v>1</v>
      </c>
      <c r="L4787" t="s">
        <v>16737</v>
      </c>
    </row>
    <row r="4788" spans="1:12" x14ac:dyDescent="0.2">
      <c r="A4788" t="s">
        <v>16738</v>
      </c>
      <c r="B4788" t="s">
        <v>1265</v>
      </c>
      <c r="C4788" t="s">
        <v>16739</v>
      </c>
      <c r="D4788" t="s">
        <v>21</v>
      </c>
      <c r="E4788" t="s">
        <v>16</v>
      </c>
      <c r="F4788">
        <v>28277</v>
      </c>
      <c r="G4788">
        <v>35.066447847500001</v>
      </c>
      <c r="H4788">
        <v>-80.771136291299996</v>
      </c>
      <c r="I4788">
        <v>4.5</v>
      </c>
      <c r="J4788">
        <v>7</v>
      </c>
      <c r="K4788">
        <v>1</v>
      </c>
      <c r="L4788" t="s">
        <v>16740</v>
      </c>
    </row>
    <row r="4789" spans="1:12" x14ac:dyDescent="0.2">
      <c r="A4789" t="s">
        <v>16741</v>
      </c>
      <c r="B4789" t="s">
        <v>16742</v>
      </c>
      <c r="C4789" t="s">
        <v>16743</v>
      </c>
      <c r="D4789" t="s">
        <v>21</v>
      </c>
      <c r="E4789" t="s">
        <v>16</v>
      </c>
      <c r="F4789">
        <v>28207</v>
      </c>
      <c r="G4789">
        <v>35.205430251199999</v>
      </c>
      <c r="H4789">
        <v>-80.819921451300004</v>
      </c>
      <c r="I4789">
        <v>3.5</v>
      </c>
      <c r="J4789">
        <v>6</v>
      </c>
      <c r="K4789">
        <v>1</v>
      </c>
      <c r="L4789" t="s">
        <v>16744</v>
      </c>
    </row>
    <row r="4790" spans="1:12" x14ac:dyDescent="0.2">
      <c r="A4790" t="s">
        <v>16745</v>
      </c>
      <c r="B4790" t="s">
        <v>6152</v>
      </c>
      <c r="C4790" t="s">
        <v>16746</v>
      </c>
      <c r="D4790" t="s">
        <v>21</v>
      </c>
      <c r="E4790" t="s">
        <v>16</v>
      </c>
      <c r="F4790">
        <v>28216</v>
      </c>
      <c r="G4790">
        <v>35.349654999999998</v>
      </c>
      <c r="H4790">
        <v>-80.859635999999995</v>
      </c>
      <c r="I4790">
        <v>3.5</v>
      </c>
      <c r="J4790">
        <v>69</v>
      </c>
      <c r="K4790">
        <v>1</v>
      </c>
      <c r="L4790" t="s">
        <v>16747</v>
      </c>
    </row>
    <row r="4791" spans="1:12" x14ac:dyDescent="0.2">
      <c r="A4791" t="s">
        <v>16748</v>
      </c>
      <c r="B4791" t="s">
        <v>16749</v>
      </c>
      <c r="C4791" t="s">
        <v>16750</v>
      </c>
      <c r="D4791" t="s">
        <v>21</v>
      </c>
      <c r="E4791" t="s">
        <v>16</v>
      </c>
      <c r="F4791">
        <v>28277</v>
      </c>
      <c r="G4791">
        <v>35.098661100000001</v>
      </c>
      <c r="H4791">
        <v>-80.776428499999994</v>
      </c>
      <c r="I4791">
        <v>5</v>
      </c>
      <c r="J4791">
        <v>4</v>
      </c>
      <c r="K4791">
        <v>1</v>
      </c>
      <c r="L4791" t="s">
        <v>15931</v>
      </c>
    </row>
    <row r="4792" spans="1:12" x14ac:dyDescent="0.2">
      <c r="A4792" t="s">
        <v>16751</v>
      </c>
      <c r="B4792" t="s">
        <v>16752</v>
      </c>
      <c r="C4792" t="s">
        <v>16753</v>
      </c>
      <c r="D4792" t="s">
        <v>21</v>
      </c>
      <c r="E4792" t="s">
        <v>16</v>
      </c>
      <c r="F4792">
        <v>28214</v>
      </c>
      <c r="G4792">
        <v>35.2230799608</v>
      </c>
      <c r="H4792">
        <v>-80.940456158200007</v>
      </c>
      <c r="I4792">
        <v>2</v>
      </c>
      <c r="J4792">
        <v>18</v>
      </c>
      <c r="K4792">
        <v>1</v>
      </c>
      <c r="L4792" t="s">
        <v>16754</v>
      </c>
    </row>
    <row r="4793" spans="1:12" x14ac:dyDescent="0.2">
      <c r="A4793" t="s">
        <v>16755</v>
      </c>
      <c r="B4793" t="s">
        <v>16756</v>
      </c>
      <c r="C4793" t="s">
        <v>16757</v>
      </c>
      <c r="D4793" t="s">
        <v>21</v>
      </c>
      <c r="E4793" t="s">
        <v>16</v>
      </c>
      <c r="F4793">
        <v>28262</v>
      </c>
      <c r="G4793">
        <v>35.338792300000001</v>
      </c>
      <c r="H4793">
        <v>-80.768637400000003</v>
      </c>
      <c r="I4793">
        <v>3.5</v>
      </c>
      <c r="J4793">
        <v>3</v>
      </c>
      <c r="K4793">
        <v>1</v>
      </c>
      <c r="L4793" t="s">
        <v>16758</v>
      </c>
    </row>
    <row r="4794" spans="1:12" x14ac:dyDescent="0.2">
      <c r="A4794" t="s">
        <v>16759</v>
      </c>
      <c r="B4794" t="s">
        <v>16760</v>
      </c>
      <c r="C4794" t="s">
        <v>16761</v>
      </c>
      <c r="D4794" t="s">
        <v>167</v>
      </c>
      <c r="E4794" t="s">
        <v>16</v>
      </c>
      <c r="F4794">
        <v>28075</v>
      </c>
      <c r="G4794">
        <v>35.321640824299998</v>
      </c>
      <c r="H4794">
        <v>-80.651288748699997</v>
      </c>
      <c r="I4794">
        <v>3.5</v>
      </c>
      <c r="J4794">
        <v>26</v>
      </c>
      <c r="K4794">
        <v>0</v>
      </c>
      <c r="L4794" t="s">
        <v>12495</v>
      </c>
    </row>
    <row r="4795" spans="1:12" x14ac:dyDescent="0.2">
      <c r="A4795" t="s">
        <v>16762</v>
      </c>
      <c r="B4795" t="s">
        <v>16763</v>
      </c>
      <c r="C4795" t="s">
        <v>16764</v>
      </c>
      <c r="D4795" t="s">
        <v>21</v>
      </c>
      <c r="E4795" t="s">
        <v>16</v>
      </c>
      <c r="F4795">
        <v>28205</v>
      </c>
      <c r="G4795">
        <v>35.203695000000003</v>
      </c>
      <c r="H4795">
        <v>-80.760587999999998</v>
      </c>
      <c r="I4795">
        <v>4</v>
      </c>
      <c r="J4795">
        <v>6</v>
      </c>
      <c r="K4795">
        <v>0</v>
      </c>
      <c r="L4795" t="s">
        <v>3605</v>
      </c>
    </row>
    <row r="4796" spans="1:12" x14ac:dyDescent="0.2">
      <c r="A4796" t="s">
        <v>16765</v>
      </c>
      <c r="B4796" t="s">
        <v>16766</v>
      </c>
      <c r="D4796" t="s">
        <v>26</v>
      </c>
      <c r="E4796" t="s">
        <v>16</v>
      </c>
      <c r="F4796">
        <v>28070</v>
      </c>
      <c r="G4796">
        <v>35.409416100000001</v>
      </c>
      <c r="H4796">
        <v>-80.849895599999996</v>
      </c>
      <c r="I4796">
        <v>5</v>
      </c>
      <c r="J4796">
        <v>3</v>
      </c>
      <c r="K4796">
        <v>1</v>
      </c>
      <c r="L4796" t="s">
        <v>1071</v>
      </c>
    </row>
    <row r="4797" spans="1:12" x14ac:dyDescent="0.2">
      <c r="A4797" t="s">
        <v>16767</v>
      </c>
      <c r="B4797" t="s">
        <v>16768</v>
      </c>
      <c r="C4797" t="s">
        <v>16769</v>
      </c>
      <c r="D4797" t="s">
        <v>21</v>
      </c>
      <c r="E4797" t="s">
        <v>16</v>
      </c>
      <c r="F4797">
        <v>28209</v>
      </c>
      <c r="G4797">
        <v>35.174061647199999</v>
      </c>
      <c r="H4797">
        <v>-80.840601593299994</v>
      </c>
      <c r="I4797">
        <v>4</v>
      </c>
      <c r="J4797">
        <v>8</v>
      </c>
      <c r="K4797">
        <v>1</v>
      </c>
      <c r="L4797" t="s">
        <v>16770</v>
      </c>
    </row>
    <row r="4798" spans="1:12" x14ac:dyDescent="0.2">
      <c r="A4798" t="s">
        <v>16771</v>
      </c>
      <c r="B4798" t="s">
        <v>16772</v>
      </c>
      <c r="C4798" t="s">
        <v>16773</v>
      </c>
      <c r="D4798" t="s">
        <v>21</v>
      </c>
      <c r="E4798" t="s">
        <v>16</v>
      </c>
      <c r="F4798">
        <v>28226</v>
      </c>
      <c r="G4798">
        <v>35.084949000000002</v>
      </c>
      <c r="H4798">
        <v>-80.8309</v>
      </c>
      <c r="I4798">
        <v>2.5</v>
      </c>
      <c r="J4798">
        <v>3</v>
      </c>
      <c r="K4798">
        <v>1</v>
      </c>
      <c r="L4798" t="s">
        <v>256</v>
      </c>
    </row>
    <row r="4799" spans="1:12" x14ac:dyDescent="0.2">
      <c r="A4799" t="s">
        <v>16774</v>
      </c>
      <c r="B4799" t="s">
        <v>16059</v>
      </c>
      <c r="C4799" t="s">
        <v>16775</v>
      </c>
      <c r="D4799" t="s">
        <v>21</v>
      </c>
      <c r="E4799" t="s">
        <v>16</v>
      </c>
      <c r="F4799">
        <v>28273</v>
      </c>
      <c r="G4799">
        <v>35.106899132300001</v>
      </c>
      <c r="H4799">
        <v>-80.877017570299998</v>
      </c>
      <c r="I4799">
        <v>3</v>
      </c>
      <c r="J4799">
        <v>14</v>
      </c>
      <c r="K4799">
        <v>1</v>
      </c>
      <c r="L4799" t="s">
        <v>16776</v>
      </c>
    </row>
    <row r="4800" spans="1:12" x14ac:dyDescent="0.2">
      <c r="A4800" t="s">
        <v>16777</v>
      </c>
      <c r="B4800" t="s">
        <v>16778</v>
      </c>
      <c r="C4800" t="s">
        <v>16779</v>
      </c>
      <c r="D4800" t="s">
        <v>21</v>
      </c>
      <c r="E4800" t="s">
        <v>16</v>
      </c>
      <c r="F4800">
        <v>28206</v>
      </c>
      <c r="G4800">
        <v>35.255983100000002</v>
      </c>
      <c r="H4800">
        <v>-80.804611199999997</v>
      </c>
      <c r="I4800">
        <v>4.5</v>
      </c>
      <c r="J4800">
        <v>3</v>
      </c>
      <c r="K4800">
        <v>1</v>
      </c>
      <c r="L4800" t="s">
        <v>901</v>
      </c>
    </row>
    <row r="4801" spans="1:12" x14ac:dyDescent="0.2">
      <c r="A4801" t="s">
        <v>16780</v>
      </c>
      <c r="B4801" t="s">
        <v>16781</v>
      </c>
      <c r="C4801" t="s">
        <v>16782</v>
      </c>
      <c r="D4801" t="s">
        <v>21</v>
      </c>
      <c r="E4801" t="s">
        <v>16</v>
      </c>
      <c r="F4801">
        <v>28278</v>
      </c>
      <c r="G4801">
        <v>35.101661499999999</v>
      </c>
      <c r="H4801">
        <v>-80.991812499999995</v>
      </c>
      <c r="I4801">
        <v>4</v>
      </c>
      <c r="J4801">
        <v>95</v>
      </c>
      <c r="K4801">
        <v>1</v>
      </c>
      <c r="L4801" t="s">
        <v>16783</v>
      </c>
    </row>
    <row r="4802" spans="1:12" x14ac:dyDescent="0.2">
      <c r="A4802" t="s">
        <v>16784</v>
      </c>
      <c r="B4802" t="s">
        <v>16785</v>
      </c>
      <c r="C4802" t="s">
        <v>16786</v>
      </c>
      <c r="D4802" t="s">
        <v>15</v>
      </c>
      <c r="E4802" t="s">
        <v>16</v>
      </c>
      <c r="F4802">
        <v>28031</v>
      </c>
      <c r="G4802">
        <v>35.494149999999998</v>
      </c>
      <c r="H4802">
        <v>-80.860467</v>
      </c>
      <c r="I4802">
        <v>3.5</v>
      </c>
      <c r="J4802">
        <v>19</v>
      </c>
      <c r="K4802">
        <v>1</v>
      </c>
      <c r="L4802" t="s">
        <v>16787</v>
      </c>
    </row>
    <row r="4803" spans="1:12" x14ac:dyDescent="0.2">
      <c r="A4803" t="s">
        <v>16788</v>
      </c>
      <c r="B4803" t="s">
        <v>16789</v>
      </c>
      <c r="C4803" t="s">
        <v>16790</v>
      </c>
      <c r="D4803" t="s">
        <v>21</v>
      </c>
      <c r="E4803" t="s">
        <v>16</v>
      </c>
      <c r="F4803">
        <v>28212</v>
      </c>
      <c r="G4803">
        <v>35.151719943099998</v>
      </c>
      <c r="H4803">
        <v>-80.746321137699994</v>
      </c>
      <c r="I4803">
        <v>4.5</v>
      </c>
      <c r="J4803">
        <v>6</v>
      </c>
      <c r="K4803">
        <v>1</v>
      </c>
      <c r="L4803" t="s">
        <v>16791</v>
      </c>
    </row>
    <row r="4804" spans="1:12" x14ac:dyDescent="0.2">
      <c r="A4804" t="s">
        <v>16792</v>
      </c>
      <c r="B4804" t="s">
        <v>16793</v>
      </c>
      <c r="C4804" t="s">
        <v>16794</v>
      </c>
      <c r="D4804" t="s">
        <v>21</v>
      </c>
      <c r="E4804" t="s">
        <v>16</v>
      </c>
      <c r="F4804">
        <v>28205</v>
      </c>
      <c r="G4804">
        <v>35.2117687</v>
      </c>
      <c r="H4804">
        <v>-80.762512700000002</v>
      </c>
      <c r="I4804">
        <v>4</v>
      </c>
      <c r="J4804">
        <v>10</v>
      </c>
      <c r="K4804">
        <v>1</v>
      </c>
      <c r="L4804" t="s">
        <v>16795</v>
      </c>
    </row>
    <row r="4805" spans="1:12" x14ac:dyDescent="0.2">
      <c r="A4805" t="s">
        <v>16796</v>
      </c>
      <c r="B4805" t="s">
        <v>641</v>
      </c>
      <c r="C4805" t="s">
        <v>16797</v>
      </c>
      <c r="D4805" t="s">
        <v>21</v>
      </c>
      <c r="E4805" t="s">
        <v>16</v>
      </c>
      <c r="F4805">
        <v>28273</v>
      </c>
      <c r="G4805">
        <v>35.163113839700003</v>
      </c>
      <c r="H4805">
        <v>-80.970073999999997</v>
      </c>
      <c r="I4805">
        <v>1.5</v>
      </c>
      <c r="J4805">
        <v>26</v>
      </c>
      <c r="K4805">
        <v>1</v>
      </c>
      <c r="L4805" t="s">
        <v>16798</v>
      </c>
    </row>
    <row r="4806" spans="1:12" x14ac:dyDescent="0.2">
      <c r="A4806" t="s">
        <v>16799</v>
      </c>
      <c r="B4806" t="s">
        <v>16800</v>
      </c>
      <c r="C4806" t="s">
        <v>16801</v>
      </c>
      <c r="D4806" t="s">
        <v>26</v>
      </c>
      <c r="E4806" t="s">
        <v>16</v>
      </c>
      <c r="F4806">
        <v>28078</v>
      </c>
      <c r="G4806">
        <v>35.4427691</v>
      </c>
      <c r="H4806">
        <v>-80.895063199999996</v>
      </c>
      <c r="I4806">
        <v>4</v>
      </c>
      <c r="J4806">
        <v>7</v>
      </c>
      <c r="K4806">
        <v>1</v>
      </c>
      <c r="L4806" t="s">
        <v>159</v>
      </c>
    </row>
    <row r="4807" spans="1:12" x14ac:dyDescent="0.2">
      <c r="A4807" t="s">
        <v>16802</v>
      </c>
      <c r="B4807" t="s">
        <v>16803</v>
      </c>
      <c r="D4807" t="s">
        <v>26</v>
      </c>
      <c r="E4807" t="s">
        <v>16</v>
      </c>
      <c r="F4807">
        <v>28078</v>
      </c>
      <c r="G4807">
        <v>35.410278335000001</v>
      </c>
      <c r="H4807">
        <v>-80.847306084300001</v>
      </c>
      <c r="I4807">
        <v>2.5</v>
      </c>
      <c r="J4807">
        <v>3</v>
      </c>
      <c r="K4807">
        <v>0</v>
      </c>
      <c r="L4807" t="s">
        <v>16804</v>
      </c>
    </row>
    <row r="4808" spans="1:12" x14ac:dyDescent="0.2">
      <c r="A4808" t="s">
        <v>16805</v>
      </c>
      <c r="B4808" t="s">
        <v>16806</v>
      </c>
      <c r="C4808" t="s">
        <v>16807</v>
      </c>
      <c r="D4808" t="s">
        <v>21</v>
      </c>
      <c r="E4808" t="s">
        <v>16</v>
      </c>
      <c r="F4808">
        <v>28216</v>
      </c>
      <c r="G4808">
        <v>35.273980999999999</v>
      </c>
      <c r="H4808">
        <v>-80.855694999999997</v>
      </c>
      <c r="I4808">
        <v>2.5</v>
      </c>
      <c r="J4808">
        <v>3</v>
      </c>
      <c r="K4808">
        <v>1</v>
      </c>
      <c r="L4808" t="s">
        <v>16808</v>
      </c>
    </row>
    <row r="4809" spans="1:12" x14ac:dyDescent="0.2">
      <c r="A4809" t="s">
        <v>16809</v>
      </c>
      <c r="B4809" t="s">
        <v>16810</v>
      </c>
      <c r="C4809" t="s">
        <v>16811</v>
      </c>
      <c r="D4809" t="s">
        <v>21</v>
      </c>
      <c r="E4809" t="s">
        <v>16</v>
      </c>
      <c r="F4809">
        <v>28203</v>
      </c>
      <c r="G4809">
        <v>35.207158999999997</v>
      </c>
      <c r="H4809">
        <v>-80.860027400000007</v>
      </c>
      <c r="I4809">
        <v>3.5</v>
      </c>
      <c r="J4809">
        <v>3</v>
      </c>
      <c r="K4809">
        <v>1</v>
      </c>
      <c r="L4809" t="s">
        <v>16812</v>
      </c>
    </row>
    <row r="4810" spans="1:12" x14ac:dyDescent="0.2">
      <c r="A4810" t="s">
        <v>16813</v>
      </c>
      <c r="B4810" t="s">
        <v>16814</v>
      </c>
      <c r="C4810" t="s">
        <v>16815</v>
      </c>
      <c r="D4810" t="s">
        <v>21</v>
      </c>
      <c r="E4810" t="s">
        <v>16</v>
      </c>
      <c r="F4810">
        <v>28210</v>
      </c>
      <c r="G4810">
        <v>35.090893999999999</v>
      </c>
      <c r="H4810">
        <v>-80.866264999999999</v>
      </c>
      <c r="I4810">
        <v>4.5</v>
      </c>
      <c r="J4810">
        <v>7</v>
      </c>
      <c r="K4810">
        <v>1</v>
      </c>
      <c r="L4810" t="s">
        <v>16816</v>
      </c>
    </row>
    <row r="4811" spans="1:12" x14ac:dyDescent="0.2">
      <c r="A4811" t="s">
        <v>16817</v>
      </c>
      <c r="B4811" t="s">
        <v>16818</v>
      </c>
      <c r="C4811" t="s">
        <v>16819</v>
      </c>
      <c r="D4811" t="s">
        <v>21</v>
      </c>
      <c r="E4811" t="s">
        <v>16</v>
      </c>
      <c r="F4811">
        <v>28262</v>
      </c>
      <c r="G4811">
        <v>35.294461914400003</v>
      </c>
      <c r="H4811">
        <v>-80.761225869800001</v>
      </c>
      <c r="I4811">
        <v>3.5</v>
      </c>
      <c r="J4811">
        <v>62</v>
      </c>
      <c r="K4811">
        <v>1</v>
      </c>
      <c r="L4811" t="s">
        <v>16820</v>
      </c>
    </row>
    <row r="4812" spans="1:12" x14ac:dyDescent="0.2">
      <c r="A4812" t="s">
        <v>16821</v>
      </c>
      <c r="B4812" t="s">
        <v>16822</v>
      </c>
      <c r="C4812" t="s">
        <v>16823</v>
      </c>
      <c r="D4812" t="s">
        <v>295</v>
      </c>
      <c r="E4812" t="s">
        <v>16</v>
      </c>
      <c r="F4812">
        <v>28134</v>
      </c>
      <c r="G4812">
        <v>35.074425099999999</v>
      </c>
      <c r="H4812">
        <v>-80.8814268</v>
      </c>
      <c r="I4812">
        <v>2</v>
      </c>
      <c r="J4812">
        <v>5</v>
      </c>
      <c r="K4812">
        <v>0</v>
      </c>
      <c r="L4812" t="s">
        <v>2146</v>
      </c>
    </row>
    <row r="4813" spans="1:12" x14ac:dyDescent="0.2">
      <c r="A4813" t="s">
        <v>16824</v>
      </c>
      <c r="B4813" t="s">
        <v>10411</v>
      </c>
      <c r="C4813" t="s">
        <v>16825</v>
      </c>
      <c r="D4813" t="s">
        <v>21</v>
      </c>
      <c r="E4813" t="s">
        <v>16</v>
      </c>
      <c r="F4813">
        <v>28227</v>
      </c>
      <c r="G4813">
        <v>35.161148300000001</v>
      </c>
      <c r="H4813">
        <v>-80.739908522099995</v>
      </c>
      <c r="I4813">
        <v>4</v>
      </c>
      <c r="J4813">
        <v>7</v>
      </c>
      <c r="K4813">
        <v>1</v>
      </c>
      <c r="L4813" t="s">
        <v>16826</v>
      </c>
    </row>
    <row r="4814" spans="1:12" x14ac:dyDescent="0.2">
      <c r="A4814" t="s">
        <v>16827</v>
      </c>
      <c r="B4814" t="s">
        <v>16828</v>
      </c>
      <c r="C4814" t="s">
        <v>16829</v>
      </c>
      <c r="D4814" t="s">
        <v>21</v>
      </c>
      <c r="E4814" t="s">
        <v>16</v>
      </c>
      <c r="F4814">
        <v>28273</v>
      </c>
      <c r="G4814">
        <v>35.161695999999999</v>
      </c>
      <c r="H4814">
        <v>-80.921847999999997</v>
      </c>
      <c r="I4814">
        <v>1.5</v>
      </c>
      <c r="J4814">
        <v>10</v>
      </c>
      <c r="K4814">
        <v>1</v>
      </c>
      <c r="L4814" t="s">
        <v>901</v>
      </c>
    </row>
    <row r="4815" spans="1:12" x14ac:dyDescent="0.2">
      <c r="A4815" t="s">
        <v>16830</v>
      </c>
      <c r="B4815" t="s">
        <v>16831</v>
      </c>
      <c r="C4815" t="s">
        <v>16832</v>
      </c>
      <c r="D4815" t="s">
        <v>26</v>
      </c>
      <c r="E4815" t="s">
        <v>16</v>
      </c>
      <c r="F4815">
        <v>28078</v>
      </c>
      <c r="G4815">
        <v>35.4395357</v>
      </c>
      <c r="H4815">
        <v>-80.843811900000006</v>
      </c>
      <c r="I4815">
        <v>3.5</v>
      </c>
      <c r="J4815">
        <v>15</v>
      </c>
      <c r="K4815">
        <v>1</v>
      </c>
      <c r="L4815" t="s">
        <v>16833</v>
      </c>
    </row>
    <row r="4816" spans="1:12" x14ac:dyDescent="0.2">
      <c r="A4816" t="s">
        <v>16834</v>
      </c>
      <c r="B4816" t="s">
        <v>16835</v>
      </c>
      <c r="D4816" t="s">
        <v>21</v>
      </c>
      <c r="E4816" t="s">
        <v>16</v>
      </c>
      <c r="F4816">
        <v>28205</v>
      </c>
      <c r="G4816">
        <v>35.226371399999998</v>
      </c>
      <c r="H4816">
        <v>-80.799018500000003</v>
      </c>
      <c r="I4816">
        <v>5</v>
      </c>
      <c r="J4816">
        <v>60</v>
      </c>
      <c r="K4816">
        <v>1</v>
      </c>
      <c r="L4816" t="s">
        <v>16836</v>
      </c>
    </row>
    <row r="4817" spans="1:12" x14ac:dyDescent="0.2">
      <c r="A4817" t="s">
        <v>16837</v>
      </c>
      <c r="B4817" t="s">
        <v>16838</v>
      </c>
      <c r="C4817" t="s">
        <v>16839</v>
      </c>
      <c r="D4817" t="s">
        <v>359</v>
      </c>
      <c r="E4817" t="s">
        <v>16</v>
      </c>
      <c r="F4817">
        <v>28036</v>
      </c>
      <c r="G4817">
        <v>35.504442099999999</v>
      </c>
      <c r="H4817">
        <v>-80.769661600000006</v>
      </c>
      <c r="I4817">
        <v>3.5</v>
      </c>
      <c r="J4817">
        <v>4</v>
      </c>
      <c r="K4817">
        <v>1</v>
      </c>
      <c r="L4817" t="s">
        <v>16840</v>
      </c>
    </row>
    <row r="4818" spans="1:12" x14ac:dyDescent="0.2">
      <c r="A4818" t="s">
        <v>16841</v>
      </c>
      <c r="B4818" t="s">
        <v>16842</v>
      </c>
      <c r="C4818" t="s">
        <v>16843</v>
      </c>
      <c r="D4818" t="s">
        <v>21</v>
      </c>
      <c r="E4818" t="s">
        <v>16</v>
      </c>
      <c r="F4818">
        <v>28205</v>
      </c>
      <c r="G4818">
        <v>35.209845000000001</v>
      </c>
      <c r="H4818">
        <v>-80.809464000000006</v>
      </c>
      <c r="I4818">
        <v>4.5</v>
      </c>
      <c r="J4818">
        <v>8</v>
      </c>
      <c r="K4818">
        <v>1</v>
      </c>
      <c r="L4818" t="s">
        <v>16844</v>
      </c>
    </row>
    <row r="4819" spans="1:12" x14ac:dyDescent="0.2">
      <c r="A4819" t="s">
        <v>16845</v>
      </c>
      <c r="B4819" t="s">
        <v>16846</v>
      </c>
      <c r="C4819" t="s">
        <v>16847</v>
      </c>
      <c r="D4819" t="s">
        <v>15</v>
      </c>
      <c r="E4819" t="s">
        <v>16</v>
      </c>
      <c r="F4819">
        <v>28031</v>
      </c>
      <c r="G4819">
        <v>35.479982999999997</v>
      </c>
      <c r="H4819">
        <v>-80.857745300000005</v>
      </c>
      <c r="I4819">
        <v>4.5</v>
      </c>
      <c r="J4819">
        <v>8</v>
      </c>
      <c r="K4819">
        <v>1</v>
      </c>
      <c r="L4819" t="s">
        <v>16848</v>
      </c>
    </row>
    <row r="4820" spans="1:12" x14ac:dyDescent="0.2">
      <c r="A4820" t="s">
        <v>16849</v>
      </c>
      <c r="B4820" t="s">
        <v>16850</v>
      </c>
      <c r="C4820" t="s">
        <v>16851</v>
      </c>
      <c r="D4820" t="s">
        <v>15</v>
      </c>
      <c r="E4820" t="s">
        <v>16</v>
      </c>
      <c r="F4820">
        <v>28031</v>
      </c>
      <c r="G4820">
        <v>35.447409</v>
      </c>
      <c r="H4820">
        <v>-80.891424999999998</v>
      </c>
      <c r="I4820">
        <v>2</v>
      </c>
      <c r="J4820">
        <v>18</v>
      </c>
      <c r="K4820">
        <v>1</v>
      </c>
      <c r="L4820" t="s">
        <v>709</v>
      </c>
    </row>
    <row r="4821" spans="1:12" x14ac:dyDescent="0.2">
      <c r="A4821" t="s">
        <v>16852</v>
      </c>
      <c r="B4821" t="s">
        <v>16853</v>
      </c>
      <c r="C4821" t="s">
        <v>16854</v>
      </c>
      <c r="D4821" t="s">
        <v>21</v>
      </c>
      <c r="E4821" t="s">
        <v>16</v>
      </c>
      <c r="F4821">
        <v>28226</v>
      </c>
      <c r="G4821">
        <v>35.106825000000001</v>
      </c>
      <c r="H4821">
        <v>-80.806873999999993</v>
      </c>
      <c r="I4821">
        <v>4</v>
      </c>
      <c r="J4821">
        <v>11</v>
      </c>
      <c r="K4821">
        <v>1</v>
      </c>
      <c r="L4821" t="s">
        <v>188</v>
      </c>
    </row>
    <row r="4822" spans="1:12" x14ac:dyDescent="0.2">
      <c r="A4822" t="s">
        <v>16855</v>
      </c>
      <c r="B4822" t="s">
        <v>16856</v>
      </c>
      <c r="C4822" t="s">
        <v>16857</v>
      </c>
      <c r="D4822" t="s">
        <v>21</v>
      </c>
      <c r="E4822" t="s">
        <v>16</v>
      </c>
      <c r="F4822">
        <v>28214</v>
      </c>
      <c r="G4822">
        <v>35.3189986</v>
      </c>
      <c r="H4822">
        <v>-80.951442700000001</v>
      </c>
      <c r="I4822">
        <v>4</v>
      </c>
      <c r="J4822">
        <v>4</v>
      </c>
      <c r="K4822">
        <v>1</v>
      </c>
      <c r="L4822" t="s">
        <v>2198</v>
      </c>
    </row>
    <row r="4823" spans="1:12" x14ac:dyDescent="0.2">
      <c r="A4823" t="s">
        <v>16858</v>
      </c>
      <c r="B4823" t="s">
        <v>16859</v>
      </c>
      <c r="C4823" t="s">
        <v>16860</v>
      </c>
      <c r="D4823" t="s">
        <v>21</v>
      </c>
      <c r="E4823" t="s">
        <v>16</v>
      </c>
      <c r="F4823">
        <v>28262</v>
      </c>
      <c r="G4823">
        <v>35.310898000000002</v>
      </c>
      <c r="H4823">
        <v>-80.750694899999999</v>
      </c>
      <c r="I4823">
        <v>2.5</v>
      </c>
      <c r="J4823">
        <v>127</v>
      </c>
      <c r="K4823">
        <v>1</v>
      </c>
      <c r="L4823" t="s">
        <v>16861</v>
      </c>
    </row>
    <row r="4824" spans="1:12" x14ac:dyDescent="0.2">
      <c r="A4824" t="s">
        <v>16862</v>
      </c>
      <c r="B4824" t="s">
        <v>3271</v>
      </c>
      <c r="C4824" t="s">
        <v>16863</v>
      </c>
      <c r="D4824" t="s">
        <v>21</v>
      </c>
      <c r="E4824" t="s">
        <v>16</v>
      </c>
      <c r="F4824">
        <v>28226</v>
      </c>
      <c r="G4824">
        <v>35.090518500000002</v>
      </c>
      <c r="H4824">
        <v>-80.855606600000002</v>
      </c>
      <c r="I4824">
        <v>2.5</v>
      </c>
      <c r="J4824">
        <v>26</v>
      </c>
      <c r="K4824">
        <v>1</v>
      </c>
      <c r="L4824" t="s">
        <v>16864</v>
      </c>
    </row>
    <row r="4825" spans="1:12" x14ac:dyDescent="0.2">
      <c r="A4825" t="s">
        <v>16865</v>
      </c>
      <c r="B4825" t="s">
        <v>16866</v>
      </c>
      <c r="C4825" t="s">
        <v>16867</v>
      </c>
      <c r="D4825" t="s">
        <v>21</v>
      </c>
      <c r="E4825" t="s">
        <v>16</v>
      </c>
      <c r="F4825">
        <v>28269</v>
      </c>
      <c r="G4825">
        <v>35.343176999999997</v>
      </c>
      <c r="H4825">
        <v>-80.766516300000006</v>
      </c>
      <c r="I4825">
        <v>2</v>
      </c>
      <c r="J4825">
        <v>6</v>
      </c>
      <c r="K4825">
        <v>1</v>
      </c>
      <c r="L4825" t="s">
        <v>16868</v>
      </c>
    </row>
    <row r="4826" spans="1:12" x14ac:dyDescent="0.2">
      <c r="A4826" t="s">
        <v>16869</v>
      </c>
      <c r="B4826" t="s">
        <v>3106</v>
      </c>
      <c r="C4826" t="s">
        <v>16870</v>
      </c>
      <c r="D4826" t="s">
        <v>21</v>
      </c>
      <c r="E4826" t="s">
        <v>16</v>
      </c>
      <c r="F4826">
        <v>28216</v>
      </c>
      <c r="G4826">
        <v>35.311390500000002</v>
      </c>
      <c r="H4826">
        <v>-80.848744400000001</v>
      </c>
      <c r="I4826">
        <v>4.5</v>
      </c>
      <c r="J4826">
        <v>4</v>
      </c>
      <c r="K4826">
        <v>1</v>
      </c>
      <c r="L4826" t="s">
        <v>3108</v>
      </c>
    </row>
    <row r="4827" spans="1:12" x14ac:dyDescent="0.2">
      <c r="A4827" t="s">
        <v>16871</v>
      </c>
      <c r="B4827" t="s">
        <v>16872</v>
      </c>
      <c r="C4827" t="s">
        <v>16873</v>
      </c>
      <c r="D4827" t="s">
        <v>7493</v>
      </c>
      <c r="E4827" t="s">
        <v>16</v>
      </c>
      <c r="F4827">
        <v>28097</v>
      </c>
      <c r="G4827">
        <v>35.257745</v>
      </c>
      <c r="H4827">
        <v>-80.459404000000006</v>
      </c>
      <c r="I4827">
        <v>2.5</v>
      </c>
      <c r="J4827">
        <v>14</v>
      </c>
      <c r="K4827">
        <v>0</v>
      </c>
      <c r="L4827" t="s">
        <v>16874</v>
      </c>
    </row>
    <row r="4828" spans="1:12" x14ac:dyDescent="0.2">
      <c r="A4828" t="s">
        <v>16875</v>
      </c>
      <c r="B4828" t="s">
        <v>3204</v>
      </c>
      <c r="C4828" t="s">
        <v>16876</v>
      </c>
      <c r="D4828" t="s">
        <v>135</v>
      </c>
      <c r="E4828" t="s">
        <v>16</v>
      </c>
      <c r="F4828">
        <v>28105</v>
      </c>
      <c r="G4828">
        <v>35.135546099999999</v>
      </c>
      <c r="H4828">
        <v>-80.712865600000001</v>
      </c>
      <c r="I4828">
        <v>1.5</v>
      </c>
      <c r="J4828">
        <v>8</v>
      </c>
      <c r="K4828">
        <v>1</v>
      </c>
      <c r="L4828" t="s">
        <v>7723</v>
      </c>
    </row>
    <row r="4829" spans="1:12" x14ac:dyDescent="0.2">
      <c r="A4829" t="s">
        <v>16877</v>
      </c>
      <c r="B4829" t="s">
        <v>16878</v>
      </c>
      <c r="C4829" t="s">
        <v>16879</v>
      </c>
      <c r="D4829" t="s">
        <v>643</v>
      </c>
      <c r="E4829" t="s">
        <v>16</v>
      </c>
      <c r="F4829">
        <v>28079</v>
      </c>
      <c r="G4829">
        <v>35.073887999999997</v>
      </c>
      <c r="H4829">
        <v>-80.650791999999996</v>
      </c>
      <c r="I4829">
        <v>2</v>
      </c>
      <c r="J4829">
        <v>4</v>
      </c>
      <c r="K4829">
        <v>1</v>
      </c>
      <c r="L4829" t="s">
        <v>16880</v>
      </c>
    </row>
    <row r="4830" spans="1:12" x14ac:dyDescent="0.2">
      <c r="A4830" t="s">
        <v>16881</v>
      </c>
      <c r="B4830" t="s">
        <v>16882</v>
      </c>
      <c r="C4830" t="s">
        <v>16883</v>
      </c>
      <c r="D4830" t="s">
        <v>26</v>
      </c>
      <c r="E4830" t="s">
        <v>16</v>
      </c>
      <c r="F4830">
        <v>28078</v>
      </c>
      <c r="G4830">
        <v>35.378767000000003</v>
      </c>
      <c r="H4830">
        <v>-80.795698999999999</v>
      </c>
      <c r="I4830">
        <v>3.5</v>
      </c>
      <c r="J4830">
        <v>3</v>
      </c>
      <c r="K4830">
        <v>1</v>
      </c>
      <c r="L4830" t="s">
        <v>16884</v>
      </c>
    </row>
    <row r="4831" spans="1:12" x14ac:dyDescent="0.2">
      <c r="A4831" t="s">
        <v>16885</v>
      </c>
      <c r="B4831" t="s">
        <v>16886</v>
      </c>
      <c r="C4831" t="s">
        <v>16887</v>
      </c>
      <c r="D4831" t="s">
        <v>21</v>
      </c>
      <c r="E4831" t="s">
        <v>16</v>
      </c>
      <c r="F4831">
        <v>28217</v>
      </c>
      <c r="G4831">
        <v>35.176386600000001</v>
      </c>
      <c r="H4831">
        <v>-80.880000300000006</v>
      </c>
      <c r="I4831">
        <v>4</v>
      </c>
      <c r="J4831">
        <v>23</v>
      </c>
      <c r="K4831">
        <v>1</v>
      </c>
      <c r="L4831" t="s">
        <v>16888</v>
      </c>
    </row>
    <row r="4832" spans="1:12" x14ac:dyDescent="0.2">
      <c r="A4832" t="s">
        <v>16889</v>
      </c>
      <c r="B4832" t="s">
        <v>16890</v>
      </c>
      <c r="C4832" t="s">
        <v>16891</v>
      </c>
      <c r="D4832" t="s">
        <v>21</v>
      </c>
      <c r="E4832" t="s">
        <v>16</v>
      </c>
      <c r="F4832">
        <v>28215</v>
      </c>
      <c r="G4832">
        <v>35.235416999999998</v>
      </c>
      <c r="H4832">
        <v>-80.734971000000002</v>
      </c>
      <c r="I4832">
        <v>3.5</v>
      </c>
      <c r="J4832">
        <v>32</v>
      </c>
      <c r="K4832">
        <v>1</v>
      </c>
      <c r="L4832" t="s">
        <v>16892</v>
      </c>
    </row>
    <row r="4833" spans="1:12" x14ac:dyDescent="0.2">
      <c r="A4833" t="s">
        <v>16893</v>
      </c>
      <c r="B4833" t="s">
        <v>16894</v>
      </c>
      <c r="C4833" t="s">
        <v>16895</v>
      </c>
      <c r="D4833" t="s">
        <v>21</v>
      </c>
      <c r="E4833" t="s">
        <v>16</v>
      </c>
      <c r="F4833">
        <v>28204</v>
      </c>
      <c r="G4833">
        <v>35.216866199999998</v>
      </c>
      <c r="H4833">
        <v>-80.8324602</v>
      </c>
      <c r="I4833">
        <v>4.5</v>
      </c>
      <c r="J4833">
        <v>6</v>
      </c>
      <c r="K4833">
        <v>1</v>
      </c>
      <c r="L4833" t="s">
        <v>2349</v>
      </c>
    </row>
    <row r="4834" spans="1:12" x14ac:dyDescent="0.2">
      <c r="A4834" t="s">
        <v>16896</v>
      </c>
      <c r="B4834" t="s">
        <v>16897</v>
      </c>
      <c r="C4834" t="s">
        <v>16898</v>
      </c>
      <c r="D4834" t="s">
        <v>21</v>
      </c>
      <c r="E4834" t="s">
        <v>16</v>
      </c>
      <c r="F4834">
        <v>28208</v>
      </c>
      <c r="G4834">
        <v>35.2275436332</v>
      </c>
      <c r="H4834">
        <v>-80.856306552899994</v>
      </c>
      <c r="I4834">
        <v>4</v>
      </c>
      <c r="J4834">
        <v>4</v>
      </c>
      <c r="K4834">
        <v>0</v>
      </c>
      <c r="L4834" t="s">
        <v>16899</v>
      </c>
    </row>
    <row r="4835" spans="1:12" x14ac:dyDescent="0.2">
      <c r="A4835" t="s">
        <v>16900</v>
      </c>
      <c r="B4835" t="s">
        <v>5107</v>
      </c>
      <c r="C4835" t="s">
        <v>16901</v>
      </c>
      <c r="D4835" t="s">
        <v>26</v>
      </c>
      <c r="E4835" t="s">
        <v>16</v>
      </c>
      <c r="F4835">
        <v>28078</v>
      </c>
      <c r="G4835">
        <v>35.444952299999997</v>
      </c>
      <c r="H4835">
        <v>-80.866707099999999</v>
      </c>
      <c r="I4835">
        <v>4</v>
      </c>
      <c r="J4835">
        <v>54</v>
      </c>
      <c r="K4835">
        <v>1</v>
      </c>
      <c r="L4835" t="s">
        <v>16902</v>
      </c>
    </row>
    <row r="4836" spans="1:12" x14ac:dyDescent="0.2">
      <c r="A4836" t="s">
        <v>16903</v>
      </c>
      <c r="B4836" t="s">
        <v>16904</v>
      </c>
      <c r="C4836" t="s">
        <v>16905</v>
      </c>
      <c r="D4836" t="s">
        <v>21</v>
      </c>
      <c r="E4836" t="s">
        <v>16</v>
      </c>
      <c r="F4836">
        <v>28270</v>
      </c>
      <c r="G4836">
        <v>35.144737697399997</v>
      </c>
      <c r="H4836">
        <v>-80.742648839500006</v>
      </c>
      <c r="I4836">
        <v>1</v>
      </c>
      <c r="J4836">
        <v>3</v>
      </c>
      <c r="K4836">
        <v>1</v>
      </c>
      <c r="L4836" t="s">
        <v>16906</v>
      </c>
    </row>
    <row r="4837" spans="1:12" x14ac:dyDescent="0.2">
      <c r="A4837" t="s">
        <v>16907</v>
      </c>
      <c r="B4837" t="s">
        <v>1197</v>
      </c>
      <c r="C4837" t="s">
        <v>16908</v>
      </c>
      <c r="D4837" t="s">
        <v>21</v>
      </c>
      <c r="E4837" t="s">
        <v>16</v>
      </c>
      <c r="F4837">
        <v>28215</v>
      </c>
      <c r="G4837">
        <v>35.236850738500003</v>
      </c>
      <c r="H4837">
        <v>-80.737976074200006</v>
      </c>
      <c r="I4837">
        <v>3.5</v>
      </c>
      <c r="J4837">
        <v>16</v>
      </c>
      <c r="K4837">
        <v>1</v>
      </c>
      <c r="L4837" t="s">
        <v>16909</v>
      </c>
    </row>
    <row r="4838" spans="1:12" x14ac:dyDescent="0.2">
      <c r="A4838" t="s">
        <v>16910</v>
      </c>
      <c r="B4838" t="s">
        <v>16911</v>
      </c>
      <c r="C4838" t="s">
        <v>16912</v>
      </c>
      <c r="D4838" t="s">
        <v>21</v>
      </c>
      <c r="E4838" t="s">
        <v>16</v>
      </c>
      <c r="F4838">
        <v>28208</v>
      </c>
      <c r="G4838">
        <v>35.239874999999998</v>
      </c>
      <c r="H4838">
        <v>-80.922149000000005</v>
      </c>
      <c r="I4838">
        <v>2.5</v>
      </c>
      <c r="J4838">
        <v>37</v>
      </c>
      <c r="K4838">
        <v>1</v>
      </c>
      <c r="L4838" t="s">
        <v>3422</v>
      </c>
    </row>
    <row r="4839" spans="1:12" x14ac:dyDescent="0.2">
      <c r="A4839" t="s">
        <v>16913</v>
      </c>
      <c r="B4839" t="s">
        <v>4770</v>
      </c>
      <c r="C4839" t="s">
        <v>16914</v>
      </c>
      <c r="D4839" t="s">
        <v>4275</v>
      </c>
      <c r="E4839" t="s">
        <v>16</v>
      </c>
      <c r="F4839">
        <v>28104</v>
      </c>
      <c r="G4839">
        <v>34.998873600000003</v>
      </c>
      <c r="H4839">
        <v>-80.694151000000005</v>
      </c>
      <c r="I4839">
        <v>2</v>
      </c>
      <c r="J4839">
        <v>7</v>
      </c>
      <c r="K4839">
        <v>1</v>
      </c>
      <c r="L4839" t="s">
        <v>16915</v>
      </c>
    </row>
    <row r="4840" spans="1:12" x14ac:dyDescent="0.2">
      <c r="A4840" t="s">
        <v>16916</v>
      </c>
      <c r="B4840" t="s">
        <v>16917</v>
      </c>
      <c r="C4840" t="s">
        <v>16918</v>
      </c>
      <c r="D4840" t="s">
        <v>21</v>
      </c>
      <c r="E4840" t="s">
        <v>16</v>
      </c>
      <c r="F4840">
        <v>28213</v>
      </c>
      <c r="G4840">
        <v>35.278522199999998</v>
      </c>
      <c r="H4840">
        <v>-80.765520699999996</v>
      </c>
      <c r="I4840">
        <v>4</v>
      </c>
      <c r="J4840">
        <v>4</v>
      </c>
      <c r="K4840">
        <v>1</v>
      </c>
      <c r="L4840" t="s">
        <v>13936</v>
      </c>
    </row>
    <row r="4841" spans="1:12" x14ac:dyDescent="0.2">
      <c r="A4841" t="s">
        <v>16919</v>
      </c>
      <c r="B4841" t="s">
        <v>16920</v>
      </c>
      <c r="C4841" t="s">
        <v>16921</v>
      </c>
      <c r="D4841" t="s">
        <v>39</v>
      </c>
      <c r="E4841" t="s">
        <v>16</v>
      </c>
      <c r="F4841">
        <v>28027</v>
      </c>
      <c r="G4841">
        <v>35.3700689</v>
      </c>
      <c r="H4841">
        <v>-80.723929799999993</v>
      </c>
      <c r="I4841">
        <v>4.5</v>
      </c>
      <c r="J4841">
        <v>3</v>
      </c>
      <c r="K4841">
        <v>1</v>
      </c>
      <c r="L4841" t="s">
        <v>16922</v>
      </c>
    </row>
    <row r="4842" spans="1:12" x14ac:dyDescent="0.2">
      <c r="A4842" t="s">
        <v>16923</v>
      </c>
      <c r="B4842" t="s">
        <v>16924</v>
      </c>
      <c r="D4842" t="s">
        <v>39</v>
      </c>
      <c r="E4842" t="s">
        <v>16</v>
      </c>
      <c r="F4842">
        <v>28025</v>
      </c>
      <c r="G4842">
        <v>35.408751700000003</v>
      </c>
      <c r="H4842">
        <v>-80.579510999999997</v>
      </c>
      <c r="I4842">
        <v>3.5</v>
      </c>
      <c r="J4842">
        <v>9</v>
      </c>
      <c r="K4842">
        <v>0</v>
      </c>
      <c r="L4842" t="s">
        <v>13669</v>
      </c>
    </row>
    <row r="4843" spans="1:12" x14ac:dyDescent="0.2">
      <c r="A4843" t="s">
        <v>16925</v>
      </c>
      <c r="B4843" t="s">
        <v>16926</v>
      </c>
      <c r="C4843" t="s">
        <v>16927</v>
      </c>
      <c r="D4843" t="s">
        <v>15</v>
      </c>
      <c r="E4843" t="s">
        <v>16</v>
      </c>
      <c r="F4843">
        <v>28031</v>
      </c>
      <c r="G4843">
        <v>35.4442728</v>
      </c>
      <c r="H4843">
        <v>-80.895535600000002</v>
      </c>
      <c r="I4843">
        <v>4</v>
      </c>
      <c r="J4843">
        <v>9</v>
      </c>
      <c r="K4843">
        <v>1</v>
      </c>
      <c r="L4843" t="s">
        <v>3822</v>
      </c>
    </row>
    <row r="4844" spans="1:12" x14ac:dyDescent="0.2">
      <c r="A4844" t="s">
        <v>16928</v>
      </c>
      <c r="B4844" t="s">
        <v>16929</v>
      </c>
      <c r="D4844" t="s">
        <v>21</v>
      </c>
      <c r="E4844" t="s">
        <v>16</v>
      </c>
      <c r="F4844">
        <v>28205</v>
      </c>
      <c r="G4844">
        <v>35.226371399999998</v>
      </c>
      <c r="H4844">
        <v>-80.799018500000003</v>
      </c>
      <c r="I4844">
        <v>5</v>
      </c>
      <c r="J4844">
        <v>13</v>
      </c>
      <c r="K4844">
        <v>1</v>
      </c>
      <c r="L4844" t="s">
        <v>16930</v>
      </c>
    </row>
    <row r="4845" spans="1:12" x14ac:dyDescent="0.2">
      <c r="A4845" t="s">
        <v>16931</v>
      </c>
      <c r="B4845" t="s">
        <v>16932</v>
      </c>
      <c r="C4845" t="s">
        <v>16933</v>
      </c>
      <c r="D4845" t="s">
        <v>21</v>
      </c>
      <c r="E4845" t="s">
        <v>16</v>
      </c>
      <c r="F4845">
        <v>28227</v>
      </c>
      <c r="G4845">
        <v>35.2228487</v>
      </c>
      <c r="H4845">
        <v>-80.632019499999998</v>
      </c>
      <c r="I4845">
        <v>2.5</v>
      </c>
      <c r="J4845">
        <v>3</v>
      </c>
      <c r="K4845">
        <v>1</v>
      </c>
      <c r="L4845" t="s">
        <v>2029</v>
      </c>
    </row>
    <row r="4846" spans="1:12" x14ac:dyDescent="0.2">
      <c r="A4846" t="s">
        <v>16934</v>
      </c>
      <c r="B4846" t="s">
        <v>16935</v>
      </c>
      <c r="C4846" t="s">
        <v>16936</v>
      </c>
      <c r="D4846" t="s">
        <v>135</v>
      </c>
      <c r="E4846" t="s">
        <v>16</v>
      </c>
      <c r="F4846">
        <v>28105</v>
      </c>
      <c r="G4846">
        <v>35.127870000000001</v>
      </c>
      <c r="H4846">
        <v>-80.727721599999995</v>
      </c>
      <c r="I4846">
        <v>4</v>
      </c>
      <c r="J4846">
        <v>36</v>
      </c>
      <c r="K4846">
        <v>1</v>
      </c>
      <c r="L4846" t="s">
        <v>16937</v>
      </c>
    </row>
    <row r="4847" spans="1:12" x14ac:dyDescent="0.2">
      <c r="A4847" t="s">
        <v>16938</v>
      </c>
      <c r="B4847" t="s">
        <v>16939</v>
      </c>
      <c r="C4847" t="s">
        <v>16940</v>
      </c>
      <c r="D4847" t="s">
        <v>21</v>
      </c>
      <c r="E4847" t="s">
        <v>16</v>
      </c>
      <c r="F4847">
        <v>28226</v>
      </c>
      <c r="G4847">
        <v>35.084868</v>
      </c>
      <c r="H4847">
        <v>-80.847431299999997</v>
      </c>
      <c r="I4847">
        <v>4</v>
      </c>
      <c r="J4847">
        <v>4</v>
      </c>
      <c r="K4847">
        <v>1</v>
      </c>
      <c r="L4847" t="s">
        <v>16941</v>
      </c>
    </row>
    <row r="4848" spans="1:12" x14ac:dyDescent="0.2">
      <c r="A4848" t="s">
        <v>16942</v>
      </c>
      <c r="B4848" t="s">
        <v>6152</v>
      </c>
      <c r="C4848" t="s">
        <v>16943</v>
      </c>
      <c r="D4848" t="s">
        <v>21</v>
      </c>
      <c r="E4848" t="s">
        <v>16</v>
      </c>
      <c r="F4848">
        <v>28273</v>
      </c>
      <c r="G4848">
        <v>35.1004</v>
      </c>
      <c r="H4848">
        <v>-80.985799999999998</v>
      </c>
      <c r="I4848">
        <v>4</v>
      </c>
      <c r="J4848">
        <v>38</v>
      </c>
      <c r="K4848">
        <v>1</v>
      </c>
      <c r="L4848" t="s">
        <v>16944</v>
      </c>
    </row>
    <row r="4849" spans="1:12" x14ac:dyDescent="0.2">
      <c r="A4849" t="s">
        <v>16945</v>
      </c>
      <c r="B4849" t="s">
        <v>16946</v>
      </c>
      <c r="C4849" t="s">
        <v>16947</v>
      </c>
      <c r="D4849" t="s">
        <v>21</v>
      </c>
      <c r="E4849" t="s">
        <v>16</v>
      </c>
      <c r="F4849">
        <v>28277</v>
      </c>
      <c r="G4849">
        <v>35.054018240799998</v>
      </c>
      <c r="H4849">
        <v>-80.846992</v>
      </c>
      <c r="I4849">
        <v>3</v>
      </c>
      <c r="J4849">
        <v>163</v>
      </c>
      <c r="K4849">
        <v>1</v>
      </c>
      <c r="L4849" t="s">
        <v>16948</v>
      </c>
    </row>
    <row r="4850" spans="1:12" x14ac:dyDescent="0.2">
      <c r="A4850" t="s">
        <v>16949</v>
      </c>
      <c r="B4850" t="s">
        <v>16950</v>
      </c>
      <c r="C4850" t="s">
        <v>16951</v>
      </c>
      <c r="D4850" t="s">
        <v>135</v>
      </c>
      <c r="E4850" t="s">
        <v>16</v>
      </c>
      <c r="F4850">
        <v>28105</v>
      </c>
      <c r="G4850">
        <v>35.135569699999998</v>
      </c>
      <c r="H4850">
        <v>-80.738114899999999</v>
      </c>
      <c r="I4850">
        <v>5</v>
      </c>
      <c r="J4850">
        <v>4</v>
      </c>
      <c r="K4850">
        <v>1</v>
      </c>
      <c r="L4850" t="s">
        <v>16952</v>
      </c>
    </row>
    <row r="4851" spans="1:12" x14ac:dyDescent="0.2">
      <c r="A4851" t="s">
        <v>16953</v>
      </c>
      <c r="B4851" t="s">
        <v>2246</v>
      </c>
      <c r="C4851" t="s">
        <v>16954</v>
      </c>
      <c r="D4851" t="s">
        <v>26</v>
      </c>
      <c r="E4851" t="s">
        <v>16</v>
      </c>
      <c r="F4851">
        <v>28078</v>
      </c>
      <c r="G4851">
        <v>35.4420894</v>
      </c>
      <c r="H4851">
        <v>-80.857573599999995</v>
      </c>
      <c r="I4851">
        <v>3</v>
      </c>
      <c r="J4851">
        <v>10</v>
      </c>
      <c r="K4851">
        <v>1</v>
      </c>
      <c r="L4851" t="s">
        <v>2248</v>
      </c>
    </row>
    <row r="4852" spans="1:12" x14ac:dyDescent="0.2">
      <c r="A4852" t="s">
        <v>16955</v>
      </c>
      <c r="B4852" t="s">
        <v>16956</v>
      </c>
      <c r="C4852" t="s">
        <v>552</v>
      </c>
      <c r="D4852" t="s">
        <v>21</v>
      </c>
      <c r="E4852" t="s">
        <v>16</v>
      </c>
      <c r="F4852">
        <v>28208</v>
      </c>
      <c r="G4852">
        <v>35.220783538299997</v>
      </c>
      <c r="H4852">
        <v>-80.940527915999994</v>
      </c>
      <c r="I4852">
        <v>2.5</v>
      </c>
      <c r="J4852">
        <v>3</v>
      </c>
      <c r="K4852">
        <v>1</v>
      </c>
      <c r="L4852" t="s">
        <v>11364</v>
      </c>
    </row>
    <row r="4853" spans="1:12" x14ac:dyDescent="0.2">
      <c r="A4853" t="s">
        <v>16957</v>
      </c>
      <c r="B4853" t="s">
        <v>16958</v>
      </c>
      <c r="C4853" t="s">
        <v>16959</v>
      </c>
      <c r="D4853" t="s">
        <v>601</v>
      </c>
      <c r="E4853" t="s">
        <v>16</v>
      </c>
      <c r="F4853">
        <v>28081</v>
      </c>
      <c r="G4853">
        <v>35.497121999999997</v>
      </c>
      <c r="H4853">
        <v>-80.625692000000001</v>
      </c>
      <c r="I4853">
        <v>2.5</v>
      </c>
      <c r="J4853">
        <v>6</v>
      </c>
      <c r="K4853">
        <v>0</v>
      </c>
      <c r="L4853" t="s">
        <v>16960</v>
      </c>
    </row>
    <row r="4854" spans="1:12" x14ac:dyDescent="0.2">
      <c r="A4854" t="s">
        <v>16961</v>
      </c>
      <c r="B4854" t="s">
        <v>16962</v>
      </c>
      <c r="C4854" t="s">
        <v>16963</v>
      </c>
      <c r="D4854" t="s">
        <v>21</v>
      </c>
      <c r="E4854" t="s">
        <v>16</v>
      </c>
      <c r="F4854">
        <v>28210</v>
      </c>
      <c r="G4854">
        <v>35.145857900000003</v>
      </c>
      <c r="H4854">
        <v>-80.826628700000001</v>
      </c>
      <c r="I4854">
        <v>2.5</v>
      </c>
      <c r="J4854">
        <v>7</v>
      </c>
      <c r="K4854">
        <v>1</v>
      </c>
      <c r="L4854" t="s">
        <v>16964</v>
      </c>
    </row>
    <row r="4855" spans="1:12" x14ac:dyDescent="0.2">
      <c r="A4855" t="s">
        <v>16965</v>
      </c>
      <c r="B4855" t="s">
        <v>16966</v>
      </c>
      <c r="C4855" t="s">
        <v>16967</v>
      </c>
      <c r="D4855" t="s">
        <v>295</v>
      </c>
      <c r="E4855" t="s">
        <v>16</v>
      </c>
      <c r="F4855">
        <v>28134</v>
      </c>
      <c r="G4855">
        <v>35.091436799999997</v>
      </c>
      <c r="H4855">
        <v>-80.8847983</v>
      </c>
      <c r="I4855">
        <v>3</v>
      </c>
      <c r="J4855">
        <v>4</v>
      </c>
      <c r="K4855">
        <v>1</v>
      </c>
      <c r="L4855" t="s">
        <v>16968</v>
      </c>
    </row>
    <row r="4856" spans="1:12" x14ac:dyDescent="0.2">
      <c r="A4856" t="s">
        <v>16969</v>
      </c>
      <c r="B4856" t="s">
        <v>16970</v>
      </c>
      <c r="C4856" t="s">
        <v>16971</v>
      </c>
      <c r="D4856" t="s">
        <v>21</v>
      </c>
      <c r="E4856" t="s">
        <v>16</v>
      </c>
      <c r="F4856">
        <v>28205</v>
      </c>
      <c r="G4856">
        <v>35.219070000000002</v>
      </c>
      <c r="H4856">
        <v>-80.813597000000001</v>
      </c>
      <c r="I4856">
        <v>3.5</v>
      </c>
      <c r="J4856">
        <v>3</v>
      </c>
      <c r="K4856">
        <v>0</v>
      </c>
      <c r="L4856" t="s">
        <v>16972</v>
      </c>
    </row>
    <row r="4857" spans="1:12" x14ac:dyDescent="0.2">
      <c r="A4857" t="s">
        <v>16973</v>
      </c>
      <c r="B4857" t="s">
        <v>16974</v>
      </c>
      <c r="C4857" t="s">
        <v>16975</v>
      </c>
      <c r="D4857" t="s">
        <v>21</v>
      </c>
      <c r="E4857" t="s">
        <v>16</v>
      </c>
      <c r="F4857">
        <v>28277</v>
      </c>
      <c r="G4857">
        <v>35.058548000000002</v>
      </c>
      <c r="H4857">
        <v>-80.8139884</v>
      </c>
      <c r="I4857">
        <v>3.5</v>
      </c>
      <c r="J4857">
        <v>59</v>
      </c>
      <c r="K4857">
        <v>1</v>
      </c>
      <c r="L4857" t="s">
        <v>16976</v>
      </c>
    </row>
    <row r="4858" spans="1:12" x14ac:dyDescent="0.2">
      <c r="A4858" t="s">
        <v>16977</v>
      </c>
      <c r="B4858" t="s">
        <v>3508</v>
      </c>
      <c r="C4858" t="s">
        <v>16978</v>
      </c>
      <c r="D4858" t="s">
        <v>135</v>
      </c>
      <c r="E4858" t="s">
        <v>16</v>
      </c>
      <c r="F4858">
        <v>28105</v>
      </c>
      <c r="G4858">
        <v>35.124681799999998</v>
      </c>
      <c r="H4858">
        <v>-80.708312699999993</v>
      </c>
      <c r="I4858">
        <v>2.5</v>
      </c>
      <c r="J4858">
        <v>3</v>
      </c>
      <c r="K4858">
        <v>1</v>
      </c>
      <c r="L4858" t="s">
        <v>16979</v>
      </c>
    </row>
    <row r="4859" spans="1:12" x14ac:dyDescent="0.2">
      <c r="A4859" t="s">
        <v>16980</v>
      </c>
      <c r="B4859" t="s">
        <v>16981</v>
      </c>
      <c r="C4859" t="s">
        <v>12772</v>
      </c>
      <c r="D4859" t="s">
        <v>15</v>
      </c>
      <c r="E4859" t="s">
        <v>16</v>
      </c>
      <c r="F4859">
        <v>28031</v>
      </c>
      <c r="G4859">
        <v>35.485630999999998</v>
      </c>
      <c r="H4859">
        <v>-80.878467000000001</v>
      </c>
      <c r="I4859">
        <v>3.5</v>
      </c>
      <c r="J4859">
        <v>3</v>
      </c>
      <c r="K4859">
        <v>1</v>
      </c>
      <c r="L4859" t="s">
        <v>16982</v>
      </c>
    </row>
    <row r="4860" spans="1:12" x14ac:dyDescent="0.2">
      <c r="A4860" t="s">
        <v>16983</v>
      </c>
      <c r="B4860" t="s">
        <v>16984</v>
      </c>
      <c r="C4860" t="s">
        <v>16985</v>
      </c>
      <c r="D4860" t="s">
        <v>21</v>
      </c>
      <c r="E4860" t="s">
        <v>16</v>
      </c>
      <c r="F4860">
        <v>28216</v>
      </c>
      <c r="G4860">
        <v>35.264324700000003</v>
      </c>
      <c r="H4860">
        <v>-80.880432600000006</v>
      </c>
      <c r="I4860">
        <v>5</v>
      </c>
      <c r="J4860">
        <v>5</v>
      </c>
      <c r="K4860">
        <v>1</v>
      </c>
      <c r="L4860" t="s">
        <v>16986</v>
      </c>
    </row>
    <row r="4861" spans="1:12" x14ac:dyDescent="0.2">
      <c r="A4861" t="s">
        <v>16987</v>
      </c>
      <c r="B4861" t="s">
        <v>16988</v>
      </c>
      <c r="C4861" t="s">
        <v>16989</v>
      </c>
      <c r="D4861" t="s">
        <v>21</v>
      </c>
      <c r="E4861" t="s">
        <v>16</v>
      </c>
      <c r="F4861">
        <v>28273</v>
      </c>
      <c r="G4861">
        <v>35.119590299999999</v>
      </c>
      <c r="H4861">
        <v>-80.956754500000002</v>
      </c>
      <c r="I4861">
        <v>2</v>
      </c>
      <c r="J4861">
        <v>5</v>
      </c>
      <c r="K4861">
        <v>0</v>
      </c>
      <c r="L4861" t="s">
        <v>16990</v>
      </c>
    </row>
    <row r="4862" spans="1:12" x14ac:dyDescent="0.2">
      <c r="A4862" t="s">
        <v>16991</v>
      </c>
      <c r="B4862" t="s">
        <v>16992</v>
      </c>
      <c r="C4862" t="s">
        <v>16993</v>
      </c>
      <c r="D4862" t="s">
        <v>21</v>
      </c>
      <c r="E4862" t="s">
        <v>16</v>
      </c>
      <c r="F4862">
        <v>28226</v>
      </c>
      <c r="G4862">
        <v>35.0895808</v>
      </c>
      <c r="H4862">
        <v>-80.843710299999998</v>
      </c>
      <c r="I4862">
        <v>5</v>
      </c>
      <c r="J4862">
        <v>4</v>
      </c>
      <c r="K4862">
        <v>1</v>
      </c>
      <c r="L4862" t="s">
        <v>16994</v>
      </c>
    </row>
    <row r="4863" spans="1:12" x14ac:dyDescent="0.2">
      <c r="A4863" t="s">
        <v>16995</v>
      </c>
      <c r="B4863" t="s">
        <v>10652</v>
      </c>
      <c r="C4863" t="s">
        <v>16996</v>
      </c>
      <c r="D4863" t="s">
        <v>21</v>
      </c>
      <c r="E4863" t="s">
        <v>16</v>
      </c>
      <c r="F4863">
        <v>28209</v>
      </c>
      <c r="G4863">
        <v>35.176789999999997</v>
      </c>
      <c r="H4863">
        <v>-80.875489000000002</v>
      </c>
      <c r="I4863">
        <v>2.5</v>
      </c>
      <c r="J4863">
        <v>6</v>
      </c>
      <c r="K4863">
        <v>1</v>
      </c>
      <c r="L4863" t="s">
        <v>6958</v>
      </c>
    </row>
    <row r="4864" spans="1:12" x14ac:dyDescent="0.2">
      <c r="A4864" t="s">
        <v>16997</v>
      </c>
      <c r="B4864" t="s">
        <v>16998</v>
      </c>
      <c r="C4864" t="s">
        <v>16999</v>
      </c>
      <c r="D4864" t="s">
        <v>21</v>
      </c>
      <c r="E4864" t="s">
        <v>16</v>
      </c>
      <c r="F4864">
        <v>28211</v>
      </c>
      <c r="G4864">
        <v>35.173753099999999</v>
      </c>
      <c r="H4864">
        <v>-80.802955900000001</v>
      </c>
      <c r="I4864">
        <v>2.5</v>
      </c>
      <c r="J4864">
        <v>3</v>
      </c>
      <c r="K4864">
        <v>1</v>
      </c>
      <c r="L4864" t="s">
        <v>17000</v>
      </c>
    </row>
    <row r="4865" spans="1:12" x14ac:dyDescent="0.2">
      <c r="A4865" t="s">
        <v>17001</v>
      </c>
      <c r="B4865" t="s">
        <v>17002</v>
      </c>
      <c r="C4865" t="s">
        <v>17003</v>
      </c>
      <c r="D4865" t="s">
        <v>295</v>
      </c>
      <c r="E4865" t="s">
        <v>16</v>
      </c>
      <c r="F4865">
        <v>28134</v>
      </c>
      <c r="G4865">
        <v>35.0925735</v>
      </c>
      <c r="H4865">
        <v>-80.901286299999995</v>
      </c>
      <c r="I4865">
        <v>5</v>
      </c>
      <c r="J4865">
        <v>3</v>
      </c>
      <c r="K4865">
        <v>1</v>
      </c>
      <c r="L4865" t="s">
        <v>17004</v>
      </c>
    </row>
    <row r="4866" spans="1:12" x14ac:dyDescent="0.2">
      <c r="A4866" t="s">
        <v>17005</v>
      </c>
      <c r="B4866" t="s">
        <v>17006</v>
      </c>
      <c r="C4866" t="s">
        <v>17007</v>
      </c>
      <c r="D4866" t="s">
        <v>21</v>
      </c>
      <c r="E4866" t="s">
        <v>16</v>
      </c>
      <c r="F4866">
        <v>28205</v>
      </c>
      <c r="G4866">
        <v>35.247799399999998</v>
      </c>
      <c r="H4866">
        <v>-80.804048199999997</v>
      </c>
      <c r="I4866">
        <v>4.5</v>
      </c>
      <c r="J4866">
        <v>89</v>
      </c>
      <c r="K4866">
        <v>0</v>
      </c>
      <c r="L4866" t="s">
        <v>17008</v>
      </c>
    </row>
    <row r="4867" spans="1:12" x14ac:dyDescent="0.2">
      <c r="A4867" t="s">
        <v>17009</v>
      </c>
      <c r="B4867" t="s">
        <v>17010</v>
      </c>
      <c r="C4867" t="s">
        <v>17011</v>
      </c>
      <c r="D4867" t="s">
        <v>21</v>
      </c>
      <c r="E4867" t="s">
        <v>16</v>
      </c>
      <c r="F4867">
        <v>28210</v>
      </c>
      <c r="G4867">
        <v>35.148308</v>
      </c>
      <c r="H4867">
        <v>-80.828582999999995</v>
      </c>
      <c r="I4867">
        <v>3</v>
      </c>
      <c r="J4867">
        <v>5</v>
      </c>
      <c r="K4867">
        <v>1</v>
      </c>
      <c r="L4867" t="s">
        <v>17012</v>
      </c>
    </row>
    <row r="4868" spans="1:12" x14ac:dyDescent="0.2">
      <c r="A4868" t="s">
        <v>17013</v>
      </c>
      <c r="B4868" t="s">
        <v>17014</v>
      </c>
      <c r="C4868" t="s">
        <v>17015</v>
      </c>
      <c r="D4868" t="s">
        <v>30</v>
      </c>
      <c r="E4868" t="s">
        <v>16</v>
      </c>
      <c r="F4868">
        <v>28054</v>
      </c>
      <c r="G4868">
        <v>35.258869500000003</v>
      </c>
      <c r="H4868">
        <v>-81.149552900000003</v>
      </c>
      <c r="I4868">
        <v>5</v>
      </c>
      <c r="J4868">
        <v>3</v>
      </c>
      <c r="K4868">
        <v>1</v>
      </c>
      <c r="L4868" t="s">
        <v>14244</v>
      </c>
    </row>
    <row r="4869" spans="1:12" x14ac:dyDescent="0.2">
      <c r="A4869" t="s">
        <v>17016</v>
      </c>
      <c r="B4869" t="s">
        <v>17017</v>
      </c>
      <c r="C4869" t="s">
        <v>17018</v>
      </c>
      <c r="D4869" t="s">
        <v>21</v>
      </c>
      <c r="E4869" t="s">
        <v>16</v>
      </c>
      <c r="F4869">
        <v>28203</v>
      </c>
      <c r="G4869">
        <v>35.204714099999997</v>
      </c>
      <c r="H4869">
        <v>-80.847827100000003</v>
      </c>
      <c r="I4869">
        <v>4</v>
      </c>
      <c r="J4869">
        <v>38</v>
      </c>
      <c r="K4869">
        <v>0</v>
      </c>
      <c r="L4869" t="s">
        <v>17019</v>
      </c>
    </row>
    <row r="4870" spans="1:12" x14ac:dyDescent="0.2">
      <c r="A4870" t="s">
        <v>17020</v>
      </c>
      <c r="B4870" t="s">
        <v>17021</v>
      </c>
      <c r="C4870" t="s">
        <v>17022</v>
      </c>
      <c r="D4870" t="s">
        <v>21</v>
      </c>
      <c r="E4870" t="s">
        <v>16</v>
      </c>
      <c r="F4870">
        <v>28277</v>
      </c>
      <c r="G4870">
        <v>35.02149</v>
      </c>
      <c r="H4870">
        <v>-80.846635000000006</v>
      </c>
      <c r="I4870">
        <v>2.5</v>
      </c>
      <c r="J4870">
        <v>3</v>
      </c>
      <c r="K4870">
        <v>0</v>
      </c>
      <c r="L4870" t="s">
        <v>17023</v>
      </c>
    </row>
    <row r="4871" spans="1:12" x14ac:dyDescent="0.2">
      <c r="A4871" t="s">
        <v>17024</v>
      </c>
      <c r="B4871" t="s">
        <v>6825</v>
      </c>
      <c r="C4871" t="s">
        <v>17025</v>
      </c>
      <c r="D4871" t="s">
        <v>30</v>
      </c>
      <c r="E4871" t="s">
        <v>16</v>
      </c>
      <c r="F4871">
        <v>28056</v>
      </c>
      <c r="G4871">
        <v>35.256920000000001</v>
      </c>
      <c r="H4871">
        <v>-81.112099999999998</v>
      </c>
      <c r="I4871">
        <v>3.5</v>
      </c>
      <c r="J4871">
        <v>5</v>
      </c>
      <c r="K4871">
        <v>1</v>
      </c>
      <c r="L4871" t="s">
        <v>6827</v>
      </c>
    </row>
    <row r="4872" spans="1:12" x14ac:dyDescent="0.2">
      <c r="A4872" t="s">
        <v>17026</v>
      </c>
      <c r="B4872" t="s">
        <v>17027</v>
      </c>
      <c r="C4872" t="s">
        <v>17028</v>
      </c>
      <c r="D4872" t="s">
        <v>4949</v>
      </c>
      <c r="E4872" t="s">
        <v>16</v>
      </c>
      <c r="F4872">
        <v>28056</v>
      </c>
      <c r="G4872">
        <v>35.256268499999997</v>
      </c>
      <c r="H4872">
        <v>-81.100621799999999</v>
      </c>
      <c r="I4872">
        <v>4</v>
      </c>
      <c r="J4872">
        <v>87</v>
      </c>
      <c r="K4872">
        <v>1</v>
      </c>
      <c r="L4872" t="s">
        <v>5656</v>
      </c>
    </row>
    <row r="4873" spans="1:12" x14ac:dyDescent="0.2">
      <c r="A4873" t="s">
        <v>17029</v>
      </c>
      <c r="B4873" t="s">
        <v>17030</v>
      </c>
      <c r="C4873" t="s">
        <v>17031</v>
      </c>
      <c r="D4873" t="s">
        <v>21</v>
      </c>
      <c r="E4873" t="s">
        <v>16</v>
      </c>
      <c r="F4873">
        <v>28213</v>
      </c>
      <c r="G4873">
        <v>35.263922200000003</v>
      </c>
      <c r="H4873">
        <v>-80.752901300000005</v>
      </c>
      <c r="I4873">
        <v>2</v>
      </c>
      <c r="J4873">
        <v>7</v>
      </c>
      <c r="K4873">
        <v>1</v>
      </c>
      <c r="L4873" t="s">
        <v>17032</v>
      </c>
    </row>
    <row r="4874" spans="1:12" x14ac:dyDescent="0.2">
      <c r="A4874" t="s">
        <v>17033</v>
      </c>
      <c r="B4874" t="s">
        <v>17034</v>
      </c>
      <c r="C4874" t="s">
        <v>17035</v>
      </c>
      <c r="D4874" t="s">
        <v>21</v>
      </c>
      <c r="E4874" t="s">
        <v>16</v>
      </c>
      <c r="F4874">
        <v>28277</v>
      </c>
      <c r="G4874">
        <v>35.054282999999998</v>
      </c>
      <c r="H4874">
        <v>-80.852312999999995</v>
      </c>
      <c r="I4874">
        <v>4</v>
      </c>
      <c r="J4874">
        <v>4</v>
      </c>
      <c r="K4874">
        <v>0</v>
      </c>
      <c r="L4874" t="s">
        <v>17036</v>
      </c>
    </row>
    <row r="4875" spans="1:12" x14ac:dyDescent="0.2">
      <c r="A4875" t="s">
        <v>17037</v>
      </c>
      <c r="B4875" t="s">
        <v>10854</v>
      </c>
      <c r="C4875" t="s">
        <v>17038</v>
      </c>
      <c r="D4875" t="s">
        <v>21</v>
      </c>
      <c r="E4875" t="s">
        <v>16</v>
      </c>
      <c r="F4875">
        <v>28209</v>
      </c>
      <c r="G4875">
        <v>35.172777799999999</v>
      </c>
      <c r="H4875">
        <v>-80.848374199999995</v>
      </c>
      <c r="I4875">
        <v>1</v>
      </c>
      <c r="J4875">
        <v>4</v>
      </c>
      <c r="K4875">
        <v>1</v>
      </c>
      <c r="L4875" t="s">
        <v>2652</v>
      </c>
    </row>
    <row r="4876" spans="1:12" x14ac:dyDescent="0.2">
      <c r="A4876" t="s">
        <v>17039</v>
      </c>
      <c r="B4876" t="s">
        <v>17040</v>
      </c>
      <c r="C4876" t="s">
        <v>17041</v>
      </c>
      <c r="D4876" t="s">
        <v>21</v>
      </c>
      <c r="E4876" t="s">
        <v>16</v>
      </c>
      <c r="F4876">
        <v>28277</v>
      </c>
      <c r="G4876">
        <v>35.027369999999998</v>
      </c>
      <c r="H4876">
        <v>-80.839500000000001</v>
      </c>
      <c r="I4876">
        <v>3.5</v>
      </c>
      <c r="J4876">
        <v>25</v>
      </c>
      <c r="K4876">
        <v>1</v>
      </c>
      <c r="L4876" t="s">
        <v>17042</v>
      </c>
    </row>
    <row r="4877" spans="1:12" x14ac:dyDescent="0.2">
      <c r="A4877" t="s">
        <v>17043</v>
      </c>
      <c r="B4877" t="s">
        <v>3729</v>
      </c>
      <c r="C4877" t="s">
        <v>17044</v>
      </c>
      <c r="D4877" t="s">
        <v>21</v>
      </c>
      <c r="E4877" t="s">
        <v>16</v>
      </c>
      <c r="F4877">
        <v>28273</v>
      </c>
      <c r="G4877">
        <v>35.134339500000003</v>
      </c>
      <c r="H4877">
        <v>-80.940861100000006</v>
      </c>
      <c r="I4877">
        <v>3</v>
      </c>
      <c r="J4877">
        <v>4</v>
      </c>
      <c r="K4877">
        <v>1</v>
      </c>
      <c r="L4877" t="s">
        <v>1394</v>
      </c>
    </row>
    <row r="4878" spans="1:12" x14ac:dyDescent="0.2">
      <c r="A4878" t="s">
        <v>17045</v>
      </c>
      <c r="B4878" t="s">
        <v>17046</v>
      </c>
      <c r="C4878" t="s">
        <v>17047</v>
      </c>
      <c r="D4878" t="s">
        <v>21</v>
      </c>
      <c r="E4878" t="s">
        <v>16</v>
      </c>
      <c r="F4878">
        <v>28217</v>
      </c>
      <c r="G4878">
        <v>35.179890999999998</v>
      </c>
      <c r="H4878">
        <v>-80.880139</v>
      </c>
      <c r="I4878">
        <v>4</v>
      </c>
      <c r="J4878">
        <v>16</v>
      </c>
      <c r="K4878">
        <v>1</v>
      </c>
      <c r="L4878" t="s">
        <v>17048</v>
      </c>
    </row>
    <row r="4879" spans="1:12" x14ac:dyDescent="0.2">
      <c r="A4879" t="s">
        <v>17049</v>
      </c>
      <c r="B4879" t="s">
        <v>2144</v>
      </c>
      <c r="C4879" t="s">
        <v>17050</v>
      </c>
      <c r="D4879" t="s">
        <v>39</v>
      </c>
      <c r="E4879" t="s">
        <v>16</v>
      </c>
      <c r="F4879">
        <v>28025</v>
      </c>
      <c r="G4879">
        <v>35.434035899999998</v>
      </c>
      <c r="H4879">
        <v>-80.603010800000007</v>
      </c>
      <c r="I4879">
        <v>2</v>
      </c>
      <c r="J4879">
        <v>13</v>
      </c>
      <c r="K4879">
        <v>1</v>
      </c>
      <c r="L4879" t="s">
        <v>2146</v>
      </c>
    </row>
    <row r="4880" spans="1:12" x14ac:dyDescent="0.2">
      <c r="A4880" t="s">
        <v>17051</v>
      </c>
      <c r="B4880" t="s">
        <v>3255</v>
      </c>
      <c r="C4880" t="s">
        <v>17052</v>
      </c>
      <c r="D4880" t="s">
        <v>26</v>
      </c>
      <c r="E4880" t="s">
        <v>16</v>
      </c>
      <c r="F4880">
        <v>28078</v>
      </c>
      <c r="G4880">
        <v>35.439914999999999</v>
      </c>
      <c r="H4880">
        <v>-80.870871199999996</v>
      </c>
      <c r="I4880">
        <v>3</v>
      </c>
      <c r="J4880">
        <v>67</v>
      </c>
      <c r="K4880">
        <v>1</v>
      </c>
      <c r="L4880" t="s">
        <v>17053</v>
      </c>
    </row>
    <row r="4881" spans="1:12" x14ac:dyDescent="0.2">
      <c r="A4881" t="s">
        <v>17054</v>
      </c>
      <c r="B4881" t="s">
        <v>17055</v>
      </c>
      <c r="C4881" t="s">
        <v>17056</v>
      </c>
      <c r="D4881" t="s">
        <v>21</v>
      </c>
      <c r="E4881" t="s">
        <v>16</v>
      </c>
      <c r="F4881">
        <v>28277</v>
      </c>
      <c r="G4881">
        <v>35.057142200000001</v>
      </c>
      <c r="H4881">
        <v>-80.832373899999993</v>
      </c>
      <c r="I4881">
        <v>2.5</v>
      </c>
      <c r="J4881">
        <v>3</v>
      </c>
      <c r="K4881">
        <v>0</v>
      </c>
      <c r="L4881" t="s">
        <v>256</v>
      </c>
    </row>
    <row r="4882" spans="1:12" x14ac:dyDescent="0.2">
      <c r="A4882" t="s">
        <v>17057</v>
      </c>
      <c r="B4882" t="s">
        <v>17058</v>
      </c>
      <c r="C4882" t="s">
        <v>15317</v>
      </c>
      <c r="D4882" t="s">
        <v>21</v>
      </c>
      <c r="E4882" t="s">
        <v>16</v>
      </c>
      <c r="F4882">
        <v>28262</v>
      </c>
      <c r="G4882">
        <v>35.329233500000001</v>
      </c>
      <c r="H4882">
        <v>-80.738807699999995</v>
      </c>
      <c r="I4882">
        <v>3.5</v>
      </c>
      <c r="J4882">
        <v>16</v>
      </c>
      <c r="K4882">
        <v>1</v>
      </c>
      <c r="L4882" t="s">
        <v>17059</v>
      </c>
    </row>
    <row r="4883" spans="1:12" x14ac:dyDescent="0.2">
      <c r="A4883" t="s">
        <v>17060</v>
      </c>
      <c r="B4883" t="s">
        <v>17061</v>
      </c>
      <c r="C4883" t="s">
        <v>16989</v>
      </c>
      <c r="D4883" t="s">
        <v>21</v>
      </c>
      <c r="E4883" t="s">
        <v>16</v>
      </c>
      <c r="F4883">
        <v>28273</v>
      </c>
      <c r="G4883">
        <v>35.119590299999999</v>
      </c>
      <c r="H4883">
        <v>-80.956754500000002</v>
      </c>
      <c r="I4883">
        <v>3</v>
      </c>
      <c r="J4883">
        <v>71</v>
      </c>
      <c r="K4883">
        <v>1</v>
      </c>
      <c r="L4883" t="s">
        <v>17062</v>
      </c>
    </row>
    <row r="4884" spans="1:12" x14ac:dyDescent="0.2">
      <c r="A4884" t="s">
        <v>17063</v>
      </c>
      <c r="B4884" t="s">
        <v>17064</v>
      </c>
      <c r="C4884" t="s">
        <v>17065</v>
      </c>
      <c r="D4884" t="s">
        <v>21</v>
      </c>
      <c r="E4884" t="s">
        <v>16</v>
      </c>
      <c r="F4884">
        <v>28213</v>
      </c>
      <c r="G4884">
        <v>35.295133</v>
      </c>
      <c r="H4884">
        <v>-80.746474000000006</v>
      </c>
      <c r="I4884">
        <v>2</v>
      </c>
      <c r="J4884">
        <v>4</v>
      </c>
      <c r="K4884">
        <v>0</v>
      </c>
      <c r="L4884" t="s">
        <v>16603</v>
      </c>
    </row>
    <row r="4885" spans="1:12" x14ac:dyDescent="0.2">
      <c r="A4885" t="s">
        <v>17066</v>
      </c>
      <c r="B4885" t="s">
        <v>17067</v>
      </c>
      <c r="C4885" t="s">
        <v>17068</v>
      </c>
      <c r="D4885" t="s">
        <v>4275</v>
      </c>
      <c r="E4885" t="s">
        <v>16</v>
      </c>
      <c r="F4885">
        <v>28104</v>
      </c>
      <c r="G4885">
        <v>34.999609</v>
      </c>
      <c r="H4885">
        <v>-80.699255600000001</v>
      </c>
      <c r="I4885">
        <v>3</v>
      </c>
      <c r="J4885">
        <v>10</v>
      </c>
      <c r="K4885">
        <v>1</v>
      </c>
      <c r="L4885" t="s">
        <v>17069</v>
      </c>
    </row>
    <row r="4886" spans="1:12" x14ac:dyDescent="0.2">
      <c r="A4886" t="s">
        <v>17070</v>
      </c>
      <c r="B4886" t="s">
        <v>17071</v>
      </c>
      <c r="C4886" t="s">
        <v>17072</v>
      </c>
      <c r="D4886" t="s">
        <v>21</v>
      </c>
      <c r="E4886" t="s">
        <v>16</v>
      </c>
      <c r="F4886">
        <v>28214</v>
      </c>
      <c r="G4886">
        <v>35.272122500000002</v>
      </c>
      <c r="H4886">
        <v>-80.961634200000006</v>
      </c>
      <c r="I4886">
        <v>2.5</v>
      </c>
      <c r="J4886">
        <v>11</v>
      </c>
      <c r="K4886">
        <v>1</v>
      </c>
      <c r="L4886" t="s">
        <v>709</v>
      </c>
    </row>
    <row r="4887" spans="1:12" x14ac:dyDescent="0.2">
      <c r="A4887" t="s">
        <v>17073</v>
      </c>
      <c r="B4887" t="s">
        <v>860</v>
      </c>
      <c r="C4887" t="s">
        <v>17074</v>
      </c>
      <c r="D4887" t="s">
        <v>239</v>
      </c>
      <c r="E4887" t="s">
        <v>16</v>
      </c>
      <c r="F4887">
        <v>28173</v>
      </c>
      <c r="G4887">
        <v>34.954127</v>
      </c>
      <c r="H4887">
        <v>-80.759349</v>
      </c>
      <c r="I4887">
        <v>2</v>
      </c>
      <c r="J4887">
        <v>29</v>
      </c>
      <c r="K4887">
        <v>1</v>
      </c>
      <c r="L4887" t="s">
        <v>9306</v>
      </c>
    </row>
    <row r="4888" spans="1:12" x14ac:dyDescent="0.2">
      <c r="A4888" t="s">
        <v>17075</v>
      </c>
      <c r="B4888" t="s">
        <v>17076</v>
      </c>
      <c r="C4888" t="s">
        <v>17077</v>
      </c>
      <c r="D4888" t="s">
        <v>21</v>
      </c>
      <c r="E4888" t="s">
        <v>16</v>
      </c>
      <c r="F4888">
        <v>28207</v>
      </c>
      <c r="G4888">
        <v>35.201119300000002</v>
      </c>
      <c r="H4888">
        <v>-80.824305699999996</v>
      </c>
      <c r="I4888">
        <v>2.5</v>
      </c>
      <c r="J4888">
        <v>3</v>
      </c>
      <c r="K4888">
        <v>1</v>
      </c>
      <c r="L4888" t="s">
        <v>3086</v>
      </c>
    </row>
    <row r="4889" spans="1:12" x14ac:dyDescent="0.2">
      <c r="A4889" t="s">
        <v>17078</v>
      </c>
      <c r="B4889" t="s">
        <v>3088</v>
      </c>
      <c r="C4889" t="s">
        <v>17079</v>
      </c>
      <c r="D4889" t="s">
        <v>21</v>
      </c>
      <c r="E4889" t="s">
        <v>16</v>
      </c>
      <c r="F4889">
        <v>28205</v>
      </c>
      <c r="G4889">
        <v>35.220498698599997</v>
      </c>
      <c r="H4889">
        <v>-80.815670976099995</v>
      </c>
      <c r="I4889">
        <v>2.5</v>
      </c>
      <c r="J4889">
        <v>27</v>
      </c>
      <c r="K4889">
        <v>1</v>
      </c>
      <c r="L4889" t="s">
        <v>17080</v>
      </c>
    </row>
    <row r="4890" spans="1:12" x14ac:dyDescent="0.2">
      <c r="A4890" t="s">
        <v>17081</v>
      </c>
      <c r="B4890" t="s">
        <v>17082</v>
      </c>
      <c r="D4890" t="s">
        <v>21</v>
      </c>
      <c r="E4890" t="s">
        <v>16</v>
      </c>
      <c r="F4890">
        <v>28227</v>
      </c>
      <c r="G4890">
        <v>35.182596199999999</v>
      </c>
      <c r="H4890">
        <v>-80.654888200000002</v>
      </c>
      <c r="I4890">
        <v>2</v>
      </c>
      <c r="J4890">
        <v>3</v>
      </c>
      <c r="K4890">
        <v>1</v>
      </c>
      <c r="L4890" t="s">
        <v>6553</v>
      </c>
    </row>
    <row r="4891" spans="1:12" x14ac:dyDescent="0.2">
      <c r="A4891" t="s">
        <v>17083</v>
      </c>
      <c r="B4891" t="s">
        <v>1265</v>
      </c>
      <c r="C4891" t="s">
        <v>447</v>
      </c>
      <c r="D4891" t="s">
        <v>21</v>
      </c>
      <c r="E4891" t="s">
        <v>16</v>
      </c>
      <c r="F4891">
        <v>28202</v>
      </c>
      <c r="G4891">
        <v>35.222351099999997</v>
      </c>
      <c r="H4891">
        <v>-80.845683199999996</v>
      </c>
      <c r="I4891">
        <v>4.5</v>
      </c>
      <c r="J4891">
        <v>8</v>
      </c>
      <c r="K4891">
        <v>1</v>
      </c>
      <c r="L4891" t="s">
        <v>17084</v>
      </c>
    </row>
    <row r="4892" spans="1:12" x14ac:dyDescent="0.2">
      <c r="A4892" t="s">
        <v>17085</v>
      </c>
      <c r="B4892" t="s">
        <v>17086</v>
      </c>
      <c r="C4892" t="s">
        <v>17087</v>
      </c>
      <c r="D4892" t="s">
        <v>643</v>
      </c>
      <c r="E4892" t="s">
        <v>16</v>
      </c>
      <c r="F4892">
        <v>28079</v>
      </c>
      <c r="G4892">
        <v>35.0792135178</v>
      </c>
      <c r="H4892">
        <v>-80.657639588400002</v>
      </c>
      <c r="I4892">
        <v>3</v>
      </c>
      <c r="J4892">
        <v>5</v>
      </c>
      <c r="K4892">
        <v>1</v>
      </c>
      <c r="L4892" t="s">
        <v>17088</v>
      </c>
    </row>
    <row r="4893" spans="1:12" x14ac:dyDescent="0.2">
      <c r="A4893" t="s">
        <v>17089</v>
      </c>
      <c r="B4893" t="s">
        <v>17090</v>
      </c>
      <c r="C4893" t="s">
        <v>17091</v>
      </c>
      <c r="D4893" t="s">
        <v>39</v>
      </c>
      <c r="E4893" t="s">
        <v>16</v>
      </c>
      <c r="F4893">
        <v>28027</v>
      </c>
      <c r="G4893">
        <v>35.373616200000001</v>
      </c>
      <c r="H4893">
        <v>-80.727651600000002</v>
      </c>
      <c r="I4893">
        <v>3</v>
      </c>
      <c r="J4893">
        <v>9</v>
      </c>
      <c r="K4893">
        <v>1</v>
      </c>
      <c r="L4893" t="s">
        <v>17092</v>
      </c>
    </row>
    <row r="4894" spans="1:12" x14ac:dyDescent="0.2">
      <c r="A4894" t="s">
        <v>17093</v>
      </c>
      <c r="B4894" t="s">
        <v>17094</v>
      </c>
      <c r="C4894" t="s">
        <v>17095</v>
      </c>
      <c r="D4894" t="s">
        <v>39</v>
      </c>
      <c r="E4894" t="s">
        <v>16</v>
      </c>
      <c r="F4894">
        <v>28027</v>
      </c>
      <c r="G4894">
        <v>35.376845000000003</v>
      </c>
      <c r="H4894">
        <v>-80.732265999999996</v>
      </c>
      <c r="I4894">
        <v>4</v>
      </c>
      <c r="J4894">
        <v>27</v>
      </c>
      <c r="K4894">
        <v>1</v>
      </c>
      <c r="L4894" t="s">
        <v>3224</v>
      </c>
    </row>
    <row r="4895" spans="1:12" x14ac:dyDescent="0.2">
      <c r="A4895" t="s">
        <v>17096</v>
      </c>
      <c r="B4895" t="s">
        <v>17097</v>
      </c>
      <c r="C4895" t="s">
        <v>17098</v>
      </c>
      <c r="D4895" t="s">
        <v>21</v>
      </c>
      <c r="E4895" t="s">
        <v>16</v>
      </c>
      <c r="F4895">
        <v>28207</v>
      </c>
      <c r="G4895">
        <v>35.2053613</v>
      </c>
      <c r="H4895">
        <v>-80.818790300000003</v>
      </c>
      <c r="I4895">
        <v>5</v>
      </c>
      <c r="J4895">
        <v>3</v>
      </c>
      <c r="K4895">
        <v>1</v>
      </c>
      <c r="L4895" t="s">
        <v>17099</v>
      </c>
    </row>
    <row r="4896" spans="1:12" x14ac:dyDescent="0.2">
      <c r="A4896" t="s">
        <v>17100</v>
      </c>
      <c r="B4896" t="s">
        <v>3701</v>
      </c>
      <c r="C4896" t="s">
        <v>17101</v>
      </c>
      <c r="D4896" t="s">
        <v>21</v>
      </c>
      <c r="E4896" t="s">
        <v>16</v>
      </c>
      <c r="F4896">
        <v>28213</v>
      </c>
      <c r="G4896">
        <v>35.297274206099999</v>
      </c>
      <c r="H4896">
        <v>-80.746915566300004</v>
      </c>
      <c r="I4896">
        <v>2.5</v>
      </c>
      <c r="J4896">
        <v>10</v>
      </c>
      <c r="K4896">
        <v>1</v>
      </c>
      <c r="L4896" t="s">
        <v>17102</v>
      </c>
    </row>
    <row r="4897" spans="1:12" x14ac:dyDescent="0.2">
      <c r="A4897" t="s">
        <v>17103</v>
      </c>
      <c r="B4897" t="s">
        <v>17104</v>
      </c>
      <c r="C4897" t="s">
        <v>17105</v>
      </c>
      <c r="D4897" t="s">
        <v>21</v>
      </c>
      <c r="E4897" t="s">
        <v>16</v>
      </c>
      <c r="F4897">
        <v>28202</v>
      </c>
      <c r="G4897">
        <v>35.210723299999998</v>
      </c>
      <c r="H4897">
        <v>-80.783613000000003</v>
      </c>
      <c r="I4897">
        <v>3.5</v>
      </c>
      <c r="J4897">
        <v>18</v>
      </c>
      <c r="K4897">
        <v>1</v>
      </c>
      <c r="L4897" t="s">
        <v>17106</v>
      </c>
    </row>
    <row r="4898" spans="1:12" x14ac:dyDescent="0.2">
      <c r="A4898" t="s">
        <v>17107</v>
      </c>
      <c r="B4898" t="s">
        <v>17108</v>
      </c>
      <c r="C4898" t="s">
        <v>17109</v>
      </c>
      <c r="D4898" t="s">
        <v>21</v>
      </c>
      <c r="E4898" t="s">
        <v>16</v>
      </c>
      <c r="F4898">
        <v>28204</v>
      </c>
      <c r="G4898">
        <v>35.209435900000003</v>
      </c>
      <c r="H4898">
        <v>-80.841022499999994</v>
      </c>
      <c r="I4898">
        <v>5</v>
      </c>
      <c r="J4898">
        <v>6</v>
      </c>
      <c r="K4898">
        <v>1</v>
      </c>
      <c r="L4898" t="s">
        <v>17110</v>
      </c>
    </row>
    <row r="4899" spans="1:12" x14ac:dyDescent="0.2">
      <c r="A4899" t="s">
        <v>17111</v>
      </c>
      <c r="B4899" t="s">
        <v>17112</v>
      </c>
      <c r="C4899" t="s">
        <v>17113</v>
      </c>
      <c r="D4899" t="s">
        <v>21</v>
      </c>
      <c r="E4899" t="s">
        <v>16</v>
      </c>
      <c r="F4899">
        <v>28211</v>
      </c>
      <c r="G4899">
        <v>35.149559021000002</v>
      </c>
      <c r="H4899">
        <v>-80.833724975600006</v>
      </c>
      <c r="I4899">
        <v>2</v>
      </c>
      <c r="J4899">
        <v>3</v>
      </c>
      <c r="K4899">
        <v>1</v>
      </c>
      <c r="L4899" t="s">
        <v>6002</v>
      </c>
    </row>
    <row r="4900" spans="1:12" x14ac:dyDescent="0.2">
      <c r="A4900" t="s">
        <v>17114</v>
      </c>
      <c r="B4900" t="s">
        <v>17115</v>
      </c>
      <c r="C4900" t="s">
        <v>17116</v>
      </c>
      <c r="D4900" t="s">
        <v>26</v>
      </c>
      <c r="E4900" t="s">
        <v>16</v>
      </c>
      <c r="F4900">
        <v>28078</v>
      </c>
      <c r="G4900">
        <v>35.424017900000003</v>
      </c>
      <c r="H4900">
        <v>-80.871911999999995</v>
      </c>
      <c r="I4900">
        <v>3.5</v>
      </c>
      <c r="J4900">
        <v>3</v>
      </c>
      <c r="K4900">
        <v>1</v>
      </c>
      <c r="L4900" t="s">
        <v>17117</v>
      </c>
    </row>
    <row r="4901" spans="1:12" x14ac:dyDescent="0.2">
      <c r="A4901" t="s">
        <v>17118</v>
      </c>
      <c r="B4901" t="s">
        <v>17119</v>
      </c>
      <c r="C4901" t="s">
        <v>17120</v>
      </c>
      <c r="D4901" t="s">
        <v>30</v>
      </c>
      <c r="E4901" t="s">
        <v>16</v>
      </c>
      <c r="F4901">
        <v>28054</v>
      </c>
      <c r="G4901">
        <v>35.299107800000002</v>
      </c>
      <c r="H4901">
        <v>-81.159521400000003</v>
      </c>
      <c r="I4901">
        <v>3.5</v>
      </c>
      <c r="J4901">
        <v>5</v>
      </c>
      <c r="K4901">
        <v>1</v>
      </c>
      <c r="L4901" t="s">
        <v>709</v>
      </c>
    </row>
    <row r="4902" spans="1:12" x14ac:dyDescent="0.2">
      <c r="A4902" t="s">
        <v>17121</v>
      </c>
      <c r="B4902" t="s">
        <v>17122</v>
      </c>
      <c r="C4902" t="s">
        <v>9708</v>
      </c>
      <c r="D4902" t="s">
        <v>21</v>
      </c>
      <c r="E4902" t="s">
        <v>16</v>
      </c>
      <c r="F4902">
        <v>28209</v>
      </c>
      <c r="G4902">
        <v>35.171615600599999</v>
      </c>
      <c r="H4902">
        <v>-80.846931457500006</v>
      </c>
      <c r="I4902">
        <v>4</v>
      </c>
      <c r="J4902">
        <v>57</v>
      </c>
      <c r="K4902">
        <v>0</v>
      </c>
      <c r="L4902" t="s">
        <v>17123</v>
      </c>
    </row>
    <row r="4903" spans="1:12" x14ac:dyDescent="0.2">
      <c r="A4903" t="s">
        <v>17124</v>
      </c>
      <c r="B4903" t="s">
        <v>891</v>
      </c>
      <c r="C4903" t="s">
        <v>17125</v>
      </c>
      <c r="D4903" t="s">
        <v>21</v>
      </c>
      <c r="E4903" t="s">
        <v>16</v>
      </c>
      <c r="F4903">
        <v>28212</v>
      </c>
      <c r="G4903">
        <v>35.202701996000002</v>
      </c>
      <c r="H4903">
        <v>-80.740261000000004</v>
      </c>
      <c r="I4903">
        <v>1.5</v>
      </c>
      <c r="J4903">
        <v>22</v>
      </c>
      <c r="K4903">
        <v>1</v>
      </c>
      <c r="L4903" t="s">
        <v>17126</v>
      </c>
    </row>
    <row r="4904" spans="1:12" x14ac:dyDescent="0.2">
      <c r="A4904" t="s">
        <v>17127</v>
      </c>
      <c r="B4904" t="s">
        <v>17128</v>
      </c>
      <c r="C4904" t="s">
        <v>17129</v>
      </c>
      <c r="D4904" t="s">
        <v>21</v>
      </c>
      <c r="E4904" t="s">
        <v>16</v>
      </c>
      <c r="F4904">
        <v>28277</v>
      </c>
      <c r="G4904">
        <v>35.099178999999999</v>
      </c>
      <c r="H4904">
        <v>-80.778931299999996</v>
      </c>
      <c r="I4904">
        <v>3</v>
      </c>
      <c r="J4904">
        <v>8</v>
      </c>
      <c r="K4904">
        <v>0</v>
      </c>
      <c r="L4904" t="s">
        <v>1091</v>
      </c>
    </row>
    <row r="4905" spans="1:12" x14ac:dyDescent="0.2">
      <c r="A4905" t="s">
        <v>17130</v>
      </c>
      <c r="B4905" t="s">
        <v>17131</v>
      </c>
      <c r="C4905" t="s">
        <v>17132</v>
      </c>
      <c r="D4905" t="s">
        <v>21</v>
      </c>
      <c r="E4905" t="s">
        <v>16</v>
      </c>
      <c r="F4905">
        <v>28209</v>
      </c>
      <c r="G4905">
        <v>35.181882999999999</v>
      </c>
      <c r="H4905">
        <v>-80.863631999999996</v>
      </c>
      <c r="I4905">
        <v>2.5</v>
      </c>
      <c r="J4905">
        <v>11</v>
      </c>
      <c r="K4905">
        <v>1</v>
      </c>
      <c r="L4905" t="s">
        <v>256</v>
      </c>
    </row>
    <row r="4906" spans="1:12" x14ac:dyDescent="0.2">
      <c r="A4906" t="s">
        <v>17133</v>
      </c>
      <c r="B4906" t="s">
        <v>17134</v>
      </c>
      <c r="C4906" t="s">
        <v>17135</v>
      </c>
      <c r="D4906" t="s">
        <v>21</v>
      </c>
      <c r="E4906" t="s">
        <v>16</v>
      </c>
      <c r="F4906">
        <v>28262</v>
      </c>
      <c r="G4906">
        <v>35.297240700000003</v>
      </c>
      <c r="H4906">
        <v>-80.798302300000003</v>
      </c>
      <c r="I4906">
        <v>2.5</v>
      </c>
      <c r="J4906">
        <v>3</v>
      </c>
      <c r="K4906">
        <v>1</v>
      </c>
      <c r="L4906" t="s">
        <v>17136</v>
      </c>
    </row>
    <row r="4907" spans="1:12" x14ac:dyDescent="0.2">
      <c r="A4907" t="s">
        <v>17137</v>
      </c>
      <c r="B4907" t="s">
        <v>17138</v>
      </c>
      <c r="C4907" t="s">
        <v>16447</v>
      </c>
      <c r="D4907" t="s">
        <v>21</v>
      </c>
      <c r="E4907" t="s">
        <v>16</v>
      </c>
      <c r="F4907">
        <v>28202</v>
      </c>
      <c r="G4907">
        <v>35.231762000000003</v>
      </c>
      <c r="H4907">
        <v>-80.845731999999998</v>
      </c>
      <c r="I4907">
        <v>2</v>
      </c>
      <c r="J4907">
        <v>3</v>
      </c>
      <c r="K4907">
        <v>1</v>
      </c>
      <c r="L4907" t="s">
        <v>6345</v>
      </c>
    </row>
    <row r="4908" spans="1:12" x14ac:dyDescent="0.2">
      <c r="A4908" t="s">
        <v>17139</v>
      </c>
      <c r="B4908" t="s">
        <v>17140</v>
      </c>
      <c r="C4908" t="s">
        <v>17141</v>
      </c>
      <c r="D4908" t="s">
        <v>135</v>
      </c>
      <c r="E4908" t="s">
        <v>16</v>
      </c>
      <c r="F4908">
        <v>28105</v>
      </c>
      <c r="G4908">
        <v>35.115150999999997</v>
      </c>
      <c r="H4908">
        <v>-80.696957600000005</v>
      </c>
      <c r="I4908">
        <v>1.5</v>
      </c>
      <c r="J4908">
        <v>12</v>
      </c>
      <c r="K4908">
        <v>0</v>
      </c>
      <c r="L4908" t="s">
        <v>17142</v>
      </c>
    </row>
    <row r="4909" spans="1:12" x14ac:dyDescent="0.2">
      <c r="A4909" t="s">
        <v>17143</v>
      </c>
      <c r="B4909" t="s">
        <v>17144</v>
      </c>
      <c r="C4909" t="s">
        <v>17145</v>
      </c>
      <c r="D4909" t="s">
        <v>167</v>
      </c>
      <c r="E4909" t="s">
        <v>16</v>
      </c>
      <c r="F4909">
        <v>28075</v>
      </c>
      <c r="G4909">
        <v>35.315421499999999</v>
      </c>
      <c r="H4909">
        <v>-80.676602099999997</v>
      </c>
      <c r="I4909">
        <v>2.5</v>
      </c>
      <c r="J4909">
        <v>7</v>
      </c>
      <c r="K4909">
        <v>1</v>
      </c>
      <c r="L4909" t="s">
        <v>17146</v>
      </c>
    </row>
    <row r="4910" spans="1:12" x14ac:dyDescent="0.2">
      <c r="A4910" t="s">
        <v>17147</v>
      </c>
      <c r="B4910" t="s">
        <v>17148</v>
      </c>
      <c r="C4910" t="s">
        <v>17149</v>
      </c>
      <c r="D4910" t="s">
        <v>26</v>
      </c>
      <c r="E4910" t="s">
        <v>16</v>
      </c>
      <c r="F4910">
        <v>28078</v>
      </c>
      <c r="G4910">
        <v>35.408610577799998</v>
      </c>
      <c r="H4910">
        <v>-80.863580278599997</v>
      </c>
      <c r="I4910">
        <v>5</v>
      </c>
      <c r="J4910">
        <v>3</v>
      </c>
      <c r="K4910">
        <v>1</v>
      </c>
      <c r="L4910" t="s">
        <v>2104</v>
      </c>
    </row>
    <row r="4911" spans="1:12" x14ac:dyDescent="0.2">
      <c r="A4911" t="s">
        <v>17150</v>
      </c>
      <c r="B4911" t="s">
        <v>17151</v>
      </c>
      <c r="C4911" t="s">
        <v>17152</v>
      </c>
      <c r="D4911" t="s">
        <v>643</v>
      </c>
      <c r="E4911" t="s">
        <v>16</v>
      </c>
      <c r="F4911">
        <v>28079</v>
      </c>
      <c r="G4911">
        <v>35.077344962600002</v>
      </c>
      <c r="H4911">
        <v>-80.654465135699994</v>
      </c>
      <c r="I4911">
        <v>3</v>
      </c>
      <c r="J4911">
        <v>43</v>
      </c>
      <c r="K4911">
        <v>1</v>
      </c>
      <c r="L4911" t="s">
        <v>17153</v>
      </c>
    </row>
    <row r="4912" spans="1:12" x14ac:dyDescent="0.2">
      <c r="A4912" t="s">
        <v>17154</v>
      </c>
      <c r="B4912" t="s">
        <v>17155</v>
      </c>
      <c r="C4912" t="s">
        <v>17156</v>
      </c>
      <c r="D4912" t="s">
        <v>21</v>
      </c>
      <c r="E4912" t="s">
        <v>16</v>
      </c>
      <c r="F4912">
        <v>28277</v>
      </c>
      <c r="G4912">
        <v>35.060352000000002</v>
      </c>
      <c r="H4912">
        <v>-80.812474300000005</v>
      </c>
      <c r="I4912">
        <v>4.5</v>
      </c>
      <c r="J4912">
        <v>37</v>
      </c>
      <c r="K4912">
        <v>1</v>
      </c>
      <c r="L4912" t="s">
        <v>17157</v>
      </c>
    </row>
    <row r="4913" spans="1:12" x14ac:dyDescent="0.2">
      <c r="A4913" t="s">
        <v>17158</v>
      </c>
      <c r="B4913" t="s">
        <v>17159</v>
      </c>
      <c r="C4913" t="s">
        <v>17160</v>
      </c>
      <c r="D4913" t="s">
        <v>15</v>
      </c>
      <c r="E4913" t="s">
        <v>16</v>
      </c>
      <c r="F4913">
        <v>28031</v>
      </c>
      <c r="G4913">
        <v>35.488723999999998</v>
      </c>
      <c r="H4913">
        <v>-80.874930000000006</v>
      </c>
      <c r="I4913">
        <v>3</v>
      </c>
      <c r="J4913">
        <v>13</v>
      </c>
      <c r="K4913">
        <v>0</v>
      </c>
      <c r="L4913" t="s">
        <v>2782</v>
      </c>
    </row>
    <row r="4914" spans="1:12" x14ac:dyDescent="0.2">
      <c r="A4914" t="s">
        <v>17161</v>
      </c>
      <c r="B4914" t="s">
        <v>17162</v>
      </c>
      <c r="C4914" t="s">
        <v>17163</v>
      </c>
      <c r="D4914" t="s">
        <v>21</v>
      </c>
      <c r="E4914" t="s">
        <v>16</v>
      </c>
      <c r="F4914">
        <v>28205</v>
      </c>
      <c r="G4914">
        <v>35.211340999999997</v>
      </c>
      <c r="H4914">
        <v>-80.800460000000001</v>
      </c>
      <c r="I4914">
        <v>3</v>
      </c>
      <c r="J4914">
        <v>4</v>
      </c>
      <c r="K4914">
        <v>1</v>
      </c>
      <c r="L4914" t="s">
        <v>119</v>
      </c>
    </row>
    <row r="4915" spans="1:12" x14ac:dyDescent="0.2">
      <c r="A4915" t="s">
        <v>17164</v>
      </c>
      <c r="B4915" t="s">
        <v>314</v>
      </c>
      <c r="C4915" t="s">
        <v>17165</v>
      </c>
      <c r="D4915" t="s">
        <v>21</v>
      </c>
      <c r="E4915" t="s">
        <v>16</v>
      </c>
      <c r="F4915">
        <v>28205</v>
      </c>
      <c r="G4915">
        <v>35.210601599999997</v>
      </c>
      <c r="H4915">
        <v>-80.780327799999995</v>
      </c>
      <c r="I4915">
        <v>3.5</v>
      </c>
      <c r="J4915">
        <v>7</v>
      </c>
      <c r="K4915">
        <v>1</v>
      </c>
      <c r="L4915" t="s">
        <v>485</v>
      </c>
    </row>
    <row r="4916" spans="1:12" x14ac:dyDescent="0.2">
      <c r="A4916" t="s">
        <v>17166</v>
      </c>
      <c r="B4916" t="s">
        <v>17167</v>
      </c>
      <c r="C4916" t="s">
        <v>17168</v>
      </c>
      <c r="D4916" t="s">
        <v>21</v>
      </c>
      <c r="E4916" t="s">
        <v>16</v>
      </c>
      <c r="F4916">
        <v>28273</v>
      </c>
      <c r="G4916">
        <v>35.117266499999999</v>
      </c>
      <c r="H4916">
        <v>-80.9616367</v>
      </c>
      <c r="I4916">
        <v>5</v>
      </c>
      <c r="J4916">
        <v>5</v>
      </c>
      <c r="K4916">
        <v>1</v>
      </c>
      <c r="L4916" t="s">
        <v>17169</v>
      </c>
    </row>
    <row r="4917" spans="1:12" x14ac:dyDescent="0.2">
      <c r="A4917" t="s">
        <v>17170</v>
      </c>
      <c r="B4917" t="s">
        <v>17171</v>
      </c>
      <c r="C4917" t="s">
        <v>17172</v>
      </c>
      <c r="D4917" t="s">
        <v>39</v>
      </c>
      <c r="E4917" t="s">
        <v>16</v>
      </c>
      <c r="F4917">
        <v>28027</v>
      </c>
      <c r="G4917">
        <v>35.4166235</v>
      </c>
      <c r="H4917">
        <v>-80.614370500000007</v>
      </c>
      <c r="I4917">
        <v>1</v>
      </c>
      <c r="J4917">
        <v>3</v>
      </c>
      <c r="K4917">
        <v>0</v>
      </c>
      <c r="L4917" t="s">
        <v>17173</v>
      </c>
    </row>
    <row r="4918" spans="1:12" x14ac:dyDescent="0.2">
      <c r="A4918" t="s">
        <v>17174</v>
      </c>
      <c r="B4918" t="s">
        <v>17175</v>
      </c>
      <c r="C4918" t="s">
        <v>7158</v>
      </c>
      <c r="D4918" t="s">
        <v>239</v>
      </c>
      <c r="E4918" t="s">
        <v>16</v>
      </c>
      <c r="F4918">
        <v>28173</v>
      </c>
      <c r="G4918">
        <v>34.925199300000003</v>
      </c>
      <c r="H4918">
        <v>-80.744301899999996</v>
      </c>
      <c r="I4918">
        <v>4.5</v>
      </c>
      <c r="J4918">
        <v>7</v>
      </c>
      <c r="K4918">
        <v>1</v>
      </c>
      <c r="L4918" t="s">
        <v>63</v>
      </c>
    </row>
    <row r="4919" spans="1:12" x14ac:dyDescent="0.2">
      <c r="A4919" t="s">
        <v>17176</v>
      </c>
      <c r="B4919" t="s">
        <v>17177</v>
      </c>
      <c r="C4919" t="s">
        <v>17178</v>
      </c>
      <c r="D4919" t="s">
        <v>21</v>
      </c>
      <c r="E4919" t="s">
        <v>16</v>
      </c>
      <c r="F4919">
        <v>28205</v>
      </c>
      <c r="G4919">
        <v>35.190753899999997</v>
      </c>
      <c r="H4919">
        <v>-80.783569700000001</v>
      </c>
      <c r="I4919">
        <v>3</v>
      </c>
      <c r="J4919">
        <v>6</v>
      </c>
      <c r="K4919">
        <v>1</v>
      </c>
      <c r="L4919" t="s">
        <v>17179</v>
      </c>
    </row>
    <row r="4920" spans="1:12" x14ac:dyDescent="0.2">
      <c r="A4920" t="s">
        <v>17180</v>
      </c>
      <c r="B4920" t="s">
        <v>17181</v>
      </c>
      <c r="C4920" t="s">
        <v>17182</v>
      </c>
      <c r="D4920" t="s">
        <v>21</v>
      </c>
      <c r="E4920" t="s">
        <v>16</v>
      </c>
      <c r="F4920">
        <v>28205</v>
      </c>
      <c r="G4920">
        <v>35.250245700000001</v>
      </c>
      <c r="H4920">
        <v>-80.796811700000006</v>
      </c>
      <c r="I4920">
        <v>4</v>
      </c>
      <c r="J4920">
        <v>28</v>
      </c>
      <c r="K4920">
        <v>1</v>
      </c>
      <c r="L4920" t="s">
        <v>17183</v>
      </c>
    </row>
    <row r="4921" spans="1:12" x14ac:dyDescent="0.2">
      <c r="A4921" t="s">
        <v>17184</v>
      </c>
      <c r="B4921" t="s">
        <v>4870</v>
      </c>
      <c r="C4921" t="s">
        <v>17185</v>
      </c>
      <c r="D4921" t="s">
        <v>21</v>
      </c>
      <c r="E4921" t="s">
        <v>16</v>
      </c>
      <c r="F4921">
        <v>28262</v>
      </c>
      <c r="G4921">
        <v>35.289670999999998</v>
      </c>
      <c r="H4921">
        <v>-80.765607299999999</v>
      </c>
      <c r="I4921">
        <v>4</v>
      </c>
      <c r="J4921">
        <v>6</v>
      </c>
      <c r="K4921">
        <v>1</v>
      </c>
      <c r="L4921" t="s">
        <v>17186</v>
      </c>
    </row>
    <row r="4922" spans="1:12" x14ac:dyDescent="0.2">
      <c r="A4922" t="s">
        <v>17187</v>
      </c>
      <c r="B4922" t="s">
        <v>17188</v>
      </c>
      <c r="C4922" t="s">
        <v>17189</v>
      </c>
      <c r="D4922" t="s">
        <v>21</v>
      </c>
      <c r="E4922" t="s">
        <v>16</v>
      </c>
      <c r="F4922">
        <v>28209</v>
      </c>
      <c r="G4922">
        <v>35.152344999999997</v>
      </c>
      <c r="H4922">
        <v>-80.839473999999996</v>
      </c>
      <c r="I4922">
        <v>3.5</v>
      </c>
      <c r="J4922">
        <v>18</v>
      </c>
      <c r="K4922">
        <v>1</v>
      </c>
      <c r="L4922" t="s">
        <v>17190</v>
      </c>
    </row>
    <row r="4923" spans="1:12" x14ac:dyDescent="0.2">
      <c r="A4923" t="s">
        <v>17191</v>
      </c>
      <c r="B4923" t="s">
        <v>121</v>
      </c>
      <c r="C4923" t="s">
        <v>17192</v>
      </c>
      <c r="D4923" t="s">
        <v>21</v>
      </c>
      <c r="E4923" t="s">
        <v>16</v>
      </c>
      <c r="F4923">
        <v>28277</v>
      </c>
      <c r="G4923">
        <v>35.061553799999999</v>
      </c>
      <c r="H4923">
        <v>-80.815610699999993</v>
      </c>
      <c r="I4923">
        <v>2</v>
      </c>
      <c r="J4923">
        <v>31</v>
      </c>
      <c r="K4923">
        <v>1</v>
      </c>
      <c r="L4923" t="s">
        <v>17193</v>
      </c>
    </row>
    <row r="4924" spans="1:12" x14ac:dyDescent="0.2">
      <c r="A4924" t="s">
        <v>17194</v>
      </c>
      <c r="B4924" t="s">
        <v>17195</v>
      </c>
      <c r="C4924" t="s">
        <v>17196</v>
      </c>
      <c r="D4924" t="s">
        <v>26</v>
      </c>
      <c r="E4924" t="s">
        <v>16</v>
      </c>
      <c r="F4924">
        <v>28078</v>
      </c>
      <c r="G4924">
        <v>35.410913000000001</v>
      </c>
      <c r="H4924">
        <v>-80.846715000000003</v>
      </c>
      <c r="I4924">
        <v>2.5</v>
      </c>
      <c r="J4924">
        <v>6</v>
      </c>
      <c r="K4924">
        <v>1</v>
      </c>
      <c r="L4924" t="s">
        <v>3777</v>
      </c>
    </row>
    <row r="4925" spans="1:12" x14ac:dyDescent="0.2">
      <c r="A4925" t="s">
        <v>17197</v>
      </c>
      <c r="B4925" t="s">
        <v>17198</v>
      </c>
      <c r="C4925" t="s">
        <v>17199</v>
      </c>
      <c r="D4925" t="s">
        <v>21</v>
      </c>
      <c r="E4925" t="s">
        <v>16</v>
      </c>
      <c r="F4925">
        <v>28269</v>
      </c>
      <c r="G4925">
        <v>35.3711141</v>
      </c>
      <c r="H4925">
        <v>-80.801469400000002</v>
      </c>
      <c r="I4925">
        <v>1</v>
      </c>
      <c r="J4925">
        <v>7</v>
      </c>
      <c r="K4925">
        <v>1</v>
      </c>
      <c r="L4925" t="s">
        <v>17200</v>
      </c>
    </row>
    <row r="4926" spans="1:12" x14ac:dyDescent="0.2">
      <c r="A4926" t="s">
        <v>17201</v>
      </c>
      <c r="B4926" t="s">
        <v>17202</v>
      </c>
      <c r="C4926" t="s">
        <v>17203</v>
      </c>
      <c r="D4926" t="s">
        <v>21</v>
      </c>
      <c r="E4926" t="s">
        <v>16</v>
      </c>
      <c r="F4926">
        <v>28216</v>
      </c>
      <c r="G4926">
        <v>35.3181595</v>
      </c>
      <c r="H4926">
        <v>-80.932770000000005</v>
      </c>
      <c r="I4926">
        <v>4.5</v>
      </c>
      <c r="J4926">
        <v>3</v>
      </c>
      <c r="K4926">
        <v>1</v>
      </c>
      <c r="L4926" t="s">
        <v>17204</v>
      </c>
    </row>
    <row r="4927" spans="1:12" x14ac:dyDescent="0.2">
      <c r="A4927" t="s">
        <v>17205</v>
      </c>
      <c r="B4927" t="s">
        <v>17206</v>
      </c>
      <c r="C4927" t="s">
        <v>17207</v>
      </c>
      <c r="D4927" t="s">
        <v>21</v>
      </c>
      <c r="E4927" t="s">
        <v>16</v>
      </c>
      <c r="F4927">
        <v>28277</v>
      </c>
      <c r="G4927">
        <v>35.032753</v>
      </c>
      <c r="H4927">
        <v>-80.814118199999996</v>
      </c>
      <c r="I4927">
        <v>5</v>
      </c>
      <c r="J4927">
        <v>5</v>
      </c>
      <c r="K4927">
        <v>1</v>
      </c>
      <c r="L4927" t="s">
        <v>17208</v>
      </c>
    </row>
    <row r="4928" spans="1:12" x14ac:dyDescent="0.2">
      <c r="A4928" t="s">
        <v>17209</v>
      </c>
      <c r="B4928" t="s">
        <v>17210</v>
      </c>
      <c r="C4928" t="s">
        <v>17211</v>
      </c>
      <c r="D4928" t="s">
        <v>39</v>
      </c>
      <c r="E4928" t="s">
        <v>16</v>
      </c>
      <c r="F4928">
        <v>28025</v>
      </c>
      <c r="G4928">
        <v>35.410365800000001</v>
      </c>
      <c r="H4928">
        <v>-80.580638300000004</v>
      </c>
      <c r="I4928">
        <v>4.5</v>
      </c>
      <c r="J4928">
        <v>3</v>
      </c>
      <c r="K4928">
        <v>0</v>
      </c>
      <c r="L4928" t="s">
        <v>17212</v>
      </c>
    </row>
    <row r="4929" spans="1:12" x14ac:dyDescent="0.2">
      <c r="A4929" t="s">
        <v>17213</v>
      </c>
      <c r="B4929" t="s">
        <v>1576</v>
      </c>
      <c r="C4929" t="s">
        <v>17214</v>
      </c>
      <c r="D4929" t="s">
        <v>21</v>
      </c>
      <c r="E4929" t="s">
        <v>16</v>
      </c>
      <c r="F4929">
        <v>28269</v>
      </c>
      <c r="G4929">
        <v>35.373134304200001</v>
      </c>
      <c r="H4929">
        <v>-80.788327306499994</v>
      </c>
      <c r="I4929">
        <v>4</v>
      </c>
      <c r="J4929">
        <v>10</v>
      </c>
      <c r="K4929">
        <v>0</v>
      </c>
      <c r="L4929" t="s">
        <v>17215</v>
      </c>
    </row>
    <row r="4930" spans="1:12" x14ac:dyDescent="0.2">
      <c r="A4930" t="s">
        <v>17216</v>
      </c>
      <c r="B4930" t="s">
        <v>17217</v>
      </c>
      <c r="C4930" t="s">
        <v>17218</v>
      </c>
      <c r="D4930" t="s">
        <v>21</v>
      </c>
      <c r="E4930" t="s">
        <v>16</v>
      </c>
      <c r="F4930">
        <v>28262</v>
      </c>
      <c r="G4930">
        <v>35.311937</v>
      </c>
      <c r="H4930">
        <v>-80.751249999999999</v>
      </c>
      <c r="I4930">
        <v>3</v>
      </c>
      <c r="J4930">
        <v>9</v>
      </c>
      <c r="K4930">
        <v>1</v>
      </c>
      <c r="L4930" t="s">
        <v>709</v>
      </c>
    </row>
    <row r="4931" spans="1:12" x14ac:dyDescent="0.2">
      <c r="A4931" t="s">
        <v>17219</v>
      </c>
      <c r="B4931" t="s">
        <v>17220</v>
      </c>
      <c r="C4931" t="s">
        <v>17221</v>
      </c>
      <c r="D4931" t="s">
        <v>21</v>
      </c>
      <c r="E4931" t="s">
        <v>16</v>
      </c>
      <c r="F4931">
        <v>28217</v>
      </c>
      <c r="G4931">
        <v>35.180603499999997</v>
      </c>
      <c r="H4931">
        <v>-80.880154399999995</v>
      </c>
      <c r="I4931">
        <v>2.5</v>
      </c>
      <c r="J4931">
        <v>3</v>
      </c>
      <c r="K4931">
        <v>0</v>
      </c>
      <c r="L4931" t="s">
        <v>5405</v>
      </c>
    </row>
    <row r="4932" spans="1:12" x14ac:dyDescent="0.2">
      <c r="A4932" t="s">
        <v>17222</v>
      </c>
      <c r="B4932" t="s">
        <v>17223</v>
      </c>
      <c r="C4932" t="s">
        <v>17224</v>
      </c>
      <c r="D4932" t="s">
        <v>21</v>
      </c>
      <c r="E4932" t="s">
        <v>16</v>
      </c>
      <c r="F4932">
        <v>28262</v>
      </c>
      <c r="G4932">
        <v>35.318435999999998</v>
      </c>
      <c r="H4932">
        <v>-80.690944999999999</v>
      </c>
      <c r="I4932">
        <v>1.5</v>
      </c>
      <c r="J4932">
        <v>3</v>
      </c>
      <c r="K4932">
        <v>1</v>
      </c>
      <c r="L4932" t="s">
        <v>565</v>
      </c>
    </row>
    <row r="4933" spans="1:12" x14ac:dyDescent="0.2">
      <c r="A4933" t="s">
        <v>17225</v>
      </c>
      <c r="B4933" t="s">
        <v>17226</v>
      </c>
      <c r="C4933" t="s">
        <v>17227</v>
      </c>
      <c r="D4933" t="s">
        <v>21</v>
      </c>
      <c r="E4933" t="s">
        <v>16</v>
      </c>
      <c r="F4933">
        <v>28263</v>
      </c>
      <c r="G4933">
        <v>35.211675</v>
      </c>
      <c r="H4933">
        <v>-80.865307999999999</v>
      </c>
      <c r="I4933">
        <v>3</v>
      </c>
      <c r="J4933">
        <v>4</v>
      </c>
      <c r="K4933">
        <v>0</v>
      </c>
      <c r="L4933" t="s">
        <v>17228</v>
      </c>
    </row>
    <row r="4934" spans="1:12" x14ac:dyDescent="0.2">
      <c r="A4934" t="s">
        <v>17229</v>
      </c>
      <c r="B4934" t="s">
        <v>17230</v>
      </c>
      <c r="C4934" t="s">
        <v>17231</v>
      </c>
      <c r="D4934" t="s">
        <v>21</v>
      </c>
      <c r="E4934" t="s">
        <v>16</v>
      </c>
      <c r="F4934">
        <v>28227</v>
      </c>
      <c r="G4934">
        <v>35.0591267</v>
      </c>
      <c r="H4934">
        <v>-80.850838999999993</v>
      </c>
      <c r="I4934">
        <v>4</v>
      </c>
      <c r="J4934">
        <v>12</v>
      </c>
      <c r="K4934">
        <v>1</v>
      </c>
      <c r="L4934" t="s">
        <v>3422</v>
      </c>
    </row>
    <row r="4935" spans="1:12" x14ac:dyDescent="0.2">
      <c r="A4935" t="s">
        <v>17232</v>
      </c>
      <c r="B4935" t="s">
        <v>229</v>
      </c>
      <c r="C4935" t="s">
        <v>17233</v>
      </c>
      <c r="D4935" t="s">
        <v>21</v>
      </c>
      <c r="E4935" t="s">
        <v>16</v>
      </c>
      <c r="F4935">
        <v>28216</v>
      </c>
      <c r="G4935">
        <v>35.348797990800001</v>
      </c>
      <c r="H4935">
        <v>-80.857755202500002</v>
      </c>
      <c r="I4935">
        <v>3</v>
      </c>
      <c r="J4935">
        <v>36</v>
      </c>
      <c r="K4935">
        <v>1</v>
      </c>
      <c r="L4935" t="s">
        <v>17234</v>
      </c>
    </row>
    <row r="4936" spans="1:12" x14ac:dyDescent="0.2">
      <c r="A4936" t="s">
        <v>17235</v>
      </c>
      <c r="B4936" t="s">
        <v>17236</v>
      </c>
      <c r="C4936" t="s">
        <v>13647</v>
      </c>
      <c r="D4936" t="s">
        <v>21</v>
      </c>
      <c r="E4936" t="s">
        <v>16</v>
      </c>
      <c r="F4936">
        <v>28213</v>
      </c>
      <c r="G4936">
        <v>35.3063194</v>
      </c>
      <c r="H4936">
        <v>-80.721658300000001</v>
      </c>
      <c r="I4936">
        <v>2.5</v>
      </c>
      <c r="J4936">
        <v>7</v>
      </c>
      <c r="K4936">
        <v>1</v>
      </c>
      <c r="L4936" t="s">
        <v>1913</v>
      </c>
    </row>
    <row r="4937" spans="1:12" x14ac:dyDescent="0.2">
      <c r="A4937" t="s">
        <v>17237</v>
      </c>
      <c r="B4937" t="s">
        <v>17238</v>
      </c>
      <c r="C4937" t="s">
        <v>552</v>
      </c>
      <c r="D4937" t="s">
        <v>21</v>
      </c>
      <c r="E4937" t="s">
        <v>16</v>
      </c>
      <c r="F4937">
        <v>28208</v>
      </c>
      <c r="G4937">
        <v>35.220258000000001</v>
      </c>
      <c r="H4937">
        <v>-80.944811999999999</v>
      </c>
      <c r="I4937">
        <v>3.5</v>
      </c>
      <c r="J4937">
        <v>482</v>
      </c>
      <c r="K4937">
        <v>1</v>
      </c>
      <c r="L4937" t="s">
        <v>17239</v>
      </c>
    </row>
    <row r="4938" spans="1:12" x14ac:dyDescent="0.2">
      <c r="A4938" t="s">
        <v>17240</v>
      </c>
      <c r="B4938" t="s">
        <v>17241</v>
      </c>
      <c r="C4938" t="s">
        <v>17242</v>
      </c>
      <c r="D4938" t="s">
        <v>15</v>
      </c>
      <c r="E4938" t="s">
        <v>16</v>
      </c>
      <c r="F4938">
        <v>29031</v>
      </c>
      <c r="G4938">
        <v>35.481648999999997</v>
      </c>
      <c r="H4938">
        <v>-80.885036999999997</v>
      </c>
      <c r="I4938">
        <v>4</v>
      </c>
      <c r="J4938">
        <v>49</v>
      </c>
      <c r="K4938">
        <v>0</v>
      </c>
      <c r="L4938" t="s">
        <v>17243</v>
      </c>
    </row>
    <row r="4939" spans="1:12" x14ac:dyDescent="0.2">
      <c r="A4939" t="s">
        <v>17244</v>
      </c>
      <c r="B4939" t="s">
        <v>17245</v>
      </c>
      <c r="C4939" t="s">
        <v>17246</v>
      </c>
      <c r="D4939" t="s">
        <v>21</v>
      </c>
      <c r="E4939" t="s">
        <v>16</v>
      </c>
      <c r="F4939">
        <v>28226</v>
      </c>
      <c r="G4939">
        <v>35.100612400000003</v>
      </c>
      <c r="H4939">
        <v>-80.782444400000003</v>
      </c>
      <c r="I4939">
        <v>5</v>
      </c>
      <c r="J4939">
        <v>4</v>
      </c>
      <c r="K4939">
        <v>1</v>
      </c>
      <c r="L4939" t="s">
        <v>17247</v>
      </c>
    </row>
    <row r="4940" spans="1:12" x14ac:dyDescent="0.2">
      <c r="A4940" t="s">
        <v>17248</v>
      </c>
      <c r="B4940" t="s">
        <v>17249</v>
      </c>
      <c r="C4940" t="s">
        <v>17250</v>
      </c>
      <c r="D4940" t="s">
        <v>21</v>
      </c>
      <c r="E4940" t="s">
        <v>16</v>
      </c>
      <c r="F4940">
        <v>28262</v>
      </c>
      <c r="G4940">
        <v>35.3105707</v>
      </c>
      <c r="H4940">
        <v>-80.749285</v>
      </c>
      <c r="I4940">
        <v>4</v>
      </c>
      <c r="J4940">
        <v>64</v>
      </c>
      <c r="K4940">
        <v>1</v>
      </c>
      <c r="L4940" t="s">
        <v>1436</v>
      </c>
    </row>
    <row r="4941" spans="1:12" x14ac:dyDescent="0.2">
      <c r="A4941" t="s">
        <v>17251</v>
      </c>
      <c r="B4941" t="s">
        <v>10809</v>
      </c>
      <c r="C4941" t="s">
        <v>17252</v>
      </c>
      <c r="D4941" t="s">
        <v>39</v>
      </c>
      <c r="E4941" t="s">
        <v>16</v>
      </c>
      <c r="F4941">
        <v>28027</v>
      </c>
      <c r="G4941">
        <v>35.371097499999998</v>
      </c>
      <c r="H4941">
        <v>-80.714684899999995</v>
      </c>
      <c r="I4941">
        <v>2</v>
      </c>
      <c r="J4941">
        <v>12</v>
      </c>
      <c r="K4941">
        <v>0</v>
      </c>
      <c r="L4941" t="s">
        <v>17253</v>
      </c>
    </row>
    <row r="4942" spans="1:12" x14ac:dyDescent="0.2">
      <c r="A4942" t="s">
        <v>17254</v>
      </c>
      <c r="B4942" t="s">
        <v>17255</v>
      </c>
      <c r="C4942" t="s">
        <v>4928</v>
      </c>
      <c r="D4942" t="s">
        <v>21</v>
      </c>
      <c r="E4942" t="s">
        <v>16</v>
      </c>
      <c r="F4942">
        <v>28205</v>
      </c>
      <c r="G4942">
        <v>35.204599600000002</v>
      </c>
      <c r="H4942">
        <v>-80.794692900000001</v>
      </c>
      <c r="I4942">
        <v>3</v>
      </c>
      <c r="J4942">
        <v>5</v>
      </c>
      <c r="K4942">
        <v>0</v>
      </c>
      <c r="L4942" t="s">
        <v>17256</v>
      </c>
    </row>
    <row r="4943" spans="1:12" x14ac:dyDescent="0.2">
      <c r="A4943" t="s">
        <v>17257</v>
      </c>
      <c r="B4943" t="s">
        <v>17258</v>
      </c>
      <c r="C4943" t="s">
        <v>17259</v>
      </c>
      <c r="D4943" t="s">
        <v>21</v>
      </c>
      <c r="E4943" t="s">
        <v>16</v>
      </c>
      <c r="F4943">
        <v>28262</v>
      </c>
      <c r="G4943">
        <v>35.291544999999999</v>
      </c>
      <c r="H4943">
        <v>-80.765122000000005</v>
      </c>
      <c r="I4943">
        <v>3.5</v>
      </c>
      <c r="J4943">
        <v>104</v>
      </c>
      <c r="K4943">
        <v>1</v>
      </c>
      <c r="L4943" t="s">
        <v>1056</v>
      </c>
    </row>
    <row r="4944" spans="1:12" x14ac:dyDescent="0.2">
      <c r="A4944" t="s">
        <v>17260</v>
      </c>
      <c r="B4944" t="s">
        <v>17261</v>
      </c>
      <c r="C4944" t="s">
        <v>17262</v>
      </c>
      <c r="D4944" t="s">
        <v>21</v>
      </c>
      <c r="E4944" t="s">
        <v>16</v>
      </c>
      <c r="F4944">
        <v>28227</v>
      </c>
      <c r="G4944">
        <v>35.210988299999997</v>
      </c>
      <c r="H4944">
        <v>-80.687552400000001</v>
      </c>
      <c r="I4944">
        <v>4</v>
      </c>
      <c r="J4944">
        <v>7</v>
      </c>
      <c r="K4944">
        <v>1</v>
      </c>
      <c r="L4944" t="s">
        <v>287</v>
      </c>
    </row>
    <row r="4945" spans="1:12" x14ac:dyDescent="0.2">
      <c r="A4945" t="s">
        <v>17263</v>
      </c>
      <c r="B4945" t="s">
        <v>17264</v>
      </c>
      <c r="C4945" t="s">
        <v>17265</v>
      </c>
      <c r="D4945" t="s">
        <v>21</v>
      </c>
      <c r="E4945" t="s">
        <v>16</v>
      </c>
      <c r="F4945">
        <v>28205</v>
      </c>
      <c r="G4945">
        <v>35.247104700000001</v>
      </c>
      <c r="H4945">
        <v>-80.805408400000005</v>
      </c>
      <c r="I4945">
        <v>4.5</v>
      </c>
      <c r="J4945">
        <v>37</v>
      </c>
      <c r="K4945">
        <v>1</v>
      </c>
      <c r="L4945" t="s">
        <v>17266</v>
      </c>
    </row>
    <row r="4946" spans="1:12" x14ac:dyDescent="0.2">
      <c r="A4946" t="s">
        <v>17267</v>
      </c>
      <c r="B4946" t="s">
        <v>17268</v>
      </c>
      <c r="C4946" t="s">
        <v>11446</v>
      </c>
      <c r="D4946" t="s">
        <v>21</v>
      </c>
      <c r="E4946" t="s">
        <v>16</v>
      </c>
      <c r="F4946">
        <v>28277</v>
      </c>
      <c r="G4946">
        <v>35.054372377</v>
      </c>
      <c r="H4946">
        <v>-80.852154937600005</v>
      </c>
      <c r="I4946">
        <v>4</v>
      </c>
      <c r="J4946">
        <v>8</v>
      </c>
      <c r="K4946">
        <v>1</v>
      </c>
      <c r="L4946" t="s">
        <v>17269</v>
      </c>
    </row>
    <row r="4947" spans="1:12" x14ac:dyDescent="0.2">
      <c r="A4947" t="s">
        <v>17270</v>
      </c>
      <c r="B4947" t="s">
        <v>17271</v>
      </c>
      <c r="C4947" t="s">
        <v>9731</v>
      </c>
      <c r="D4947" t="s">
        <v>15</v>
      </c>
      <c r="E4947" t="s">
        <v>16</v>
      </c>
      <c r="F4947">
        <v>28031</v>
      </c>
      <c r="G4947">
        <v>35.476128799999998</v>
      </c>
      <c r="H4947">
        <v>-80.889969199999996</v>
      </c>
      <c r="I4947">
        <v>4</v>
      </c>
      <c r="J4947">
        <v>31</v>
      </c>
      <c r="K4947">
        <v>0</v>
      </c>
      <c r="L4947" t="s">
        <v>3430</v>
      </c>
    </row>
    <row r="4948" spans="1:12" x14ac:dyDescent="0.2">
      <c r="A4948" t="s">
        <v>17272</v>
      </c>
      <c r="B4948" t="s">
        <v>17273</v>
      </c>
      <c r="C4948" t="s">
        <v>3886</v>
      </c>
      <c r="D4948" t="s">
        <v>21</v>
      </c>
      <c r="E4948" t="s">
        <v>16</v>
      </c>
      <c r="F4948">
        <v>28202</v>
      </c>
      <c r="G4948">
        <v>35.227817899999998</v>
      </c>
      <c r="H4948">
        <v>-80.839249300000006</v>
      </c>
      <c r="I4948">
        <v>4</v>
      </c>
      <c r="J4948">
        <v>67</v>
      </c>
      <c r="K4948">
        <v>1</v>
      </c>
      <c r="L4948" t="s">
        <v>1327</v>
      </c>
    </row>
    <row r="4949" spans="1:12" x14ac:dyDescent="0.2">
      <c r="A4949" t="s">
        <v>17274</v>
      </c>
      <c r="B4949" t="s">
        <v>17275</v>
      </c>
      <c r="C4949" t="s">
        <v>17276</v>
      </c>
      <c r="D4949" t="s">
        <v>21</v>
      </c>
      <c r="E4949" t="s">
        <v>16</v>
      </c>
      <c r="F4949">
        <v>28214</v>
      </c>
      <c r="G4949">
        <v>35.253308599999997</v>
      </c>
      <c r="H4949">
        <v>-80.987431099999995</v>
      </c>
      <c r="I4949">
        <v>2</v>
      </c>
      <c r="J4949">
        <v>4</v>
      </c>
      <c r="K4949">
        <v>1</v>
      </c>
      <c r="L4949" t="s">
        <v>17277</v>
      </c>
    </row>
    <row r="4950" spans="1:12" x14ac:dyDescent="0.2">
      <c r="A4950" t="s">
        <v>17278</v>
      </c>
      <c r="B4950" t="s">
        <v>10652</v>
      </c>
      <c r="C4950" t="s">
        <v>17279</v>
      </c>
      <c r="D4950" t="s">
        <v>26</v>
      </c>
      <c r="E4950" t="s">
        <v>16</v>
      </c>
      <c r="F4950">
        <v>28078</v>
      </c>
      <c r="G4950">
        <v>35.443513156199998</v>
      </c>
      <c r="H4950">
        <v>-80.886408537700007</v>
      </c>
      <c r="I4950">
        <v>3.5</v>
      </c>
      <c r="J4950">
        <v>6</v>
      </c>
      <c r="K4950">
        <v>1</v>
      </c>
      <c r="L4950" t="s">
        <v>17280</v>
      </c>
    </row>
    <row r="4951" spans="1:12" x14ac:dyDescent="0.2">
      <c r="A4951" t="s">
        <v>17281</v>
      </c>
      <c r="B4951" t="s">
        <v>17282</v>
      </c>
      <c r="C4951" t="s">
        <v>17283</v>
      </c>
      <c r="D4951" t="s">
        <v>21</v>
      </c>
      <c r="E4951" t="s">
        <v>16</v>
      </c>
      <c r="F4951">
        <v>28209</v>
      </c>
      <c r="G4951">
        <v>35.171843850099997</v>
      </c>
      <c r="H4951">
        <v>-80.849305987400001</v>
      </c>
      <c r="I4951">
        <v>3.5</v>
      </c>
      <c r="J4951">
        <v>17</v>
      </c>
      <c r="K4951">
        <v>1</v>
      </c>
      <c r="L4951" t="s">
        <v>17284</v>
      </c>
    </row>
    <row r="4952" spans="1:12" x14ac:dyDescent="0.2">
      <c r="A4952" t="s">
        <v>17285</v>
      </c>
      <c r="B4952" t="s">
        <v>17286</v>
      </c>
      <c r="C4952" t="s">
        <v>17287</v>
      </c>
      <c r="D4952" t="s">
        <v>21</v>
      </c>
      <c r="E4952" t="s">
        <v>16</v>
      </c>
      <c r="F4952">
        <v>28277</v>
      </c>
      <c r="G4952">
        <v>35.061256999999998</v>
      </c>
      <c r="H4952">
        <v>-80.814542000000003</v>
      </c>
      <c r="I4952">
        <v>5</v>
      </c>
      <c r="J4952">
        <v>5</v>
      </c>
      <c r="K4952">
        <v>1</v>
      </c>
      <c r="L4952" t="s">
        <v>17288</v>
      </c>
    </row>
    <row r="4953" spans="1:12" x14ac:dyDescent="0.2">
      <c r="A4953" t="s">
        <v>17289</v>
      </c>
      <c r="B4953" t="s">
        <v>17290</v>
      </c>
      <c r="C4953" t="s">
        <v>17291</v>
      </c>
      <c r="D4953" t="s">
        <v>21</v>
      </c>
      <c r="E4953" t="s">
        <v>16</v>
      </c>
      <c r="F4953">
        <v>28209</v>
      </c>
      <c r="G4953">
        <v>35.191873000000001</v>
      </c>
      <c r="H4953">
        <v>-80.873924000000002</v>
      </c>
      <c r="I4953">
        <v>3.5</v>
      </c>
      <c r="J4953">
        <v>6</v>
      </c>
      <c r="K4953">
        <v>1</v>
      </c>
      <c r="L4953" t="s">
        <v>17292</v>
      </c>
    </row>
    <row r="4954" spans="1:12" x14ac:dyDescent="0.2">
      <c r="A4954" t="s">
        <v>17293</v>
      </c>
      <c r="B4954" t="s">
        <v>17294</v>
      </c>
      <c r="C4954" t="s">
        <v>17295</v>
      </c>
      <c r="D4954" t="s">
        <v>21</v>
      </c>
      <c r="E4954" t="s">
        <v>16</v>
      </c>
      <c r="F4954">
        <v>28209</v>
      </c>
      <c r="G4954">
        <v>35.167532399999999</v>
      </c>
      <c r="H4954">
        <v>-80.850817399999997</v>
      </c>
      <c r="I4954">
        <v>4.5</v>
      </c>
      <c r="J4954">
        <v>79</v>
      </c>
      <c r="K4954">
        <v>1</v>
      </c>
      <c r="L4954" t="s">
        <v>4197</v>
      </c>
    </row>
    <row r="4955" spans="1:12" x14ac:dyDescent="0.2">
      <c r="A4955" t="s">
        <v>17296</v>
      </c>
      <c r="B4955" t="s">
        <v>17297</v>
      </c>
      <c r="D4955" t="s">
        <v>21</v>
      </c>
      <c r="E4955" t="s">
        <v>16</v>
      </c>
      <c r="F4955">
        <v>28206</v>
      </c>
      <c r="G4955">
        <v>35.255715899999998</v>
      </c>
      <c r="H4955">
        <v>-80.826706400000006</v>
      </c>
      <c r="I4955">
        <v>5</v>
      </c>
      <c r="J4955">
        <v>13</v>
      </c>
      <c r="K4955">
        <v>1</v>
      </c>
      <c r="L4955" t="s">
        <v>17298</v>
      </c>
    </row>
    <row r="4956" spans="1:12" x14ac:dyDescent="0.2">
      <c r="A4956" t="s">
        <v>17299</v>
      </c>
      <c r="B4956" t="s">
        <v>17300</v>
      </c>
      <c r="C4956" t="s">
        <v>17301</v>
      </c>
      <c r="D4956" t="s">
        <v>21</v>
      </c>
      <c r="E4956" t="s">
        <v>16</v>
      </c>
      <c r="F4956">
        <v>28273</v>
      </c>
      <c r="G4956">
        <v>35.158309000000003</v>
      </c>
      <c r="H4956">
        <v>-80.949952499999995</v>
      </c>
      <c r="I4956">
        <v>2.5</v>
      </c>
      <c r="J4956">
        <v>58</v>
      </c>
      <c r="K4956">
        <v>1</v>
      </c>
      <c r="L4956" t="s">
        <v>17302</v>
      </c>
    </row>
    <row r="4957" spans="1:12" x14ac:dyDescent="0.2">
      <c r="A4957" t="s">
        <v>17303</v>
      </c>
      <c r="B4957" t="s">
        <v>438</v>
      </c>
      <c r="C4957" t="s">
        <v>17304</v>
      </c>
      <c r="D4957" t="s">
        <v>21</v>
      </c>
      <c r="E4957" t="s">
        <v>16</v>
      </c>
      <c r="F4957">
        <v>28205</v>
      </c>
      <c r="G4957">
        <v>35.193379800000002</v>
      </c>
      <c r="H4957">
        <v>-80.780637999999996</v>
      </c>
      <c r="I4957">
        <v>5</v>
      </c>
      <c r="J4957">
        <v>5</v>
      </c>
      <c r="K4957">
        <v>1</v>
      </c>
      <c r="L4957" t="s">
        <v>2345</v>
      </c>
    </row>
    <row r="4958" spans="1:12" x14ac:dyDescent="0.2">
      <c r="A4958" t="s">
        <v>17305</v>
      </c>
      <c r="B4958" t="s">
        <v>17306</v>
      </c>
      <c r="C4958" t="s">
        <v>17307</v>
      </c>
      <c r="D4958" t="s">
        <v>21</v>
      </c>
      <c r="E4958" t="s">
        <v>16</v>
      </c>
      <c r="F4958">
        <v>28217</v>
      </c>
      <c r="G4958">
        <v>35.187441999999997</v>
      </c>
      <c r="H4958">
        <v>-80.881973000000002</v>
      </c>
      <c r="I4958">
        <v>4</v>
      </c>
      <c r="J4958">
        <v>554</v>
      </c>
      <c r="K4958">
        <v>1</v>
      </c>
      <c r="L4958" t="s">
        <v>17308</v>
      </c>
    </row>
    <row r="4959" spans="1:12" x14ac:dyDescent="0.2">
      <c r="A4959" t="s">
        <v>17309</v>
      </c>
      <c r="B4959" t="s">
        <v>17310</v>
      </c>
      <c r="C4959" t="s">
        <v>552</v>
      </c>
      <c r="D4959" t="s">
        <v>21</v>
      </c>
      <c r="E4959" t="s">
        <v>16</v>
      </c>
      <c r="F4959">
        <v>28208</v>
      </c>
      <c r="G4959">
        <v>35.220559399999999</v>
      </c>
      <c r="H4959">
        <v>-80.943873699999997</v>
      </c>
      <c r="I4959">
        <v>3.5</v>
      </c>
      <c r="J4959">
        <v>6</v>
      </c>
      <c r="K4959">
        <v>1</v>
      </c>
      <c r="L4959" t="s">
        <v>17311</v>
      </c>
    </row>
    <row r="4960" spans="1:12" x14ac:dyDescent="0.2">
      <c r="A4960" t="s">
        <v>17312</v>
      </c>
      <c r="B4960" t="s">
        <v>17313</v>
      </c>
      <c r="C4960" t="s">
        <v>17314</v>
      </c>
      <c r="D4960" t="s">
        <v>26</v>
      </c>
      <c r="E4960" t="s">
        <v>16</v>
      </c>
      <c r="F4960">
        <v>28078</v>
      </c>
      <c r="G4960">
        <v>35.413301699999998</v>
      </c>
      <c r="H4960">
        <v>-80.833821499999999</v>
      </c>
      <c r="I4960">
        <v>4</v>
      </c>
      <c r="J4960">
        <v>142</v>
      </c>
      <c r="K4960">
        <v>1</v>
      </c>
      <c r="L4960" t="s">
        <v>17315</v>
      </c>
    </row>
    <row r="4961" spans="1:12" x14ac:dyDescent="0.2">
      <c r="A4961" t="s">
        <v>17316</v>
      </c>
      <c r="B4961" t="s">
        <v>17317</v>
      </c>
      <c r="C4961" t="s">
        <v>17318</v>
      </c>
      <c r="D4961" t="s">
        <v>21</v>
      </c>
      <c r="E4961" t="s">
        <v>16</v>
      </c>
      <c r="F4961">
        <v>28263</v>
      </c>
      <c r="G4961">
        <v>35.227110000000003</v>
      </c>
      <c r="H4961">
        <v>-80.843509999999995</v>
      </c>
      <c r="I4961">
        <v>3</v>
      </c>
      <c r="J4961">
        <v>4</v>
      </c>
      <c r="K4961">
        <v>0</v>
      </c>
      <c r="L4961" t="s">
        <v>17319</v>
      </c>
    </row>
    <row r="4962" spans="1:12" x14ac:dyDescent="0.2">
      <c r="A4962" t="s">
        <v>17320</v>
      </c>
      <c r="B4962" t="s">
        <v>17321</v>
      </c>
      <c r="C4962" t="s">
        <v>17322</v>
      </c>
      <c r="D4962" t="s">
        <v>21</v>
      </c>
      <c r="E4962" t="s">
        <v>16</v>
      </c>
      <c r="F4962">
        <v>28227</v>
      </c>
      <c r="G4962">
        <v>35.210680600000003</v>
      </c>
      <c r="H4962">
        <v>-80.686141399999997</v>
      </c>
      <c r="I4962">
        <v>3.5</v>
      </c>
      <c r="J4962">
        <v>54</v>
      </c>
      <c r="K4962">
        <v>1</v>
      </c>
      <c r="L4962" t="s">
        <v>17323</v>
      </c>
    </row>
    <row r="4963" spans="1:12" x14ac:dyDescent="0.2">
      <c r="A4963" t="s">
        <v>17324</v>
      </c>
      <c r="B4963" t="s">
        <v>595</v>
      </c>
      <c r="C4963" t="s">
        <v>17325</v>
      </c>
      <c r="D4963" t="s">
        <v>39</v>
      </c>
      <c r="E4963" t="s">
        <v>16</v>
      </c>
      <c r="F4963">
        <v>28027</v>
      </c>
      <c r="G4963">
        <v>35.417471999999997</v>
      </c>
      <c r="H4963">
        <v>-80.676017000000002</v>
      </c>
      <c r="I4963">
        <v>2.5</v>
      </c>
      <c r="J4963">
        <v>12</v>
      </c>
      <c r="K4963">
        <v>1</v>
      </c>
      <c r="L4963" t="s">
        <v>3206</v>
      </c>
    </row>
    <row r="4964" spans="1:12" x14ac:dyDescent="0.2">
      <c r="A4964" t="s">
        <v>17326</v>
      </c>
      <c r="B4964" t="s">
        <v>17327</v>
      </c>
      <c r="C4964" t="s">
        <v>17328</v>
      </c>
      <c r="D4964" t="s">
        <v>21</v>
      </c>
      <c r="E4964" t="s">
        <v>16</v>
      </c>
      <c r="F4964">
        <v>28277</v>
      </c>
      <c r="G4964">
        <v>35.029324000000003</v>
      </c>
      <c r="H4964">
        <v>-80.850153000000006</v>
      </c>
      <c r="I4964">
        <v>3.5</v>
      </c>
      <c r="J4964">
        <v>35</v>
      </c>
      <c r="K4964">
        <v>1</v>
      </c>
      <c r="L4964" t="s">
        <v>17329</v>
      </c>
    </row>
    <row r="4965" spans="1:12" x14ac:dyDescent="0.2">
      <c r="A4965" t="s">
        <v>17330</v>
      </c>
      <c r="B4965" t="s">
        <v>17331</v>
      </c>
      <c r="C4965" t="s">
        <v>17332</v>
      </c>
      <c r="D4965" t="s">
        <v>21</v>
      </c>
      <c r="E4965" t="s">
        <v>16</v>
      </c>
      <c r="F4965">
        <v>28203</v>
      </c>
      <c r="G4965">
        <v>35.214350600000003</v>
      </c>
      <c r="H4965">
        <v>-80.8575412</v>
      </c>
      <c r="I4965">
        <v>4</v>
      </c>
      <c r="J4965">
        <v>429</v>
      </c>
      <c r="K4965">
        <v>1</v>
      </c>
      <c r="L4965" t="s">
        <v>17333</v>
      </c>
    </row>
    <row r="4966" spans="1:12" x14ac:dyDescent="0.2">
      <c r="A4966" t="s">
        <v>17334</v>
      </c>
      <c r="B4966" t="s">
        <v>17335</v>
      </c>
      <c r="C4966" t="s">
        <v>17336</v>
      </c>
      <c r="D4966" t="s">
        <v>15</v>
      </c>
      <c r="E4966" t="s">
        <v>16</v>
      </c>
      <c r="F4966">
        <v>28031</v>
      </c>
      <c r="G4966">
        <v>35.481344133299999</v>
      </c>
      <c r="H4966">
        <v>-80.8558726917</v>
      </c>
      <c r="I4966">
        <v>4</v>
      </c>
      <c r="J4966">
        <v>36</v>
      </c>
      <c r="K4966">
        <v>1</v>
      </c>
      <c r="L4966" t="s">
        <v>17337</v>
      </c>
    </row>
    <row r="4967" spans="1:12" x14ac:dyDescent="0.2">
      <c r="A4967" t="s">
        <v>17338</v>
      </c>
      <c r="B4967" t="s">
        <v>17339</v>
      </c>
      <c r="C4967" t="s">
        <v>17340</v>
      </c>
      <c r="D4967" t="s">
        <v>21</v>
      </c>
      <c r="E4967" t="s">
        <v>16</v>
      </c>
      <c r="F4967">
        <v>28277</v>
      </c>
      <c r="G4967">
        <v>35.033152399999999</v>
      </c>
      <c r="H4967">
        <v>-80.809272800000002</v>
      </c>
      <c r="I4967">
        <v>2.5</v>
      </c>
      <c r="J4967">
        <v>7</v>
      </c>
      <c r="K4967">
        <v>1</v>
      </c>
      <c r="L4967" t="s">
        <v>1339</v>
      </c>
    </row>
    <row r="4968" spans="1:12" x14ac:dyDescent="0.2">
      <c r="A4968" t="s">
        <v>17341</v>
      </c>
      <c r="B4968" t="s">
        <v>17342</v>
      </c>
      <c r="C4968" t="s">
        <v>15022</v>
      </c>
      <c r="D4968" t="s">
        <v>21</v>
      </c>
      <c r="E4968" t="s">
        <v>16</v>
      </c>
      <c r="F4968">
        <v>28211</v>
      </c>
      <c r="G4968">
        <v>35.197197099999997</v>
      </c>
      <c r="H4968">
        <v>-80.799927100000005</v>
      </c>
      <c r="I4968">
        <v>4</v>
      </c>
      <c r="J4968">
        <v>14</v>
      </c>
      <c r="K4968">
        <v>1</v>
      </c>
      <c r="L4968" t="s">
        <v>15421</v>
      </c>
    </row>
    <row r="4969" spans="1:12" x14ac:dyDescent="0.2">
      <c r="A4969" t="s">
        <v>17343</v>
      </c>
      <c r="B4969" t="s">
        <v>17344</v>
      </c>
      <c r="C4969" t="s">
        <v>17345</v>
      </c>
      <c r="D4969" t="s">
        <v>135</v>
      </c>
      <c r="E4969" t="s">
        <v>16</v>
      </c>
      <c r="F4969">
        <v>28104</v>
      </c>
      <c r="G4969">
        <v>35.0891679</v>
      </c>
      <c r="H4969">
        <v>-80.689948200000003</v>
      </c>
      <c r="I4969">
        <v>2.5</v>
      </c>
      <c r="J4969">
        <v>6</v>
      </c>
      <c r="K4969">
        <v>1</v>
      </c>
      <c r="L4969" t="s">
        <v>457</v>
      </c>
    </row>
    <row r="4970" spans="1:12" x14ac:dyDescent="0.2">
      <c r="A4970" t="s">
        <v>17346</v>
      </c>
      <c r="B4970" t="s">
        <v>17347</v>
      </c>
      <c r="C4970" t="s">
        <v>17348</v>
      </c>
      <c r="D4970" t="s">
        <v>21</v>
      </c>
      <c r="E4970" t="s">
        <v>16</v>
      </c>
      <c r="F4970">
        <v>28202</v>
      </c>
      <c r="G4970">
        <v>35.226287900000003</v>
      </c>
      <c r="H4970">
        <v>-80.849368699999999</v>
      </c>
      <c r="I4970">
        <v>5</v>
      </c>
      <c r="J4970">
        <v>6</v>
      </c>
      <c r="K4970">
        <v>1</v>
      </c>
      <c r="L4970" t="s">
        <v>17349</v>
      </c>
    </row>
    <row r="4971" spans="1:12" x14ac:dyDescent="0.2">
      <c r="A4971" t="s">
        <v>17350</v>
      </c>
      <c r="B4971" t="s">
        <v>17351</v>
      </c>
      <c r="C4971" t="s">
        <v>17352</v>
      </c>
      <c r="D4971" t="s">
        <v>21</v>
      </c>
      <c r="E4971" t="s">
        <v>16</v>
      </c>
      <c r="F4971">
        <v>28262</v>
      </c>
      <c r="G4971">
        <v>35.314229699999999</v>
      </c>
      <c r="H4971">
        <v>-80.751430400000004</v>
      </c>
      <c r="I4971">
        <v>5</v>
      </c>
      <c r="J4971">
        <v>5</v>
      </c>
      <c r="K4971">
        <v>1</v>
      </c>
      <c r="L4971" t="s">
        <v>17353</v>
      </c>
    </row>
    <row r="4972" spans="1:12" x14ac:dyDescent="0.2">
      <c r="A4972" t="s">
        <v>17354</v>
      </c>
      <c r="B4972" t="s">
        <v>17355</v>
      </c>
      <c r="C4972" t="s">
        <v>17356</v>
      </c>
      <c r="D4972" t="s">
        <v>21</v>
      </c>
      <c r="E4972" t="s">
        <v>16</v>
      </c>
      <c r="F4972">
        <v>28203</v>
      </c>
      <c r="G4972">
        <v>35.202409000000003</v>
      </c>
      <c r="H4972">
        <v>-80.845765799999995</v>
      </c>
      <c r="I4972">
        <v>5</v>
      </c>
      <c r="J4972">
        <v>45</v>
      </c>
      <c r="K4972">
        <v>1</v>
      </c>
      <c r="L4972" t="s">
        <v>17357</v>
      </c>
    </row>
    <row r="4973" spans="1:12" x14ac:dyDescent="0.2">
      <c r="A4973" t="s">
        <v>17358</v>
      </c>
      <c r="B4973" t="s">
        <v>17359</v>
      </c>
      <c r="C4973" t="s">
        <v>17360</v>
      </c>
      <c r="D4973" t="s">
        <v>135</v>
      </c>
      <c r="E4973" t="s">
        <v>16</v>
      </c>
      <c r="F4973">
        <v>28105</v>
      </c>
      <c r="G4973">
        <v>35.119689899999997</v>
      </c>
      <c r="H4973">
        <v>-80.7196876</v>
      </c>
      <c r="I4973">
        <v>5</v>
      </c>
      <c r="J4973">
        <v>7</v>
      </c>
      <c r="K4973">
        <v>1</v>
      </c>
      <c r="L4973" t="s">
        <v>17361</v>
      </c>
    </row>
    <row r="4974" spans="1:12" x14ac:dyDescent="0.2">
      <c r="A4974" t="e">
        <f>--KCl2FvVQpvjzmZSPyviA</f>
        <v>#NAME?</v>
      </c>
      <c r="B4974" t="s">
        <v>15222</v>
      </c>
      <c r="C4974" t="s">
        <v>17362</v>
      </c>
      <c r="D4974" t="s">
        <v>21</v>
      </c>
      <c r="E4974" t="s">
        <v>16</v>
      </c>
      <c r="F4974">
        <v>28269</v>
      </c>
      <c r="G4974">
        <v>35.333477999999999</v>
      </c>
      <c r="H4974">
        <v>-80.796171000000001</v>
      </c>
      <c r="I4974">
        <v>3</v>
      </c>
      <c r="J4974">
        <v>13</v>
      </c>
      <c r="K4974">
        <v>1</v>
      </c>
      <c r="L4974" t="s">
        <v>17363</v>
      </c>
    </row>
    <row r="4975" spans="1:12" x14ac:dyDescent="0.2">
      <c r="A4975" t="s">
        <v>17364</v>
      </c>
      <c r="B4975" t="s">
        <v>17365</v>
      </c>
      <c r="C4975" t="s">
        <v>17366</v>
      </c>
      <c r="D4975" t="s">
        <v>21</v>
      </c>
      <c r="E4975" t="s">
        <v>16</v>
      </c>
      <c r="F4975">
        <v>28277</v>
      </c>
      <c r="G4975">
        <v>35.033388000000002</v>
      </c>
      <c r="H4975">
        <v>-80.811927600000004</v>
      </c>
      <c r="I4975">
        <v>5</v>
      </c>
      <c r="J4975">
        <v>3</v>
      </c>
      <c r="K4975">
        <v>0</v>
      </c>
      <c r="L4975" t="s">
        <v>17367</v>
      </c>
    </row>
    <row r="4976" spans="1:12" x14ac:dyDescent="0.2">
      <c r="A4976" t="s">
        <v>17368</v>
      </c>
      <c r="B4976" t="s">
        <v>17369</v>
      </c>
      <c r="C4976" t="s">
        <v>17370</v>
      </c>
      <c r="D4976" t="s">
        <v>21</v>
      </c>
      <c r="E4976" t="s">
        <v>16</v>
      </c>
      <c r="F4976">
        <v>28205</v>
      </c>
      <c r="G4976">
        <v>35.246758999999997</v>
      </c>
      <c r="H4976">
        <v>-80.805921400000003</v>
      </c>
      <c r="I4976">
        <v>4</v>
      </c>
      <c r="J4976">
        <v>38</v>
      </c>
      <c r="K4976">
        <v>0</v>
      </c>
      <c r="L4976" t="s">
        <v>17371</v>
      </c>
    </row>
    <row r="4977" spans="1:12" x14ac:dyDescent="0.2">
      <c r="A4977" t="s">
        <v>17372</v>
      </c>
      <c r="B4977" t="s">
        <v>17373</v>
      </c>
      <c r="C4977" t="s">
        <v>17374</v>
      </c>
      <c r="D4977" t="s">
        <v>26</v>
      </c>
      <c r="E4977" t="s">
        <v>16</v>
      </c>
      <c r="F4977">
        <v>28078</v>
      </c>
      <c r="G4977">
        <v>35.41245</v>
      </c>
      <c r="H4977">
        <v>-80.851101999999997</v>
      </c>
      <c r="I4977">
        <v>5</v>
      </c>
      <c r="J4977">
        <v>3</v>
      </c>
      <c r="K4977">
        <v>1</v>
      </c>
      <c r="L4977" t="s">
        <v>17375</v>
      </c>
    </row>
    <row r="4978" spans="1:12" x14ac:dyDescent="0.2">
      <c r="A4978" t="s">
        <v>17376</v>
      </c>
      <c r="B4978" t="s">
        <v>17377</v>
      </c>
      <c r="C4978" t="s">
        <v>17378</v>
      </c>
      <c r="D4978" t="s">
        <v>21</v>
      </c>
      <c r="E4978" t="s">
        <v>16</v>
      </c>
      <c r="F4978">
        <v>28217</v>
      </c>
      <c r="G4978">
        <v>35.160330299999998</v>
      </c>
      <c r="H4978">
        <v>-80.883696099999995</v>
      </c>
      <c r="I4978">
        <v>2</v>
      </c>
      <c r="J4978">
        <v>9</v>
      </c>
      <c r="K4978">
        <v>1</v>
      </c>
      <c r="L4978" t="s">
        <v>17379</v>
      </c>
    </row>
    <row r="4979" spans="1:12" x14ac:dyDescent="0.2">
      <c r="A4979" t="s">
        <v>17380</v>
      </c>
      <c r="B4979" t="s">
        <v>17381</v>
      </c>
      <c r="C4979" t="s">
        <v>17382</v>
      </c>
      <c r="D4979" t="s">
        <v>21</v>
      </c>
      <c r="E4979" t="s">
        <v>16</v>
      </c>
      <c r="F4979">
        <v>28273</v>
      </c>
      <c r="G4979">
        <v>35.104586500000003</v>
      </c>
      <c r="H4979">
        <v>-80.988417900000002</v>
      </c>
      <c r="I4979">
        <v>3.5</v>
      </c>
      <c r="J4979">
        <v>15</v>
      </c>
      <c r="K4979">
        <v>0</v>
      </c>
      <c r="L4979" t="s">
        <v>17383</v>
      </c>
    </row>
    <row r="4980" spans="1:12" x14ac:dyDescent="0.2">
      <c r="A4980" t="s">
        <v>17384</v>
      </c>
      <c r="B4980" t="s">
        <v>17385</v>
      </c>
      <c r="D4980" t="s">
        <v>21</v>
      </c>
      <c r="E4980" t="s">
        <v>16</v>
      </c>
      <c r="F4980">
        <v>28277</v>
      </c>
      <c r="G4980">
        <v>35.054920000000003</v>
      </c>
      <c r="H4980">
        <v>-80.853790000000004</v>
      </c>
      <c r="I4980">
        <v>1.5</v>
      </c>
      <c r="J4980">
        <v>15</v>
      </c>
      <c r="K4980">
        <v>1</v>
      </c>
      <c r="L4980" t="s">
        <v>11984</v>
      </c>
    </row>
    <row r="4981" spans="1:12" x14ac:dyDescent="0.2">
      <c r="A4981" t="s">
        <v>17386</v>
      </c>
      <c r="B4981" t="s">
        <v>17387</v>
      </c>
      <c r="C4981" t="s">
        <v>17388</v>
      </c>
      <c r="D4981" t="s">
        <v>39</v>
      </c>
      <c r="E4981" t="s">
        <v>16</v>
      </c>
      <c r="F4981">
        <v>28027</v>
      </c>
      <c r="G4981">
        <v>35.410910670299998</v>
      </c>
      <c r="H4981">
        <v>-80.666440352799995</v>
      </c>
      <c r="I4981">
        <v>4</v>
      </c>
      <c r="J4981">
        <v>31</v>
      </c>
      <c r="K4981">
        <v>1</v>
      </c>
      <c r="L4981" t="s">
        <v>17389</v>
      </c>
    </row>
    <row r="4982" spans="1:12" x14ac:dyDescent="0.2">
      <c r="A4982" t="s">
        <v>17390</v>
      </c>
      <c r="B4982" t="s">
        <v>17391</v>
      </c>
      <c r="C4982" t="s">
        <v>17392</v>
      </c>
      <c r="D4982" t="s">
        <v>15</v>
      </c>
      <c r="E4982" t="s">
        <v>16</v>
      </c>
      <c r="F4982">
        <v>28031</v>
      </c>
      <c r="G4982">
        <v>35.479919199999998</v>
      </c>
      <c r="H4982">
        <v>-80.885647199999994</v>
      </c>
      <c r="I4982">
        <v>4.5</v>
      </c>
      <c r="J4982">
        <v>9</v>
      </c>
      <c r="K4982">
        <v>1</v>
      </c>
      <c r="L4982" t="s">
        <v>188</v>
      </c>
    </row>
    <row r="4983" spans="1:12" x14ac:dyDescent="0.2">
      <c r="A4983" t="s">
        <v>17393</v>
      </c>
      <c r="B4983" t="s">
        <v>17394</v>
      </c>
      <c r="C4983" t="s">
        <v>17395</v>
      </c>
      <c r="D4983" t="s">
        <v>21</v>
      </c>
      <c r="E4983" t="s">
        <v>16</v>
      </c>
      <c r="F4983">
        <v>28205</v>
      </c>
      <c r="G4983">
        <v>35.236805799999999</v>
      </c>
      <c r="H4983">
        <v>-80.801073799999998</v>
      </c>
      <c r="I4983">
        <v>4</v>
      </c>
      <c r="J4983">
        <v>43</v>
      </c>
      <c r="K4983">
        <v>1</v>
      </c>
      <c r="L4983" t="s">
        <v>17396</v>
      </c>
    </row>
    <row r="4984" spans="1:12" x14ac:dyDescent="0.2">
      <c r="A4984" t="s">
        <v>17397</v>
      </c>
      <c r="B4984" t="s">
        <v>1407</v>
      </c>
      <c r="C4984" t="s">
        <v>17398</v>
      </c>
      <c r="D4984" t="s">
        <v>21</v>
      </c>
      <c r="E4984" t="s">
        <v>16</v>
      </c>
      <c r="F4984">
        <v>28273</v>
      </c>
      <c r="G4984">
        <v>35.099223932500003</v>
      </c>
      <c r="H4984">
        <v>-80.987512171299997</v>
      </c>
      <c r="I4984">
        <v>3</v>
      </c>
      <c r="J4984">
        <v>7</v>
      </c>
      <c r="K4984">
        <v>1</v>
      </c>
      <c r="L4984" t="s">
        <v>17399</v>
      </c>
    </row>
    <row r="4985" spans="1:12" x14ac:dyDescent="0.2">
      <c r="A4985" t="s">
        <v>17400</v>
      </c>
      <c r="B4985" t="s">
        <v>17401</v>
      </c>
      <c r="D4985" t="s">
        <v>21</v>
      </c>
      <c r="E4985" t="s">
        <v>16</v>
      </c>
      <c r="F4985">
        <v>28277</v>
      </c>
      <c r="G4985">
        <v>35.053549599999997</v>
      </c>
      <c r="H4985">
        <v>-80.821169600000005</v>
      </c>
      <c r="I4985">
        <v>5</v>
      </c>
      <c r="J4985">
        <v>3</v>
      </c>
      <c r="K4985">
        <v>1</v>
      </c>
      <c r="L4985" t="s">
        <v>17402</v>
      </c>
    </row>
    <row r="4986" spans="1:12" x14ac:dyDescent="0.2">
      <c r="A4986" t="s">
        <v>17403</v>
      </c>
      <c r="B4986" t="s">
        <v>17404</v>
      </c>
      <c r="C4986" t="s">
        <v>17405</v>
      </c>
      <c r="D4986" t="s">
        <v>39</v>
      </c>
      <c r="E4986" t="s">
        <v>16</v>
      </c>
      <c r="F4986">
        <v>28027</v>
      </c>
      <c r="G4986">
        <v>35.402224599999997</v>
      </c>
      <c r="H4986">
        <v>-80.759849799999998</v>
      </c>
      <c r="I4986">
        <v>3.5</v>
      </c>
      <c r="J4986">
        <v>81</v>
      </c>
      <c r="K4986">
        <v>1</v>
      </c>
      <c r="L4986" t="s">
        <v>17406</v>
      </c>
    </row>
    <row r="4987" spans="1:12" x14ac:dyDescent="0.2">
      <c r="A4987" t="s">
        <v>17407</v>
      </c>
      <c r="B4987" t="s">
        <v>17408</v>
      </c>
      <c r="C4987" t="s">
        <v>17409</v>
      </c>
      <c r="D4987" t="s">
        <v>30</v>
      </c>
      <c r="E4987" t="s">
        <v>16</v>
      </c>
      <c r="F4987">
        <v>28052</v>
      </c>
      <c r="G4987">
        <v>35.261851</v>
      </c>
      <c r="H4987">
        <v>-81.182154999999995</v>
      </c>
      <c r="I4987">
        <v>5</v>
      </c>
      <c r="J4987">
        <v>5</v>
      </c>
      <c r="K4987">
        <v>1</v>
      </c>
      <c r="L4987" t="s">
        <v>17410</v>
      </c>
    </row>
    <row r="4988" spans="1:12" x14ac:dyDescent="0.2">
      <c r="A4988" t="s">
        <v>17411</v>
      </c>
      <c r="B4988" t="s">
        <v>17412</v>
      </c>
      <c r="C4988" t="s">
        <v>3960</v>
      </c>
      <c r="D4988" t="s">
        <v>21</v>
      </c>
      <c r="E4988" t="s">
        <v>16</v>
      </c>
      <c r="F4988">
        <v>28216</v>
      </c>
      <c r="G4988">
        <v>35.352128399999998</v>
      </c>
      <c r="H4988">
        <v>-80.851235200000005</v>
      </c>
      <c r="I4988">
        <v>3</v>
      </c>
      <c r="J4988">
        <v>19</v>
      </c>
      <c r="K4988">
        <v>1</v>
      </c>
      <c r="L4988" t="s">
        <v>17413</v>
      </c>
    </row>
    <row r="4989" spans="1:12" x14ac:dyDescent="0.2">
      <c r="A4989" t="s">
        <v>17414</v>
      </c>
      <c r="B4989" t="s">
        <v>17415</v>
      </c>
      <c r="C4989" t="s">
        <v>14522</v>
      </c>
      <c r="D4989" t="s">
        <v>21</v>
      </c>
      <c r="E4989" t="s">
        <v>16</v>
      </c>
      <c r="F4989">
        <v>28204</v>
      </c>
      <c r="G4989">
        <v>35.213137000000003</v>
      </c>
      <c r="H4989">
        <v>-80.818087000000006</v>
      </c>
      <c r="I4989">
        <v>4</v>
      </c>
      <c r="J4989">
        <v>42</v>
      </c>
      <c r="K4989">
        <v>0</v>
      </c>
      <c r="L4989" t="s">
        <v>17416</v>
      </c>
    </row>
    <row r="4990" spans="1:12" x14ac:dyDescent="0.2">
      <c r="A4990" t="s">
        <v>17417</v>
      </c>
      <c r="B4990" t="s">
        <v>17418</v>
      </c>
      <c r="C4990" t="s">
        <v>17419</v>
      </c>
      <c r="D4990" t="s">
        <v>21</v>
      </c>
      <c r="E4990" t="s">
        <v>16</v>
      </c>
      <c r="F4990">
        <v>28203</v>
      </c>
      <c r="G4990">
        <v>35.199666000000001</v>
      </c>
      <c r="H4990">
        <v>-80.842108899999999</v>
      </c>
      <c r="I4990">
        <v>3</v>
      </c>
      <c r="J4990">
        <v>5</v>
      </c>
      <c r="K4990">
        <v>0</v>
      </c>
      <c r="L4990" t="s">
        <v>17420</v>
      </c>
    </row>
    <row r="4991" spans="1:12" x14ac:dyDescent="0.2">
      <c r="A4991" t="s">
        <v>17421</v>
      </c>
      <c r="B4991" t="s">
        <v>17422</v>
      </c>
      <c r="C4991" t="s">
        <v>17423</v>
      </c>
      <c r="D4991" t="s">
        <v>21</v>
      </c>
      <c r="E4991" t="s">
        <v>16</v>
      </c>
      <c r="F4991">
        <v>28277</v>
      </c>
      <c r="G4991">
        <v>35.027416199999998</v>
      </c>
      <c r="H4991">
        <v>-80.850631300000003</v>
      </c>
      <c r="I4991">
        <v>3.5</v>
      </c>
      <c r="J4991">
        <v>3</v>
      </c>
      <c r="K4991">
        <v>1</v>
      </c>
      <c r="L4991" t="s">
        <v>5031</v>
      </c>
    </row>
    <row r="4992" spans="1:12" x14ac:dyDescent="0.2">
      <c r="A4992" t="s">
        <v>17424</v>
      </c>
      <c r="B4992" t="s">
        <v>17425</v>
      </c>
      <c r="C4992" t="s">
        <v>17426</v>
      </c>
      <c r="D4992" t="s">
        <v>21</v>
      </c>
      <c r="E4992" t="s">
        <v>16</v>
      </c>
      <c r="F4992">
        <v>28277</v>
      </c>
      <c r="G4992">
        <v>35.054333999999997</v>
      </c>
      <c r="H4992">
        <v>-80.770363000000003</v>
      </c>
      <c r="I4992">
        <v>3.5</v>
      </c>
      <c r="J4992">
        <v>44</v>
      </c>
      <c r="K4992">
        <v>1</v>
      </c>
      <c r="L4992" t="s">
        <v>17427</v>
      </c>
    </row>
    <row r="4993" spans="1:12" x14ac:dyDescent="0.2">
      <c r="A4993" t="s">
        <v>17428</v>
      </c>
      <c r="B4993" t="s">
        <v>17429</v>
      </c>
      <c r="C4993" t="s">
        <v>17430</v>
      </c>
      <c r="D4993" t="s">
        <v>21</v>
      </c>
      <c r="E4993" t="s">
        <v>16</v>
      </c>
      <c r="F4993">
        <v>28211</v>
      </c>
      <c r="G4993">
        <v>35.152916972500002</v>
      </c>
      <c r="H4993">
        <v>-80.833005197299997</v>
      </c>
      <c r="I4993">
        <v>3</v>
      </c>
      <c r="J4993">
        <v>9</v>
      </c>
      <c r="K4993">
        <v>1</v>
      </c>
      <c r="L4993" t="s">
        <v>753</v>
      </c>
    </row>
    <row r="4994" spans="1:12" x14ac:dyDescent="0.2">
      <c r="A4994" t="s">
        <v>17431</v>
      </c>
      <c r="B4994" t="s">
        <v>17432</v>
      </c>
      <c r="C4994" t="s">
        <v>17433</v>
      </c>
      <c r="D4994" t="s">
        <v>30</v>
      </c>
      <c r="E4994" t="s">
        <v>16</v>
      </c>
      <c r="F4994">
        <v>28054</v>
      </c>
      <c r="G4994">
        <v>35.242218399999999</v>
      </c>
      <c r="H4994">
        <v>-81.129497299999997</v>
      </c>
      <c r="I4994">
        <v>4</v>
      </c>
      <c r="J4994">
        <v>6</v>
      </c>
      <c r="K4994">
        <v>1</v>
      </c>
      <c r="L4994" t="s">
        <v>5554</v>
      </c>
    </row>
    <row r="4995" spans="1:12" x14ac:dyDescent="0.2">
      <c r="A4995" t="s">
        <v>17434</v>
      </c>
      <c r="B4995" t="s">
        <v>17435</v>
      </c>
      <c r="C4995" t="s">
        <v>2160</v>
      </c>
      <c r="D4995" t="s">
        <v>295</v>
      </c>
      <c r="E4995" t="s">
        <v>16</v>
      </c>
      <c r="F4995">
        <v>28134</v>
      </c>
      <c r="G4995">
        <v>35.0822</v>
      </c>
      <c r="H4995">
        <v>-80.877224200000001</v>
      </c>
      <c r="I4995">
        <v>3.5</v>
      </c>
      <c r="J4995">
        <v>14</v>
      </c>
      <c r="K4995">
        <v>1</v>
      </c>
      <c r="L4995" t="s">
        <v>17436</v>
      </c>
    </row>
    <row r="4996" spans="1:12" x14ac:dyDescent="0.2">
      <c r="A4996" t="s">
        <v>17437</v>
      </c>
      <c r="B4996" t="s">
        <v>17438</v>
      </c>
      <c r="D4996" t="s">
        <v>359</v>
      </c>
      <c r="E4996" t="s">
        <v>16</v>
      </c>
      <c r="F4996">
        <v>28036</v>
      </c>
      <c r="G4996">
        <v>35.487445899999997</v>
      </c>
      <c r="H4996">
        <v>-80.799018500000003</v>
      </c>
      <c r="I4996">
        <v>5</v>
      </c>
      <c r="J4996">
        <v>6</v>
      </c>
      <c r="K4996">
        <v>1</v>
      </c>
      <c r="L4996" t="s">
        <v>275</v>
      </c>
    </row>
    <row r="4997" spans="1:12" x14ac:dyDescent="0.2">
      <c r="A4997" t="s">
        <v>17439</v>
      </c>
      <c r="B4997" t="s">
        <v>17440</v>
      </c>
      <c r="C4997" t="s">
        <v>17441</v>
      </c>
      <c r="D4997" t="s">
        <v>21</v>
      </c>
      <c r="E4997" t="s">
        <v>16</v>
      </c>
      <c r="F4997">
        <v>28210</v>
      </c>
      <c r="G4997">
        <v>35.118715999999999</v>
      </c>
      <c r="H4997">
        <v>-80.875670499999998</v>
      </c>
      <c r="I4997">
        <v>1</v>
      </c>
      <c r="J4997">
        <v>4</v>
      </c>
      <c r="K4997">
        <v>1</v>
      </c>
      <c r="L4997" t="s">
        <v>256</v>
      </c>
    </row>
    <row r="4998" spans="1:12" x14ac:dyDescent="0.2">
      <c r="A4998" t="s">
        <v>17442</v>
      </c>
      <c r="B4998" t="s">
        <v>10652</v>
      </c>
      <c r="C4998" t="s">
        <v>13189</v>
      </c>
      <c r="D4998" t="s">
        <v>39</v>
      </c>
      <c r="E4998" t="s">
        <v>16</v>
      </c>
      <c r="F4998">
        <v>28027</v>
      </c>
      <c r="G4998">
        <v>35.372912042800003</v>
      </c>
      <c r="H4998">
        <v>-80.724209099999996</v>
      </c>
      <c r="I4998">
        <v>1.5</v>
      </c>
      <c r="J4998">
        <v>3</v>
      </c>
      <c r="K4998">
        <v>1</v>
      </c>
      <c r="L4998" t="s">
        <v>17443</v>
      </c>
    </row>
    <row r="4999" spans="1:12" x14ac:dyDescent="0.2">
      <c r="A4999" t="s">
        <v>17444</v>
      </c>
      <c r="B4999" t="s">
        <v>17445</v>
      </c>
      <c r="C4999" t="s">
        <v>17446</v>
      </c>
      <c r="D4999" t="s">
        <v>21</v>
      </c>
      <c r="E4999" t="s">
        <v>16</v>
      </c>
      <c r="F4999">
        <v>28211</v>
      </c>
      <c r="G4999">
        <v>35.152883000000003</v>
      </c>
      <c r="H4999">
        <v>-80.833410999999998</v>
      </c>
      <c r="I4999">
        <v>3</v>
      </c>
      <c r="J4999">
        <v>129</v>
      </c>
      <c r="K4999">
        <v>1</v>
      </c>
      <c r="L4999" t="s">
        <v>17447</v>
      </c>
    </row>
    <row r="5000" spans="1:12" x14ac:dyDescent="0.2">
      <c r="A5000" t="s">
        <v>17448</v>
      </c>
      <c r="B5000" t="s">
        <v>17449</v>
      </c>
      <c r="C5000" t="s">
        <v>17450</v>
      </c>
      <c r="D5000" t="s">
        <v>21</v>
      </c>
      <c r="E5000" t="s">
        <v>16</v>
      </c>
      <c r="F5000">
        <v>28273</v>
      </c>
      <c r="G5000">
        <v>35.106518000000001</v>
      </c>
      <c r="H5000">
        <v>-80.880027999999996</v>
      </c>
      <c r="I5000">
        <v>2.5</v>
      </c>
      <c r="J5000">
        <v>16</v>
      </c>
      <c r="K5000">
        <v>0</v>
      </c>
      <c r="L5000" t="s">
        <v>11930</v>
      </c>
    </row>
    <row r="5001" spans="1:12" x14ac:dyDescent="0.2">
      <c r="A5001" t="s">
        <v>17451</v>
      </c>
      <c r="B5001" t="s">
        <v>17452</v>
      </c>
      <c r="C5001" t="s">
        <v>110</v>
      </c>
      <c r="D5001" t="s">
        <v>21</v>
      </c>
      <c r="E5001" t="s">
        <v>16</v>
      </c>
      <c r="F5001">
        <v>28273</v>
      </c>
      <c r="G5001">
        <v>35.146080099999999</v>
      </c>
      <c r="H5001">
        <v>-80.934063199999997</v>
      </c>
      <c r="I5001">
        <v>4.5</v>
      </c>
      <c r="J5001">
        <v>3</v>
      </c>
      <c r="K5001">
        <v>0</v>
      </c>
      <c r="L5001" t="s">
        <v>14329</v>
      </c>
    </row>
    <row r="5002" spans="1:12" x14ac:dyDescent="0.2">
      <c r="A5002" t="s">
        <v>17453</v>
      </c>
      <c r="B5002" t="s">
        <v>17454</v>
      </c>
      <c r="C5002" t="s">
        <v>17455</v>
      </c>
      <c r="D5002" t="s">
        <v>21</v>
      </c>
      <c r="E5002" t="s">
        <v>16</v>
      </c>
      <c r="F5002">
        <v>28226</v>
      </c>
      <c r="G5002">
        <v>35.0897893</v>
      </c>
      <c r="H5002">
        <v>-80.844136199999994</v>
      </c>
      <c r="I5002">
        <v>4</v>
      </c>
      <c r="J5002">
        <v>3</v>
      </c>
      <c r="K5002">
        <v>1</v>
      </c>
      <c r="L5002" t="s">
        <v>713</v>
      </c>
    </row>
    <row r="5003" spans="1:12" x14ac:dyDescent="0.2">
      <c r="A5003" t="s">
        <v>17456</v>
      </c>
      <c r="B5003" t="s">
        <v>17457</v>
      </c>
      <c r="C5003" t="s">
        <v>17458</v>
      </c>
      <c r="D5003" t="s">
        <v>21</v>
      </c>
      <c r="E5003" t="s">
        <v>16</v>
      </c>
      <c r="F5003">
        <v>28205</v>
      </c>
      <c r="G5003">
        <v>35.244605900000003</v>
      </c>
      <c r="H5003">
        <v>-80.803334500000005</v>
      </c>
      <c r="I5003">
        <v>4</v>
      </c>
      <c r="J5003">
        <v>290</v>
      </c>
      <c r="K5003">
        <v>1</v>
      </c>
      <c r="L5003" t="s">
        <v>17459</v>
      </c>
    </row>
    <row r="5004" spans="1:12" x14ac:dyDescent="0.2">
      <c r="A5004" t="s">
        <v>17460</v>
      </c>
      <c r="B5004" t="s">
        <v>17461</v>
      </c>
      <c r="C5004" t="s">
        <v>17462</v>
      </c>
      <c r="D5004" t="s">
        <v>39</v>
      </c>
      <c r="E5004" t="s">
        <v>16</v>
      </c>
      <c r="F5004">
        <v>28027</v>
      </c>
      <c r="G5004">
        <v>35.418193899999999</v>
      </c>
      <c r="H5004">
        <v>-80.671135000000007</v>
      </c>
      <c r="I5004">
        <v>4</v>
      </c>
      <c r="J5004">
        <v>14</v>
      </c>
      <c r="K5004">
        <v>1</v>
      </c>
      <c r="L5004" t="s">
        <v>709</v>
      </c>
    </row>
    <row r="5005" spans="1:12" x14ac:dyDescent="0.2">
      <c r="A5005" t="s">
        <v>17463</v>
      </c>
      <c r="B5005" t="s">
        <v>17464</v>
      </c>
      <c r="C5005" t="s">
        <v>793</v>
      </c>
      <c r="D5005" t="s">
        <v>39</v>
      </c>
      <c r="E5005" t="s">
        <v>16</v>
      </c>
      <c r="F5005">
        <v>28027</v>
      </c>
      <c r="G5005">
        <v>35.447675196600002</v>
      </c>
      <c r="H5005">
        <v>-80.599641897400005</v>
      </c>
      <c r="I5005">
        <v>4.5</v>
      </c>
      <c r="J5005">
        <v>79</v>
      </c>
      <c r="K5005">
        <v>0</v>
      </c>
      <c r="L5005" t="s">
        <v>17465</v>
      </c>
    </row>
    <row r="5006" spans="1:12" x14ac:dyDescent="0.2">
      <c r="A5006" t="s">
        <v>17466</v>
      </c>
      <c r="B5006" t="s">
        <v>17467</v>
      </c>
      <c r="C5006" t="s">
        <v>17468</v>
      </c>
      <c r="D5006" t="s">
        <v>21</v>
      </c>
      <c r="E5006" t="s">
        <v>16</v>
      </c>
      <c r="F5006">
        <v>28277</v>
      </c>
      <c r="G5006">
        <v>35.058076999999997</v>
      </c>
      <c r="H5006">
        <v>-80.810008999999994</v>
      </c>
      <c r="I5006">
        <v>4</v>
      </c>
      <c r="J5006">
        <v>4</v>
      </c>
      <c r="K5006">
        <v>0</v>
      </c>
      <c r="L5006" t="s">
        <v>17469</v>
      </c>
    </row>
    <row r="5007" spans="1:12" x14ac:dyDescent="0.2">
      <c r="A5007" t="s">
        <v>17470</v>
      </c>
      <c r="B5007" t="s">
        <v>17471</v>
      </c>
      <c r="C5007" t="s">
        <v>17472</v>
      </c>
      <c r="D5007" t="s">
        <v>21</v>
      </c>
      <c r="E5007" t="s">
        <v>16</v>
      </c>
      <c r="F5007">
        <v>28203</v>
      </c>
      <c r="G5007">
        <v>35.202537</v>
      </c>
      <c r="H5007">
        <v>-80.845944000000003</v>
      </c>
      <c r="I5007">
        <v>2.5</v>
      </c>
      <c r="J5007">
        <v>19</v>
      </c>
      <c r="K5007">
        <v>0</v>
      </c>
      <c r="L5007" t="s">
        <v>17473</v>
      </c>
    </row>
    <row r="5008" spans="1:12" x14ac:dyDescent="0.2">
      <c r="A5008" t="s">
        <v>17474</v>
      </c>
      <c r="B5008" t="s">
        <v>957</v>
      </c>
      <c r="C5008" t="s">
        <v>17475</v>
      </c>
      <c r="D5008" t="s">
        <v>21</v>
      </c>
      <c r="E5008" t="s">
        <v>16</v>
      </c>
      <c r="F5008">
        <v>28277</v>
      </c>
      <c r="G5008">
        <v>35.026164899999998</v>
      </c>
      <c r="H5008">
        <v>-80.840650299999993</v>
      </c>
      <c r="I5008">
        <v>4</v>
      </c>
      <c r="J5008">
        <v>189</v>
      </c>
      <c r="K5008">
        <v>1</v>
      </c>
      <c r="L5008" t="s">
        <v>17476</v>
      </c>
    </row>
    <row r="5009" spans="1:12" x14ac:dyDescent="0.2">
      <c r="A5009" t="s">
        <v>17477</v>
      </c>
      <c r="B5009" t="s">
        <v>17478</v>
      </c>
      <c r="C5009" t="s">
        <v>17479</v>
      </c>
      <c r="D5009" t="s">
        <v>30</v>
      </c>
      <c r="E5009" t="s">
        <v>16</v>
      </c>
      <c r="F5009">
        <v>28054</v>
      </c>
      <c r="G5009">
        <v>35.262568000000002</v>
      </c>
      <c r="H5009">
        <v>-81.135491999999999</v>
      </c>
      <c r="I5009">
        <v>2</v>
      </c>
      <c r="J5009">
        <v>4</v>
      </c>
      <c r="K5009">
        <v>1</v>
      </c>
      <c r="L5009" t="s">
        <v>17480</v>
      </c>
    </row>
    <row r="5010" spans="1:12" x14ac:dyDescent="0.2">
      <c r="A5010" t="s">
        <v>17481</v>
      </c>
      <c r="B5010" t="s">
        <v>17482</v>
      </c>
      <c r="C5010" t="s">
        <v>17483</v>
      </c>
      <c r="D5010" t="s">
        <v>21</v>
      </c>
      <c r="E5010" t="s">
        <v>16</v>
      </c>
      <c r="F5010">
        <v>28203</v>
      </c>
      <c r="G5010">
        <v>35.2202974</v>
      </c>
      <c r="H5010">
        <v>-80.861021800000003</v>
      </c>
      <c r="I5010">
        <v>4</v>
      </c>
      <c r="J5010">
        <v>7</v>
      </c>
      <c r="K5010">
        <v>1</v>
      </c>
      <c r="L5010" t="s">
        <v>17484</v>
      </c>
    </row>
    <row r="5011" spans="1:12" x14ac:dyDescent="0.2">
      <c r="A5011" t="s">
        <v>17485</v>
      </c>
      <c r="B5011" t="s">
        <v>17486</v>
      </c>
      <c r="C5011" t="s">
        <v>17487</v>
      </c>
      <c r="D5011" t="s">
        <v>239</v>
      </c>
      <c r="E5011" t="s">
        <v>16</v>
      </c>
      <c r="F5011">
        <v>28173</v>
      </c>
      <c r="G5011">
        <v>34.9373103</v>
      </c>
      <c r="H5011">
        <v>-80.750216600000002</v>
      </c>
      <c r="I5011">
        <v>4</v>
      </c>
      <c r="J5011">
        <v>69</v>
      </c>
      <c r="K5011">
        <v>1</v>
      </c>
      <c r="L5011" t="s">
        <v>17488</v>
      </c>
    </row>
    <row r="5012" spans="1:12" x14ac:dyDescent="0.2">
      <c r="A5012" t="s">
        <v>17489</v>
      </c>
      <c r="B5012" t="s">
        <v>17490</v>
      </c>
      <c r="D5012" t="s">
        <v>21</v>
      </c>
      <c r="E5012" t="s">
        <v>16</v>
      </c>
      <c r="F5012">
        <v>28251</v>
      </c>
      <c r="G5012">
        <v>35.227086900000003</v>
      </c>
      <c r="H5012">
        <v>-80.843126699999999</v>
      </c>
      <c r="I5012">
        <v>1</v>
      </c>
      <c r="J5012">
        <v>3</v>
      </c>
      <c r="K5012">
        <v>1</v>
      </c>
      <c r="L5012" t="s">
        <v>17491</v>
      </c>
    </row>
    <row r="5013" spans="1:12" x14ac:dyDescent="0.2">
      <c r="A5013" t="s">
        <v>17492</v>
      </c>
      <c r="B5013" t="s">
        <v>17493</v>
      </c>
      <c r="C5013" t="s">
        <v>17494</v>
      </c>
      <c r="D5013" t="s">
        <v>30</v>
      </c>
      <c r="E5013" t="s">
        <v>16</v>
      </c>
      <c r="F5013">
        <v>28054</v>
      </c>
      <c r="G5013">
        <v>35.250431499999998</v>
      </c>
      <c r="H5013">
        <v>-81.175268000000003</v>
      </c>
      <c r="I5013">
        <v>5</v>
      </c>
      <c r="J5013">
        <v>3</v>
      </c>
      <c r="K5013">
        <v>1</v>
      </c>
      <c r="L5013" t="s">
        <v>17495</v>
      </c>
    </row>
    <row r="5014" spans="1:12" x14ac:dyDescent="0.2">
      <c r="A5014" t="s">
        <v>17496</v>
      </c>
      <c r="B5014" t="s">
        <v>446</v>
      </c>
      <c r="C5014" t="s">
        <v>17497</v>
      </c>
      <c r="D5014" t="s">
        <v>21</v>
      </c>
      <c r="E5014" t="s">
        <v>16</v>
      </c>
      <c r="F5014">
        <v>28209</v>
      </c>
      <c r="G5014">
        <v>35.171241000000002</v>
      </c>
      <c r="H5014">
        <v>-80.850672817900005</v>
      </c>
      <c r="I5014">
        <v>2.5</v>
      </c>
      <c r="J5014">
        <v>84</v>
      </c>
      <c r="K5014">
        <v>1</v>
      </c>
      <c r="L5014" t="s">
        <v>448</v>
      </c>
    </row>
    <row r="5015" spans="1:12" x14ac:dyDescent="0.2">
      <c r="A5015" t="s">
        <v>17498</v>
      </c>
      <c r="B5015" t="s">
        <v>17499</v>
      </c>
      <c r="C5015" t="s">
        <v>17500</v>
      </c>
      <c r="D5015" t="s">
        <v>39</v>
      </c>
      <c r="E5015" t="s">
        <v>16</v>
      </c>
      <c r="F5015">
        <v>28027</v>
      </c>
      <c r="G5015">
        <v>35.410803000000001</v>
      </c>
      <c r="H5015">
        <v>-80.666937700000005</v>
      </c>
      <c r="I5015">
        <v>3</v>
      </c>
      <c r="J5015">
        <v>15</v>
      </c>
      <c r="K5015">
        <v>1</v>
      </c>
      <c r="L5015" t="s">
        <v>176</v>
      </c>
    </row>
    <row r="5016" spans="1:12" x14ac:dyDescent="0.2">
      <c r="A5016" t="s">
        <v>17501</v>
      </c>
      <c r="B5016" t="s">
        <v>17502</v>
      </c>
      <c r="C5016" t="s">
        <v>17503</v>
      </c>
      <c r="D5016" t="s">
        <v>21</v>
      </c>
      <c r="E5016" t="s">
        <v>16</v>
      </c>
      <c r="F5016">
        <v>28208</v>
      </c>
      <c r="G5016">
        <v>35.190176000000001</v>
      </c>
      <c r="H5016">
        <v>-80.921940199999995</v>
      </c>
      <c r="I5016">
        <v>4</v>
      </c>
      <c r="J5016">
        <v>458</v>
      </c>
      <c r="K5016">
        <v>1</v>
      </c>
      <c r="L5016" t="s">
        <v>17504</v>
      </c>
    </row>
    <row r="5017" spans="1:12" x14ac:dyDescent="0.2">
      <c r="A5017" t="s">
        <v>17505</v>
      </c>
      <c r="B5017" t="s">
        <v>17506</v>
      </c>
      <c r="C5017" t="s">
        <v>17507</v>
      </c>
      <c r="D5017" t="s">
        <v>26</v>
      </c>
      <c r="E5017" t="s">
        <v>16</v>
      </c>
      <c r="F5017">
        <v>28078</v>
      </c>
      <c r="G5017">
        <v>35.444035900000003</v>
      </c>
      <c r="H5017">
        <v>-80.871657999999996</v>
      </c>
      <c r="I5017">
        <v>3</v>
      </c>
      <c r="J5017">
        <v>4</v>
      </c>
      <c r="K5017">
        <v>0</v>
      </c>
      <c r="L5017" t="s">
        <v>2198</v>
      </c>
    </row>
    <row r="5018" spans="1:12" x14ac:dyDescent="0.2">
      <c r="A5018" t="s">
        <v>17508</v>
      </c>
      <c r="B5018" t="s">
        <v>2525</v>
      </c>
      <c r="C5018" t="s">
        <v>17509</v>
      </c>
      <c r="D5018" t="s">
        <v>21</v>
      </c>
      <c r="E5018" t="s">
        <v>16</v>
      </c>
      <c r="F5018">
        <v>28213</v>
      </c>
      <c r="G5018">
        <v>35.267394899999999</v>
      </c>
      <c r="H5018">
        <v>-80.769198099999997</v>
      </c>
      <c r="I5018">
        <v>3</v>
      </c>
      <c r="J5018">
        <v>9</v>
      </c>
      <c r="K5018">
        <v>1</v>
      </c>
      <c r="L5018" t="s">
        <v>1010</v>
      </c>
    </row>
    <row r="5019" spans="1:12" x14ac:dyDescent="0.2">
      <c r="A5019" t="s">
        <v>17510</v>
      </c>
      <c r="B5019" t="s">
        <v>17511</v>
      </c>
      <c r="C5019" t="s">
        <v>9957</v>
      </c>
      <c r="D5019" t="s">
        <v>21</v>
      </c>
      <c r="E5019" t="s">
        <v>16</v>
      </c>
      <c r="F5019">
        <v>28211</v>
      </c>
      <c r="G5019">
        <v>35.154600100000003</v>
      </c>
      <c r="H5019">
        <v>-80.834913299999997</v>
      </c>
      <c r="I5019">
        <v>3</v>
      </c>
      <c r="J5019">
        <v>4</v>
      </c>
      <c r="K5019">
        <v>0</v>
      </c>
      <c r="L5019" t="s">
        <v>2713</v>
      </c>
    </row>
    <row r="5020" spans="1:12" x14ac:dyDescent="0.2">
      <c r="A5020" t="s">
        <v>17512</v>
      </c>
      <c r="B5020" t="s">
        <v>14246</v>
      </c>
      <c r="C5020" t="s">
        <v>17513</v>
      </c>
      <c r="D5020" t="s">
        <v>295</v>
      </c>
      <c r="E5020" t="s">
        <v>16</v>
      </c>
      <c r="F5020">
        <v>28134</v>
      </c>
      <c r="G5020">
        <v>35.084408400000001</v>
      </c>
      <c r="H5020">
        <v>-80.884603799999994</v>
      </c>
      <c r="I5020">
        <v>3</v>
      </c>
      <c r="J5020">
        <v>60</v>
      </c>
      <c r="K5020">
        <v>1</v>
      </c>
      <c r="L5020" t="s">
        <v>17514</v>
      </c>
    </row>
    <row r="5021" spans="1:12" x14ac:dyDescent="0.2">
      <c r="A5021" t="s">
        <v>17515</v>
      </c>
      <c r="B5021" t="s">
        <v>17516</v>
      </c>
      <c r="C5021" t="s">
        <v>17517</v>
      </c>
      <c r="D5021" t="s">
        <v>21</v>
      </c>
      <c r="E5021" t="s">
        <v>16</v>
      </c>
      <c r="F5021">
        <v>28278</v>
      </c>
      <c r="G5021">
        <v>35.170810500000002</v>
      </c>
      <c r="H5021">
        <v>-80.970960899999994</v>
      </c>
      <c r="I5021">
        <v>2.5</v>
      </c>
      <c r="J5021">
        <v>6</v>
      </c>
      <c r="K5021">
        <v>1</v>
      </c>
      <c r="L5021" t="s">
        <v>17518</v>
      </c>
    </row>
    <row r="5022" spans="1:12" x14ac:dyDescent="0.2">
      <c r="A5022" t="s">
        <v>17519</v>
      </c>
      <c r="B5022" t="s">
        <v>17520</v>
      </c>
      <c r="C5022" t="s">
        <v>17521</v>
      </c>
      <c r="D5022" t="s">
        <v>21</v>
      </c>
      <c r="E5022" t="s">
        <v>16</v>
      </c>
      <c r="F5022">
        <v>28205</v>
      </c>
      <c r="G5022">
        <v>35.229461000000001</v>
      </c>
      <c r="H5022">
        <v>-80.807743000000002</v>
      </c>
      <c r="I5022">
        <v>3.5</v>
      </c>
      <c r="J5022">
        <v>27</v>
      </c>
      <c r="K5022">
        <v>0</v>
      </c>
      <c r="L5022" t="s">
        <v>17522</v>
      </c>
    </row>
    <row r="5023" spans="1:12" x14ac:dyDescent="0.2">
      <c r="A5023" t="s">
        <v>17523</v>
      </c>
      <c r="B5023" t="s">
        <v>17524</v>
      </c>
      <c r="C5023" t="s">
        <v>17525</v>
      </c>
      <c r="D5023" t="s">
        <v>21</v>
      </c>
      <c r="E5023" t="s">
        <v>16</v>
      </c>
      <c r="F5023">
        <v>28278</v>
      </c>
      <c r="G5023">
        <v>35.169136999999999</v>
      </c>
      <c r="H5023">
        <v>-80.969825</v>
      </c>
      <c r="I5023">
        <v>4.5</v>
      </c>
      <c r="J5023">
        <v>3</v>
      </c>
      <c r="K5023">
        <v>1</v>
      </c>
      <c r="L5023" t="s">
        <v>17526</v>
      </c>
    </row>
    <row r="5024" spans="1:12" x14ac:dyDescent="0.2">
      <c r="A5024" t="s">
        <v>17527</v>
      </c>
      <c r="B5024" t="s">
        <v>6975</v>
      </c>
      <c r="C5024" t="s">
        <v>5632</v>
      </c>
      <c r="D5024" t="s">
        <v>21</v>
      </c>
      <c r="E5024" t="s">
        <v>16</v>
      </c>
      <c r="F5024">
        <v>28204</v>
      </c>
      <c r="G5024">
        <v>35.212400000000002</v>
      </c>
      <c r="H5024">
        <v>-80.817111999999995</v>
      </c>
      <c r="I5024">
        <v>4</v>
      </c>
      <c r="J5024">
        <v>294</v>
      </c>
      <c r="K5024">
        <v>1</v>
      </c>
      <c r="L5024" t="s">
        <v>17528</v>
      </c>
    </row>
    <row r="5025" spans="1:12" x14ac:dyDescent="0.2">
      <c r="A5025" t="s">
        <v>17529</v>
      </c>
      <c r="B5025" t="s">
        <v>17530</v>
      </c>
      <c r="C5025" t="s">
        <v>17531</v>
      </c>
      <c r="D5025" t="s">
        <v>21</v>
      </c>
      <c r="E5025" t="s">
        <v>16</v>
      </c>
      <c r="F5025">
        <v>28277</v>
      </c>
      <c r="G5025">
        <v>35.055315140399998</v>
      </c>
      <c r="H5025">
        <v>-80.835077554799994</v>
      </c>
      <c r="I5025">
        <v>4.5</v>
      </c>
      <c r="J5025">
        <v>11</v>
      </c>
      <c r="K5025">
        <v>0</v>
      </c>
      <c r="L5025" t="s">
        <v>17532</v>
      </c>
    </row>
    <row r="5026" spans="1:12" x14ac:dyDescent="0.2">
      <c r="A5026" t="s">
        <v>17533</v>
      </c>
      <c r="B5026" t="s">
        <v>17534</v>
      </c>
      <c r="C5026" t="s">
        <v>17535</v>
      </c>
      <c r="D5026" t="s">
        <v>30</v>
      </c>
      <c r="E5026" t="s">
        <v>16</v>
      </c>
      <c r="F5026">
        <v>28054</v>
      </c>
      <c r="G5026">
        <v>35.255370900000003</v>
      </c>
      <c r="H5026">
        <v>-81.169753</v>
      </c>
      <c r="I5026">
        <v>5</v>
      </c>
      <c r="J5026">
        <v>3</v>
      </c>
      <c r="K5026">
        <v>1</v>
      </c>
      <c r="L5026" t="s">
        <v>16377</v>
      </c>
    </row>
    <row r="5027" spans="1:12" x14ac:dyDescent="0.2">
      <c r="A5027" t="s">
        <v>17536</v>
      </c>
      <c r="B5027" t="s">
        <v>17537</v>
      </c>
      <c r="C5027" t="s">
        <v>17538</v>
      </c>
      <c r="D5027" t="s">
        <v>21</v>
      </c>
      <c r="E5027" t="s">
        <v>16</v>
      </c>
      <c r="F5027">
        <v>28205</v>
      </c>
      <c r="G5027">
        <v>35.219443099999999</v>
      </c>
      <c r="H5027">
        <v>-80.798023299999997</v>
      </c>
      <c r="I5027">
        <v>3.5</v>
      </c>
      <c r="J5027">
        <v>8</v>
      </c>
      <c r="K5027">
        <v>1</v>
      </c>
      <c r="L5027" t="s">
        <v>17539</v>
      </c>
    </row>
    <row r="5028" spans="1:12" x14ac:dyDescent="0.2">
      <c r="A5028" t="s">
        <v>17540</v>
      </c>
      <c r="B5028" t="s">
        <v>1930</v>
      </c>
      <c r="C5028" t="s">
        <v>17541</v>
      </c>
      <c r="D5028" t="s">
        <v>21</v>
      </c>
      <c r="E5028" t="s">
        <v>16</v>
      </c>
      <c r="F5028">
        <v>28277</v>
      </c>
      <c r="G5028">
        <v>35.058072799999998</v>
      </c>
      <c r="H5028">
        <v>-80.814920299999997</v>
      </c>
      <c r="I5028">
        <v>3.5</v>
      </c>
      <c r="J5028">
        <v>10</v>
      </c>
      <c r="K5028">
        <v>1</v>
      </c>
      <c r="L5028" t="s">
        <v>17542</v>
      </c>
    </row>
    <row r="5029" spans="1:12" x14ac:dyDescent="0.2">
      <c r="A5029" t="s">
        <v>17543</v>
      </c>
      <c r="B5029" t="s">
        <v>17544</v>
      </c>
      <c r="C5029" t="s">
        <v>17545</v>
      </c>
      <c r="D5029" t="s">
        <v>21</v>
      </c>
      <c r="E5029" t="s">
        <v>16</v>
      </c>
      <c r="F5029">
        <v>28203</v>
      </c>
      <c r="G5029">
        <v>35.206960000000002</v>
      </c>
      <c r="H5029">
        <v>-80.860762600000001</v>
      </c>
      <c r="I5029">
        <v>5</v>
      </c>
      <c r="J5029">
        <v>4</v>
      </c>
      <c r="K5029">
        <v>1</v>
      </c>
      <c r="L5029" t="s">
        <v>17546</v>
      </c>
    </row>
    <row r="5030" spans="1:12" x14ac:dyDescent="0.2">
      <c r="A5030" t="s">
        <v>17547</v>
      </c>
      <c r="B5030" t="s">
        <v>1769</v>
      </c>
      <c r="C5030" t="s">
        <v>17548</v>
      </c>
      <c r="D5030" t="s">
        <v>135</v>
      </c>
      <c r="E5030" t="s">
        <v>16</v>
      </c>
      <c r="F5030">
        <v>28105</v>
      </c>
      <c r="G5030">
        <v>35.128267000000001</v>
      </c>
      <c r="H5030">
        <v>-80.730991299999999</v>
      </c>
      <c r="I5030">
        <v>3</v>
      </c>
      <c r="J5030">
        <v>30</v>
      </c>
      <c r="K5030">
        <v>1</v>
      </c>
      <c r="L5030" t="s">
        <v>1771</v>
      </c>
    </row>
    <row r="5031" spans="1:12" x14ac:dyDescent="0.2">
      <c r="A5031" t="s">
        <v>17549</v>
      </c>
      <c r="B5031" t="s">
        <v>17550</v>
      </c>
      <c r="C5031" t="s">
        <v>17551</v>
      </c>
      <c r="D5031" t="s">
        <v>588</v>
      </c>
      <c r="E5031" t="s">
        <v>16</v>
      </c>
      <c r="F5031">
        <v>28277</v>
      </c>
      <c r="G5031">
        <v>35.003830200000003</v>
      </c>
      <c r="H5031">
        <v>-80.558948799999996</v>
      </c>
      <c r="I5031">
        <v>5</v>
      </c>
      <c r="J5031">
        <v>5</v>
      </c>
      <c r="K5031">
        <v>1</v>
      </c>
      <c r="L5031" t="s">
        <v>17552</v>
      </c>
    </row>
    <row r="5032" spans="1:12" x14ac:dyDescent="0.2">
      <c r="A5032" t="s">
        <v>17553</v>
      </c>
      <c r="B5032" t="s">
        <v>17554</v>
      </c>
      <c r="C5032" t="s">
        <v>4754</v>
      </c>
      <c r="D5032" t="s">
        <v>21</v>
      </c>
      <c r="E5032" t="s">
        <v>16</v>
      </c>
      <c r="F5032">
        <v>28210</v>
      </c>
      <c r="G5032">
        <v>35.132201199999997</v>
      </c>
      <c r="H5032">
        <v>-80.839681799999994</v>
      </c>
      <c r="I5032">
        <v>4</v>
      </c>
      <c r="J5032">
        <v>41</v>
      </c>
      <c r="K5032">
        <v>1</v>
      </c>
      <c r="L5032" t="s">
        <v>17555</v>
      </c>
    </row>
    <row r="5033" spans="1:12" x14ac:dyDescent="0.2">
      <c r="A5033" t="s">
        <v>17556</v>
      </c>
      <c r="B5033" t="s">
        <v>17557</v>
      </c>
      <c r="C5033" t="s">
        <v>17558</v>
      </c>
      <c r="D5033" t="s">
        <v>21</v>
      </c>
      <c r="E5033" t="s">
        <v>16</v>
      </c>
      <c r="F5033">
        <v>28277</v>
      </c>
      <c r="G5033">
        <v>35.054978400000003</v>
      </c>
      <c r="H5033">
        <v>-80.811911800000004</v>
      </c>
      <c r="I5033">
        <v>5</v>
      </c>
      <c r="J5033">
        <v>4</v>
      </c>
      <c r="K5033">
        <v>1</v>
      </c>
      <c r="L5033" t="s">
        <v>17559</v>
      </c>
    </row>
    <row r="5034" spans="1:12" x14ac:dyDescent="0.2">
      <c r="A5034" t="s">
        <v>17560</v>
      </c>
      <c r="B5034" t="s">
        <v>17561</v>
      </c>
      <c r="C5034" t="s">
        <v>17562</v>
      </c>
      <c r="D5034" t="s">
        <v>21</v>
      </c>
      <c r="E5034" t="s">
        <v>16</v>
      </c>
      <c r="F5034">
        <v>28208</v>
      </c>
      <c r="G5034">
        <v>35.227387399999998</v>
      </c>
      <c r="H5034">
        <v>-80.925878800000007</v>
      </c>
      <c r="I5034">
        <v>2.5</v>
      </c>
      <c r="J5034">
        <v>7</v>
      </c>
      <c r="K5034">
        <v>1</v>
      </c>
      <c r="L5034" t="s">
        <v>17563</v>
      </c>
    </row>
    <row r="5035" spans="1:12" x14ac:dyDescent="0.2">
      <c r="A5035" t="s">
        <v>17564</v>
      </c>
      <c r="B5035" t="s">
        <v>17565</v>
      </c>
      <c r="C5035" t="s">
        <v>16299</v>
      </c>
      <c r="D5035" t="s">
        <v>295</v>
      </c>
      <c r="E5035" t="s">
        <v>16</v>
      </c>
      <c r="F5035">
        <v>28134</v>
      </c>
      <c r="G5035">
        <v>35.114045400000002</v>
      </c>
      <c r="H5035">
        <v>-80.912360699999994</v>
      </c>
      <c r="I5035">
        <v>3.5</v>
      </c>
      <c r="J5035">
        <v>3</v>
      </c>
      <c r="K5035">
        <v>0</v>
      </c>
      <c r="L5035" t="s">
        <v>14979</v>
      </c>
    </row>
    <row r="5036" spans="1:12" x14ac:dyDescent="0.2">
      <c r="A5036" t="s">
        <v>17566</v>
      </c>
      <c r="B5036" t="s">
        <v>4410</v>
      </c>
      <c r="C5036" t="s">
        <v>17567</v>
      </c>
      <c r="D5036" t="s">
        <v>135</v>
      </c>
      <c r="E5036" t="s">
        <v>16</v>
      </c>
      <c r="F5036">
        <v>28105</v>
      </c>
      <c r="G5036">
        <v>35.114848500000001</v>
      </c>
      <c r="H5036">
        <v>-80.694714199999893</v>
      </c>
      <c r="I5036">
        <v>3.5</v>
      </c>
      <c r="J5036">
        <v>13</v>
      </c>
      <c r="K5036">
        <v>0</v>
      </c>
      <c r="L5036" t="s">
        <v>17568</v>
      </c>
    </row>
    <row r="5037" spans="1:12" x14ac:dyDescent="0.2">
      <c r="A5037" t="s">
        <v>17569</v>
      </c>
      <c r="B5037" t="s">
        <v>459</v>
      </c>
      <c r="C5037" t="s">
        <v>17570</v>
      </c>
      <c r="D5037" t="s">
        <v>39</v>
      </c>
      <c r="E5037" t="s">
        <v>16</v>
      </c>
      <c r="F5037">
        <v>28027</v>
      </c>
      <c r="G5037">
        <v>35.368054999999998</v>
      </c>
      <c r="H5037">
        <v>-80.666222000000005</v>
      </c>
      <c r="I5037">
        <v>2</v>
      </c>
      <c r="J5037">
        <v>14</v>
      </c>
      <c r="K5037">
        <v>1</v>
      </c>
      <c r="L5037" t="s">
        <v>17571</v>
      </c>
    </row>
    <row r="5038" spans="1:12" x14ac:dyDescent="0.2">
      <c r="A5038" t="s">
        <v>17572</v>
      </c>
      <c r="B5038" t="s">
        <v>17573</v>
      </c>
      <c r="C5038" t="s">
        <v>17574</v>
      </c>
      <c r="D5038" t="s">
        <v>26</v>
      </c>
      <c r="E5038" t="s">
        <v>16</v>
      </c>
      <c r="F5038">
        <v>28078</v>
      </c>
      <c r="G5038">
        <v>35.400245099999999</v>
      </c>
      <c r="H5038">
        <v>-80.852871300000004</v>
      </c>
      <c r="I5038">
        <v>1</v>
      </c>
      <c r="J5038">
        <v>3</v>
      </c>
      <c r="K5038">
        <v>1</v>
      </c>
      <c r="L5038" t="s">
        <v>457</v>
      </c>
    </row>
    <row r="5039" spans="1:12" x14ac:dyDescent="0.2">
      <c r="A5039" t="s">
        <v>17575</v>
      </c>
      <c r="B5039" t="s">
        <v>17576</v>
      </c>
      <c r="C5039" t="s">
        <v>17577</v>
      </c>
      <c r="D5039" t="s">
        <v>21</v>
      </c>
      <c r="E5039" t="s">
        <v>16</v>
      </c>
      <c r="F5039">
        <v>28227</v>
      </c>
      <c r="G5039">
        <v>35.187248462299998</v>
      </c>
      <c r="H5039">
        <v>-80.687685978999994</v>
      </c>
      <c r="I5039">
        <v>4</v>
      </c>
      <c r="J5039">
        <v>30</v>
      </c>
      <c r="K5039">
        <v>1</v>
      </c>
      <c r="L5039" t="s">
        <v>17578</v>
      </c>
    </row>
    <row r="5040" spans="1:12" x14ac:dyDescent="0.2">
      <c r="A5040" t="s">
        <v>17579</v>
      </c>
      <c r="B5040" t="s">
        <v>17580</v>
      </c>
      <c r="C5040" t="s">
        <v>17581</v>
      </c>
      <c r="D5040" t="s">
        <v>21</v>
      </c>
      <c r="E5040" t="s">
        <v>16</v>
      </c>
      <c r="F5040">
        <v>28211</v>
      </c>
      <c r="G5040">
        <v>35.152385099999996</v>
      </c>
      <c r="H5040">
        <v>-80.832125199999993</v>
      </c>
      <c r="I5040">
        <v>3</v>
      </c>
      <c r="J5040">
        <v>29</v>
      </c>
      <c r="K5040">
        <v>0</v>
      </c>
      <c r="L5040" t="s">
        <v>448</v>
      </c>
    </row>
    <row r="5041" spans="1:12" x14ac:dyDescent="0.2">
      <c r="A5041" t="s">
        <v>17582</v>
      </c>
      <c r="B5041" t="s">
        <v>17583</v>
      </c>
      <c r="C5041" t="s">
        <v>17584</v>
      </c>
      <c r="D5041" t="s">
        <v>21</v>
      </c>
      <c r="E5041" t="s">
        <v>16</v>
      </c>
      <c r="F5041">
        <v>28273</v>
      </c>
      <c r="G5041">
        <v>35.1340231</v>
      </c>
      <c r="H5041">
        <v>-80.939046899999994</v>
      </c>
      <c r="I5041">
        <v>3</v>
      </c>
      <c r="J5041">
        <v>6</v>
      </c>
      <c r="K5041">
        <v>1</v>
      </c>
      <c r="L5041" t="s">
        <v>287</v>
      </c>
    </row>
    <row r="5042" spans="1:12" x14ac:dyDescent="0.2">
      <c r="A5042" t="s">
        <v>17585</v>
      </c>
      <c r="B5042" t="s">
        <v>17586</v>
      </c>
      <c r="D5042" t="s">
        <v>21</v>
      </c>
      <c r="E5042" t="s">
        <v>16</v>
      </c>
      <c r="F5042">
        <v>90045</v>
      </c>
      <c r="G5042">
        <v>35.2144026</v>
      </c>
      <c r="H5042">
        <v>-80.947314599999999</v>
      </c>
      <c r="I5042">
        <v>2.5</v>
      </c>
      <c r="J5042">
        <v>572</v>
      </c>
      <c r="K5042">
        <v>1</v>
      </c>
      <c r="L5042" t="s">
        <v>17587</v>
      </c>
    </row>
    <row r="5043" spans="1:12" x14ac:dyDescent="0.2">
      <c r="A5043" t="s">
        <v>17588</v>
      </c>
      <c r="B5043" t="s">
        <v>2330</v>
      </c>
      <c r="C5043" t="s">
        <v>17589</v>
      </c>
      <c r="D5043" t="s">
        <v>21</v>
      </c>
      <c r="E5043" t="s">
        <v>16</v>
      </c>
      <c r="F5043">
        <v>28273</v>
      </c>
      <c r="G5043">
        <v>35.103184298899997</v>
      </c>
      <c r="H5043">
        <v>-80.986421575700007</v>
      </c>
      <c r="I5043">
        <v>3.5</v>
      </c>
      <c r="J5043">
        <v>15</v>
      </c>
      <c r="K5043">
        <v>1</v>
      </c>
      <c r="L5043" t="s">
        <v>2332</v>
      </c>
    </row>
    <row r="5044" spans="1:12" x14ac:dyDescent="0.2">
      <c r="A5044" t="s">
        <v>17590</v>
      </c>
      <c r="B5044" t="s">
        <v>17591</v>
      </c>
      <c r="C5044" t="s">
        <v>17592</v>
      </c>
      <c r="D5044" t="s">
        <v>26</v>
      </c>
      <c r="E5044" t="s">
        <v>16</v>
      </c>
      <c r="F5044">
        <v>28078</v>
      </c>
      <c r="G5044">
        <v>35.356863599999997</v>
      </c>
      <c r="H5044">
        <v>-80.867607000000007</v>
      </c>
      <c r="I5044">
        <v>4</v>
      </c>
      <c r="J5044">
        <v>19</v>
      </c>
      <c r="K5044">
        <v>1</v>
      </c>
      <c r="L5044" t="s">
        <v>709</v>
      </c>
    </row>
    <row r="5045" spans="1:12" x14ac:dyDescent="0.2">
      <c r="A5045" t="s">
        <v>17593</v>
      </c>
      <c r="B5045" t="s">
        <v>17594</v>
      </c>
      <c r="C5045" t="s">
        <v>17595</v>
      </c>
      <c r="D5045" t="s">
        <v>21</v>
      </c>
      <c r="E5045" t="s">
        <v>16</v>
      </c>
      <c r="F5045">
        <v>28207</v>
      </c>
      <c r="G5045">
        <v>35.194982699999997</v>
      </c>
      <c r="H5045">
        <v>-80.825702800000002</v>
      </c>
      <c r="I5045">
        <v>2</v>
      </c>
      <c r="J5045">
        <v>28</v>
      </c>
      <c r="K5045">
        <v>1</v>
      </c>
      <c r="L5045" t="s">
        <v>6056</v>
      </c>
    </row>
    <row r="5046" spans="1:12" x14ac:dyDescent="0.2">
      <c r="A5046" t="s">
        <v>17596</v>
      </c>
      <c r="B5046" t="s">
        <v>17597</v>
      </c>
      <c r="C5046" t="s">
        <v>17598</v>
      </c>
      <c r="D5046" t="s">
        <v>21</v>
      </c>
      <c r="E5046" t="s">
        <v>16</v>
      </c>
      <c r="F5046">
        <v>28208</v>
      </c>
      <c r="G5046">
        <v>35.223381199999999</v>
      </c>
      <c r="H5046">
        <v>-80.881794200000002</v>
      </c>
      <c r="I5046">
        <v>1</v>
      </c>
      <c r="J5046">
        <v>8</v>
      </c>
      <c r="K5046">
        <v>1</v>
      </c>
      <c r="L5046" t="s">
        <v>17599</v>
      </c>
    </row>
    <row r="5047" spans="1:12" x14ac:dyDescent="0.2">
      <c r="A5047" t="s">
        <v>17600</v>
      </c>
      <c r="B5047" t="s">
        <v>17601</v>
      </c>
      <c r="C5047" t="s">
        <v>17602</v>
      </c>
      <c r="D5047" t="s">
        <v>21</v>
      </c>
      <c r="E5047" t="s">
        <v>16</v>
      </c>
      <c r="F5047">
        <v>28262</v>
      </c>
      <c r="G5047">
        <v>35.3105707</v>
      </c>
      <c r="H5047">
        <v>-80.749286100000006</v>
      </c>
      <c r="I5047">
        <v>4.5</v>
      </c>
      <c r="J5047">
        <v>16</v>
      </c>
      <c r="K5047">
        <v>1</v>
      </c>
      <c r="L5047" t="s">
        <v>17603</v>
      </c>
    </row>
    <row r="5048" spans="1:12" x14ac:dyDescent="0.2">
      <c r="A5048" t="s">
        <v>17604</v>
      </c>
      <c r="B5048" t="s">
        <v>17605</v>
      </c>
      <c r="C5048" t="s">
        <v>17606</v>
      </c>
      <c r="D5048" t="s">
        <v>4949</v>
      </c>
      <c r="E5048" t="s">
        <v>16</v>
      </c>
      <c r="F5048">
        <v>28098</v>
      </c>
      <c r="G5048">
        <v>35.266608099999999</v>
      </c>
      <c r="H5048">
        <v>-81.100858900000006</v>
      </c>
      <c r="I5048">
        <v>4</v>
      </c>
      <c r="J5048">
        <v>7</v>
      </c>
      <c r="K5048">
        <v>1</v>
      </c>
      <c r="L5048" t="s">
        <v>2051</v>
      </c>
    </row>
    <row r="5049" spans="1:12" x14ac:dyDescent="0.2">
      <c r="A5049" t="s">
        <v>17607</v>
      </c>
      <c r="B5049" t="s">
        <v>17608</v>
      </c>
      <c r="C5049" t="s">
        <v>17609</v>
      </c>
      <c r="D5049" t="s">
        <v>643</v>
      </c>
      <c r="E5049" t="s">
        <v>16</v>
      </c>
      <c r="F5049">
        <v>28079</v>
      </c>
      <c r="G5049">
        <v>35.072912100000003</v>
      </c>
      <c r="H5049">
        <v>-80.672736799999996</v>
      </c>
      <c r="I5049">
        <v>2</v>
      </c>
      <c r="J5049">
        <v>3</v>
      </c>
      <c r="K5049">
        <v>0</v>
      </c>
      <c r="L5049" t="s">
        <v>17610</v>
      </c>
    </row>
    <row r="5050" spans="1:12" x14ac:dyDescent="0.2">
      <c r="A5050" t="s">
        <v>17611</v>
      </c>
      <c r="B5050" t="s">
        <v>17612</v>
      </c>
      <c r="C5050" t="s">
        <v>17613</v>
      </c>
      <c r="D5050" t="s">
        <v>21</v>
      </c>
      <c r="E5050" t="s">
        <v>16</v>
      </c>
      <c r="F5050">
        <v>28078</v>
      </c>
      <c r="G5050">
        <v>35.384149000000001</v>
      </c>
      <c r="H5050">
        <v>-80.783163999999999</v>
      </c>
      <c r="I5050">
        <v>4</v>
      </c>
      <c r="J5050">
        <v>42</v>
      </c>
      <c r="K5050">
        <v>0</v>
      </c>
      <c r="L5050" t="s">
        <v>17614</v>
      </c>
    </row>
    <row r="5051" spans="1:12" x14ac:dyDescent="0.2">
      <c r="A5051" t="s">
        <v>17615</v>
      </c>
      <c r="B5051" t="s">
        <v>17616</v>
      </c>
      <c r="C5051" t="s">
        <v>17617</v>
      </c>
      <c r="D5051" t="s">
        <v>601</v>
      </c>
      <c r="E5051" t="s">
        <v>16</v>
      </c>
      <c r="F5051">
        <v>28083</v>
      </c>
      <c r="G5051">
        <v>35.449179999999998</v>
      </c>
      <c r="H5051">
        <v>-80.608029000000002</v>
      </c>
      <c r="I5051">
        <v>3</v>
      </c>
      <c r="J5051">
        <v>3</v>
      </c>
      <c r="K5051">
        <v>0</v>
      </c>
      <c r="L5051" t="s">
        <v>3422</v>
      </c>
    </row>
    <row r="5052" spans="1:12" x14ac:dyDescent="0.2">
      <c r="A5052" t="s">
        <v>17618</v>
      </c>
      <c r="B5052" t="s">
        <v>17619</v>
      </c>
      <c r="C5052" t="s">
        <v>17620</v>
      </c>
      <c r="D5052" t="s">
        <v>21</v>
      </c>
      <c r="E5052" t="s">
        <v>16</v>
      </c>
      <c r="F5052">
        <v>28227</v>
      </c>
      <c r="G5052">
        <v>35.144274199999998</v>
      </c>
      <c r="H5052">
        <v>-80.733308199999996</v>
      </c>
      <c r="I5052">
        <v>3.5</v>
      </c>
      <c r="J5052">
        <v>3</v>
      </c>
      <c r="K5052">
        <v>1</v>
      </c>
      <c r="L5052" t="s">
        <v>17621</v>
      </c>
    </row>
    <row r="5053" spans="1:12" x14ac:dyDescent="0.2">
      <c r="A5053" t="s">
        <v>17622</v>
      </c>
      <c r="B5053" t="s">
        <v>17623</v>
      </c>
      <c r="C5053" t="s">
        <v>11012</v>
      </c>
      <c r="D5053" t="s">
        <v>30</v>
      </c>
      <c r="E5053" t="s">
        <v>16</v>
      </c>
      <c r="F5053">
        <v>28054</v>
      </c>
      <c r="G5053">
        <v>35.250533900000001</v>
      </c>
      <c r="H5053">
        <v>-81.176106399999995</v>
      </c>
      <c r="I5053">
        <v>2.5</v>
      </c>
      <c r="J5053">
        <v>10</v>
      </c>
      <c r="K5053">
        <v>1</v>
      </c>
      <c r="L5053" t="s">
        <v>17624</v>
      </c>
    </row>
    <row r="5054" spans="1:12" x14ac:dyDescent="0.2">
      <c r="A5054" t="s">
        <v>17625</v>
      </c>
      <c r="B5054" t="s">
        <v>17626</v>
      </c>
      <c r="C5054" t="s">
        <v>17627</v>
      </c>
      <c r="D5054" t="s">
        <v>30</v>
      </c>
      <c r="E5054" t="s">
        <v>16</v>
      </c>
      <c r="F5054">
        <v>28054</v>
      </c>
      <c r="G5054">
        <v>35.262903100000003</v>
      </c>
      <c r="H5054">
        <v>-81.152309900000006</v>
      </c>
      <c r="I5054">
        <v>3.5</v>
      </c>
      <c r="J5054">
        <v>58</v>
      </c>
      <c r="K5054">
        <v>1</v>
      </c>
      <c r="L5054" t="s">
        <v>147</v>
      </c>
    </row>
    <row r="5055" spans="1:12" x14ac:dyDescent="0.2">
      <c r="A5055" t="s">
        <v>17628</v>
      </c>
      <c r="B5055" t="s">
        <v>17629</v>
      </c>
      <c r="C5055" t="s">
        <v>17630</v>
      </c>
      <c r="D5055" t="s">
        <v>39</v>
      </c>
      <c r="E5055" t="s">
        <v>16</v>
      </c>
      <c r="F5055">
        <v>28027</v>
      </c>
      <c r="G5055">
        <v>35.3736733</v>
      </c>
      <c r="H5055">
        <v>-80.723146099999994</v>
      </c>
      <c r="I5055">
        <v>3</v>
      </c>
      <c r="J5055">
        <v>3</v>
      </c>
      <c r="K5055">
        <v>1</v>
      </c>
      <c r="L5055" t="s">
        <v>17631</v>
      </c>
    </row>
    <row r="5056" spans="1:12" x14ac:dyDescent="0.2">
      <c r="A5056" t="s">
        <v>17632</v>
      </c>
      <c r="B5056" t="s">
        <v>17633</v>
      </c>
      <c r="C5056" t="s">
        <v>17634</v>
      </c>
      <c r="D5056" t="s">
        <v>830</v>
      </c>
      <c r="E5056" t="s">
        <v>16</v>
      </c>
      <c r="F5056">
        <v>28034</v>
      </c>
      <c r="G5056">
        <v>35.319365359700001</v>
      </c>
      <c r="H5056">
        <v>-81.191179648200006</v>
      </c>
      <c r="I5056">
        <v>3.5</v>
      </c>
      <c r="J5056">
        <v>16</v>
      </c>
      <c r="K5056">
        <v>1</v>
      </c>
      <c r="L5056" t="s">
        <v>4084</v>
      </c>
    </row>
    <row r="5057" spans="1:12" x14ac:dyDescent="0.2">
      <c r="A5057" t="s">
        <v>17635</v>
      </c>
      <c r="B5057" t="s">
        <v>17636</v>
      </c>
      <c r="C5057" t="s">
        <v>17637</v>
      </c>
      <c r="D5057" t="s">
        <v>21</v>
      </c>
      <c r="E5057" t="s">
        <v>16</v>
      </c>
      <c r="F5057">
        <v>28212</v>
      </c>
      <c r="G5057">
        <v>35.204499200000001</v>
      </c>
      <c r="H5057">
        <v>-80.752272500000004</v>
      </c>
      <c r="I5057">
        <v>3</v>
      </c>
      <c r="J5057">
        <v>8</v>
      </c>
      <c r="K5057">
        <v>1</v>
      </c>
      <c r="L5057" t="s">
        <v>17638</v>
      </c>
    </row>
    <row r="5058" spans="1:12" x14ac:dyDescent="0.2">
      <c r="A5058" t="s">
        <v>17639</v>
      </c>
      <c r="B5058" t="s">
        <v>17640</v>
      </c>
      <c r="C5058" t="s">
        <v>8259</v>
      </c>
      <c r="D5058" t="s">
        <v>21</v>
      </c>
      <c r="E5058" t="s">
        <v>16</v>
      </c>
      <c r="F5058">
        <v>28226</v>
      </c>
      <c r="G5058">
        <v>35.085434900000003</v>
      </c>
      <c r="H5058">
        <v>-80.847571000000002</v>
      </c>
      <c r="I5058">
        <v>4</v>
      </c>
      <c r="J5058">
        <v>148</v>
      </c>
      <c r="K5058">
        <v>1</v>
      </c>
      <c r="L5058" t="s">
        <v>1056</v>
      </c>
    </row>
    <row r="5059" spans="1:12" x14ac:dyDescent="0.2">
      <c r="A5059" t="s">
        <v>17641</v>
      </c>
      <c r="B5059" t="s">
        <v>17642</v>
      </c>
      <c r="C5059" t="s">
        <v>10259</v>
      </c>
      <c r="D5059" t="s">
        <v>21</v>
      </c>
      <c r="E5059" t="s">
        <v>16</v>
      </c>
      <c r="F5059">
        <v>28203</v>
      </c>
      <c r="G5059">
        <v>35.2169369</v>
      </c>
      <c r="H5059">
        <v>-80.852352400000001</v>
      </c>
      <c r="I5059">
        <v>3.5</v>
      </c>
      <c r="J5059">
        <v>3</v>
      </c>
      <c r="K5059">
        <v>1</v>
      </c>
      <c r="L5059" t="s">
        <v>17643</v>
      </c>
    </row>
    <row r="5060" spans="1:12" x14ac:dyDescent="0.2">
      <c r="A5060" t="s">
        <v>17644</v>
      </c>
      <c r="B5060" t="s">
        <v>17645</v>
      </c>
      <c r="C5060" t="s">
        <v>16387</v>
      </c>
      <c r="D5060" t="s">
        <v>21</v>
      </c>
      <c r="E5060" t="s">
        <v>16</v>
      </c>
      <c r="F5060">
        <v>28202</v>
      </c>
      <c r="G5060">
        <v>35.226453999999997</v>
      </c>
      <c r="H5060">
        <v>-80.842530999999994</v>
      </c>
      <c r="I5060">
        <v>3.5</v>
      </c>
      <c r="J5060">
        <v>15</v>
      </c>
      <c r="K5060">
        <v>1</v>
      </c>
      <c r="L5060" t="s">
        <v>17646</v>
      </c>
    </row>
    <row r="5061" spans="1:12" x14ac:dyDescent="0.2">
      <c r="A5061" t="s">
        <v>17647</v>
      </c>
      <c r="B5061" t="s">
        <v>12275</v>
      </c>
      <c r="C5061" t="s">
        <v>17648</v>
      </c>
      <c r="D5061" t="s">
        <v>30</v>
      </c>
      <c r="E5061" t="s">
        <v>16</v>
      </c>
      <c r="F5061">
        <v>28052</v>
      </c>
      <c r="G5061">
        <v>35.261773599999998</v>
      </c>
      <c r="H5061">
        <v>-81.186415299999993</v>
      </c>
      <c r="I5061">
        <v>3</v>
      </c>
      <c r="J5061">
        <v>7</v>
      </c>
      <c r="K5061">
        <v>1</v>
      </c>
      <c r="L5061" t="s">
        <v>17649</v>
      </c>
    </row>
    <row r="5062" spans="1:12" x14ac:dyDescent="0.2">
      <c r="A5062" t="s">
        <v>17650</v>
      </c>
      <c r="B5062" t="s">
        <v>17651</v>
      </c>
      <c r="C5062" t="s">
        <v>17652</v>
      </c>
      <c r="D5062" t="s">
        <v>21</v>
      </c>
      <c r="E5062" t="s">
        <v>16</v>
      </c>
      <c r="F5062">
        <v>28203</v>
      </c>
      <c r="G5062">
        <v>35.201190099999998</v>
      </c>
      <c r="H5062">
        <v>-80.842882099999997</v>
      </c>
      <c r="I5062">
        <v>4</v>
      </c>
      <c r="J5062">
        <v>16</v>
      </c>
      <c r="K5062">
        <v>1</v>
      </c>
      <c r="L5062" t="s">
        <v>3480</v>
      </c>
    </row>
    <row r="5063" spans="1:12" x14ac:dyDescent="0.2">
      <c r="A5063" t="s">
        <v>17653</v>
      </c>
      <c r="B5063" t="s">
        <v>16856</v>
      </c>
      <c r="C5063" t="s">
        <v>17654</v>
      </c>
      <c r="D5063" t="s">
        <v>21</v>
      </c>
      <c r="E5063" t="s">
        <v>16</v>
      </c>
      <c r="F5063">
        <v>28273</v>
      </c>
      <c r="G5063">
        <v>35.146014999999998</v>
      </c>
      <c r="H5063">
        <v>-80.929883000000004</v>
      </c>
      <c r="I5063">
        <v>3.5</v>
      </c>
      <c r="J5063">
        <v>10</v>
      </c>
      <c r="K5063">
        <v>0</v>
      </c>
      <c r="L5063" t="s">
        <v>17655</v>
      </c>
    </row>
    <row r="5064" spans="1:12" x14ac:dyDescent="0.2">
      <c r="A5064" t="s">
        <v>17656</v>
      </c>
      <c r="B5064" t="s">
        <v>17657</v>
      </c>
      <c r="C5064" t="s">
        <v>17658</v>
      </c>
      <c r="D5064" t="s">
        <v>26</v>
      </c>
      <c r="E5064" t="s">
        <v>16</v>
      </c>
      <c r="F5064">
        <v>28078</v>
      </c>
      <c r="G5064">
        <v>35.373095079000002</v>
      </c>
      <c r="H5064">
        <v>-80.825430077799993</v>
      </c>
      <c r="I5064">
        <v>3.5</v>
      </c>
      <c r="J5064">
        <v>53</v>
      </c>
      <c r="K5064">
        <v>1</v>
      </c>
      <c r="L5064" t="s">
        <v>17659</v>
      </c>
    </row>
    <row r="5065" spans="1:12" x14ac:dyDescent="0.2">
      <c r="A5065" t="s">
        <v>17660</v>
      </c>
      <c r="B5065" t="s">
        <v>17661</v>
      </c>
      <c r="C5065" t="s">
        <v>17662</v>
      </c>
      <c r="D5065" t="s">
        <v>21</v>
      </c>
      <c r="E5065" t="s">
        <v>16</v>
      </c>
      <c r="F5065">
        <v>28203</v>
      </c>
      <c r="G5065">
        <v>35.212767747100003</v>
      </c>
      <c r="H5065">
        <v>-80.858663079999999</v>
      </c>
      <c r="I5065">
        <v>5</v>
      </c>
      <c r="J5065">
        <v>4</v>
      </c>
      <c r="K5065">
        <v>1</v>
      </c>
      <c r="L5065" t="s">
        <v>17663</v>
      </c>
    </row>
    <row r="5066" spans="1:12" x14ac:dyDescent="0.2">
      <c r="A5066" t="s">
        <v>17664</v>
      </c>
      <c r="B5066" t="s">
        <v>101</v>
      </c>
      <c r="C5066" t="s">
        <v>17665</v>
      </c>
      <c r="D5066" t="s">
        <v>21</v>
      </c>
      <c r="E5066" t="s">
        <v>16</v>
      </c>
      <c r="F5066">
        <v>28227</v>
      </c>
      <c r="G5066">
        <v>35.163280100000001</v>
      </c>
      <c r="H5066">
        <v>-80.739262400000001</v>
      </c>
      <c r="I5066">
        <v>2</v>
      </c>
      <c r="J5066">
        <v>7</v>
      </c>
      <c r="K5066">
        <v>1</v>
      </c>
      <c r="L5066" t="s">
        <v>17666</v>
      </c>
    </row>
    <row r="5067" spans="1:12" x14ac:dyDescent="0.2">
      <c r="A5067" t="s">
        <v>17667</v>
      </c>
      <c r="B5067" t="s">
        <v>17668</v>
      </c>
      <c r="C5067" t="s">
        <v>17669</v>
      </c>
      <c r="D5067" t="s">
        <v>21</v>
      </c>
      <c r="E5067" t="s">
        <v>16</v>
      </c>
      <c r="F5067">
        <v>28216</v>
      </c>
      <c r="G5067">
        <v>35.2692172</v>
      </c>
      <c r="H5067">
        <v>-80.885208899999995</v>
      </c>
      <c r="I5067">
        <v>4</v>
      </c>
      <c r="J5067">
        <v>7</v>
      </c>
      <c r="K5067">
        <v>1</v>
      </c>
      <c r="L5067" t="s">
        <v>17670</v>
      </c>
    </row>
    <row r="5068" spans="1:12" x14ac:dyDescent="0.2">
      <c r="A5068" t="s">
        <v>17671</v>
      </c>
      <c r="B5068" t="s">
        <v>17672</v>
      </c>
      <c r="C5068" t="s">
        <v>17673</v>
      </c>
      <c r="D5068" t="s">
        <v>21</v>
      </c>
      <c r="E5068" t="s">
        <v>16</v>
      </c>
      <c r="F5068">
        <v>28227</v>
      </c>
      <c r="G5068">
        <v>35.194209000000001</v>
      </c>
      <c r="H5068">
        <v>-80.591978999999995</v>
      </c>
      <c r="I5068">
        <v>3.5</v>
      </c>
      <c r="J5068">
        <v>3</v>
      </c>
      <c r="K5068">
        <v>1</v>
      </c>
      <c r="L5068" t="s">
        <v>17674</v>
      </c>
    </row>
    <row r="5069" spans="1:12" x14ac:dyDescent="0.2">
      <c r="A5069" t="s">
        <v>17675</v>
      </c>
      <c r="B5069" t="s">
        <v>17676</v>
      </c>
      <c r="C5069" t="s">
        <v>17677</v>
      </c>
      <c r="D5069" t="s">
        <v>62</v>
      </c>
      <c r="E5069" t="s">
        <v>16</v>
      </c>
      <c r="F5069">
        <v>28227</v>
      </c>
      <c r="G5069">
        <v>35.179313999999998</v>
      </c>
      <c r="H5069">
        <v>-80.644412000000003</v>
      </c>
      <c r="I5069">
        <v>4</v>
      </c>
      <c r="J5069">
        <v>9</v>
      </c>
      <c r="K5069">
        <v>1</v>
      </c>
      <c r="L5069" t="s">
        <v>17678</v>
      </c>
    </row>
    <row r="5070" spans="1:12" x14ac:dyDescent="0.2">
      <c r="A5070" t="s">
        <v>17679</v>
      </c>
      <c r="B5070" t="s">
        <v>17680</v>
      </c>
      <c r="C5070" t="s">
        <v>17681</v>
      </c>
      <c r="D5070" t="s">
        <v>643</v>
      </c>
      <c r="E5070" t="s">
        <v>16</v>
      </c>
      <c r="F5070">
        <v>28079</v>
      </c>
      <c r="G5070">
        <v>35.079864999999998</v>
      </c>
      <c r="H5070">
        <v>-80.655148999999994</v>
      </c>
      <c r="I5070">
        <v>5</v>
      </c>
      <c r="J5070">
        <v>3</v>
      </c>
      <c r="K5070">
        <v>1</v>
      </c>
      <c r="L5070" t="s">
        <v>17682</v>
      </c>
    </row>
    <row r="5071" spans="1:12" x14ac:dyDescent="0.2">
      <c r="A5071" t="s">
        <v>17683</v>
      </c>
      <c r="B5071" t="s">
        <v>17684</v>
      </c>
      <c r="D5071" t="s">
        <v>21</v>
      </c>
      <c r="E5071" t="s">
        <v>16</v>
      </c>
      <c r="F5071">
        <v>28217</v>
      </c>
      <c r="G5071">
        <v>35.174399899999997</v>
      </c>
      <c r="H5071">
        <v>-80.904181699999995</v>
      </c>
      <c r="I5071">
        <v>4</v>
      </c>
      <c r="J5071">
        <v>41</v>
      </c>
      <c r="K5071">
        <v>1</v>
      </c>
      <c r="L5071" t="s">
        <v>17685</v>
      </c>
    </row>
    <row r="5072" spans="1:12" x14ac:dyDescent="0.2">
      <c r="A5072" t="s">
        <v>17686</v>
      </c>
      <c r="B5072" t="s">
        <v>17687</v>
      </c>
      <c r="C5072" t="s">
        <v>17688</v>
      </c>
      <c r="D5072" t="s">
        <v>21</v>
      </c>
      <c r="E5072" t="s">
        <v>16</v>
      </c>
      <c r="F5072">
        <v>28277</v>
      </c>
      <c r="G5072">
        <v>35.056294100000002</v>
      </c>
      <c r="H5072">
        <v>-80.835396099999997</v>
      </c>
      <c r="I5072">
        <v>5</v>
      </c>
      <c r="J5072">
        <v>4</v>
      </c>
      <c r="K5072">
        <v>1</v>
      </c>
      <c r="L5072" t="s">
        <v>17689</v>
      </c>
    </row>
    <row r="5073" spans="1:12" x14ac:dyDescent="0.2">
      <c r="A5073" t="s">
        <v>17690</v>
      </c>
      <c r="B5073" t="s">
        <v>17691</v>
      </c>
      <c r="C5073" t="s">
        <v>17692</v>
      </c>
      <c r="D5073" t="s">
        <v>21</v>
      </c>
      <c r="E5073" t="s">
        <v>16</v>
      </c>
      <c r="F5073">
        <v>28208</v>
      </c>
      <c r="G5073">
        <v>35.230369000000003</v>
      </c>
      <c r="H5073">
        <v>-80.861086700000001</v>
      </c>
      <c r="I5073">
        <v>4.5</v>
      </c>
      <c r="J5073">
        <v>11</v>
      </c>
      <c r="K5073">
        <v>1</v>
      </c>
      <c r="L5073" t="s">
        <v>54</v>
      </c>
    </row>
    <row r="5074" spans="1:12" x14ac:dyDescent="0.2">
      <c r="A5074" t="s">
        <v>17693</v>
      </c>
      <c r="B5074" t="s">
        <v>17694</v>
      </c>
      <c r="C5074" t="s">
        <v>17695</v>
      </c>
      <c r="D5074" t="s">
        <v>26</v>
      </c>
      <c r="E5074" t="s">
        <v>16</v>
      </c>
      <c r="F5074">
        <v>28078</v>
      </c>
      <c r="G5074">
        <v>35.445702355999998</v>
      </c>
      <c r="H5074">
        <v>-80.877984766899999</v>
      </c>
      <c r="I5074">
        <v>3.5</v>
      </c>
      <c r="J5074">
        <v>10</v>
      </c>
      <c r="K5074">
        <v>1</v>
      </c>
      <c r="L5074" t="s">
        <v>17696</v>
      </c>
    </row>
    <row r="5075" spans="1:12" x14ac:dyDescent="0.2">
      <c r="A5075" t="s">
        <v>17697</v>
      </c>
      <c r="B5075" t="s">
        <v>3106</v>
      </c>
      <c r="C5075" t="s">
        <v>17698</v>
      </c>
      <c r="D5075" t="s">
        <v>21</v>
      </c>
      <c r="E5075" t="s">
        <v>16</v>
      </c>
      <c r="F5075">
        <v>28273</v>
      </c>
      <c r="G5075">
        <v>35.131877799999998</v>
      </c>
      <c r="H5075">
        <v>-80.9432829</v>
      </c>
      <c r="I5075">
        <v>4</v>
      </c>
      <c r="J5075">
        <v>9</v>
      </c>
      <c r="K5075">
        <v>1</v>
      </c>
      <c r="L5075" t="s">
        <v>3108</v>
      </c>
    </row>
    <row r="5076" spans="1:12" x14ac:dyDescent="0.2">
      <c r="A5076" t="s">
        <v>17699</v>
      </c>
      <c r="B5076" t="s">
        <v>17700</v>
      </c>
      <c r="C5076" t="s">
        <v>10595</v>
      </c>
      <c r="D5076" t="s">
        <v>21</v>
      </c>
      <c r="E5076" t="s">
        <v>16</v>
      </c>
      <c r="F5076">
        <v>28203</v>
      </c>
      <c r="G5076">
        <v>35.201812500000003</v>
      </c>
      <c r="H5076">
        <v>-80.843790200000001</v>
      </c>
      <c r="I5076">
        <v>4.5</v>
      </c>
      <c r="J5076">
        <v>89</v>
      </c>
      <c r="K5076">
        <v>0</v>
      </c>
      <c r="L5076" t="s">
        <v>17701</v>
      </c>
    </row>
    <row r="5077" spans="1:12" x14ac:dyDescent="0.2">
      <c r="A5077" t="s">
        <v>17702</v>
      </c>
      <c r="B5077" t="s">
        <v>17703</v>
      </c>
      <c r="C5077" t="s">
        <v>17704</v>
      </c>
      <c r="D5077" t="s">
        <v>21</v>
      </c>
      <c r="E5077" t="s">
        <v>16</v>
      </c>
      <c r="F5077">
        <v>28204</v>
      </c>
      <c r="G5077">
        <v>35.211482799999999</v>
      </c>
      <c r="H5077">
        <v>-80.830146299999996</v>
      </c>
      <c r="I5077">
        <v>2</v>
      </c>
      <c r="J5077">
        <v>4</v>
      </c>
      <c r="K5077">
        <v>1</v>
      </c>
      <c r="L5077" t="s">
        <v>17705</v>
      </c>
    </row>
    <row r="5078" spans="1:12" x14ac:dyDescent="0.2">
      <c r="A5078" t="s">
        <v>17706</v>
      </c>
      <c r="B5078" t="s">
        <v>17707</v>
      </c>
      <c r="C5078" t="s">
        <v>17708</v>
      </c>
      <c r="D5078" t="s">
        <v>295</v>
      </c>
      <c r="E5078" t="s">
        <v>16</v>
      </c>
      <c r="F5078">
        <v>28134</v>
      </c>
      <c r="G5078">
        <v>35.1102649129</v>
      </c>
      <c r="H5078">
        <v>-80.9058245019</v>
      </c>
      <c r="I5078">
        <v>5</v>
      </c>
      <c r="J5078">
        <v>4</v>
      </c>
      <c r="K5078">
        <v>1</v>
      </c>
      <c r="L5078" t="s">
        <v>569</v>
      </c>
    </row>
    <row r="5079" spans="1:12" x14ac:dyDescent="0.2">
      <c r="A5079" t="s">
        <v>17709</v>
      </c>
      <c r="B5079" t="s">
        <v>17710</v>
      </c>
      <c r="C5079" t="s">
        <v>17711</v>
      </c>
      <c r="D5079" t="s">
        <v>456</v>
      </c>
      <c r="E5079" t="s">
        <v>16</v>
      </c>
      <c r="F5079">
        <v>28012</v>
      </c>
      <c r="G5079">
        <v>35.248773399999997</v>
      </c>
      <c r="H5079">
        <v>-81.021914600000002</v>
      </c>
      <c r="I5079">
        <v>1</v>
      </c>
      <c r="J5079">
        <v>3</v>
      </c>
      <c r="K5079">
        <v>1</v>
      </c>
      <c r="L5079" t="s">
        <v>1464</v>
      </c>
    </row>
    <row r="5080" spans="1:12" x14ac:dyDescent="0.2">
      <c r="A5080" t="s">
        <v>17712</v>
      </c>
      <c r="B5080" t="s">
        <v>17713</v>
      </c>
      <c r="C5080" t="s">
        <v>17714</v>
      </c>
      <c r="D5080" t="s">
        <v>15</v>
      </c>
      <c r="E5080" t="s">
        <v>16</v>
      </c>
      <c r="F5080">
        <v>28031</v>
      </c>
      <c r="G5080">
        <v>35.483843299999997</v>
      </c>
      <c r="H5080">
        <v>-80.867841999999996</v>
      </c>
      <c r="I5080">
        <v>4</v>
      </c>
      <c r="J5080">
        <v>9</v>
      </c>
      <c r="K5080">
        <v>1</v>
      </c>
      <c r="L5080" t="s">
        <v>1725</v>
      </c>
    </row>
    <row r="5081" spans="1:12" x14ac:dyDescent="0.2">
      <c r="A5081" t="s">
        <v>17715</v>
      </c>
      <c r="B5081" t="s">
        <v>17716</v>
      </c>
      <c r="C5081" t="s">
        <v>17717</v>
      </c>
      <c r="D5081" t="s">
        <v>21</v>
      </c>
      <c r="E5081" t="s">
        <v>16</v>
      </c>
      <c r="F5081">
        <v>28262</v>
      </c>
      <c r="G5081">
        <v>35.3105707</v>
      </c>
      <c r="H5081">
        <v>-80.749286100000006</v>
      </c>
      <c r="I5081">
        <v>3</v>
      </c>
      <c r="J5081">
        <v>13</v>
      </c>
      <c r="K5081">
        <v>1</v>
      </c>
      <c r="L5081" t="s">
        <v>5796</v>
      </c>
    </row>
    <row r="5082" spans="1:12" x14ac:dyDescent="0.2">
      <c r="A5082" t="s">
        <v>17718</v>
      </c>
      <c r="B5082" t="s">
        <v>17719</v>
      </c>
      <c r="C5082" t="s">
        <v>17720</v>
      </c>
      <c r="D5082" t="s">
        <v>21</v>
      </c>
      <c r="E5082" t="s">
        <v>16</v>
      </c>
      <c r="F5082">
        <v>28227</v>
      </c>
      <c r="G5082">
        <v>35.145315099999998</v>
      </c>
      <c r="H5082">
        <v>-80.726249600000003</v>
      </c>
      <c r="I5082">
        <v>3.5</v>
      </c>
      <c r="J5082">
        <v>56</v>
      </c>
      <c r="K5082">
        <v>0</v>
      </c>
      <c r="L5082" t="s">
        <v>17721</v>
      </c>
    </row>
    <row r="5083" spans="1:12" x14ac:dyDescent="0.2">
      <c r="A5083" t="s">
        <v>17722</v>
      </c>
      <c r="B5083" t="s">
        <v>17723</v>
      </c>
      <c r="C5083" t="s">
        <v>17724</v>
      </c>
      <c r="D5083" t="s">
        <v>30</v>
      </c>
      <c r="E5083" t="s">
        <v>16</v>
      </c>
      <c r="F5083">
        <v>28054</v>
      </c>
      <c r="G5083">
        <v>35.264705800000002</v>
      </c>
      <c r="H5083">
        <v>-81.136283599999999</v>
      </c>
      <c r="I5083">
        <v>3.5</v>
      </c>
      <c r="J5083">
        <v>131</v>
      </c>
      <c r="K5083">
        <v>0</v>
      </c>
      <c r="L5083" t="s">
        <v>13797</v>
      </c>
    </row>
    <row r="5084" spans="1:12" x14ac:dyDescent="0.2">
      <c r="A5084" t="s">
        <v>17725</v>
      </c>
      <c r="B5084" t="s">
        <v>17726</v>
      </c>
      <c r="C5084" t="s">
        <v>17727</v>
      </c>
      <c r="D5084" t="s">
        <v>21</v>
      </c>
      <c r="E5084" t="s">
        <v>16</v>
      </c>
      <c r="F5084">
        <v>28202</v>
      </c>
      <c r="G5084">
        <v>35.220721900000001</v>
      </c>
      <c r="H5084">
        <v>-80.838583099999994</v>
      </c>
      <c r="I5084">
        <v>4</v>
      </c>
      <c r="J5084">
        <v>11</v>
      </c>
      <c r="K5084">
        <v>1</v>
      </c>
      <c r="L5084" t="s">
        <v>17728</v>
      </c>
    </row>
    <row r="5085" spans="1:12" x14ac:dyDescent="0.2">
      <c r="A5085" t="s">
        <v>17729</v>
      </c>
      <c r="B5085" t="s">
        <v>17730</v>
      </c>
      <c r="C5085" t="s">
        <v>17731</v>
      </c>
      <c r="D5085" t="s">
        <v>21</v>
      </c>
      <c r="E5085" t="s">
        <v>16</v>
      </c>
      <c r="F5085">
        <v>28262</v>
      </c>
      <c r="G5085">
        <v>35.292327700000001</v>
      </c>
      <c r="H5085">
        <v>-80.7565898</v>
      </c>
      <c r="I5085">
        <v>4.5</v>
      </c>
      <c r="J5085">
        <v>51</v>
      </c>
      <c r="K5085">
        <v>1</v>
      </c>
      <c r="L5085" t="s">
        <v>5508</v>
      </c>
    </row>
    <row r="5086" spans="1:12" x14ac:dyDescent="0.2">
      <c r="A5086" t="s">
        <v>17732</v>
      </c>
      <c r="B5086" t="s">
        <v>15222</v>
      </c>
      <c r="C5086" t="s">
        <v>17733</v>
      </c>
      <c r="D5086" t="s">
        <v>601</v>
      </c>
      <c r="E5086" t="s">
        <v>16</v>
      </c>
      <c r="F5086">
        <v>28083</v>
      </c>
      <c r="G5086">
        <v>35.470308000000003</v>
      </c>
      <c r="H5086">
        <v>-80.611412000000001</v>
      </c>
      <c r="I5086">
        <v>4.5</v>
      </c>
      <c r="J5086">
        <v>10</v>
      </c>
      <c r="K5086">
        <v>1</v>
      </c>
      <c r="L5086" t="s">
        <v>5827</v>
      </c>
    </row>
    <row r="5087" spans="1:12" x14ac:dyDescent="0.2">
      <c r="A5087" t="s">
        <v>17734</v>
      </c>
      <c r="B5087" t="s">
        <v>17735</v>
      </c>
      <c r="C5087" t="s">
        <v>17736</v>
      </c>
      <c r="D5087" t="s">
        <v>21</v>
      </c>
      <c r="E5087" t="s">
        <v>16</v>
      </c>
      <c r="F5087">
        <v>28213</v>
      </c>
      <c r="G5087">
        <v>35.258432900000003</v>
      </c>
      <c r="H5087">
        <v>-80.766351999999998</v>
      </c>
      <c r="I5087">
        <v>3.5</v>
      </c>
      <c r="J5087">
        <v>3</v>
      </c>
      <c r="K5087">
        <v>1</v>
      </c>
      <c r="L5087" t="s">
        <v>17737</v>
      </c>
    </row>
    <row r="5088" spans="1:12" x14ac:dyDescent="0.2">
      <c r="A5088" t="s">
        <v>17738</v>
      </c>
      <c r="B5088" t="s">
        <v>17739</v>
      </c>
      <c r="C5088" t="s">
        <v>17740</v>
      </c>
      <c r="D5088" t="s">
        <v>21</v>
      </c>
      <c r="E5088" t="s">
        <v>16</v>
      </c>
      <c r="F5088">
        <v>28211</v>
      </c>
      <c r="G5088">
        <v>35.194282999999999</v>
      </c>
      <c r="H5088">
        <v>-80.796424000000002</v>
      </c>
      <c r="I5088">
        <v>4.5</v>
      </c>
      <c r="J5088">
        <v>6</v>
      </c>
      <c r="K5088">
        <v>1</v>
      </c>
      <c r="L5088" t="s">
        <v>5191</v>
      </c>
    </row>
    <row r="5089" spans="1:12" x14ac:dyDescent="0.2">
      <c r="A5089" t="s">
        <v>17741</v>
      </c>
      <c r="B5089" t="s">
        <v>17742</v>
      </c>
      <c r="C5089" t="s">
        <v>17743</v>
      </c>
      <c r="D5089" t="s">
        <v>135</v>
      </c>
      <c r="E5089" t="s">
        <v>16</v>
      </c>
      <c r="F5089">
        <v>28105</v>
      </c>
      <c r="G5089">
        <v>35.116788999999997</v>
      </c>
      <c r="H5089">
        <v>-80.719317000000004</v>
      </c>
      <c r="I5089">
        <v>4.5</v>
      </c>
      <c r="J5089">
        <v>253</v>
      </c>
      <c r="K5089">
        <v>1</v>
      </c>
      <c r="L5089" t="s">
        <v>17744</v>
      </c>
    </row>
    <row r="5090" spans="1:12" x14ac:dyDescent="0.2">
      <c r="A5090" t="s">
        <v>17745</v>
      </c>
      <c r="B5090" t="s">
        <v>17746</v>
      </c>
      <c r="C5090" t="s">
        <v>2787</v>
      </c>
      <c r="D5090" t="s">
        <v>135</v>
      </c>
      <c r="E5090" t="s">
        <v>16</v>
      </c>
      <c r="F5090">
        <v>28104</v>
      </c>
      <c r="G5090">
        <v>35.068216300000003</v>
      </c>
      <c r="H5090">
        <v>-80.700602399999994</v>
      </c>
      <c r="I5090">
        <v>2.5</v>
      </c>
      <c r="J5090">
        <v>6</v>
      </c>
      <c r="K5090">
        <v>0</v>
      </c>
      <c r="L5090" t="s">
        <v>264</v>
      </c>
    </row>
    <row r="5091" spans="1:12" x14ac:dyDescent="0.2">
      <c r="A5091" t="s">
        <v>17747</v>
      </c>
      <c r="B5091" t="s">
        <v>17748</v>
      </c>
      <c r="C5091" t="s">
        <v>17749</v>
      </c>
      <c r="D5091" t="s">
        <v>39</v>
      </c>
      <c r="E5091" t="s">
        <v>16</v>
      </c>
      <c r="F5091">
        <v>28027</v>
      </c>
      <c r="G5091">
        <v>35.369962999999998</v>
      </c>
      <c r="H5091">
        <v>-80.717309599999993</v>
      </c>
      <c r="I5091">
        <v>3</v>
      </c>
      <c r="J5091">
        <v>156</v>
      </c>
      <c r="K5091">
        <v>1</v>
      </c>
      <c r="L5091" t="s">
        <v>17750</v>
      </c>
    </row>
    <row r="5092" spans="1:12" x14ac:dyDescent="0.2">
      <c r="A5092" t="s">
        <v>17751</v>
      </c>
      <c r="B5092" t="s">
        <v>17752</v>
      </c>
      <c r="C5092" t="s">
        <v>17753</v>
      </c>
      <c r="D5092" t="s">
        <v>21</v>
      </c>
      <c r="E5092" t="s">
        <v>16</v>
      </c>
      <c r="F5092">
        <v>28262</v>
      </c>
      <c r="G5092">
        <v>35.322581399999997</v>
      </c>
      <c r="H5092">
        <v>-80.773961400000005</v>
      </c>
      <c r="I5092">
        <v>4.5</v>
      </c>
      <c r="J5092">
        <v>19</v>
      </c>
      <c r="K5092">
        <v>1</v>
      </c>
      <c r="L5092" t="s">
        <v>1319</v>
      </c>
    </row>
    <row r="5093" spans="1:12" x14ac:dyDescent="0.2">
      <c r="A5093" t="s">
        <v>17754</v>
      </c>
      <c r="B5093" t="s">
        <v>17755</v>
      </c>
      <c r="C5093" t="s">
        <v>2316</v>
      </c>
      <c r="D5093" t="s">
        <v>135</v>
      </c>
      <c r="E5093" t="s">
        <v>16</v>
      </c>
      <c r="F5093">
        <v>28105</v>
      </c>
      <c r="G5093">
        <v>35.128028</v>
      </c>
      <c r="H5093">
        <v>-80.702461</v>
      </c>
      <c r="I5093">
        <v>3.5</v>
      </c>
      <c r="J5093">
        <v>107</v>
      </c>
      <c r="K5093">
        <v>1</v>
      </c>
      <c r="L5093" t="s">
        <v>17756</v>
      </c>
    </row>
    <row r="5094" spans="1:12" x14ac:dyDescent="0.2">
      <c r="A5094" t="s">
        <v>17757</v>
      </c>
      <c r="B5094" t="s">
        <v>1576</v>
      </c>
      <c r="C5094" t="s">
        <v>17758</v>
      </c>
      <c r="D5094" t="s">
        <v>26</v>
      </c>
      <c r="E5094" t="s">
        <v>16</v>
      </c>
      <c r="F5094">
        <v>28078</v>
      </c>
      <c r="G5094">
        <v>35.406015199999999</v>
      </c>
      <c r="H5094">
        <v>-80.865093599999994</v>
      </c>
      <c r="I5094">
        <v>4</v>
      </c>
      <c r="J5094">
        <v>25</v>
      </c>
      <c r="K5094">
        <v>1</v>
      </c>
      <c r="L5094" t="s">
        <v>17759</v>
      </c>
    </row>
    <row r="5095" spans="1:12" x14ac:dyDescent="0.2">
      <c r="A5095" t="s">
        <v>17760</v>
      </c>
      <c r="B5095" t="s">
        <v>6462</v>
      </c>
      <c r="C5095" t="s">
        <v>17761</v>
      </c>
      <c r="D5095" t="s">
        <v>21</v>
      </c>
      <c r="E5095" t="s">
        <v>16</v>
      </c>
      <c r="F5095">
        <v>28217</v>
      </c>
      <c r="G5095">
        <v>35.341114400000002</v>
      </c>
      <c r="H5095">
        <v>-80.835429500000004</v>
      </c>
      <c r="I5095">
        <v>2.5</v>
      </c>
      <c r="J5095">
        <v>41</v>
      </c>
      <c r="K5095">
        <v>1</v>
      </c>
      <c r="L5095" t="s">
        <v>17762</v>
      </c>
    </row>
    <row r="5096" spans="1:12" x14ac:dyDescent="0.2">
      <c r="A5096" t="s">
        <v>17763</v>
      </c>
      <c r="B5096" t="s">
        <v>17764</v>
      </c>
      <c r="C5096" t="s">
        <v>17765</v>
      </c>
      <c r="D5096" t="s">
        <v>359</v>
      </c>
      <c r="E5096" t="s">
        <v>16</v>
      </c>
      <c r="F5096">
        <v>28036</v>
      </c>
      <c r="G5096">
        <v>35.466206999999997</v>
      </c>
      <c r="H5096">
        <v>-80.803031000000004</v>
      </c>
      <c r="I5096">
        <v>3</v>
      </c>
      <c r="J5096">
        <v>7</v>
      </c>
      <c r="K5096">
        <v>1</v>
      </c>
      <c r="L5096" t="s">
        <v>17766</v>
      </c>
    </row>
    <row r="5097" spans="1:12" x14ac:dyDescent="0.2">
      <c r="A5097" t="s">
        <v>17767</v>
      </c>
      <c r="B5097" t="s">
        <v>3948</v>
      </c>
      <c r="C5097" t="s">
        <v>17768</v>
      </c>
      <c r="D5097" t="s">
        <v>21</v>
      </c>
      <c r="E5097" t="s">
        <v>16</v>
      </c>
      <c r="F5097">
        <v>28262</v>
      </c>
      <c r="G5097">
        <v>35.312168100000001</v>
      </c>
      <c r="H5097">
        <v>-80.745097400000006</v>
      </c>
      <c r="I5097">
        <v>4</v>
      </c>
      <c r="J5097">
        <v>17</v>
      </c>
      <c r="K5097">
        <v>1</v>
      </c>
      <c r="L5097" t="s">
        <v>17769</v>
      </c>
    </row>
    <row r="5098" spans="1:12" x14ac:dyDescent="0.2">
      <c r="A5098" t="s">
        <v>17770</v>
      </c>
      <c r="B5098" t="s">
        <v>17771</v>
      </c>
      <c r="C5098" t="s">
        <v>17772</v>
      </c>
      <c r="D5098" t="s">
        <v>135</v>
      </c>
      <c r="E5098" t="s">
        <v>16</v>
      </c>
      <c r="F5098">
        <v>28105</v>
      </c>
      <c r="G5098">
        <v>35.117098499999997</v>
      </c>
      <c r="H5098">
        <v>-80.720618799999997</v>
      </c>
      <c r="I5098">
        <v>4</v>
      </c>
      <c r="J5098">
        <v>8</v>
      </c>
      <c r="K5098">
        <v>1</v>
      </c>
      <c r="L5098" t="s">
        <v>17773</v>
      </c>
    </row>
    <row r="5099" spans="1:12" x14ac:dyDescent="0.2">
      <c r="A5099" t="s">
        <v>17774</v>
      </c>
      <c r="B5099" t="s">
        <v>17775</v>
      </c>
      <c r="C5099" t="s">
        <v>17776</v>
      </c>
      <c r="D5099" t="s">
        <v>21</v>
      </c>
      <c r="E5099" t="s">
        <v>16</v>
      </c>
      <c r="F5099">
        <v>28203</v>
      </c>
      <c r="G5099">
        <v>35.2114756</v>
      </c>
      <c r="H5099">
        <v>-80.860049000000004</v>
      </c>
      <c r="I5099">
        <v>4.5</v>
      </c>
      <c r="J5099">
        <v>264</v>
      </c>
      <c r="K5099">
        <v>1</v>
      </c>
      <c r="L5099" t="s">
        <v>17777</v>
      </c>
    </row>
    <row r="5100" spans="1:12" x14ac:dyDescent="0.2">
      <c r="A5100" t="s">
        <v>17778</v>
      </c>
      <c r="B5100" t="s">
        <v>17779</v>
      </c>
      <c r="C5100" t="s">
        <v>17780</v>
      </c>
      <c r="D5100" t="s">
        <v>39</v>
      </c>
      <c r="E5100" t="s">
        <v>16</v>
      </c>
      <c r="F5100">
        <v>28025</v>
      </c>
      <c r="G5100">
        <v>35.422110000000004</v>
      </c>
      <c r="H5100">
        <v>-80.576262600000007</v>
      </c>
      <c r="I5100">
        <v>4</v>
      </c>
      <c r="J5100">
        <v>9</v>
      </c>
      <c r="K5100">
        <v>1</v>
      </c>
      <c r="L5100" t="s">
        <v>17781</v>
      </c>
    </row>
    <row r="5101" spans="1:12" x14ac:dyDescent="0.2">
      <c r="A5101" t="s">
        <v>17782</v>
      </c>
      <c r="B5101" t="s">
        <v>17783</v>
      </c>
      <c r="C5101" t="s">
        <v>17784</v>
      </c>
      <c r="D5101" t="s">
        <v>21</v>
      </c>
      <c r="E5101" t="s">
        <v>16</v>
      </c>
      <c r="F5101">
        <v>28217</v>
      </c>
      <c r="G5101">
        <v>35.164433699999996</v>
      </c>
      <c r="H5101">
        <v>-80.906161100000006</v>
      </c>
      <c r="I5101">
        <v>4.5</v>
      </c>
      <c r="J5101">
        <v>8</v>
      </c>
      <c r="K5101">
        <v>1</v>
      </c>
      <c r="L5101" t="s">
        <v>119</v>
      </c>
    </row>
    <row r="5102" spans="1:12" x14ac:dyDescent="0.2">
      <c r="A5102" t="s">
        <v>17785</v>
      </c>
      <c r="B5102" t="s">
        <v>17786</v>
      </c>
      <c r="C5102" t="s">
        <v>17787</v>
      </c>
      <c r="D5102" t="s">
        <v>21</v>
      </c>
      <c r="E5102" t="s">
        <v>16</v>
      </c>
      <c r="F5102">
        <v>28269</v>
      </c>
      <c r="G5102">
        <v>35.360620900000001</v>
      </c>
      <c r="H5102">
        <v>-80.783396600000003</v>
      </c>
      <c r="I5102">
        <v>4.5</v>
      </c>
      <c r="J5102">
        <v>3</v>
      </c>
      <c r="K5102">
        <v>1</v>
      </c>
      <c r="L5102" t="s">
        <v>17788</v>
      </c>
    </row>
    <row r="5103" spans="1:12" x14ac:dyDescent="0.2">
      <c r="A5103" t="s">
        <v>17789</v>
      </c>
      <c r="B5103" t="s">
        <v>17790</v>
      </c>
      <c r="C5103" t="s">
        <v>17791</v>
      </c>
      <c r="D5103" t="s">
        <v>21</v>
      </c>
      <c r="E5103" t="s">
        <v>16</v>
      </c>
      <c r="F5103">
        <v>28269</v>
      </c>
      <c r="G5103">
        <v>35.349545206400002</v>
      </c>
      <c r="H5103">
        <v>-80.843984484700002</v>
      </c>
      <c r="I5103">
        <v>3.5</v>
      </c>
      <c r="J5103">
        <v>19</v>
      </c>
      <c r="K5103">
        <v>0</v>
      </c>
      <c r="L5103" t="s">
        <v>17792</v>
      </c>
    </row>
    <row r="5104" spans="1:12" x14ac:dyDescent="0.2">
      <c r="A5104" t="s">
        <v>17793</v>
      </c>
      <c r="B5104" t="s">
        <v>17794</v>
      </c>
      <c r="C5104" t="s">
        <v>17795</v>
      </c>
      <c r="D5104" t="s">
        <v>21</v>
      </c>
      <c r="E5104" t="s">
        <v>16</v>
      </c>
      <c r="F5104">
        <v>28209</v>
      </c>
      <c r="G5104">
        <v>35.176426900000003</v>
      </c>
      <c r="H5104">
        <v>-80.850611000000001</v>
      </c>
      <c r="I5104">
        <v>3.5</v>
      </c>
      <c r="J5104">
        <v>4</v>
      </c>
      <c r="K5104">
        <v>0</v>
      </c>
      <c r="L5104" t="s">
        <v>4152</v>
      </c>
    </row>
    <row r="5105" spans="1:12" x14ac:dyDescent="0.2">
      <c r="A5105" t="s">
        <v>17796</v>
      </c>
      <c r="B5105" t="s">
        <v>17797</v>
      </c>
      <c r="C5105" t="s">
        <v>17798</v>
      </c>
      <c r="D5105" t="s">
        <v>21</v>
      </c>
      <c r="E5105" t="s">
        <v>16</v>
      </c>
      <c r="F5105">
        <v>28277</v>
      </c>
      <c r="G5105">
        <v>35.026312900000001</v>
      </c>
      <c r="H5105">
        <v>-80.840768199999999</v>
      </c>
      <c r="I5105">
        <v>5</v>
      </c>
      <c r="J5105">
        <v>10</v>
      </c>
      <c r="K5105">
        <v>1</v>
      </c>
      <c r="L5105" t="s">
        <v>188</v>
      </c>
    </row>
    <row r="5106" spans="1:12" x14ac:dyDescent="0.2">
      <c r="A5106" t="s">
        <v>17799</v>
      </c>
      <c r="B5106" t="s">
        <v>17800</v>
      </c>
      <c r="C5106" t="s">
        <v>17801</v>
      </c>
      <c r="D5106" t="s">
        <v>21</v>
      </c>
      <c r="E5106" t="s">
        <v>16</v>
      </c>
      <c r="F5106">
        <v>28203</v>
      </c>
      <c r="G5106">
        <v>35.207866699999997</v>
      </c>
      <c r="H5106">
        <v>-80.859897599999996</v>
      </c>
      <c r="I5106">
        <v>4</v>
      </c>
      <c r="J5106">
        <v>159</v>
      </c>
      <c r="K5106">
        <v>1</v>
      </c>
      <c r="L5106" t="s">
        <v>17802</v>
      </c>
    </row>
    <row r="5107" spans="1:12" x14ac:dyDescent="0.2">
      <c r="A5107" t="s">
        <v>17803</v>
      </c>
      <c r="B5107" t="s">
        <v>3106</v>
      </c>
      <c r="C5107" t="s">
        <v>17804</v>
      </c>
      <c r="D5107" t="s">
        <v>39</v>
      </c>
      <c r="E5107" t="s">
        <v>16</v>
      </c>
      <c r="F5107">
        <v>28027</v>
      </c>
      <c r="G5107">
        <v>35.347955200000001</v>
      </c>
      <c r="H5107">
        <v>-80.609438699999998</v>
      </c>
      <c r="I5107">
        <v>1</v>
      </c>
      <c r="J5107">
        <v>3</v>
      </c>
      <c r="K5107">
        <v>1</v>
      </c>
      <c r="L5107" t="s">
        <v>6557</v>
      </c>
    </row>
    <row r="5108" spans="1:12" x14ac:dyDescent="0.2">
      <c r="A5108" t="s">
        <v>17805</v>
      </c>
      <c r="B5108" t="s">
        <v>17806</v>
      </c>
      <c r="C5108" t="s">
        <v>17807</v>
      </c>
      <c r="D5108" t="s">
        <v>21</v>
      </c>
      <c r="E5108" t="s">
        <v>16</v>
      </c>
      <c r="F5108">
        <v>28278</v>
      </c>
      <c r="G5108">
        <v>35.167954199999997</v>
      </c>
      <c r="H5108">
        <v>-80.970332099999993</v>
      </c>
      <c r="I5108">
        <v>1.5</v>
      </c>
      <c r="J5108">
        <v>5</v>
      </c>
      <c r="K5108">
        <v>1</v>
      </c>
      <c r="L5108" t="s">
        <v>17808</v>
      </c>
    </row>
    <row r="5109" spans="1:12" x14ac:dyDescent="0.2">
      <c r="A5109" t="s">
        <v>17809</v>
      </c>
      <c r="B5109" t="s">
        <v>17810</v>
      </c>
      <c r="C5109" t="s">
        <v>17811</v>
      </c>
      <c r="D5109" t="s">
        <v>167</v>
      </c>
      <c r="E5109" t="s">
        <v>16</v>
      </c>
      <c r="F5109">
        <v>28075</v>
      </c>
      <c r="G5109">
        <v>35.329725099999997</v>
      </c>
      <c r="H5109">
        <v>-80.632843300000005</v>
      </c>
      <c r="I5109">
        <v>2.5</v>
      </c>
      <c r="J5109">
        <v>5</v>
      </c>
      <c r="K5109">
        <v>1</v>
      </c>
      <c r="L5109" t="s">
        <v>2069</v>
      </c>
    </row>
    <row r="5110" spans="1:12" x14ac:dyDescent="0.2">
      <c r="A5110" t="s">
        <v>17812</v>
      </c>
      <c r="B5110" t="s">
        <v>17813</v>
      </c>
      <c r="C5110" t="s">
        <v>17814</v>
      </c>
      <c r="D5110" t="s">
        <v>21</v>
      </c>
      <c r="E5110" t="s">
        <v>16</v>
      </c>
      <c r="F5110">
        <v>28205</v>
      </c>
      <c r="G5110">
        <v>35.2493008</v>
      </c>
      <c r="H5110">
        <v>-80.801523299999999</v>
      </c>
      <c r="I5110">
        <v>3.5</v>
      </c>
      <c r="J5110">
        <v>3</v>
      </c>
      <c r="K5110">
        <v>0</v>
      </c>
      <c r="L5110" t="s">
        <v>17815</v>
      </c>
    </row>
    <row r="5111" spans="1:12" x14ac:dyDescent="0.2">
      <c r="A5111" t="s">
        <v>17816</v>
      </c>
      <c r="B5111" t="s">
        <v>17817</v>
      </c>
      <c r="C5111" t="s">
        <v>17818</v>
      </c>
      <c r="D5111" t="s">
        <v>21</v>
      </c>
      <c r="E5111" t="s">
        <v>16</v>
      </c>
      <c r="F5111">
        <v>28273</v>
      </c>
      <c r="G5111">
        <v>35.119385899999997</v>
      </c>
      <c r="H5111">
        <v>-80.956450599999997</v>
      </c>
      <c r="I5111">
        <v>4</v>
      </c>
      <c r="J5111">
        <v>20</v>
      </c>
      <c r="K5111">
        <v>0</v>
      </c>
      <c r="L5111" t="s">
        <v>17819</v>
      </c>
    </row>
    <row r="5112" spans="1:12" x14ac:dyDescent="0.2">
      <c r="A5112" t="s">
        <v>17820</v>
      </c>
      <c r="B5112" t="s">
        <v>17821</v>
      </c>
      <c r="C5112" t="s">
        <v>17822</v>
      </c>
      <c r="D5112" t="s">
        <v>643</v>
      </c>
      <c r="E5112" t="s">
        <v>16</v>
      </c>
      <c r="F5112">
        <v>28079</v>
      </c>
      <c r="G5112">
        <v>35.0922719</v>
      </c>
      <c r="H5112">
        <v>-80.658462700000001</v>
      </c>
      <c r="I5112">
        <v>4</v>
      </c>
      <c r="J5112">
        <v>11</v>
      </c>
      <c r="K5112">
        <v>1</v>
      </c>
      <c r="L5112" t="s">
        <v>17823</v>
      </c>
    </row>
    <row r="5113" spans="1:12" x14ac:dyDescent="0.2">
      <c r="A5113" t="s">
        <v>17824</v>
      </c>
      <c r="B5113" t="s">
        <v>17825</v>
      </c>
      <c r="C5113" t="s">
        <v>17826</v>
      </c>
      <c r="D5113" t="s">
        <v>588</v>
      </c>
      <c r="E5113" t="s">
        <v>16</v>
      </c>
      <c r="F5113">
        <v>28110</v>
      </c>
      <c r="G5113">
        <v>35.067482300000002</v>
      </c>
      <c r="H5113">
        <v>-80.635509799999994</v>
      </c>
      <c r="I5113">
        <v>1</v>
      </c>
      <c r="J5113">
        <v>3</v>
      </c>
      <c r="K5113">
        <v>1</v>
      </c>
      <c r="L5113" t="s">
        <v>666</v>
      </c>
    </row>
    <row r="5114" spans="1:12" x14ac:dyDescent="0.2">
      <c r="A5114" t="s">
        <v>17827</v>
      </c>
      <c r="B5114" t="s">
        <v>17828</v>
      </c>
      <c r="C5114" t="s">
        <v>17829</v>
      </c>
      <c r="D5114" t="s">
        <v>26</v>
      </c>
      <c r="E5114" t="s">
        <v>16</v>
      </c>
      <c r="F5114">
        <v>28078</v>
      </c>
      <c r="G5114">
        <v>35.443505600000002</v>
      </c>
      <c r="H5114">
        <v>-80.886536349699995</v>
      </c>
      <c r="I5114">
        <v>4.5</v>
      </c>
      <c r="J5114">
        <v>23</v>
      </c>
      <c r="K5114">
        <v>1</v>
      </c>
      <c r="L5114" t="s">
        <v>17830</v>
      </c>
    </row>
    <row r="5115" spans="1:12" x14ac:dyDescent="0.2">
      <c r="A5115" t="s">
        <v>17831</v>
      </c>
      <c r="B5115" t="s">
        <v>17832</v>
      </c>
      <c r="C5115" t="s">
        <v>17833</v>
      </c>
      <c r="D5115" t="s">
        <v>21</v>
      </c>
      <c r="E5115" t="s">
        <v>16</v>
      </c>
      <c r="F5115">
        <v>28217</v>
      </c>
      <c r="G5115">
        <v>35.165272999999999</v>
      </c>
      <c r="H5115">
        <v>-80.878357699999995</v>
      </c>
      <c r="I5115">
        <v>3.5</v>
      </c>
      <c r="J5115">
        <v>49</v>
      </c>
      <c r="K5115">
        <v>1</v>
      </c>
      <c r="L5115" t="s">
        <v>1202</v>
      </c>
    </row>
    <row r="5116" spans="1:12" x14ac:dyDescent="0.2">
      <c r="A5116" t="s">
        <v>17834</v>
      </c>
      <c r="B5116" t="s">
        <v>17835</v>
      </c>
      <c r="C5116" t="s">
        <v>17836</v>
      </c>
      <c r="D5116" t="s">
        <v>21</v>
      </c>
      <c r="E5116" t="s">
        <v>16</v>
      </c>
      <c r="F5116">
        <v>28217</v>
      </c>
      <c r="G5116">
        <v>35.190828795000002</v>
      </c>
      <c r="H5116">
        <v>-80.875103473699994</v>
      </c>
      <c r="I5116">
        <v>4</v>
      </c>
      <c r="J5116">
        <v>6</v>
      </c>
      <c r="K5116">
        <v>1</v>
      </c>
      <c r="L5116" t="s">
        <v>13710</v>
      </c>
    </row>
    <row r="5117" spans="1:12" x14ac:dyDescent="0.2">
      <c r="A5117" t="s">
        <v>17837</v>
      </c>
      <c r="B5117" t="s">
        <v>17838</v>
      </c>
      <c r="D5117" t="s">
        <v>21</v>
      </c>
      <c r="E5117" t="s">
        <v>16</v>
      </c>
      <c r="F5117">
        <v>28277</v>
      </c>
      <c r="G5117">
        <v>35.053549599999997</v>
      </c>
      <c r="H5117">
        <v>-80.821169600000005</v>
      </c>
      <c r="I5117">
        <v>1</v>
      </c>
      <c r="J5117">
        <v>3</v>
      </c>
      <c r="K5117">
        <v>0</v>
      </c>
      <c r="L5117" t="s">
        <v>1725</v>
      </c>
    </row>
    <row r="5118" spans="1:12" x14ac:dyDescent="0.2">
      <c r="A5118" t="s">
        <v>17839</v>
      </c>
      <c r="B5118" t="s">
        <v>7225</v>
      </c>
      <c r="C5118" t="s">
        <v>17840</v>
      </c>
      <c r="D5118" t="s">
        <v>21</v>
      </c>
      <c r="E5118" t="s">
        <v>16</v>
      </c>
      <c r="F5118">
        <v>28277</v>
      </c>
      <c r="G5118">
        <v>35.053006000000003</v>
      </c>
      <c r="H5118">
        <v>-80.815510000000003</v>
      </c>
      <c r="I5118">
        <v>4.5</v>
      </c>
      <c r="J5118">
        <v>3</v>
      </c>
      <c r="K5118">
        <v>1</v>
      </c>
      <c r="L5118" t="s">
        <v>159</v>
      </c>
    </row>
    <row r="5119" spans="1:12" x14ac:dyDescent="0.2">
      <c r="A5119" t="s">
        <v>17841</v>
      </c>
      <c r="B5119" t="s">
        <v>17842</v>
      </c>
      <c r="C5119" t="s">
        <v>17843</v>
      </c>
      <c r="D5119" t="s">
        <v>21</v>
      </c>
      <c r="E5119" t="s">
        <v>16</v>
      </c>
      <c r="F5119">
        <v>28209</v>
      </c>
      <c r="G5119">
        <v>35.174416502100001</v>
      </c>
      <c r="H5119">
        <v>-80.848063723400003</v>
      </c>
      <c r="I5119">
        <v>5</v>
      </c>
      <c r="J5119">
        <v>7</v>
      </c>
      <c r="K5119">
        <v>1</v>
      </c>
      <c r="L5119" t="s">
        <v>17844</v>
      </c>
    </row>
    <row r="5120" spans="1:12" x14ac:dyDescent="0.2">
      <c r="A5120" t="s">
        <v>17845</v>
      </c>
      <c r="B5120" t="s">
        <v>17846</v>
      </c>
      <c r="C5120" t="s">
        <v>3636</v>
      </c>
      <c r="D5120" t="s">
        <v>21</v>
      </c>
      <c r="E5120" t="s">
        <v>16</v>
      </c>
      <c r="F5120">
        <v>28202</v>
      </c>
      <c r="G5120">
        <v>35.2251811</v>
      </c>
      <c r="H5120">
        <v>-80.842260999999993</v>
      </c>
      <c r="I5120">
        <v>3.5</v>
      </c>
      <c r="J5120">
        <v>7</v>
      </c>
      <c r="K5120">
        <v>0</v>
      </c>
      <c r="L5120" t="s">
        <v>1263</v>
      </c>
    </row>
    <row r="5121" spans="1:12" x14ac:dyDescent="0.2">
      <c r="A5121" t="s">
        <v>17847</v>
      </c>
      <c r="B5121" t="s">
        <v>6092</v>
      </c>
      <c r="C5121" t="s">
        <v>17848</v>
      </c>
      <c r="D5121" t="s">
        <v>21</v>
      </c>
      <c r="E5121" t="s">
        <v>16</v>
      </c>
      <c r="F5121">
        <v>28227</v>
      </c>
      <c r="G5121">
        <v>35.208655399999998</v>
      </c>
      <c r="H5121">
        <v>-80.696837099999996</v>
      </c>
      <c r="I5121">
        <v>2.5</v>
      </c>
      <c r="J5121">
        <v>18</v>
      </c>
      <c r="K5121">
        <v>1</v>
      </c>
      <c r="L5121" t="s">
        <v>6094</v>
      </c>
    </row>
    <row r="5122" spans="1:12" x14ac:dyDescent="0.2">
      <c r="A5122" t="s">
        <v>17849</v>
      </c>
      <c r="B5122" t="s">
        <v>17850</v>
      </c>
      <c r="C5122" t="s">
        <v>17851</v>
      </c>
      <c r="D5122" t="s">
        <v>21</v>
      </c>
      <c r="E5122" t="s">
        <v>16</v>
      </c>
      <c r="F5122">
        <v>28205</v>
      </c>
      <c r="G5122">
        <v>35.203843999999997</v>
      </c>
      <c r="H5122">
        <v>-80.804428999999999</v>
      </c>
      <c r="I5122">
        <v>3</v>
      </c>
      <c r="J5122">
        <v>12</v>
      </c>
      <c r="K5122">
        <v>1</v>
      </c>
      <c r="L5122" t="s">
        <v>17852</v>
      </c>
    </row>
    <row r="5123" spans="1:12" x14ac:dyDescent="0.2">
      <c r="A5123" t="s">
        <v>17853</v>
      </c>
      <c r="B5123" t="s">
        <v>17854</v>
      </c>
      <c r="C5123" t="s">
        <v>17855</v>
      </c>
      <c r="D5123" t="s">
        <v>21</v>
      </c>
      <c r="E5123" t="s">
        <v>16</v>
      </c>
      <c r="F5123">
        <v>28269</v>
      </c>
      <c r="G5123">
        <v>35.332481000000001</v>
      </c>
      <c r="H5123">
        <v>-80.818228000000005</v>
      </c>
      <c r="I5123">
        <v>3.5</v>
      </c>
      <c r="J5123">
        <v>11</v>
      </c>
      <c r="K5123">
        <v>1</v>
      </c>
      <c r="L5123" t="s">
        <v>17856</v>
      </c>
    </row>
    <row r="5124" spans="1:12" x14ac:dyDescent="0.2">
      <c r="A5124" t="s">
        <v>17857</v>
      </c>
      <c r="B5124" t="s">
        <v>17858</v>
      </c>
      <c r="C5124" t="s">
        <v>17859</v>
      </c>
      <c r="D5124" t="s">
        <v>21</v>
      </c>
      <c r="E5124" t="s">
        <v>16</v>
      </c>
      <c r="F5124">
        <v>28277</v>
      </c>
      <c r="G5124">
        <v>35.062322600000002</v>
      </c>
      <c r="H5124">
        <v>-80.771753899999993</v>
      </c>
      <c r="I5124">
        <v>4.5</v>
      </c>
      <c r="J5124">
        <v>3</v>
      </c>
      <c r="K5124">
        <v>1</v>
      </c>
      <c r="L5124" t="s">
        <v>17860</v>
      </c>
    </row>
    <row r="5125" spans="1:12" x14ac:dyDescent="0.2">
      <c r="A5125" t="s">
        <v>17861</v>
      </c>
      <c r="B5125" t="s">
        <v>17862</v>
      </c>
      <c r="C5125" t="s">
        <v>17863</v>
      </c>
      <c r="D5125" t="s">
        <v>17864</v>
      </c>
      <c r="E5125" t="s">
        <v>16</v>
      </c>
      <c r="F5125">
        <v>28037</v>
      </c>
      <c r="G5125">
        <v>35.480530760800001</v>
      </c>
      <c r="H5125">
        <v>-80.994236469300006</v>
      </c>
      <c r="I5125">
        <v>2.5</v>
      </c>
      <c r="J5125">
        <v>3</v>
      </c>
      <c r="K5125">
        <v>0</v>
      </c>
      <c r="L5125" t="s">
        <v>17865</v>
      </c>
    </row>
    <row r="5126" spans="1:12" x14ac:dyDescent="0.2">
      <c r="A5126" t="s">
        <v>17866</v>
      </c>
      <c r="B5126" t="s">
        <v>11274</v>
      </c>
      <c r="C5126" t="s">
        <v>17867</v>
      </c>
      <c r="D5126" t="s">
        <v>21</v>
      </c>
      <c r="E5126" t="s">
        <v>16</v>
      </c>
      <c r="F5126">
        <v>28262</v>
      </c>
      <c r="G5126">
        <v>35.310994000000001</v>
      </c>
      <c r="H5126">
        <v>-80.752342999999996</v>
      </c>
      <c r="I5126">
        <v>1.5</v>
      </c>
      <c r="J5126">
        <v>84</v>
      </c>
      <c r="K5126">
        <v>1</v>
      </c>
      <c r="L5126" t="s">
        <v>17868</v>
      </c>
    </row>
    <row r="5127" spans="1:12" x14ac:dyDescent="0.2">
      <c r="A5127" t="s">
        <v>17869</v>
      </c>
      <c r="B5127" t="s">
        <v>17870</v>
      </c>
      <c r="C5127" t="s">
        <v>17871</v>
      </c>
      <c r="D5127" t="s">
        <v>21</v>
      </c>
      <c r="E5127" t="s">
        <v>16</v>
      </c>
      <c r="F5127">
        <v>28262</v>
      </c>
      <c r="G5127">
        <v>35.3152848549</v>
      </c>
      <c r="H5127">
        <v>-80.761763891200005</v>
      </c>
      <c r="I5127">
        <v>2.5</v>
      </c>
      <c r="J5127">
        <v>24</v>
      </c>
      <c r="K5127">
        <v>1</v>
      </c>
      <c r="L5127" t="s">
        <v>260</v>
      </c>
    </row>
    <row r="5128" spans="1:12" x14ac:dyDescent="0.2">
      <c r="A5128" t="s">
        <v>17872</v>
      </c>
      <c r="B5128" t="s">
        <v>17873</v>
      </c>
      <c r="C5128" t="s">
        <v>17874</v>
      </c>
      <c r="D5128" t="s">
        <v>295</v>
      </c>
      <c r="E5128" t="s">
        <v>16</v>
      </c>
      <c r="F5128">
        <v>28134</v>
      </c>
      <c r="G5128">
        <v>35.085610199999998</v>
      </c>
      <c r="H5128">
        <v>-80.888947599999995</v>
      </c>
      <c r="I5128">
        <v>5</v>
      </c>
      <c r="J5128">
        <v>3</v>
      </c>
      <c r="K5128">
        <v>0</v>
      </c>
      <c r="L5128" t="s">
        <v>17875</v>
      </c>
    </row>
    <row r="5129" spans="1:12" x14ac:dyDescent="0.2">
      <c r="A5129" t="s">
        <v>17876</v>
      </c>
      <c r="B5129" t="s">
        <v>17877</v>
      </c>
      <c r="C5129" t="s">
        <v>17878</v>
      </c>
      <c r="D5129" t="s">
        <v>135</v>
      </c>
      <c r="E5129" t="s">
        <v>16</v>
      </c>
      <c r="F5129">
        <v>28105</v>
      </c>
      <c r="G5129">
        <v>35.128965000000001</v>
      </c>
      <c r="H5129">
        <v>-80.702642999999995</v>
      </c>
      <c r="I5129">
        <v>4.5</v>
      </c>
      <c r="J5129">
        <v>19</v>
      </c>
      <c r="K5129">
        <v>0</v>
      </c>
      <c r="L5129" t="s">
        <v>17879</v>
      </c>
    </row>
    <row r="5130" spans="1:12" x14ac:dyDescent="0.2">
      <c r="A5130" t="s">
        <v>17880</v>
      </c>
      <c r="B5130" t="s">
        <v>17881</v>
      </c>
      <c r="C5130" t="s">
        <v>17882</v>
      </c>
      <c r="D5130" t="s">
        <v>295</v>
      </c>
      <c r="E5130" t="s">
        <v>16</v>
      </c>
      <c r="F5130">
        <v>28134</v>
      </c>
      <c r="G5130">
        <v>35.077540999999997</v>
      </c>
      <c r="H5130">
        <v>-80.874099999999999</v>
      </c>
      <c r="I5130">
        <v>2.5</v>
      </c>
      <c r="J5130">
        <v>44</v>
      </c>
      <c r="K5130">
        <v>1</v>
      </c>
      <c r="L5130" t="s">
        <v>17883</v>
      </c>
    </row>
    <row r="5131" spans="1:12" x14ac:dyDescent="0.2">
      <c r="A5131" t="s">
        <v>17884</v>
      </c>
      <c r="B5131" t="s">
        <v>17885</v>
      </c>
      <c r="D5131" t="s">
        <v>643</v>
      </c>
      <c r="E5131" t="s">
        <v>16</v>
      </c>
      <c r="F5131">
        <v>28110</v>
      </c>
      <c r="G5131">
        <v>35.0768141</v>
      </c>
      <c r="H5131">
        <v>-80.669235200000003</v>
      </c>
      <c r="I5131">
        <v>4.5</v>
      </c>
      <c r="J5131">
        <v>3</v>
      </c>
      <c r="K5131">
        <v>0</v>
      </c>
      <c r="L5131" t="s">
        <v>17886</v>
      </c>
    </row>
    <row r="5132" spans="1:12" x14ac:dyDescent="0.2">
      <c r="A5132" t="s">
        <v>17887</v>
      </c>
      <c r="B5132" t="s">
        <v>17888</v>
      </c>
      <c r="D5132" t="s">
        <v>643</v>
      </c>
      <c r="E5132" t="s">
        <v>16</v>
      </c>
      <c r="F5132">
        <v>28079</v>
      </c>
      <c r="G5132">
        <v>35.101964799999998</v>
      </c>
      <c r="H5132">
        <v>-80.599385400000003</v>
      </c>
      <c r="I5132">
        <v>4</v>
      </c>
      <c r="J5132">
        <v>7</v>
      </c>
      <c r="K5132">
        <v>1</v>
      </c>
      <c r="L5132" t="s">
        <v>666</v>
      </c>
    </row>
    <row r="5133" spans="1:12" x14ac:dyDescent="0.2">
      <c r="A5133" t="s">
        <v>17889</v>
      </c>
      <c r="B5133" t="s">
        <v>4532</v>
      </c>
      <c r="C5133" t="s">
        <v>17890</v>
      </c>
      <c r="D5133" t="s">
        <v>21</v>
      </c>
      <c r="E5133" t="s">
        <v>16</v>
      </c>
      <c r="F5133">
        <v>28217</v>
      </c>
      <c r="G5133">
        <v>35.1379734</v>
      </c>
      <c r="H5133">
        <v>-80.8782827</v>
      </c>
      <c r="I5133">
        <v>4</v>
      </c>
      <c r="J5133">
        <v>6</v>
      </c>
      <c r="K5133">
        <v>1</v>
      </c>
      <c r="L5133" t="s">
        <v>17891</v>
      </c>
    </row>
    <row r="5134" spans="1:12" x14ac:dyDescent="0.2">
      <c r="A5134" t="s">
        <v>17892</v>
      </c>
      <c r="B5134" t="s">
        <v>17893</v>
      </c>
      <c r="C5134" t="s">
        <v>6951</v>
      </c>
      <c r="D5134" t="s">
        <v>697</v>
      </c>
      <c r="E5134" t="s">
        <v>16</v>
      </c>
      <c r="F5134">
        <v>28037</v>
      </c>
      <c r="G5134">
        <v>35.443720499999998</v>
      </c>
      <c r="H5134">
        <v>-80.990668700000001</v>
      </c>
      <c r="I5134">
        <v>4.5</v>
      </c>
      <c r="J5134">
        <v>9</v>
      </c>
      <c r="K5134">
        <v>1</v>
      </c>
      <c r="L5134" t="s">
        <v>287</v>
      </c>
    </row>
    <row r="5135" spans="1:12" x14ac:dyDescent="0.2">
      <c r="A5135" t="s">
        <v>17894</v>
      </c>
      <c r="B5135" t="s">
        <v>17895</v>
      </c>
      <c r="C5135" t="s">
        <v>11592</v>
      </c>
      <c r="D5135" t="s">
        <v>588</v>
      </c>
      <c r="E5135" t="s">
        <v>16</v>
      </c>
      <c r="F5135">
        <v>28110</v>
      </c>
      <c r="G5135">
        <v>35.015248700000001</v>
      </c>
      <c r="H5135">
        <v>-80.570620199999993</v>
      </c>
      <c r="I5135">
        <v>4.5</v>
      </c>
      <c r="J5135">
        <v>13</v>
      </c>
      <c r="K5135">
        <v>0</v>
      </c>
      <c r="L5135" t="s">
        <v>5656</v>
      </c>
    </row>
    <row r="5136" spans="1:12" x14ac:dyDescent="0.2">
      <c r="A5136" t="s">
        <v>17896</v>
      </c>
      <c r="B5136" t="s">
        <v>17897</v>
      </c>
      <c r="C5136" t="s">
        <v>17898</v>
      </c>
      <c r="D5136" t="s">
        <v>26</v>
      </c>
      <c r="E5136" t="s">
        <v>16</v>
      </c>
      <c r="F5136">
        <v>28078</v>
      </c>
      <c r="G5136">
        <v>35.356648300000003</v>
      </c>
      <c r="H5136">
        <v>-80.911569099999994</v>
      </c>
      <c r="I5136">
        <v>3</v>
      </c>
      <c r="J5136">
        <v>7</v>
      </c>
      <c r="K5136">
        <v>0</v>
      </c>
      <c r="L5136" t="s">
        <v>17899</v>
      </c>
    </row>
    <row r="5137" spans="1:12" x14ac:dyDescent="0.2">
      <c r="A5137" t="s">
        <v>17900</v>
      </c>
      <c r="B5137" t="s">
        <v>14081</v>
      </c>
      <c r="C5137" t="s">
        <v>17901</v>
      </c>
      <c r="D5137" t="s">
        <v>21</v>
      </c>
      <c r="E5137" t="s">
        <v>16</v>
      </c>
      <c r="F5137">
        <v>28208</v>
      </c>
      <c r="G5137">
        <v>35.239186098300003</v>
      </c>
      <c r="H5137">
        <v>-80.888965129900001</v>
      </c>
      <c r="I5137">
        <v>2.5</v>
      </c>
      <c r="J5137">
        <v>3</v>
      </c>
      <c r="K5137">
        <v>1</v>
      </c>
      <c r="L5137" t="s">
        <v>1394</v>
      </c>
    </row>
    <row r="5138" spans="1:12" x14ac:dyDescent="0.2">
      <c r="A5138" t="s">
        <v>17902</v>
      </c>
      <c r="B5138" t="s">
        <v>17903</v>
      </c>
      <c r="C5138" t="s">
        <v>17904</v>
      </c>
      <c r="D5138" t="s">
        <v>62</v>
      </c>
      <c r="E5138" t="s">
        <v>16</v>
      </c>
      <c r="F5138">
        <v>28227</v>
      </c>
      <c r="G5138">
        <v>35.177570600000003</v>
      </c>
      <c r="H5138">
        <v>-80.650466699999996</v>
      </c>
      <c r="I5138">
        <v>4</v>
      </c>
      <c r="J5138">
        <v>5</v>
      </c>
      <c r="K5138">
        <v>1</v>
      </c>
      <c r="L5138" t="s">
        <v>17905</v>
      </c>
    </row>
    <row r="5139" spans="1:12" x14ac:dyDescent="0.2">
      <c r="A5139" t="s">
        <v>17906</v>
      </c>
      <c r="B5139" t="s">
        <v>17907</v>
      </c>
      <c r="C5139" t="s">
        <v>17908</v>
      </c>
      <c r="D5139" t="s">
        <v>21</v>
      </c>
      <c r="E5139" t="s">
        <v>16</v>
      </c>
      <c r="F5139">
        <v>28203</v>
      </c>
      <c r="G5139">
        <v>35.209083999999997</v>
      </c>
      <c r="H5139">
        <v>-80.857951999999997</v>
      </c>
      <c r="I5139">
        <v>4</v>
      </c>
      <c r="J5139">
        <v>12</v>
      </c>
      <c r="K5139">
        <v>0</v>
      </c>
      <c r="L5139" t="s">
        <v>17909</v>
      </c>
    </row>
    <row r="5140" spans="1:12" x14ac:dyDescent="0.2">
      <c r="A5140" t="s">
        <v>17910</v>
      </c>
      <c r="B5140" t="s">
        <v>17911</v>
      </c>
      <c r="C5140" t="s">
        <v>17912</v>
      </c>
      <c r="D5140" t="s">
        <v>21</v>
      </c>
      <c r="E5140" t="s">
        <v>16</v>
      </c>
      <c r="F5140">
        <v>28206</v>
      </c>
      <c r="G5140">
        <v>35.2413970275</v>
      </c>
      <c r="H5140">
        <v>-80.817232802500001</v>
      </c>
      <c r="I5140">
        <v>5</v>
      </c>
      <c r="J5140">
        <v>4</v>
      </c>
      <c r="K5140">
        <v>1</v>
      </c>
      <c r="L5140" t="s">
        <v>15424</v>
      </c>
    </row>
    <row r="5141" spans="1:12" x14ac:dyDescent="0.2">
      <c r="A5141" t="s">
        <v>17913</v>
      </c>
      <c r="B5141" t="s">
        <v>17914</v>
      </c>
      <c r="C5141" t="s">
        <v>17915</v>
      </c>
      <c r="D5141" t="s">
        <v>21</v>
      </c>
      <c r="E5141" t="s">
        <v>16</v>
      </c>
      <c r="F5141">
        <v>28210</v>
      </c>
      <c r="G5141">
        <v>35.152783100000001</v>
      </c>
      <c r="H5141">
        <v>-80.8402873</v>
      </c>
      <c r="I5141">
        <v>5</v>
      </c>
      <c r="J5141">
        <v>19</v>
      </c>
      <c r="K5141">
        <v>1</v>
      </c>
      <c r="L5141" t="s">
        <v>17916</v>
      </c>
    </row>
    <row r="5142" spans="1:12" x14ac:dyDescent="0.2">
      <c r="A5142" t="s">
        <v>17917</v>
      </c>
      <c r="B5142" t="s">
        <v>17306</v>
      </c>
      <c r="C5142" t="s">
        <v>9597</v>
      </c>
      <c r="D5142" t="s">
        <v>21</v>
      </c>
      <c r="E5142" t="s">
        <v>16</v>
      </c>
      <c r="F5142">
        <v>28217</v>
      </c>
      <c r="G5142">
        <v>35.185498000000003</v>
      </c>
      <c r="H5142">
        <v>-80.880977999999999</v>
      </c>
      <c r="I5142">
        <v>4</v>
      </c>
      <c r="J5142">
        <v>113</v>
      </c>
      <c r="K5142">
        <v>0</v>
      </c>
      <c r="L5142" t="s">
        <v>17918</v>
      </c>
    </row>
    <row r="5143" spans="1:12" x14ac:dyDescent="0.2">
      <c r="A5143" t="s">
        <v>17919</v>
      </c>
      <c r="B5143" t="s">
        <v>17920</v>
      </c>
      <c r="C5143" t="s">
        <v>17921</v>
      </c>
      <c r="D5143" t="s">
        <v>26</v>
      </c>
      <c r="E5143" t="s">
        <v>16</v>
      </c>
      <c r="F5143">
        <v>28078</v>
      </c>
      <c r="G5143">
        <v>35.405021300000001</v>
      </c>
      <c r="H5143">
        <v>-80.867658300000002</v>
      </c>
      <c r="I5143">
        <v>4.5</v>
      </c>
      <c r="J5143">
        <v>133</v>
      </c>
      <c r="K5143">
        <v>1</v>
      </c>
      <c r="L5143" t="s">
        <v>17922</v>
      </c>
    </row>
    <row r="5144" spans="1:12" x14ac:dyDescent="0.2">
      <c r="A5144" t="s">
        <v>17923</v>
      </c>
      <c r="B5144" t="s">
        <v>17924</v>
      </c>
      <c r="C5144" t="s">
        <v>17925</v>
      </c>
      <c r="D5144" t="s">
        <v>15</v>
      </c>
      <c r="E5144" t="s">
        <v>16</v>
      </c>
      <c r="F5144">
        <v>28031</v>
      </c>
      <c r="G5144">
        <v>35.485616299999997</v>
      </c>
      <c r="H5144">
        <v>-80.886087099999997</v>
      </c>
      <c r="I5144">
        <v>2.5</v>
      </c>
      <c r="J5144">
        <v>11</v>
      </c>
      <c r="K5144">
        <v>1</v>
      </c>
      <c r="L5144" t="s">
        <v>2743</v>
      </c>
    </row>
    <row r="5145" spans="1:12" x14ac:dyDescent="0.2">
      <c r="A5145" t="s">
        <v>17926</v>
      </c>
      <c r="B5145" t="s">
        <v>17927</v>
      </c>
      <c r="C5145" t="s">
        <v>17928</v>
      </c>
      <c r="D5145" t="s">
        <v>30</v>
      </c>
      <c r="E5145" t="s">
        <v>16</v>
      </c>
      <c r="F5145">
        <v>28056</v>
      </c>
      <c r="G5145">
        <v>35.221845500000001</v>
      </c>
      <c r="H5145">
        <v>-81.101203799999993</v>
      </c>
      <c r="I5145">
        <v>3.5</v>
      </c>
      <c r="J5145">
        <v>18</v>
      </c>
      <c r="K5145">
        <v>1</v>
      </c>
      <c r="L5145" t="s">
        <v>2905</v>
      </c>
    </row>
    <row r="5146" spans="1:12" x14ac:dyDescent="0.2">
      <c r="A5146" t="s">
        <v>17929</v>
      </c>
      <c r="B5146" t="s">
        <v>17930</v>
      </c>
      <c r="C5146" t="s">
        <v>17931</v>
      </c>
      <c r="D5146" t="s">
        <v>39</v>
      </c>
      <c r="E5146" t="s">
        <v>16</v>
      </c>
      <c r="F5146">
        <v>28027</v>
      </c>
      <c r="G5146">
        <v>35.370575000000002</v>
      </c>
      <c r="H5146">
        <v>-80.723825000000005</v>
      </c>
      <c r="I5146">
        <v>3</v>
      </c>
      <c r="J5146">
        <v>8</v>
      </c>
      <c r="K5146">
        <v>1</v>
      </c>
      <c r="L5146" t="s">
        <v>17932</v>
      </c>
    </row>
    <row r="5147" spans="1:12" x14ac:dyDescent="0.2">
      <c r="A5147" t="s">
        <v>17933</v>
      </c>
      <c r="B5147" t="s">
        <v>676</v>
      </c>
      <c r="C5147" t="s">
        <v>17934</v>
      </c>
      <c r="D5147" t="s">
        <v>21</v>
      </c>
      <c r="E5147" t="s">
        <v>16</v>
      </c>
      <c r="F5147">
        <v>28226</v>
      </c>
      <c r="G5147">
        <v>35.147357999999997</v>
      </c>
      <c r="H5147">
        <v>-80.809567999999999</v>
      </c>
      <c r="I5147">
        <v>4</v>
      </c>
      <c r="J5147">
        <v>21</v>
      </c>
      <c r="K5147">
        <v>1</v>
      </c>
      <c r="L5147" t="s">
        <v>17935</v>
      </c>
    </row>
    <row r="5148" spans="1:12" x14ac:dyDescent="0.2">
      <c r="A5148" t="s">
        <v>17936</v>
      </c>
      <c r="B5148" t="s">
        <v>17937</v>
      </c>
      <c r="C5148" t="s">
        <v>17938</v>
      </c>
      <c r="D5148" t="s">
        <v>21</v>
      </c>
      <c r="E5148" t="s">
        <v>16</v>
      </c>
      <c r="F5148">
        <v>28277</v>
      </c>
      <c r="G5148">
        <v>35.043527120299999</v>
      </c>
      <c r="H5148">
        <v>-80.847696997200003</v>
      </c>
      <c r="I5148">
        <v>4</v>
      </c>
      <c r="J5148">
        <v>12</v>
      </c>
      <c r="K5148">
        <v>1</v>
      </c>
      <c r="L5148" t="s">
        <v>17939</v>
      </c>
    </row>
    <row r="5149" spans="1:12" x14ac:dyDescent="0.2">
      <c r="A5149" t="s">
        <v>17940</v>
      </c>
      <c r="B5149" t="s">
        <v>3106</v>
      </c>
      <c r="C5149" t="s">
        <v>17941</v>
      </c>
      <c r="D5149" t="s">
        <v>21</v>
      </c>
      <c r="E5149" t="s">
        <v>16</v>
      </c>
      <c r="F5149">
        <v>28215</v>
      </c>
      <c r="G5149">
        <v>35.2339682</v>
      </c>
      <c r="H5149">
        <v>-80.740823300000002</v>
      </c>
      <c r="I5149">
        <v>2</v>
      </c>
      <c r="J5149">
        <v>3</v>
      </c>
      <c r="K5149">
        <v>1</v>
      </c>
      <c r="L5149" t="s">
        <v>3108</v>
      </c>
    </row>
    <row r="5150" spans="1:12" x14ac:dyDescent="0.2">
      <c r="A5150" t="s">
        <v>17942</v>
      </c>
      <c r="B5150" t="s">
        <v>17943</v>
      </c>
      <c r="C5150" t="s">
        <v>17944</v>
      </c>
      <c r="D5150" t="s">
        <v>21</v>
      </c>
      <c r="E5150" t="s">
        <v>16</v>
      </c>
      <c r="F5150">
        <v>28207</v>
      </c>
      <c r="G5150">
        <v>35.196833836800003</v>
      </c>
      <c r="H5150">
        <v>-80.826091894499996</v>
      </c>
      <c r="I5150">
        <v>4</v>
      </c>
      <c r="J5150">
        <v>272</v>
      </c>
      <c r="K5150">
        <v>1</v>
      </c>
      <c r="L5150" t="s">
        <v>17945</v>
      </c>
    </row>
    <row r="5151" spans="1:12" x14ac:dyDescent="0.2">
      <c r="A5151" t="s">
        <v>17946</v>
      </c>
      <c r="B5151" t="s">
        <v>17947</v>
      </c>
      <c r="C5151" t="s">
        <v>17948</v>
      </c>
      <c r="D5151" t="s">
        <v>21</v>
      </c>
      <c r="E5151" t="s">
        <v>16</v>
      </c>
      <c r="F5151">
        <v>28202</v>
      </c>
      <c r="G5151">
        <v>35.225178</v>
      </c>
      <c r="H5151">
        <v>-80.842267000000007</v>
      </c>
      <c r="I5151">
        <v>4</v>
      </c>
      <c r="J5151">
        <v>21</v>
      </c>
      <c r="K5151">
        <v>1</v>
      </c>
      <c r="L5151" t="s">
        <v>17949</v>
      </c>
    </row>
    <row r="5152" spans="1:12" x14ac:dyDescent="0.2">
      <c r="A5152" t="s">
        <v>17950</v>
      </c>
      <c r="B5152" t="s">
        <v>345</v>
      </c>
      <c r="C5152" t="s">
        <v>4633</v>
      </c>
      <c r="D5152" t="s">
        <v>21</v>
      </c>
      <c r="E5152" t="s">
        <v>16</v>
      </c>
      <c r="F5152">
        <v>28277</v>
      </c>
      <c r="G5152">
        <v>35.098221799999997</v>
      </c>
      <c r="H5152">
        <v>-80.778435599999995</v>
      </c>
      <c r="I5152">
        <v>3</v>
      </c>
      <c r="J5152">
        <v>23</v>
      </c>
      <c r="K5152">
        <v>1</v>
      </c>
      <c r="L5152" t="s">
        <v>17951</v>
      </c>
    </row>
    <row r="5153" spans="1:12" x14ac:dyDescent="0.2">
      <c r="A5153" t="s">
        <v>17952</v>
      </c>
      <c r="B5153" t="s">
        <v>17953</v>
      </c>
      <c r="C5153" t="s">
        <v>17954</v>
      </c>
      <c r="D5153" t="s">
        <v>135</v>
      </c>
      <c r="E5153" t="s">
        <v>16</v>
      </c>
      <c r="F5153">
        <v>28105</v>
      </c>
      <c r="G5153">
        <v>35.122616100000002</v>
      </c>
      <c r="H5153">
        <v>-80.710251900000003</v>
      </c>
      <c r="I5153">
        <v>5</v>
      </c>
      <c r="J5153">
        <v>11</v>
      </c>
      <c r="K5153">
        <v>1</v>
      </c>
      <c r="L5153" t="s">
        <v>17955</v>
      </c>
    </row>
    <row r="5154" spans="1:12" x14ac:dyDescent="0.2">
      <c r="A5154" t="s">
        <v>17956</v>
      </c>
      <c r="B5154" t="s">
        <v>17957</v>
      </c>
      <c r="C5154" t="s">
        <v>17958</v>
      </c>
      <c r="D5154" t="s">
        <v>26</v>
      </c>
      <c r="E5154" t="s">
        <v>16</v>
      </c>
      <c r="F5154">
        <v>28078</v>
      </c>
      <c r="G5154">
        <v>35.411650299999998</v>
      </c>
      <c r="H5154">
        <v>-80.859876</v>
      </c>
      <c r="I5154">
        <v>5</v>
      </c>
      <c r="J5154">
        <v>3</v>
      </c>
      <c r="K5154">
        <v>1</v>
      </c>
      <c r="L5154" t="s">
        <v>17959</v>
      </c>
    </row>
    <row r="5155" spans="1:12" x14ac:dyDescent="0.2">
      <c r="A5155" t="s">
        <v>17960</v>
      </c>
      <c r="B5155" t="s">
        <v>17961</v>
      </c>
      <c r="C5155" t="s">
        <v>9305</v>
      </c>
      <c r="D5155" t="s">
        <v>21</v>
      </c>
      <c r="E5155" t="s">
        <v>16</v>
      </c>
      <c r="F5155">
        <v>28211</v>
      </c>
      <c r="G5155">
        <v>35.153065099999999</v>
      </c>
      <c r="H5155">
        <v>-80.828047499999997</v>
      </c>
      <c r="I5155">
        <v>3</v>
      </c>
      <c r="J5155">
        <v>4</v>
      </c>
      <c r="K5155">
        <v>1</v>
      </c>
      <c r="L5155" t="s">
        <v>17962</v>
      </c>
    </row>
    <row r="5156" spans="1:12" x14ac:dyDescent="0.2">
      <c r="A5156" t="s">
        <v>17963</v>
      </c>
      <c r="B5156" t="s">
        <v>17964</v>
      </c>
      <c r="C5156" t="s">
        <v>17965</v>
      </c>
      <c r="D5156" t="s">
        <v>21</v>
      </c>
      <c r="E5156" t="s">
        <v>16</v>
      </c>
      <c r="F5156">
        <v>28207</v>
      </c>
      <c r="G5156">
        <v>35.204268599999999</v>
      </c>
      <c r="H5156">
        <v>-80.824742499999999</v>
      </c>
      <c r="I5156">
        <v>5</v>
      </c>
      <c r="J5156">
        <v>23</v>
      </c>
      <c r="K5156">
        <v>1</v>
      </c>
      <c r="L5156" t="s">
        <v>17966</v>
      </c>
    </row>
    <row r="5157" spans="1:12" x14ac:dyDescent="0.2">
      <c r="A5157" t="s">
        <v>17967</v>
      </c>
      <c r="B5157" t="s">
        <v>758</v>
      </c>
      <c r="C5157" t="s">
        <v>17968</v>
      </c>
      <c r="D5157" t="s">
        <v>21</v>
      </c>
      <c r="E5157" t="s">
        <v>16</v>
      </c>
      <c r="F5157">
        <v>28217</v>
      </c>
      <c r="G5157">
        <v>35.177896056100003</v>
      </c>
      <c r="H5157">
        <v>-80.878124509100005</v>
      </c>
      <c r="I5157">
        <v>2.5</v>
      </c>
      <c r="J5157">
        <v>7</v>
      </c>
      <c r="K5157">
        <v>1</v>
      </c>
      <c r="L5157" t="s">
        <v>17969</v>
      </c>
    </row>
    <row r="5158" spans="1:12" x14ac:dyDescent="0.2">
      <c r="A5158" t="s">
        <v>17970</v>
      </c>
      <c r="B5158" t="s">
        <v>2144</v>
      </c>
      <c r="C5158" t="s">
        <v>17971</v>
      </c>
      <c r="D5158" t="s">
        <v>21</v>
      </c>
      <c r="E5158" t="s">
        <v>16</v>
      </c>
      <c r="F5158">
        <v>28205</v>
      </c>
      <c r="G5158">
        <v>35.198107200000003</v>
      </c>
      <c r="H5158">
        <v>-80.794280299999997</v>
      </c>
      <c r="I5158">
        <v>2.5</v>
      </c>
      <c r="J5158">
        <v>17</v>
      </c>
      <c r="K5158">
        <v>1</v>
      </c>
      <c r="L5158" t="s">
        <v>2146</v>
      </c>
    </row>
    <row r="5159" spans="1:12" x14ac:dyDescent="0.2">
      <c r="A5159" t="s">
        <v>17972</v>
      </c>
      <c r="B5159" t="s">
        <v>17973</v>
      </c>
      <c r="C5159" t="s">
        <v>17974</v>
      </c>
      <c r="D5159" t="s">
        <v>21</v>
      </c>
      <c r="E5159" t="s">
        <v>16</v>
      </c>
      <c r="F5159">
        <v>28212</v>
      </c>
      <c r="G5159">
        <v>35.202252100000003</v>
      </c>
      <c r="H5159">
        <v>-80.730123699999993</v>
      </c>
      <c r="I5159">
        <v>4</v>
      </c>
      <c r="J5159">
        <v>6</v>
      </c>
      <c r="K5159">
        <v>1</v>
      </c>
      <c r="L5159" t="s">
        <v>17975</v>
      </c>
    </row>
    <row r="5160" spans="1:12" x14ac:dyDescent="0.2">
      <c r="A5160" t="s">
        <v>17976</v>
      </c>
      <c r="B5160" t="s">
        <v>17977</v>
      </c>
      <c r="C5160" t="s">
        <v>17978</v>
      </c>
      <c r="D5160" t="s">
        <v>21</v>
      </c>
      <c r="E5160" t="s">
        <v>16</v>
      </c>
      <c r="F5160">
        <v>28226</v>
      </c>
      <c r="G5160">
        <v>35.085149999999999</v>
      </c>
      <c r="H5160">
        <v>-80.839826700000003</v>
      </c>
      <c r="I5160">
        <v>3.5</v>
      </c>
      <c r="J5160">
        <v>13</v>
      </c>
      <c r="K5160">
        <v>1</v>
      </c>
      <c r="L5160" t="s">
        <v>119</v>
      </c>
    </row>
    <row r="5161" spans="1:12" x14ac:dyDescent="0.2">
      <c r="A5161" t="s">
        <v>17979</v>
      </c>
      <c r="B5161" t="s">
        <v>17980</v>
      </c>
      <c r="C5161" t="s">
        <v>17981</v>
      </c>
      <c r="D5161" t="s">
        <v>21</v>
      </c>
      <c r="E5161" t="s">
        <v>16</v>
      </c>
      <c r="F5161">
        <v>28277</v>
      </c>
      <c r="G5161">
        <v>35.061318999999997</v>
      </c>
      <c r="H5161">
        <v>-80.814423000000005</v>
      </c>
      <c r="I5161">
        <v>3.5</v>
      </c>
      <c r="J5161">
        <v>33</v>
      </c>
      <c r="K5161">
        <v>0</v>
      </c>
      <c r="L5161" t="s">
        <v>264</v>
      </c>
    </row>
    <row r="5162" spans="1:12" x14ac:dyDescent="0.2">
      <c r="A5162" t="s">
        <v>17982</v>
      </c>
      <c r="B5162" t="s">
        <v>17983</v>
      </c>
      <c r="C5162" t="s">
        <v>11712</v>
      </c>
      <c r="D5162" t="s">
        <v>21</v>
      </c>
      <c r="E5162" t="s">
        <v>16</v>
      </c>
      <c r="F5162">
        <v>28262</v>
      </c>
      <c r="G5162">
        <v>35.316627587600003</v>
      </c>
      <c r="H5162">
        <v>-80.740026844400006</v>
      </c>
      <c r="I5162">
        <v>4</v>
      </c>
      <c r="J5162">
        <v>38</v>
      </c>
      <c r="K5162">
        <v>0</v>
      </c>
      <c r="L5162" t="s">
        <v>17984</v>
      </c>
    </row>
    <row r="5163" spans="1:12" x14ac:dyDescent="0.2">
      <c r="A5163" t="s">
        <v>17985</v>
      </c>
      <c r="B5163" t="s">
        <v>17986</v>
      </c>
      <c r="C5163" t="s">
        <v>17987</v>
      </c>
      <c r="D5163" t="s">
        <v>21</v>
      </c>
      <c r="E5163" t="s">
        <v>16</v>
      </c>
      <c r="F5163">
        <v>28277</v>
      </c>
      <c r="G5163">
        <v>35.098450999999997</v>
      </c>
      <c r="H5163">
        <v>-80.775909100000007</v>
      </c>
      <c r="I5163">
        <v>2.5</v>
      </c>
      <c r="J5163">
        <v>18</v>
      </c>
      <c r="K5163">
        <v>0</v>
      </c>
      <c r="L5163" t="s">
        <v>17988</v>
      </c>
    </row>
    <row r="5164" spans="1:12" x14ac:dyDescent="0.2">
      <c r="A5164" t="s">
        <v>17989</v>
      </c>
      <c r="B5164" t="s">
        <v>17990</v>
      </c>
      <c r="C5164" t="s">
        <v>17991</v>
      </c>
      <c r="D5164" t="s">
        <v>21</v>
      </c>
      <c r="E5164" t="s">
        <v>16</v>
      </c>
      <c r="F5164">
        <v>28212</v>
      </c>
      <c r="G5164">
        <v>35.188203000000001</v>
      </c>
      <c r="H5164">
        <v>-80.761037000000002</v>
      </c>
      <c r="I5164">
        <v>4.5</v>
      </c>
      <c r="J5164">
        <v>14</v>
      </c>
      <c r="K5164">
        <v>1</v>
      </c>
      <c r="L5164" t="s">
        <v>3224</v>
      </c>
    </row>
    <row r="5165" spans="1:12" x14ac:dyDescent="0.2">
      <c r="A5165" t="s">
        <v>17992</v>
      </c>
      <c r="B5165" t="s">
        <v>17993</v>
      </c>
      <c r="C5165" t="s">
        <v>17994</v>
      </c>
      <c r="D5165" t="s">
        <v>39</v>
      </c>
      <c r="E5165" t="s">
        <v>16</v>
      </c>
      <c r="F5165">
        <v>28025</v>
      </c>
      <c r="G5165">
        <v>35.447585599999996</v>
      </c>
      <c r="H5165">
        <v>-80.599618100000001</v>
      </c>
      <c r="I5165">
        <v>2.5</v>
      </c>
      <c r="J5165">
        <v>11</v>
      </c>
      <c r="K5165">
        <v>1</v>
      </c>
      <c r="L5165" t="s">
        <v>11034</v>
      </c>
    </row>
    <row r="5166" spans="1:12" x14ac:dyDescent="0.2">
      <c r="A5166" t="s">
        <v>17995</v>
      </c>
      <c r="B5166" t="s">
        <v>17996</v>
      </c>
      <c r="C5166" t="s">
        <v>3418</v>
      </c>
      <c r="D5166" t="s">
        <v>21</v>
      </c>
      <c r="E5166" t="s">
        <v>16</v>
      </c>
      <c r="F5166">
        <v>28273</v>
      </c>
      <c r="G5166">
        <v>35.151373563200004</v>
      </c>
      <c r="H5166">
        <v>-80.954799652099993</v>
      </c>
      <c r="I5166">
        <v>1</v>
      </c>
      <c r="J5166">
        <v>3</v>
      </c>
      <c r="K5166">
        <v>1</v>
      </c>
      <c r="L5166" t="s">
        <v>901</v>
      </c>
    </row>
    <row r="5167" spans="1:12" x14ac:dyDescent="0.2">
      <c r="A5167" t="s">
        <v>17997</v>
      </c>
      <c r="B5167" t="s">
        <v>17998</v>
      </c>
      <c r="C5167" t="s">
        <v>17999</v>
      </c>
      <c r="D5167" t="s">
        <v>135</v>
      </c>
      <c r="E5167" t="s">
        <v>16</v>
      </c>
      <c r="F5167">
        <v>28105</v>
      </c>
      <c r="G5167">
        <v>35.130932999999999</v>
      </c>
      <c r="H5167">
        <v>-80.712254999999999</v>
      </c>
      <c r="I5167">
        <v>5</v>
      </c>
      <c r="J5167">
        <v>7</v>
      </c>
      <c r="K5167">
        <v>1</v>
      </c>
      <c r="L5167" t="s">
        <v>18000</v>
      </c>
    </row>
    <row r="5168" spans="1:12" x14ac:dyDescent="0.2">
      <c r="A5168" t="s">
        <v>18001</v>
      </c>
      <c r="B5168" t="s">
        <v>18002</v>
      </c>
      <c r="C5168" t="s">
        <v>18003</v>
      </c>
      <c r="D5168" t="s">
        <v>21</v>
      </c>
      <c r="E5168" t="s">
        <v>16</v>
      </c>
      <c r="F5168">
        <v>28217</v>
      </c>
      <c r="G5168">
        <v>35.179709000000003</v>
      </c>
      <c r="H5168">
        <v>-80.893023999999997</v>
      </c>
      <c r="I5168">
        <v>3</v>
      </c>
      <c r="J5168">
        <v>24</v>
      </c>
      <c r="K5168">
        <v>1</v>
      </c>
      <c r="L5168" t="s">
        <v>1464</v>
      </c>
    </row>
    <row r="5169" spans="1:12" x14ac:dyDescent="0.2">
      <c r="A5169" t="s">
        <v>18004</v>
      </c>
      <c r="B5169" t="s">
        <v>18005</v>
      </c>
      <c r="C5169" t="s">
        <v>18006</v>
      </c>
      <c r="D5169" t="s">
        <v>21</v>
      </c>
      <c r="E5169" t="s">
        <v>16</v>
      </c>
      <c r="F5169">
        <v>28203</v>
      </c>
      <c r="G5169">
        <v>35.204554399999999</v>
      </c>
      <c r="H5169">
        <v>-80.847656099999995</v>
      </c>
      <c r="I5169">
        <v>3.5</v>
      </c>
      <c r="J5169">
        <v>113</v>
      </c>
      <c r="K5169">
        <v>1</v>
      </c>
      <c r="L5169" t="s">
        <v>18007</v>
      </c>
    </row>
    <row r="5170" spans="1:12" x14ac:dyDescent="0.2">
      <c r="A5170" t="s">
        <v>18008</v>
      </c>
      <c r="B5170" t="s">
        <v>18009</v>
      </c>
      <c r="C5170" t="s">
        <v>18010</v>
      </c>
      <c r="D5170" t="s">
        <v>62</v>
      </c>
      <c r="E5170" t="s">
        <v>16</v>
      </c>
      <c r="F5170">
        <v>28227</v>
      </c>
      <c r="G5170">
        <v>35.174539899999999</v>
      </c>
      <c r="H5170">
        <v>-80.654758099999995</v>
      </c>
      <c r="I5170">
        <v>4.5</v>
      </c>
      <c r="J5170">
        <v>15</v>
      </c>
      <c r="K5170">
        <v>1</v>
      </c>
      <c r="L5170" t="s">
        <v>1319</v>
      </c>
    </row>
    <row r="5171" spans="1:12" x14ac:dyDescent="0.2">
      <c r="A5171" t="s">
        <v>18011</v>
      </c>
      <c r="B5171" t="s">
        <v>6152</v>
      </c>
      <c r="C5171" t="s">
        <v>18012</v>
      </c>
      <c r="D5171" t="s">
        <v>135</v>
      </c>
      <c r="E5171" t="s">
        <v>16</v>
      </c>
      <c r="F5171">
        <v>28105</v>
      </c>
      <c r="G5171">
        <v>35.122593999999999</v>
      </c>
      <c r="H5171">
        <v>-80.706449000000006</v>
      </c>
      <c r="I5171">
        <v>3</v>
      </c>
      <c r="J5171">
        <v>28</v>
      </c>
      <c r="K5171">
        <v>1</v>
      </c>
      <c r="L5171" t="s">
        <v>18013</v>
      </c>
    </row>
    <row r="5172" spans="1:12" x14ac:dyDescent="0.2">
      <c r="A5172" t="s">
        <v>18014</v>
      </c>
      <c r="B5172" t="s">
        <v>18015</v>
      </c>
      <c r="C5172" t="s">
        <v>18016</v>
      </c>
      <c r="D5172" t="s">
        <v>697</v>
      </c>
      <c r="E5172" t="s">
        <v>16</v>
      </c>
      <c r="F5172">
        <v>28037</v>
      </c>
      <c r="G5172">
        <v>35.443502000000002</v>
      </c>
      <c r="H5172">
        <v>-80.997152999999997</v>
      </c>
      <c r="I5172">
        <v>3.5</v>
      </c>
      <c r="J5172">
        <v>17</v>
      </c>
      <c r="K5172">
        <v>1</v>
      </c>
      <c r="L5172" t="s">
        <v>18017</v>
      </c>
    </row>
    <row r="5173" spans="1:12" x14ac:dyDescent="0.2">
      <c r="A5173" t="s">
        <v>18018</v>
      </c>
      <c r="B5173" t="s">
        <v>18019</v>
      </c>
      <c r="C5173" t="s">
        <v>12798</v>
      </c>
      <c r="D5173" t="s">
        <v>21</v>
      </c>
      <c r="E5173" t="s">
        <v>16</v>
      </c>
      <c r="F5173">
        <v>28277</v>
      </c>
      <c r="G5173">
        <v>35.095544084300002</v>
      </c>
      <c r="H5173">
        <v>-80.778589804000006</v>
      </c>
      <c r="I5173">
        <v>4</v>
      </c>
      <c r="J5173">
        <v>6</v>
      </c>
      <c r="K5173">
        <v>1</v>
      </c>
      <c r="L5173" t="s">
        <v>18020</v>
      </c>
    </row>
    <row r="5174" spans="1:12" x14ac:dyDescent="0.2">
      <c r="A5174" t="s">
        <v>18021</v>
      </c>
      <c r="B5174" t="s">
        <v>18022</v>
      </c>
      <c r="C5174" t="s">
        <v>18023</v>
      </c>
      <c r="D5174" t="s">
        <v>39</v>
      </c>
      <c r="E5174" t="s">
        <v>16</v>
      </c>
      <c r="F5174">
        <v>28027</v>
      </c>
      <c r="G5174">
        <v>35.404122800000003</v>
      </c>
      <c r="H5174">
        <v>-80.715211400000001</v>
      </c>
      <c r="I5174">
        <v>3</v>
      </c>
      <c r="J5174">
        <v>3</v>
      </c>
      <c r="K5174">
        <v>1</v>
      </c>
      <c r="L5174" t="s">
        <v>192</v>
      </c>
    </row>
    <row r="5175" spans="1:12" x14ac:dyDescent="0.2">
      <c r="A5175" t="s">
        <v>18024</v>
      </c>
      <c r="B5175" t="s">
        <v>3380</v>
      </c>
      <c r="C5175" t="s">
        <v>18025</v>
      </c>
      <c r="D5175" t="s">
        <v>21</v>
      </c>
      <c r="E5175" t="s">
        <v>16</v>
      </c>
      <c r="F5175">
        <v>28270</v>
      </c>
      <c r="G5175">
        <v>35.138113816100002</v>
      </c>
      <c r="H5175">
        <v>-80.734703242799995</v>
      </c>
      <c r="I5175">
        <v>3.5</v>
      </c>
      <c r="J5175">
        <v>3</v>
      </c>
      <c r="K5175">
        <v>1</v>
      </c>
      <c r="L5175" t="s">
        <v>18026</v>
      </c>
    </row>
    <row r="5176" spans="1:12" x14ac:dyDescent="0.2">
      <c r="A5176" t="s">
        <v>18027</v>
      </c>
      <c r="B5176" t="s">
        <v>18028</v>
      </c>
      <c r="C5176" t="s">
        <v>8459</v>
      </c>
      <c r="D5176" t="s">
        <v>21</v>
      </c>
      <c r="E5176" t="s">
        <v>16</v>
      </c>
      <c r="F5176">
        <v>28202</v>
      </c>
      <c r="G5176">
        <v>35.227949000000002</v>
      </c>
      <c r="H5176">
        <v>-80.843216299999995</v>
      </c>
      <c r="I5176">
        <v>2.5</v>
      </c>
      <c r="J5176">
        <v>30</v>
      </c>
      <c r="K5176">
        <v>0</v>
      </c>
      <c r="L5176" t="s">
        <v>18029</v>
      </c>
    </row>
    <row r="5177" spans="1:12" x14ac:dyDescent="0.2">
      <c r="A5177" t="s">
        <v>18030</v>
      </c>
      <c r="B5177" t="s">
        <v>18031</v>
      </c>
      <c r="C5177" t="s">
        <v>18032</v>
      </c>
      <c r="D5177" t="s">
        <v>21</v>
      </c>
      <c r="E5177" t="s">
        <v>16</v>
      </c>
      <c r="F5177">
        <v>28208</v>
      </c>
      <c r="G5177">
        <v>35.233528999999997</v>
      </c>
      <c r="H5177">
        <v>-80.928332999999995</v>
      </c>
      <c r="I5177">
        <v>3.5</v>
      </c>
      <c r="J5177">
        <v>3</v>
      </c>
      <c r="K5177">
        <v>1</v>
      </c>
      <c r="L5177" t="s">
        <v>18033</v>
      </c>
    </row>
    <row r="5178" spans="1:12" x14ac:dyDescent="0.2">
      <c r="A5178" t="s">
        <v>18034</v>
      </c>
      <c r="B5178" t="s">
        <v>18035</v>
      </c>
      <c r="C5178" t="s">
        <v>18036</v>
      </c>
      <c r="D5178" t="s">
        <v>21</v>
      </c>
      <c r="E5178" t="s">
        <v>16</v>
      </c>
      <c r="F5178">
        <v>28262</v>
      </c>
      <c r="G5178">
        <v>35.310206100000002</v>
      </c>
      <c r="H5178">
        <v>-80.750630000000001</v>
      </c>
      <c r="I5178">
        <v>3</v>
      </c>
      <c r="J5178">
        <v>150</v>
      </c>
      <c r="K5178">
        <v>1</v>
      </c>
      <c r="L5178" t="s">
        <v>753</v>
      </c>
    </row>
    <row r="5179" spans="1:12" x14ac:dyDescent="0.2">
      <c r="A5179" t="s">
        <v>18037</v>
      </c>
      <c r="B5179" t="s">
        <v>18038</v>
      </c>
      <c r="C5179" t="s">
        <v>18039</v>
      </c>
      <c r="D5179" t="s">
        <v>2611</v>
      </c>
      <c r="E5179" t="s">
        <v>16</v>
      </c>
      <c r="F5179">
        <v>28117</v>
      </c>
      <c r="G5179">
        <v>35.518853</v>
      </c>
      <c r="H5179">
        <v>-80.892491699999994</v>
      </c>
      <c r="I5179">
        <v>1</v>
      </c>
      <c r="J5179">
        <v>4</v>
      </c>
      <c r="K5179">
        <v>1</v>
      </c>
      <c r="L5179" t="s">
        <v>18040</v>
      </c>
    </row>
    <row r="5180" spans="1:12" x14ac:dyDescent="0.2">
      <c r="A5180" t="s">
        <v>18041</v>
      </c>
      <c r="B5180" t="s">
        <v>18042</v>
      </c>
      <c r="C5180" t="s">
        <v>18043</v>
      </c>
      <c r="D5180" t="s">
        <v>21</v>
      </c>
      <c r="E5180" t="s">
        <v>16</v>
      </c>
      <c r="F5180">
        <v>28203</v>
      </c>
      <c r="G5180">
        <v>35.209249</v>
      </c>
      <c r="H5180">
        <v>-80.860699999999994</v>
      </c>
      <c r="I5180">
        <v>5</v>
      </c>
      <c r="J5180">
        <v>26</v>
      </c>
      <c r="K5180">
        <v>1</v>
      </c>
      <c r="L5180" t="s">
        <v>8367</v>
      </c>
    </row>
    <row r="5181" spans="1:12" x14ac:dyDescent="0.2">
      <c r="A5181" t="s">
        <v>18044</v>
      </c>
      <c r="B5181" t="s">
        <v>18045</v>
      </c>
      <c r="C5181" t="s">
        <v>18046</v>
      </c>
      <c r="D5181" t="s">
        <v>21</v>
      </c>
      <c r="E5181" t="s">
        <v>16</v>
      </c>
      <c r="F5181">
        <v>28277</v>
      </c>
      <c r="G5181">
        <v>35.041999027099997</v>
      </c>
      <c r="H5181">
        <v>-80.862586498300004</v>
      </c>
      <c r="I5181">
        <v>3.5</v>
      </c>
      <c r="J5181">
        <v>119</v>
      </c>
      <c r="K5181">
        <v>1</v>
      </c>
      <c r="L5181" t="s">
        <v>18047</v>
      </c>
    </row>
    <row r="5182" spans="1:12" x14ac:dyDescent="0.2">
      <c r="A5182" t="s">
        <v>18048</v>
      </c>
      <c r="B5182" t="s">
        <v>18049</v>
      </c>
      <c r="C5182" t="s">
        <v>6784</v>
      </c>
      <c r="D5182" t="s">
        <v>39</v>
      </c>
      <c r="E5182" t="s">
        <v>16</v>
      </c>
      <c r="F5182">
        <v>28027</v>
      </c>
      <c r="G5182">
        <v>35.3700689</v>
      </c>
      <c r="H5182">
        <v>-80.723929799999993</v>
      </c>
      <c r="I5182">
        <v>4.5</v>
      </c>
      <c r="J5182">
        <v>8</v>
      </c>
      <c r="K5182">
        <v>1</v>
      </c>
      <c r="L5182" t="s">
        <v>18050</v>
      </c>
    </row>
    <row r="5183" spans="1:12" x14ac:dyDescent="0.2">
      <c r="A5183" t="s">
        <v>18051</v>
      </c>
      <c r="B5183" t="s">
        <v>18052</v>
      </c>
      <c r="C5183" t="s">
        <v>18053</v>
      </c>
      <c r="D5183" t="s">
        <v>21</v>
      </c>
      <c r="E5183" t="s">
        <v>16</v>
      </c>
      <c r="F5183">
        <v>28273</v>
      </c>
      <c r="G5183">
        <v>35.110906999999997</v>
      </c>
      <c r="H5183">
        <v>-80.883013000000005</v>
      </c>
      <c r="I5183">
        <v>3</v>
      </c>
      <c r="J5183">
        <v>4</v>
      </c>
      <c r="K5183">
        <v>0</v>
      </c>
      <c r="L5183" t="s">
        <v>16906</v>
      </c>
    </row>
    <row r="5184" spans="1:12" x14ac:dyDescent="0.2">
      <c r="A5184" t="s">
        <v>18054</v>
      </c>
      <c r="B5184" t="s">
        <v>18055</v>
      </c>
      <c r="C5184" t="s">
        <v>18056</v>
      </c>
      <c r="D5184" t="s">
        <v>21</v>
      </c>
      <c r="E5184" t="s">
        <v>16</v>
      </c>
      <c r="F5184">
        <v>28269</v>
      </c>
      <c r="G5184">
        <v>35.279851600000001</v>
      </c>
      <c r="H5184">
        <v>-80.794561599999994</v>
      </c>
      <c r="I5184">
        <v>1.5</v>
      </c>
      <c r="J5184">
        <v>7</v>
      </c>
      <c r="K5184">
        <v>1</v>
      </c>
      <c r="L5184" t="s">
        <v>1464</v>
      </c>
    </row>
    <row r="5185" spans="1:12" x14ac:dyDescent="0.2">
      <c r="A5185" t="s">
        <v>18057</v>
      </c>
      <c r="B5185" t="s">
        <v>18058</v>
      </c>
      <c r="C5185" t="s">
        <v>18059</v>
      </c>
      <c r="D5185" t="s">
        <v>21</v>
      </c>
      <c r="E5185" t="s">
        <v>16</v>
      </c>
      <c r="F5185">
        <v>28208</v>
      </c>
      <c r="G5185">
        <v>35.243026800000003</v>
      </c>
      <c r="H5185">
        <v>-80.880490699999996</v>
      </c>
      <c r="I5185">
        <v>1.5</v>
      </c>
      <c r="J5185">
        <v>3</v>
      </c>
      <c r="K5185">
        <v>1</v>
      </c>
      <c r="L5185" t="s">
        <v>1247</v>
      </c>
    </row>
    <row r="5186" spans="1:12" x14ac:dyDescent="0.2">
      <c r="A5186" t="s">
        <v>18060</v>
      </c>
      <c r="B5186" t="s">
        <v>18061</v>
      </c>
      <c r="C5186" t="s">
        <v>18062</v>
      </c>
      <c r="D5186" t="s">
        <v>21</v>
      </c>
      <c r="E5186" t="s">
        <v>16</v>
      </c>
      <c r="F5186">
        <v>28202</v>
      </c>
      <c r="G5186">
        <v>35.225825</v>
      </c>
      <c r="H5186">
        <v>-80.846495000000004</v>
      </c>
      <c r="I5186">
        <v>3</v>
      </c>
      <c r="J5186">
        <v>6</v>
      </c>
      <c r="K5186">
        <v>0</v>
      </c>
      <c r="L5186" t="s">
        <v>264</v>
      </c>
    </row>
    <row r="5187" spans="1:12" x14ac:dyDescent="0.2">
      <c r="A5187" t="s">
        <v>18063</v>
      </c>
      <c r="B5187" t="s">
        <v>18064</v>
      </c>
      <c r="C5187" t="s">
        <v>18065</v>
      </c>
      <c r="D5187" t="s">
        <v>21</v>
      </c>
      <c r="E5187" t="s">
        <v>16</v>
      </c>
      <c r="F5187">
        <v>28217</v>
      </c>
      <c r="G5187">
        <v>35.155526100000003</v>
      </c>
      <c r="H5187">
        <v>-80.875095999999999</v>
      </c>
      <c r="I5187">
        <v>2.5</v>
      </c>
      <c r="J5187">
        <v>4</v>
      </c>
      <c r="K5187">
        <v>1</v>
      </c>
      <c r="L5187" t="s">
        <v>709</v>
      </c>
    </row>
    <row r="5188" spans="1:12" x14ac:dyDescent="0.2">
      <c r="A5188" t="s">
        <v>18066</v>
      </c>
      <c r="B5188" t="s">
        <v>3204</v>
      </c>
      <c r="C5188" t="s">
        <v>18067</v>
      </c>
      <c r="D5188" t="s">
        <v>295</v>
      </c>
      <c r="E5188" t="s">
        <v>16</v>
      </c>
      <c r="F5188">
        <v>28134</v>
      </c>
      <c r="G5188">
        <v>35.088411899999997</v>
      </c>
      <c r="H5188">
        <v>-80.878898000000007</v>
      </c>
      <c r="I5188">
        <v>2</v>
      </c>
      <c r="J5188">
        <v>4</v>
      </c>
      <c r="K5188">
        <v>1</v>
      </c>
      <c r="L5188" t="s">
        <v>7723</v>
      </c>
    </row>
    <row r="5189" spans="1:12" x14ac:dyDescent="0.2">
      <c r="A5189" t="s">
        <v>18068</v>
      </c>
      <c r="B5189" t="s">
        <v>18069</v>
      </c>
      <c r="C5189" t="s">
        <v>18070</v>
      </c>
      <c r="D5189" t="s">
        <v>21</v>
      </c>
      <c r="E5189" t="s">
        <v>16</v>
      </c>
      <c r="F5189">
        <v>28210</v>
      </c>
      <c r="G5189">
        <v>35.117215999999999</v>
      </c>
      <c r="H5189">
        <v>-80.857515000000006</v>
      </c>
      <c r="I5189">
        <v>3.5</v>
      </c>
      <c r="J5189">
        <v>3</v>
      </c>
      <c r="K5189">
        <v>1</v>
      </c>
      <c r="L5189" t="s">
        <v>670</v>
      </c>
    </row>
    <row r="5190" spans="1:12" x14ac:dyDescent="0.2">
      <c r="A5190" t="s">
        <v>18071</v>
      </c>
      <c r="B5190" t="s">
        <v>18072</v>
      </c>
      <c r="C5190" t="s">
        <v>18073</v>
      </c>
      <c r="D5190" t="s">
        <v>135</v>
      </c>
      <c r="E5190" t="s">
        <v>16</v>
      </c>
      <c r="F5190">
        <v>28104</v>
      </c>
      <c r="G5190">
        <v>35.086969600000003</v>
      </c>
      <c r="H5190">
        <v>-80.682170400000004</v>
      </c>
      <c r="I5190">
        <v>5</v>
      </c>
      <c r="J5190">
        <v>4</v>
      </c>
      <c r="K5190">
        <v>1</v>
      </c>
      <c r="L5190" t="s">
        <v>2029</v>
      </c>
    </row>
    <row r="5191" spans="1:12" x14ac:dyDescent="0.2">
      <c r="A5191" t="s">
        <v>18074</v>
      </c>
      <c r="B5191" t="s">
        <v>18075</v>
      </c>
      <c r="C5191" t="s">
        <v>4815</v>
      </c>
      <c r="D5191" t="s">
        <v>21</v>
      </c>
      <c r="E5191" t="s">
        <v>16</v>
      </c>
      <c r="F5191">
        <v>28203</v>
      </c>
      <c r="G5191">
        <v>35.210189700000001</v>
      </c>
      <c r="H5191">
        <v>-80.865148500000004</v>
      </c>
      <c r="I5191">
        <v>1.5</v>
      </c>
      <c r="J5191">
        <v>7</v>
      </c>
      <c r="K5191">
        <v>1</v>
      </c>
      <c r="L5191" t="s">
        <v>256</v>
      </c>
    </row>
    <row r="5192" spans="1:12" x14ac:dyDescent="0.2">
      <c r="A5192" t="s">
        <v>18076</v>
      </c>
      <c r="B5192" t="s">
        <v>3616</v>
      </c>
      <c r="C5192" t="s">
        <v>18077</v>
      </c>
      <c r="D5192" t="s">
        <v>21</v>
      </c>
      <c r="E5192" t="s">
        <v>16</v>
      </c>
      <c r="F5192">
        <v>28277</v>
      </c>
      <c r="G5192">
        <v>35.034718886500002</v>
      </c>
      <c r="H5192">
        <v>-80.807635219800005</v>
      </c>
      <c r="I5192">
        <v>2</v>
      </c>
      <c r="J5192">
        <v>3</v>
      </c>
      <c r="K5192">
        <v>1</v>
      </c>
      <c r="L5192" t="s">
        <v>1421</v>
      </c>
    </row>
    <row r="5193" spans="1:12" x14ac:dyDescent="0.2">
      <c r="A5193" t="s">
        <v>18078</v>
      </c>
      <c r="B5193" t="s">
        <v>18079</v>
      </c>
      <c r="C5193" t="s">
        <v>18080</v>
      </c>
      <c r="D5193" t="s">
        <v>21</v>
      </c>
      <c r="E5193" t="s">
        <v>16</v>
      </c>
      <c r="F5193">
        <v>28262</v>
      </c>
      <c r="G5193">
        <v>35.330750299999998</v>
      </c>
      <c r="H5193">
        <v>-80.738634500000003</v>
      </c>
      <c r="I5193">
        <v>4</v>
      </c>
      <c r="J5193">
        <v>4</v>
      </c>
      <c r="K5193">
        <v>1</v>
      </c>
      <c r="L5193" t="s">
        <v>18081</v>
      </c>
    </row>
    <row r="5194" spans="1:12" x14ac:dyDescent="0.2">
      <c r="A5194" t="s">
        <v>18082</v>
      </c>
      <c r="B5194" t="s">
        <v>1765</v>
      </c>
      <c r="C5194" t="s">
        <v>18083</v>
      </c>
      <c r="D5194" t="s">
        <v>21</v>
      </c>
      <c r="E5194" t="s">
        <v>16</v>
      </c>
      <c r="F5194">
        <v>28211</v>
      </c>
      <c r="G5194">
        <v>35.177752457799997</v>
      </c>
      <c r="H5194">
        <v>-80.799788385599996</v>
      </c>
      <c r="I5194">
        <v>4</v>
      </c>
      <c r="J5194">
        <v>22</v>
      </c>
      <c r="K5194">
        <v>1</v>
      </c>
      <c r="L5194" t="s">
        <v>18084</v>
      </c>
    </row>
    <row r="5195" spans="1:12" x14ac:dyDescent="0.2">
      <c r="A5195" t="s">
        <v>18085</v>
      </c>
      <c r="B5195" t="s">
        <v>18086</v>
      </c>
      <c r="C5195" t="s">
        <v>18087</v>
      </c>
      <c r="D5195" t="s">
        <v>26</v>
      </c>
      <c r="E5195" t="s">
        <v>16</v>
      </c>
      <c r="F5195">
        <v>28078</v>
      </c>
      <c r="G5195">
        <v>35.410233300000002</v>
      </c>
      <c r="H5195">
        <v>-80.847941700000007</v>
      </c>
      <c r="I5195">
        <v>2.5</v>
      </c>
      <c r="J5195">
        <v>3</v>
      </c>
      <c r="K5195">
        <v>1</v>
      </c>
      <c r="L5195" t="s">
        <v>18088</v>
      </c>
    </row>
    <row r="5196" spans="1:12" x14ac:dyDescent="0.2">
      <c r="A5196" t="s">
        <v>18089</v>
      </c>
      <c r="B5196" t="s">
        <v>18090</v>
      </c>
      <c r="C5196" t="s">
        <v>18091</v>
      </c>
      <c r="D5196" t="s">
        <v>21</v>
      </c>
      <c r="E5196" t="s">
        <v>16</v>
      </c>
      <c r="F5196">
        <v>28226</v>
      </c>
      <c r="G5196">
        <v>35.088386</v>
      </c>
      <c r="H5196">
        <v>-80.862881999999999</v>
      </c>
      <c r="I5196">
        <v>3</v>
      </c>
      <c r="J5196">
        <v>8</v>
      </c>
      <c r="K5196">
        <v>1</v>
      </c>
      <c r="L5196" t="s">
        <v>18092</v>
      </c>
    </row>
    <row r="5197" spans="1:12" x14ac:dyDescent="0.2">
      <c r="A5197" t="e">
        <f>-WNHQxsBfE3gRgIdW2vwsQ</f>
        <v>#NAME?</v>
      </c>
      <c r="B5197" t="s">
        <v>18093</v>
      </c>
      <c r="C5197" t="s">
        <v>18094</v>
      </c>
      <c r="D5197" t="s">
        <v>135</v>
      </c>
      <c r="E5197" t="s">
        <v>16</v>
      </c>
      <c r="F5197">
        <v>28105</v>
      </c>
      <c r="G5197">
        <v>35.138221999999999</v>
      </c>
      <c r="H5197">
        <v>-80.683396999999999</v>
      </c>
      <c r="I5197">
        <v>3.5</v>
      </c>
      <c r="J5197">
        <v>11</v>
      </c>
      <c r="K5197">
        <v>0</v>
      </c>
      <c r="L5197" t="s">
        <v>18095</v>
      </c>
    </row>
    <row r="5198" spans="1:12" x14ac:dyDescent="0.2">
      <c r="A5198" t="s">
        <v>18096</v>
      </c>
      <c r="B5198" t="s">
        <v>18097</v>
      </c>
      <c r="D5198" t="s">
        <v>21</v>
      </c>
      <c r="E5198" t="s">
        <v>16</v>
      </c>
      <c r="F5198">
        <v>28210</v>
      </c>
      <c r="G5198">
        <v>35.227672354900001</v>
      </c>
      <c r="H5198">
        <v>-80.842895507799994</v>
      </c>
      <c r="I5198">
        <v>2.5</v>
      </c>
      <c r="J5198">
        <v>3</v>
      </c>
      <c r="K5198">
        <v>1</v>
      </c>
      <c r="L5198" t="s">
        <v>18098</v>
      </c>
    </row>
    <row r="5199" spans="1:12" x14ac:dyDescent="0.2">
      <c r="A5199" t="s">
        <v>18099</v>
      </c>
      <c r="B5199" t="s">
        <v>459</v>
      </c>
      <c r="C5199" t="s">
        <v>18100</v>
      </c>
      <c r="D5199" t="s">
        <v>643</v>
      </c>
      <c r="E5199" t="s">
        <v>16</v>
      </c>
      <c r="F5199">
        <v>28079</v>
      </c>
      <c r="G5199">
        <v>35.083820000000003</v>
      </c>
      <c r="H5199">
        <v>-80.660640000000001</v>
      </c>
      <c r="I5199">
        <v>2.5</v>
      </c>
      <c r="J5199">
        <v>17</v>
      </c>
      <c r="K5199">
        <v>1</v>
      </c>
      <c r="L5199" t="s">
        <v>18101</v>
      </c>
    </row>
    <row r="5200" spans="1:12" x14ac:dyDescent="0.2">
      <c r="A5200" t="s">
        <v>18102</v>
      </c>
      <c r="B5200" t="s">
        <v>18103</v>
      </c>
      <c r="C5200" t="s">
        <v>18104</v>
      </c>
      <c r="D5200" t="s">
        <v>21</v>
      </c>
      <c r="E5200" t="s">
        <v>16</v>
      </c>
      <c r="F5200">
        <v>28215</v>
      </c>
      <c r="G5200">
        <v>35.284078800000003</v>
      </c>
      <c r="H5200">
        <v>-80.672608499999996</v>
      </c>
      <c r="I5200">
        <v>2.5</v>
      </c>
      <c r="J5200">
        <v>23</v>
      </c>
      <c r="K5200">
        <v>1</v>
      </c>
      <c r="L5200" t="s">
        <v>9637</v>
      </c>
    </row>
    <row r="5201" spans="1:12" x14ac:dyDescent="0.2">
      <c r="A5201" t="s">
        <v>18105</v>
      </c>
      <c r="B5201" t="s">
        <v>18106</v>
      </c>
      <c r="C5201" t="s">
        <v>552</v>
      </c>
      <c r="D5201" t="s">
        <v>21</v>
      </c>
      <c r="E5201" t="s">
        <v>16</v>
      </c>
      <c r="F5201">
        <v>28208</v>
      </c>
      <c r="G5201">
        <v>35.220559399999999</v>
      </c>
      <c r="H5201">
        <v>-80.943873699999997</v>
      </c>
      <c r="I5201">
        <v>4</v>
      </c>
      <c r="J5201">
        <v>6</v>
      </c>
      <c r="K5201">
        <v>1</v>
      </c>
      <c r="L5201" t="s">
        <v>18107</v>
      </c>
    </row>
    <row r="5202" spans="1:12" x14ac:dyDescent="0.2">
      <c r="A5202" t="s">
        <v>18108</v>
      </c>
      <c r="B5202" t="s">
        <v>18109</v>
      </c>
      <c r="C5202" t="s">
        <v>18110</v>
      </c>
      <c r="D5202" t="s">
        <v>21</v>
      </c>
      <c r="E5202" t="s">
        <v>16</v>
      </c>
      <c r="F5202">
        <v>28270</v>
      </c>
      <c r="G5202">
        <v>35.145837999999998</v>
      </c>
      <c r="H5202">
        <v>-80.741697000000002</v>
      </c>
      <c r="I5202">
        <v>4.5</v>
      </c>
      <c r="J5202">
        <v>58</v>
      </c>
      <c r="K5202">
        <v>0</v>
      </c>
      <c r="L5202" t="s">
        <v>18111</v>
      </c>
    </row>
    <row r="5203" spans="1:12" x14ac:dyDescent="0.2">
      <c r="A5203" t="s">
        <v>18112</v>
      </c>
      <c r="B5203" t="s">
        <v>18113</v>
      </c>
      <c r="C5203" t="s">
        <v>18114</v>
      </c>
      <c r="D5203" t="s">
        <v>21</v>
      </c>
      <c r="E5203" t="s">
        <v>16</v>
      </c>
      <c r="F5203">
        <v>28213</v>
      </c>
      <c r="G5203">
        <v>35.231402000000003</v>
      </c>
      <c r="H5203">
        <v>-80.845840999999993</v>
      </c>
      <c r="I5203">
        <v>4</v>
      </c>
      <c r="J5203">
        <v>5</v>
      </c>
      <c r="K5203">
        <v>1</v>
      </c>
      <c r="L5203" t="s">
        <v>18115</v>
      </c>
    </row>
    <row r="5204" spans="1:12" x14ac:dyDescent="0.2">
      <c r="A5204" t="s">
        <v>18116</v>
      </c>
      <c r="B5204" t="s">
        <v>18117</v>
      </c>
      <c r="C5204" t="s">
        <v>18118</v>
      </c>
      <c r="D5204" t="s">
        <v>26</v>
      </c>
      <c r="E5204" t="s">
        <v>16</v>
      </c>
      <c r="F5204">
        <v>28078</v>
      </c>
      <c r="G5204">
        <v>35.402878647199998</v>
      </c>
      <c r="H5204">
        <v>-80.839245635599994</v>
      </c>
      <c r="I5204">
        <v>3</v>
      </c>
      <c r="J5204">
        <v>11</v>
      </c>
      <c r="K5204">
        <v>1</v>
      </c>
      <c r="L5204" t="s">
        <v>18119</v>
      </c>
    </row>
    <row r="5205" spans="1:12" x14ac:dyDescent="0.2">
      <c r="A5205" t="e">
        <f>-J6xWAvDJJW4zb7J9YpYOA</f>
        <v>#NAME?</v>
      </c>
      <c r="B5205" t="s">
        <v>18120</v>
      </c>
      <c r="C5205" t="s">
        <v>1456</v>
      </c>
      <c r="D5205" t="s">
        <v>21</v>
      </c>
      <c r="E5205" t="s">
        <v>16</v>
      </c>
      <c r="F5205">
        <v>28202</v>
      </c>
      <c r="G5205">
        <v>35.224616099999999</v>
      </c>
      <c r="H5205">
        <v>-80.846424600000006</v>
      </c>
      <c r="I5205">
        <v>2.5</v>
      </c>
      <c r="J5205">
        <v>10</v>
      </c>
      <c r="K5205">
        <v>0</v>
      </c>
      <c r="L5205" t="s">
        <v>5827</v>
      </c>
    </row>
    <row r="5206" spans="1:12" x14ac:dyDescent="0.2">
      <c r="A5206" t="s">
        <v>18121</v>
      </c>
      <c r="B5206" t="s">
        <v>18122</v>
      </c>
      <c r="C5206" t="s">
        <v>18123</v>
      </c>
      <c r="D5206" t="s">
        <v>39</v>
      </c>
      <c r="E5206" t="s">
        <v>16</v>
      </c>
      <c r="F5206">
        <v>28027</v>
      </c>
      <c r="G5206">
        <v>35.368876</v>
      </c>
      <c r="H5206">
        <v>-80.710645999999997</v>
      </c>
      <c r="I5206">
        <v>3</v>
      </c>
      <c r="J5206">
        <v>11</v>
      </c>
      <c r="K5206">
        <v>1</v>
      </c>
      <c r="L5206" t="s">
        <v>3004</v>
      </c>
    </row>
    <row r="5207" spans="1:12" x14ac:dyDescent="0.2">
      <c r="A5207" t="s">
        <v>18124</v>
      </c>
      <c r="B5207" t="s">
        <v>18125</v>
      </c>
      <c r="C5207" t="s">
        <v>18126</v>
      </c>
      <c r="D5207" t="s">
        <v>21</v>
      </c>
      <c r="E5207" t="s">
        <v>16</v>
      </c>
      <c r="F5207">
        <v>28205</v>
      </c>
      <c r="G5207">
        <v>35.194021999999997</v>
      </c>
      <c r="H5207">
        <v>-80.786803599999999</v>
      </c>
      <c r="I5207">
        <v>5</v>
      </c>
      <c r="J5207">
        <v>9</v>
      </c>
      <c r="K5207">
        <v>1</v>
      </c>
      <c r="L5207" t="s">
        <v>18127</v>
      </c>
    </row>
    <row r="5208" spans="1:12" x14ac:dyDescent="0.2">
      <c r="A5208" t="s">
        <v>18128</v>
      </c>
      <c r="B5208" t="s">
        <v>18129</v>
      </c>
      <c r="C5208" t="s">
        <v>18130</v>
      </c>
      <c r="D5208" t="s">
        <v>26</v>
      </c>
      <c r="E5208" t="s">
        <v>16</v>
      </c>
      <c r="F5208">
        <v>28078</v>
      </c>
      <c r="G5208">
        <v>35.441876000000001</v>
      </c>
      <c r="H5208">
        <v>-80.882878000000005</v>
      </c>
      <c r="I5208">
        <v>4</v>
      </c>
      <c r="J5208">
        <v>7</v>
      </c>
      <c r="K5208">
        <v>1</v>
      </c>
      <c r="L5208" t="s">
        <v>18131</v>
      </c>
    </row>
    <row r="5209" spans="1:12" x14ac:dyDescent="0.2">
      <c r="A5209" t="s">
        <v>18132</v>
      </c>
      <c r="B5209" t="s">
        <v>5107</v>
      </c>
      <c r="C5209" t="s">
        <v>18133</v>
      </c>
      <c r="D5209" t="s">
        <v>135</v>
      </c>
      <c r="E5209" t="s">
        <v>16</v>
      </c>
      <c r="F5209">
        <v>28105</v>
      </c>
      <c r="G5209">
        <v>35.132345999999998</v>
      </c>
      <c r="H5209">
        <v>-80.712075999999996</v>
      </c>
      <c r="I5209">
        <v>3.5</v>
      </c>
      <c r="J5209">
        <v>48</v>
      </c>
      <c r="K5209">
        <v>1</v>
      </c>
      <c r="L5209" t="s">
        <v>18134</v>
      </c>
    </row>
    <row r="5210" spans="1:12" x14ac:dyDescent="0.2">
      <c r="A5210" t="s">
        <v>18135</v>
      </c>
      <c r="B5210" t="s">
        <v>18136</v>
      </c>
      <c r="C5210" t="s">
        <v>18137</v>
      </c>
      <c r="D5210" t="s">
        <v>21</v>
      </c>
      <c r="E5210" t="s">
        <v>16</v>
      </c>
      <c r="F5210">
        <v>28208</v>
      </c>
      <c r="G5210">
        <v>35.235944814600003</v>
      </c>
      <c r="H5210">
        <v>-80.954080393500007</v>
      </c>
      <c r="I5210">
        <v>1.5</v>
      </c>
      <c r="J5210">
        <v>15</v>
      </c>
      <c r="K5210">
        <v>1</v>
      </c>
      <c r="L5210" t="s">
        <v>1010</v>
      </c>
    </row>
    <row r="5211" spans="1:12" x14ac:dyDescent="0.2">
      <c r="A5211" t="s">
        <v>18138</v>
      </c>
      <c r="B5211" t="s">
        <v>18139</v>
      </c>
      <c r="C5211" t="s">
        <v>18140</v>
      </c>
      <c r="D5211" t="s">
        <v>21</v>
      </c>
      <c r="E5211" t="s">
        <v>16</v>
      </c>
      <c r="F5211">
        <v>28269</v>
      </c>
      <c r="G5211">
        <v>35.335618400000001</v>
      </c>
      <c r="H5211">
        <v>-80.835878625600003</v>
      </c>
      <c r="I5211">
        <v>1.5</v>
      </c>
      <c r="J5211">
        <v>6</v>
      </c>
      <c r="K5211">
        <v>1</v>
      </c>
      <c r="L5211" t="s">
        <v>967</v>
      </c>
    </row>
    <row r="5212" spans="1:12" x14ac:dyDescent="0.2">
      <c r="A5212" t="s">
        <v>18141</v>
      </c>
      <c r="B5212" t="s">
        <v>18142</v>
      </c>
      <c r="C5212" t="s">
        <v>18143</v>
      </c>
      <c r="D5212" t="s">
        <v>21</v>
      </c>
      <c r="E5212" t="s">
        <v>16</v>
      </c>
      <c r="F5212">
        <v>28213</v>
      </c>
      <c r="G5212">
        <v>35.3063194</v>
      </c>
      <c r="H5212">
        <v>-80.721658300000001</v>
      </c>
      <c r="I5212">
        <v>3</v>
      </c>
      <c r="J5212">
        <v>14</v>
      </c>
      <c r="K5212">
        <v>1</v>
      </c>
      <c r="L5212" t="s">
        <v>709</v>
      </c>
    </row>
    <row r="5213" spans="1:12" x14ac:dyDescent="0.2">
      <c r="A5213" t="s">
        <v>18144</v>
      </c>
      <c r="B5213" t="s">
        <v>18145</v>
      </c>
      <c r="C5213" t="s">
        <v>18146</v>
      </c>
      <c r="D5213" t="s">
        <v>39</v>
      </c>
      <c r="E5213" t="s">
        <v>16</v>
      </c>
      <c r="F5213">
        <v>28025</v>
      </c>
      <c r="G5213">
        <v>35.413502999999999</v>
      </c>
      <c r="H5213">
        <v>-80.582312000000002</v>
      </c>
      <c r="I5213">
        <v>1.5</v>
      </c>
      <c r="J5213">
        <v>3</v>
      </c>
      <c r="K5213">
        <v>1</v>
      </c>
      <c r="L5213" t="s">
        <v>5796</v>
      </c>
    </row>
    <row r="5214" spans="1:12" x14ac:dyDescent="0.2">
      <c r="A5214" t="s">
        <v>18147</v>
      </c>
      <c r="B5214" t="s">
        <v>6333</v>
      </c>
      <c r="C5214" t="s">
        <v>18148</v>
      </c>
      <c r="D5214" t="s">
        <v>21</v>
      </c>
      <c r="E5214" t="s">
        <v>16</v>
      </c>
      <c r="F5214">
        <v>28208</v>
      </c>
      <c r="G5214">
        <v>35.237031000000002</v>
      </c>
      <c r="H5214">
        <v>-80.880312000000004</v>
      </c>
      <c r="I5214">
        <v>3</v>
      </c>
      <c r="J5214">
        <v>13</v>
      </c>
      <c r="K5214">
        <v>1</v>
      </c>
      <c r="L5214" t="s">
        <v>2198</v>
      </c>
    </row>
    <row r="5215" spans="1:12" x14ac:dyDescent="0.2">
      <c r="A5215" t="s">
        <v>18149</v>
      </c>
      <c r="B5215" t="s">
        <v>5107</v>
      </c>
      <c r="C5215" t="s">
        <v>18150</v>
      </c>
      <c r="D5215" t="s">
        <v>21</v>
      </c>
      <c r="E5215" t="s">
        <v>16</v>
      </c>
      <c r="F5215">
        <v>28227</v>
      </c>
      <c r="G5215">
        <v>35.2110798</v>
      </c>
      <c r="H5215">
        <v>-80.690954000000005</v>
      </c>
      <c r="I5215">
        <v>4</v>
      </c>
      <c r="J5215">
        <v>39</v>
      </c>
      <c r="K5215">
        <v>1</v>
      </c>
      <c r="L5215" t="s">
        <v>18151</v>
      </c>
    </row>
    <row r="5216" spans="1:12" x14ac:dyDescent="0.2">
      <c r="A5216" t="s">
        <v>18152</v>
      </c>
      <c r="B5216" t="s">
        <v>18153</v>
      </c>
      <c r="C5216" t="s">
        <v>18154</v>
      </c>
      <c r="D5216" t="s">
        <v>21</v>
      </c>
      <c r="E5216" t="s">
        <v>16</v>
      </c>
      <c r="F5216">
        <v>28217</v>
      </c>
      <c r="G5216">
        <v>35.173555800000003</v>
      </c>
      <c r="H5216">
        <v>-80.880021900000003</v>
      </c>
      <c r="I5216">
        <v>3.5</v>
      </c>
      <c r="J5216">
        <v>43</v>
      </c>
      <c r="K5216">
        <v>1</v>
      </c>
      <c r="L5216" t="s">
        <v>11045</v>
      </c>
    </row>
    <row r="5217" spans="1:12" x14ac:dyDescent="0.2">
      <c r="A5217" t="s">
        <v>18155</v>
      </c>
      <c r="B5217" t="s">
        <v>18156</v>
      </c>
      <c r="C5217" t="s">
        <v>18157</v>
      </c>
      <c r="D5217" t="s">
        <v>21</v>
      </c>
      <c r="E5217" t="s">
        <v>16</v>
      </c>
      <c r="F5217">
        <v>28202</v>
      </c>
      <c r="G5217">
        <v>35.228364900000003</v>
      </c>
      <c r="H5217">
        <v>-80.842652000000001</v>
      </c>
      <c r="I5217">
        <v>2</v>
      </c>
      <c r="J5217">
        <v>4</v>
      </c>
      <c r="K5217">
        <v>0</v>
      </c>
      <c r="L5217" t="s">
        <v>2819</v>
      </c>
    </row>
    <row r="5218" spans="1:12" x14ac:dyDescent="0.2">
      <c r="A5218" t="s">
        <v>18158</v>
      </c>
      <c r="B5218" t="s">
        <v>8348</v>
      </c>
      <c r="C5218" t="s">
        <v>18159</v>
      </c>
      <c r="D5218" t="s">
        <v>21</v>
      </c>
      <c r="E5218" t="s">
        <v>16</v>
      </c>
      <c r="F5218">
        <v>28210</v>
      </c>
      <c r="G5218">
        <v>35.148095499999997</v>
      </c>
      <c r="H5218">
        <v>-80.831853600000002</v>
      </c>
      <c r="I5218">
        <v>3.5</v>
      </c>
      <c r="J5218">
        <v>203</v>
      </c>
      <c r="K5218">
        <v>1</v>
      </c>
      <c r="L5218" t="s">
        <v>18160</v>
      </c>
    </row>
    <row r="5219" spans="1:12" x14ac:dyDescent="0.2">
      <c r="A5219" t="s">
        <v>18161</v>
      </c>
      <c r="B5219" t="s">
        <v>18162</v>
      </c>
      <c r="C5219" t="s">
        <v>18163</v>
      </c>
      <c r="D5219" t="s">
        <v>21</v>
      </c>
      <c r="E5219" t="s">
        <v>16</v>
      </c>
      <c r="F5219">
        <v>28202</v>
      </c>
      <c r="G5219">
        <v>35.223510400000002</v>
      </c>
      <c r="H5219">
        <v>-80.844179499999996</v>
      </c>
      <c r="I5219">
        <v>1.5</v>
      </c>
      <c r="J5219">
        <v>8</v>
      </c>
      <c r="K5219">
        <v>1</v>
      </c>
      <c r="L5219" t="s">
        <v>18164</v>
      </c>
    </row>
    <row r="5220" spans="1:12" x14ac:dyDescent="0.2">
      <c r="A5220" t="s">
        <v>18165</v>
      </c>
      <c r="B5220" t="s">
        <v>18015</v>
      </c>
      <c r="C5220" t="s">
        <v>18166</v>
      </c>
      <c r="D5220" t="s">
        <v>21</v>
      </c>
      <c r="E5220" t="s">
        <v>16</v>
      </c>
      <c r="F5220">
        <v>28278</v>
      </c>
      <c r="G5220">
        <v>35.167152999999999</v>
      </c>
      <c r="H5220">
        <v>-80.973088000000004</v>
      </c>
      <c r="I5220">
        <v>2.5</v>
      </c>
      <c r="J5220">
        <v>49</v>
      </c>
      <c r="K5220">
        <v>1</v>
      </c>
      <c r="L5220" t="s">
        <v>18167</v>
      </c>
    </row>
    <row r="5221" spans="1:12" x14ac:dyDescent="0.2">
      <c r="A5221" t="s">
        <v>18168</v>
      </c>
      <c r="B5221" t="s">
        <v>18169</v>
      </c>
      <c r="C5221" t="s">
        <v>18170</v>
      </c>
      <c r="D5221" t="s">
        <v>21</v>
      </c>
      <c r="E5221" t="s">
        <v>16</v>
      </c>
      <c r="F5221">
        <v>28205</v>
      </c>
      <c r="G5221">
        <v>35.235999100000001</v>
      </c>
      <c r="H5221">
        <v>-80.803886199999994</v>
      </c>
      <c r="I5221">
        <v>4</v>
      </c>
      <c r="J5221">
        <v>14</v>
      </c>
      <c r="K5221">
        <v>1</v>
      </c>
      <c r="L5221" t="s">
        <v>4734</v>
      </c>
    </row>
    <row r="5222" spans="1:12" x14ac:dyDescent="0.2">
      <c r="A5222" t="s">
        <v>18171</v>
      </c>
      <c r="B5222" t="s">
        <v>15401</v>
      </c>
      <c r="C5222" t="s">
        <v>18172</v>
      </c>
      <c r="D5222" t="s">
        <v>21</v>
      </c>
      <c r="E5222" t="s">
        <v>16</v>
      </c>
      <c r="F5222">
        <v>28277</v>
      </c>
      <c r="G5222">
        <v>35.097338000000001</v>
      </c>
      <c r="H5222">
        <v>-80.778994699999998</v>
      </c>
      <c r="I5222">
        <v>3</v>
      </c>
      <c r="J5222">
        <v>8</v>
      </c>
      <c r="K5222">
        <v>1</v>
      </c>
      <c r="L5222" t="s">
        <v>18173</v>
      </c>
    </row>
    <row r="5223" spans="1:12" x14ac:dyDescent="0.2">
      <c r="A5223" t="s">
        <v>18174</v>
      </c>
      <c r="B5223" t="s">
        <v>18175</v>
      </c>
      <c r="C5223" t="s">
        <v>18176</v>
      </c>
      <c r="D5223" t="s">
        <v>21</v>
      </c>
      <c r="E5223" t="s">
        <v>16</v>
      </c>
      <c r="F5223">
        <v>28217</v>
      </c>
      <c r="G5223">
        <v>35.139381</v>
      </c>
      <c r="H5223">
        <v>-80.884677999999994</v>
      </c>
      <c r="I5223">
        <v>1</v>
      </c>
      <c r="J5223">
        <v>3</v>
      </c>
      <c r="K5223">
        <v>1</v>
      </c>
      <c r="L5223" t="s">
        <v>901</v>
      </c>
    </row>
    <row r="5224" spans="1:12" x14ac:dyDescent="0.2">
      <c r="A5224" t="s">
        <v>18177</v>
      </c>
      <c r="B5224" t="s">
        <v>18178</v>
      </c>
      <c r="C5224" t="s">
        <v>18179</v>
      </c>
      <c r="D5224" t="s">
        <v>21</v>
      </c>
      <c r="E5224" t="s">
        <v>16</v>
      </c>
      <c r="F5224">
        <v>28216</v>
      </c>
      <c r="G5224">
        <v>35.346557099999998</v>
      </c>
      <c r="H5224">
        <v>-80.859616599999995</v>
      </c>
      <c r="I5224">
        <v>1.5</v>
      </c>
      <c r="J5224">
        <v>3</v>
      </c>
      <c r="K5224">
        <v>1</v>
      </c>
      <c r="L5224" t="s">
        <v>18180</v>
      </c>
    </row>
    <row r="5225" spans="1:12" x14ac:dyDescent="0.2">
      <c r="A5225" t="s">
        <v>18181</v>
      </c>
      <c r="B5225" t="s">
        <v>18182</v>
      </c>
      <c r="C5225" t="s">
        <v>18183</v>
      </c>
      <c r="D5225" t="s">
        <v>39</v>
      </c>
      <c r="E5225" t="s">
        <v>16</v>
      </c>
      <c r="F5225">
        <v>28025</v>
      </c>
      <c r="G5225">
        <v>35.4077816</v>
      </c>
      <c r="H5225">
        <v>-80.577846199999996</v>
      </c>
      <c r="I5225">
        <v>5</v>
      </c>
      <c r="J5225">
        <v>3</v>
      </c>
      <c r="K5225">
        <v>1</v>
      </c>
      <c r="L5225" t="s">
        <v>18184</v>
      </c>
    </row>
    <row r="5226" spans="1:12" x14ac:dyDescent="0.2">
      <c r="A5226" t="s">
        <v>18185</v>
      </c>
      <c r="B5226" t="s">
        <v>18186</v>
      </c>
      <c r="C5226" t="s">
        <v>18187</v>
      </c>
      <c r="D5226" t="s">
        <v>21</v>
      </c>
      <c r="E5226" t="s">
        <v>16</v>
      </c>
      <c r="F5226">
        <v>28217</v>
      </c>
      <c r="G5226">
        <v>35.195325099999998</v>
      </c>
      <c r="H5226">
        <v>-80.877028600000003</v>
      </c>
      <c r="I5226">
        <v>4</v>
      </c>
      <c r="J5226">
        <v>13</v>
      </c>
      <c r="K5226">
        <v>1</v>
      </c>
      <c r="L5226" t="s">
        <v>18188</v>
      </c>
    </row>
    <row r="5227" spans="1:12" x14ac:dyDescent="0.2">
      <c r="A5227" t="s">
        <v>18189</v>
      </c>
      <c r="B5227" t="s">
        <v>18190</v>
      </c>
      <c r="C5227" t="s">
        <v>18191</v>
      </c>
      <c r="D5227" t="s">
        <v>21</v>
      </c>
      <c r="E5227" t="s">
        <v>16</v>
      </c>
      <c r="F5227">
        <v>28270</v>
      </c>
      <c r="G5227">
        <v>35.144924400000001</v>
      </c>
      <c r="H5227">
        <v>-80.737257</v>
      </c>
      <c r="I5227">
        <v>4</v>
      </c>
      <c r="J5227">
        <v>40</v>
      </c>
      <c r="K5227">
        <v>1</v>
      </c>
      <c r="L5227" t="s">
        <v>18192</v>
      </c>
    </row>
    <row r="5228" spans="1:12" x14ac:dyDescent="0.2">
      <c r="A5228" t="s">
        <v>18193</v>
      </c>
      <c r="B5228" t="s">
        <v>18194</v>
      </c>
      <c r="C5228" t="s">
        <v>18195</v>
      </c>
      <c r="D5228" t="s">
        <v>2611</v>
      </c>
      <c r="E5228" t="s">
        <v>16</v>
      </c>
      <c r="F5228">
        <v>28117</v>
      </c>
      <c r="G5228">
        <v>35.547927600000001</v>
      </c>
      <c r="H5228">
        <v>-80.849432800000002</v>
      </c>
      <c r="I5228">
        <v>5</v>
      </c>
      <c r="J5228">
        <v>3</v>
      </c>
      <c r="K5228">
        <v>1</v>
      </c>
      <c r="L5228" t="s">
        <v>18196</v>
      </c>
    </row>
    <row r="5229" spans="1:12" x14ac:dyDescent="0.2">
      <c r="A5229" t="s">
        <v>18197</v>
      </c>
      <c r="B5229" t="s">
        <v>18198</v>
      </c>
      <c r="C5229" t="s">
        <v>18199</v>
      </c>
      <c r="D5229" t="s">
        <v>135</v>
      </c>
      <c r="E5229" t="s">
        <v>16</v>
      </c>
      <c r="F5229">
        <v>28105</v>
      </c>
      <c r="G5229">
        <v>35.101704900000001</v>
      </c>
      <c r="H5229">
        <v>-80.681758799999997</v>
      </c>
      <c r="I5229">
        <v>2.5</v>
      </c>
      <c r="J5229">
        <v>7</v>
      </c>
      <c r="K5229">
        <v>1</v>
      </c>
      <c r="L5229" t="s">
        <v>18200</v>
      </c>
    </row>
    <row r="5230" spans="1:12" x14ac:dyDescent="0.2">
      <c r="A5230" t="s">
        <v>18201</v>
      </c>
      <c r="B5230" t="s">
        <v>18202</v>
      </c>
      <c r="C5230" t="s">
        <v>18203</v>
      </c>
      <c r="D5230" t="s">
        <v>21</v>
      </c>
      <c r="E5230" t="s">
        <v>16</v>
      </c>
      <c r="F5230">
        <v>28206</v>
      </c>
      <c r="G5230">
        <v>35.239376800000002</v>
      </c>
      <c r="H5230">
        <v>-80.8456537</v>
      </c>
      <c r="I5230">
        <v>4</v>
      </c>
      <c r="J5230">
        <v>17</v>
      </c>
      <c r="K5230">
        <v>0</v>
      </c>
      <c r="L5230" t="s">
        <v>3430</v>
      </c>
    </row>
    <row r="5231" spans="1:12" x14ac:dyDescent="0.2">
      <c r="A5231" t="s">
        <v>18204</v>
      </c>
      <c r="B5231" t="s">
        <v>18205</v>
      </c>
      <c r="C5231" t="s">
        <v>18206</v>
      </c>
      <c r="D5231" t="s">
        <v>21</v>
      </c>
      <c r="E5231" t="s">
        <v>16</v>
      </c>
      <c r="F5231">
        <v>28203</v>
      </c>
      <c r="G5231">
        <v>35.200000000000003</v>
      </c>
      <c r="H5231">
        <v>-80.852472000000006</v>
      </c>
      <c r="I5231">
        <v>4</v>
      </c>
      <c r="J5231">
        <v>114</v>
      </c>
      <c r="K5231">
        <v>1</v>
      </c>
      <c r="L5231" t="s">
        <v>18207</v>
      </c>
    </row>
    <row r="5232" spans="1:12" x14ac:dyDescent="0.2">
      <c r="A5232" t="s">
        <v>18208</v>
      </c>
      <c r="B5232" t="s">
        <v>2666</v>
      </c>
      <c r="C5232" t="s">
        <v>18209</v>
      </c>
      <c r="D5232" t="s">
        <v>21</v>
      </c>
      <c r="E5232" t="s">
        <v>16</v>
      </c>
      <c r="F5232">
        <v>28207</v>
      </c>
      <c r="G5232">
        <v>35.198560463</v>
      </c>
      <c r="H5232">
        <v>-80.825776308800002</v>
      </c>
      <c r="I5232">
        <v>2.5</v>
      </c>
      <c r="J5232">
        <v>12</v>
      </c>
      <c r="K5232">
        <v>1</v>
      </c>
      <c r="L5232" t="s">
        <v>18210</v>
      </c>
    </row>
    <row r="5233" spans="1:12" x14ac:dyDescent="0.2">
      <c r="A5233" t="s">
        <v>18211</v>
      </c>
      <c r="B5233" t="s">
        <v>18212</v>
      </c>
      <c r="C5233" t="s">
        <v>18213</v>
      </c>
      <c r="D5233" t="s">
        <v>21</v>
      </c>
      <c r="E5233" t="s">
        <v>16</v>
      </c>
      <c r="F5233">
        <v>28214</v>
      </c>
      <c r="G5233">
        <v>35.235709999999997</v>
      </c>
      <c r="H5233">
        <v>-80.945768999999999</v>
      </c>
      <c r="I5233">
        <v>5</v>
      </c>
      <c r="J5233">
        <v>92</v>
      </c>
      <c r="K5233">
        <v>1</v>
      </c>
      <c r="L5233" t="s">
        <v>5735</v>
      </c>
    </row>
    <row r="5234" spans="1:12" x14ac:dyDescent="0.2">
      <c r="A5234" t="s">
        <v>18214</v>
      </c>
      <c r="B5234" t="s">
        <v>2330</v>
      </c>
      <c r="C5234" t="s">
        <v>18215</v>
      </c>
      <c r="D5234" t="s">
        <v>21</v>
      </c>
      <c r="E5234" t="s">
        <v>16</v>
      </c>
      <c r="F5234">
        <v>28210</v>
      </c>
      <c r="G5234">
        <v>35.148195299999998</v>
      </c>
      <c r="H5234">
        <v>-80.833353700000004</v>
      </c>
      <c r="I5234">
        <v>4.5</v>
      </c>
      <c r="J5234">
        <v>15</v>
      </c>
      <c r="K5234">
        <v>1</v>
      </c>
      <c r="L5234" t="s">
        <v>4390</v>
      </c>
    </row>
    <row r="5235" spans="1:12" x14ac:dyDescent="0.2">
      <c r="A5235" t="s">
        <v>18216</v>
      </c>
      <c r="B5235" t="s">
        <v>18217</v>
      </c>
      <c r="C5235" t="s">
        <v>18218</v>
      </c>
      <c r="D5235" t="s">
        <v>21</v>
      </c>
      <c r="E5235" t="s">
        <v>16</v>
      </c>
      <c r="F5235">
        <v>28212</v>
      </c>
      <c r="G5235">
        <v>35.153224000000002</v>
      </c>
      <c r="H5235">
        <v>-80.746123999999995</v>
      </c>
      <c r="I5235">
        <v>1</v>
      </c>
      <c r="J5235">
        <v>3</v>
      </c>
      <c r="K5235">
        <v>1</v>
      </c>
      <c r="L5235" t="s">
        <v>18219</v>
      </c>
    </row>
    <row r="5236" spans="1:12" x14ac:dyDescent="0.2">
      <c r="A5236" t="s">
        <v>18220</v>
      </c>
      <c r="B5236" t="s">
        <v>10313</v>
      </c>
      <c r="C5236" t="s">
        <v>18221</v>
      </c>
      <c r="D5236" t="s">
        <v>21</v>
      </c>
      <c r="E5236" t="s">
        <v>16</v>
      </c>
      <c r="F5236">
        <v>28280</v>
      </c>
      <c r="G5236">
        <v>35.226244600000001</v>
      </c>
      <c r="H5236">
        <v>-80.842952600000004</v>
      </c>
      <c r="I5236">
        <v>4</v>
      </c>
      <c r="J5236">
        <v>31</v>
      </c>
      <c r="K5236">
        <v>1</v>
      </c>
      <c r="L5236" t="s">
        <v>18222</v>
      </c>
    </row>
    <row r="5237" spans="1:12" x14ac:dyDescent="0.2">
      <c r="A5237" t="s">
        <v>18223</v>
      </c>
      <c r="B5237" t="s">
        <v>18224</v>
      </c>
      <c r="C5237" t="s">
        <v>18225</v>
      </c>
      <c r="D5237" t="s">
        <v>21</v>
      </c>
      <c r="E5237" t="s">
        <v>16</v>
      </c>
      <c r="F5237">
        <v>28202</v>
      </c>
      <c r="G5237">
        <v>35.2275006315</v>
      </c>
      <c r="H5237">
        <v>-80.840379553999995</v>
      </c>
      <c r="I5237">
        <v>3.5</v>
      </c>
      <c r="J5237">
        <v>1003</v>
      </c>
      <c r="K5237">
        <v>1</v>
      </c>
      <c r="L5237" t="s">
        <v>18226</v>
      </c>
    </row>
    <row r="5238" spans="1:12" x14ac:dyDescent="0.2">
      <c r="A5238" t="s">
        <v>18227</v>
      </c>
      <c r="B5238" t="s">
        <v>18228</v>
      </c>
      <c r="C5238" t="s">
        <v>18229</v>
      </c>
      <c r="D5238" t="s">
        <v>21</v>
      </c>
      <c r="E5238" t="s">
        <v>16</v>
      </c>
      <c r="F5238">
        <v>28217</v>
      </c>
      <c r="G5238">
        <v>35.141979499999998</v>
      </c>
      <c r="H5238">
        <v>-80.875958600000004</v>
      </c>
      <c r="I5238">
        <v>3.5</v>
      </c>
      <c r="J5238">
        <v>5</v>
      </c>
      <c r="K5238">
        <v>1</v>
      </c>
      <c r="L5238" t="s">
        <v>18230</v>
      </c>
    </row>
    <row r="5239" spans="1:12" x14ac:dyDescent="0.2">
      <c r="A5239" t="s">
        <v>18231</v>
      </c>
      <c r="B5239" t="s">
        <v>18232</v>
      </c>
      <c r="C5239" t="s">
        <v>18233</v>
      </c>
      <c r="D5239" t="s">
        <v>30</v>
      </c>
      <c r="E5239" t="s">
        <v>16</v>
      </c>
      <c r="F5239">
        <v>28054</v>
      </c>
      <c r="G5239">
        <v>35.254654000000002</v>
      </c>
      <c r="H5239">
        <v>-81.171654000000004</v>
      </c>
      <c r="I5239">
        <v>3</v>
      </c>
      <c r="J5239">
        <v>10</v>
      </c>
      <c r="K5239">
        <v>1</v>
      </c>
      <c r="L5239" t="s">
        <v>2349</v>
      </c>
    </row>
    <row r="5240" spans="1:12" x14ac:dyDescent="0.2">
      <c r="A5240" t="s">
        <v>18234</v>
      </c>
      <c r="B5240" t="s">
        <v>18235</v>
      </c>
      <c r="C5240" t="s">
        <v>18236</v>
      </c>
      <c r="D5240" t="s">
        <v>21</v>
      </c>
      <c r="E5240" t="s">
        <v>16</v>
      </c>
      <c r="F5240">
        <v>28202</v>
      </c>
      <c r="G5240">
        <v>35.227895120100001</v>
      </c>
      <c r="H5240">
        <v>-80.841523251599995</v>
      </c>
      <c r="I5240">
        <v>4</v>
      </c>
      <c r="J5240">
        <v>338</v>
      </c>
      <c r="K5240">
        <v>1</v>
      </c>
      <c r="L5240" t="s">
        <v>18237</v>
      </c>
    </row>
    <row r="5241" spans="1:12" x14ac:dyDescent="0.2">
      <c r="A5241" t="s">
        <v>18238</v>
      </c>
      <c r="B5241" t="s">
        <v>18239</v>
      </c>
      <c r="C5241" t="s">
        <v>18240</v>
      </c>
      <c r="D5241" t="s">
        <v>13544</v>
      </c>
      <c r="E5241" t="s">
        <v>16</v>
      </c>
      <c r="F5241">
        <v>28101</v>
      </c>
      <c r="G5241">
        <v>35.245079699999998</v>
      </c>
      <c r="H5241">
        <v>-81.038664699999998</v>
      </c>
      <c r="I5241">
        <v>4</v>
      </c>
      <c r="J5241">
        <v>4</v>
      </c>
      <c r="K5241">
        <v>0</v>
      </c>
      <c r="L5241" t="s">
        <v>291</v>
      </c>
    </row>
    <row r="5242" spans="1:12" x14ac:dyDescent="0.2">
      <c r="A5242" t="s">
        <v>18241</v>
      </c>
      <c r="B5242" t="s">
        <v>18242</v>
      </c>
      <c r="C5242" t="s">
        <v>18243</v>
      </c>
      <c r="D5242" t="s">
        <v>21</v>
      </c>
      <c r="E5242" t="s">
        <v>16</v>
      </c>
      <c r="F5242">
        <v>28202</v>
      </c>
      <c r="G5242">
        <v>35.233922999999997</v>
      </c>
      <c r="H5242">
        <v>-80.850147100000001</v>
      </c>
      <c r="I5242">
        <v>2.5</v>
      </c>
      <c r="J5242">
        <v>16</v>
      </c>
      <c r="K5242">
        <v>1</v>
      </c>
      <c r="L5242" t="s">
        <v>18244</v>
      </c>
    </row>
    <row r="5243" spans="1:12" x14ac:dyDescent="0.2">
      <c r="A5243" t="s">
        <v>18245</v>
      </c>
      <c r="B5243" t="s">
        <v>18246</v>
      </c>
      <c r="C5243" t="s">
        <v>18247</v>
      </c>
      <c r="D5243" t="s">
        <v>21</v>
      </c>
      <c r="E5243" t="s">
        <v>16</v>
      </c>
      <c r="F5243">
        <v>28202</v>
      </c>
      <c r="G5243">
        <v>35.228118899999998</v>
      </c>
      <c r="H5243">
        <v>-80.838730299999995</v>
      </c>
      <c r="I5243">
        <v>4.5</v>
      </c>
      <c r="J5243">
        <v>99</v>
      </c>
      <c r="K5243">
        <v>1</v>
      </c>
      <c r="L5243" t="s">
        <v>18248</v>
      </c>
    </row>
    <row r="5244" spans="1:12" x14ac:dyDescent="0.2">
      <c r="A5244" t="s">
        <v>18249</v>
      </c>
      <c r="B5244" t="s">
        <v>7516</v>
      </c>
      <c r="C5244" t="s">
        <v>18250</v>
      </c>
      <c r="D5244" t="s">
        <v>21</v>
      </c>
      <c r="E5244" t="s">
        <v>16</v>
      </c>
      <c r="F5244">
        <v>28277</v>
      </c>
      <c r="G5244">
        <v>35.053731999999997</v>
      </c>
      <c r="H5244">
        <v>-80.773683000000005</v>
      </c>
      <c r="I5244">
        <v>3</v>
      </c>
      <c r="J5244">
        <v>47</v>
      </c>
      <c r="K5244">
        <v>1</v>
      </c>
      <c r="L5244" t="s">
        <v>18251</v>
      </c>
    </row>
    <row r="5245" spans="1:12" x14ac:dyDescent="0.2">
      <c r="A5245" t="s">
        <v>18252</v>
      </c>
      <c r="B5245" t="s">
        <v>18253</v>
      </c>
      <c r="C5245" t="s">
        <v>18254</v>
      </c>
      <c r="D5245" t="s">
        <v>26</v>
      </c>
      <c r="E5245" t="s">
        <v>16</v>
      </c>
      <c r="F5245">
        <v>28078</v>
      </c>
      <c r="G5245">
        <v>35.428646999999998</v>
      </c>
      <c r="H5245">
        <v>-80.827526000000006</v>
      </c>
      <c r="I5245">
        <v>4</v>
      </c>
      <c r="J5245">
        <v>4</v>
      </c>
      <c r="K5245">
        <v>1</v>
      </c>
      <c r="L5245" t="s">
        <v>18255</v>
      </c>
    </row>
    <row r="5246" spans="1:12" x14ac:dyDescent="0.2">
      <c r="A5246" t="s">
        <v>18256</v>
      </c>
      <c r="B5246" t="s">
        <v>18257</v>
      </c>
      <c r="C5246" t="s">
        <v>18258</v>
      </c>
      <c r="D5246" t="s">
        <v>39</v>
      </c>
      <c r="E5246" t="s">
        <v>16</v>
      </c>
      <c r="F5246">
        <v>28027</v>
      </c>
      <c r="G5246">
        <v>35.380460999999997</v>
      </c>
      <c r="H5246">
        <v>-80.695037999999997</v>
      </c>
      <c r="I5246">
        <v>3.5</v>
      </c>
      <c r="J5246">
        <v>3</v>
      </c>
      <c r="K5246">
        <v>1</v>
      </c>
      <c r="L5246" t="s">
        <v>18259</v>
      </c>
    </row>
    <row r="5247" spans="1:12" x14ac:dyDescent="0.2">
      <c r="A5247" t="s">
        <v>18260</v>
      </c>
      <c r="B5247" t="s">
        <v>18261</v>
      </c>
      <c r="C5247" t="s">
        <v>18262</v>
      </c>
      <c r="D5247" t="s">
        <v>30</v>
      </c>
      <c r="E5247" t="s">
        <v>16</v>
      </c>
      <c r="F5247">
        <v>28054</v>
      </c>
      <c r="G5247">
        <v>35.237475000000003</v>
      </c>
      <c r="H5247">
        <v>-81.176837000000006</v>
      </c>
      <c r="I5247">
        <v>4</v>
      </c>
      <c r="J5247">
        <v>3</v>
      </c>
      <c r="K5247">
        <v>1</v>
      </c>
      <c r="L5247" t="s">
        <v>18263</v>
      </c>
    </row>
    <row r="5248" spans="1:12" x14ac:dyDescent="0.2">
      <c r="A5248" t="s">
        <v>18264</v>
      </c>
      <c r="B5248" t="s">
        <v>604</v>
      </c>
      <c r="C5248" t="s">
        <v>18265</v>
      </c>
      <c r="D5248" t="s">
        <v>21</v>
      </c>
      <c r="E5248" t="s">
        <v>16</v>
      </c>
      <c r="F5248">
        <v>28210</v>
      </c>
      <c r="G5248">
        <v>35.150854000000002</v>
      </c>
      <c r="H5248">
        <v>-80.835842999999997</v>
      </c>
      <c r="I5248">
        <v>4.5</v>
      </c>
      <c r="J5248">
        <v>9</v>
      </c>
      <c r="K5248">
        <v>1</v>
      </c>
      <c r="L5248" t="s">
        <v>18266</v>
      </c>
    </row>
    <row r="5249" spans="1:12" x14ac:dyDescent="0.2">
      <c r="A5249" t="s">
        <v>18267</v>
      </c>
      <c r="B5249" t="s">
        <v>18268</v>
      </c>
      <c r="C5249" t="s">
        <v>18269</v>
      </c>
      <c r="D5249" t="s">
        <v>21</v>
      </c>
      <c r="E5249" t="s">
        <v>16</v>
      </c>
      <c r="F5249">
        <v>28208</v>
      </c>
      <c r="G5249">
        <v>35.228504999999998</v>
      </c>
      <c r="H5249">
        <v>-80.887918999999997</v>
      </c>
      <c r="I5249">
        <v>2</v>
      </c>
      <c r="J5249">
        <v>5</v>
      </c>
      <c r="K5249">
        <v>1</v>
      </c>
      <c r="L5249" t="s">
        <v>901</v>
      </c>
    </row>
    <row r="5250" spans="1:12" x14ac:dyDescent="0.2">
      <c r="A5250" t="s">
        <v>18270</v>
      </c>
      <c r="B5250" t="s">
        <v>18271</v>
      </c>
      <c r="C5250" t="s">
        <v>18272</v>
      </c>
      <c r="D5250" t="s">
        <v>21</v>
      </c>
      <c r="E5250" t="s">
        <v>16</v>
      </c>
      <c r="F5250">
        <v>28215</v>
      </c>
      <c r="G5250">
        <v>35.283048999999998</v>
      </c>
      <c r="H5250">
        <v>-80.670225000000002</v>
      </c>
      <c r="I5250">
        <v>3.5</v>
      </c>
      <c r="J5250">
        <v>3</v>
      </c>
      <c r="K5250">
        <v>1</v>
      </c>
      <c r="L5250" t="s">
        <v>18273</v>
      </c>
    </row>
    <row r="5251" spans="1:12" x14ac:dyDescent="0.2">
      <c r="A5251" t="s">
        <v>18274</v>
      </c>
      <c r="B5251" t="s">
        <v>703</v>
      </c>
      <c r="C5251" t="s">
        <v>18275</v>
      </c>
      <c r="D5251" t="s">
        <v>30</v>
      </c>
      <c r="E5251" t="s">
        <v>16</v>
      </c>
      <c r="F5251">
        <v>28054</v>
      </c>
      <c r="G5251">
        <v>35.260120499999999</v>
      </c>
      <c r="H5251">
        <v>-81.150987000000001</v>
      </c>
      <c r="I5251">
        <v>3.5</v>
      </c>
      <c r="J5251">
        <v>20</v>
      </c>
      <c r="K5251">
        <v>1</v>
      </c>
      <c r="L5251" t="s">
        <v>18276</v>
      </c>
    </row>
    <row r="5252" spans="1:12" x14ac:dyDescent="0.2">
      <c r="A5252" t="s">
        <v>18277</v>
      </c>
      <c r="B5252" t="s">
        <v>18278</v>
      </c>
      <c r="C5252" t="s">
        <v>18279</v>
      </c>
      <c r="D5252" t="s">
        <v>21</v>
      </c>
      <c r="E5252" t="s">
        <v>16</v>
      </c>
      <c r="F5252">
        <v>28203</v>
      </c>
      <c r="G5252">
        <v>35.209245600000003</v>
      </c>
      <c r="H5252">
        <v>-80.860701300000002</v>
      </c>
      <c r="I5252">
        <v>4</v>
      </c>
      <c r="J5252">
        <v>348</v>
      </c>
      <c r="K5252">
        <v>1</v>
      </c>
      <c r="L5252" t="s">
        <v>18280</v>
      </c>
    </row>
    <row r="5253" spans="1:12" x14ac:dyDescent="0.2">
      <c r="A5253" t="s">
        <v>18281</v>
      </c>
      <c r="B5253" t="s">
        <v>18282</v>
      </c>
      <c r="C5253" t="s">
        <v>18283</v>
      </c>
      <c r="D5253" t="s">
        <v>643</v>
      </c>
      <c r="E5253" t="s">
        <v>16</v>
      </c>
      <c r="F5253">
        <v>28079</v>
      </c>
      <c r="G5253">
        <v>35.076126199999997</v>
      </c>
      <c r="H5253">
        <v>-80.650227599999994</v>
      </c>
      <c r="I5253">
        <v>5</v>
      </c>
      <c r="J5253">
        <v>4</v>
      </c>
      <c r="K5253">
        <v>1</v>
      </c>
      <c r="L5253" t="s">
        <v>18284</v>
      </c>
    </row>
    <row r="5254" spans="1:12" x14ac:dyDescent="0.2">
      <c r="A5254" t="s">
        <v>18285</v>
      </c>
      <c r="B5254" t="s">
        <v>446</v>
      </c>
      <c r="C5254" t="s">
        <v>18286</v>
      </c>
      <c r="D5254" t="s">
        <v>21</v>
      </c>
      <c r="E5254" t="s">
        <v>16</v>
      </c>
      <c r="F5254">
        <v>28262</v>
      </c>
      <c r="G5254">
        <v>35.313481000000003</v>
      </c>
      <c r="H5254">
        <v>-80.743116999999998</v>
      </c>
      <c r="I5254">
        <v>3.5</v>
      </c>
      <c r="J5254">
        <v>49</v>
      </c>
      <c r="K5254">
        <v>1</v>
      </c>
      <c r="L5254" t="s">
        <v>1997</v>
      </c>
    </row>
    <row r="5255" spans="1:12" x14ac:dyDescent="0.2">
      <c r="A5255" t="s">
        <v>18287</v>
      </c>
      <c r="B5255" t="s">
        <v>18288</v>
      </c>
      <c r="C5255" t="s">
        <v>18289</v>
      </c>
      <c r="D5255" t="s">
        <v>295</v>
      </c>
      <c r="E5255" t="s">
        <v>16</v>
      </c>
      <c r="F5255">
        <v>28134</v>
      </c>
      <c r="G5255">
        <v>35.076846000000003</v>
      </c>
      <c r="H5255">
        <v>-80.879653000000005</v>
      </c>
      <c r="I5255">
        <v>3.5</v>
      </c>
      <c r="J5255">
        <v>27</v>
      </c>
      <c r="K5255">
        <v>1</v>
      </c>
      <c r="L5255" t="s">
        <v>18290</v>
      </c>
    </row>
    <row r="5256" spans="1:12" x14ac:dyDescent="0.2">
      <c r="A5256" t="s">
        <v>18291</v>
      </c>
      <c r="B5256" t="s">
        <v>18292</v>
      </c>
      <c r="C5256" t="s">
        <v>18293</v>
      </c>
      <c r="D5256" t="s">
        <v>15</v>
      </c>
      <c r="E5256" t="s">
        <v>16</v>
      </c>
      <c r="F5256">
        <v>28031</v>
      </c>
      <c r="G5256">
        <v>35.482225999999997</v>
      </c>
      <c r="H5256">
        <v>-80.880550999999997</v>
      </c>
      <c r="I5256">
        <v>5</v>
      </c>
      <c r="J5256">
        <v>3</v>
      </c>
      <c r="K5256">
        <v>1</v>
      </c>
      <c r="L5256" t="s">
        <v>18294</v>
      </c>
    </row>
    <row r="5257" spans="1:12" x14ac:dyDescent="0.2">
      <c r="A5257" t="s">
        <v>18295</v>
      </c>
      <c r="B5257" t="s">
        <v>18296</v>
      </c>
      <c r="C5257" t="s">
        <v>18297</v>
      </c>
      <c r="D5257" t="s">
        <v>21</v>
      </c>
      <c r="E5257" t="s">
        <v>16</v>
      </c>
      <c r="F5257">
        <v>28273</v>
      </c>
      <c r="G5257">
        <v>35.152242999999999</v>
      </c>
      <c r="H5257">
        <v>-80.978329000000002</v>
      </c>
      <c r="I5257">
        <v>5</v>
      </c>
      <c r="J5257">
        <v>3</v>
      </c>
      <c r="K5257">
        <v>1</v>
      </c>
      <c r="L5257" t="s">
        <v>18298</v>
      </c>
    </row>
    <row r="5258" spans="1:12" x14ac:dyDescent="0.2">
      <c r="A5258" t="s">
        <v>18299</v>
      </c>
      <c r="B5258" t="s">
        <v>18300</v>
      </c>
      <c r="C5258" t="s">
        <v>18301</v>
      </c>
      <c r="D5258" t="s">
        <v>39</v>
      </c>
      <c r="E5258" t="s">
        <v>16</v>
      </c>
      <c r="F5258">
        <v>28027</v>
      </c>
      <c r="G5258">
        <v>35.3972525155</v>
      </c>
      <c r="H5258">
        <v>-80.609129168300001</v>
      </c>
      <c r="I5258">
        <v>4</v>
      </c>
      <c r="J5258">
        <v>55</v>
      </c>
      <c r="K5258">
        <v>1</v>
      </c>
      <c r="L5258" t="s">
        <v>18302</v>
      </c>
    </row>
    <row r="5259" spans="1:12" x14ac:dyDescent="0.2">
      <c r="A5259" t="s">
        <v>18303</v>
      </c>
      <c r="B5259" t="s">
        <v>18304</v>
      </c>
      <c r="D5259" t="s">
        <v>18305</v>
      </c>
      <c r="E5259" t="s">
        <v>16</v>
      </c>
      <c r="F5259">
        <v>29715</v>
      </c>
      <c r="G5259">
        <v>35.018217</v>
      </c>
      <c r="H5259">
        <v>-80.9318332</v>
      </c>
      <c r="I5259">
        <v>3</v>
      </c>
      <c r="J5259">
        <v>6</v>
      </c>
      <c r="K5259">
        <v>1</v>
      </c>
      <c r="L5259" t="s">
        <v>18306</v>
      </c>
    </row>
    <row r="5260" spans="1:12" x14ac:dyDescent="0.2">
      <c r="A5260" t="s">
        <v>18307</v>
      </c>
      <c r="B5260" t="s">
        <v>18308</v>
      </c>
      <c r="C5260" t="s">
        <v>3960</v>
      </c>
      <c r="D5260" t="s">
        <v>21</v>
      </c>
      <c r="E5260" t="s">
        <v>16</v>
      </c>
      <c r="F5260">
        <v>28216</v>
      </c>
      <c r="G5260">
        <v>35.352550620300001</v>
      </c>
      <c r="H5260">
        <v>-80.850526259999995</v>
      </c>
      <c r="I5260">
        <v>2.5</v>
      </c>
      <c r="J5260">
        <v>3</v>
      </c>
      <c r="K5260">
        <v>1</v>
      </c>
      <c r="L5260" t="s">
        <v>1421</v>
      </c>
    </row>
    <row r="5261" spans="1:12" x14ac:dyDescent="0.2">
      <c r="A5261" t="s">
        <v>18309</v>
      </c>
      <c r="B5261" t="s">
        <v>18310</v>
      </c>
      <c r="C5261" t="s">
        <v>18311</v>
      </c>
      <c r="D5261" t="s">
        <v>643</v>
      </c>
      <c r="E5261" t="s">
        <v>16</v>
      </c>
      <c r="F5261">
        <v>28079</v>
      </c>
      <c r="G5261">
        <v>35.084299299999998</v>
      </c>
      <c r="H5261">
        <v>-80.658919299999994</v>
      </c>
      <c r="I5261">
        <v>4.5</v>
      </c>
      <c r="J5261">
        <v>6</v>
      </c>
      <c r="K5261">
        <v>1</v>
      </c>
      <c r="L5261" t="s">
        <v>18312</v>
      </c>
    </row>
    <row r="5262" spans="1:12" x14ac:dyDescent="0.2">
      <c r="A5262" t="s">
        <v>18313</v>
      </c>
      <c r="B5262" t="s">
        <v>18314</v>
      </c>
      <c r="C5262" t="s">
        <v>18315</v>
      </c>
      <c r="D5262" t="s">
        <v>21</v>
      </c>
      <c r="E5262" t="s">
        <v>16</v>
      </c>
      <c r="F5262">
        <v>28212</v>
      </c>
      <c r="G5262">
        <v>35.187818999999998</v>
      </c>
      <c r="H5262">
        <v>-80.757383000000004</v>
      </c>
      <c r="I5262">
        <v>4</v>
      </c>
      <c r="J5262">
        <v>13</v>
      </c>
      <c r="K5262">
        <v>0</v>
      </c>
      <c r="L5262" t="s">
        <v>1056</v>
      </c>
    </row>
    <row r="5263" spans="1:12" x14ac:dyDescent="0.2">
      <c r="A5263" t="s">
        <v>18316</v>
      </c>
      <c r="B5263" t="s">
        <v>18317</v>
      </c>
      <c r="C5263" t="s">
        <v>18318</v>
      </c>
      <c r="D5263" t="s">
        <v>21</v>
      </c>
      <c r="E5263" t="s">
        <v>16</v>
      </c>
      <c r="F5263">
        <v>28262</v>
      </c>
      <c r="G5263">
        <v>35.309230099499999</v>
      </c>
      <c r="H5263">
        <v>-80.7558631088</v>
      </c>
      <c r="I5263">
        <v>3</v>
      </c>
      <c r="J5263">
        <v>77</v>
      </c>
      <c r="K5263">
        <v>1</v>
      </c>
      <c r="L5263" t="s">
        <v>18319</v>
      </c>
    </row>
    <row r="5264" spans="1:12" x14ac:dyDescent="0.2">
      <c r="A5264" t="s">
        <v>18320</v>
      </c>
      <c r="B5264" t="s">
        <v>18321</v>
      </c>
      <c r="C5264" t="s">
        <v>18322</v>
      </c>
      <c r="D5264" t="s">
        <v>21</v>
      </c>
      <c r="E5264" t="s">
        <v>16</v>
      </c>
      <c r="F5264">
        <v>28208</v>
      </c>
      <c r="G5264">
        <v>35.224437299999998</v>
      </c>
      <c r="H5264">
        <v>-80.920374300000006</v>
      </c>
      <c r="I5264">
        <v>1.5</v>
      </c>
      <c r="J5264">
        <v>51</v>
      </c>
      <c r="K5264">
        <v>1</v>
      </c>
      <c r="L5264" t="s">
        <v>18323</v>
      </c>
    </row>
    <row r="5265" spans="1:12" x14ac:dyDescent="0.2">
      <c r="A5265" t="s">
        <v>18324</v>
      </c>
      <c r="B5265" t="s">
        <v>18325</v>
      </c>
      <c r="C5265" t="s">
        <v>18326</v>
      </c>
      <c r="D5265" t="s">
        <v>21</v>
      </c>
      <c r="E5265" t="s">
        <v>16</v>
      </c>
      <c r="F5265">
        <v>28204</v>
      </c>
      <c r="G5265">
        <v>35.214859799999999</v>
      </c>
      <c r="H5265">
        <v>-80.823894800000005</v>
      </c>
      <c r="I5265">
        <v>3</v>
      </c>
      <c r="J5265">
        <v>3</v>
      </c>
      <c r="K5265">
        <v>1</v>
      </c>
      <c r="L5265" t="s">
        <v>18327</v>
      </c>
    </row>
    <row r="5266" spans="1:12" x14ac:dyDescent="0.2">
      <c r="A5266" t="s">
        <v>18328</v>
      </c>
      <c r="B5266" t="s">
        <v>18329</v>
      </c>
      <c r="C5266" t="s">
        <v>18330</v>
      </c>
      <c r="D5266" t="s">
        <v>21</v>
      </c>
      <c r="E5266" t="s">
        <v>16</v>
      </c>
      <c r="F5266">
        <v>28277</v>
      </c>
      <c r="G5266">
        <v>35.053471899999998</v>
      </c>
      <c r="H5266">
        <v>-80.851911900000005</v>
      </c>
      <c r="I5266">
        <v>5</v>
      </c>
      <c r="J5266">
        <v>3</v>
      </c>
      <c r="K5266">
        <v>1</v>
      </c>
      <c r="L5266" t="s">
        <v>188</v>
      </c>
    </row>
    <row r="5267" spans="1:12" x14ac:dyDescent="0.2">
      <c r="A5267" t="s">
        <v>18331</v>
      </c>
      <c r="B5267" t="s">
        <v>18332</v>
      </c>
      <c r="C5267" t="s">
        <v>18333</v>
      </c>
      <c r="D5267" t="s">
        <v>21</v>
      </c>
      <c r="E5267" t="s">
        <v>16</v>
      </c>
      <c r="F5267">
        <v>28217</v>
      </c>
      <c r="G5267">
        <v>35.154806999999998</v>
      </c>
      <c r="H5267">
        <v>-80.876560499999997</v>
      </c>
      <c r="I5267">
        <v>3.5</v>
      </c>
      <c r="J5267">
        <v>80</v>
      </c>
      <c r="K5267">
        <v>1</v>
      </c>
      <c r="L5267" t="s">
        <v>18334</v>
      </c>
    </row>
    <row r="5268" spans="1:12" x14ac:dyDescent="0.2">
      <c r="A5268" t="s">
        <v>18335</v>
      </c>
      <c r="B5268" t="s">
        <v>1012</v>
      </c>
      <c r="C5268" t="s">
        <v>18336</v>
      </c>
      <c r="D5268" t="s">
        <v>21</v>
      </c>
      <c r="E5268" t="s">
        <v>16</v>
      </c>
      <c r="F5268">
        <v>28269</v>
      </c>
      <c r="G5268">
        <v>35.311318499999999</v>
      </c>
      <c r="H5268">
        <v>-80.838319499999997</v>
      </c>
      <c r="I5268">
        <v>2</v>
      </c>
      <c r="J5268">
        <v>18</v>
      </c>
      <c r="K5268">
        <v>1</v>
      </c>
      <c r="L5268" t="s">
        <v>1323</v>
      </c>
    </row>
    <row r="5269" spans="1:12" x14ac:dyDescent="0.2">
      <c r="A5269" t="s">
        <v>18337</v>
      </c>
      <c r="B5269" t="s">
        <v>18338</v>
      </c>
      <c r="C5269" t="s">
        <v>18339</v>
      </c>
      <c r="D5269" t="s">
        <v>30</v>
      </c>
      <c r="E5269" t="s">
        <v>16</v>
      </c>
      <c r="F5269">
        <v>28054</v>
      </c>
      <c r="G5269">
        <v>35.215705</v>
      </c>
      <c r="H5269">
        <v>-81.165017000000006</v>
      </c>
      <c r="I5269">
        <v>4.5</v>
      </c>
      <c r="J5269">
        <v>3</v>
      </c>
      <c r="K5269">
        <v>1</v>
      </c>
      <c r="L5269" t="s">
        <v>1319</v>
      </c>
    </row>
    <row r="5270" spans="1:12" x14ac:dyDescent="0.2">
      <c r="A5270" t="s">
        <v>18340</v>
      </c>
      <c r="B5270" t="s">
        <v>18341</v>
      </c>
      <c r="C5270" t="s">
        <v>18342</v>
      </c>
      <c r="D5270" t="s">
        <v>21</v>
      </c>
      <c r="E5270" t="s">
        <v>16</v>
      </c>
      <c r="F5270">
        <v>28078</v>
      </c>
      <c r="G5270">
        <v>35.352097700000002</v>
      </c>
      <c r="H5270">
        <v>-80.8488775</v>
      </c>
      <c r="I5270">
        <v>4.5</v>
      </c>
      <c r="J5270">
        <v>19</v>
      </c>
      <c r="K5270">
        <v>1</v>
      </c>
      <c r="L5270" t="s">
        <v>18343</v>
      </c>
    </row>
    <row r="5271" spans="1:12" x14ac:dyDescent="0.2">
      <c r="A5271" t="s">
        <v>18344</v>
      </c>
      <c r="B5271" t="s">
        <v>18345</v>
      </c>
      <c r="C5271" t="s">
        <v>18346</v>
      </c>
      <c r="D5271" t="s">
        <v>21</v>
      </c>
      <c r="E5271" t="s">
        <v>16</v>
      </c>
      <c r="F5271">
        <v>28203</v>
      </c>
      <c r="G5271">
        <v>35.208433900000003</v>
      </c>
      <c r="H5271">
        <v>-80.861272999999997</v>
      </c>
      <c r="I5271">
        <v>5</v>
      </c>
      <c r="J5271">
        <v>3</v>
      </c>
      <c r="K5271">
        <v>0</v>
      </c>
      <c r="L5271" t="s">
        <v>1071</v>
      </c>
    </row>
    <row r="5272" spans="1:12" x14ac:dyDescent="0.2">
      <c r="A5272" t="s">
        <v>18347</v>
      </c>
      <c r="B5272" t="s">
        <v>18348</v>
      </c>
      <c r="C5272" t="s">
        <v>18349</v>
      </c>
      <c r="D5272" t="s">
        <v>21</v>
      </c>
      <c r="E5272" t="s">
        <v>16</v>
      </c>
      <c r="F5272">
        <v>28273</v>
      </c>
      <c r="G5272">
        <v>35.1197965</v>
      </c>
      <c r="H5272">
        <v>-80.913608999999994</v>
      </c>
      <c r="I5272">
        <v>2.5</v>
      </c>
      <c r="J5272">
        <v>3</v>
      </c>
      <c r="K5272">
        <v>1</v>
      </c>
      <c r="L5272" t="s">
        <v>18350</v>
      </c>
    </row>
    <row r="5273" spans="1:12" x14ac:dyDescent="0.2">
      <c r="A5273" t="s">
        <v>18351</v>
      </c>
      <c r="B5273" t="s">
        <v>18352</v>
      </c>
      <c r="C5273" t="s">
        <v>18353</v>
      </c>
      <c r="D5273" t="s">
        <v>62</v>
      </c>
      <c r="E5273" t="s">
        <v>16</v>
      </c>
      <c r="F5273">
        <v>28227</v>
      </c>
      <c r="G5273">
        <v>35.174400800000001</v>
      </c>
      <c r="H5273">
        <v>-80.657358900000006</v>
      </c>
      <c r="I5273">
        <v>4.5</v>
      </c>
      <c r="J5273">
        <v>8</v>
      </c>
      <c r="K5273">
        <v>1</v>
      </c>
      <c r="L5273" t="s">
        <v>18354</v>
      </c>
    </row>
    <row r="5274" spans="1:12" x14ac:dyDescent="0.2">
      <c r="A5274" t="s">
        <v>18355</v>
      </c>
      <c r="B5274" t="s">
        <v>18356</v>
      </c>
      <c r="C5274" t="s">
        <v>18357</v>
      </c>
      <c r="D5274" t="s">
        <v>21</v>
      </c>
      <c r="E5274" t="s">
        <v>16</v>
      </c>
      <c r="F5274">
        <v>28277</v>
      </c>
      <c r="G5274">
        <v>35.053156199999997</v>
      </c>
      <c r="H5274">
        <v>-80.847126399999993</v>
      </c>
      <c r="I5274">
        <v>4</v>
      </c>
      <c r="J5274">
        <v>197</v>
      </c>
      <c r="K5274">
        <v>1</v>
      </c>
      <c r="L5274" t="s">
        <v>18358</v>
      </c>
    </row>
    <row r="5275" spans="1:12" x14ac:dyDescent="0.2">
      <c r="A5275" t="s">
        <v>18359</v>
      </c>
      <c r="B5275" t="s">
        <v>18360</v>
      </c>
      <c r="C5275" t="s">
        <v>18361</v>
      </c>
      <c r="D5275" t="s">
        <v>135</v>
      </c>
      <c r="E5275" t="s">
        <v>16</v>
      </c>
      <c r="F5275">
        <v>28105</v>
      </c>
      <c r="G5275">
        <v>35.099609000000001</v>
      </c>
      <c r="H5275">
        <v>-80.722876999999997</v>
      </c>
      <c r="I5275">
        <v>4.5</v>
      </c>
      <c r="J5275">
        <v>23</v>
      </c>
      <c r="K5275">
        <v>1</v>
      </c>
      <c r="L5275" t="s">
        <v>2349</v>
      </c>
    </row>
    <row r="5276" spans="1:12" x14ac:dyDescent="0.2">
      <c r="A5276" t="s">
        <v>18362</v>
      </c>
      <c r="B5276" t="s">
        <v>18363</v>
      </c>
      <c r="C5276" t="s">
        <v>18364</v>
      </c>
      <c r="D5276" t="s">
        <v>21</v>
      </c>
      <c r="E5276" t="s">
        <v>16</v>
      </c>
      <c r="F5276">
        <v>28263</v>
      </c>
      <c r="G5276">
        <v>35.215127000000003</v>
      </c>
      <c r="H5276">
        <v>-80.856881000000001</v>
      </c>
      <c r="I5276">
        <v>3.5</v>
      </c>
      <c r="J5276">
        <v>5</v>
      </c>
      <c r="K5276">
        <v>0</v>
      </c>
      <c r="L5276" t="s">
        <v>963</v>
      </c>
    </row>
    <row r="5277" spans="1:12" x14ac:dyDescent="0.2">
      <c r="A5277" t="s">
        <v>18365</v>
      </c>
      <c r="B5277" t="s">
        <v>18366</v>
      </c>
      <c r="C5277" t="s">
        <v>18367</v>
      </c>
      <c r="D5277" t="s">
        <v>21</v>
      </c>
      <c r="E5277" t="s">
        <v>16</v>
      </c>
      <c r="F5277">
        <v>28216</v>
      </c>
      <c r="G5277">
        <v>35.284385123600003</v>
      </c>
      <c r="H5277">
        <v>-80.904422359999998</v>
      </c>
      <c r="I5277">
        <v>2</v>
      </c>
      <c r="J5277">
        <v>17</v>
      </c>
      <c r="K5277">
        <v>1</v>
      </c>
      <c r="L5277" t="s">
        <v>18368</v>
      </c>
    </row>
    <row r="5278" spans="1:12" x14ac:dyDescent="0.2">
      <c r="A5278" t="s">
        <v>18369</v>
      </c>
      <c r="B5278" t="s">
        <v>18370</v>
      </c>
      <c r="C5278" t="s">
        <v>18371</v>
      </c>
      <c r="D5278" t="s">
        <v>21</v>
      </c>
      <c r="E5278" t="s">
        <v>16</v>
      </c>
      <c r="F5278">
        <v>28227</v>
      </c>
      <c r="G5278">
        <v>35.171981000000002</v>
      </c>
      <c r="H5278">
        <v>-80.708502899999999</v>
      </c>
      <c r="I5278">
        <v>4.5</v>
      </c>
      <c r="J5278">
        <v>5</v>
      </c>
      <c r="K5278">
        <v>0</v>
      </c>
      <c r="L5278" t="s">
        <v>14646</v>
      </c>
    </row>
    <row r="5279" spans="1:12" x14ac:dyDescent="0.2">
      <c r="A5279" t="s">
        <v>18372</v>
      </c>
      <c r="B5279" t="s">
        <v>11162</v>
      </c>
      <c r="C5279" t="s">
        <v>18373</v>
      </c>
      <c r="D5279" t="s">
        <v>21</v>
      </c>
      <c r="E5279" t="s">
        <v>16</v>
      </c>
      <c r="F5279">
        <v>28208</v>
      </c>
      <c r="G5279">
        <v>35.210917600000002</v>
      </c>
      <c r="H5279">
        <v>-80.906450300000003</v>
      </c>
      <c r="I5279">
        <v>4</v>
      </c>
      <c r="J5279">
        <v>9</v>
      </c>
      <c r="K5279">
        <v>1</v>
      </c>
      <c r="L5279" t="s">
        <v>1547</v>
      </c>
    </row>
    <row r="5280" spans="1:12" x14ac:dyDescent="0.2">
      <c r="A5280" t="s">
        <v>18374</v>
      </c>
      <c r="B5280" t="s">
        <v>1822</v>
      </c>
      <c r="C5280" t="s">
        <v>18375</v>
      </c>
      <c r="D5280" t="s">
        <v>21</v>
      </c>
      <c r="E5280" t="s">
        <v>16</v>
      </c>
      <c r="F5280">
        <v>28208</v>
      </c>
      <c r="G5280">
        <v>35.2445168</v>
      </c>
      <c r="H5280">
        <v>-80.892815799999994</v>
      </c>
      <c r="I5280">
        <v>3</v>
      </c>
      <c r="J5280">
        <v>4</v>
      </c>
      <c r="K5280">
        <v>1</v>
      </c>
      <c r="L5280" t="s">
        <v>18376</v>
      </c>
    </row>
    <row r="5281" spans="1:12" x14ac:dyDescent="0.2">
      <c r="A5281" t="s">
        <v>18377</v>
      </c>
      <c r="B5281" t="s">
        <v>18378</v>
      </c>
      <c r="C5281" t="s">
        <v>18379</v>
      </c>
      <c r="D5281" t="s">
        <v>21</v>
      </c>
      <c r="E5281" t="s">
        <v>16</v>
      </c>
      <c r="F5281">
        <v>28262</v>
      </c>
      <c r="G5281">
        <v>35.305138499999998</v>
      </c>
      <c r="H5281">
        <v>-80.746645000000001</v>
      </c>
      <c r="I5281">
        <v>2</v>
      </c>
      <c r="J5281">
        <v>3</v>
      </c>
      <c r="K5281">
        <v>1</v>
      </c>
      <c r="L5281" t="s">
        <v>18380</v>
      </c>
    </row>
    <row r="5282" spans="1:12" x14ac:dyDescent="0.2">
      <c r="A5282" t="s">
        <v>18381</v>
      </c>
      <c r="B5282" t="s">
        <v>18382</v>
      </c>
      <c r="C5282" t="s">
        <v>18383</v>
      </c>
      <c r="D5282" t="s">
        <v>135</v>
      </c>
      <c r="E5282" t="s">
        <v>16</v>
      </c>
      <c r="F5282">
        <v>28105</v>
      </c>
      <c r="G5282">
        <v>35.119761099999998</v>
      </c>
      <c r="H5282">
        <v>-80.718951300000001</v>
      </c>
      <c r="I5282">
        <v>4</v>
      </c>
      <c r="J5282">
        <v>29</v>
      </c>
      <c r="K5282">
        <v>1</v>
      </c>
      <c r="L5282" t="s">
        <v>18384</v>
      </c>
    </row>
    <row r="5283" spans="1:12" x14ac:dyDescent="0.2">
      <c r="A5283" t="s">
        <v>18385</v>
      </c>
      <c r="B5283" t="s">
        <v>498</v>
      </c>
      <c r="C5283" t="s">
        <v>18386</v>
      </c>
      <c r="D5283" t="s">
        <v>26</v>
      </c>
      <c r="E5283" t="s">
        <v>16</v>
      </c>
      <c r="F5283">
        <v>28078</v>
      </c>
      <c r="G5283">
        <v>35.409241999999999</v>
      </c>
      <c r="H5283">
        <v>-80.862121999999999</v>
      </c>
      <c r="I5283">
        <v>3.5</v>
      </c>
      <c r="J5283">
        <v>33</v>
      </c>
      <c r="K5283">
        <v>1</v>
      </c>
      <c r="L5283" t="s">
        <v>18387</v>
      </c>
    </row>
    <row r="5284" spans="1:12" x14ac:dyDescent="0.2">
      <c r="A5284" t="s">
        <v>18388</v>
      </c>
      <c r="B5284" t="s">
        <v>18389</v>
      </c>
      <c r="C5284" t="s">
        <v>18390</v>
      </c>
      <c r="D5284" t="s">
        <v>643</v>
      </c>
      <c r="E5284" t="s">
        <v>16</v>
      </c>
      <c r="F5284">
        <v>28079</v>
      </c>
      <c r="G5284">
        <v>35.047633400000002</v>
      </c>
      <c r="H5284">
        <v>-80.648949400000006</v>
      </c>
      <c r="I5284">
        <v>4</v>
      </c>
      <c r="J5284">
        <v>37</v>
      </c>
      <c r="K5284">
        <v>1</v>
      </c>
      <c r="L5284" t="s">
        <v>709</v>
      </c>
    </row>
    <row r="5285" spans="1:12" x14ac:dyDescent="0.2">
      <c r="A5285" t="s">
        <v>18391</v>
      </c>
      <c r="B5285" t="s">
        <v>18392</v>
      </c>
      <c r="C5285" t="s">
        <v>18393</v>
      </c>
      <c r="D5285" t="s">
        <v>21</v>
      </c>
      <c r="E5285" t="s">
        <v>16</v>
      </c>
      <c r="F5285">
        <v>28209</v>
      </c>
      <c r="G5285">
        <v>35.171028</v>
      </c>
      <c r="H5285">
        <v>-80.849435</v>
      </c>
      <c r="I5285">
        <v>3.5</v>
      </c>
      <c r="J5285">
        <v>35</v>
      </c>
      <c r="K5285">
        <v>1</v>
      </c>
      <c r="L5285" t="s">
        <v>18394</v>
      </c>
    </row>
    <row r="5286" spans="1:12" x14ac:dyDescent="0.2">
      <c r="A5286" t="s">
        <v>18395</v>
      </c>
      <c r="B5286" t="s">
        <v>18396</v>
      </c>
      <c r="C5286" t="s">
        <v>18397</v>
      </c>
      <c r="D5286" t="s">
        <v>135</v>
      </c>
      <c r="E5286" t="s">
        <v>16</v>
      </c>
      <c r="F5286">
        <v>28105</v>
      </c>
      <c r="G5286">
        <v>35.124113999999999</v>
      </c>
      <c r="H5286">
        <v>-80.692772000000005</v>
      </c>
      <c r="I5286">
        <v>1</v>
      </c>
      <c r="J5286">
        <v>3</v>
      </c>
      <c r="K5286">
        <v>0</v>
      </c>
      <c r="L5286" t="s">
        <v>18398</v>
      </c>
    </row>
    <row r="5287" spans="1:12" x14ac:dyDescent="0.2">
      <c r="A5287" t="s">
        <v>18399</v>
      </c>
      <c r="B5287" t="s">
        <v>18400</v>
      </c>
      <c r="C5287" t="s">
        <v>18401</v>
      </c>
      <c r="D5287" t="s">
        <v>942</v>
      </c>
      <c r="E5287" t="s">
        <v>16</v>
      </c>
      <c r="F5287">
        <v>28120</v>
      </c>
      <c r="G5287">
        <v>35.297133799999997</v>
      </c>
      <c r="H5287">
        <v>-81.015206314599993</v>
      </c>
      <c r="I5287">
        <v>5</v>
      </c>
      <c r="J5287">
        <v>5</v>
      </c>
      <c r="K5287">
        <v>1</v>
      </c>
      <c r="L5287" t="s">
        <v>18402</v>
      </c>
    </row>
    <row r="5288" spans="1:12" x14ac:dyDescent="0.2">
      <c r="A5288" t="s">
        <v>18403</v>
      </c>
      <c r="B5288" t="s">
        <v>18404</v>
      </c>
      <c r="C5288" t="s">
        <v>18405</v>
      </c>
      <c r="D5288" t="s">
        <v>21</v>
      </c>
      <c r="E5288" t="s">
        <v>16</v>
      </c>
      <c r="F5288">
        <v>28212</v>
      </c>
      <c r="G5288">
        <v>35.199779599999999</v>
      </c>
      <c r="H5288">
        <v>-80.742445000000004</v>
      </c>
      <c r="I5288">
        <v>2.5</v>
      </c>
      <c r="J5288">
        <v>3</v>
      </c>
      <c r="K5288">
        <v>1</v>
      </c>
      <c r="L5288" t="s">
        <v>17146</v>
      </c>
    </row>
    <row r="5289" spans="1:12" x14ac:dyDescent="0.2">
      <c r="A5289" t="s">
        <v>18406</v>
      </c>
      <c r="B5289" t="s">
        <v>18407</v>
      </c>
      <c r="C5289" t="s">
        <v>18408</v>
      </c>
      <c r="D5289" t="s">
        <v>21</v>
      </c>
      <c r="E5289" t="s">
        <v>16</v>
      </c>
      <c r="F5289">
        <v>28216</v>
      </c>
      <c r="G5289">
        <v>35.352552799999998</v>
      </c>
      <c r="H5289">
        <v>-80.851188800000003</v>
      </c>
      <c r="I5289">
        <v>3</v>
      </c>
      <c r="J5289">
        <v>3</v>
      </c>
      <c r="K5289">
        <v>1</v>
      </c>
      <c r="L5289" t="s">
        <v>18409</v>
      </c>
    </row>
    <row r="5290" spans="1:12" x14ac:dyDescent="0.2">
      <c r="A5290" t="s">
        <v>18410</v>
      </c>
      <c r="B5290" t="s">
        <v>18411</v>
      </c>
      <c r="C5290" t="s">
        <v>18412</v>
      </c>
      <c r="D5290" t="s">
        <v>21</v>
      </c>
      <c r="E5290" t="s">
        <v>16</v>
      </c>
      <c r="F5290">
        <v>28226</v>
      </c>
      <c r="G5290">
        <v>35.086072199999997</v>
      </c>
      <c r="H5290">
        <v>-80.872759599999995</v>
      </c>
      <c r="I5290">
        <v>2</v>
      </c>
      <c r="J5290">
        <v>6</v>
      </c>
      <c r="K5290">
        <v>1</v>
      </c>
      <c r="L5290" t="s">
        <v>18413</v>
      </c>
    </row>
    <row r="5291" spans="1:12" x14ac:dyDescent="0.2">
      <c r="A5291" t="s">
        <v>18414</v>
      </c>
      <c r="B5291" t="s">
        <v>5107</v>
      </c>
      <c r="C5291" t="s">
        <v>18415</v>
      </c>
      <c r="D5291" t="s">
        <v>39</v>
      </c>
      <c r="E5291" t="s">
        <v>16</v>
      </c>
      <c r="F5291">
        <v>28027</v>
      </c>
      <c r="G5291">
        <v>35.391075999999998</v>
      </c>
      <c r="H5291">
        <v>-80.6248863</v>
      </c>
      <c r="I5291">
        <v>3.5</v>
      </c>
      <c r="J5291">
        <v>18</v>
      </c>
      <c r="K5291">
        <v>1</v>
      </c>
      <c r="L5291" t="s">
        <v>18416</v>
      </c>
    </row>
    <row r="5292" spans="1:12" x14ac:dyDescent="0.2">
      <c r="A5292" t="s">
        <v>18417</v>
      </c>
      <c r="B5292" t="s">
        <v>18418</v>
      </c>
      <c r="C5292" t="s">
        <v>391</v>
      </c>
      <c r="D5292" t="s">
        <v>21</v>
      </c>
      <c r="E5292" t="s">
        <v>16</v>
      </c>
      <c r="F5292">
        <v>28211</v>
      </c>
      <c r="G5292">
        <v>35.151039699999998</v>
      </c>
      <c r="H5292">
        <v>-80.832261599999995</v>
      </c>
      <c r="I5292">
        <v>2.5</v>
      </c>
      <c r="J5292">
        <v>3</v>
      </c>
      <c r="K5292">
        <v>1</v>
      </c>
      <c r="L5292" t="s">
        <v>18419</v>
      </c>
    </row>
    <row r="5293" spans="1:12" x14ac:dyDescent="0.2">
      <c r="A5293" t="s">
        <v>18420</v>
      </c>
      <c r="B5293" t="s">
        <v>18421</v>
      </c>
      <c r="C5293" t="s">
        <v>18422</v>
      </c>
      <c r="D5293" t="s">
        <v>21</v>
      </c>
      <c r="E5293" t="s">
        <v>16</v>
      </c>
      <c r="F5293">
        <v>28211</v>
      </c>
      <c r="G5293">
        <v>35.156215000000003</v>
      </c>
      <c r="H5293">
        <v>-80.831474999999998</v>
      </c>
      <c r="I5293">
        <v>4</v>
      </c>
      <c r="J5293">
        <v>119</v>
      </c>
      <c r="K5293">
        <v>1</v>
      </c>
      <c r="L5293" t="s">
        <v>18423</v>
      </c>
    </row>
    <row r="5294" spans="1:12" x14ac:dyDescent="0.2">
      <c r="A5294" t="s">
        <v>18424</v>
      </c>
      <c r="B5294" t="s">
        <v>18425</v>
      </c>
      <c r="C5294" t="s">
        <v>18426</v>
      </c>
      <c r="D5294" t="s">
        <v>21</v>
      </c>
      <c r="E5294" t="s">
        <v>16</v>
      </c>
      <c r="F5294">
        <v>28213</v>
      </c>
      <c r="G5294">
        <v>35.2953501</v>
      </c>
      <c r="H5294">
        <v>-80.713103799999999</v>
      </c>
      <c r="I5294">
        <v>2</v>
      </c>
      <c r="J5294">
        <v>7</v>
      </c>
      <c r="K5294">
        <v>1</v>
      </c>
      <c r="L5294" t="s">
        <v>12810</v>
      </c>
    </row>
    <row r="5295" spans="1:12" x14ac:dyDescent="0.2">
      <c r="A5295" t="s">
        <v>18427</v>
      </c>
      <c r="B5295" t="s">
        <v>18428</v>
      </c>
      <c r="C5295" t="s">
        <v>18429</v>
      </c>
      <c r="D5295" t="s">
        <v>21</v>
      </c>
      <c r="E5295" t="s">
        <v>16</v>
      </c>
      <c r="F5295">
        <v>28269</v>
      </c>
      <c r="G5295">
        <v>35.307216599999997</v>
      </c>
      <c r="H5295">
        <v>-80.845606500000002</v>
      </c>
      <c r="I5295">
        <v>1.5</v>
      </c>
      <c r="J5295">
        <v>13</v>
      </c>
      <c r="K5295">
        <v>1</v>
      </c>
      <c r="L5295" t="s">
        <v>3004</v>
      </c>
    </row>
    <row r="5296" spans="1:12" x14ac:dyDescent="0.2">
      <c r="A5296" t="s">
        <v>18430</v>
      </c>
      <c r="B5296" t="s">
        <v>18431</v>
      </c>
      <c r="D5296" t="s">
        <v>21</v>
      </c>
      <c r="E5296" t="s">
        <v>16</v>
      </c>
      <c r="G5296">
        <v>35.227086900000003</v>
      </c>
      <c r="H5296">
        <v>-80.843126699999999</v>
      </c>
      <c r="I5296">
        <v>1</v>
      </c>
      <c r="J5296">
        <v>10</v>
      </c>
      <c r="K5296">
        <v>1</v>
      </c>
      <c r="L5296" t="s">
        <v>12810</v>
      </c>
    </row>
    <row r="5297" spans="1:12" x14ac:dyDescent="0.2">
      <c r="A5297" t="s">
        <v>18432</v>
      </c>
      <c r="B5297" t="s">
        <v>18433</v>
      </c>
      <c r="C5297" t="s">
        <v>18434</v>
      </c>
      <c r="D5297" t="s">
        <v>135</v>
      </c>
      <c r="E5297" t="s">
        <v>16</v>
      </c>
      <c r="F5297">
        <v>28105</v>
      </c>
      <c r="G5297">
        <v>35.129646999999999</v>
      </c>
      <c r="H5297">
        <v>-80.719122999999996</v>
      </c>
      <c r="I5297">
        <v>3.5</v>
      </c>
      <c r="J5297">
        <v>5</v>
      </c>
      <c r="K5297">
        <v>1</v>
      </c>
      <c r="L5297" t="s">
        <v>18435</v>
      </c>
    </row>
    <row r="5298" spans="1:12" x14ac:dyDescent="0.2">
      <c r="A5298" t="s">
        <v>18436</v>
      </c>
      <c r="B5298" t="s">
        <v>18437</v>
      </c>
      <c r="C5298" t="s">
        <v>18438</v>
      </c>
      <c r="D5298" t="s">
        <v>21</v>
      </c>
      <c r="E5298" t="s">
        <v>16</v>
      </c>
      <c r="F5298">
        <v>28262</v>
      </c>
      <c r="G5298">
        <v>35.303739200000003</v>
      </c>
      <c r="H5298">
        <v>-80.749330299999997</v>
      </c>
      <c r="I5298">
        <v>3</v>
      </c>
      <c r="J5298">
        <v>32</v>
      </c>
      <c r="K5298">
        <v>1</v>
      </c>
      <c r="L5298" t="s">
        <v>6056</v>
      </c>
    </row>
    <row r="5299" spans="1:12" x14ac:dyDescent="0.2">
      <c r="A5299" t="s">
        <v>18439</v>
      </c>
      <c r="B5299" t="s">
        <v>18440</v>
      </c>
      <c r="C5299" t="s">
        <v>12356</v>
      </c>
      <c r="D5299" t="s">
        <v>21</v>
      </c>
      <c r="E5299" t="s">
        <v>16</v>
      </c>
      <c r="F5299">
        <v>28214</v>
      </c>
      <c r="G5299">
        <v>35.272122500000002</v>
      </c>
      <c r="H5299">
        <v>-80.961634200000006</v>
      </c>
      <c r="I5299">
        <v>3.5</v>
      </c>
      <c r="J5299">
        <v>8</v>
      </c>
      <c r="K5299">
        <v>1</v>
      </c>
      <c r="L5299" t="s">
        <v>2198</v>
      </c>
    </row>
    <row r="5300" spans="1:12" x14ac:dyDescent="0.2">
      <c r="A5300" t="s">
        <v>18441</v>
      </c>
      <c r="B5300" t="s">
        <v>18442</v>
      </c>
      <c r="C5300" t="s">
        <v>3636</v>
      </c>
      <c r="D5300" t="s">
        <v>21</v>
      </c>
      <c r="E5300" t="s">
        <v>16</v>
      </c>
      <c r="F5300">
        <v>28202</v>
      </c>
      <c r="G5300">
        <v>35.225324000000001</v>
      </c>
      <c r="H5300">
        <v>-80.842186999999996</v>
      </c>
      <c r="I5300">
        <v>2.5</v>
      </c>
      <c r="J5300">
        <v>3</v>
      </c>
      <c r="K5300">
        <v>0</v>
      </c>
      <c r="L5300" t="s">
        <v>5488</v>
      </c>
    </row>
    <row r="5301" spans="1:12" x14ac:dyDescent="0.2">
      <c r="A5301" t="s">
        <v>18443</v>
      </c>
      <c r="B5301" t="s">
        <v>1337</v>
      </c>
      <c r="C5301" t="s">
        <v>18444</v>
      </c>
      <c r="D5301" t="s">
        <v>2611</v>
      </c>
      <c r="E5301" t="s">
        <v>16</v>
      </c>
      <c r="F5301">
        <v>28117</v>
      </c>
      <c r="G5301">
        <v>35.527617488200001</v>
      </c>
      <c r="H5301">
        <v>-80.866556279400001</v>
      </c>
      <c r="I5301">
        <v>2</v>
      </c>
      <c r="J5301">
        <v>8</v>
      </c>
      <c r="K5301">
        <v>1</v>
      </c>
      <c r="L5301" t="s">
        <v>18445</v>
      </c>
    </row>
    <row r="5302" spans="1:12" x14ac:dyDescent="0.2">
      <c r="A5302" t="s">
        <v>18446</v>
      </c>
      <c r="B5302" t="s">
        <v>18447</v>
      </c>
      <c r="C5302" t="s">
        <v>18448</v>
      </c>
      <c r="D5302" t="s">
        <v>39</v>
      </c>
      <c r="E5302" t="s">
        <v>16</v>
      </c>
      <c r="F5302">
        <v>28027</v>
      </c>
      <c r="G5302">
        <v>35.415731999999998</v>
      </c>
      <c r="H5302">
        <v>-80.669103000000007</v>
      </c>
      <c r="I5302">
        <v>3</v>
      </c>
      <c r="J5302">
        <v>8</v>
      </c>
      <c r="K5302">
        <v>1</v>
      </c>
      <c r="L5302" t="s">
        <v>18449</v>
      </c>
    </row>
    <row r="5303" spans="1:12" x14ac:dyDescent="0.2">
      <c r="A5303" t="s">
        <v>18450</v>
      </c>
      <c r="B5303" t="s">
        <v>18451</v>
      </c>
      <c r="C5303" t="s">
        <v>18452</v>
      </c>
      <c r="D5303" t="s">
        <v>456</v>
      </c>
      <c r="E5303" t="s">
        <v>16</v>
      </c>
      <c r="F5303">
        <v>28012</v>
      </c>
      <c r="G5303">
        <v>35.249583138399998</v>
      </c>
      <c r="H5303">
        <v>-81.021460260799998</v>
      </c>
      <c r="I5303">
        <v>3.5</v>
      </c>
      <c r="J5303">
        <v>3</v>
      </c>
      <c r="K5303">
        <v>1</v>
      </c>
      <c r="L5303" t="s">
        <v>18453</v>
      </c>
    </row>
    <row r="5304" spans="1:12" x14ac:dyDescent="0.2">
      <c r="A5304" t="s">
        <v>18454</v>
      </c>
      <c r="B5304" t="s">
        <v>18455</v>
      </c>
      <c r="C5304" t="s">
        <v>18456</v>
      </c>
      <c r="D5304" t="s">
        <v>21</v>
      </c>
      <c r="E5304" t="s">
        <v>16</v>
      </c>
      <c r="F5304">
        <v>28208</v>
      </c>
      <c r="G5304">
        <v>35.2413685</v>
      </c>
      <c r="H5304">
        <v>-80.911441100000005</v>
      </c>
      <c r="I5304">
        <v>3</v>
      </c>
      <c r="J5304">
        <v>6</v>
      </c>
      <c r="K5304">
        <v>1</v>
      </c>
      <c r="L5304" t="s">
        <v>18457</v>
      </c>
    </row>
    <row r="5305" spans="1:12" x14ac:dyDescent="0.2">
      <c r="A5305" t="s">
        <v>18458</v>
      </c>
      <c r="B5305" t="s">
        <v>18459</v>
      </c>
      <c r="C5305" t="s">
        <v>18460</v>
      </c>
      <c r="D5305" t="s">
        <v>21</v>
      </c>
      <c r="E5305" t="s">
        <v>16</v>
      </c>
      <c r="F5305">
        <v>28262</v>
      </c>
      <c r="G5305">
        <v>35.337553</v>
      </c>
      <c r="H5305">
        <v>-80.757304899999994</v>
      </c>
      <c r="I5305">
        <v>4.5</v>
      </c>
      <c r="J5305">
        <v>3</v>
      </c>
      <c r="K5305">
        <v>1</v>
      </c>
      <c r="L5305" t="s">
        <v>18461</v>
      </c>
    </row>
    <row r="5306" spans="1:12" x14ac:dyDescent="0.2">
      <c r="A5306" t="s">
        <v>18462</v>
      </c>
      <c r="B5306" t="s">
        <v>6890</v>
      </c>
      <c r="C5306" t="s">
        <v>18463</v>
      </c>
      <c r="D5306" t="s">
        <v>21</v>
      </c>
      <c r="E5306" t="s">
        <v>16</v>
      </c>
      <c r="F5306">
        <v>28273</v>
      </c>
      <c r="G5306">
        <v>35.144137200000003</v>
      </c>
      <c r="H5306">
        <v>-80.932913099999993</v>
      </c>
      <c r="I5306">
        <v>4.5</v>
      </c>
      <c r="J5306">
        <v>31</v>
      </c>
      <c r="K5306">
        <v>1</v>
      </c>
      <c r="L5306" t="s">
        <v>1436</v>
      </c>
    </row>
    <row r="5307" spans="1:12" x14ac:dyDescent="0.2">
      <c r="A5307" t="s">
        <v>18464</v>
      </c>
      <c r="B5307" t="s">
        <v>15961</v>
      </c>
      <c r="C5307" t="s">
        <v>18465</v>
      </c>
      <c r="D5307" t="s">
        <v>135</v>
      </c>
      <c r="E5307" t="s">
        <v>16</v>
      </c>
      <c r="F5307">
        <v>28105</v>
      </c>
      <c r="G5307">
        <v>35.124319</v>
      </c>
      <c r="H5307">
        <v>-80.728684999999999</v>
      </c>
      <c r="I5307">
        <v>4.5</v>
      </c>
      <c r="J5307">
        <v>229</v>
      </c>
      <c r="K5307">
        <v>1</v>
      </c>
      <c r="L5307" t="s">
        <v>1990</v>
      </c>
    </row>
    <row r="5308" spans="1:12" x14ac:dyDescent="0.2">
      <c r="A5308" t="s">
        <v>18466</v>
      </c>
      <c r="B5308" t="s">
        <v>18467</v>
      </c>
      <c r="C5308" t="s">
        <v>18468</v>
      </c>
      <c r="D5308" t="s">
        <v>21</v>
      </c>
      <c r="E5308" t="s">
        <v>16</v>
      </c>
      <c r="F5308">
        <v>28217</v>
      </c>
      <c r="G5308">
        <v>35.181305000000002</v>
      </c>
      <c r="H5308">
        <v>-80.914393000000004</v>
      </c>
      <c r="I5308">
        <v>3.5</v>
      </c>
      <c r="J5308">
        <v>9</v>
      </c>
      <c r="K5308">
        <v>1</v>
      </c>
      <c r="L5308" t="s">
        <v>9980</v>
      </c>
    </row>
    <row r="5309" spans="1:12" x14ac:dyDescent="0.2">
      <c r="A5309" t="s">
        <v>18469</v>
      </c>
      <c r="B5309" t="s">
        <v>18470</v>
      </c>
      <c r="C5309" t="s">
        <v>391</v>
      </c>
      <c r="D5309" t="s">
        <v>21</v>
      </c>
      <c r="E5309" t="s">
        <v>16</v>
      </c>
      <c r="F5309">
        <v>28211</v>
      </c>
      <c r="G5309">
        <v>35.152385099999996</v>
      </c>
      <c r="H5309">
        <v>-80.832125199999993</v>
      </c>
      <c r="I5309">
        <v>3</v>
      </c>
      <c r="J5309">
        <v>4</v>
      </c>
      <c r="K5309">
        <v>0</v>
      </c>
      <c r="L5309" t="s">
        <v>18471</v>
      </c>
    </row>
    <row r="5310" spans="1:12" x14ac:dyDescent="0.2">
      <c r="A5310" t="s">
        <v>18472</v>
      </c>
      <c r="B5310" t="s">
        <v>18473</v>
      </c>
      <c r="C5310" t="s">
        <v>18474</v>
      </c>
      <c r="D5310" t="s">
        <v>588</v>
      </c>
      <c r="E5310" t="s">
        <v>16</v>
      </c>
      <c r="F5310">
        <v>28110</v>
      </c>
      <c r="G5310">
        <v>35.052142641300001</v>
      </c>
      <c r="H5310">
        <v>-80.621950662399996</v>
      </c>
      <c r="I5310">
        <v>4</v>
      </c>
      <c r="J5310">
        <v>5</v>
      </c>
      <c r="K5310">
        <v>1</v>
      </c>
      <c r="L5310" t="s">
        <v>18475</v>
      </c>
    </row>
    <row r="5311" spans="1:12" x14ac:dyDescent="0.2">
      <c r="A5311" t="s">
        <v>18476</v>
      </c>
      <c r="B5311" t="s">
        <v>18477</v>
      </c>
      <c r="C5311" t="s">
        <v>18478</v>
      </c>
      <c r="D5311" t="s">
        <v>21</v>
      </c>
      <c r="E5311" t="s">
        <v>16</v>
      </c>
      <c r="F5311">
        <v>28270</v>
      </c>
      <c r="G5311">
        <v>35.155389999999997</v>
      </c>
      <c r="H5311">
        <v>-80.793190899999999</v>
      </c>
      <c r="I5311">
        <v>2</v>
      </c>
      <c r="J5311">
        <v>3</v>
      </c>
      <c r="K5311">
        <v>1</v>
      </c>
      <c r="L5311" t="s">
        <v>18479</v>
      </c>
    </row>
    <row r="5312" spans="1:12" x14ac:dyDescent="0.2">
      <c r="A5312" t="s">
        <v>18480</v>
      </c>
      <c r="B5312" t="s">
        <v>18481</v>
      </c>
      <c r="C5312" t="s">
        <v>18482</v>
      </c>
      <c r="D5312" t="s">
        <v>21</v>
      </c>
      <c r="E5312" t="s">
        <v>16</v>
      </c>
      <c r="F5312">
        <v>28202</v>
      </c>
      <c r="G5312">
        <v>35.226967000000002</v>
      </c>
      <c r="H5312">
        <v>-80.847322000000005</v>
      </c>
      <c r="I5312">
        <v>4.5</v>
      </c>
      <c r="J5312">
        <v>89</v>
      </c>
      <c r="K5312">
        <v>1</v>
      </c>
      <c r="L5312" t="s">
        <v>2349</v>
      </c>
    </row>
    <row r="5313" spans="1:12" x14ac:dyDescent="0.2">
      <c r="A5313" t="s">
        <v>18483</v>
      </c>
      <c r="B5313" t="s">
        <v>18484</v>
      </c>
      <c r="C5313" t="s">
        <v>18485</v>
      </c>
      <c r="D5313" t="s">
        <v>21</v>
      </c>
      <c r="E5313" t="s">
        <v>16</v>
      </c>
      <c r="F5313">
        <v>28263</v>
      </c>
      <c r="G5313">
        <v>35.053777599999997</v>
      </c>
      <c r="H5313">
        <v>-80.846781199999995</v>
      </c>
      <c r="I5313">
        <v>2.5</v>
      </c>
      <c r="J5313">
        <v>3</v>
      </c>
      <c r="K5313">
        <v>0</v>
      </c>
      <c r="L5313" t="s">
        <v>18486</v>
      </c>
    </row>
    <row r="5314" spans="1:12" x14ac:dyDescent="0.2">
      <c r="A5314" t="s">
        <v>18487</v>
      </c>
      <c r="B5314" t="s">
        <v>18488</v>
      </c>
      <c r="C5314" t="s">
        <v>18489</v>
      </c>
      <c r="D5314" t="s">
        <v>21</v>
      </c>
      <c r="E5314" t="s">
        <v>16</v>
      </c>
      <c r="F5314">
        <v>28206</v>
      </c>
      <c r="G5314">
        <v>35.251387899999997</v>
      </c>
      <c r="H5314">
        <v>-80.824067799999995</v>
      </c>
      <c r="I5314">
        <v>1</v>
      </c>
      <c r="J5314">
        <v>3</v>
      </c>
      <c r="K5314">
        <v>1</v>
      </c>
      <c r="L5314" t="s">
        <v>5068</v>
      </c>
    </row>
    <row r="5315" spans="1:12" x14ac:dyDescent="0.2">
      <c r="A5315" t="s">
        <v>18490</v>
      </c>
      <c r="B5315" t="s">
        <v>18491</v>
      </c>
      <c r="C5315" t="s">
        <v>18492</v>
      </c>
      <c r="D5315" t="s">
        <v>135</v>
      </c>
      <c r="E5315" t="s">
        <v>16</v>
      </c>
      <c r="F5315">
        <v>28105</v>
      </c>
      <c r="G5315">
        <v>35.117471700000003</v>
      </c>
      <c r="H5315">
        <v>-80.695580699999994</v>
      </c>
      <c r="I5315">
        <v>3</v>
      </c>
      <c r="J5315">
        <v>16</v>
      </c>
      <c r="K5315">
        <v>1</v>
      </c>
      <c r="L5315" t="s">
        <v>18493</v>
      </c>
    </row>
    <row r="5316" spans="1:12" x14ac:dyDescent="0.2">
      <c r="A5316" t="s">
        <v>18494</v>
      </c>
      <c r="B5316" t="s">
        <v>18495</v>
      </c>
      <c r="C5316" t="s">
        <v>18496</v>
      </c>
      <c r="D5316" t="s">
        <v>21</v>
      </c>
      <c r="E5316" t="s">
        <v>16</v>
      </c>
      <c r="F5316">
        <v>28213</v>
      </c>
      <c r="G5316">
        <v>35.265202700000003</v>
      </c>
      <c r="H5316">
        <v>-80.759739199999999</v>
      </c>
      <c r="I5316">
        <v>5</v>
      </c>
      <c r="J5316">
        <v>4</v>
      </c>
      <c r="K5316">
        <v>1</v>
      </c>
      <c r="L5316" t="s">
        <v>4241</v>
      </c>
    </row>
    <row r="5317" spans="1:12" x14ac:dyDescent="0.2">
      <c r="A5317" t="s">
        <v>18497</v>
      </c>
      <c r="B5317" t="s">
        <v>18498</v>
      </c>
      <c r="C5317" t="s">
        <v>18499</v>
      </c>
      <c r="D5317" t="s">
        <v>21</v>
      </c>
      <c r="E5317" t="s">
        <v>16</v>
      </c>
      <c r="F5317">
        <v>28202</v>
      </c>
      <c r="G5317">
        <v>35.225380999999999</v>
      </c>
      <c r="H5317">
        <v>-80.842175999999995</v>
      </c>
      <c r="I5317">
        <v>3.5</v>
      </c>
      <c r="J5317">
        <v>5</v>
      </c>
      <c r="K5317">
        <v>1</v>
      </c>
      <c r="L5317" t="s">
        <v>18500</v>
      </c>
    </row>
    <row r="5318" spans="1:12" x14ac:dyDescent="0.2">
      <c r="A5318" t="s">
        <v>18501</v>
      </c>
      <c r="B5318" t="s">
        <v>18502</v>
      </c>
      <c r="C5318" t="s">
        <v>18503</v>
      </c>
      <c r="D5318" t="s">
        <v>601</v>
      </c>
      <c r="E5318" t="s">
        <v>16</v>
      </c>
      <c r="F5318">
        <v>28083</v>
      </c>
      <c r="G5318">
        <v>35.450009000000001</v>
      </c>
      <c r="H5318">
        <v>-80.606629999999996</v>
      </c>
      <c r="I5318">
        <v>3</v>
      </c>
      <c r="J5318">
        <v>11</v>
      </c>
      <c r="K5318">
        <v>1</v>
      </c>
      <c r="L5318" t="s">
        <v>709</v>
      </c>
    </row>
    <row r="5319" spans="1:12" x14ac:dyDescent="0.2">
      <c r="A5319" t="s">
        <v>18504</v>
      </c>
      <c r="B5319" t="s">
        <v>18505</v>
      </c>
      <c r="C5319" t="s">
        <v>8797</v>
      </c>
      <c r="D5319" t="s">
        <v>456</v>
      </c>
      <c r="E5319" t="s">
        <v>16</v>
      </c>
      <c r="F5319">
        <v>28012</v>
      </c>
      <c r="G5319">
        <v>35.242787100000001</v>
      </c>
      <c r="H5319">
        <v>-81.037576099999995</v>
      </c>
      <c r="I5319">
        <v>3</v>
      </c>
      <c r="J5319">
        <v>6</v>
      </c>
      <c r="K5319">
        <v>0</v>
      </c>
      <c r="L5319" t="s">
        <v>18506</v>
      </c>
    </row>
    <row r="5320" spans="1:12" x14ac:dyDescent="0.2">
      <c r="A5320" t="s">
        <v>18507</v>
      </c>
      <c r="B5320" t="s">
        <v>18508</v>
      </c>
      <c r="D5320" t="s">
        <v>21</v>
      </c>
      <c r="E5320" t="s">
        <v>16</v>
      </c>
      <c r="F5320">
        <v>28201</v>
      </c>
      <c r="G5320">
        <v>35.227086900000003</v>
      </c>
      <c r="H5320">
        <v>-80.843126699999999</v>
      </c>
      <c r="I5320">
        <v>2.5</v>
      </c>
      <c r="J5320">
        <v>49</v>
      </c>
      <c r="K5320">
        <v>1</v>
      </c>
      <c r="L5320" t="s">
        <v>18509</v>
      </c>
    </row>
    <row r="5321" spans="1:12" x14ac:dyDescent="0.2">
      <c r="A5321" t="s">
        <v>18510</v>
      </c>
      <c r="B5321" t="s">
        <v>18511</v>
      </c>
      <c r="C5321" t="s">
        <v>18512</v>
      </c>
      <c r="D5321" t="s">
        <v>21</v>
      </c>
      <c r="E5321" t="s">
        <v>16</v>
      </c>
      <c r="F5321">
        <v>28217</v>
      </c>
      <c r="G5321">
        <v>35.184856699999997</v>
      </c>
      <c r="H5321">
        <v>-80.879441</v>
      </c>
      <c r="I5321">
        <v>4.5</v>
      </c>
      <c r="J5321">
        <v>64</v>
      </c>
      <c r="K5321">
        <v>1</v>
      </c>
      <c r="L5321" t="s">
        <v>18513</v>
      </c>
    </row>
    <row r="5322" spans="1:12" x14ac:dyDescent="0.2">
      <c r="A5322" t="s">
        <v>18514</v>
      </c>
      <c r="B5322" t="s">
        <v>18515</v>
      </c>
      <c r="C5322" t="s">
        <v>18516</v>
      </c>
      <c r="D5322" t="s">
        <v>295</v>
      </c>
      <c r="E5322" t="s">
        <v>16</v>
      </c>
      <c r="F5322">
        <v>28134</v>
      </c>
      <c r="G5322">
        <v>35.088411899999997</v>
      </c>
      <c r="H5322">
        <v>-80.878924824500004</v>
      </c>
      <c r="I5322">
        <v>4.5</v>
      </c>
      <c r="J5322">
        <v>3</v>
      </c>
      <c r="K5322">
        <v>1</v>
      </c>
      <c r="L5322" t="s">
        <v>18517</v>
      </c>
    </row>
    <row r="5323" spans="1:12" x14ac:dyDescent="0.2">
      <c r="A5323" t="s">
        <v>18518</v>
      </c>
      <c r="B5323" t="s">
        <v>13593</v>
      </c>
      <c r="C5323" t="s">
        <v>18519</v>
      </c>
      <c r="D5323" t="s">
        <v>942</v>
      </c>
      <c r="E5323" t="s">
        <v>16</v>
      </c>
      <c r="F5323">
        <v>28120</v>
      </c>
      <c r="G5323">
        <v>35.287956299999998</v>
      </c>
      <c r="H5323">
        <v>-81.017773300000002</v>
      </c>
      <c r="I5323">
        <v>2</v>
      </c>
      <c r="J5323">
        <v>9</v>
      </c>
      <c r="K5323">
        <v>1</v>
      </c>
      <c r="L5323" t="s">
        <v>5827</v>
      </c>
    </row>
    <row r="5324" spans="1:12" x14ac:dyDescent="0.2">
      <c r="A5324" t="s">
        <v>18520</v>
      </c>
      <c r="B5324" t="s">
        <v>18521</v>
      </c>
      <c r="C5324" t="s">
        <v>18522</v>
      </c>
      <c r="D5324" t="s">
        <v>21</v>
      </c>
      <c r="E5324" t="s">
        <v>16</v>
      </c>
      <c r="F5324">
        <v>28273</v>
      </c>
      <c r="G5324">
        <v>35.113851099999998</v>
      </c>
      <c r="H5324">
        <v>-80.882140000000007</v>
      </c>
      <c r="I5324">
        <v>3</v>
      </c>
      <c r="J5324">
        <v>161</v>
      </c>
      <c r="K5324">
        <v>1</v>
      </c>
      <c r="L5324" t="s">
        <v>18523</v>
      </c>
    </row>
    <row r="5325" spans="1:12" x14ac:dyDescent="0.2">
      <c r="A5325" t="s">
        <v>18524</v>
      </c>
      <c r="B5325" t="s">
        <v>18525</v>
      </c>
      <c r="C5325" t="s">
        <v>18526</v>
      </c>
      <c r="D5325" t="s">
        <v>697</v>
      </c>
      <c r="E5325" t="s">
        <v>16</v>
      </c>
      <c r="F5325">
        <v>28037</v>
      </c>
      <c r="G5325">
        <v>35.4831036</v>
      </c>
      <c r="H5325">
        <v>-80.994137600000002</v>
      </c>
      <c r="I5325">
        <v>5</v>
      </c>
      <c r="J5325">
        <v>15</v>
      </c>
      <c r="K5325">
        <v>1</v>
      </c>
      <c r="L5325" t="s">
        <v>18527</v>
      </c>
    </row>
    <row r="5326" spans="1:12" x14ac:dyDescent="0.2">
      <c r="A5326" t="s">
        <v>18528</v>
      </c>
      <c r="B5326" t="s">
        <v>18529</v>
      </c>
      <c r="C5326" t="s">
        <v>18530</v>
      </c>
      <c r="D5326" t="s">
        <v>21</v>
      </c>
      <c r="E5326" t="s">
        <v>16</v>
      </c>
      <c r="F5326">
        <v>28206</v>
      </c>
      <c r="G5326">
        <v>35.232832000000002</v>
      </c>
      <c r="H5326">
        <v>-80.825144499999993</v>
      </c>
      <c r="I5326">
        <v>1</v>
      </c>
      <c r="J5326">
        <v>3</v>
      </c>
      <c r="K5326">
        <v>1</v>
      </c>
      <c r="L5326" t="s">
        <v>256</v>
      </c>
    </row>
    <row r="5327" spans="1:12" x14ac:dyDescent="0.2">
      <c r="A5327" t="s">
        <v>18531</v>
      </c>
      <c r="B5327" t="s">
        <v>18532</v>
      </c>
      <c r="C5327" t="s">
        <v>18533</v>
      </c>
      <c r="D5327" t="s">
        <v>21</v>
      </c>
      <c r="E5327" t="s">
        <v>16</v>
      </c>
      <c r="F5327">
        <v>28216</v>
      </c>
      <c r="G5327">
        <v>35.345768999999997</v>
      </c>
      <c r="H5327">
        <v>-80.887317999999993</v>
      </c>
      <c r="I5327">
        <v>3.5</v>
      </c>
      <c r="J5327">
        <v>7</v>
      </c>
      <c r="K5327">
        <v>1</v>
      </c>
      <c r="L5327" t="s">
        <v>5953</v>
      </c>
    </row>
    <row r="5328" spans="1:12" x14ac:dyDescent="0.2">
      <c r="A5328" t="s">
        <v>18534</v>
      </c>
      <c r="B5328" t="s">
        <v>18535</v>
      </c>
      <c r="C5328" t="s">
        <v>18536</v>
      </c>
      <c r="D5328" t="s">
        <v>26</v>
      </c>
      <c r="E5328" t="s">
        <v>16</v>
      </c>
      <c r="F5328">
        <v>28078</v>
      </c>
      <c r="G5328">
        <v>35.4444236</v>
      </c>
      <c r="H5328">
        <v>-80.880083900000002</v>
      </c>
      <c r="I5328">
        <v>4</v>
      </c>
      <c r="J5328">
        <v>38</v>
      </c>
      <c r="K5328">
        <v>1</v>
      </c>
      <c r="L5328" t="s">
        <v>18537</v>
      </c>
    </row>
    <row r="5329" spans="1:12" x14ac:dyDescent="0.2">
      <c r="A5329" t="s">
        <v>18538</v>
      </c>
      <c r="B5329" t="s">
        <v>18539</v>
      </c>
      <c r="C5329" t="s">
        <v>18540</v>
      </c>
      <c r="D5329" t="s">
        <v>295</v>
      </c>
      <c r="E5329" t="s">
        <v>16</v>
      </c>
      <c r="F5329">
        <v>28134</v>
      </c>
      <c r="G5329">
        <v>35.083669</v>
      </c>
      <c r="H5329">
        <v>-80.877246</v>
      </c>
      <c r="I5329">
        <v>2.5</v>
      </c>
      <c r="J5329">
        <v>3</v>
      </c>
      <c r="K5329">
        <v>1</v>
      </c>
      <c r="L5329" t="s">
        <v>14329</v>
      </c>
    </row>
    <row r="5330" spans="1:12" x14ac:dyDescent="0.2">
      <c r="A5330" t="s">
        <v>18541</v>
      </c>
      <c r="B5330" t="s">
        <v>18542</v>
      </c>
      <c r="C5330" t="s">
        <v>18543</v>
      </c>
      <c r="D5330" t="s">
        <v>26</v>
      </c>
      <c r="E5330" t="s">
        <v>16</v>
      </c>
      <c r="F5330">
        <v>28078</v>
      </c>
      <c r="G5330">
        <v>35.437094700000003</v>
      </c>
      <c r="H5330">
        <v>-80.865004099999993</v>
      </c>
      <c r="I5330">
        <v>5</v>
      </c>
      <c r="J5330">
        <v>34</v>
      </c>
      <c r="K5330">
        <v>1</v>
      </c>
      <c r="L5330" t="s">
        <v>18544</v>
      </c>
    </row>
    <row r="5331" spans="1:12" x14ac:dyDescent="0.2">
      <c r="A5331" t="s">
        <v>18545</v>
      </c>
      <c r="B5331" t="s">
        <v>18546</v>
      </c>
      <c r="C5331" t="s">
        <v>18547</v>
      </c>
      <c r="D5331" t="s">
        <v>295</v>
      </c>
      <c r="E5331" t="s">
        <v>16</v>
      </c>
      <c r="F5331">
        <v>28134</v>
      </c>
      <c r="G5331">
        <v>35.076478100000003</v>
      </c>
      <c r="H5331">
        <v>-80.882356099999996</v>
      </c>
      <c r="I5331">
        <v>4</v>
      </c>
      <c r="J5331">
        <v>334</v>
      </c>
      <c r="K5331">
        <v>1</v>
      </c>
      <c r="L5331" t="s">
        <v>18548</v>
      </c>
    </row>
    <row r="5332" spans="1:12" x14ac:dyDescent="0.2">
      <c r="A5332" t="s">
        <v>18549</v>
      </c>
      <c r="B5332" t="s">
        <v>18550</v>
      </c>
      <c r="C5332" t="s">
        <v>18551</v>
      </c>
      <c r="D5332" t="s">
        <v>21</v>
      </c>
      <c r="E5332" t="s">
        <v>16</v>
      </c>
      <c r="F5332">
        <v>28273</v>
      </c>
      <c r="G5332">
        <v>35.102572649300001</v>
      </c>
      <c r="H5332">
        <v>-80.983931758699995</v>
      </c>
      <c r="I5332">
        <v>2</v>
      </c>
      <c r="J5332">
        <v>31</v>
      </c>
      <c r="K5332">
        <v>0</v>
      </c>
      <c r="L5332" t="s">
        <v>5827</v>
      </c>
    </row>
    <row r="5333" spans="1:12" x14ac:dyDescent="0.2">
      <c r="A5333" t="s">
        <v>18552</v>
      </c>
      <c r="B5333" t="s">
        <v>18553</v>
      </c>
      <c r="C5333" t="s">
        <v>18554</v>
      </c>
      <c r="D5333" t="s">
        <v>21</v>
      </c>
      <c r="E5333" t="s">
        <v>16</v>
      </c>
      <c r="F5333">
        <v>28205</v>
      </c>
      <c r="G5333">
        <v>35.247260300000001</v>
      </c>
      <c r="H5333">
        <v>-80.805638500000001</v>
      </c>
      <c r="I5333">
        <v>4</v>
      </c>
      <c r="J5333">
        <v>60</v>
      </c>
      <c r="K5333">
        <v>1</v>
      </c>
      <c r="L5333" t="s">
        <v>18555</v>
      </c>
    </row>
    <row r="5334" spans="1:12" x14ac:dyDescent="0.2">
      <c r="A5334" t="s">
        <v>18556</v>
      </c>
      <c r="B5334" t="s">
        <v>18557</v>
      </c>
      <c r="C5334" t="s">
        <v>18558</v>
      </c>
      <c r="D5334" t="s">
        <v>601</v>
      </c>
      <c r="E5334" t="s">
        <v>16</v>
      </c>
      <c r="F5334">
        <v>28081</v>
      </c>
      <c r="G5334">
        <v>35.475108499999997</v>
      </c>
      <c r="H5334">
        <v>-80.623992299999998</v>
      </c>
      <c r="I5334">
        <v>2</v>
      </c>
      <c r="J5334">
        <v>3</v>
      </c>
      <c r="K5334">
        <v>1</v>
      </c>
      <c r="L5334" t="s">
        <v>877</v>
      </c>
    </row>
    <row r="5335" spans="1:12" x14ac:dyDescent="0.2">
      <c r="A5335" t="s">
        <v>18559</v>
      </c>
      <c r="B5335" t="s">
        <v>2528</v>
      </c>
      <c r="C5335" t="s">
        <v>18560</v>
      </c>
      <c r="D5335" t="s">
        <v>239</v>
      </c>
      <c r="E5335" t="s">
        <v>16</v>
      </c>
      <c r="F5335">
        <v>28173</v>
      </c>
      <c r="G5335">
        <v>34.934893000000002</v>
      </c>
      <c r="H5335">
        <v>-80.749975000000006</v>
      </c>
      <c r="I5335">
        <v>2</v>
      </c>
      <c r="J5335">
        <v>23</v>
      </c>
      <c r="K5335">
        <v>1</v>
      </c>
      <c r="L5335" t="s">
        <v>18561</v>
      </c>
    </row>
    <row r="5336" spans="1:12" x14ac:dyDescent="0.2">
      <c r="A5336" t="s">
        <v>18562</v>
      </c>
      <c r="B5336" t="s">
        <v>18563</v>
      </c>
      <c r="C5336" t="s">
        <v>18564</v>
      </c>
      <c r="D5336" t="s">
        <v>21</v>
      </c>
      <c r="E5336" t="s">
        <v>16</v>
      </c>
      <c r="F5336">
        <v>28273</v>
      </c>
      <c r="G5336">
        <v>35.116922000000002</v>
      </c>
      <c r="H5336">
        <v>-80.961812600000002</v>
      </c>
      <c r="I5336">
        <v>3.5</v>
      </c>
      <c r="J5336">
        <v>12</v>
      </c>
      <c r="K5336">
        <v>1</v>
      </c>
      <c r="L5336" t="s">
        <v>287</v>
      </c>
    </row>
    <row r="5337" spans="1:12" x14ac:dyDescent="0.2">
      <c r="A5337" t="s">
        <v>18565</v>
      </c>
      <c r="B5337" t="s">
        <v>18566</v>
      </c>
      <c r="C5337" t="s">
        <v>11615</v>
      </c>
      <c r="D5337" t="s">
        <v>21</v>
      </c>
      <c r="E5337" t="s">
        <v>16</v>
      </c>
      <c r="F5337">
        <v>28215</v>
      </c>
      <c r="G5337">
        <v>35.173406</v>
      </c>
      <c r="H5337">
        <v>-80.657638000000006</v>
      </c>
      <c r="I5337">
        <v>5</v>
      </c>
      <c r="J5337">
        <v>9</v>
      </c>
      <c r="K5337">
        <v>1</v>
      </c>
      <c r="L5337" t="s">
        <v>18567</v>
      </c>
    </row>
    <row r="5338" spans="1:12" x14ac:dyDescent="0.2">
      <c r="A5338" t="s">
        <v>18568</v>
      </c>
      <c r="B5338" t="s">
        <v>18569</v>
      </c>
      <c r="C5338" t="s">
        <v>18570</v>
      </c>
      <c r="D5338" t="s">
        <v>601</v>
      </c>
      <c r="E5338" t="s">
        <v>16</v>
      </c>
      <c r="F5338">
        <v>28083</v>
      </c>
      <c r="G5338">
        <v>35.480674399999998</v>
      </c>
      <c r="H5338">
        <v>-80.611139499999993</v>
      </c>
      <c r="I5338">
        <v>4</v>
      </c>
      <c r="J5338">
        <v>28</v>
      </c>
      <c r="K5338">
        <v>1</v>
      </c>
      <c r="L5338" t="s">
        <v>2905</v>
      </c>
    </row>
    <row r="5339" spans="1:12" x14ac:dyDescent="0.2">
      <c r="A5339" t="s">
        <v>18571</v>
      </c>
      <c r="B5339" t="s">
        <v>18572</v>
      </c>
      <c r="C5339" t="s">
        <v>18573</v>
      </c>
      <c r="D5339" t="s">
        <v>15</v>
      </c>
      <c r="E5339" t="s">
        <v>16</v>
      </c>
      <c r="F5339">
        <v>28031</v>
      </c>
      <c r="G5339">
        <v>35.474351900000002</v>
      </c>
      <c r="H5339">
        <v>-80.873797100000004</v>
      </c>
      <c r="I5339">
        <v>5</v>
      </c>
      <c r="J5339">
        <v>3</v>
      </c>
      <c r="K5339">
        <v>1</v>
      </c>
      <c r="L5339" t="s">
        <v>18574</v>
      </c>
    </row>
    <row r="5340" spans="1:12" x14ac:dyDescent="0.2">
      <c r="A5340" t="s">
        <v>18575</v>
      </c>
      <c r="B5340" t="s">
        <v>18576</v>
      </c>
      <c r="C5340" t="s">
        <v>18577</v>
      </c>
      <c r="D5340" t="s">
        <v>21</v>
      </c>
      <c r="E5340" t="s">
        <v>16</v>
      </c>
      <c r="F5340">
        <v>28211</v>
      </c>
      <c r="G5340">
        <v>35.152231100000002</v>
      </c>
      <c r="H5340">
        <v>-80.831896799999996</v>
      </c>
      <c r="I5340">
        <v>3.5</v>
      </c>
      <c r="J5340">
        <v>6</v>
      </c>
      <c r="K5340">
        <v>0</v>
      </c>
      <c r="L5340" t="s">
        <v>18578</v>
      </c>
    </row>
    <row r="5341" spans="1:12" x14ac:dyDescent="0.2">
      <c r="A5341" t="s">
        <v>18579</v>
      </c>
      <c r="B5341" t="s">
        <v>18580</v>
      </c>
      <c r="C5341" t="s">
        <v>18581</v>
      </c>
      <c r="D5341" t="s">
        <v>15</v>
      </c>
      <c r="E5341" t="s">
        <v>16</v>
      </c>
      <c r="F5341">
        <v>28031</v>
      </c>
      <c r="G5341">
        <v>35.4678404</v>
      </c>
      <c r="H5341">
        <v>-80.935936900000002</v>
      </c>
      <c r="I5341">
        <v>4</v>
      </c>
      <c r="J5341">
        <v>6</v>
      </c>
      <c r="K5341">
        <v>1</v>
      </c>
      <c r="L5341" t="s">
        <v>18582</v>
      </c>
    </row>
    <row r="5342" spans="1:12" x14ac:dyDescent="0.2">
      <c r="A5342" t="s">
        <v>18583</v>
      </c>
      <c r="B5342" t="s">
        <v>18584</v>
      </c>
      <c r="C5342" t="s">
        <v>18585</v>
      </c>
      <c r="D5342" t="s">
        <v>15</v>
      </c>
      <c r="E5342" t="s">
        <v>16</v>
      </c>
      <c r="F5342">
        <v>28031</v>
      </c>
      <c r="G5342">
        <v>35.465949600000002</v>
      </c>
      <c r="H5342">
        <v>-80.872208400000005</v>
      </c>
      <c r="I5342">
        <v>3.5</v>
      </c>
      <c r="J5342">
        <v>3</v>
      </c>
      <c r="K5342">
        <v>0</v>
      </c>
      <c r="L5342" t="s">
        <v>18586</v>
      </c>
    </row>
    <row r="5343" spans="1:12" x14ac:dyDescent="0.2">
      <c r="A5343" t="s">
        <v>18587</v>
      </c>
      <c r="B5343" t="s">
        <v>18588</v>
      </c>
      <c r="C5343" t="s">
        <v>18589</v>
      </c>
      <c r="D5343" t="s">
        <v>239</v>
      </c>
      <c r="E5343" t="s">
        <v>16</v>
      </c>
      <c r="F5343">
        <v>28173</v>
      </c>
      <c r="G5343">
        <v>34.933674799999999</v>
      </c>
      <c r="H5343">
        <v>-80.750108800000007</v>
      </c>
      <c r="I5343">
        <v>2.5</v>
      </c>
      <c r="J5343">
        <v>57</v>
      </c>
      <c r="K5343">
        <v>0</v>
      </c>
      <c r="L5343" t="s">
        <v>18590</v>
      </c>
    </row>
    <row r="5344" spans="1:12" x14ac:dyDescent="0.2">
      <c r="A5344" t="s">
        <v>18591</v>
      </c>
      <c r="B5344" t="s">
        <v>3317</v>
      </c>
      <c r="C5344" t="s">
        <v>18592</v>
      </c>
      <c r="D5344" t="s">
        <v>21</v>
      </c>
      <c r="E5344" t="s">
        <v>16</v>
      </c>
      <c r="F5344">
        <v>28205</v>
      </c>
      <c r="G5344">
        <v>35.201594999999998</v>
      </c>
      <c r="H5344">
        <v>-80.762344900000002</v>
      </c>
      <c r="I5344">
        <v>3.5</v>
      </c>
      <c r="J5344">
        <v>14</v>
      </c>
      <c r="K5344">
        <v>1</v>
      </c>
      <c r="L5344" t="s">
        <v>7808</v>
      </c>
    </row>
    <row r="5345" spans="1:12" x14ac:dyDescent="0.2">
      <c r="A5345" t="s">
        <v>18593</v>
      </c>
      <c r="B5345" t="s">
        <v>18594</v>
      </c>
      <c r="C5345" t="s">
        <v>18595</v>
      </c>
      <c r="D5345" t="s">
        <v>21</v>
      </c>
      <c r="E5345" t="s">
        <v>16</v>
      </c>
      <c r="F5345">
        <v>28277</v>
      </c>
      <c r="G5345">
        <v>35.056258800000002</v>
      </c>
      <c r="H5345">
        <v>-80.854082099999999</v>
      </c>
      <c r="I5345">
        <v>4</v>
      </c>
      <c r="J5345">
        <v>5</v>
      </c>
      <c r="K5345">
        <v>1</v>
      </c>
      <c r="L5345" t="s">
        <v>18596</v>
      </c>
    </row>
    <row r="5346" spans="1:12" x14ac:dyDescent="0.2">
      <c r="A5346" t="s">
        <v>18597</v>
      </c>
      <c r="B5346" t="s">
        <v>121</v>
      </c>
      <c r="C5346" t="s">
        <v>18598</v>
      </c>
      <c r="D5346" t="s">
        <v>21</v>
      </c>
      <c r="E5346" t="s">
        <v>16</v>
      </c>
      <c r="F5346">
        <v>28202</v>
      </c>
      <c r="G5346">
        <v>35.229869800000003</v>
      </c>
      <c r="H5346">
        <v>-80.923698000000002</v>
      </c>
      <c r="I5346">
        <v>2</v>
      </c>
      <c r="J5346">
        <v>9</v>
      </c>
      <c r="K5346">
        <v>1</v>
      </c>
      <c r="L5346" t="s">
        <v>1095</v>
      </c>
    </row>
    <row r="5347" spans="1:12" x14ac:dyDescent="0.2">
      <c r="A5347" t="s">
        <v>18599</v>
      </c>
      <c r="B5347" t="s">
        <v>18600</v>
      </c>
      <c r="C5347" t="s">
        <v>391</v>
      </c>
      <c r="D5347" t="s">
        <v>21</v>
      </c>
      <c r="E5347" t="s">
        <v>16</v>
      </c>
      <c r="F5347">
        <v>28211</v>
      </c>
      <c r="G5347">
        <v>35.152469000000004</v>
      </c>
      <c r="H5347">
        <v>-80.830680000000001</v>
      </c>
      <c r="I5347">
        <v>2</v>
      </c>
      <c r="J5347">
        <v>4</v>
      </c>
      <c r="K5347">
        <v>1</v>
      </c>
      <c r="L5347" t="s">
        <v>18601</v>
      </c>
    </row>
    <row r="5348" spans="1:12" x14ac:dyDescent="0.2">
      <c r="A5348" t="s">
        <v>18602</v>
      </c>
      <c r="B5348" t="s">
        <v>4907</v>
      </c>
      <c r="C5348" t="s">
        <v>18603</v>
      </c>
      <c r="D5348" t="s">
        <v>21</v>
      </c>
      <c r="E5348" t="s">
        <v>16</v>
      </c>
      <c r="F5348">
        <v>28262</v>
      </c>
      <c r="G5348">
        <v>35.310464445800001</v>
      </c>
      <c r="H5348">
        <v>-80.7469156871</v>
      </c>
      <c r="I5348">
        <v>4.5</v>
      </c>
      <c r="J5348">
        <v>10</v>
      </c>
      <c r="K5348">
        <v>1</v>
      </c>
      <c r="L5348" t="s">
        <v>18604</v>
      </c>
    </row>
    <row r="5349" spans="1:12" x14ac:dyDescent="0.2">
      <c r="A5349" t="s">
        <v>18605</v>
      </c>
      <c r="B5349" t="s">
        <v>14331</v>
      </c>
      <c r="C5349" t="s">
        <v>18606</v>
      </c>
      <c r="D5349" t="s">
        <v>21</v>
      </c>
      <c r="E5349" t="s">
        <v>16</v>
      </c>
      <c r="F5349">
        <v>28269</v>
      </c>
      <c r="G5349">
        <v>35.308480199999998</v>
      </c>
      <c r="H5349">
        <v>-80.840135900000007</v>
      </c>
      <c r="I5349">
        <v>2.5</v>
      </c>
      <c r="J5349">
        <v>12</v>
      </c>
      <c r="K5349">
        <v>1</v>
      </c>
      <c r="L5349" t="s">
        <v>18607</v>
      </c>
    </row>
    <row r="5350" spans="1:12" x14ac:dyDescent="0.2">
      <c r="A5350" t="s">
        <v>18608</v>
      </c>
      <c r="B5350" t="s">
        <v>18609</v>
      </c>
      <c r="D5350" t="s">
        <v>21</v>
      </c>
      <c r="E5350" t="s">
        <v>16</v>
      </c>
      <c r="F5350">
        <v>28226</v>
      </c>
      <c r="G5350">
        <v>35.117347299999999</v>
      </c>
      <c r="H5350">
        <v>-80.799018500000003</v>
      </c>
      <c r="I5350">
        <v>5</v>
      </c>
      <c r="J5350">
        <v>3</v>
      </c>
      <c r="K5350">
        <v>1</v>
      </c>
      <c r="L5350" t="s">
        <v>18610</v>
      </c>
    </row>
    <row r="5351" spans="1:12" x14ac:dyDescent="0.2">
      <c r="A5351" t="s">
        <v>18611</v>
      </c>
      <c r="B5351" t="s">
        <v>18612</v>
      </c>
      <c r="C5351" t="s">
        <v>18613</v>
      </c>
      <c r="D5351" t="s">
        <v>21</v>
      </c>
      <c r="E5351" t="s">
        <v>16</v>
      </c>
      <c r="F5351">
        <v>28203</v>
      </c>
      <c r="G5351">
        <v>35.202561199999998</v>
      </c>
      <c r="H5351">
        <v>-80.866015399999995</v>
      </c>
      <c r="I5351">
        <v>4.5</v>
      </c>
      <c r="J5351">
        <v>7</v>
      </c>
      <c r="K5351">
        <v>1</v>
      </c>
      <c r="L5351" t="s">
        <v>18614</v>
      </c>
    </row>
    <row r="5352" spans="1:12" x14ac:dyDescent="0.2">
      <c r="A5352" t="s">
        <v>18615</v>
      </c>
      <c r="B5352" t="s">
        <v>18616</v>
      </c>
      <c r="C5352" t="s">
        <v>4151</v>
      </c>
      <c r="D5352" t="s">
        <v>21</v>
      </c>
      <c r="E5352" t="s">
        <v>16</v>
      </c>
      <c r="F5352">
        <v>28226</v>
      </c>
      <c r="G5352">
        <v>35.117088600700001</v>
      </c>
      <c r="H5352">
        <v>-80.825110233700002</v>
      </c>
      <c r="I5352">
        <v>3</v>
      </c>
      <c r="J5352">
        <v>39</v>
      </c>
      <c r="K5352">
        <v>1</v>
      </c>
      <c r="L5352" t="s">
        <v>264</v>
      </c>
    </row>
    <row r="5353" spans="1:12" x14ac:dyDescent="0.2">
      <c r="A5353" t="s">
        <v>18617</v>
      </c>
      <c r="B5353" t="s">
        <v>6222</v>
      </c>
      <c r="C5353" t="s">
        <v>18618</v>
      </c>
      <c r="D5353" t="s">
        <v>21</v>
      </c>
      <c r="E5353" t="s">
        <v>16</v>
      </c>
      <c r="F5353">
        <v>28211</v>
      </c>
      <c r="G5353">
        <v>35.156306999999998</v>
      </c>
      <c r="H5353">
        <v>-80.823685999999995</v>
      </c>
      <c r="I5353">
        <v>3</v>
      </c>
      <c r="J5353">
        <v>123</v>
      </c>
      <c r="K5353">
        <v>0</v>
      </c>
      <c r="L5353" t="s">
        <v>18619</v>
      </c>
    </row>
    <row r="5354" spans="1:12" x14ac:dyDescent="0.2">
      <c r="A5354" t="s">
        <v>18620</v>
      </c>
      <c r="B5354" t="s">
        <v>18621</v>
      </c>
      <c r="C5354" t="s">
        <v>18622</v>
      </c>
      <c r="D5354" t="s">
        <v>39</v>
      </c>
      <c r="E5354" t="s">
        <v>16</v>
      </c>
      <c r="F5354">
        <v>28025</v>
      </c>
      <c r="G5354">
        <v>35.402531099999997</v>
      </c>
      <c r="H5354">
        <v>-80.759416900000005</v>
      </c>
      <c r="I5354">
        <v>3.5</v>
      </c>
      <c r="J5354">
        <v>3</v>
      </c>
      <c r="K5354">
        <v>1</v>
      </c>
      <c r="L5354" t="s">
        <v>1913</v>
      </c>
    </row>
    <row r="5355" spans="1:12" x14ac:dyDescent="0.2">
      <c r="A5355" t="s">
        <v>18623</v>
      </c>
      <c r="B5355" t="s">
        <v>18624</v>
      </c>
      <c r="C5355" t="s">
        <v>18625</v>
      </c>
      <c r="D5355" t="s">
        <v>18626</v>
      </c>
      <c r="E5355" t="s">
        <v>16</v>
      </c>
      <c r="F5355">
        <v>28163</v>
      </c>
      <c r="G5355">
        <v>35.2341409</v>
      </c>
      <c r="H5355">
        <v>-80.456249799999995</v>
      </c>
      <c r="I5355">
        <v>2.5</v>
      </c>
      <c r="J5355">
        <v>5</v>
      </c>
      <c r="K5355">
        <v>1</v>
      </c>
      <c r="L5355" t="s">
        <v>18627</v>
      </c>
    </row>
    <row r="5356" spans="1:12" x14ac:dyDescent="0.2">
      <c r="A5356" t="s">
        <v>18628</v>
      </c>
      <c r="B5356" t="s">
        <v>18629</v>
      </c>
      <c r="C5356" t="s">
        <v>18630</v>
      </c>
      <c r="D5356" t="s">
        <v>21</v>
      </c>
      <c r="E5356" t="s">
        <v>16</v>
      </c>
      <c r="F5356">
        <v>28205</v>
      </c>
      <c r="G5356">
        <v>35.246707299999997</v>
      </c>
      <c r="H5356">
        <v>-80.805919700000004</v>
      </c>
      <c r="I5356">
        <v>4</v>
      </c>
      <c r="J5356">
        <v>431</v>
      </c>
      <c r="K5356">
        <v>1</v>
      </c>
      <c r="L5356" t="s">
        <v>18631</v>
      </c>
    </row>
    <row r="5357" spans="1:12" x14ac:dyDescent="0.2">
      <c r="A5357" t="s">
        <v>18632</v>
      </c>
      <c r="B5357" t="s">
        <v>18633</v>
      </c>
      <c r="C5357" t="s">
        <v>18634</v>
      </c>
      <c r="D5357" t="s">
        <v>21</v>
      </c>
      <c r="E5357" t="s">
        <v>16</v>
      </c>
      <c r="F5357">
        <v>28278</v>
      </c>
      <c r="G5357">
        <v>35.102201299999997</v>
      </c>
      <c r="H5357">
        <v>-80.993224999999995</v>
      </c>
      <c r="I5357">
        <v>3.5</v>
      </c>
      <c r="J5357">
        <v>3</v>
      </c>
      <c r="K5357">
        <v>0</v>
      </c>
      <c r="L5357" t="s">
        <v>18635</v>
      </c>
    </row>
    <row r="5358" spans="1:12" x14ac:dyDescent="0.2">
      <c r="A5358" t="s">
        <v>18636</v>
      </c>
      <c r="B5358" t="s">
        <v>2662</v>
      </c>
      <c r="C5358" t="s">
        <v>18637</v>
      </c>
      <c r="D5358" t="s">
        <v>21</v>
      </c>
      <c r="E5358" t="s">
        <v>16</v>
      </c>
      <c r="F5358">
        <v>28226</v>
      </c>
      <c r="G5358">
        <v>35.086804899999997</v>
      </c>
      <c r="H5358">
        <v>-80.845260600000003</v>
      </c>
      <c r="I5358">
        <v>2</v>
      </c>
      <c r="J5358">
        <v>51</v>
      </c>
      <c r="K5358">
        <v>1</v>
      </c>
      <c r="L5358" t="s">
        <v>457</v>
      </c>
    </row>
    <row r="5359" spans="1:12" x14ac:dyDescent="0.2">
      <c r="A5359" t="s">
        <v>18638</v>
      </c>
      <c r="B5359" t="s">
        <v>18639</v>
      </c>
      <c r="C5359" t="s">
        <v>18640</v>
      </c>
      <c r="D5359" t="s">
        <v>21</v>
      </c>
      <c r="E5359" t="s">
        <v>16</v>
      </c>
      <c r="F5359">
        <v>28213</v>
      </c>
      <c r="G5359">
        <v>35.304225600000002</v>
      </c>
      <c r="H5359">
        <v>-80.725382999999994</v>
      </c>
      <c r="I5359">
        <v>2.5</v>
      </c>
      <c r="J5359">
        <v>3</v>
      </c>
      <c r="K5359">
        <v>1</v>
      </c>
      <c r="L5359" t="s">
        <v>18641</v>
      </c>
    </row>
    <row r="5360" spans="1:12" x14ac:dyDescent="0.2">
      <c r="A5360" t="s">
        <v>18642</v>
      </c>
      <c r="B5360" t="s">
        <v>3106</v>
      </c>
      <c r="C5360" t="s">
        <v>18643</v>
      </c>
      <c r="D5360" t="s">
        <v>21</v>
      </c>
      <c r="E5360" t="s">
        <v>16</v>
      </c>
      <c r="F5360">
        <v>28273</v>
      </c>
      <c r="G5360">
        <v>35.135356000000002</v>
      </c>
      <c r="H5360">
        <v>-80.875184000000004</v>
      </c>
      <c r="I5360">
        <v>3.5</v>
      </c>
      <c r="J5360">
        <v>4</v>
      </c>
      <c r="K5360">
        <v>1</v>
      </c>
      <c r="L5360" t="s">
        <v>3108</v>
      </c>
    </row>
    <row r="5361" spans="1:12" x14ac:dyDescent="0.2">
      <c r="A5361" t="s">
        <v>18644</v>
      </c>
      <c r="B5361" t="s">
        <v>18645</v>
      </c>
      <c r="C5361" t="s">
        <v>18646</v>
      </c>
      <c r="D5361" t="s">
        <v>456</v>
      </c>
      <c r="E5361" t="s">
        <v>16</v>
      </c>
      <c r="F5361">
        <v>28012</v>
      </c>
      <c r="G5361">
        <v>35.240149828100002</v>
      </c>
      <c r="H5361">
        <v>-81.037658927799995</v>
      </c>
      <c r="I5361">
        <v>4</v>
      </c>
      <c r="J5361">
        <v>4</v>
      </c>
      <c r="K5361">
        <v>1</v>
      </c>
      <c r="L5361" t="s">
        <v>18647</v>
      </c>
    </row>
    <row r="5362" spans="1:12" x14ac:dyDescent="0.2">
      <c r="A5362" t="s">
        <v>18648</v>
      </c>
      <c r="B5362" t="s">
        <v>18649</v>
      </c>
      <c r="C5362" t="s">
        <v>18650</v>
      </c>
      <c r="D5362" t="s">
        <v>135</v>
      </c>
      <c r="E5362" t="s">
        <v>16</v>
      </c>
      <c r="F5362">
        <v>28105</v>
      </c>
      <c r="G5362">
        <v>35.115507000000001</v>
      </c>
      <c r="H5362">
        <v>-80.697427000000005</v>
      </c>
      <c r="I5362">
        <v>3.5</v>
      </c>
      <c r="J5362">
        <v>14</v>
      </c>
      <c r="K5362">
        <v>1</v>
      </c>
      <c r="L5362" t="s">
        <v>1165</v>
      </c>
    </row>
    <row r="5363" spans="1:12" x14ac:dyDescent="0.2">
      <c r="A5363" t="s">
        <v>18651</v>
      </c>
      <c r="B5363" t="s">
        <v>18652</v>
      </c>
      <c r="C5363" t="s">
        <v>391</v>
      </c>
      <c r="D5363" t="s">
        <v>21</v>
      </c>
      <c r="E5363" t="s">
        <v>16</v>
      </c>
      <c r="F5363">
        <v>28211</v>
      </c>
      <c r="G5363">
        <v>35.152412660700001</v>
      </c>
      <c r="H5363">
        <v>-80.832044778599993</v>
      </c>
      <c r="I5363">
        <v>4.5</v>
      </c>
      <c r="J5363">
        <v>56</v>
      </c>
      <c r="K5363">
        <v>1</v>
      </c>
      <c r="L5363" t="s">
        <v>18653</v>
      </c>
    </row>
    <row r="5364" spans="1:12" x14ac:dyDescent="0.2">
      <c r="A5364" t="s">
        <v>18654</v>
      </c>
      <c r="B5364" t="s">
        <v>3881</v>
      </c>
      <c r="C5364" t="s">
        <v>18655</v>
      </c>
      <c r="D5364" t="s">
        <v>30</v>
      </c>
      <c r="E5364" t="s">
        <v>16</v>
      </c>
      <c r="F5364">
        <v>28054</v>
      </c>
      <c r="G5364">
        <v>35.2319880975</v>
      </c>
      <c r="H5364">
        <v>-81.170487657899997</v>
      </c>
      <c r="I5364">
        <v>2.5</v>
      </c>
      <c r="J5364">
        <v>5</v>
      </c>
      <c r="K5364">
        <v>1</v>
      </c>
      <c r="L5364" t="s">
        <v>18656</v>
      </c>
    </row>
    <row r="5365" spans="1:12" x14ac:dyDescent="0.2">
      <c r="A5365" t="s">
        <v>18657</v>
      </c>
      <c r="B5365" t="s">
        <v>18658</v>
      </c>
      <c r="C5365" t="s">
        <v>18659</v>
      </c>
      <c r="D5365" t="s">
        <v>21</v>
      </c>
      <c r="E5365" t="s">
        <v>16</v>
      </c>
      <c r="F5365">
        <v>28203</v>
      </c>
      <c r="G5365">
        <v>35.219546700000002</v>
      </c>
      <c r="H5365">
        <v>-80.852244299999995</v>
      </c>
      <c r="I5365">
        <v>4</v>
      </c>
      <c r="J5365">
        <v>851</v>
      </c>
      <c r="K5365">
        <v>1</v>
      </c>
      <c r="L5365" t="s">
        <v>18660</v>
      </c>
    </row>
    <row r="5366" spans="1:12" x14ac:dyDescent="0.2">
      <c r="A5366" t="s">
        <v>18661</v>
      </c>
      <c r="B5366" t="s">
        <v>18662</v>
      </c>
      <c r="C5366" t="s">
        <v>18663</v>
      </c>
      <c r="D5366" t="s">
        <v>21</v>
      </c>
      <c r="E5366" t="s">
        <v>16</v>
      </c>
      <c r="F5366">
        <v>28217</v>
      </c>
      <c r="G5366">
        <v>35.185624699999998</v>
      </c>
      <c r="H5366">
        <v>-80.882485799999998</v>
      </c>
      <c r="I5366">
        <v>1.5</v>
      </c>
      <c r="J5366">
        <v>4</v>
      </c>
      <c r="K5366">
        <v>1</v>
      </c>
    </row>
    <row r="5367" spans="1:12" x14ac:dyDescent="0.2">
      <c r="A5367" t="s">
        <v>18664</v>
      </c>
      <c r="B5367" t="s">
        <v>18665</v>
      </c>
      <c r="C5367" t="s">
        <v>18666</v>
      </c>
      <c r="D5367" t="s">
        <v>39</v>
      </c>
      <c r="E5367" t="s">
        <v>16</v>
      </c>
      <c r="F5367">
        <v>28027</v>
      </c>
      <c r="G5367">
        <v>35.366202999999999</v>
      </c>
      <c r="H5367">
        <v>-80.7088009</v>
      </c>
      <c r="I5367">
        <v>3</v>
      </c>
      <c r="J5367">
        <v>46</v>
      </c>
      <c r="K5367">
        <v>0</v>
      </c>
      <c r="L5367" t="s">
        <v>18667</v>
      </c>
    </row>
    <row r="5368" spans="1:12" x14ac:dyDescent="0.2">
      <c r="A5368" t="s">
        <v>18668</v>
      </c>
      <c r="B5368" t="s">
        <v>18669</v>
      </c>
      <c r="C5368" t="s">
        <v>18670</v>
      </c>
      <c r="D5368" t="s">
        <v>21</v>
      </c>
      <c r="E5368" t="s">
        <v>16</v>
      </c>
      <c r="F5368">
        <v>28262</v>
      </c>
      <c r="G5368">
        <v>35.303739200000003</v>
      </c>
      <c r="H5368">
        <v>-80.749330299999997</v>
      </c>
      <c r="I5368">
        <v>4</v>
      </c>
      <c r="J5368">
        <v>21</v>
      </c>
      <c r="K5368">
        <v>0</v>
      </c>
      <c r="L5368" t="s">
        <v>155</v>
      </c>
    </row>
    <row r="5369" spans="1:12" x14ac:dyDescent="0.2">
      <c r="A5369" t="s">
        <v>18671</v>
      </c>
      <c r="B5369" t="s">
        <v>612</v>
      </c>
      <c r="C5369" t="s">
        <v>18672</v>
      </c>
      <c r="D5369" t="s">
        <v>21</v>
      </c>
      <c r="E5369" t="s">
        <v>16</v>
      </c>
      <c r="F5369">
        <v>28217</v>
      </c>
      <c r="G5369">
        <v>35.159175900000001</v>
      </c>
      <c r="H5369">
        <v>-80.876484899999994</v>
      </c>
      <c r="I5369">
        <v>3</v>
      </c>
      <c r="J5369">
        <v>8</v>
      </c>
      <c r="K5369">
        <v>0</v>
      </c>
      <c r="L5369" t="s">
        <v>1928</v>
      </c>
    </row>
    <row r="5370" spans="1:12" x14ac:dyDescent="0.2">
      <c r="A5370" t="s">
        <v>18673</v>
      </c>
      <c r="B5370" t="s">
        <v>18674</v>
      </c>
      <c r="C5370" t="s">
        <v>18675</v>
      </c>
      <c r="D5370" t="s">
        <v>21</v>
      </c>
      <c r="E5370" t="s">
        <v>16</v>
      </c>
      <c r="F5370">
        <v>28277</v>
      </c>
      <c r="G5370">
        <v>35.052288300000001</v>
      </c>
      <c r="H5370">
        <v>-80.850665000000006</v>
      </c>
      <c r="I5370">
        <v>1.5</v>
      </c>
      <c r="J5370">
        <v>4</v>
      </c>
      <c r="K5370">
        <v>0</v>
      </c>
      <c r="L5370" t="s">
        <v>18676</v>
      </c>
    </row>
    <row r="5371" spans="1:12" x14ac:dyDescent="0.2">
      <c r="A5371" t="s">
        <v>18677</v>
      </c>
      <c r="B5371" t="s">
        <v>18678</v>
      </c>
      <c r="C5371" t="s">
        <v>6041</v>
      </c>
      <c r="D5371" t="s">
        <v>21</v>
      </c>
      <c r="E5371" t="s">
        <v>16</v>
      </c>
      <c r="F5371">
        <v>28205</v>
      </c>
      <c r="G5371">
        <v>35.219161999999997</v>
      </c>
      <c r="H5371">
        <v>-80.813703000000004</v>
      </c>
      <c r="I5371">
        <v>2.5</v>
      </c>
      <c r="J5371">
        <v>7</v>
      </c>
      <c r="K5371">
        <v>0</v>
      </c>
      <c r="L5371" t="s">
        <v>18679</v>
      </c>
    </row>
    <row r="5372" spans="1:12" x14ac:dyDescent="0.2">
      <c r="A5372" t="s">
        <v>18680</v>
      </c>
      <c r="B5372" t="s">
        <v>18681</v>
      </c>
      <c r="C5372" t="s">
        <v>18682</v>
      </c>
      <c r="D5372" t="s">
        <v>21</v>
      </c>
      <c r="E5372" t="s">
        <v>16</v>
      </c>
      <c r="F5372">
        <v>28204</v>
      </c>
      <c r="G5372">
        <v>35.220415199999998</v>
      </c>
      <c r="H5372">
        <v>-80.833511599999994</v>
      </c>
      <c r="I5372">
        <v>5</v>
      </c>
      <c r="J5372">
        <v>3</v>
      </c>
      <c r="K5372">
        <v>1</v>
      </c>
      <c r="L5372" t="s">
        <v>18683</v>
      </c>
    </row>
    <row r="5373" spans="1:12" x14ac:dyDescent="0.2">
      <c r="A5373" t="s">
        <v>18684</v>
      </c>
      <c r="B5373" t="s">
        <v>18685</v>
      </c>
      <c r="C5373" t="s">
        <v>18686</v>
      </c>
      <c r="D5373" t="s">
        <v>601</v>
      </c>
      <c r="E5373" t="s">
        <v>16</v>
      </c>
      <c r="F5373">
        <v>28081</v>
      </c>
      <c r="G5373">
        <v>35.490158735000001</v>
      </c>
      <c r="H5373">
        <v>-80.6273543227</v>
      </c>
      <c r="I5373">
        <v>4</v>
      </c>
      <c r="J5373">
        <v>44</v>
      </c>
      <c r="K5373">
        <v>1</v>
      </c>
      <c r="L5373" t="s">
        <v>18687</v>
      </c>
    </row>
    <row r="5374" spans="1:12" x14ac:dyDescent="0.2">
      <c r="A5374" t="s">
        <v>18688</v>
      </c>
      <c r="B5374" t="s">
        <v>18689</v>
      </c>
      <c r="C5374" t="s">
        <v>18690</v>
      </c>
      <c r="D5374" t="s">
        <v>21</v>
      </c>
      <c r="E5374" t="s">
        <v>16</v>
      </c>
      <c r="F5374">
        <v>28209</v>
      </c>
      <c r="G5374">
        <v>35.173665999999997</v>
      </c>
      <c r="H5374">
        <v>-80.840644999999995</v>
      </c>
      <c r="I5374">
        <v>2.5</v>
      </c>
      <c r="J5374">
        <v>15</v>
      </c>
      <c r="K5374">
        <v>0</v>
      </c>
      <c r="L5374" t="s">
        <v>18691</v>
      </c>
    </row>
    <row r="5375" spans="1:12" x14ac:dyDescent="0.2">
      <c r="A5375" t="s">
        <v>18692</v>
      </c>
      <c r="B5375" t="s">
        <v>10491</v>
      </c>
      <c r="C5375" t="s">
        <v>18693</v>
      </c>
      <c r="D5375" t="s">
        <v>21</v>
      </c>
      <c r="E5375" t="s">
        <v>16</v>
      </c>
      <c r="F5375">
        <v>28262</v>
      </c>
      <c r="G5375">
        <v>35.296922700000003</v>
      </c>
      <c r="H5375">
        <v>-80.757035799999997</v>
      </c>
      <c r="I5375">
        <v>1</v>
      </c>
      <c r="J5375">
        <v>3</v>
      </c>
      <c r="K5375">
        <v>1</v>
      </c>
      <c r="L5375" t="s">
        <v>18694</v>
      </c>
    </row>
    <row r="5376" spans="1:12" x14ac:dyDescent="0.2">
      <c r="A5376" t="s">
        <v>18695</v>
      </c>
      <c r="B5376" t="s">
        <v>18696</v>
      </c>
      <c r="C5376" t="s">
        <v>18697</v>
      </c>
      <c r="D5376" t="s">
        <v>21</v>
      </c>
      <c r="E5376" t="s">
        <v>16</v>
      </c>
      <c r="F5376">
        <v>28227</v>
      </c>
      <c r="G5376">
        <v>35.0222899173</v>
      </c>
      <c r="H5376">
        <v>-80.848479770899999</v>
      </c>
      <c r="I5376">
        <v>2.5</v>
      </c>
      <c r="J5376">
        <v>3</v>
      </c>
      <c r="K5376">
        <v>1</v>
      </c>
      <c r="L5376" t="s">
        <v>18698</v>
      </c>
    </row>
    <row r="5377" spans="1:12" x14ac:dyDescent="0.2">
      <c r="A5377" t="s">
        <v>18699</v>
      </c>
      <c r="B5377" t="s">
        <v>18700</v>
      </c>
      <c r="C5377" t="s">
        <v>3828</v>
      </c>
      <c r="D5377" t="s">
        <v>26</v>
      </c>
      <c r="E5377" t="s">
        <v>16</v>
      </c>
      <c r="F5377">
        <v>28078</v>
      </c>
      <c r="G5377">
        <v>35.410392000000002</v>
      </c>
      <c r="H5377">
        <v>-80.855215000000001</v>
      </c>
      <c r="I5377">
        <v>4</v>
      </c>
      <c r="J5377">
        <v>4</v>
      </c>
      <c r="K5377">
        <v>0</v>
      </c>
      <c r="L5377" t="s">
        <v>18701</v>
      </c>
    </row>
    <row r="5378" spans="1:12" x14ac:dyDescent="0.2">
      <c r="A5378" t="s">
        <v>18702</v>
      </c>
      <c r="B5378" t="s">
        <v>18703</v>
      </c>
      <c r="C5378" t="s">
        <v>18704</v>
      </c>
      <c r="D5378" t="s">
        <v>21</v>
      </c>
      <c r="E5378" t="s">
        <v>16</v>
      </c>
      <c r="F5378">
        <v>28227</v>
      </c>
      <c r="G5378">
        <v>35.160871</v>
      </c>
      <c r="H5378">
        <v>-80.739732000000004</v>
      </c>
      <c r="I5378">
        <v>4</v>
      </c>
      <c r="J5378">
        <v>116</v>
      </c>
      <c r="K5378">
        <v>1</v>
      </c>
      <c r="L5378" t="s">
        <v>7860</v>
      </c>
    </row>
    <row r="5379" spans="1:12" x14ac:dyDescent="0.2">
      <c r="A5379" t="s">
        <v>18705</v>
      </c>
      <c r="B5379" t="s">
        <v>18706</v>
      </c>
      <c r="C5379" t="s">
        <v>18456</v>
      </c>
      <c r="D5379" t="s">
        <v>21</v>
      </c>
      <c r="E5379" t="s">
        <v>16</v>
      </c>
      <c r="F5379">
        <v>28208</v>
      </c>
      <c r="G5379">
        <v>35.239587</v>
      </c>
      <c r="H5379">
        <v>-80.912623999999994</v>
      </c>
      <c r="I5379">
        <v>2.5</v>
      </c>
      <c r="J5379">
        <v>3</v>
      </c>
      <c r="K5379">
        <v>1</v>
      </c>
      <c r="L5379" t="s">
        <v>18707</v>
      </c>
    </row>
    <row r="5380" spans="1:12" x14ac:dyDescent="0.2">
      <c r="A5380" t="s">
        <v>18708</v>
      </c>
      <c r="B5380" t="s">
        <v>18709</v>
      </c>
      <c r="C5380" t="s">
        <v>18710</v>
      </c>
      <c r="D5380" t="s">
        <v>21</v>
      </c>
      <c r="E5380" t="s">
        <v>16</v>
      </c>
      <c r="F5380">
        <v>28273</v>
      </c>
      <c r="G5380">
        <v>35.103048999999999</v>
      </c>
      <c r="H5380">
        <v>-80.877579999999995</v>
      </c>
      <c r="I5380">
        <v>2.5</v>
      </c>
      <c r="J5380">
        <v>17</v>
      </c>
      <c r="K5380">
        <v>0</v>
      </c>
      <c r="L5380" t="s">
        <v>18711</v>
      </c>
    </row>
    <row r="5381" spans="1:12" x14ac:dyDescent="0.2">
      <c r="A5381" t="s">
        <v>18712</v>
      </c>
      <c r="B5381" t="s">
        <v>18713</v>
      </c>
      <c r="C5381" t="s">
        <v>18714</v>
      </c>
      <c r="D5381" t="s">
        <v>239</v>
      </c>
      <c r="E5381" t="s">
        <v>16</v>
      </c>
      <c r="F5381">
        <v>28207</v>
      </c>
      <c r="G5381">
        <v>34.989637060699998</v>
      </c>
      <c r="H5381">
        <v>-80.773966088899996</v>
      </c>
      <c r="I5381">
        <v>2.5</v>
      </c>
      <c r="J5381">
        <v>31</v>
      </c>
      <c r="K5381">
        <v>1</v>
      </c>
      <c r="L5381" t="s">
        <v>18715</v>
      </c>
    </row>
    <row r="5382" spans="1:12" x14ac:dyDescent="0.2">
      <c r="A5382" t="s">
        <v>18716</v>
      </c>
      <c r="B5382" t="s">
        <v>18717</v>
      </c>
      <c r="C5382" t="s">
        <v>18718</v>
      </c>
      <c r="D5382" t="s">
        <v>21</v>
      </c>
      <c r="E5382" t="s">
        <v>16</v>
      </c>
      <c r="F5382">
        <v>28217</v>
      </c>
      <c r="G5382">
        <v>35.167640994099997</v>
      </c>
      <c r="H5382">
        <v>-80.883181614899996</v>
      </c>
      <c r="I5382">
        <v>3.5</v>
      </c>
      <c r="J5382">
        <v>37</v>
      </c>
      <c r="K5382">
        <v>0</v>
      </c>
      <c r="L5382" t="s">
        <v>18719</v>
      </c>
    </row>
    <row r="5383" spans="1:12" x14ac:dyDescent="0.2">
      <c r="A5383" t="s">
        <v>18720</v>
      </c>
      <c r="B5383" t="s">
        <v>3193</v>
      </c>
      <c r="C5383" t="s">
        <v>18721</v>
      </c>
      <c r="D5383" t="s">
        <v>21</v>
      </c>
      <c r="E5383" t="s">
        <v>16</v>
      </c>
      <c r="F5383">
        <v>28216</v>
      </c>
      <c r="G5383">
        <v>35.347106309899999</v>
      </c>
      <c r="H5383">
        <v>-80.854363828900006</v>
      </c>
      <c r="I5383">
        <v>2</v>
      </c>
      <c r="J5383">
        <v>16</v>
      </c>
      <c r="K5383">
        <v>1</v>
      </c>
      <c r="L5383" t="s">
        <v>3082</v>
      </c>
    </row>
    <row r="5384" spans="1:12" x14ac:dyDescent="0.2">
      <c r="A5384" t="s">
        <v>18722</v>
      </c>
      <c r="B5384" t="s">
        <v>18723</v>
      </c>
      <c r="C5384" t="s">
        <v>18724</v>
      </c>
      <c r="D5384" t="s">
        <v>21</v>
      </c>
      <c r="E5384" t="s">
        <v>16</v>
      </c>
      <c r="F5384">
        <v>28277</v>
      </c>
      <c r="G5384">
        <v>35.052644399999998</v>
      </c>
      <c r="H5384">
        <v>-80.846342500000006</v>
      </c>
      <c r="I5384">
        <v>2.5</v>
      </c>
      <c r="J5384">
        <v>10</v>
      </c>
      <c r="K5384">
        <v>1</v>
      </c>
      <c r="L5384" t="s">
        <v>18725</v>
      </c>
    </row>
    <row r="5385" spans="1:12" x14ac:dyDescent="0.2">
      <c r="A5385" t="s">
        <v>18726</v>
      </c>
      <c r="B5385" t="s">
        <v>18727</v>
      </c>
      <c r="C5385" t="s">
        <v>18728</v>
      </c>
      <c r="D5385" t="s">
        <v>21</v>
      </c>
      <c r="E5385" t="s">
        <v>16</v>
      </c>
      <c r="F5385">
        <v>28277</v>
      </c>
      <c r="G5385">
        <v>35.035335573099999</v>
      </c>
      <c r="H5385">
        <v>-80.806465621499996</v>
      </c>
      <c r="I5385">
        <v>5</v>
      </c>
      <c r="J5385">
        <v>5</v>
      </c>
      <c r="K5385">
        <v>1</v>
      </c>
      <c r="L5385" t="s">
        <v>18729</v>
      </c>
    </row>
    <row r="5386" spans="1:12" x14ac:dyDescent="0.2">
      <c r="A5386" t="s">
        <v>18730</v>
      </c>
      <c r="B5386" t="s">
        <v>18731</v>
      </c>
      <c r="C5386" t="s">
        <v>18732</v>
      </c>
      <c r="D5386" t="s">
        <v>21</v>
      </c>
      <c r="E5386" t="s">
        <v>16</v>
      </c>
      <c r="F5386">
        <v>28209</v>
      </c>
      <c r="G5386">
        <v>35.171028</v>
      </c>
      <c r="H5386">
        <v>-80.849435</v>
      </c>
      <c r="I5386">
        <v>3.5</v>
      </c>
      <c r="J5386">
        <v>33</v>
      </c>
      <c r="K5386">
        <v>1</v>
      </c>
      <c r="L5386" t="s">
        <v>18733</v>
      </c>
    </row>
    <row r="5387" spans="1:12" x14ac:dyDescent="0.2">
      <c r="A5387" t="s">
        <v>18734</v>
      </c>
      <c r="B5387" t="s">
        <v>18735</v>
      </c>
      <c r="C5387" t="s">
        <v>18736</v>
      </c>
      <c r="D5387" t="s">
        <v>21</v>
      </c>
      <c r="E5387" t="s">
        <v>16</v>
      </c>
      <c r="F5387">
        <v>28211</v>
      </c>
      <c r="G5387">
        <v>35.1706231</v>
      </c>
      <c r="H5387">
        <v>-80.806590299999996</v>
      </c>
      <c r="I5387">
        <v>4.5</v>
      </c>
      <c r="J5387">
        <v>69</v>
      </c>
      <c r="K5387">
        <v>0</v>
      </c>
      <c r="L5387" t="s">
        <v>18737</v>
      </c>
    </row>
    <row r="5388" spans="1:12" x14ac:dyDescent="0.2">
      <c r="A5388" t="s">
        <v>18738</v>
      </c>
      <c r="B5388" t="s">
        <v>18739</v>
      </c>
      <c r="C5388" t="s">
        <v>18740</v>
      </c>
      <c r="D5388" t="s">
        <v>135</v>
      </c>
      <c r="E5388" t="s">
        <v>16</v>
      </c>
      <c r="F5388">
        <v>28105</v>
      </c>
      <c r="G5388">
        <v>35.131566900000003</v>
      </c>
      <c r="H5388">
        <v>-80.711443000000003</v>
      </c>
      <c r="I5388">
        <v>3</v>
      </c>
      <c r="J5388">
        <v>28</v>
      </c>
      <c r="K5388">
        <v>0</v>
      </c>
      <c r="L5388" t="s">
        <v>18741</v>
      </c>
    </row>
    <row r="5389" spans="1:12" x14ac:dyDescent="0.2">
      <c r="A5389" t="s">
        <v>18742</v>
      </c>
      <c r="B5389" t="s">
        <v>18743</v>
      </c>
      <c r="C5389" t="s">
        <v>18744</v>
      </c>
      <c r="D5389" t="s">
        <v>21</v>
      </c>
      <c r="E5389" t="s">
        <v>16</v>
      </c>
      <c r="F5389">
        <v>28210</v>
      </c>
      <c r="G5389">
        <v>35.147261</v>
      </c>
      <c r="H5389">
        <v>-80.832149000000001</v>
      </c>
      <c r="I5389">
        <v>3</v>
      </c>
      <c r="J5389">
        <v>21</v>
      </c>
      <c r="K5389">
        <v>1</v>
      </c>
      <c r="L5389" t="s">
        <v>18745</v>
      </c>
    </row>
    <row r="5390" spans="1:12" x14ac:dyDescent="0.2">
      <c r="A5390" t="s">
        <v>18746</v>
      </c>
      <c r="B5390" t="s">
        <v>18747</v>
      </c>
      <c r="C5390" t="s">
        <v>18748</v>
      </c>
      <c r="D5390" t="s">
        <v>39</v>
      </c>
      <c r="E5390" t="s">
        <v>16</v>
      </c>
      <c r="F5390">
        <v>28025</v>
      </c>
      <c r="G5390">
        <v>35.424391</v>
      </c>
      <c r="H5390">
        <v>-80.597307299999997</v>
      </c>
      <c r="I5390">
        <v>4.5</v>
      </c>
      <c r="J5390">
        <v>3</v>
      </c>
      <c r="K5390">
        <v>1</v>
      </c>
      <c r="L5390" t="s">
        <v>967</v>
      </c>
    </row>
    <row r="5391" spans="1:12" x14ac:dyDescent="0.2">
      <c r="A5391" t="s">
        <v>18749</v>
      </c>
      <c r="B5391" t="s">
        <v>18750</v>
      </c>
      <c r="C5391" t="s">
        <v>18751</v>
      </c>
      <c r="D5391" t="s">
        <v>21</v>
      </c>
      <c r="E5391" t="s">
        <v>16</v>
      </c>
      <c r="F5391">
        <v>28202</v>
      </c>
      <c r="G5391">
        <v>35.222898700000002</v>
      </c>
      <c r="H5391">
        <v>-80.833151099999995</v>
      </c>
      <c r="I5391">
        <v>4</v>
      </c>
      <c r="J5391">
        <v>45</v>
      </c>
      <c r="K5391">
        <v>1</v>
      </c>
      <c r="L5391" t="s">
        <v>18752</v>
      </c>
    </row>
    <row r="5392" spans="1:12" x14ac:dyDescent="0.2">
      <c r="A5392" t="s">
        <v>18753</v>
      </c>
      <c r="B5392" t="s">
        <v>18754</v>
      </c>
      <c r="C5392" t="s">
        <v>14956</v>
      </c>
      <c r="D5392" t="s">
        <v>21</v>
      </c>
      <c r="E5392" t="s">
        <v>16</v>
      </c>
      <c r="F5392">
        <v>28203</v>
      </c>
      <c r="G5392">
        <v>35.216036299999999</v>
      </c>
      <c r="H5392">
        <v>-80.853801099999998</v>
      </c>
      <c r="I5392">
        <v>2.5</v>
      </c>
      <c r="J5392">
        <v>3</v>
      </c>
      <c r="K5392">
        <v>0</v>
      </c>
      <c r="L5392" t="s">
        <v>565</v>
      </c>
    </row>
    <row r="5393" spans="1:12" x14ac:dyDescent="0.2">
      <c r="A5393" t="s">
        <v>18755</v>
      </c>
      <c r="B5393" t="s">
        <v>1012</v>
      </c>
      <c r="C5393" t="s">
        <v>18756</v>
      </c>
      <c r="D5393" t="s">
        <v>21</v>
      </c>
      <c r="E5393" t="s">
        <v>16</v>
      </c>
      <c r="F5393">
        <v>28215</v>
      </c>
      <c r="G5393">
        <v>35.09178</v>
      </c>
      <c r="H5393">
        <v>-80.858345799999995</v>
      </c>
      <c r="I5393">
        <v>1.5</v>
      </c>
      <c r="J5393">
        <v>3</v>
      </c>
      <c r="K5393">
        <v>1</v>
      </c>
      <c r="L5393" t="s">
        <v>5827</v>
      </c>
    </row>
    <row r="5394" spans="1:12" x14ac:dyDescent="0.2">
      <c r="A5394" t="s">
        <v>18757</v>
      </c>
      <c r="B5394" t="s">
        <v>18758</v>
      </c>
      <c r="C5394" t="s">
        <v>18759</v>
      </c>
      <c r="D5394" t="s">
        <v>588</v>
      </c>
      <c r="E5394" t="s">
        <v>16</v>
      </c>
      <c r="F5394">
        <v>28110</v>
      </c>
      <c r="G5394">
        <v>35.066856399999999</v>
      </c>
      <c r="H5394">
        <v>-80.634035699999998</v>
      </c>
      <c r="I5394">
        <v>5</v>
      </c>
      <c r="J5394">
        <v>3</v>
      </c>
      <c r="K5394">
        <v>1</v>
      </c>
      <c r="L5394" t="s">
        <v>18760</v>
      </c>
    </row>
    <row r="5395" spans="1:12" x14ac:dyDescent="0.2">
      <c r="A5395" t="s">
        <v>18761</v>
      </c>
      <c r="B5395" t="s">
        <v>18762</v>
      </c>
      <c r="C5395" t="s">
        <v>552</v>
      </c>
      <c r="D5395" t="s">
        <v>21</v>
      </c>
      <c r="E5395" t="s">
        <v>16</v>
      </c>
      <c r="F5395">
        <v>28208</v>
      </c>
      <c r="G5395">
        <v>35.218676803299999</v>
      </c>
      <c r="H5395">
        <v>-80.942401706300004</v>
      </c>
      <c r="I5395">
        <v>2</v>
      </c>
      <c r="J5395">
        <v>42</v>
      </c>
      <c r="K5395">
        <v>1</v>
      </c>
      <c r="L5395" t="s">
        <v>2735</v>
      </c>
    </row>
    <row r="5396" spans="1:12" x14ac:dyDescent="0.2">
      <c r="A5396" t="e">
        <f>-rqGhzv1L32z2k22opX4ZQ</f>
        <v>#NAME?</v>
      </c>
      <c r="B5396" t="s">
        <v>18763</v>
      </c>
      <c r="C5396" t="s">
        <v>18764</v>
      </c>
      <c r="D5396" t="s">
        <v>21</v>
      </c>
      <c r="E5396" t="s">
        <v>16</v>
      </c>
      <c r="F5396">
        <v>28206</v>
      </c>
      <c r="G5396">
        <v>35.23283</v>
      </c>
      <c r="H5396">
        <v>-80.825588999999994</v>
      </c>
      <c r="I5396">
        <v>3.5</v>
      </c>
      <c r="J5396">
        <v>3</v>
      </c>
      <c r="K5396">
        <v>1</v>
      </c>
      <c r="L5396" t="s">
        <v>18765</v>
      </c>
    </row>
    <row r="5397" spans="1:12" x14ac:dyDescent="0.2">
      <c r="A5397" t="s">
        <v>18766</v>
      </c>
      <c r="B5397" t="s">
        <v>16856</v>
      </c>
      <c r="C5397" t="s">
        <v>18767</v>
      </c>
      <c r="D5397" t="s">
        <v>21</v>
      </c>
      <c r="E5397" t="s">
        <v>16</v>
      </c>
      <c r="F5397">
        <v>28208</v>
      </c>
      <c r="G5397">
        <v>35.239989600000001</v>
      </c>
      <c r="H5397">
        <v>-80.898287499999995</v>
      </c>
      <c r="I5397">
        <v>2.5</v>
      </c>
      <c r="J5397">
        <v>4</v>
      </c>
      <c r="K5397">
        <v>0</v>
      </c>
      <c r="L5397" t="s">
        <v>18768</v>
      </c>
    </row>
    <row r="5398" spans="1:12" x14ac:dyDescent="0.2">
      <c r="A5398" t="s">
        <v>18769</v>
      </c>
      <c r="B5398" t="s">
        <v>18770</v>
      </c>
      <c r="C5398" t="s">
        <v>18771</v>
      </c>
      <c r="D5398" t="s">
        <v>26</v>
      </c>
      <c r="E5398" t="s">
        <v>16</v>
      </c>
      <c r="F5398">
        <v>28078</v>
      </c>
      <c r="G5398">
        <v>35.421143999999998</v>
      </c>
      <c r="H5398">
        <v>-80.866531300000005</v>
      </c>
      <c r="I5398">
        <v>2</v>
      </c>
      <c r="J5398">
        <v>4</v>
      </c>
      <c r="K5398">
        <v>1</v>
      </c>
      <c r="L5398" t="s">
        <v>569</v>
      </c>
    </row>
    <row r="5399" spans="1:12" x14ac:dyDescent="0.2">
      <c r="A5399" t="s">
        <v>18772</v>
      </c>
      <c r="B5399" t="s">
        <v>1178</v>
      </c>
      <c r="C5399" t="s">
        <v>18773</v>
      </c>
      <c r="D5399" t="s">
        <v>21</v>
      </c>
      <c r="E5399" t="s">
        <v>16</v>
      </c>
      <c r="F5399">
        <v>28205</v>
      </c>
      <c r="G5399">
        <v>35.220877899999998</v>
      </c>
      <c r="H5399">
        <v>-80.810138100000003</v>
      </c>
      <c r="I5399">
        <v>2.5</v>
      </c>
      <c r="J5399">
        <v>3</v>
      </c>
      <c r="K5399">
        <v>1</v>
      </c>
      <c r="L5399" t="s">
        <v>13049</v>
      </c>
    </row>
    <row r="5400" spans="1:12" x14ac:dyDescent="0.2">
      <c r="A5400" t="s">
        <v>18774</v>
      </c>
      <c r="B5400" t="s">
        <v>18775</v>
      </c>
      <c r="C5400" t="s">
        <v>18776</v>
      </c>
      <c r="D5400" t="s">
        <v>21</v>
      </c>
      <c r="E5400" t="s">
        <v>16</v>
      </c>
      <c r="F5400">
        <v>28273</v>
      </c>
      <c r="G5400">
        <v>35.137999999999998</v>
      </c>
      <c r="H5400">
        <v>-80.9782479</v>
      </c>
      <c r="I5400">
        <v>3</v>
      </c>
      <c r="J5400">
        <v>4</v>
      </c>
      <c r="K5400">
        <v>1</v>
      </c>
      <c r="L5400" t="s">
        <v>5068</v>
      </c>
    </row>
    <row r="5401" spans="1:12" x14ac:dyDescent="0.2">
      <c r="A5401" t="s">
        <v>18777</v>
      </c>
      <c r="B5401" t="s">
        <v>18778</v>
      </c>
      <c r="C5401" t="s">
        <v>18779</v>
      </c>
      <c r="D5401" t="s">
        <v>21</v>
      </c>
      <c r="E5401" t="s">
        <v>16</v>
      </c>
      <c r="F5401">
        <v>28216</v>
      </c>
      <c r="G5401">
        <v>35.349259500000002</v>
      </c>
      <c r="H5401">
        <v>-80.849661800000007</v>
      </c>
      <c r="I5401">
        <v>4.5</v>
      </c>
      <c r="J5401">
        <v>47</v>
      </c>
      <c r="K5401">
        <v>1</v>
      </c>
      <c r="L5401" t="s">
        <v>3004</v>
      </c>
    </row>
    <row r="5402" spans="1:12" x14ac:dyDescent="0.2">
      <c r="A5402" t="s">
        <v>18780</v>
      </c>
      <c r="B5402" t="s">
        <v>18781</v>
      </c>
      <c r="C5402" t="s">
        <v>18782</v>
      </c>
      <c r="D5402" t="s">
        <v>21</v>
      </c>
      <c r="E5402" t="s">
        <v>16</v>
      </c>
      <c r="F5402">
        <v>28203</v>
      </c>
      <c r="G5402">
        <v>35.196381899999999</v>
      </c>
      <c r="H5402">
        <v>-80.850985800000004</v>
      </c>
      <c r="I5402">
        <v>4</v>
      </c>
      <c r="J5402">
        <v>4</v>
      </c>
      <c r="K5402">
        <v>1</v>
      </c>
      <c r="L5402" t="s">
        <v>4415</v>
      </c>
    </row>
    <row r="5403" spans="1:12" x14ac:dyDescent="0.2">
      <c r="A5403" t="s">
        <v>18783</v>
      </c>
      <c r="B5403" t="s">
        <v>18784</v>
      </c>
      <c r="C5403" t="s">
        <v>6219</v>
      </c>
      <c r="D5403" t="s">
        <v>21</v>
      </c>
      <c r="E5403" t="s">
        <v>16</v>
      </c>
      <c r="F5403">
        <v>28217</v>
      </c>
      <c r="G5403">
        <v>35.168473776799999</v>
      </c>
      <c r="H5403">
        <v>-80.875257492000003</v>
      </c>
      <c r="I5403">
        <v>4.5</v>
      </c>
      <c r="J5403">
        <v>575</v>
      </c>
      <c r="K5403">
        <v>1</v>
      </c>
      <c r="L5403" t="s">
        <v>18785</v>
      </c>
    </row>
    <row r="5404" spans="1:12" x14ac:dyDescent="0.2">
      <c r="A5404" t="s">
        <v>18786</v>
      </c>
      <c r="B5404" t="s">
        <v>18787</v>
      </c>
      <c r="C5404" t="s">
        <v>18788</v>
      </c>
      <c r="D5404" t="s">
        <v>21</v>
      </c>
      <c r="E5404" t="s">
        <v>16</v>
      </c>
      <c r="F5404">
        <v>28206</v>
      </c>
      <c r="G5404">
        <v>35.2559313</v>
      </c>
      <c r="H5404">
        <v>-80.812777100000005</v>
      </c>
      <c r="I5404">
        <v>3.5</v>
      </c>
      <c r="J5404">
        <v>3</v>
      </c>
      <c r="K5404">
        <v>1</v>
      </c>
      <c r="L5404" t="s">
        <v>18789</v>
      </c>
    </row>
    <row r="5405" spans="1:12" x14ac:dyDescent="0.2">
      <c r="A5405" t="s">
        <v>18790</v>
      </c>
      <c r="B5405" t="s">
        <v>11274</v>
      </c>
      <c r="C5405" t="s">
        <v>18791</v>
      </c>
      <c r="D5405" t="s">
        <v>295</v>
      </c>
      <c r="E5405" t="s">
        <v>16</v>
      </c>
      <c r="F5405">
        <v>28134</v>
      </c>
      <c r="G5405">
        <v>35.085720999999999</v>
      </c>
      <c r="H5405">
        <v>-80.878962900000005</v>
      </c>
      <c r="I5405">
        <v>2.5</v>
      </c>
      <c r="J5405">
        <v>50</v>
      </c>
      <c r="K5405">
        <v>1</v>
      </c>
      <c r="L5405" t="s">
        <v>18792</v>
      </c>
    </row>
    <row r="5406" spans="1:12" x14ac:dyDescent="0.2">
      <c r="A5406" t="s">
        <v>18793</v>
      </c>
      <c r="B5406" t="s">
        <v>18794</v>
      </c>
      <c r="C5406" t="s">
        <v>18795</v>
      </c>
      <c r="D5406" t="s">
        <v>643</v>
      </c>
      <c r="E5406" t="s">
        <v>16</v>
      </c>
      <c r="F5406">
        <v>28079</v>
      </c>
      <c r="G5406">
        <v>35.0754485</v>
      </c>
      <c r="H5406">
        <v>-80.670900399999994</v>
      </c>
      <c r="I5406">
        <v>2</v>
      </c>
      <c r="J5406">
        <v>6</v>
      </c>
      <c r="K5406">
        <v>1</v>
      </c>
      <c r="L5406" t="s">
        <v>2652</v>
      </c>
    </row>
    <row r="5407" spans="1:12" x14ac:dyDescent="0.2">
      <c r="A5407" t="s">
        <v>18796</v>
      </c>
      <c r="B5407" t="s">
        <v>703</v>
      </c>
      <c r="C5407" t="s">
        <v>18797</v>
      </c>
      <c r="D5407" t="s">
        <v>21</v>
      </c>
      <c r="E5407" t="s">
        <v>16</v>
      </c>
      <c r="F5407">
        <v>28208</v>
      </c>
      <c r="G5407">
        <v>35.245170999999999</v>
      </c>
      <c r="H5407">
        <v>-80.895279299999999</v>
      </c>
      <c r="I5407">
        <v>3</v>
      </c>
      <c r="J5407">
        <v>22</v>
      </c>
      <c r="K5407">
        <v>1</v>
      </c>
      <c r="L5407" t="s">
        <v>18798</v>
      </c>
    </row>
    <row r="5408" spans="1:12" x14ac:dyDescent="0.2">
      <c r="A5408" t="s">
        <v>18799</v>
      </c>
      <c r="B5408" t="s">
        <v>18800</v>
      </c>
      <c r="C5408" t="s">
        <v>18315</v>
      </c>
      <c r="D5408" t="s">
        <v>21</v>
      </c>
      <c r="E5408" t="s">
        <v>16</v>
      </c>
      <c r="F5408">
        <v>28212</v>
      </c>
      <c r="G5408">
        <v>35.187818999999998</v>
      </c>
      <c r="H5408">
        <v>-80.757383000000004</v>
      </c>
      <c r="I5408">
        <v>3</v>
      </c>
      <c r="J5408">
        <v>4</v>
      </c>
      <c r="K5408">
        <v>0</v>
      </c>
      <c r="L5408" t="s">
        <v>18801</v>
      </c>
    </row>
    <row r="5409" spans="1:12" x14ac:dyDescent="0.2">
      <c r="A5409" t="s">
        <v>18802</v>
      </c>
      <c r="B5409" t="s">
        <v>18803</v>
      </c>
      <c r="C5409" t="s">
        <v>18804</v>
      </c>
      <c r="D5409" t="s">
        <v>39</v>
      </c>
      <c r="E5409" t="s">
        <v>16</v>
      </c>
      <c r="F5409">
        <v>28025</v>
      </c>
      <c r="G5409">
        <v>35.409447</v>
      </c>
      <c r="H5409">
        <v>-80.579070999999999</v>
      </c>
      <c r="I5409">
        <v>4.5</v>
      </c>
      <c r="J5409">
        <v>3</v>
      </c>
      <c r="K5409">
        <v>1</v>
      </c>
      <c r="L5409" t="s">
        <v>4681</v>
      </c>
    </row>
    <row r="5410" spans="1:12" x14ac:dyDescent="0.2">
      <c r="A5410" t="s">
        <v>18805</v>
      </c>
      <c r="B5410" t="s">
        <v>992</v>
      </c>
      <c r="C5410" t="s">
        <v>18806</v>
      </c>
      <c r="D5410" t="s">
        <v>21</v>
      </c>
      <c r="E5410" t="s">
        <v>16</v>
      </c>
      <c r="F5410">
        <v>28277</v>
      </c>
      <c r="G5410">
        <v>35.099732592999999</v>
      </c>
      <c r="H5410">
        <v>-80.776822493200001</v>
      </c>
      <c r="I5410">
        <v>3</v>
      </c>
      <c r="J5410">
        <v>9</v>
      </c>
      <c r="K5410">
        <v>1</v>
      </c>
      <c r="L5410" t="s">
        <v>18807</v>
      </c>
    </row>
    <row r="5411" spans="1:12" x14ac:dyDescent="0.2">
      <c r="A5411" t="s">
        <v>18808</v>
      </c>
      <c r="B5411" t="s">
        <v>5107</v>
      </c>
      <c r="C5411" t="s">
        <v>18809</v>
      </c>
      <c r="D5411" t="s">
        <v>21</v>
      </c>
      <c r="E5411" t="s">
        <v>16</v>
      </c>
      <c r="F5411">
        <v>28273</v>
      </c>
      <c r="G5411">
        <v>35.1048337</v>
      </c>
      <c r="H5411">
        <v>-80.879730600000002</v>
      </c>
      <c r="I5411">
        <v>3</v>
      </c>
      <c r="J5411">
        <v>57</v>
      </c>
      <c r="K5411">
        <v>1</v>
      </c>
      <c r="L5411" t="s">
        <v>18810</v>
      </c>
    </row>
    <row r="5412" spans="1:12" x14ac:dyDescent="0.2">
      <c r="A5412" t="s">
        <v>18811</v>
      </c>
      <c r="B5412" t="s">
        <v>18812</v>
      </c>
      <c r="C5412" t="s">
        <v>18813</v>
      </c>
      <c r="D5412" t="s">
        <v>21</v>
      </c>
      <c r="E5412" t="s">
        <v>16</v>
      </c>
      <c r="F5412">
        <v>28262</v>
      </c>
      <c r="G5412">
        <v>35.320649400000001</v>
      </c>
      <c r="H5412">
        <v>-80.731650900000005</v>
      </c>
      <c r="I5412">
        <v>4</v>
      </c>
      <c r="J5412">
        <v>14</v>
      </c>
      <c r="K5412">
        <v>1</v>
      </c>
      <c r="L5412" t="s">
        <v>58</v>
      </c>
    </row>
    <row r="5413" spans="1:12" x14ac:dyDescent="0.2">
      <c r="A5413" t="s">
        <v>18814</v>
      </c>
      <c r="B5413" t="s">
        <v>18815</v>
      </c>
      <c r="C5413" t="s">
        <v>18816</v>
      </c>
      <c r="D5413" t="s">
        <v>21</v>
      </c>
      <c r="E5413" t="s">
        <v>16</v>
      </c>
      <c r="F5413">
        <v>28277</v>
      </c>
      <c r="G5413">
        <v>35.0531218</v>
      </c>
      <c r="H5413">
        <v>-80.847149999999999</v>
      </c>
      <c r="I5413">
        <v>5</v>
      </c>
      <c r="J5413">
        <v>8</v>
      </c>
      <c r="K5413">
        <v>1</v>
      </c>
      <c r="L5413" t="s">
        <v>11244</v>
      </c>
    </row>
    <row r="5414" spans="1:12" x14ac:dyDescent="0.2">
      <c r="A5414" t="s">
        <v>18817</v>
      </c>
      <c r="B5414" t="s">
        <v>18818</v>
      </c>
      <c r="C5414" t="s">
        <v>18819</v>
      </c>
      <c r="D5414" t="s">
        <v>21</v>
      </c>
      <c r="E5414" t="s">
        <v>16</v>
      </c>
      <c r="F5414">
        <v>28209</v>
      </c>
      <c r="G5414">
        <v>35.173750800000001</v>
      </c>
      <c r="H5414">
        <v>-80.840457000000001</v>
      </c>
      <c r="I5414">
        <v>3.5</v>
      </c>
      <c r="J5414">
        <v>16</v>
      </c>
      <c r="K5414">
        <v>0</v>
      </c>
      <c r="L5414" t="s">
        <v>18820</v>
      </c>
    </row>
    <row r="5415" spans="1:12" x14ac:dyDescent="0.2">
      <c r="A5415" t="s">
        <v>18821</v>
      </c>
      <c r="B5415" t="s">
        <v>18822</v>
      </c>
      <c r="C5415" t="s">
        <v>18823</v>
      </c>
      <c r="D5415" t="s">
        <v>21</v>
      </c>
      <c r="E5415" t="s">
        <v>16</v>
      </c>
      <c r="F5415">
        <v>28203</v>
      </c>
      <c r="G5415">
        <v>35.200967400000003</v>
      </c>
      <c r="H5415">
        <v>-80.842752300000001</v>
      </c>
      <c r="I5415">
        <v>5</v>
      </c>
      <c r="J5415">
        <v>13</v>
      </c>
      <c r="K5415">
        <v>1</v>
      </c>
      <c r="L5415" t="s">
        <v>18824</v>
      </c>
    </row>
    <row r="5416" spans="1:12" x14ac:dyDescent="0.2">
      <c r="A5416" t="s">
        <v>18825</v>
      </c>
      <c r="B5416" t="s">
        <v>18826</v>
      </c>
      <c r="C5416" t="s">
        <v>18827</v>
      </c>
      <c r="D5416" t="s">
        <v>21</v>
      </c>
      <c r="E5416" t="s">
        <v>16</v>
      </c>
      <c r="F5416">
        <v>28205</v>
      </c>
      <c r="G5416">
        <v>35.202881900000001</v>
      </c>
      <c r="H5416">
        <v>-80.799386299999995</v>
      </c>
      <c r="I5416">
        <v>3.5</v>
      </c>
      <c r="J5416">
        <v>20</v>
      </c>
      <c r="K5416">
        <v>0</v>
      </c>
      <c r="L5416" t="s">
        <v>18828</v>
      </c>
    </row>
    <row r="5417" spans="1:12" x14ac:dyDescent="0.2">
      <c r="A5417" t="s">
        <v>18829</v>
      </c>
      <c r="B5417" t="s">
        <v>641</v>
      </c>
      <c r="C5417" t="s">
        <v>18830</v>
      </c>
      <c r="D5417" t="s">
        <v>456</v>
      </c>
      <c r="E5417" t="s">
        <v>16</v>
      </c>
      <c r="F5417">
        <v>28012</v>
      </c>
      <c r="G5417">
        <v>35.251729324199999</v>
      </c>
      <c r="H5417">
        <v>-81.043194830399997</v>
      </c>
      <c r="I5417">
        <v>2</v>
      </c>
      <c r="J5417">
        <v>24</v>
      </c>
      <c r="K5417">
        <v>1</v>
      </c>
      <c r="L5417" t="s">
        <v>18831</v>
      </c>
    </row>
    <row r="5418" spans="1:12" x14ac:dyDescent="0.2">
      <c r="A5418" t="s">
        <v>18832</v>
      </c>
      <c r="B5418" t="s">
        <v>18833</v>
      </c>
      <c r="C5418" t="s">
        <v>18834</v>
      </c>
      <c r="D5418" t="s">
        <v>167</v>
      </c>
      <c r="E5418" t="s">
        <v>16</v>
      </c>
      <c r="F5418">
        <v>28075</v>
      </c>
      <c r="G5418">
        <v>35.321834899999999</v>
      </c>
      <c r="H5418">
        <v>-80.660095299999995</v>
      </c>
      <c r="I5418">
        <v>4</v>
      </c>
      <c r="J5418">
        <v>37</v>
      </c>
      <c r="K5418">
        <v>1</v>
      </c>
      <c r="L5418" t="s">
        <v>7987</v>
      </c>
    </row>
    <row r="5419" spans="1:12" x14ac:dyDescent="0.2">
      <c r="A5419" t="s">
        <v>18835</v>
      </c>
      <c r="B5419" t="s">
        <v>18836</v>
      </c>
      <c r="C5419" t="s">
        <v>2168</v>
      </c>
      <c r="D5419" t="s">
        <v>15</v>
      </c>
      <c r="E5419" t="s">
        <v>16</v>
      </c>
      <c r="F5419">
        <v>28031</v>
      </c>
      <c r="G5419">
        <v>35.479950299999999</v>
      </c>
      <c r="H5419">
        <v>-80.888314699999995</v>
      </c>
      <c r="I5419">
        <v>3.5</v>
      </c>
      <c r="J5419">
        <v>3</v>
      </c>
      <c r="K5419">
        <v>1</v>
      </c>
      <c r="L5419" t="s">
        <v>14119</v>
      </c>
    </row>
    <row r="5420" spans="1:12" x14ac:dyDescent="0.2">
      <c r="A5420" t="s">
        <v>18837</v>
      </c>
      <c r="B5420" t="s">
        <v>18838</v>
      </c>
      <c r="C5420" t="s">
        <v>18839</v>
      </c>
      <c r="D5420" t="s">
        <v>21</v>
      </c>
      <c r="E5420" t="s">
        <v>16</v>
      </c>
      <c r="F5420">
        <v>28202</v>
      </c>
      <c r="G5420">
        <v>35.227096400000001</v>
      </c>
      <c r="H5420">
        <v>-80.843828700000003</v>
      </c>
      <c r="I5420">
        <v>5</v>
      </c>
      <c r="J5420">
        <v>9</v>
      </c>
      <c r="K5420">
        <v>1</v>
      </c>
      <c r="L5420" t="s">
        <v>18840</v>
      </c>
    </row>
    <row r="5421" spans="1:12" x14ac:dyDescent="0.2">
      <c r="A5421" t="s">
        <v>18841</v>
      </c>
      <c r="B5421" t="s">
        <v>18842</v>
      </c>
      <c r="C5421" t="s">
        <v>18843</v>
      </c>
      <c r="D5421" t="s">
        <v>21</v>
      </c>
      <c r="E5421" t="s">
        <v>16</v>
      </c>
      <c r="F5421">
        <v>28204</v>
      </c>
      <c r="G5421">
        <v>35.213685099999999</v>
      </c>
      <c r="H5421">
        <v>-80.826079199999995</v>
      </c>
      <c r="I5421">
        <v>4.5</v>
      </c>
      <c r="J5421">
        <v>206</v>
      </c>
      <c r="K5421">
        <v>1</v>
      </c>
      <c r="L5421" t="s">
        <v>18844</v>
      </c>
    </row>
    <row r="5422" spans="1:12" x14ac:dyDescent="0.2">
      <c r="A5422" t="s">
        <v>18845</v>
      </c>
      <c r="B5422" t="s">
        <v>18846</v>
      </c>
      <c r="C5422" t="s">
        <v>18847</v>
      </c>
      <c r="D5422" t="s">
        <v>15</v>
      </c>
      <c r="E5422" t="s">
        <v>16</v>
      </c>
      <c r="F5422">
        <v>28031</v>
      </c>
      <c r="G5422">
        <v>35.481458859699998</v>
      </c>
      <c r="H5422">
        <v>-80.855460769600001</v>
      </c>
      <c r="I5422">
        <v>3.5</v>
      </c>
      <c r="J5422">
        <v>37</v>
      </c>
      <c r="K5422">
        <v>1</v>
      </c>
      <c r="L5422" t="s">
        <v>18848</v>
      </c>
    </row>
    <row r="5423" spans="1:12" x14ac:dyDescent="0.2">
      <c r="A5423" t="s">
        <v>18849</v>
      </c>
      <c r="B5423" t="s">
        <v>18850</v>
      </c>
      <c r="C5423" t="s">
        <v>17307</v>
      </c>
      <c r="D5423" t="s">
        <v>21</v>
      </c>
      <c r="E5423" t="s">
        <v>16</v>
      </c>
      <c r="F5423">
        <v>28217</v>
      </c>
      <c r="G5423">
        <v>35.187275900000003</v>
      </c>
      <c r="H5423">
        <v>-80.881794200000002</v>
      </c>
      <c r="I5423">
        <v>5</v>
      </c>
      <c r="J5423">
        <v>5</v>
      </c>
      <c r="K5423">
        <v>1</v>
      </c>
      <c r="L5423" t="s">
        <v>18851</v>
      </c>
    </row>
    <row r="5424" spans="1:12" x14ac:dyDescent="0.2">
      <c r="A5424" t="s">
        <v>18852</v>
      </c>
      <c r="B5424" t="s">
        <v>18853</v>
      </c>
      <c r="C5424" t="s">
        <v>18854</v>
      </c>
      <c r="D5424" t="s">
        <v>135</v>
      </c>
      <c r="E5424" t="s">
        <v>16</v>
      </c>
      <c r="F5424">
        <v>28105</v>
      </c>
      <c r="G5424">
        <v>35.105917609099997</v>
      </c>
      <c r="H5424">
        <v>-80.682550635599995</v>
      </c>
      <c r="I5424">
        <v>3</v>
      </c>
      <c r="J5424">
        <v>15</v>
      </c>
      <c r="K5424">
        <v>1</v>
      </c>
      <c r="L5424" t="s">
        <v>3422</v>
      </c>
    </row>
    <row r="5425" spans="1:12" x14ac:dyDescent="0.2">
      <c r="A5425" t="s">
        <v>18855</v>
      </c>
      <c r="B5425" t="s">
        <v>18856</v>
      </c>
      <c r="C5425" t="s">
        <v>18857</v>
      </c>
      <c r="D5425" t="s">
        <v>39</v>
      </c>
      <c r="E5425" t="s">
        <v>16</v>
      </c>
      <c r="F5425">
        <v>28027</v>
      </c>
      <c r="G5425">
        <v>35.374400399999999</v>
      </c>
      <c r="H5425">
        <v>-80.7225222</v>
      </c>
      <c r="I5425">
        <v>5</v>
      </c>
      <c r="J5425">
        <v>7</v>
      </c>
      <c r="K5425">
        <v>1</v>
      </c>
      <c r="L5425" t="s">
        <v>18858</v>
      </c>
    </row>
    <row r="5426" spans="1:12" x14ac:dyDescent="0.2">
      <c r="A5426" t="s">
        <v>18859</v>
      </c>
      <c r="B5426" t="s">
        <v>18860</v>
      </c>
      <c r="C5426" t="s">
        <v>18861</v>
      </c>
      <c r="D5426" t="s">
        <v>21</v>
      </c>
      <c r="E5426" t="s">
        <v>16</v>
      </c>
      <c r="F5426">
        <v>28277</v>
      </c>
      <c r="G5426">
        <v>35.058131000000003</v>
      </c>
      <c r="H5426">
        <v>-80.814967899999999</v>
      </c>
      <c r="I5426">
        <v>3</v>
      </c>
      <c r="J5426">
        <v>5</v>
      </c>
      <c r="K5426">
        <v>1</v>
      </c>
      <c r="L5426" t="s">
        <v>18862</v>
      </c>
    </row>
    <row r="5427" spans="1:12" x14ac:dyDescent="0.2">
      <c r="A5427" t="s">
        <v>18863</v>
      </c>
      <c r="B5427" t="s">
        <v>18864</v>
      </c>
      <c r="C5427" t="s">
        <v>18865</v>
      </c>
      <c r="D5427" t="s">
        <v>21</v>
      </c>
      <c r="E5427" t="s">
        <v>16</v>
      </c>
      <c r="F5427">
        <v>28205</v>
      </c>
      <c r="G5427">
        <v>35.214213100000002</v>
      </c>
      <c r="H5427">
        <v>-80.782358200000004</v>
      </c>
      <c r="I5427">
        <v>5</v>
      </c>
      <c r="J5427">
        <v>7</v>
      </c>
      <c r="K5427">
        <v>1</v>
      </c>
      <c r="L5427" t="s">
        <v>18866</v>
      </c>
    </row>
    <row r="5428" spans="1:12" x14ac:dyDescent="0.2">
      <c r="A5428" t="s">
        <v>18867</v>
      </c>
      <c r="B5428" t="s">
        <v>18868</v>
      </c>
      <c r="C5428" t="s">
        <v>18869</v>
      </c>
      <c r="D5428" t="s">
        <v>3396</v>
      </c>
      <c r="E5428" t="s">
        <v>16</v>
      </c>
      <c r="F5428">
        <v>28104</v>
      </c>
      <c r="G5428">
        <v>35.0819793</v>
      </c>
      <c r="H5428">
        <v>-80.692592599999998</v>
      </c>
      <c r="I5428">
        <v>4.5</v>
      </c>
      <c r="J5428">
        <v>126</v>
      </c>
      <c r="K5428">
        <v>1</v>
      </c>
      <c r="L5428" t="s">
        <v>618</v>
      </c>
    </row>
    <row r="5429" spans="1:12" x14ac:dyDescent="0.2">
      <c r="A5429" t="s">
        <v>18870</v>
      </c>
      <c r="B5429" t="s">
        <v>18871</v>
      </c>
      <c r="C5429" t="s">
        <v>18872</v>
      </c>
      <c r="D5429" t="s">
        <v>39</v>
      </c>
      <c r="E5429" t="s">
        <v>16</v>
      </c>
      <c r="F5429">
        <v>28027</v>
      </c>
      <c r="G5429">
        <v>35.3616773376</v>
      </c>
      <c r="H5429">
        <v>-80.7033696771</v>
      </c>
      <c r="I5429">
        <v>3.5</v>
      </c>
      <c r="J5429">
        <v>3</v>
      </c>
      <c r="K5429">
        <v>0</v>
      </c>
      <c r="L5429" t="s">
        <v>18873</v>
      </c>
    </row>
    <row r="5430" spans="1:12" x14ac:dyDescent="0.2">
      <c r="A5430" t="s">
        <v>18874</v>
      </c>
      <c r="B5430" t="s">
        <v>18875</v>
      </c>
      <c r="C5430" t="s">
        <v>18876</v>
      </c>
      <c r="D5430" t="s">
        <v>21</v>
      </c>
      <c r="E5430" t="s">
        <v>16</v>
      </c>
      <c r="F5430">
        <v>28203</v>
      </c>
      <c r="G5430">
        <v>35.210287047900003</v>
      </c>
      <c r="H5430">
        <v>-80.858597159400006</v>
      </c>
      <c r="I5430">
        <v>4</v>
      </c>
      <c r="J5430">
        <v>9</v>
      </c>
      <c r="K5430">
        <v>0</v>
      </c>
      <c r="L5430" t="s">
        <v>18877</v>
      </c>
    </row>
    <row r="5431" spans="1:12" x14ac:dyDescent="0.2">
      <c r="A5431" t="s">
        <v>18878</v>
      </c>
      <c r="B5431" t="s">
        <v>18879</v>
      </c>
      <c r="C5431" t="s">
        <v>18880</v>
      </c>
      <c r="D5431" t="s">
        <v>21</v>
      </c>
      <c r="E5431" t="s">
        <v>16</v>
      </c>
      <c r="F5431">
        <v>28203</v>
      </c>
      <c r="G5431">
        <v>35.198956000000003</v>
      </c>
      <c r="H5431">
        <v>-80.852001099999995</v>
      </c>
      <c r="I5431">
        <v>4</v>
      </c>
      <c r="J5431">
        <v>12</v>
      </c>
      <c r="K5431">
        <v>1</v>
      </c>
      <c r="L5431" t="s">
        <v>18881</v>
      </c>
    </row>
    <row r="5432" spans="1:12" x14ac:dyDescent="0.2">
      <c r="A5432" t="s">
        <v>18882</v>
      </c>
      <c r="B5432" t="s">
        <v>18883</v>
      </c>
      <c r="C5432" t="s">
        <v>997</v>
      </c>
      <c r="D5432" t="s">
        <v>39</v>
      </c>
      <c r="E5432" t="s">
        <v>16</v>
      </c>
      <c r="F5432">
        <v>28025</v>
      </c>
      <c r="G5432">
        <v>35.410116500000001</v>
      </c>
      <c r="H5432">
        <v>-80.581100300000003</v>
      </c>
      <c r="I5432">
        <v>4</v>
      </c>
      <c r="J5432">
        <v>139</v>
      </c>
      <c r="K5432">
        <v>1</v>
      </c>
      <c r="L5432" t="s">
        <v>6434</v>
      </c>
    </row>
    <row r="5433" spans="1:12" x14ac:dyDescent="0.2">
      <c r="A5433" t="s">
        <v>18884</v>
      </c>
      <c r="B5433" t="s">
        <v>18885</v>
      </c>
      <c r="C5433" t="s">
        <v>18886</v>
      </c>
      <c r="D5433" t="s">
        <v>21</v>
      </c>
      <c r="E5433" t="s">
        <v>16</v>
      </c>
      <c r="F5433">
        <v>28205</v>
      </c>
      <c r="G5433">
        <v>35.220587899999998</v>
      </c>
      <c r="H5433">
        <v>-80.812762000000006</v>
      </c>
      <c r="I5433">
        <v>4.5</v>
      </c>
      <c r="J5433">
        <v>14</v>
      </c>
      <c r="K5433">
        <v>1</v>
      </c>
      <c r="L5433" t="s">
        <v>18887</v>
      </c>
    </row>
    <row r="5434" spans="1:12" x14ac:dyDescent="0.2">
      <c r="A5434" t="s">
        <v>18888</v>
      </c>
      <c r="B5434" t="s">
        <v>18889</v>
      </c>
      <c r="C5434" t="s">
        <v>18890</v>
      </c>
      <c r="D5434" t="s">
        <v>26</v>
      </c>
      <c r="E5434" t="s">
        <v>16</v>
      </c>
      <c r="F5434">
        <v>28078</v>
      </c>
      <c r="G5434">
        <v>35.412252366799997</v>
      </c>
      <c r="H5434">
        <v>-80.854604335199994</v>
      </c>
      <c r="I5434">
        <v>4.5</v>
      </c>
      <c r="J5434">
        <v>3</v>
      </c>
      <c r="K5434">
        <v>1</v>
      </c>
      <c r="L5434" t="s">
        <v>18891</v>
      </c>
    </row>
    <row r="5435" spans="1:12" x14ac:dyDescent="0.2">
      <c r="A5435" t="s">
        <v>18892</v>
      </c>
      <c r="B5435" t="s">
        <v>18893</v>
      </c>
      <c r="C5435" t="s">
        <v>18894</v>
      </c>
      <c r="D5435" t="s">
        <v>15</v>
      </c>
      <c r="E5435" t="s">
        <v>16</v>
      </c>
      <c r="F5435">
        <v>28031</v>
      </c>
      <c r="G5435">
        <v>35.4815094</v>
      </c>
      <c r="H5435">
        <v>-80.884270400000005</v>
      </c>
      <c r="I5435">
        <v>5</v>
      </c>
      <c r="J5435">
        <v>10</v>
      </c>
      <c r="K5435">
        <v>1</v>
      </c>
      <c r="L5435" t="s">
        <v>18895</v>
      </c>
    </row>
    <row r="5436" spans="1:12" x14ac:dyDescent="0.2">
      <c r="A5436" t="s">
        <v>18896</v>
      </c>
      <c r="B5436" t="s">
        <v>18897</v>
      </c>
      <c r="C5436" t="s">
        <v>10875</v>
      </c>
      <c r="D5436" t="s">
        <v>359</v>
      </c>
      <c r="E5436" t="s">
        <v>16</v>
      </c>
      <c r="F5436">
        <v>28036</v>
      </c>
      <c r="G5436">
        <v>35.496100108699999</v>
      </c>
      <c r="H5436">
        <v>-80.853195525700002</v>
      </c>
      <c r="I5436">
        <v>4</v>
      </c>
      <c r="J5436">
        <v>104</v>
      </c>
      <c r="K5436">
        <v>1</v>
      </c>
      <c r="L5436" t="s">
        <v>515</v>
      </c>
    </row>
    <row r="5437" spans="1:12" x14ac:dyDescent="0.2">
      <c r="A5437" t="s">
        <v>18898</v>
      </c>
      <c r="B5437" t="s">
        <v>18899</v>
      </c>
      <c r="C5437" t="s">
        <v>18900</v>
      </c>
      <c r="D5437" t="s">
        <v>21</v>
      </c>
      <c r="E5437" t="s">
        <v>16</v>
      </c>
      <c r="F5437">
        <v>28209</v>
      </c>
      <c r="G5437">
        <v>35.182498199999998</v>
      </c>
      <c r="H5437">
        <v>-80.875050799999997</v>
      </c>
      <c r="I5437">
        <v>4</v>
      </c>
      <c r="J5437">
        <v>8</v>
      </c>
      <c r="K5437">
        <v>1</v>
      </c>
      <c r="L5437" t="s">
        <v>18901</v>
      </c>
    </row>
    <row r="5438" spans="1:12" x14ac:dyDescent="0.2">
      <c r="A5438" t="s">
        <v>18902</v>
      </c>
      <c r="B5438" t="s">
        <v>18903</v>
      </c>
      <c r="C5438" t="s">
        <v>18904</v>
      </c>
      <c r="D5438" t="s">
        <v>21</v>
      </c>
      <c r="E5438" t="s">
        <v>16</v>
      </c>
      <c r="F5438">
        <v>28205</v>
      </c>
      <c r="G5438">
        <v>35.220191999999997</v>
      </c>
      <c r="H5438">
        <v>-80.812819399999995</v>
      </c>
      <c r="I5438">
        <v>5</v>
      </c>
      <c r="J5438">
        <v>7</v>
      </c>
      <c r="K5438">
        <v>1</v>
      </c>
      <c r="L5438" t="s">
        <v>18905</v>
      </c>
    </row>
    <row r="5439" spans="1:12" x14ac:dyDescent="0.2">
      <c r="A5439" t="s">
        <v>18906</v>
      </c>
      <c r="B5439" t="s">
        <v>18907</v>
      </c>
      <c r="C5439" t="s">
        <v>18908</v>
      </c>
      <c r="D5439" t="s">
        <v>643</v>
      </c>
      <c r="E5439" t="s">
        <v>16</v>
      </c>
      <c r="F5439">
        <v>28079</v>
      </c>
      <c r="G5439">
        <v>35.077140900000003</v>
      </c>
      <c r="H5439">
        <v>-80.649036100000004</v>
      </c>
      <c r="I5439">
        <v>3</v>
      </c>
      <c r="J5439">
        <v>9</v>
      </c>
      <c r="K5439">
        <v>1</v>
      </c>
      <c r="L5439" t="s">
        <v>18909</v>
      </c>
    </row>
    <row r="5440" spans="1:12" x14ac:dyDescent="0.2">
      <c r="A5440" t="s">
        <v>18910</v>
      </c>
      <c r="B5440" t="s">
        <v>18911</v>
      </c>
      <c r="C5440" t="s">
        <v>18912</v>
      </c>
      <c r="D5440" t="s">
        <v>21</v>
      </c>
      <c r="E5440" t="s">
        <v>16</v>
      </c>
      <c r="F5440">
        <v>28216</v>
      </c>
      <c r="G5440">
        <v>35.3250995</v>
      </c>
      <c r="H5440">
        <v>-80.946346599999998</v>
      </c>
      <c r="I5440">
        <v>4.5</v>
      </c>
      <c r="J5440">
        <v>22</v>
      </c>
      <c r="K5440">
        <v>0</v>
      </c>
      <c r="L5440" t="s">
        <v>18913</v>
      </c>
    </row>
    <row r="5441" spans="1:12" x14ac:dyDescent="0.2">
      <c r="A5441" t="s">
        <v>18914</v>
      </c>
      <c r="B5441" t="s">
        <v>18915</v>
      </c>
      <c r="C5441" t="s">
        <v>18916</v>
      </c>
      <c r="D5441" t="s">
        <v>21</v>
      </c>
      <c r="E5441" t="s">
        <v>16</v>
      </c>
      <c r="F5441">
        <v>28209</v>
      </c>
      <c r="G5441">
        <v>35.16545</v>
      </c>
      <c r="H5441">
        <v>-80.849974099999997</v>
      </c>
      <c r="I5441">
        <v>5</v>
      </c>
      <c r="J5441">
        <v>9</v>
      </c>
      <c r="K5441">
        <v>1</v>
      </c>
      <c r="L5441" t="s">
        <v>18917</v>
      </c>
    </row>
    <row r="5442" spans="1:12" x14ac:dyDescent="0.2">
      <c r="A5442" t="s">
        <v>18918</v>
      </c>
      <c r="B5442" t="s">
        <v>18919</v>
      </c>
      <c r="C5442" t="s">
        <v>18920</v>
      </c>
      <c r="D5442" t="s">
        <v>135</v>
      </c>
      <c r="E5442" t="s">
        <v>16</v>
      </c>
      <c r="F5442">
        <v>28105</v>
      </c>
      <c r="G5442">
        <v>35.098988433700001</v>
      </c>
      <c r="H5442">
        <v>-80.678222886</v>
      </c>
      <c r="I5442">
        <v>2</v>
      </c>
      <c r="J5442">
        <v>16</v>
      </c>
      <c r="K5442">
        <v>1</v>
      </c>
      <c r="L5442" t="s">
        <v>482</v>
      </c>
    </row>
    <row r="5443" spans="1:12" x14ac:dyDescent="0.2">
      <c r="A5443" t="s">
        <v>18921</v>
      </c>
      <c r="B5443" t="s">
        <v>18922</v>
      </c>
      <c r="C5443" t="s">
        <v>18923</v>
      </c>
      <c r="D5443" t="s">
        <v>643</v>
      </c>
      <c r="E5443" t="s">
        <v>16</v>
      </c>
      <c r="F5443">
        <v>28079</v>
      </c>
      <c r="G5443">
        <v>35.088225999999999</v>
      </c>
      <c r="H5443">
        <v>-80.655018999999996</v>
      </c>
      <c r="I5443">
        <v>2</v>
      </c>
      <c r="J5443">
        <v>19</v>
      </c>
      <c r="K5443">
        <v>1</v>
      </c>
      <c r="L5443" t="s">
        <v>18924</v>
      </c>
    </row>
    <row r="5444" spans="1:12" x14ac:dyDescent="0.2">
      <c r="A5444" t="s">
        <v>18925</v>
      </c>
      <c r="B5444" t="s">
        <v>18926</v>
      </c>
      <c r="C5444" t="s">
        <v>18927</v>
      </c>
      <c r="D5444" t="s">
        <v>39</v>
      </c>
      <c r="E5444" t="s">
        <v>16</v>
      </c>
      <c r="F5444">
        <v>28027</v>
      </c>
      <c r="G5444">
        <v>35.365034217400002</v>
      </c>
      <c r="H5444">
        <v>-80.706947725800006</v>
      </c>
      <c r="I5444">
        <v>3</v>
      </c>
      <c r="J5444">
        <v>61</v>
      </c>
      <c r="K5444">
        <v>1</v>
      </c>
      <c r="L5444" t="s">
        <v>18928</v>
      </c>
    </row>
    <row r="5445" spans="1:12" x14ac:dyDescent="0.2">
      <c r="A5445" t="s">
        <v>18929</v>
      </c>
      <c r="B5445" t="s">
        <v>18930</v>
      </c>
      <c r="C5445" t="s">
        <v>18931</v>
      </c>
      <c r="D5445" t="s">
        <v>39</v>
      </c>
      <c r="E5445" t="s">
        <v>16</v>
      </c>
      <c r="F5445">
        <v>28025</v>
      </c>
      <c r="G5445">
        <v>35.387932499999998</v>
      </c>
      <c r="H5445">
        <v>-80.560935799999996</v>
      </c>
      <c r="I5445">
        <v>4</v>
      </c>
      <c r="J5445">
        <v>20</v>
      </c>
      <c r="K5445">
        <v>0</v>
      </c>
      <c r="L5445" t="s">
        <v>18932</v>
      </c>
    </row>
    <row r="5446" spans="1:12" x14ac:dyDescent="0.2">
      <c r="A5446" t="s">
        <v>18933</v>
      </c>
      <c r="B5446" t="s">
        <v>18934</v>
      </c>
      <c r="C5446" t="s">
        <v>18935</v>
      </c>
      <c r="D5446" t="s">
        <v>21</v>
      </c>
      <c r="E5446" t="s">
        <v>16</v>
      </c>
      <c r="F5446">
        <v>28277</v>
      </c>
      <c r="G5446">
        <v>35.053258087800003</v>
      </c>
      <c r="H5446">
        <v>-80.851714794399996</v>
      </c>
      <c r="I5446">
        <v>4.5</v>
      </c>
      <c r="J5446">
        <v>5</v>
      </c>
      <c r="K5446">
        <v>1</v>
      </c>
      <c r="L5446" t="s">
        <v>388</v>
      </c>
    </row>
    <row r="5447" spans="1:12" x14ac:dyDescent="0.2">
      <c r="A5447" t="s">
        <v>18936</v>
      </c>
      <c r="B5447" t="s">
        <v>18937</v>
      </c>
      <c r="C5447" t="s">
        <v>18938</v>
      </c>
      <c r="D5447" t="s">
        <v>21</v>
      </c>
      <c r="E5447" t="s">
        <v>16</v>
      </c>
      <c r="F5447">
        <v>28217</v>
      </c>
      <c r="G5447">
        <v>35.141643999999999</v>
      </c>
      <c r="H5447">
        <v>-80.876689999999996</v>
      </c>
      <c r="I5447">
        <v>3.5</v>
      </c>
      <c r="J5447">
        <v>12</v>
      </c>
      <c r="K5447">
        <v>1</v>
      </c>
      <c r="L5447" t="s">
        <v>18939</v>
      </c>
    </row>
    <row r="5448" spans="1:12" x14ac:dyDescent="0.2">
      <c r="A5448" t="s">
        <v>18940</v>
      </c>
      <c r="B5448" t="s">
        <v>18941</v>
      </c>
      <c r="C5448" t="s">
        <v>18942</v>
      </c>
      <c r="D5448" t="s">
        <v>39</v>
      </c>
      <c r="E5448" t="s">
        <v>16</v>
      </c>
      <c r="F5448">
        <v>28027</v>
      </c>
      <c r="G5448">
        <v>35.4027466</v>
      </c>
      <c r="H5448">
        <v>-80.758983999999998</v>
      </c>
      <c r="I5448">
        <v>4</v>
      </c>
      <c r="J5448">
        <v>5</v>
      </c>
      <c r="K5448">
        <v>1</v>
      </c>
      <c r="L5448" t="s">
        <v>17146</v>
      </c>
    </row>
    <row r="5449" spans="1:12" x14ac:dyDescent="0.2">
      <c r="A5449" t="s">
        <v>18943</v>
      </c>
      <c r="B5449" t="s">
        <v>18944</v>
      </c>
      <c r="C5449" t="s">
        <v>18945</v>
      </c>
      <c r="D5449" t="s">
        <v>643</v>
      </c>
      <c r="E5449" t="s">
        <v>16</v>
      </c>
      <c r="F5449">
        <v>28079</v>
      </c>
      <c r="G5449">
        <v>35.084299299999998</v>
      </c>
      <c r="H5449">
        <v>-80.658919299999994</v>
      </c>
      <c r="I5449">
        <v>3</v>
      </c>
      <c r="J5449">
        <v>48</v>
      </c>
      <c r="K5449">
        <v>1</v>
      </c>
      <c r="L5449" t="s">
        <v>3430</v>
      </c>
    </row>
    <row r="5450" spans="1:12" x14ac:dyDescent="0.2">
      <c r="A5450" t="s">
        <v>18946</v>
      </c>
      <c r="B5450" t="s">
        <v>18947</v>
      </c>
      <c r="C5450" t="s">
        <v>18948</v>
      </c>
      <c r="D5450" t="s">
        <v>39</v>
      </c>
      <c r="E5450" t="s">
        <v>16</v>
      </c>
      <c r="F5450">
        <v>28027</v>
      </c>
      <c r="G5450">
        <v>35.3923062</v>
      </c>
      <c r="H5450">
        <v>-80.621719400000003</v>
      </c>
      <c r="I5450">
        <v>3.5</v>
      </c>
      <c r="J5450">
        <v>27</v>
      </c>
      <c r="K5450">
        <v>1</v>
      </c>
      <c r="L5450" t="s">
        <v>919</v>
      </c>
    </row>
    <row r="5451" spans="1:12" x14ac:dyDescent="0.2">
      <c r="A5451" t="s">
        <v>18949</v>
      </c>
      <c r="B5451" t="s">
        <v>18950</v>
      </c>
      <c r="C5451" t="s">
        <v>18951</v>
      </c>
      <c r="D5451" t="s">
        <v>601</v>
      </c>
      <c r="E5451" t="s">
        <v>16</v>
      </c>
      <c r="F5451">
        <v>28083</v>
      </c>
      <c r="G5451">
        <v>35.454935900000002</v>
      </c>
      <c r="H5451">
        <v>-80.601748999999998</v>
      </c>
      <c r="I5451">
        <v>2.5</v>
      </c>
      <c r="J5451">
        <v>5</v>
      </c>
      <c r="K5451">
        <v>1</v>
      </c>
      <c r="L5451" t="s">
        <v>18952</v>
      </c>
    </row>
    <row r="5452" spans="1:12" x14ac:dyDescent="0.2">
      <c r="A5452" t="s">
        <v>18953</v>
      </c>
      <c r="B5452" t="s">
        <v>18954</v>
      </c>
      <c r="C5452" t="s">
        <v>18955</v>
      </c>
      <c r="D5452" t="s">
        <v>135</v>
      </c>
      <c r="E5452" t="s">
        <v>16</v>
      </c>
      <c r="F5452">
        <v>28105</v>
      </c>
      <c r="G5452">
        <v>35.130675199999999</v>
      </c>
      <c r="H5452">
        <v>-80.727635000000006</v>
      </c>
      <c r="I5452">
        <v>4</v>
      </c>
      <c r="J5452">
        <v>4</v>
      </c>
      <c r="K5452">
        <v>1</v>
      </c>
      <c r="L5452" t="s">
        <v>18956</v>
      </c>
    </row>
    <row r="5453" spans="1:12" x14ac:dyDescent="0.2">
      <c r="A5453" t="s">
        <v>18957</v>
      </c>
      <c r="B5453" t="s">
        <v>18958</v>
      </c>
      <c r="C5453" t="s">
        <v>18959</v>
      </c>
      <c r="D5453" t="s">
        <v>26</v>
      </c>
      <c r="E5453" t="s">
        <v>16</v>
      </c>
      <c r="F5453">
        <v>28078</v>
      </c>
      <c r="G5453">
        <v>35.403671799999998</v>
      </c>
      <c r="H5453">
        <v>-80.839573700000003</v>
      </c>
      <c r="I5453">
        <v>3.5</v>
      </c>
      <c r="J5453">
        <v>3</v>
      </c>
      <c r="K5453">
        <v>1</v>
      </c>
      <c r="L5453" t="s">
        <v>16107</v>
      </c>
    </row>
    <row r="5454" spans="1:12" x14ac:dyDescent="0.2">
      <c r="A5454" t="s">
        <v>18960</v>
      </c>
      <c r="B5454" t="s">
        <v>18961</v>
      </c>
      <c r="C5454" t="s">
        <v>18962</v>
      </c>
      <c r="D5454" t="s">
        <v>21</v>
      </c>
      <c r="E5454" t="s">
        <v>16</v>
      </c>
      <c r="F5454">
        <v>28204</v>
      </c>
      <c r="G5454">
        <v>35.2084586</v>
      </c>
      <c r="H5454">
        <v>-80.840133399999999</v>
      </c>
      <c r="I5454">
        <v>5</v>
      </c>
      <c r="J5454">
        <v>8</v>
      </c>
      <c r="K5454">
        <v>1</v>
      </c>
      <c r="L5454" t="s">
        <v>119</v>
      </c>
    </row>
    <row r="5455" spans="1:12" x14ac:dyDescent="0.2">
      <c r="A5455" t="s">
        <v>18963</v>
      </c>
      <c r="B5455" t="s">
        <v>18964</v>
      </c>
      <c r="C5455" t="s">
        <v>18965</v>
      </c>
      <c r="D5455" t="s">
        <v>21</v>
      </c>
      <c r="E5455" t="s">
        <v>16</v>
      </c>
      <c r="F5455">
        <v>28277</v>
      </c>
      <c r="G5455">
        <v>35.095381699999997</v>
      </c>
      <c r="H5455">
        <v>-80.778035900000006</v>
      </c>
      <c r="I5455">
        <v>3.5</v>
      </c>
      <c r="J5455">
        <v>15</v>
      </c>
      <c r="K5455">
        <v>1</v>
      </c>
      <c r="L5455" t="s">
        <v>18966</v>
      </c>
    </row>
    <row r="5456" spans="1:12" x14ac:dyDescent="0.2">
      <c r="A5456" t="s">
        <v>18967</v>
      </c>
      <c r="B5456" t="s">
        <v>18968</v>
      </c>
      <c r="C5456" t="s">
        <v>18969</v>
      </c>
      <c r="D5456" t="s">
        <v>26</v>
      </c>
      <c r="E5456" t="s">
        <v>16</v>
      </c>
      <c r="F5456">
        <v>28078</v>
      </c>
      <c r="G5456">
        <v>35.443970999999998</v>
      </c>
      <c r="H5456">
        <v>-80.871604000000005</v>
      </c>
      <c r="I5456">
        <v>4.5</v>
      </c>
      <c r="J5456">
        <v>3</v>
      </c>
      <c r="K5456">
        <v>1</v>
      </c>
      <c r="L5456" t="s">
        <v>15439</v>
      </c>
    </row>
    <row r="5457" spans="1:12" x14ac:dyDescent="0.2">
      <c r="A5457" t="s">
        <v>18970</v>
      </c>
      <c r="B5457" t="s">
        <v>18971</v>
      </c>
      <c r="C5457" t="s">
        <v>18972</v>
      </c>
      <c r="D5457" t="s">
        <v>21</v>
      </c>
      <c r="E5457" t="s">
        <v>16</v>
      </c>
      <c r="F5457">
        <v>28205</v>
      </c>
      <c r="G5457">
        <v>35.216979000000002</v>
      </c>
      <c r="H5457">
        <v>-80.814549</v>
      </c>
      <c r="I5457">
        <v>5</v>
      </c>
      <c r="J5457">
        <v>42</v>
      </c>
      <c r="K5457">
        <v>1</v>
      </c>
      <c r="L5457" t="s">
        <v>18973</v>
      </c>
    </row>
    <row r="5458" spans="1:12" x14ac:dyDescent="0.2">
      <c r="A5458" t="s">
        <v>18974</v>
      </c>
      <c r="B5458" t="s">
        <v>18975</v>
      </c>
      <c r="C5458" t="s">
        <v>18976</v>
      </c>
      <c r="D5458" t="s">
        <v>359</v>
      </c>
      <c r="E5458" t="s">
        <v>16</v>
      </c>
      <c r="F5458">
        <v>28036</v>
      </c>
      <c r="G5458">
        <v>35.501694000000001</v>
      </c>
      <c r="H5458">
        <v>-80.861007999999998</v>
      </c>
      <c r="I5458">
        <v>4.5</v>
      </c>
      <c r="J5458">
        <v>3</v>
      </c>
      <c r="K5458">
        <v>0</v>
      </c>
      <c r="L5458" t="s">
        <v>18977</v>
      </c>
    </row>
    <row r="5459" spans="1:12" x14ac:dyDescent="0.2">
      <c r="A5459" t="s">
        <v>18978</v>
      </c>
      <c r="B5459" t="s">
        <v>6500</v>
      </c>
      <c r="C5459" t="s">
        <v>18979</v>
      </c>
      <c r="D5459" t="s">
        <v>21</v>
      </c>
      <c r="E5459" t="s">
        <v>16</v>
      </c>
      <c r="F5459">
        <v>28262</v>
      </c>
      <c r="G5459">
        <v>35.294342100000001</v>
      </c>
      <c r="H5459">
        <v>-80.755949900000005</v>
      </c>
      <c r="I5459">
        <v>3</v>
      </c>
      <c r="J5459">
        <v>4</v>
      </c>
      <c r="K5459">
        <v>0</v>
      </c>
      <c r="L5459" t="s">
        <v>18980</v>
      </c>
    </row>
    <row r="5460" spans="1:12" x14ac:dyDescent="0.2">
      <c r="A5460" t="s">
        <v>18981</v>
      </c>
      <c r="B5460" t="s">
        <v>18982</v>
      </c>
      <c r="C5460" t="s">
        <v>18983</v>
      </c>
      <c r="D5460" t="s">
        <v>359</v>
      </c>
      <c r="E5460" t="s">
        <v>16</v>
      </c>
      <c r="F5460">
        <v>28036</v>
      </c>
      <c r="G5460">
        <v>35.502533138099999</v>
      </c>
      <c r="H5460">
        <v>-80.863573680399995</v>
      </c>
      <c r="I5460">
        <v>3</v>
      </c>
      <c r="J5460">
        <v>4</v>
      </c>
      <c r="K5460">
        <v>1</v>
      </c>
      <c r="L5460" t="s">
        <v>18984</v>
      </c>
    </row>
    <row r="5461" spans="1:12" x14ac:dyDescent="0.2">
      <c r="A5461" t="s">
        <v>18985</v>
      </c>
      <c r="B5461" t="s">
        <v>7914</v>
      </c>
      <c r="C5461" t="s">
        <v>18986</v>
      </c>
      <c r="D5461" t="s">
        <v>39</v>
      </c>
      <c r="E5461" t="s">
        <v>16</v>
      </c>
      <c r="F5461">
        <v>28027</v>
      </c>
      <c r="G5461">
        <v>35.373071000000003</v>
      </c>
      <c r="H5461">
        <v>-80.727283999999997</v>
      </c>
      <c r="I5461">
        <v>3.5</v>
      </c>
      <c r="J5461">
        <v>3</v>
      </c>
      <c r="K5461">
        <v>1</v>
      </c>
      <c r="L5461" t="s">
        <v>18987</v>
      </c>
    </row>
    <row r="5462" spans="1:12" x14ac:dyDescent="0.2">
      <c r="A5462" t="e">
        <f>-HIwk8B2mWzGS84vuM8ybA</f>
        <v>#NAME?</v>
      </c>
      <c r="B5462" t="s">
        <v>1197</v>
      </c>
      <c r="C5462" t="s">
        <v>18988</v>
      </c>
      <c r="D5462" t="s">
        <v>21</v>
      </c>
      <c r="E5462" t="s">
        <v>16</v>
      </c>
      <c r="F5462">
        <v>28212</v>
      </c>
      <c r="G5462">
        <v>35.202072600000001</v>
      </c>
      <c r="H5462">
        <v>-80.734894400000002</v>
      </c>
      <c r="I5462">
        <v>3</v>
      </c>
      <c r="J5462">
        <v>37</v>
      </c>
      <c r="K5462">
        <v>1</v>
      </c>
      <c r="L5462" t="s">
        <v>18989</v>
      </c>
    </row>
    <row r="5463" spans="1:12" x14ac:dyDescent="0.2">
      <c r="A5463" t="s">
        <v>18990</v>
      </c>
      <c r="B5463" t="s">
        <v>18991</v>
      </c>
      <c r="C5463" t="s">
        <v>18992</v>
      </c>
      <c r="D5463" t="s">
        <v>21</v>
      </c>
      <c r="E5463" t="s">
        <v>16</v>
      </c>
      <c r="F5463">
        <v>28216</v>
      </c>
      <c r="G5463">
        <v>35.3052396</v>
      </c>
      <c r="H5463">
        <v>-80.850666599999997</v>
      </c>
      <c r="I5463">
        <v>2.5</v>
      </c>
      <c r="J5463">
        <v>18</v>
      </c>
      <c r="K5463">
        <v>1</v>
      </c>
      <c r="L5463" t="s">
        <v>260</v>
      </c>
    </row>
    <row r="5464" spans="1:12" x14ac:dyDescent="0.2">
      <c r="A5464" t="s">
        <v>18993</v>
      </c>
      <c r="B5464" t="s">
        <v>18994</v>
      </c>
      <c r="C5464" t="s">
        <v>18995</v>
      </c>
      <c r="D5464" t="s">
        <v>21</v>
      </c>
      <c r="E5464" t="s">
        <v>16</v>
      </c>
      <c r="F5464">
        <v>28204</v>
      </c>
      <c r="G5464">
        <v>35.211974400000003</v>
      </c>
      <c r="H5464">
        <v>-80.833766800000006</v>
      </c>
      <c r="I5464">
        <v>4</v>
      </c>
      <c r="J5464">
        <v>4</v>
      </c>
      <c r="K5464">
        <v>0</v>
      </c>
      <c r="L5464" t="s">
        <v>18996</v>
      </c>
    </row>
    <row r="5465" spans="1:12" x14ac:dyDescent="0.2">
      <c r="A5465" t="s">
        <v>18997</v>
      </c>
      <c r="B5465" t="s">
        <v>18998</v>
      </c>
      <c r="C5465" t="s">
        <v>18999</v>
      </c>
      <c r="D5465" t="s">
        <v>295</v>
      </c>
      <c r="E5465" t="s">
        <v>16</v>
      </c>
      <c r="F5465">
        <v>28134</v>
      </c>
      <c r="G5465">
        <v>35.092393700000002</v>
      </c>
      <c r="H5465">
        <v>-80.877990299999993</v>
      </c>
      <c r="I5465">
        <v>4</v>
      </c>
      <c r="J5465">
        <v>4</v>
      </c>
      <c r="K5465">
        <v>1</v>
      </c>
      <c r="L5465" t="s">
        <v>19000</v>
      </c>
    </row>
    <row r="5466" spans="1:12" x14ac:dyDescent="0.2">
      <c r="A5466" t="s">
        <v>19001</v>
      </c>
      <c r="B5466" t="s">
        <v>19002</v>
      </c>
      <c r="C5466" t="s">
        <v>19003</v>
      </c>
      <c r="D5466" t="s">
        <v>21</v>
      </c>
      <c r="E5466" t="s">
        <v>16</v>
      </c>
      <c r="F5466">
        <v>28208</v>
      </c>
      <c r="G5466">
        <v>35.2366356</v>
      </c>
      <c r="H5466">
        <v>-80.875272999999893</v>
      </c>
      <c r="I5466">
        <v>2.5</v>
      </c>
      <c r="J5466">
        <v>3</v>
      </c>
      <c r="K5466">
        <v>1</v>
      </c>
      <c r="L5466" t="s">
        <v>7212</v>
      </c>
    </row>
    <row r="5467" spans="1:12" x14ac:dyDescent="0.2">
      <c r="A5467" t="s">
        <v>19004</v>
      </c>
      <c r="B5467" t="s">
        <v>19005</v>
      </c>
      <c r="C5467" t="s">
        <v>19006</v>
      </c>
      <c r="D5467" t="s">
        <v>456</v>
      </c>
      <c r="E5467" t="s">
        <v>16</v>
      </c>
      <c r="F5467">
        <v>28012</v>
      </c>
      <c r="G5467">
        <v>35.246985899999999</v>
      </c>
      <c r="H5467">
        <v>-81.013052500000001</v>
      </c>
      <c r="I5467">
        <v>3.5</v>
      </c>
      <c r="J5467">
        <v>3</v>
      </c>
      <c r="K5467">
        <v>1</v>
      </c>
      <c r="L5467" t="s">
        <v>457</v>
      </c>
    </row>
    <row r="5468" spans="1:12" x14ac:dyDescent="0.2">
      <c r="A5468" t="s">
        <v>19007</v>
      </c>
      <c r="B5468" t="s">
        <v>19008</v>
      </c>
      <c r="D5468" t="s">
        <v>15</v>
      </c>
      <c r="E5468" t="s">
        <v>16</v>
      </c>
      <c r="G5468">
        <v>35.486803199999997</v>
      </c>
      <c r="H5468">
        <v>-80.860073600000007</v>
      </c>
      <c r="I5468">
        <v>4</v>
      </c>
      <c r="J5468">
        <v>4</v>
      </c>
      <c r="K5468">
        <v>1</v>
      </c>
      <c r="L5468" t="s">
        <v>19009</v>
      </c>
    </row>
    <row r="5469" spans="1:12" x14ac:dyDescent="0.2">
      <c r="A5469" t="s">
        <v>19010</v>
      </c>
      <c r="B5469" t="s">
        <v>3571</v>
      </c>
      <c r="C5469" t="s">
        <v>19011</v>
      </c>
      <c r="D5469" t="s">
        <v>21</v>
      </c>
      <c r="E5469" t="s">
        <v>16</v>
      </c>
      <c r="F5469">
        <v>28273</v>
      </c>
      <c r="G5469">
        <v>35.103262776599998</v>
      </c>
      <c r="H5469">
        <v>-80.983097793699997</v>
      </c>
      <c r="I5469">
        <v>4</v>
      </c>
      <c r="J5469">
        <v>13</v>
      </c>
      <c r="K5469">
        <v>1</v>
      </c>
      <c r="L5469" t="s">
        <v>3905</v>
      </c>
    </row>
    <row r="5470" spans="1:12" x14ac:dyDescent="0.2">
      <c r="A5470" t="s">
        <v>19012</v>
      </c>
      <c r="B5470" t="s">
        <v>19013</v>
      </c>
      <c r="C5470" t="s">
        <v>19014</v>
      </c>
      <c r="D5470" t="s">
        <v>21</v>
      </c>
      <c r="E5470" t="s">
        <v>16</v>
      </c>
      <c r="F5470">
        <v>28273</v>
      </c>
      <c r="G5470">
        <v>35.104789699999998</v>
      </c>
      <c r="H5470">
        <v>-80.877298600000003</v>
      </c>
      <c r="I5470">
        <v>3.5</v>
      </c>
      <c r="J5470">
        <v>72</v>
      </c>
      <c r="K5470">
        <v>1</v>
      </c>
      <c r="L5470" t="s">
        <v>19015</v>
      </c>
    </row>
    <row r="5471" spans="1:12" x14ac:dyDescent="0.2">
      <c r="A5471" t="s">
        <v>19016</v>
      </c>
      <c r="B5471" t="s">
        <v>19017</v>
      </c>
      <c r="C5471" t="s">
        <v>19018</v>
      </c>
      <c r="D5471" t="s">
        <v>39</v>
      </c>
      <c r="E5471" t="s">
        <v>16</v>
      </c>
      <c r="F5471">
        <v>28025</v>
      </c>
      <c r="G5471">
        <v>35.388497899999997</v>
      </c>
      <c r="H5471">
        <v>-80.562290300000001</v>
      </c>
      <c r="I5471">
        <v>5</v>
      </c>
      <c r="J5471">
        <v>3</v>
      </c>
      <c r="K5471">
        <v>1</v>
      </c>
      <c r="L5471" t="s">
        <v>19019</v>
      </c>
    </row>
    <row r="5472" spans="1:12" x14ac:dyDescent="0.2">
      <c r="A5472" t="s">
        <v>19020</v>
      </c>
      <c r="B5472" t="s">
        <v>19021</v>
      </c>
      <c r="C5472" t="s">
        <v>19022</v>
      </c>
      <c r="D5472" t="s">
        <v>15</v>
      </c>
      <c r="E5472" t="s">
        <v>16</v>
      </c>
      <c r="F5472">
        <v>28031</v>
      </c>
      <c r="G5472">
        <v>35.487760000000002</v>
      </c>
      <c r="H5472">
        <v>-80.858643799999996</v>
      </c>
      <c r="I5472">
        <v>4.5</v>
      </c>
      <c r="J5472">
        <v>9</v>
      </c>
      <c r="K5472">
        <v>1</v>
      </c>
      <c r="L5472" t="s">
        <v>19023</v>
      </c>
    </row>
    <row r="5473" spans="1:12" x14ac:dyDescent="0.2">
      <c r="A5473" t="s">
        <v>19024</v>
      </c>
      <c r="B5473" t="s">
        <v>19025</v>
      </c>
      <c r="C5473" t="s">
        <v>19026</v>
      </c>
      <c r="D5473" t="s">
        <v>21</v>
      </c>
      <c r="E5473" t="s">
        <v>16</v>
      </c>
      <c r="F5473">
        <v>28227</v>
      </c>
      <c r="G5473">
        <v>35.160601</v>
      </c>
      <c r="H5473">
        <v>-80.738224000000002</v>
      </c>
      <c r="I5473">
        <v>1</v>
      </c>
      <c r="J5473">
        <v>3</v>
      </c>
      <c r="K5473">
        <v>1</v>
      </c>
      <c r="L5473" t="s">
        <v>19027</v>
      </c>
    </row>
    <row r="5474" spans="1:12" x14ac:dyDescent="0.2">
      <c r="A5474" t="s">
        <v>19028</v>
      </c>
      <c r="B5474" t="s">
        <v>19029</v>
      </c>
      <c r="D5474" t="s">
        <v>21</v>
      </c>
      <c r="E5474" t="s">
        <v>16</v>
      </c>
      <c r="F5474">
        <v>28202</v>
      </c>
      <c r="G5474">
        <v>35.232678100000001</v>
      </c>
      <c r="H5474">
        <v>-80.846082199999998</v>
      </c>
      <c r="I5474">
        <v>3.5</v>
      </c>
      <c r="J5474">
        <v>6</v>
      </c>
      <c r="K5474">
        <v>1</v>
      </c>
      <c r="L5474" t="s">
        <v>19030</v>
      </c>
    </row>
    <row r="5475" spans="1:12" x14ac:dyDescent="0.2">
      <c r="A5475" t="s">
        <v>19031</v>
      </c>
      <c r="B5475" t="s">
        <v>19032</v>
      </c>
      <c r="C5475" t="s">
        <v>19033</v>
      </c>
      <c r="D5475" t="s">
        <v>26</v>
      </c>
      <c r="E5475" t="s">
        <v>16</v>
      </c>
      <c r="F5475">
        <v>28078</v>
      </c>
      <c r="G5475">
        <v>35.444554400000001</v>
      </c>
      <c r="H5475">
        <v>-80.881298200000003</v>
      </c>
      <c r="I5475">
        <v>3</v>
      </c>
      <c r="J5475">
        <v>11</v>
      </c>
      <c r="K5475">
        <v>1</v>
      </c>
      <c r="L5475" t="s">
        <v>19034</v>
      </c>
    </row>
    <row r="5476" spans="1:12" x14ac:dyDescent="0.2">
      <c r="A5476" t="s">
        <v>19035</v>
      </c>
      <c r="B5476" t="s">
        <v>19036</v>
      </c>
      <c r="C5476" t="s">
        <v>19037</v>
      </c>
      <c r="D5476" t="s">
        <v>30</v>
      </c>
      <c r="E5476" t="s">
        <v>16</v>
      </c>
      <c r="F5476">
        <v>28054</v>
      </c>
      <c r="G5476">
        <v>35.233421999999997</v>
      </c>
      <c r="H5476">
        <v>-81.1567036</v>
      </c>
      <c r="I5476">
        <v>3.5</v>
      </c>
      <c r="J5476">
        <v>3</v>
      </c>
      <c r="K5476">
        <v>1</v>
      </c>
      <c r="L5476" t="s">
        <v>19038</v>
      </c>
    </row>
    <row r="5477" spans="1:12" x14ac:dyDescent="0.2">
      <c r="A5477" t="s">
        <v>19039</v>
      </c>
      <c r="B5477" t="s">
        <v>19040</v>
      </c>
      <c r="C5477" t="s">
        <v>19041</v>
      </c>
      <c r="D5477" t="s">
        <v>30</v>
      </c>
      <c r="E5477" t="s">
        <v>16</v>
      </c>
      <c r="F5477">
        <v>28054</v>
      </c>
      <c r="G5477">
        <v>35.255482800000003</v>
      </c>
      <c r="H5477">
        <v>-81.178281100000007</v>
      </c>
      <c r="I5477">
        <v>4.5</v>
      </c>
      <c r="J5477">
        <v>7</v>
      </c>
      <c r="K5477">
        <v>1</v>
      </c>
      <c r="L5477" t="s">
        <v>19042</v>
      </c>
    </row>
    <row r="5478" spans="1:12" x14ac:dyDescent="0.2">
      <c r="A5478" t="s">
        <v>19043</v>
      </c>
      <c r="B5478" t="s">
        <v>19044</v>
      </c>
      <c r="C5478" t="s">
        <v>9231</v>
      </c>
      <c r="D5478" t="s">
        <v>21</v>
      </c>
      <c r="E5478" t="s">
        <v>16</v>
      </c>
      <c r="F5478">
        <v>28226</v>
      </c>
      <c r="G5478">
        <v>35.086752500000003</v>
      </c>
      <c r="H5478">
        <v>-80.840070999999995</v>
      </c>
      <c r="I5478">
        <v>5</v>
      </c>
      <c r="J5478">
        <v>3</v>
      </c>
      <c r="K5478">
        <v>1</v>
      </c>
      <c r="L5478" t="s">
        <v>19045</v>
      </c>
    </row>
    <row r="5479" spans="1:12" x14ac:dyDescent="0.2">
      <c r="A5479" t="s">
        <v>19046</v>
      </c>
      <c r="B5479" t="s">
        <v>19047</v>
      </c>
      <c r="C5479" t="s">
        <v>19048</v>
      </c>
      <c r="D5479" t="s">
        <v>30</v>
      </c>
      <c r="E5479" t="s">
        <v>16</v>
      </c>
      <c r="F5479">
        <v>28052</v>
      </c>
      <c r="G5479">
        <v>35.2611031</v>
      </c>
      <c r="H5479">
        <v>-81.179163799999998</v>
      </c>
      <c r="I5479">
        <v>4</v>
      </c>
      <c r="J5479">
        <v>49</v>
      </c>
      <c r="K5479">
        <v>1</v>
      </c>
      <c r="L5479" t="s">
        <v>19049</v>
      </c>
    </row>
    <row r="5480" spans="1:12" x14ac:dyDescent="0.2">
      <c r="A5480" t="s">
        <v>19050</v>
      </c>
      <c r="B5480" t="s">
        <v>19051</v>
      </c>
      <c r="C5480" t="s">
        <v>19052</v>
      </c>
      <c r="D5480" t="s">
        <v>30</v>
      </c>
      <c r="E5480" t="s">
        <v>16</v>
      </c>
      <c r="F5480">
        <v>28056</v>
      </c>
      <c r="G5480">
        <v>35.255890999999998</v>
      </c>
      <c r="H5480">
        <v>-81.093505399999998</v>
      </c>
      <c r="I5480">
        <v>3</v>
      </c>
      <c r="J5480">
        <v>7</v>
      </c>
      <c r="K5480">
        <v>1</v>
      </c>
      <c r="L5480" t="s">
        <v>19053</v>
      </c>
    </row>
    <row r="5481" spans="1:12" x14ac:dyDescent="0.2">
      <c r="A5481" t="s">
        <v>19054</v>
      </c>
      <c r="B5481" t="s">
        <v>19055</v>
      </c>
      <c r="C5481" t="s">
        <v>19056</v>
      </c>
      <c r="D5481" t="s">
        <v>26</v>
      </c>
      <c r="E5481" t="s">
        <v>16</v>
      </c>
      <c r="F5481">
        <v>28078</v>
      </c>
      <c r="G5481">
        <v>35.430109000000002</v>
      </c>
      <c r="H5481">
        <v>-80.842770999999999</v>
      </c>
      <c r="I5481">
        <v>3.5</v>
      </c>
      <c r="J5481">
        <v>118</v>
      </c>
      <c r="K5481">
        <v>1</v>
      </c>
      <c r="L5481" t="s">
        <v>19057</v>
      </c>
    </row>
    <row r="5482" spans="1:12" x14ac:dyDescent="0.2">
      <c r="A5482" t="s">
        <v>19058</v>
      </c>
      <c r="B5482" t="s">
        <v>19059</v>
      </c>
      <c r="C5482" t="s">
        <v>19060</v>
      </c>
      <c r="D5482" t="s">
        <v>21</v>
      </c>
      <c r="E5482" t="s">
        <v>16</v>
      </c>
      <c r="F5482">
        <v>28206</v>
      </c>
      <c r="G5482">
        <v>35.251142100000003</v>
      </c>
      <c r="H5482">
        <v>-80.828780699999996</v>
      </c>
      <c r="I5482">
        <v>1</v>
      </c>
      <c r="J5482">
        <v>14</v>
      </c>
      <c r="K5482">
        <v>1</v>
      </c>
      <c r="L5482" t="s">
        <v>1425</v>
      </c>
    </row>
    <row r="5483" spans="1:12" x14ac:dyDescent="0.2">
      <c r="A5483" t="s">
        <v>19061</v>
      </c>
      <c r="B5483" t="s">
        <v>19062</v>
      </c>
      <c r="C5483" t="s">
        <v>19063</v>
      </c>
      <c r="D5483" t="s">
        <v>135</v>
      </c>
      <c r="E5483" t="s">
        <v>16</v>
      </c>
      <c r="F5483">
        <v>28105</v>
      </c>
      <c r="G5483">
        <v>35.117406000000003</v>
      </c>
      <c r="H5483">
        <v>-80.711670999999996</v>
      </c>
      <c r="I5483">
        <v>2</v>
      </c>
      <c r="J5483">
        <v>15</v>
      </c>
      <c r="K5483">
        <v>0</v>
      </c>
      <c r="L5483" t="s">
        <v>19064</v>
      </c>
    </row>
    <row r="5484" spans="1:12" x14ac:dyDescent="0.2">
      <c r="A5484" t="s">
        <v>19065</v>
      </c>
      <c r="B5484" t="s">
        <v>19066</v>
      </c>
      <c r="C5484" t="s">
        <v>19067</v>
      </c>
      <c r="D5484" t="s">
        <v>21</v>
      </c>
      <c r="E5484" t="s">
        <v>16</v>
      </c>
      <c r="F5484">
        <v>28269</v>
      </c>
      <c r="G5484">
        <v>35.340813099999998</v>
      </c>
      <c r="H5484">
        <v>-80.769980700000005</v>
      </c>
      <c r="I5484">
        <v>4.5</v>
      </c>
      <c r="J5484">
        <v>3</v>
      </c>
      <c r="K5484">
        <v>0</v>
      </c>
      <c r="L5484" t="s">
        <v>4759</v>
      </c>
    </row>
    <row r="5485" spans="1:12" x14ac:dyDescent="0.2">
      <c r="A5485" t="s">
        <v>19068</v>
      </c>
      <c r="B5485" t="s">
        <v>19069</v>
      </c>
      <c r="C5485" t="s">
        <v>19070</v>
      </c>
      <c r="D5485" t="s">
        <v>21</v>
      </c>
      <c r="E5485" t="s">
        <v>16</v>
      </c>
      <c r="F5485">
        <v>28205</v>
      </c>
      <c r="G5485">
        <v>35.240504999999999</v>
      </c>
      <c r="H5485">
        <v>-80.813306299999994</v>
      </c>
      <c r="I5485">
        <v>4.5</v>
      </c>
      <c r="J5485">
        <v>3</v>
      </c>
      <c r="K5485">
        <v>0</v>
      </c>
      <c r="L5485" t="s">
        <v>19071</v>
      </c>
    </row>
    <row r="5486" spans="1:12" x14ac:dyDescent="0.2">
      <c r="A5486" t="s">
        <v>19072</v>
      </c>
      <c r="B5486" t="s">
        <v>19073</v>
      </c>
      <c r="C5486" t="s">
        <v>19074</v>
      </c>
      <c r="D5486" t="s">
        <v>39</v>
      </c>
      <c r="E5486" t="s">
        <v>16</v>
      </c>
      <c r="F5486">
        <v>28027</v>
      </c>
      <c r="G5486">
        <v>35.428097000000001</v>
      </c>
      <c r="H5486">
        <v>-80.612789000000006</v>
      </c>
      <c r="I5486">
        <v>4.5</v>
      </c>
      <c r="J5486">
        <v>6</v>
      </c>
      <c r="K5486">
        <v>1</v>
      </c>
      <c r="L5486" t="s">
        <v>19075</v>
      </c>
    </row>
    <row r="5487" spans="1:12" x14ac:dyDescent="0.2">
      <c r="A5487" t="s">
        <v>19076</v>
      </c>
      <c r="B5487" t="s">
        <v>19077</v>
      </c>
      <c r="C5487" t="s">
        <v>19078</v>
      </c>
      <c r="D5487" t="s">
        <v>135</v>
      </c>
      <c r="E5487" t="s">
        <v>16</v>
      </c>
      <c r="F5487">
        <v>28105</v>
      </c>
      <c r="G5487">
        <v>35.174843000000003</v>
      </c>
      <c r="H5487">
        <v>-80.706513000000001</v>
      </c>
      <c r="I5487">
        <v>5</v>
      </c>
      <c r="J5487">
        <v>13</v>
      </c>
      <c r="K5487">
        <v>1</v>
      </c>
      <c r="L5487" t="s">
        <v>19079</v>
      </c>
    </row>
    <row r="5488" spans="1:12" x14ac:dyDescent="0.2">
      <c r="A5488" t="s">
        <v>19080</v>
      </c>
      <c r="B5488" t="s">
        <v>19081</v>
      </c>
      <c r="C5488" t="s">
        <v>19082</v>
      </c>
      <c r="D5488" t="s">
        <v>30</v>
      </c>
      <c r="E5488" t="s">
        <v>16</v>
      </c>
      <c r="F5488">
        <v>28052</v>
      </c>
      <c r="G5488">
        <v>35.263999099999999</v>
      </c>
      <c r="H5488">
        <v>-81.183254599999998</v>
      </c>
      <c r="I5488">
        <v>4.5</v>
      </c>
      <c r="J5488">
        <v>7</v>
      </c>
      <c r="K5488">
        <v>1</v>
      </c>
      <c r="L5488" t="s">
        <v>19083</v>
      </c>
    </row>
    <row r="5489" spans="1:12" x14ac:dyDescent="0.2">
      <c r="A5489" t="s">
        <v>19084</v>
      </c>
      <c r="B5489" t="s">
        <v>1769</v>
      </c>
      <c r="C5489" t="s">
        <v>19085</v>
      </c>
      <c r="D5489" t="s">
        <v>697</v>
      </c>
      <c r="E5489" t="s">
        <v>16</v>
      </c>
      <c r="F5489">
        <v>28037</v>
      </c>
      <c r="G5489">
        <v>35.450013599999998</v>
      </c>
      <c r="H5489">
        <v>-81.002603100000002</v>
      </c>
      <c r="I5489">
        <v>4.5</v>
      </c>
      <c r="J5489">
        <v>7</v>
      </c>
      <c r="K5489">
        <v>1</v>
      </c>
      <c r="L5489" t="s">
        <v>1771</v>
      </c>
    </row>
    <row r="5490" spans="1:12" x14ac:dyDescent="0.2">
      <c r="A5490" t="s">
        <v>19086</v>
      </c>
      <c r="B5490" t="s">
        <v>19087</v>
      </c>
      <c r="C5490" t="s">
        <v>19088</v>
      </c>
      <c r="D5490" t="s">
        <v>135</v>
      </c>
      <c r="E5490" t="s">
        <v>16</v>
      </c>
      <c r="F5490">
        <v>28105</v>
      </c>
      <c r="G5490">
        <v>35.116072000000003</v>
      </c>
      <c r="H5490">
        <v>-80.721997000000002</v>
      </c>
      <c r="I5490">
        <v>4.5</v>
      </c>
      <c r="J5490">
        <v>7</v>
      </c>
      <c r="K5490">
        <v>1</v>
      </c>
      <c r="L5490" t="s">
        <v>3653</v>
      </c>
    </row>
    <row r="5491" spans="1:12" x14ac:dyDescent="0.2">
      <c r="A5491" t="s">
        <v>19089</v>
      </c>
      <c r="B5491" t="s">
        <v>121</v>
      </c>
      <c r="C5491" t="s">
        <v>19090</v>
      </c>
      <c r="D5491" t="s">
        <v>30</v>
      </c>
      <c r="E5491" t="s">
        <v>16</v>
      </c>
      <c r="F5491">
        <v>28054</v>
      </c>
      <c r="G5491">
        <v>35.262642862699998</v>
      </c>
      <c r="H5491">
        <v>-81.153029948500006</v>
      </c>
      <c r="I5491">
        <v>1.5</v>
      </c>
      <c r="J5491">
        <v>11</v>
      </c>
      <c r="K5491">
        <v>1</v>
      </c>
      <c r="L5491" t="s">
        <v>1095</v>
      </c>
    </row>
    <row r="5492" spans="1:12" x14ac:dyDescent="0.2">
      <c r="A5492" t="s">
        <v>19091</v>
      </c>
      <c r="B5492" t="s">
        <v>19092</v>
      </c>
      <c r="C5492" t="s">
        <v>19093</v>
      </c>
      <c r="D5492" t="s">
        <v>15</v>
      </c>
      <c r="E5492" t="s">
        <v>16</v>
      </c>
      <c r="F5492">
        <v>28031</v>
      </c>
      <c r="G5492">
        <v>35.465860999999997</v>
      </c>
      <c r="H5492">
        <v>-80.896325000000004</v>
      </c>
      <c r="I5492">
        <v>4</v>
      </c>
      <c r="J5492">
        <v>28</v>
      </c>
      <c r="K5492">
        <v>1</v>
      </c>
      <c r="L5492" t="s">
        <v>19094</v>
      </c>
    </row>
    <row r="5493" spans="1:12" x14ac:dyDescent="0.2">
      <c r="A5493" t="s">
        <v>19095</v>
      </c>
      <c r="B5493" t="s">
        <v>19096</v>
      </c>
      <c r="C5493" t="s">
        <v>18371</v>
      </c>
      <c r="D5493" t="s">
        <v>21</v>
      </c>
      <c r="E5493" t="s">
        <v>16</v>
      </c>
      <c r="F5493">
        <v>28227</v>
      </c>
      <c r="G5493">
        <v>35.171981000000002</v>
      </c>
      <c r="H5493">
        <v>-80.708502899999999</v>
      </c>
      <c r="I5493">
        <v>4</v>
      </c>
      <c r="J5493">
        <v>26</v>
      </c>
      <c r="K5493">
        <v>0</v>
      </c>
      <c r="L5493" t="s">
        <v>3082</v>
      </c>
    </row>
    <row r="5494" spans="1:12" x14ac:dyDescent="0.2">
      <c r="A5494" t="s">
        <v>19097</v>
      </c>
      <c r="B5494" t="s">
        <v>18090</v>
      </c>
      <c r="C5494" t="s">
        <v>19098</v>
      </c>
      <c r="D5494" t="s">
        <v>135</v>
      </c>
      <c r="E5494" t="s">
        <v>16</v>
      </c>
      <c r="F5494">
        <v>28105</v>
      </c>
      <c r="G5494">
        <v>35.134048999999997</v>
      </c>
      <c r="H5494">
        <v>-80.712023000000002</v>
      </c>
      <c r="I5494">
        <v>4</v>
      </c>
      <c r="J5494">
        <v>4</v>
      </c>
      <c r="K5494">
        <v>1</v>
      </c>
      <c r="L5494" t="s">
        <v>19099</v>
      </c>
    </row>
    <row r="5495" spans="1:12" x14ac:dyDescent="0.2">
      <c r="A5495" t="s">
        <v>19100</v>
      </c>
      <c r="B5495" t="s">
        <v>13004</v>
      </c>
      <c r="C5495" t="s">
        <v>19101</v>
      </c>
      <c r="D5495" t="s">
        <v>26</v>
      </c>
      <c r="E5495" t="s">
        <v>16</v>
      </c>
      <c r="F5495">
        <v>28078</v>
      </c>
      <c r="G5495">
        <v>35.443879000000003</v>
      </c>
      <c r="H5495">
        <v>-80.8724469</v>
      </c>
      <c r="I5495">
        <v>4.5</v>
      </c>
      <c r="J5495">
        <v>88</v>
      </c>
      <c r="K5495">
        <v>0</v>
      </c>
      <c r="L5495" t="s">
        <v>1056</v>
      </c>
    </row>
    <row r="5496" spans="1:12" x14ac:dyDescent="0.2">
      <c r="A5496" t="s">
        <v>19102</v>
      </c>
      <c r="B5496" t="s">
        <v>446</v>
      </c>
      <c r="C5496" t="s">
        <v>19103</v>
      </c>
      <c r="D5496" t="s">
        <v>21</v>
      </c>
      <c r="E5496" t="s">
        <v>16</v>
      </c>
      <c r="F5496">
        <v>28208</v>
      </c>
      <c r="G5496">
        <v>35.218278840300002</v>
      </c>
      <c r="H5496">
        <v>-80.942297061900007</v>
      </c>
      <c r="I5496">
        <v>2</v>
      </c>
      <c r="J5496">
        <v>17</v>
      </c>
      <c r="K5496">
        <v>1</v>
      </c>
      <c r="L5496" t="s">
        <v>1997</v>
      </c>
    </row>
    <row r="5497" spans="1:12" x14ac:dyDescent="0.2">
      <c r="A5497" t="e">
        <f>-zIfBZBAgjy_C7cIF8iTlA</f>
        <v>#NAME?</v>
      </c>
      <c r="B5497" t="s">
        <v>5107</v>
      </c>
      <c r="C5497" t="s">
        <v>19104</v>
      </c>
      <c r="D5497" t="s">
        <v>21</v>
      </c>
      <c r="E5497" t="s">
        <v>16</v>
      </c>
      <c r="F5497">
        <v>28209</v>
      </c>
      <c r="G5497">
        <v>35.171644000000001</v>
      </c>
      <c r="H5497">
        <v>-80.849907000000002</v>
      </c>
      <c r="I5497">
        <v>4</v>
      </c>
      <c r="J5497">
        <v>46</v>
      </c>
      <c r="K5497">
        <v>1</v>
      </c>
      <c r="L5497" t="s">
        <v>19105</v>
      </c>
    </row>
    <row r="5498" spans="1:12" x14ac:dyDescent="0.2">
      <c r="A5498" t="s">
        <v>19106</v>
      </c>
      <c r="B5498" t="s">
        <v>498</v>
      </c>
      <c r="C5498" t="s">
        <v>19107</v>
      </c>
      <c r="D5498" t="s">
        <v>135</v>
      </c>
      <c r="E5498" t="s">
        <v>16</v>
      </c>
      <c r="F5498">
        <v>28105</v>
      </c>
      <c r="G5498">
        <v>35.124853062200003</v>
      </c>
      <c r="H5498">
        <v>-80.709925588999994</v>
      </c>
      <c r="I5498">
        <v>3.5</v>
      </c>
      <c r="J5498">
        <v>25</v>
      </c>
      <c r="K5498">
        <v>1</v>
      </c>
      <c r="L5498" t="s">
        <v>6745</v>
      </c>
    </row>
    <row r="5499" spans="1:12" x14ac:dyDescent="0.2">
      <c r="A5499" t="s">
        <v>19108</v>
      </c>
      <c r="B5499" t="s">
        <v>19109</v>
      </c>
      <c r="C5499" t="s">
        <v>19110</v>
      </c>
      <c r="D5499" t="s">
        <v>21</v>
      </c>
      <c r="E5499" t="s">
        <v>16</v>
      </c>
      <c r="F5499">
        <v>28273</v>
      </c>
      <c r="G5499">
        <v>35.112890999999998</v>
      </c>
      <c r="H5499">
        <v>-80.971479000000002</v>
      </c>
      <c r="I5499">
        <v>4.5</v>
      </c>
      <c r="J5499">
        <v>8</v>
      </c>
      <c r="K5499">
        <v>1</v>
      </c>
      <c r="L5499" t="s">
        <v>19111</v>
      </c>
    </row>
    <row r="5500" spans="1:12" x14ac:dyDescent="0.2">
      <c r="A5500" t="s">
        <v>19112</v>
      </c>
      <c r="B5500" t="s">
        <v>19113</v>
      </c>
      <c r="C5500" t="s">
        <v>19114</v>
      </c>
      <c r="D5500" t="s">
        <v>21</v>
      </c>
      <c r="E5500" t="s">
        <v>16</v>
      </c>
      <c r="F5500">
        <v>28213</v>
      </c>
      <c r="G5500">
        <v>35.269762999999998</v>
      </c>
      <c r="H5500">
        <v>-80.766559999999998</v>
      </c>
      <c r="I5500">
        <v>5</v>
      </c>
      <c r="J5500">
        <v>4</v>
      </c>
      <c r="K5500">
        <v>1</v>
      </c>
      <c r="L5500" t="s">
        <v>19115</v>
      </c>
    </row>
    <row r="5501" spans="1:12" x14ac:dyDescent="0.2">
      <c r="A5501" t="s">
        <v>19116</v>
      </c>
      <c r="B5501" t="s">
        <v>19117</v>
      </c>
      <c r="C5501" t="s">
        <v>854</v>
      </c>
      <c r="D5501" t="s">
        <v>21</v>
      </c>
      <c r="E5501" t="s">
        <v>16</v>
      </c>
      <c r="F5501">
        <v>28277</v>
      </c>
      <c r="G5501">
        <v>35.096006500000001</v>
      </c>
      <c r="H5501">
        <v>-80.780138100000002</v>
      </c>
      <c r="I5501">
        <v>4</v>
      </c>
      <c r="J5501">
        <v>70</v>
      </c>
      <c r="K5501">
        <v>1</v>
      </c>
      <c r="L5501" t="s">
        <v>19118</v>
      </c>
    </row>
    <row r="5502" spans="1:12" x14ac:dyDescent="0.2">
      <c r="A5502" t="s">
        <v>19119</v>
      </c>
      <c r="B5502" t="s">
        <v>19120</v>
      </c>
      <c r="C5502" t="s">
        <v>19121</v>
      </c>
      <c r="D5502" t="s">
        <v>21</v>
      </c>
      <c r="E5502" t="s">
        <v>16</v>
      </c>
      <c r="F5502">
        <v>28262</v>
      </c>
      <c r="G5502">
        <v>35.3226887848</v>
      </c>
      <c r="H5502">
        <v>-80.740242004400002</v>
      </c>
      <c r="I5502">
        <v>1</v>
      </c>
      <c r="J5502">
        <v>3</v>
      </c>
      <c r="K5502">
        <v>1</v>
      </c>
      <c r="L5502" t="s">
        <v>19122</v>
      </c>
    </row>
    <row r="5503" spans="1:12" x14ac:dyDescent="0.2">
      <c r="A5503" t="s">
        <v>19123</v>
      </c>
      <c r="B5503" t="s">
        <v>18594</v>
      </c>
      <c r="C5503" t="s">
        <v>19124</v>
      </c>
      <c r="D5503" t="s">
        <v>7493</v>
      </c>
      <c r="E5503" t="s">
        <v>16</v>
      </c>
      <c r="F5503">
        <v>28001</v>
      </c>
      <c r="G5503">
        <v>35.2554376</v>
      </c>
      <c r="H5503">
        <v>-80.452759299999997</v>
      </c>
      <c r="I5503">
        <v>4.5</v>
      </c>
      <c r="J5503">
        <v>3</v>
      </c>
      <c r="K5503">
        <v>1</v>
      </c>
      <c r="L5503" t="s">
        <v>19125</v>
      </c>
    </row>
    <row r="5504" spans="1:12" x14ac:dyDescent="0.2">
      <c r="A5504" t="s">
        <v>19126</v>
      </c>
      <c r="B5504" t="s">
        <v>19127</v>
      </c>
      <c r="C5504" t="s">
        <v>19128</v>
      </c>
      <c r="D5504" t="s">
        <v>295</v>
      </c>
      <c r="E5504" t="s">
        <v>16</v>
      </c>
      <c r="F5504">
        <v>28134</v>
      </c>
      <c r="G5504">
        <v>35.073598099999998</v>
      </c>
      <c r="H5504">
        <v>-80.881516500000004</v>
      </c>
      <c r="I5504">
        <v>2.5</v>
      </c>
      <c r="J5504">
        <v>3</v>
      </c>
      <c r="K5504">
        <v>0</v>
      </c>
      <c r="L5504" t="s">
        <v>7155</v>
      </c>
    </row>
    <row r="5505" spans="1:12" x14ac:dyDescent="0.2">
      <c r="A5505" t="s">
        <v>19129</v>
      </c>
      <c r="B5505" t="s">
        <v>459</v>
      </c>
      <c r="C5505" t="s">
        <v>19130</v>
      </c>
      <c r="D5505" t="s">
        <v>697</v>
      </c>
      <c r="E5505" t="s">
        <v>16</v>
      </c>
      <c r="F5505">
        <v>28037</v>
      </c>
      <c r="G5505">
        <v>35.453073000000003</v>
      </c>
      <c r="H5505">
        <v>-80.992829</v>
      </c>
      <c r="I5505">
        <v>1</v>
      </c>
      <c r="J5505">
        <v>15</v>
      </c>
      <c r="K5505">
        <v>1</v>
      </c>
      <c r="L5505" t="s">
        <v>19131</v>
      </c>
    </row>
    <row r="5506" spans="1:12" x14ac:dyDescent="0.2">
      <c r="A5506" t="s">
        <v>19132</v>
      </c>
      <c r="B5506" t="s">
        <v>19133</v>
      </c>
      <c r="C5506" t="s">
        <v>19134</v>
      </c>
      <c r="D5506" t="s">
        <v>21</v>
      </c>
      <c r="E5506" t="s">
        <v>16</v>
      </c>
      <c r="F5506">
        <v>28262</v>
      </c>
      <c r="G5506">
        <v>35.301765000000003</v>
      </c>
      <c r="H5506">
        <v>-80.802085000000005</v>
      </c>
      <c r="I5506">
        <v>3.5</v>
      </c>
      <c r="J5506">
        <v>5</v>
      </c>
      <c r="K5506">
        <v>1</v>
      </c>
      <c r="L5506" t="s">
        <v>17578</v>
      </c>
    </row>
    <row r="5507" spans="1:12" x14ac:dyDescent="0.2">
      <c r="A5507" t="s">
        <v>19135</v>
      </c>
      <c r="B5507" t="s">
        <v>19136</v>
      </c>
      <c r="C5507" t="s">
        <v>19137</v>
      </c>
      <c r="D5507" t="s">
        <v>21</v>
      </c>
      <c r="E5507" t="s">
        <v>16</v>
      </c>
      <c r="F5507">
        <v>28203</v>
      </c>
      <c r="G5507">
        <v>35.206222699999998</v>
      </c>
      <c r="H5507">
        <v>-80.868263600000006</v>
      </c>
      <c r="I5507">
        <v>5</v>
      </c>
      <c r="J5507">
        <v>7</v>
      </c>
      <c r="K5507">
        <v>1</v>
      </c>
      <c r="L5507" t="s">
        <v>19138</v>
      </c>
    </row>
    <row r="5508" spans="1:12" x14ac:dyDescent="0.2">
      <c r="A5508" t="s">
        <v>19139</v>
      </c>
      <c r="B5508" t="s">
        <v>19140</v>
      </c>
      <c r="C5508" t="s">
        <v>19141</v>
      </c>
      <c r="D5508" t="s">
        <v>21</v>
      </c>
      <c r="E5508" t="s">
        <v>16</v>
      </c>
      <c r="F5508">
        <v>28211</v>
      </c>
      <c r="G5508">
        <v>35.156188999999998</v>
      </c>
      <c r="H5508">
        <v>-80.824488000000002</v>
      </c>
      <c r="I5508">
        <v>3</v>
      </c>
      <c r="J5508">
        <v>14</v>
      </c>
      <c r="K5508">
        <v>0</v>
      </c>
      <c r="L5508" t="s">
        <v>3430</v>
      </c>
    </row>
    <row r="5509" spans="1:12" x14ac:dyDescent="0.2">
      <c r="A5509" t="s">
        <v>19142</v>
      </c>
      <c r="B5509" t="s">
        <v>19143</v>
      </c>
      <c r="C5509" t="s">
        <v>19144</v>
      </c>
      <c r="D5509" t="s">
        <v>21</v>
      </c>
      <c r="E5509" t="s">
        <v>16</v>
      </c>
      <c r="F5509">
        <v>28277</v>
      </c>
      <c r="G5509">
        <v>35.059272</v>
      </c>
      <c r="H5509">
        <v>-80.839249300000006</v>
      </c>
      <c r="I5509">
        <v>5</v>
      </c>
      <c r="J5509">
        <v>3</v>
      </c>
      <c r="K5509">
        <v>1</v>
      </c>
      <c r="L5509" t="s">
        <v>19145</v>
      </c>
    </row>
    <row r="5510" spans="1:12" x14ac:dyDescent="0.2">
      <c r="A5510" t="s">
        <v>19146</v>
      </c>
      <c r="B5510" t="s">
        <v>19147</v>
      </c>
      <c r="C5510" t="s">
        <v>7304</v>
      </c>
      <c r="D5510" t="s">
        <v>21</v>
      </c>
      <c r="E5510" t="s">
        <v>16</v>
      </c>
      <c r="F5510">
        <v>28278</v>
      </c>
      <c r="G5510">
        <v>35.1699001</v>
      </c>
      <c r="H5510">
        <v>-80.970962700000001</v>
      </c>
      <c r="I5510">
        <v>3</v>
      </c>
      <c r="J5510">
        <v>4</v>
      </c>
      <c r="K5510">
        <v>1</v>
      </c>
      <c r="L5510" t="s">
        <v>19148</v>
      </c>
    </row>
    <row r="5511" spans="1:12" x14ac:dyDescent="0.2">
      <c r="A5511" t="s">
        <v>19149</v>
      </c>
      <c r="B5511" t="s">
        <v>703</v>
      </c>
      <c r="C5511" t="s">
        <v>19150</v>
      </c>
      <c r="D5511" t="s">
        <v>21</v>
      </c>
      <c r="E5511" t="s">
        <v>16</v>
      </c>
      <c r="F5511">
        <v>28226</v>
      </c>
      <c r="G5511">
        <v>35.086244999999998</v>
      </c>
      <c r="H5511">
        <v>-80.849401</v>
      </c>
      <c r="I5511">
        <v>3</v>
      </c>
      <c r="J5511">
        <v>38</v>
      </c>
      <c r="K5511">
        <v>1</v>
      </c>
      <c r="L5511" t="s">
        <v>19151</v>
      </c>
    </row>
    <row r="5512" spans="1:12" x14ac:dyDescent="0.2">
      <c r="A5512" t="s">
        <v>19152</v>
      </c>
      <c r="B5512" t="s">
        <v>19153</v>
      </c>
      <c r="C5512" t="s">
        <v>19154</v>
      </c>
      <c r="D5512" t="s">
        <v>21</v>
      </c>
      <c r="E5512" t="s">
        <v>16</v>
      </c>
      <c r="F5512">
        <v>28226</v>
      </c>
      <c r="G5512">
        <v>35.096097999999998</v>
      </c>
      <c r="H5512">
        <v>-80.785634999999999</v>
      </c>
      <c r="I5512">
        <v>3</v>
      </c>
      <c r="J5512">
        <v>17</v>
      </c>
      <c r="K5512">
        <v>1</v>
      </c>
      <c r="L5512" t="s">
        <v>9807</v>
      </c>
    </row>
    <row r="5513" spans="1:12" x14ac:dyDescent="0.2">
      <c r="A5513" t="s">
        <v>19155</v>
      </c>
      <c r="B5513" t="s">
        <v>19156</v>
      </c>
      <c r="C5513" t="s">
        <v>19157</v>
      </c>
      <c r="D5513" t="s">
        <v>21</v>
      </c>
      <c r="E5513" t="s">
        <v>16</v>
      </c>
      <c r="F5513">
        <v>28208</v>
      </c>
      <c r="G5513">
        <v>35.224393399999997</v>
      </c>
      <c r="H5513">
        <v>-80.906752800000007</v>
      </c>
      <c r="I5513">
        <v>5</v>
      </c>
      <c r="J5513">
        <v>8</v>
      </c>
      <c r="K5513">
        <v>1</v>
      </c>
      <c r="L5513" t="s">
        <v>14679</v>
      </c>
    </row>
    <row r="5514" spans="1:12" x14ac:dyDescent="0.2">
      <c r="A5514" t="s">
        <v>19158</v>
      </c>
      <c r="B5514" t="s">
        <v>19159</v>
      </c>
      <c r="C5514" t="s">
        <v>19160</v>
      </c>
      <c r="D5514" t="s">
        <v>21</v>
      </c>
      <c r="E5514" t="s">
        <v>16</v>
      </c>
      <c r="F5514">
        <v>28226</v>
      </c>
      <c r="G5514">
        <v>35.088024900000001</v>
      </c>
      <c r="H5514">
        <v>-80.845606500000002</v>
      </c>
      <c r="I5514">
        <v>5</v>
      </c>
      <c r="J5514">
        <v>3</v>
      </c>
      <c r="K5514">
        <v>1</v>
      </c>
      <c r="L5514" t="s">
        <v>19161</v>
      </c>
    </row>
    <row r="5515" spans="1:12" x14ac:dyDescent="0.2">
      <c r="A5515" t="s">
        <v>19162</v>
      </c>
      <c r="B5515" t="s">
        <v>2257</v>
      </c>
      <c r="C5515" t="s">
        <v>19163</v>
      </c>
      <c r="D5515" t="s">
        <v>21</v>
      </c>
      <c r="E5515" t="s">
        <v>16</v>
      </c>
      <c r="F5515">
        <v>28211</v>
      </c>
      <c r="G5515">
        <v>35.147557999999997</v>
      </c>
      <c r="H5515">
        <v>-80.830737999999997</v>
      </c>
      <c r="I5515">
        <v>2.5</v>
      </c>
      <c r="J5515">
        <v>34</v>
      </c>
      <c r="K5515">
        <v>1</v>
      </c>
      <c r="L5515" t="s">
        <v>19164</v>
      </c>
    </row>
    <row r="5516" spans="1:12" x14ac:dyDescent="0.2">
      <c r="A5516" t="s">
        <v>19165</v>
      </c>
      <c r="B5516" t="s">
        <v>3444</v>
      </c>
      <c r="C5516" t="s">
        <v>19166</v>
      </c>
      <c r="D5516" t="s">
        <v>21</v>
      </c>
      <c r="E5516" t="s">
        <v>16</v>
      </c>
      <c r="F5516">
        <v>28269</v>
      </c>
      <c r="G5516">
        <v>35.350050000000003</v>
      </c>
      <c r="H5516">
        <v>-80.842034999999996</v>
      </c>
      <c r="I5516">
        <v>2</v>
      </c>
      <c r="J5516">
        <v>5</v>
      </c>
      <c r="K5516">
        <v>1</v>
      </c>
      <c r="L5516" t="s">
        <v>19167</v>
      </c>
    </row>
    <row r="5517" spans="1:12" x14ac:dyDescent="0.2">
      <c r="A5517" t="s">
        <v>19168</v>
      </c>
      <c r="B5517" t="s">
        <v>19169</v>
      </c>
      <c r="C5517" t="s">
        <v>19170</v>
      </c>
      <c r="D5517" t="s">
        <v>15</v>
      </c>
      <c r="E5517" t="s">
        <v>16</v>
      </c>
      <c r="F5517">
        <v>28031</v>
      </c>
      <c r="G5517">
        <v>35.448293999999997</v>
      </c>
      <c r="H5517">
        <v>-80.890935799999994</v>
      </c>
      <c r="I5517">
        <v>4</v>
      </c>
      <c r="J5517">
        <v>31</v>
      </c>
      <c r="K5517">
        <v>1</v>
      </c>
      <c r="L5517" t="s">
        <v>1436</v>
      </c>
    </row>
    <row r="5518" spans="1:12" x14ac:dyDescent="0.2">
      <c r="A5518" t="s">
        <v>19171</v>
      </c>
      <c r="B5518" t="s">
        <v>14747</v>
      </c>
      <c r="C5518" t="s">
        <v>19172</v>
      </c>
      <c r="D5518" t="s">
        <v>295</v>
      </c>
      <c r="E5518" t="s">
        <v>16</v>
      </c>
      <c r="F5518">
        <v>28134</v>
      </c>
      <c r="G5518">
        <v>35.082188000000002</v>
      </c>
      <c r="H5518">
        <v>-80.876335999999995</v>
      </c>
      <c r="I5518">
        <v>3.5</v>
      </c>
      <c r="J5518">
        <v>7</v>
      </c>
      <c r="K5518">
        <v>1</v>
      </c>
      <c r="L5518" t="s">
        <v>19173</v>
      </c>
    </row>
    <row r="5519" spans="1:12" x14ac:dyDescent="0.2">
      <c r="A5519" t="s">
        <v>19174</v>
      </c>
      <c r="B5519" t="s">
        <v>19175</v>
      </c>
      <c r="C5519" t="s">
        <v>19176</v>
      </c>
      <c r="D5519" t="s">
        <v>21</v>
      </c>
      <c r="E5519" t="s">
        <v>16</v>
      </c>
      <c r="F5519">
        <v>28277</v>
      </c>
      <c r="G5519">
        <v>35.069754000000003</v>
      </c>
      <c r="H5519">
        <v>-80.842338999999996</v>
      </c>
      <c r="I5519">
        <v>5</v>
      </c>
      <c r="J5519">
        <v>57</v>
      </c>
      <c r="K5519">
        <v>1</v>
      </c>
      <c r="L5519" t="s">
        <v>19177</v>
      </c>
    </row>
    <row r="5520" spans="1:12" x14ac:dyDescent="0.2">
      <c r="A5520" t="s">
        <v>19178</v>
      </c>
      <c r="B5520" t="s">
        <v>19179</v>
      </c>
      <c r="C5520" t="s">
        <v>19180</v>
      </c>
      <c r="D5520" t="s">
        <v>26</v>
      </c>
      <c r="E5520" t="s">
        <v>16</v>
      </c>
      <c r="F5520">
        <v>28078</v>
      </c>
      <c r="G5520">
        <v>35.446468000000003</v>
      </c>
      <c r="H5520">
        <v>-80.879703000000006</v>
      </c>
      <c r="I5520">
        <v>4</v>
      </c>
      <c r="J5520">
        <v>26</v>
      </c>
      <c r="K5520">
        <v>1</v>
      </c>
      <c r="L5520" t="s">
        <v>159</v>
      </c>
    </row>
    <row r="5521" spans="1:12" x14ac:dyDescent="0.2">
      <c r="A5521" t="s">
        <v>19181</v>
      </c>
      <c r="B5521" t="s">
        <v>19182</v>
      </c>
      <c r="C5521" t="s">
        <v>19183</v>
      </c>
      <c r="D5521" t="s">
        <v>601</v>
      </c>
      <c r="E5521" t="s">
        <v>16</v>
      </c>
      <c r="F5521">
        <v>28083</v>
      </c>
      <c r="G5521">
        <v>35.484831</v>
      </c>
      <c r="H5521">
        <v>-80.616568000000001</v>
      </c>
      <c r="I5521">
        <v>5</v>
      </c>
      <c r="J5521">
        <v>3</v>
      </c>
      <c r="K5521">
        <v>1</v>
      </c>
      <c r="L5521" t="s">
        <v>19184</v>
      </c>
    </row>
    <row r="5522" spans="1:12" x14ac:dyDescent="0.2">
      <c r="A5522" t="s">
        <v>19185</v>
      </c>
      <c r="B5522" t="s">
        <v>19186</v>
      </c>
      <c r="C5522" t="s">
        <v>19187</v>
      </c>
      <c r="D5522" t="s">
        <v>21</v>
      </c>
      <c r="E5522" t="s">
        <v>16</v>
      </c>
      <c r="F5522">
        <v>28209</v>
      </c>
      <c r="G5522">
        <v>35.177914999999999</v>
      </c>
      <c r="H5522">
        <v>-80.877103000000005</v>
      </c>
      <c r="I5522">
        <v>5</v>
      </c>
      <c r="J5522">
        <v>9</v>
      </c>
      <c r="K5522">
        <v>1</v>
      </c>
      <c r="L5522" t="s">
        <v>19188</v>
      </c>
    </row>
    <row r="5523" spans="1:12" x14ac:dyDescent="0.2">
      <c r="A5523" t="s">
        <v>19189</v>
      </c>
      <c r="B5523" t="s">
        <v>19190</v>
      </c>
      <c r="C5523" t="s">
        <v>19191</v>
      </c>
      <c r="D5523" t="s">
        <v>359</v>
      </c>
      <c r="E5523" t="s">
        <v>16</v>
      </c>
      <c r="F5523">
        <v>28036</v>
      </c>
      <c r="G5523">
        <v>35.500860199999998</v>
      </c>
      <c r="H5523">
        <v>-80.851357899999996</v>
      </c>
      <c r="I5523">
        <v>5</v>
      </c>
      <c r="J5523">
        <v>4</v>
      </c>
      <c r="K5523">
        <v>1</v>
      </c>
      <c r="L5523" t="s">
        <v>19192</v>
      </c>
    </row>
    <row r="5524" spans="1:12" x14ac:dyDescent="0.2">
      <c r="A5524" t="s">
        <v>19193</v>
      </c>
      <c r="B5524" t="s">
        <v>6890</v>
      </c>
      <c r="C5524" t="s">
        <v>19194</v>
      </c>
      <c r="D5524" t="s">
        <v>588</v>
      </c>
      <c r="E5524" t="s">
        <v>16</v>
      </c>
      <c r="F5524">
        <v>28110</v>
      </c>
      <c r="G5524">
        <v>35.019882783900002</v>
      </c>
      <c r="H5524">
        <v>-80.5781175467</v>
      </c>
      <c r="I5524">
        <v>4</v>
      </c>
      <c r="J5524">
        <v>8</v>
      </c>
      <c r="K5524">
        <v>1</v>
      </c>
      <c r="L5524" t="s">
        <v>1436</v>
      </c>
    </row>
    <row r="5525" spans="1:12" x14ac:dyDescent="0.2">
      <c r="A5525" t="s">
        <v>19195</v>
      </c>
      <c r="B5525" t="s">
        <v>19196</v>
      </c>
      <c r="C5525" t="s">
        <v>19197</v>
      </c>
      <c r="D5525" t="s">
        <v>167</v>
      </c>
      <c r="E5525" t="s">
        <v>16</v>
      </c>
      <c r="F5525">
        <v>28075</v>
      </c>
      <c r="G5525">
        <v>35.339809099999997</v>
      </c>
      <c r="H5525">
        <v>-80.680729499999998</v>
      </c>
      <c r="I5525">
        <v>5</v>
      </c>
      <c r="J5525">
        <v>9</v>
      </c>
      <c r="K5525">
        <v>1</v>
      </c>
      <c r="L5525" t="s">
        <v>19198</v>
      </c>
    </row>
    <row r="5526" spans="1:12" x14ac:dyDescent="0.2">
      <c r="A5526" t="s">
        <v>19199</v>
      </c>
      <c r="B5526" t="s">
        <v>19200</v>
      </c>
      <c r="C5526" t="s">
        <v>5283</v>
      </c>
      <c r="D5526" t="s">
        <v>21</v>
      </c>
      <c r="E5526" t="s">
        <v>16</v>
      </c>
      <c r="F5526">
        <v>28202</v>
      </c>
      <c r="G5526">
        <v>35.233914499999997</v>
      </c>
      <c r="H5526">
        <v>-80.841627900000006</v>
      </c>
      <c r="I5526">
        <v>4.5</v>
      </c>
      <c r="J5526">
        <v>60</v>
      </c>
      <c r="K5526">
        <v>1</v>
      </c>
      <c r="L5526" t="s">
        <v>2735</v>
      </c>
    </row>
    <row r="5527" spans="1:12" x14ac:dyDescent="0.2">
      <c r="A5527" t="s">
        <v>19201</v>
      </c>
      <c r="B5527" t="s">
        <v>19202</v>
      </c>
      <c r="C5527" t="s">
        <v>19203</v>
      </c>
      <c r="D5527" t="s">
        <v>21</v>
      </c>
      <c r="E5527" t="s">
        <v>16</v>
      </c>
      <c r="F5527">
        <v>28206</v>
      </c>
      <c r="G5527">
        <v>35.249989999999997</v>
      </c>
      <c r="H5527">
        <v>-80.811654000000004</v>
      </c>
      <c r="I5527">
        <v>4</v>
      </c>
      <c r="J5527">
        <v>12</v>
      </c>
      <c r="K5527">
        <v>1</v>
      </c>
      <c r="L5527" t="s">
        <v>19204</v>
      </c>
    </row>
    <row r="5528" spans="1:12" x14ac:dyDescent="0.2">
      <c r="A5528" t="s">
        <v>19205</v>
      </c>
      <c r="B5528" t="s">
        <v>19206</v>
      </c>
      <c r="C5528" t="s">
        <v>19207</v>
      </c>
      <c r="D5528" t="s">
        <v>295</v>
      </c>
      <c r="E5528" t="s">
        <v>16</v>
      </c>
      <c r="F5528">
        <v>28134</v>
      </c>
      <c r="G5528">
        <v>35.085929</v>
      </c>
      <c r="H5528">
        <v>-80.890946</v>
      </c>
      <c r="I5528">
        <v>4</v>
      </c>
      <c r="J5528">
        <v>4</v>
      </c>
      <c r="K5528">
        <v>1</v>
      </c>
      <c r="L5528" t="s">
        <v>19208</v>
      </c>
    </row>
    <row r="5529" spans="1:12" x14ac:dyDescent="0.2">
      <c r="A5529" t="s">
        <v>19209</v>
      </c>
      <c r="B5529" t="s">
        <v>19210</v>
      </c>
      <c r="C5529" t="s">
        <v>19211</v>
      </c>
      <c r="D5529" t="s">
        <v>21</v>
      </c>
      <c r="E5529" t="s">
        <v>16</v>
      </c>
      <c r="F5529">
        <v>28202</v>
      </c>
      <c r="G5529">
        <v>35.221691499999999</v>
      </c>
      <c r="H5529">
        <v>-80.852817400000006</v>
      </c>
      <c r="I5529">
        <v>3.5</v>
      </c>
      <c r="J5529">
        <v>7</v>
      </c>
      <c r="K5529">
        <v>1</v>
      </c>
      <c r="L5529" t="s">
        <v>901</v>
      </c>
    </row>
    <row r="5530" spans="1:12" x14ac:dyDescent="0.2">
      <c r="A5530" t="s">
        <v>19212</v>
      </c>
      <c r="B5530" t="s">
        <v>19213</v>
      </c>
      <c r="C5530" t="s">
        <v>19214</v>
      </c>
      <c r="D5530" t="s">
        <v>21</v>
      </c>
      <c r="E5530" t="s">
        <v>16</v>
      </c>
      <c r="F5530">
        <v>28208</v>
      </c>
      <c r="G5530">
        <v>35.238408123799999</v>
      </c>
      <c r="H5530">
        <v>-80.885578840999997</v>
      </c>
      <c r="I5530">
        <v>4</v>
      </c>
      <c r="J5530">
        <v>8</v>
      </c>
      <c r="K5530">
        <v>1</v>
      </c>
      <c r="L5530" t="s">
        <v>19215</v>
      </c>
    </row>
    <row r="5531" spans="1:12" x14ac:dyDescent="0.2">
      <c r="A5531" t="s">
        <v>19216</v>
      </c>
      <c r="B5531" t="s">
        <v>19217</v>
      </c>
      <c r="C5531" t="s">
        <v>19218</v>
      </c>
      <c r="D5531" t="s">
        <v>26</v>
      </c>
      <c r="E5531" t="s">
        <v>16</v>
      </c>
      <c r="F5531">
        <v>28078</v>
      </c>
      <c r="G5531">
        <v>35.4430342</v>
      </c>
      <c r="H5531">
        <v>-80.863853699999893</v>
      </c>
      <c r="I5531">
        <v>4</v>
      </c>
      <c r="J5531">
        <v>80</v>
      </c>
      <c r="K5531">
        <v>1</v>
      </c>
      <c r="L5531" t="s">
        <v>19219</v>
      </c>
    </row>
    <row r="5532" spans="1:12" x14ac:dyDescent="0.2">
      <c r="A5532" t="s">
        <v>19220</v>
      </c>
      <c r="B5532" t="s">
        <v>19221</v>
      </c>
      <c r="C5532" t="s">
        <v>2160</v>
      </c>
      <c r="D5532" t="s">
        <v>295</v>
      </c>
      <c r="E5532" t="s">
        <v>16</v>
      </c>
      <c r="F5532">
        <v>28134</v>
      </c>
      <c r="G5532">
        <v>35.0822</v>
      </c>
      <c r="H5532">
        <v>-80.877224200000001</v>
      </c>
      <c r="I5532">
        <v>3</v>
      </c>
      <c r="J5532">
        <v>10</v>
      </c>
      <c r="K5532">
        <v>1</v>
      </c>
      <c r="L5532" t="s">
        <v>1421</v>
      </c>
    </row>
    <row r="5533" spans="1:12" x14ac:dyDescent="0.2">
      <c r="A5533" t="s">
        <v>19222</v>
      </c>
      <c r="B5533" t="s">
        <v>19223</v>
      </c>
      <c r="C5533" t="s">
        <v>19224</v>
      </c>
      <c r="D5533" t="s">
        <v>21</v>
      </c>
      <c r="E5533" t="s">
        <v>16</v>
      </c>
      <c r="F5533">
        <v>28273</v>
      </c>
      <c r="G5533">
        <v>35.099218100000002</v>
      </c>
      <c r="H5533">
        <v>-80.987502800000001</v>
      </c>
      <c r="I5533">
        <v>4.5</v>
      </c>
      <c r="J5533">
        <v>8</v>
      </c>
      <c r="K5533">
        <v>1</v>
      </c>
      <c r="L5533" t="s">
        <v>14508</v>
      </c>
    </row>
    <row r="5534" spans="1:12" x14ac:dyDescent="0.2">
      <c r="A5534" t="s">
        <v>19225</v>
      </c>
      <c r="B5534" t="s">
        <v>19226</v>
      </c>
      <c r="C5534" t="s">
        <v>19227</v>
      </c>
      <c r="D5534" t="s">
        <v>21</v>
      </c>
      <c r="E5534" t="s">
        <v>16</v>
      </c>
      <c r="F5534">
        <v>28210</v>
      </c>
      <c r="G5534">
        <v>35.092174900000003</v>
      </c>
      <c r="H5534">
        <v>-80.863488099999998</v>
      </c>
      <c r="I5534">
        <v>3.5</v>
      </c>
      <c r="J5534">
        <v>14</v>
      </c>
      <c r="K5534">
        <v>1</v>
      </c>
      <c r="L5534" t="s">
        <v>19228</v>
      </c>
    </row>
    <row r="5535" spans="1:12" x14ac:dyDescent="0.2">
      <c r="A5535" t="s">
        <v>19229</v>
      </c>
      <c r="B5535" t="s">
        <v>19230</v>
      </c>
      <c r="C5535" t="s">
        <v>19231</v>
      </c>
      <c r="D5535" t="s">
        <v>39</v>
      </c>
      <c r="E5535" t="s">
        <v>16</v>
      </c>
      <c r="F5535">
        <v>28027</v>
      </c>
      <c r="G5535">
        <v>35.368385000000004</v>
      </c>
      <c r="H5535">
        <v>-80.722115000000002</v>
      </c>
      <c r="I5535">
        <v>1.5</v>
      </c>
      <c r="J5535">
        <v>5</v>
      </c>
      <c r="K5535">
        <v>1</v>
      </c>
      <c r="L5535" t="s">
        <v>7065</v>
      </c>
    </row>
    <row r="5536" spans="1:12" x14ac:dyDescent="0.2">
      <c r="A5536" t="s">
        <v>19232</v>
      </c>
      <c r="B5536" t="s">
        <v>3204</v>
      </c>
      <c r="C5536" t="s">
        <v>19233</v>
      </c>
      <c r="D5536" t="s">
        <v>21</v>
      </c>
      <c r="E5536" t="s">
        <v>16</v>
      </c>
      <c r="F5536">
        <v>28205</v>
      </c>
      <c r="G5536">
        <v>35.210328699999998</v>
      </c>
      <c r="H5536">
        <v>-80.781201300000006</v>
      </c>
      <c r="I5536">
        <v>3</v>
      </c>
      <c r="J5536">
        <v>6</v>
      </c>
      <c r="K5536">
        <v>1</v>
      </c>
      <c r="L5536" t="s">
        <v>3206</v>
      </c>
    </row>
    <row r="5537" spans="1:12" x14ac:dyDescent="0.2">
      <c r="A5537" t="s">
        <v>19234</v>
      </c>
      <c r="B5537" t="s">
        <v>19235</v>
      </c>
      <c r="C5537" t="s">
        <v>19236</v>
      </c>
      <c r="D5537" t="s">
        <v>588</v>
      </c>
      <c r="E5537" t="s">
        <v>16</v>
      </c>
      <c r="F5537">
        <v>28110</v>
      </c>
      <c r="G5537">
        <v>35.009762000000002</v>
      </c>
      <c r="H5537">
        <v>-80.564526000000001</v>
      </c>
      <c r="I5537">
        <v>2.5</v>
      </c>
      <c r="J5537">
        <v>14</v>
      </c>
      <c r="K5537">
        <v>1</v>
      </c>
      <c r="L5537" t="s">
        <v>1464</v>
      </c>
    </row>
    <row r="5538" spans="1:12" x14ac:dyDescent="0.2">
      <c r="A5538" t="s">
        <v>19237</v>
      </c>
      <c r="B5538" t="s">
        <v>19238</v>
      </c>
      <c r="C5538" t="s">
        <v>1375</v>
      </c>
      <c r="D5538" t="s">
        <v>21</v>
      </c>
      <c r="E5538" t="s">
        <v>16</v>
      </c>
      <c r="F5538">
        <v>28211</v>
      </c>
      <c r="G5538">
        <v>35.175373612800001</v>
      </c>
      <c r="H5538">
        <v>-80.802219649799994</v>
      </c>
      <c r="I5538">
        <v>4</v>
      </c>
      <c r="J5538">
        <v>21</v>
      </c>
      <c r="K5538">
        <v>1</v>
      </c>
      <c r="L5538" t="s">
        <v>19239</v>
      </c>
    </row>
    <row r="5539" spans="1:12" x14ac:dyDescent="0.2">
      <c r="A5539" t="e">
        <f>-OTtk-DIC9hyCBhJUCAAcA</f>
        <v>#NAME?</v>
      </c>
      <c r="B5539" t="s">
        <v>19240</v>
      </c>
      <c r="C5539" t="s">
        <v>19241</v>
      </c>
      <c r="D5539" t="s">
        <v>456</v>
      </c>
      <c r="E5539" t="s">
        <v>16</v>
      </c>
      <c r="F5539">
        <v>28012</v>
      </c>
      <c r="G5539">
        <v>35.242680728800003</v>
      </c>
      <c r="H5539">
        <v>-81.028871858599999</v>
      </c>
      <c r="I5539">
        <v>3</v>
      </c>
      <c r="J5539">
        <v>20</v>
      </c>
      <c r="K5539">
        <v>1</v>
      </c>
      <c r="L5539" t="s">
        <v>15065</v>
      </c>
    </row>
    <row r="5540" spans="1:12" x14ac:dyDescent="0.2">
      <c r="A5540" t="s">
        <v>19242</v>
      </c>
      <c r="B5540" t="s">
        <v>19243</v>
      </c>
      <c r="C5540" t="s">
        <v>19244</v>
      </c>
      <c r="D5540" t="s">
        <v>21</v>
      </c>
      <c r="E5540" t="s">
        <v>16</v>
      </c>
      <c r="F5540">
        <v>28273</v>
      </c>
      <c r="G5540">
        <v>35.102006000000003</v>
      </c>
      <c r="H5540">
        <v>-80.985283999999993</v>
      </c>
      <c r="I5540">
        <v>4</v>
      </c>
      <c r="J5540">
        <v>8</v>
      </c>
      <c r="K5540">
        <v>0</v>
      </c>
      <c r="L5540" t="s">
        <v>19245</v>
      </c>
    </row>
    <row r="5541" spans="1:12" x14ac:dyDescent="0.2">
      <c r="A5541" t="s">
        <v>19246</v>
      </c>
      <c r="B5541" t="s">
        <v>1178</v>
      </c>
      <c r="C5541" t="s">
        <v>19247</v>
      </c>
      <c r="D5541" t="s">
        <v>39</v>
      </c>
      <c r="E5541" t="s">
        <v>16</v>
      </c>
      <c r="F5541">
        <v>28027</v>
      </c>
      <c r="G5541">
        <v>35.361001999999999</v>
      </c>
      <c r="H5541">
        <v>-80.711568999999997</v>
      </c>
      <c r="I5541">
        <v>3.5</v>
      </c>
      <c r="J5541">
        <v>7</v>
      </c>
      <c r="K5541">
        <v>1</v>
      </c>
      <c r="L5541" t="s">
        <v>13049</v>
      </c>
    </row>
    <row r="5542" spans="1:12" x14ac:dyDescent="0.2">
      <c r="A5542" t="s">
        <v>19248</v>
      </c>
      <c r="B5542" t="s">
        <v>19249</v>
      </c>
      <c r="C5542" t="s">
        <v>19250</v>
      </c>
      <c r="D5542" t="s">
        <v>588</v>
      </c>
      <c r="E5542" t="s">
        <v>16</v>
      </c>
      <c r="F5542">
        <v>28110</v>
      </c>
      <c r="G5542">
        <v>35.042555673300001</v>
      </c>
      <c r="H5542">
        <v>-80.637514069700003</v>
      </c>
      <c r="I5542">
        <v>4.5</v>
      </c>
      <c r="J5542">
        <v>30</v>
      </c>
      <c r="K5542">
        <v>1</v>
      </c>
      <c r="L5542" t="s">
        <v>19251</v>
      </c>
    </row>
    <row r="5543" spans="1:12" x14ac:dyDescent="0.2">
      <c r="A5543" t="s">
        <v>19252</v>
      </c>
      <c r="B5543" t="s">
        <v>19253</v>
      </c>
      <c r="C5543" t="s">
        <v>19254</v>
      </c>
      <c r="D5543" t="s">
        <v>21</v>
      </c>
      <c r="E5543" t="s">
        <v>16</v>
      </c>
      <c r="F5543">
        <v>28206</v>
      </c>
      <c r="G5543">
        <v>35.270060999999998</v>
      </c>
      <c r="H5543">
        <v>-80.843692000000004</v>
      </c>
      <c r="I5543">
        <v>2</v>
      </c>
      <c r="J5543">
        <v>9</v>
      </c>
      <c r="K5543">
        <v>1</v>
      </c>
      <c r="L5543" t="s">
        <v>19255</v>
      </c>
    </row>
    <row r="5544" spans="1:12" x14ac:dyDescent="0.2">
      <c r="A5544" t="s">
        <v>19256</v>
      </c>
      <c r="B5544" t="s">
        <v>19257</v>
      </c>
      <c r="C5544" t="s">
        <v>19258</v>
      </c>
      <c r="D5544" t="s">
        <v>21</v>
      </c>
      <c r="E5544" t="s">
        <v>16</v>
      </c>
      <c r="F5544">
        <v>28208</v>
      </c>
      <c r="G5544">
        <v>35.242029299999999</v>
      </c>
      <c r="H5544">
        <v>-80.889466299999995</v>
      </c>
      <c r="I5544">
        <v>5</v>
      </c>
      <c r="J5544">
        <v>76</v>
      </c>
      <c r="K5544">
        <v>1</v>
      </c>
      <c r="L5544" t="s">
        <v>8741</v>
      </c>
    </row>
    <row r="5545" spans="1:12" x14ac:dyDescent="0.2">
      <c r="A5545" t="s">
        <v>19259</v>
      </c>
      <c r="B5545" t="s">
        <v>1012</v>
      </c>
      <c r="C5545" t="s">
        <v>19260</v>
      </c>
      <c r="D5545" t="s">
        <v>21</v>
      </c>
      <c r="E5545" t="s">
        <v>16</v>
      </c>
      <c r="F5545">
        <v>28226</v>
      </c>
      <c r="G5545">
        <v>35.1068061</v>
      </c>
      <c r="H5545">
        <v>-80.806877600000007</v>
      </c>
      <c r="I5545">
        <v>2.5</v>
      </c>
      <c r="J5545">
        <v>16</v>
      </c>
      <c r="K5545">
        <v>1</v>
      </c>
      <c r="L5545" t="s">
        <v>1323</v>
      </c>
    </row>
    <row r="5546" spans="1:12" x14ac:dyDescent="0.2">
      <c r="A5546" t="s">
        <v>19261</v>
      </c>
      <c r="B5546" t="s">
        <v>19262</v>
      </c>
      <c r="C5546" t="s">
        <v>19263</v>
      </c>
      <c r="D5546" t="s">
        <v>1239</v>
      </c>
      <c r="E5546" t="s">
        <v>16</v>
      </c>
      <c r="F5546">
        <v>28107</v>
      </c>
      <c r="G5546">
        <v>35.190850365700001</v>
      </c>
      <c r="H5546">
        <v>-80.533229711100006</v>
      </c>
      <c r="I5546">
        <v>4</v>
      </c>
      <c r="J5546">
        <v>16</v>
      </c>
      <c r="K5546">
        <v>1</v>
      </c>
      <c r="L5546" t="s">
        <v>291</v>
      </c>
    </row>
    <row r="5547" spans="1:12" x14ac:dyDescent="0.2">
      <c r="A5547" t="s">
        <v>19264</v>
      </c>
      <c r="B5547" t="s">
        <v>19265</v>
      </c>
      <c r="C5547" t="s">
        <v>19266</v>
      </c>
      <c r="D5547" t="s">
        <v>30</v>
      </c>
      <c r="E5547" t="s">
        <v>16</v>
      </c>
      <c r="F5547">
        <v>28054</v>
      </c>
      <c r="G5547">
        <v>35.260142000000002</v>
      </c>
      <c r="H5547">
        <v>-81.1434201</v>
      </c>
      <c r="I5547">
        <v>3.5</v>
      </c>
      <c r="J5547">
        <v>24</v>
      </c>
      <c r="K5547">
        <v>1</v>
      </c>
      <c r="L5547" t="s">
        <v>19267</v>
      </c>
    </row>
    <row r="5548" spans="1:12" x14ac:dyDescent="0.2">
      <c r="A5548" t="s">
        <v>19268</v>
      </c>
      <c r="B5548" t="s">
        <v>19269</v>
      </c>
      <c r="C5548" t="s">
        <v>19270</v>
      </c>
      <c r="D5548" t="s">
        <v>21</v>
      </c>
      <c r="E5548" t="s">
        <v>16</v>
      </c>
      <c r="F5548">
        <v>28202</v>
      </c>
      <c r="G5548">
        <v>35.228158000000001</v>
      </c>
      <c r="H5548">
        <v>-80.841315399999999</v>
      </c>
      <c r="I5548">
        <v>3.5</v>
      </c>
      <c r="J5548">
        <v>35</v>
      </c>
      <c r="K5548">
        <v>0</v>
      </c>
      <c r="L5548" t="s">
        <v>3430</v>
      </c>
    </row>
    <row r="5549" spans="1:12" x14ac:dyDescent="0.2">
      <c r="A5549" t="s">
        <v>19271</v>
      </c>
      <c r="B5549" t="s">
        <v>19272</v>
      </c>
      <c r="C5549" t="s">
        <v>19273</v>
      </c>
      <c r="D5549" t="s">
        <v>21</v>
      </c>
      <c r="E5549" t="s">
        <v>16</v>
      </c>
      <c r="F5549">
        <v>28269</v>
      </c>
      <c r="G5549">
        <v>35.306553999999998</v>
      </c>
      <c r="H5549">
        <v>-80.840806200000003</v>
      </c>
      <c r="I5549">
        <v>2.5</v>
      </c>
      <c r="J5549">
        <v>7</v>
      </c>
      <c r="K5549">
        <v>1</v>
      </c>
      <c r="L5549" t="s">
        <v>3224</v>
      </c>
    </row>
    <row r="5550" spans="1:12" x14ac:dyDescent="0.2">
      <c r="A5550" t="s">
        <v>19274</v>
      </c>
      <c r="B5550" t="s">
        <v>19275</v>
      </c>
      <c r="C5550" t="s">
        <v>19276</v>
      </c>
      <c r="D5550" t="s">
        <v>39</v>
      </c>
      <c r="E5550" t="s">
        <v>16</v>
      </c>
      <c r="F5550">
        <v>28027</v>
      </c>
      <c r="G5550">
        <v>35.4334013</v>
      </c>
      <c r="H5550">
        <v>-80.613643999999994</v>
      </c>
      <c r="I5550">
        <v>2</v>
      </c>
      <c r="J5550">
        <v>12</v>
      </c>
      <c r="K5550">
        <v>1</v>
      </c>
      <c r="L5550" t="s">
        <v>19277</v>
      </c>
    </row>
    <row r="5551" spans="1:12" x14ac:dyDescent="0.2">
      <c r="A5551" t="s">
        <v>19278</v>
      </c>
      <c r="B5551" t="s">
        <v>19279</v>
      </c>
      <c r="C5551" t="s">
        <v>19280</v>
      </c>
      <c r="D5551" t="s">
        <v>39</v>
      </c>
      <c r="E5551" t="s">
        <v>16</v>
      </c>
      <c r="F5551">
        <v>28025</v>
      </c>
      <c r="G5551">
        <v>35.4113203</v>
      </c>
      <c r="H5551">
        <v>-80.568300399999998</v>
      </c>
      <c r="I5551">
        <v>2.5</v>
      </c>
      <c r="J5551">
        <v>3</v>
      </c>
      <c r="K5551">
        <v>1</v>
      </c>
      <c r="L5551" t="s">
        <v>19281</v>
      </c>
    </row>
    <row r="5552" spans="1:12" x14ac:dyDescent="0.2">
      <c r="A5552" t="s">
        <v>19282</v>
      </c>
      <c r="B5552" t="s">
        <v>17983</v>
      </c>
      <c r="C5552" t="s">
        <v>19283</v>
      </c>
      <c r="D5552" t="s">
        <v>21</v>
      </c>
      <c r="E5552" t="s">
        <v>16</v>
      </c>
      <c r="F5552">
        <v>28217</v>
      </c>
      <c r="G5552">
        <v>35.153852000000001</v>
      </c>
      <c r="H5552">
        <v>-80.876570000000001</v>
      </c>
      <c r="I5552">
        <v>4</v>
      </c>
      <c r="J5552">
        <v>233</v>
      </c>
      <c r="K5552">
        <v>1</v>
      </c>
      <c r="L5552" t="s">
        <v>9306</v>
      </c>
    </row>
    <row r="5553" spans="1:12" x14ac:dyDescent="0.2">
      <c r="A5553" t="s">
        <v>19284</v>
      </c>
      <c r="B5553" t="s">
        <v>19285</v>
      </c>
      <c r="C5553" t="s">
        <v>19286</v>
      </c>
      <c r="D5553" t="s">
        <v>21</v>
      </c>
      <c r="E5553" t="s">
        <v>16</v>
      </c>
      <c r="F5553">
        <v>28216</v>
      </c>
      <c r="G5553">
        <v>35.3251183</v>
      </c>
      <c r="H5553">
        <v>-80.946303200000003</v>
      </c>
      <c r="I5553">
        <v>4</v>
      </c>
      <c r="J5553">
        <v>29</v>
      </c>
      <c r="K5553">
        <v>1</v>
      </c>
      <c r="L5553" t="s">
        <v>19287</v>
      </c>
    </row>
    <row r="5554" spans="1:12" x14ac:dyDescent="0.2">
      <c r="A5554" t="s">
        <v>19288</v>
      </c>
      <c r="B5554" t="s">
        <v>19289</v>
      </c>
      <c r="C5554" t="s">
        <v>19290</v>
      </c>
      <c r="D5554" t="s">
        <v>21</v>
      </c>
      <c r="E5554" t="s">
        <v>16</v>
      </c>
      <c r="F5554">
        <v>28273</v>
      </c>
      <c r="G5554">
        <v>35.144009199999999</v>
      </c>
      <c r="H5554">
        <v>-80.932308399999997</v>
      </c>
      <c r="I5554">
        <v>4</v>
      </c>
      <c r="J5554">
        <v>5</v>
      </c>
      <c r="K5554">
        <v>1</v>
      </c>
      <c r="L5554" t="s">
        <v>388</v>
      </c>
    </row>
    <row r="5555" spans="1:12" x14ac:dyDescent="0.2">
      <c r="A5555" t="s">
        <v>19291</v>
      </c>
      <c r="B5555" t="s">
        <v>19292</v>
      </c>
      <c r="C5555" t="s">
        <v>19293</v>
      </c>
      <c r="D5555" t="s">
        <v>21</v>
      </c>
      <c r="E5555" t="s">
        <v>16</v>
      </c>
      <c r="F5555">
        <v>28211</v>
      </c>
      <c r="G5555">
        <v>35.149079</v>
      </c>
      <c r="H5555">
        <v>-80.8284989</v>
      </c>
      <c r="I5555">
        <v>3.5</v>
      </c>
      <c r="J5555">
        <v>3</v>
      </c>
      <c r="K5555">
        <v>1</v>
      </c>
      <c r="L5555" t="s">
        <v>19294</v>
      </c>
    </row>
    <row r="5556" spans="1:12" x14ac:dyDescent="0.2">
      <c r="A5556" t="s">
        <v>19295</v>
      </c>
      <c r="B5556" t="s">
        <v>19296</v>
      </c>
      <c r="C5556" t="s">
        <v>19297</v>
      </c>
      <c r="D5556" t="s">
        <v>21</v>
      </c>
      <c r="E5556" t="s">
        <v>16</v>
      </c>
      <c r="F5556">
        <v>28216</v>
      </c>
      <c r="G5556">
        <v>35.280501000000001</v>
      </c>
      <c r="H5556">
        <v>-80.898759999999996</v>
      </c>
      <c r="I5556">
        <v>3.5</v>
      </c>
      <c r="J5556">
        <v>6</v>
      </c>
      <c r="K5556">
        <v>1</v>
      </c>
      <c r="L5556" t="s">
        <v>19298</v>
      </c>
    </row>
    <row r="5557" spans="1:12" x14ac:dyDescent="0.2">
      <c r="A5557" t="s">
        <v>19299</v>
      </c>
      <c r="B5557" t="s">
        <v>19300</v>
      </c>
      <c r="C5557" t="s">
        <v>19301</v>
      </c>
      <c r="D5557" t="s">
        <v>21</v>
      </c>
      <c r="E5557" t="s">
        <v>16</v>
      </c>
      <c r="F5557">
        <v>28210</v>
      </c>
      <c r="G5557">
        <v>35.145569345200002</v>
      </c>
      <c r="H5557">
        <v>-80.824614999999994</v>
      </c>
      <c r="I5557">
        <v>3</v>
      </c>
      <c r="J5557">
        <v>124</v>
      </c>
      <c r="K5557">
        <v>1</v>
      </c>
      <c r="L5557" t="s">
        <v>5307</v>
      </c>
    </row>
    <row r="5558" spans="1:12" x14ac:dyDescent="0.2">
      <c r="A5558" t="s">
        <v>19302</v>
      </c>
      <c r="B5558" t="s">
        <v>19303</v>
      </c>
      <c r="C5558" t="s">
        <v>19304</v>
      </c>
      <c r="D5558" t="s">
        <v>21</v>
      </c>
      <c r="E5558" t="s">
        <v>16</v>
      </c>
      <c r="F5558">
        <v>28277</v>
      </c>
      <c r="G5558">
        <v>35.041572000000002</v>
      </c>
      <c r="H5558">
        <v>-80.860331000000002</v>
      </c>
      <c r="I5558">
        <v>5</v>
      </c>
      <c r="J5558">
        <v>17</v>
      </c>
      <c r="K5558">
        <v>1</v>
      </c>
      <c r="L5558" t="s">
        <v>1247</v>
      </c>
    </row>
    <row r="5559" spans="1:12" x14ac:dyDescent="0.2">
      <c r="A5559" t="s">
        <v>19305</v>
      </c>
      <c r="B5559" t="s">
        <v>19306</v>
      </c>
      <c r="C5559" t="s">
        <v>712</v>
      </c>
      <c r="D5559" t="s">
        <v>21</v>
      </c>
      <c r="E5559" t="s">
        <v>16</v>
      </c>
      <c r="F5559">
        <v>28211</v>
      </c>
      <c r="G5559">
        <v>35.156337999999998</v>
      </c>
      <c r="H5559">
        <v>-80.831878000000003</v>
      </c>
      <c r="I5559">
        <v>3.5</v>
      </c>
      <c r="J5559">
        <v>16</v>
      </c>
      <c r="K5559">
        <v>0</v>
      </c>
      <c r="L5559" t="s">
        <v>19307</v>
      </c>
    </row>
    <row r="5560" spans="1:12" x14ac:dyDescent="0.2">
      <c r="A5560" t="s">
        <v>19308</v>
      </c>
      <c r="B5560" t="s">
        <v>19309</v>
      </c>
      <c r="C5560" t="s">
        <v>19310</v>
      </c>
      <c r="D5560" t="s">
        <v>643</v>
      </c>
      <c r="E5560" t="s">
        <v>16</v>
      </c>
      <c r="F5560">
        <v>28079</v>
      </c>
      <c r="G5560">
        <v>35.079591999999998</v>
      </c>
      <c r="H5560">
        <v>-80.654803000000001</v>
      </c>
      <c r="I5560">
        <v>5</v>
      </c>
      <c r="J5560">
        <v>3</v>
      </c>
      <c r="K5560">
        <v>1</v>
      </c>
      <c r="L5560" t="s">
        <v>188</v>
      </c>
    </row>
    <row r="5561" spans="1:12" x14ac:dyDescent="0.2">
      <c r="A5561" t="s">
        <v>19311</v>
      </c>
      <c r="B5561" t="s">
        <v>1549</v>
      </c>
      <c r="C5561" t="s">
        <v>19312</v>
      </c>
      <c r="D5561" t="s">
        <v>39</v>
      </c>
      <c r="E5561" t="s">
        <v>16</v>
      </c>
      <c r="F5561">
        <v>28027</v>
      </c>
      <c r="G5561">
        <v>35.418166380800002</v>
      </c>
      <c r="H5561">
        <v>-80.678293705000002</v>
      </c>
      <c r="I5561">
        <v>3.5</v>
      </c>
      <c r="J5561">
        <v>6</v>
      </c>
      <c r="K5561">
        <v>1</v>
      </c>
      <c r="L5561" t="s">
        <v>19313</v>
      </c>
    </row>
    <row r="5562" spans="1:12" x14ac:dyDescent="0.2">
      <c r="A5562" t="s">
        <v>19314</v>
      </c>
      <c r="B5562" t="s">
        <v>19315</v>
      </c>
      <c r="C5562" t="s">
        <v>19316</v>
      </c>
      <c r="D5562" t="s">
        <v>942</v>
      </c>
      <c r="E5562" t="s">
        <v>16</v>
      </c>
      <c r="F5562">
        <v>28120</v>
      </c>
      <c r="G5562">
        <v>35.289267500000001</v>
      </c>
      <c r="H5562">
        <v>-81.017556400000004</v>
      </c>
      <c r="I5562">
        <v>3</v>
      </c>
      <c r="J5562">
        <v>4</v>
      </c>
      <c r="K5562">
        <v>1</v>
      </c>
      <c r="L5562" t="s">
        <v>19317</v>
      </c>
    </row>
    <row r="5563" spans="1:12" x14ac:dyDescent="0.2">
      <c r="A5563" t="s">
        <v>19318</v>
      </c>
      <c r="B5563" t="s">
        <v>446</v>
      </c>
      <c r="C5563" t="s">
        <v>19319</v>
      </c>
      <c r="D5563" t="s">
        <v>21</v>
      </c>
      <c r="E5563" t="s">
        <v>16</v>
      </c>
      <c r="F5563">
        <v>28204</v>
      </c>
      <c r="G5563">
        <v>35.212487000000003</v>
      </c>
      <c r="H5563">
        <v>-80.817932999999996</v>
      </c>
      <c r="I5563">
        <v>3.5</v>
      </c>
      <c r="J5563">
        <v>61</v>
      </c>
      <c r="K5563">
        <v>1</v>
      </c>
      <c r="L5563" t="s">
        <v>1997</v>
      </c>
    </row>
    <row r="5564" spans="1:12" x14ac:dyDescent="0.2">
      <c r="A5564" t="s">
        <v>19320</v>
      </c>
      <c r="B5564" t="s">
        <v>19321</v>
      </c>
      <c r="D5564" t="s">
        <v>21</v>
      </c>
      <c r="E5564" t="s">
        <v>16</v>
      </c>
      <c r="F5564">
        <v>28211</v>
      </c>
      <c r="G5564">
        <v>35.166003199999999</v>
      </c>
      <c r="H5564">
        <v>-80.7934798</v>
      </c>
      <c r="I5564">
        <v>5</v>
      </c>
      <c r="J5564">
        <v>3</v>
      </c>
      <c r="K5564">
        <v>1</v>
      </c>
      <c r="L5564" t="s">
        <v>19322</v>
      </c>
    </row>
    <row r="5565" spans="1:12" x14ac:dyDescent="0.2">
      <c r="A5565" t="s">
        <v>19323</v>
      </c>
      <c r="B5565" t="s">
        <v>19324</v>
      </c>
      <c r="C5565" t="s">
        <v>19325</v>
      </c>
      <c r="D5565" t="s">
        <v>21</v>
      </c>
      <c r="E5565" t="s">
        <v>16</v>
      </c>
      <c r="F5565">
        <v>28217</v>
      </c>
      <c r="G5565">
        <v>35.1814141539</v>
      </c>
      <c r="H5565">
        <v>-80.885205008100002</v>
      </c>
      <c r="I5565">
        <v>3</v>
      </c>
      <c r="J5565">
        <v>19</v>
      </c>
      <c r="K5565">
        <v>1</v>
      </c>
      <c r="L5565" t="s">
        <v>3004</v>
      </c>
    </row>
    <row r="5566" spans="1:12" x14ac:dyDescent="0.2">
      <c r="A5566" t="s">
        <v>19326</v>
      </c>
      <c r="B5566" t="s">
        <v>19327</v>
      </c>
      <c r="C5566" t="s">
        <v>19328</v>
      </c>
      <c r="D5566" t="s">
        <v>39</v>
      </c>
      <c r="E5566" t="s">
        <v>16</v>
      </c>
      <c r="F5566">
        <v>28027</v>
      </c>
      <c r="G5566">
        <v>35.374985000000002</v>
      </c>
      <c r="H5566">
        <v>-80.729037000000005</v>
      </c>
      <c r="I5566">
        <v>4</v>
      </c>
      <c r="J5566">
        <v>178</v>
      </c>
      <c r="K5566">
        <v>1</v>
      </c>
      <c r="L5566" t="s">
        <v>19329</v>
      </c>
    </row>
    <row r="5567" spans="1:12" x14ac:dyDescent="0.2">
      <c r="A5567" t="s">
        <v>19330</v>
      </c>
      <c r="B5567" t="s">
        <v>19331</v>
      </c>
      <c r="C5567" t="s">
        <v>19332</v>
      </c>
      <c r="D5567" t="s">
        <v>135</v>
      </c>
      <c r="E5567" t="s">
        <v>16</v>
      </c>
      <c r="F5567">
        <v>28105</v>
      </c>
      <c r="G5567">
        <v>35.132203500000003</v>
      </c>
      <c r="H5567">
        <v>-80.728674400000003</v>
      </c>
      <c r="I5567">
        <v>4</v>
      </c>
      <c r="J5567">
        <v>5</v>
      </c>
      <c r="K5567">
        <v>1</v>
      </c>
      <c r="L5567" t="s">
        <v>19333</v>
      </c>
    </row>
    <row r="5568" spans="1:12" x14ac:dyDescent="0.2">
      <c r="A5568" t="s">
        <v>19334</v>
      </c>
      <c r="B5568" t="s">
        <v>19335</v>
      </c>
      <c r="C5568" t="s">
        <v>19336</v>
      </c>
      <c r="D5568" t="s">
        <v>21</v>
      </c>
      <c r="E5568" t="s">
        <v>16</v>
      </c>
      <c r="F5568">
        <v>28277</v>
      </c>
      <c r="G5568">
        <v>35.054011000000003</v>
      </c>
      <c r="H5568">
        <v>-80.851637999999994</v>
      </c>
      <c r="I5568">
        <v>4</v>
      </c>
      <c r="J5568">
        <v>26</v>
      </c>
      <c r="K5568">
        <v>1</v>
      </c>
      <c r="L5568" t="s">
        <v>19337</v>
      </c>
    </row>
    <row r="5569" spans="1:12" x14ac:dyDescent="0.2">
      <c r="A5569" t="s">
        <v>19338</v>
      </c>
      <c r="B5569" t="s">
        <v>19339</v>
      </c>
      <c r="C5569" t="s">
        <v>19340</v>
      </c>
      <c r="D5569" t="s">
        <v>21</v>
      </c>
      <c r="E5569" t="s">
        <v>16</v>
      </c>
      <c r="F5569">
        <v>28277</v>
      </c>
      <c r="G5569">
        <v>35.047665700000003</v>
      </c>
      <c r="H5569">
        <v>-80.768642</v>
      </c>
      <c r="I5569">
        <v>3</v>
      </c>
      <c r="J5569">
        <v>21</v>
      </c>
      <c r="K5569">
        <v>1</v>
      </c>
      <c r="L5569" t="s">
        <v>19341</v>
      </c>
    </row>
    <row r="5570" spans="1:12" x14ac:dyDescent="0.2">
      <c r="A5570" t="s">
        <v>19342</v>
      </c>
      <c r="B5570" t="s">
        <v>19343</v>
      </c>
      <c r="C5570" t="s">
        <v>19344</v>
      </c>
      <c r="D5570" t="s">
        <v>135</v>
      </c>
      <c r="E5570" t="s">
        <v>16</v>
      </c>
      <c r="F5570">
        <v>28105</v>
      </c>
      <c r="G5570">
        <v>35.128399899999998</v>
      </c>
      <c r="H5570">
        <v>-80.726855499999999</v>
      </c>
      <c r="I5570">
        <v>3</v>
      </c>
      <c r="J5570">
        <v>37</v>
      </c>
      <c r="K5570">
        <v>1</v>
      </c>
      <c r="L5570" t="s">
        <v>19345</v>
      </c>
    </row>
    <row r="5571" spans="1:12" x14ac:dyDescent="0.2">
      <c r="A5571" t="s">
        <v>19346</v>
      </c>
      <c r="B5571" t="s">
        <v>19347</v>
      </c>
      <c r="C5571" t="s">
        <v>19348</v>
      </c>
      <c r="D5571" t="s">
        <v>21</v>
      </c>
      <c r="E5571" t="s">
        <v>16</v>
      </c>
      <c r="F5571">
        <v>28277</v>
      </c>
      <c r="G5571">
        <v>35.024016000000003</v>
      </c>
      <c r="H5571">
        <v>-80.848896999999994</v>
      </c>
      <c r="I5571">
        <v>3</v>
      </c>
      <c r="J5571">
        <v>27</v>
      </c>
      <c r="K5571">
        <v>1</v>
      </c>
      <c r="L5571" t="s">
        <v>19349</v>
      </c>
    </row>
    <row r="5572" spans="1:12" x14ac:dyDescent="0.2">
      <c r="A5572" t="s">
        <v>19350</v>
      </c>
      <c r="B5572" t="s">
        <v>4532</v>
      </c>
      <c r="C5572" t="s">
        <v>592</v>
      </c>
      <c r="D5572" t="s">
        <v>21</v>
      </c>
      <c r="E5572" t="s">
        <v>16</v>
      </c>
      <c r="F5572">
        <v>28210</v>
      </c>
      <c r="G5572">
        <v>35.093588599999997</v>
      </c>
      <c r="H5572">
        <v>-80.867151100000001</v>
      </c>
      <c r="I5572">
        <v>2.5</v>
      </c>
      <c r="J5572">
        <v>3</v>
      </c>
      <c r="K5572">
        <v>1</v>
      </c>
      <c r="L5572" t="s">
        <v>19351</v>
      </c>
    </row>
    <row r="5573" spans="1:12" x14ac:dyDescent="0.2">
      <c r="A5573" t="s">
        <v>19352</v>
      </c>
      <c r="B5573" t="s">
        <v>19353</v>
      </c>
      <c r="C5573" t="s">
        <v>19354</v>
      </c>
      <c r="D5573" t="s">
        <v>21</v>
      </c>
      <c r="E5573" t="s">
        <v>16</v>
      </c>
      <c r="F5573">
        <v>28269</v>
      </c>
      <c r="G5573">
        <v>35.351080799999998</v>
      </c>
      <c r="H5573">
        <v>-80.844957899999997</v>
      </c>
      <c r="I5573">
        <v>1.5</v>
      </c>
      <c r="J5573">
        <v>5</v>
      </c>
      <c r="K5573">
        <v>1</v>
      </c>
      <c r="L5573" t="s">
        <v>19355</v>
      </c>
    </row>
    <row r="5574" spans="1:12" x14ac:dyDescent="0.2">
      <c r="A5574" t="s">
        <v>19356</v>
      </c>
      <c r="B5574" t="s">
        <v>19357</v>
      </c>
      <c r="C5574" t="s">
        <v>19358</v>
      </c>
      <c r="D5574" t="s">
        <v>26</v>
      </c>
      <c r="E5574" t="s">
        <v>16</v>
      </c>
      <c r="F5574">
        <v>28078</v>
      </c>
      <c r="G5574">
        <v>35.407291000000001</v>
      </c>
      <c r="H5574">
        <v>-80.863349999999997</v>
      </c>
      <c r="I5574">
        <v>3.5</v>
      </c>
      <c r="J5574">
        <v>5</v>
      </c>
      <c r="K5574">
        <v>0</v>
      </c>
      <c r="L5574" t="s">
        <v>4358</v>
      </c>
    </row>
    <row r="5575" spans="1:12" x14ac:dyDescent="0.2">
      <c r="A5575" t="s">
        <v>19359</v>
      </c>
      <c r="B5575" t="s">
        <v>19360</v>
      </c>
      <c r="C5575" t="s">
        <v>19361</v>
      </c>
      <c r="D5575" t="s">
        <v>39</v>
      </c>
      <c r="E5575" t="s">
        <v>16</v>
      </c>
      <c r="F5575">
        <v>28027</v>
      </c>
      <c r="G5575">
        <v>35.367594699999998</v>
      </c>
      <c r="H5575">
        <v>-80.6653594</v>
      </c>
      <c r="I5575">
        <v>2.5</v>
      </c>
      <c r="J5575">
        <v>7</v>
      </c>
      <c r="K5575">
        <v>0</v>
      </c>
      <c r="L5575" t="s">
        <v>19362</v>
      </c>
    </row>
    <row r="5576" spans="1:12" x14ac:dyDescent="0.2">
      <c r="A5576" t="s">
        <v>19363</v>
      </c>
      <c r="B5576" t="s">
        <v>2423</v>
      </c>
      <c r="C5576" t="s">
        <v>19364</v>
      </c>
      <c r="D5576" t="s">
        <v>21</v>
      </c>
      <c r="E5576" t="s">
        <v>16</v>
      </c>
      <c r="F5576">
        <v>28210</v>
      </c>
      <c r="G5576">
        <v>35.091527999999997</v>
      </c>
      <c r="H5576">
        <v>-80.858134500000006</v>
      </c>
      <c r="I5576">
        <v>3.5</v>
      </c>
      <c r="J5576">
        <v>26</v>
      </c>
      <c r="K5576">
        <v>1</v>
      </c>
      <c r="L5576" t="s">
        <v>943</v>
      </c>
    </row>
    <row r="5577" spans="1:12" x14ac:dyDescent="0.2">
      <c r="A5577" t="s">
        <v>19365</v>
      </c>
      <c r="B5577" t="s">
        <v>19366</v>
      </c>
      <c r="C5577" t="s">
        <v>19367</v>
      </c>
      <c r="D5577" t="s">
        <v>21</v>
      </c>
      <c r="E5577" t="s">
        <v>16</v>
      </c>
      <c r="F5577">
        <v>28269</v>
      </c>
      <c r="G5577">
        <v>35.372485232899997</v>
      </c>
      <c r="H5577">
        <v>-80.786538605600001</v>
      </c>
      <c r="I5577">
        <v>5</v>
      </c>
      <c r="J5577">
        <v>3</v>
      </c>
      <c r="K5577">
        <v>1</v>
      </c>
      <c r="L5577" t="s">
        <v>19368</v>
      </c>
    </row>
    <row r="5578" spans="1:12" x14ac:dyDescent="0.2">
      <c r="A5578" t="s">
        <v>19369</v>
      </c>
      <c r="B5578" t="s">
        <v>8111</v>
      </c>
      <c r="C5578" t="s">
        <v>19370</v>
      </c>
      <c r="D5578" t="s">
        <v>21</v>
      </c>
      <c r="E5578" t="s">
        <v>16</v>
      </c>
      <c r="F5578">
        <v>28202</v>
      </c>
      <c r="G5578">
        <v>35.220603300000001</v>
      </c>
      <c r="H5578">
        <v>-80.846255200000002</v>
      </c>
      <c r="I5578">
        <v>3.5</v>
      </c>
      <c r="J5578">
        <v>55</v>
      </c>
      <c r="K5578">
        <v>1</v>
      </c>
      <c r="L5578" t="s">
        <v>19371</v>
      </c>
    </row>
    <row r="5579" spans="1:12" x14ac:dyDescent="0.2">
      <c r="A5579" t="s">
        <v>19372</v>
      </c>
      <c r="B5579" t="s">
        <v>19373</v>
      </c>
      <c r="C5579" t="s">
        <v>7170</v>
      </c>
      <c r="D5579" t="s">
        <v>21</v>
      </c>
      <c r="E5579" t="s">
        <v>16</v>
      </c>
      <c r="F5579">
        <v>28262</v>
      </c>
      <c r="G5579">
        <v>35.317193699999997</v>
      </c>
      <c r="H5579">
        <v>-80.740202499999995</v>
      </c>
      <c r="I5579">
        <v>5</v>
      </c>
      <c r="J5579">
        <v>6</v>
      </c>
      <c r="K5579">
        <v>1</v>
      </c>
      <c r="L5579" t="s">
        <v>713</v>
      </c>
    </row>
    <row r="5580" spans="1:12" x14ac:dyDescent="0.2">
      <c r="A5580" t="s">
        <v>19374</v>
      </c>
      <c r="B5580" t="s">
        <v>19375</v>
      </c>
      <c r="C5580" t="s">
        <v>19376</v>
      </c>
      <c r="D5580" t="s">
        <v>135</v>
      </c>
      <c r="E5580" t="s">
        <v>16</v>
      </c>
      <c r="F5580">
        <v>28105</v>
      </c>
      <c r="G5580">
        <v>35.115507000000001</v>
      </c>
      <c r="H5580">
        <v>-80.697427000000005</v>
      </c>
      <c r="I5580">
        <v>4</v>
      </c>
      <c r="J5580">
        <v>18</v>
      </c>
      <c r="K5580">
        <v>0</v>
      </c>
      <c r="L5580" t="s">
        <v>19377</v>
      </c>
    </row>
    <row r="5581" spans="1:12" x14ac:dyDescent="0.2">
      <c r="A5581" t="s">
        <v>19378</v>
      </c>
      <c r="B5581" t="s">
        <v>19379</v>
      </c>
      <c r="C5581" t="s">
        <v>19380</v>
      </c>
      <c r="D5581" t="s">
        <v>21</v>
      </c>
      <c r="E5581" t="s">
        <v>16</v>
      </c>
      <c r="F5581">
        <v>28204</v>
      </c>
      <c r="G5581">
        <v>35.209435900000003</v>
      </c>
      <c r="H5581">
        <v>-80.841022499999994</v>
      </c>
      <c r="I5581">
        <v>5</v>
      </c>
      <c r="J5581">
        <v>3</v>
      </c>
      <c r="K5581">
        <v>1</v>
      </c>
      <c r="L5581" t="s">
        <v>19381</v>
      </c>
    </row>
    <row r="5582" spans="1:12" x14ac:dyDescent="0.2">
      <c r="A5582" t="s">
        <v>19382</v>
      </c>
      <c r="B5582" t="s">
        <v>446</v>
      </c>
      <c r="C5582" t="s">
        <v>19383</v>
      </c>
      <c r="D5582" t="s">
        <v>21</v>
      </c>
      <c r="E5582" t="s">
        <v>16</v>
      </c>
      <c r="F5582">
        <v>28216</v>
      </c>
      <c r="G5582">
        <v>35.349969999999999</v>
      </c>
      <c r="H5582">
        <v>-80.85933</v>
      </c>
      <c r="I5582">
        <v>2.5</v>
      </c>
      <c r="J5582">
        <v>11</v>
      </c>
      <c r="K5582">
        <v>1</v>
      </c>
      <c r="L5582" t="s">
        <v>1997</v>
      </c>
    </row>
    <row r="5583" spans="1:12" x14ac:dyDescent="0.2">
      <c r="A5583" t="s">
        <v>19384</v>
      </c>
      <c r="B5583" t="s">
        <v>19385</v>
      </c>
      <c r="C5583" t="s">
        <v>19386</v>
      </c>
      <c r="D5583" t="s">
        <v>26</v>
      </c>
      <c r="E5583" t="s">
        <v>16</v>
      </c>
      <c r="F5583">
        <v>28078</v>
      </c>
      <c r="G5583">
        <v>35.401766462600001</v>
      </c>
      <c r="H5583">
        <v>-80.763427019100007</v>
      </c>
      <c r="I5583">
        <v>3.5</v>
      </c>
      <c r="J5583">
        <v>3</v>
      </c>
      <c r="K5583">
        <v>1</v>
      </c>
      <c r="L5583" t="s">
        <v>19387</v>
      </c>
    </row>
    <row r="5584" spans="1:12" x14ac:dyDescent="0.2">
      <c r="A5584" t="s">
        <v>19388</v>
      </c>
      <c r="B5584" t="s">
        <v>19389</v>
      </c>
      <c r="C5584" t="s">
        <v>19390</v>
      </c>
      <c r="D5584" t="s">
        <v>21</v>
      </c>
      <c r="E5584" t="s">
        <v>16</v>
      </c>
      <c r="F5584">
        <v>28215</v>
      </c>
      <c r="G5584">
        <v>35.220551200000003</v>
      </c>
      <c r="H5584">
        <v>-80.700433000000004</v>
      </c>
      <c r="I5584">
        <v>2</v>
      </c>
      <c r="J5584">
        <v>4</v>
      </c>
      <c r="K5584">
        <v>1</v>
      </c>
      <c r="L5584" t="s">
        <v>19391</v>
      </c>
    </row>
    <row r="5585" spans="1:12" x14ac:dyDescent="0.2">
      <c r="A5585" t="s">
        <v>19392</v>
      </c>
      <c r="B5585" t="s">
        <v>19393</v>
      </c>
      <c r="C5585" t="s">
        <v>19394</v>
      </c>
      <c r="D5585" t="s">
        <v>9498</v>
      </c>
      <c r="E5585" t="s">
        <v>16</v>
      </c>
      <c r="F5585">
        <v>28104</v>
      </c>
      <c r="G5585">
        <v>35.024301999999999</v>
      </c>
      <c r="H5585">
        <v>-80.761612999999997</v>
      </c>
      <c r="I5585">
        <v>4.5</v>
      </c>
      <c r="J5585">
        <v>13</v>
      </c>
      <c r="K5585">
        <v>1</v>
      </c>
      <c r="L5585" t="s">
        <v>159</v>
      </c>
    </row>
    <row r="5586" spans="1:12" x14ac:dyDescent="0.2">
      <c r="A5586" t="s">
        <v>19395</v>
      </c>
      <c r="B5586" t="s">
        <v>1197</v>
      </c>
      <c r="C5586" t="s">
        <v>19396</v>
      </c>
      <c r="D5586" t="s">
        <v>30</v>
      </c>
      <c r="E5586" t="s">
        <v>16</v>
      </c>
      <c r="F5586">
        <v>28054</v>
      </c>
      <c r="G5586">
        <v>35.233153940500003</v>
      </c>
      <c r="H5586">
        <v>-81.171689108500004</v>
      </c>
      <c r="I5586">
        <v>1.5</v>
      </c>
      <c r="J5586">
        <v>11</v>
      </c>
      <c r="K5586">
        <v>1</v>
      </c>
      <c r="L5586" t="s">
        <v>19397</v>
      </c>
    </row>
    <row r="5587" spans="1:12" x14ac:dyDescent="0.2">
      <c r="A5587" t="s">
        <v>19398</v>
      </c>
      <c r="B5587" t="s">
        <v>19399</v>
      </c>
      <c r="C5587" t="s">
        <v>19400</v>
      </c>
      <c r="D5587" t="s">
        <v>21</v>
      </c>
      <c r="E5587" t="s">
        <v>16</v>
      </c>
      <c r="F5587">
        <v>28208</v>
      </c>
      <c r="G5587">
        <v>35.220559399999999</v>
      </c>
      <c r="H5587">
        <v>-80.943873699999997</v>
      </c>
      <c r="I5587">
        <v>3</v>
      </c>
      <c r="J5587">
        <v>15</v>
      </c>
      <c r="K5587">
        <v>1</v>
      </c>
      <c r="L5587" t="s">
        <v>8906</v>
      </c>
    </row>
    <row r="5588" spans="1:12" x14ac:dyDescent="0.2">
      <c r="A5588" t="s">
        <v>19401</v>
      </c>
      <c r="B5588" t="s">
        <v>19402</v>
      </c>
      <c r="C5588" t="s">
        <v>19403</v>
      </c>
      <c r="D5588" t="s">
        <v>135</v>
      </c>
      <c r="E5588" t="s">
        <v>16</v>
      </c>
      <c r="F5588">
        <v>28105</v>
      </c>
      <c r="G5588">
        <v>35.126053050800003</v>
      </c>
      <c r="H5588">
        <v>-80.707761826300001</v>
      </c>
      <c r="I5588">
        <v>4.5</v>
      </c>
      <c r="J5588">
        <v>6</v>
      </c>
      <c r="K5588">
        <v>1</v>
      </c>
      <c r="L5588" t="s">
        <v>188</v>
      </c>
    </row>
    <row r="5589" spans="1:12" x14ac:dyDescent="0.2">
      <c r="A5589" t="s">
        <v>19404</v>
      </c>
      <c r="B5589" t="s">
        <v>3444</v>
      </c>
      <c r="C5589" t="s">
        <v>19405</v>
      </c>
      <c r="D5589" t="s">
        <v>26</v>
      </c>
      <c r="E5589" t="s">
        <v>16</v>
      </c>
      <c r="F5589">
        <v>28078</v>
      </c>
      <c r="G5589">
        <v>35.442958082799997</v>
      </c>
      <c r="H5589">
        <v>-80.858557399999995</v>
      </c>
      <c r="I5589">
        <v>2</v>
      </c>
      <c r="J5589">
        <v>14</v>
      </c>
      <c r="K5589">
        <v>1</v>
      </c>
      <c r="L5589" t="s">
        <v>19406</v>
      </c>
    </row>
    <row r="5590" spans="1:12" x14ac:dyDescent="0.2">
      <c r="A5590" t="s">
        <v>19407</v>
      </c>
      <c r="B5590" t="s">
        <v>19408</v>
      </c>
      <c r="C5590" t="s">
        <v>19409</v>
      </c>
      <c r="D5590" t="s">
        <v>19410</v>
      </c>
      <c r="E5590" t="s">
        <v>16</v>
      </c>
      <c r="F5590">
        <v>28037</v>
      </c>
      <c r="G5590">
        <v>35.482849399999999</v>
      </c>
      <c r="H5590">
        <v>-80.994713700000005</v>
      </c>
      <c r="I5590">
        <v>4</v>
      </c>
      <c r="J5590">
        <v>16</v>
      </c>
      <c r="K5590">
        <v>0</v>
      </c>
      <c r="L5590" t="s">
        <v>16124</v>
      </c>
    </row>
    <row r="5591" spans="1:12" x14ac:dyDescent="0.2">
      <c r="A5591" t="s">
        <v>19411</v>
      </c>
      <c r="B5591" t="s">
        <v>19412</v>
      </c>
      <c r="C5591" t="s">
        <v>18485</v>
      </c>
      <c r="D5591" t="s">
        <v>21</v>
      </c>
      <c r="E5591" t="s">
        <v>16</v>
      </c>
      <c r="F5591">
        <v>28277</v>
      </c>
      <c r="G5591">
        <v>35.053090500000003</v>
      </c>
      <c r="H5591">
        <v>-80.847163300000005</v>
      </c>
      <c r="I5591">
        <v>4</v>
      </c>
      <c r="J5591">
        <v>15</v>
      </c>
      <c r="K5591">
        <v>1</v>
      </c>
      <c r="L5591" t="s">
        <v>19413</v>
      </c>
    </row>
    <row r="5592" spans="1:12" x14ac:dyDescent="0.2">
      <c r="A5592" t="s">
        <v>19414</v>
      </c>
      <c r="B5592" t="s">
        <v>19415</v>
      </c>
      <c r="C5592" t="s">
        <v>19416</v>
      </c>
      <c r="D5592" t="s">
        <v>21</v>
      </c>
      <c r="E5592" t="s">
        <v>16</v>
      </c>
      <c r="F5592">
        <v>28226</v>
      </c>
      <c r="G5592">
        <v>35.089753000000002</v>
      </c>
      <c r="H5592">
        <v>-80.844098000000002</v>
      </c>
      <c r="I5592">
        <v>2.5</v>
      </c>
      <c r="J5592">
        <v>4</v>
      </c>
      <c r="K5592">
        <v>1</v>
      </c>
      <c r="L5592" t="s">
        <v>9800</v>
      </c>
    </row>
    <row r="5593" spans="1:12" x14ac:dyDescent="0.2">
      <c r="A5593" t="s">
        <v>19417</v>
      </c>
      <c r="B5593" t="s">
        <v>1351</v>
      </c>
      <c r="C5593" t="s">
        <v>19418</v>
      </c>
      <c r="D5593" t="s">
        <v>30</v>
      </c>
      <c r="E5593" t="s">
        <v>16</v>
      </c>
      <c r="F5593">
        <v>28054</v>
      </c>
      <c r="G5593">
        <v>35.225948000000002</v>
      </c>
      <c r="H5593">
        <v>-81.133784599999998</v>
      </c>
      <c r="I5593">
        <v>3</v>
      </c>
      <c r="J5593">
        <v>57</v>
      </c>
      <c r="K5593">
        <v>1</v>
      </c>
      <c r="L5593" t="s">
        <v>19419</v>
      </c>
    </row>
    <row r="5594" spans="1:12" x14ac:dyDescent="0.2">
      <c r="A5594" t="s">
        <v>19420</v>
      </c>
      <c r="B5594" t="s">
        <v>19421</v>
      </c>
      <c r="C5594" t="s">
        <v>19422</v>
      </c>
      <c r="D5594" t="s">
        <v>359</v>
      </c>
      <c r="E5594" t="s">
        <v>16</v>
      </c>
      <c r="F5594">
        <v>27262</v>
      </c>
      <c r="G5594">
        <v>35.442317102399997</v>
      </c>
      <c r="H5594">
        <v>-80.763083190000003</v>
      </c>
      <c r="I5594">
        <v>3.5</v>
      </c>
      <c r="J5594">
        <v>38</v>
      </c>
      <c r="K5594">
        <v>1</v>
      </c>
      <c r="L5594" t="s">
        <v>19423</v>
      </c>
    </row>
    <row r="5595" spans="1:12" x14ac:dyDescent="0.2">
      <c r="A5595" t="s">
        <v>19424</v>
      </c>
      <c r="B5595" t="s">
        <v>19425</v>
      </c>
      <c r="C5595" t="s">
        <v>19426</v>
      </c>
      <c r="D5595" t="s">
        <v>30</v>
      </c>
      <c r="E5595" t="s">
        <v>16</v>
      </c>
      <c r="F5595">
        <v>28056</v>
      </c>
      <c r="G5595">
        <v>35.256605</v>
      </c>
      <c r="H5595">
        <v>-81.109937000000002</v>
      </c>
      <c r="I5595">
        <v>4</v>
      </c>
      <c r="J5595">
        <v>8</v>
      </c>
      <c r="K5595">
        <v>1</v>
      </c>
      <c r="L5595" t="s">
        <v>19427</v>
      </c>
    </row>
    <row r="5596" spans="1:12" x14ac:dyDescent="0.2">
      <c r="A5596" t="s">
        <v>19428</v>
      </c>
      <c r="B5596" t="s">
        <v>19429</v>
      </c>
      <c r="C5596" t="s">
        <v>19430</v>
      </c>
      <c r="D5596" t="s">
        <v>135</v>
      </c>
      <c r="E5596" t="s">
        <v>16</v>
      </c>
      <c r="F5596">
        <v>28105</v>
      </c>
      <c r="G5596">
        <v>35.081982509200003</v>
      </c>
      <c r="H5596">
        <v>-80.732358972300005</v>
      </c>
      <c r="I5596">
        <v>2.5</v>
      </c>
      <c r="J5596">
        <v>13</v>
      </c>
      <c r="K5596">
        <v>1</v>
      </c>
      <c r="L5596" t="s">
        <v>19431</v>
      </c>
    </row>
    <row r="5597" spans="1:12" x14ac:dyDescent="0.2">
      <c r="A5597" t="s">
        <v>19432</v>
      </c>
      <c r="B5597" t="s">
        <v>19433</v>
      </c>
      <c r="C5597" t="s">
        <v>19434</v>
      </c>
      <c r="D5597" t="s">
        <v>21</v>
      </c>
      <c r="E5597" t="s">
        <v>16</v>
      </c>
      <c r="F5597">
        <v>28277</v>
      </c>
      <c r="G5597">
        <v>35.053592000000002</v>
      </c>
      <c r="H5597">
        <v>-80.812758000000002</v>
      </c>
      <c r="I5597">
        <v>2.5</v>
      </c>
      <c r="J5597">
        <v>23</v>
      </c>
      <c r="K5597">
        <v>0</v>
      </c>
      <c r="L5597" t="s">
        <v>515</v>
      </c>
    </row>
    <row r="5598" spans="1:12" x14ac:dyDescent="0.2">
      <c r="A5598" t="s">
        <v>19435</v>
      </c>
      <c r="B5598" t="s">
        <v>19436</v>
      </c>
      <c r="C5598" t="s">
        <v>19437</v>
      </c>
      <c r="D5598" t="s">
        <v>21</v>
      </c>
      <c r="E5598" t="s">
        <v>16</v>
      </c>
      <c r="F5598">
        <v>28226</v>
      </c>
      <c r="G5598">
        <v>35.086331100000002</v>
      </c>
      <c r="H5598">
        <v>-80.851490799999993</v>
      </c>
      <c r="I5598">
        <v>3.5</v>
      </c>
      <c r="J5598">
        <v>14</v>
      </c>
      <c r="K5598">
        <v>0</v>
      </c>
      <c r="L5598" t="s">
        <v>19438</v>
      </c>
    </row>
    <row r="5599" spans="1:12" x14ac:dyDescent="0.2">
      <c r="A5599" t="s">
        <v>19439</v>
      </c>
      <c r="B5599" t="s">
        <v>2239</v>
      </c>
      <c r="C5599" t="s">
        <v>19440</v>
      </c>
      <c r="D5599" t="s">
        <v>15</v>
      </c>
      <c r="E5599" t="s">
        <v>16</v>
      </c>
      <c r="F5599">
        <v>28031</v>
      </c>
      <c r="G5599">
        <v>35.475627000000003</v>
      </c>
      <c r="H5599">
        <v>-80.891940000000005</v>
      </c>
      <c r="I5599">
        <v>2</v>
      </c>
      <c r="J5599">
        <v>7</v>
      </c>
      <c r="K5599">
        <v>1</v>
      </c>
      <c r="L5599" t="s">
        <v>19441</v>
      </c>
    </row>
    <row r="5600" spans="1:12" x14ac:dyDescent="0.2">
      <c r="A5600" t="s">
        <v>19442</v>
      </c>
      <c r="B5600" t="s">
        <v>19443</v>
      </c>
      <c r="C5600" t="s">
        <v>19444</v>
      </c>
      <c r="D5600" t="s">
        <v>21</v>
      </c>
      <c r="E5600" t="s">
        <v>16</v>
      </c>
      <c r="F5600">
        <v>28217</v>
      </c>
      <c r="G5600">
        <v>35.157406999999999</v>
      </c>
      <c r="H5600">
        <v>-80.876153000000002</v>
      </c>
      <c r="I5600">
        <v>4</v>
      </c>
      <c r="J5600">
        <v>6</v>
      </c>
      <c r="K5600">
        <v>1</v>
      </c>
      <c r="L5600" t="s">
        <v>19445</v>
      </c>
    </row>
    <row r="5601" spans="1:12" x14ac:dyDescent="0.2">
      <c r="A5601" t="s">
        <v>19446</v>
      </c>
      <c r="B5601" t="s">
        <v>19447</v>
      </c>
      <c r="C5601" t="s">
        <v>19448</v>
      </c>
      <c r="D5601" t="s">
        <v>19449</v>
      </c>
      <c r="E5601" t="s">
        <v>16</v>
      </c>
      <c r="F5601">
        <v>28054</v>
      </c>
      <c r="G5601">
        <v>35.280659865600001</v>
      </c>
      <c r="H5601">
        <v>-81.133207082699997</v>
      </c>
      <c r="I5601">
        <v>4.5</v>
      </c>
      <c r="J5601">
        <v>41</v>
      </c>
      <c r="K5601">
        <v>1</v>
      </c>
      <c r="L5601" t="s">
        <v>19450</v>
      </c>
    </row>
    <row r="5602" spans="1:12" x14ac:dyDescent="0.2">
      <c r="A5602" t="s">
        <v>19451</v>
      </c>
      <c r="B5602" t="s">
        <v>19452</v>
      </c>
      <c r="C5602" t="s">
        <v>19453</v>
      </c>
      <c r="D5602" t="s">
        <v>21</v>
      </c>
      <c r="E5602" t="s">
        <v>16</v>
      </c>
      <c r="F5602">
        <v>28226</v>
      </c>
      <c r="G5602">
        <v>35.101114500000001</v>
      </c>
      <c r="H5602">
        <v>-80.782447000000005</v>
      </c>
      <c r="I5602">
        <v>2.5</v>
      </c>
      <c r="J5602">
        <v>3</v>
      </c>
      <c r="K5602">
        <v>1</v>
      </c>
      <c r="L5602" t="s">
        <v>19454</v>
      </c>
    </row>
    <row r="5603" spans="1:12" x14ac:dyDescent="0.2">
      <c r="A5603" t="s">
        <v>19455</v>
      </c>
      <c r="B5603" t="s">
        <v>19456</v>
      </c>
      <c r="C5603" t="s">
        <v>19457</v>
      </c>
      <c r="D5603" t="s">
        <v>21</v>
      </c>
      <c r="E5603" t="s">
        <v>16</v>
      </c>
      <c r="F5603">
        <v>28205</v>
      </c>
      <c r="G5603">
        <v>35.227892900000001</v>
      </c>
      <c r="H5603">
        <v>-80.820931599999994</v>
      </c>
      <c r="I5603">
        <v>5</v>
      </c>
      <c r="J5603">
        <v>57</v>
      </c>
      <c r="K5603">
        <v>1</v>
      </c>
      <c r="L5603" t="s">
        <v>19458</v>
      </c>
    </row>
    <row r="5604" spans="1:12" x14ac:dyDescent="0.2">
      <c r="A5604" t="s">
        <v>19459</v>
      </c>
      <c r="B5604" t="s">
        <v>19460</v>
      </c>
      <c r="D5604" t="s">
        <v>21</v>
      </c>
      <c r="E5604" t="s">
        <v>16</v>
      </c>
      <c r="F5604">
        <v>28205</v>
      </c>
      <c r="G5604">
        <v>35.226371399999998</v>
      </c>
      <c r="H5604">
        <v>-80.799018500000003</v>
      </c>
      <c r="I5604">
        <v>1</v>
      </c>
      <c r="J5604">
        <v>3</v>
      </c>
      <c r="K5604">
        <v>1</v>
      </c>
      <c r="L5604" t="s">
        <v>19461</v>
      </c>
    </row>
    <row r="5605" spans="1:12" x14ac:dyDescent="0.2">
      <c r="A5605" t="s">
        <v>19462</v>
      </c>
      <c r="B5605" t="s">
        <v>19463</v>
      </c>
      <c r="C5605" t="s">
        <v>10300</v>
      </c>
      <c r="D5605" t="s">
        <v>21</v>
      </c>
      <c r="E5605" t="s">
        <v>16</v>
      </c>
      <c r="F5605">
        <v>28211</v>
      </c>
      <c r="G5605">
        <v>35.158355999999998</v>
      </c>
      <c r="H5605">
        <v>-80.799349000000007</v>
      </c>
      <c r="I5605">
        <v>3.5</v>
      </c>
      <c r="J5605">
        <v>14</v>
      </c>
      <c r="K5605">
        <v>1</v>
      </c>
      <c r="L5605" t="s">
        <v>901</v>
      </c>
    </row>
    <row r="5606" spans="1:12" x14ac:dyDescent="0.2">
      <c r="A5606" t="s">
        <v>19464</v>
      </c>
      <c r="B5606" t="s">
        <v>19465</v>
      </c>
      <c r="C5606" t="s">
        <v>19466</v>
      </c>
      <c r="D5606" t="s">
        <v>21</v>
      </c>
      <c r="E5606" t="s">
        <v>16</v>
      </c>
      <c r="F5606">
        <v>28269</v>
      </c>
      <c r="G5606">
        <v>35.347334400000001</v>
      </c>
      <c r="H5606">
        <v>-80.845433600000007</v>
      </c>
      <c r="I5606">
        <v>3</v>
      </c>
      <c r="J5606">
        <v>15</v>
      </c>
      <c r="K5606">
        <v>1</v>
      </c>
      <c r="L5606" t="s">
        <v>923</v>
      </c>
    </row>
    <row r="5607" spans="1:12" x14ac:dyDescent="0.2">
      <c r="A5607" t="s">
        <v>19467</v>
      </c>
      <c r="B5607" t="s">
        <v>14906</v>
      </c>
      <c r="C5607" t="s">
        <v>19468</v>
      </c>
      <c r="D5607" t="s">
        <v>21</v>
      </c>
      <c r="E5607" t="s">
        <v>16</v>
      </c>
      <c r="F5607">
        <v>28202</v>
      </c>
      <c r="G5607">
        <v>35.227845000000002</v>
      </c>
      <c r="H5607">
        <v>-80.840052999999997</v>
      </c>
      <c r="I5607">
        <v>2.5</v>
      </c>
      <c r="J5607">
        <v>89</v>
      </c>
      <c r="K5607">
        <v>1</v>
      </c>
      <c r="L5607" t="s">
        <v>19469</v>
      </c>
    </row>
    <row r="5608" spans="1:12" x14ac:dyDescent="0.2">
      <c r="A5608" t="s">
        <v>19470</v>
      </c>
      <c r="B5608" t="s">
        <v>2525</v>
      </c>
      <c r="C5608" t="s">
        <v>19471</v>
      </c>
      <c r="D5608" t="s">
        <v>21</v>
      </c>
      <c r="E5608" t="s">
        <v>16</v>
      </c>
      <c r="F5608">
        <v>28212</v>
      </c>
      <c r="G5608">
        <v>35.171925053999999</v>
      </c>
      <c r="H5608">
        <v>-80.745156485699994</v>
      </c>
      <c r="I5608">
        <v>4</v>
      </c>
      <c r="J5608">
        <v>13</v>
      </c>
      <c r="K5608">
        <v>1</v>
      </c>
      <c r="L5608" t="s">
        <v>5759</v>
      </c>
    </row>
    <row r="5609" spans="1:12" x14ac:dyDescent="0.2">
      <c r="A5609" t="s">
        <v>19472</v>
      </c>
      <c r="B5609" t="s">
        <v>19473</v>
      </c>
      <c r="C5609" t="s">
        <v>19474</v>
      </c>
      <c r="D5609" t="s">
        <v>21</v>
      </c>
      <c r="E5609" t="s">
        <v>16</v>
      </c>
      <c r="F5609">
        <v>28262</v>
      </c>
      <c r="G5609">
        <v>35.334612100000001</v>
      </c>
      <c r="H5609">
        <v>-80.765433099999996</v>
      </c>
      <c r="I5609">
        <v>2</v>
      </c>
      <c r="J5609">
        <v>6</v>
      </c>
      <c r="K5609">
        <v>1</v>
      </c>
      <c r="L5609" t="s">
        <v>11398</v>
      </c>
    </row>
    <row r="5610" spans="1:12" x14ac:dyDescent="0.2">
      <c r="A5610" t="s">
        <v>19475</v>
      </c>
      <c r="B5610" t="s">
        <v>19476</v>
      </c>
      <c r="C5610" t="s">
        <v>19477</v>
      </c>
      <c r="D5610" t="s">
        <v>1239</v>
      </c>
      <c r="E5610" t="s">
        <v>16</v>
      </c>
      <c r="F5610">
        <v>28107</v>
      </c>
      <c r="G5610">
        <v>35.267897300000001</v>
      </c>
      <c r="H5610">
        <v>-80.576175800000001</v>
      </c>
      <c r="I5610">
        <v>3.5</v>
      </c>
      <c r="J5610">
        <v>3</v>
      </c>
      <c r="K5610">
        <v>1</v>
      </c>
      <c r="L5610" t="s">
        <v>3082</v>
      </c>
    </row>
    <row r="5611" spans="1:12" x14ac:dyDescent="0.2">
      <c r="A5611" t="s">
        <v>19478</v>
      </c>
      <c r="B5611" t="s">
        <v>1970</v>
      </c>
      <c r="C5611" t="s">
        <v>19479</v>
      </c>
      <c r="D5611" t="s">
        <v>21</v>
      </c>
      <c r="E5611" t="s">
        <v>16</v>
      </c>
      <c r="F5611">
        <v>28209</v>
      </c>
      <c r="G5611">
        <v>35.174091174600001</v>
      </c>
      <c r="H5611">
        <v>-80.848062590799998</v>
      </c>
      <c r="I5611">
        <v>3.5</v>
      </c>
      <c r="J5611">
        <v>15</v>
      </c>
      <c r="K5611">
        <v>0</v>
      </c>
      <c r="L5611" t="s">
        <v>19480</v>
      </c>
    </row>
    <row r="5612" spans="1:12" x14ac:dyDescent="0.2">
      <c r="A5612" t="e">
        <f>-FrNp2XC5AN7J57ozQ2dLw</f>
        <v>#NAME?</v>
      </c>
      <c r="B5612" t="s">
        <v>19481</v>
      </c>
      <c r="C5612" t="s">
        <v>1912</v>
      </c>
      <c r="D5612" t="s">
        <v>21</v>
      </c>
      <c r="E5612" t="s">
        <v>16</v>
      </c>
      <c r="F5612">
        <v>28277</v>
      </c>
      <c r="G5612">
        <v>35.062714</v>
      </c>
      <c r="H5612">
        <v>-80.813253000000003</v>
      </c>
      <c r="I5612">
        <v>4</v>
      </c>
      <c r="J5612">
        <v>28</v>
      </c>
      <c r="K5612">
        <v>1</v>
      </c>
      <c r="L5612" t="s">
        <v>19482</v>
      </c>
    </row>
    <row r="5613" spans="1:12" x14ac:dyDescent="0.2">
      <c r="A5613" t="s">
        <v>19483</v>
      </c>
      <c r="B5613" t="s">
        <v>19484</v>
      </c>
      <c r="C5613" t="s">
        <v>19485</v>
      </c>
      <c r="D5613" t="s">
        <v>21</v>
      </c>
      <c r="E5613" t="s">
        <v>16</v>
      </c>
      <c r="F5613">
        <v>28262</v>
      </c>
      <c r="G5613">
        <v>35.3121668</v>
      </c>
      <c r="H5613">
        <v>-80.745089100000001</v>
      </c>
      <c r="I5613">
        <v>2</v>
      </c>
      <c r="J5613">
        <v>3</v>
      </c>
      <c r="K5613">
        <v>0</v>
      </c>
      <c r="L5613" t="s">
        <v>16700</v>
      </c>
    </row>
    <row r="5614" spans="1:12" x14ac:dyDescent="0.2">
      <c r="A5614" t="s">
        <v>19486</v>
      </c>
      <c r="B5614" t="s">
        <v>19487</v>
      </c>
      <c r="C5614" t="s">
        <v>19488</v>
      </c>
      <c r="D5614" t="s">
        <v>21</v>
      </c>
      <c r="E5614" t="s">
        <v>16</v>
      </c>
      <c r="F5614">
        <v>28216</v>
      </c>
      <c r="G5614">
        <v>35.2434915698</v>
      </c>
      <c r="H5614">
        <v>-80.856839573100004</v>
      </c>
      <c r="I5614">
        <v>3.5</v>
      </c>
      <c r="J5614">
        <v>3</v>
      </c>
      <c r="K5614">
        <v>1</v>
      </c>
      <c r="L5614" t="s">
        <v>8483</v>
      </c>
    </row>
    <row r="5615" spans="1:12" x14ac:dyDescent="0.2">
      <c r="A5615" t="s">
        <v>19489</v>
      </c>
      <c r="B5615" t="s">
        <v>3106</v>
      </c>
      <c r="C5615" t="s">
        <v>19490</v>
      </c>
      <c r="D5615" t="s">
        <v>39</v>
      </c>
      <c r="E5615" t="s">
        <v>16</v>
      </c>
      <c r="F5615">
        <v>28027</v>
      </c>
      <c r="G5615">
        <v>35.429676700000002</v>
      </c>
      <c r="H5615">
        <v>-80.610308200000006</v>
      </c>
      <c r="I5615">
        <v>3</v>
      </c>
      <c r="J5615">
        <v>4</v>
      </c>
      <c r="K5615">
        <v>1</v>
      </c>
      <c r="L5615" t="s">
        <v>6557</v>
      </c>
    </row>
    <row r="5616" spans="1:12" x14ac:dyDescent="0.2">
      <c r="A5616" t="s">
        <v>19491</v>
      </c>
      <c r="B5616" t="s">
        <v>19492</v>
      </c>
      <c r="C5616" t="s">
        <v>19493</v>
      </c>
      <c r="D5616" t="s">
        <v>26</v>
      </c>
      <c r="E5616" t="s">
        <v>16</v>
      </c>
      <c r="F5616">
        <v>28078</v>
      </c>
      <c r="G5616">
        <v>35.404884199999998</v>
      </c>
      <c r="H5616">
        <v>-80.868090600000002</v>
      </c>
      <c r="I5616">
        <v>5</v>
      </c>
      <c r="J5616">
        <v>3</v>
      </c>
      <c r="K5616">
        <v>1</v>
      </c>
      <c r="L5616" t="s">
        <v>8999</v>
      </c>
    </row>
    <row r="5617" spans="1:12" x14ac:dyDescent="0.2">
      <c r="A5617" t="s">
        <v>19494</v>
      </c>
      <c r="B5617" t="s">
        <v>19495</v>
      </c>
      <c r="C5617" t="s">
        <v>3886</v>
      </c>
      <c r="D5617" t="s">
        <v>21</v>
      </c>
      <c r="E5617" t="s">
        <v>16</v>
      </c>
      <c r="F5617">
        <v>28202</v>
      </c>
      <c r="G5617">
        <v>35.227841099999999</v>
      </c>
      <c r="H5617">
        <v>-80.839474499999994</v>
      </c>
      <c r="I5617">
        <v>3</v>
      </c>
      <c r="J5617">
        <v>14</v>
      </c>
      <c r="K5617">
        <v>0</v>
      </c>
      <c r="L5617" t="s">
        <v>19496</v>
      </c>
    </row>
    <row r="5618" spans="1:12" x14ac:dyDescent="0.2">
      <c r="A5618" t="s">
        <v>19497</v>
      </c>
      <c r="B5618" t="s">
        <v>571</v>
      </c>
      <c r="C5618" t="s">
        <v>19498</v>
      </c>
      <c r="D5618" t="s">
        <v>21</v>
      </c>
      <c r="E5618" t="s">
        <v>16</v>
      </c>
      <c r="F5618">
        <v>28269</v>
      </c>
      <c r="G5618">
        <v>35.296812546300004</v>
      </c>
      <c r="H5618">
        <v>-80.839895605400002</v>
      </c>
      <c r="I5618">
        <v>4.5</v>
      </c>
      <c r="J5618">
        <v>4</v>
      </c>
      <c r="K5618">
        <v>1</v>
      </c>
      <c r="L5618" t="s">
        <v>19499</v>
      </c>
    </row>
    <row r="5619" spans="1:12" x14ac:dyDescent="0.2">
      <c r="A5619" t="s">
        <v>19500</v>
      </c>
      <c r="B5619" t="s">
        <v>19501</v>
      </c>
      <c r="C5619" t="s">
        <v>19502</v>
      </c>
      <c r="D5619" t="s">
        <v>15</v>
      </c>
      <c r="E5619" t="s">
        <v>16</v>
      </c>
      <c r="F5619">
        <v>28031</v>
      </c>
      <c r="G5619">
        <v>35.483142600000001</v>
      </c>
      <c r="H5619">
        <v>-80.863572700000006</v>
      </c>
      <c r="I5619">
        <v>5</v>
      </c>
      <c r="J5619">
        <v>12</v>
      </c>
      <c r="K5619">
        <v>1</v>
      </c>
      <c r="L5619" t="s">
        <v>19503</v>
      </c>
    </row>
    <row r="5620" spans="1:12" x14ac:dyDescent="0.2">
      <c r="A5620" t="s">
        <v>19504</v>
      </c>
      <c r="B5620" t="s">
        <v>19505</v>
      </c>
      <c r="C5620" t="s">
        <v>19506</v>
      </c>
      <c r="D5620" t="s">
        <v>295</v>
      </c>
      <c r="E5620" t="s">
        <v>16</v>
      </c>
      <c r="F5620">
        <v>28134</v>
      </c>
      <c r="G5620">
        <v>35.073794900000003</v>
      </c>
      <c r="H5620">
        <v>-80.8793589</v>
      </c>
      <c r="I5620">
        <v>2.5</v>
      </c>
      <c r="J5620">
        <v>37</v>
      </c>
      <c r="K5620">
        <v>1</v>
      </c>
      <c r="L5620" t="s">
        <v>19507</v>
      </c>
    </row>
    <row r="5621" spans="1:12" x14ac:dyDescent="0.2">
      <c r="A5621" t="e">
        <f>-VR6Kb9j9P2kr5u6zZJhZg</f>
        <v>#NAME?</v>
      </c>
      <c r="B5621" t="s">
        <v>19508</v>
      </c>
      <c r="C5621" t="s">
        <v>19509</v>
      </c>
      <c r="D5621" t="s">
        <v>588</v>
      </c>
      <c r="E5621" t="s">
        <v>16</v>
      </c>
      <c r="F5621">
        <v>28110</v>
      </c>
      <c r="G5621">
        <v>35.049053000000001</v>
      </c>
      <c r="H5621">
        <v>-80.614913000000001</v>
      </c>
      <c r="I5621">
        <v>4</v>
      </c>
      <c r="J5621">
        <v>33</v>
      </c>
      <c r="K5621">
        <v>1</v>
      </c>
      <c r="L5621" t="s">
        <v>19510</v>
      </c>
    </row>
    <row r="5622" spans="1:12" x14ac:dyDescent="0.2">
      <c r="A5622" t="s">
        <v>19511</v>
      </c>
      <c r="B5622" t="s">
        <v>19512</v>
      </c>
      <c r="D5622" t="s">
        <v>21</v>
      </c>
      <c r="E5622" t="s">
        <v>16</v>
      </c>
      <c r="F5622">
        <v>28205</v>
      </c>
      <c r="G5622">
        <v>35.226371399999998</v>
      </c>
      <c r="H5622">
        <v>-80.799018500000003</v>
      </c>
      <c r="I5622">
        <v>5</v>
      </c>
      <c r="J5622">
        <v>4</v>
      </c>
      <c r="K5622">
        <v>1</v>
      </c>
      <c r="L5622" t="s">
        <v>19513</v>
      </c>
    </row>
    <row r="5623" spans="1:12" x14ac:dyDescent="0.2">
      <c r="A5623" t="s">
        <v>19514</v>
      </c>
      <c r="B5623" t="s">
        <v>19515</v>
      </c>
      <c r="D5623" t="s">
        <v>21</v>
      </c>
      <c r="E5623" t="s">
        <v>16</v>
      </c>
      <c r="F5623">
        <v>28105</v>
      </c>
      <c r="G5623">
        <v>35.1105564</v>
      </c>
      <c r="H5623">
        <v>-80.7103532</v>
      </c>
      <c r="I5623">
        <v>4</v>
      </c>
      <c r="J5623">
        <v>4</v>
      </c>
      <c r="K5623">
        <v>1</v>
      </c>
      <c r="L5623" t="s">
        <v>6541</v>
      </c>
    </row>
    <row r="5624" spans="1:12" x14ac:dyDescent="0.2">
      <c r="A5624" t="s">
        <v>19516</v>
      </c>
      <c r="B5624" t="s">
        <v>19517</v>
      </c>
      <c r="C5624" t="s">
        <v>12597</v>
      </c>
      <c r="D5624" t="s">
        <v>21</v>
      </c>
      <c r="E5624" t="s">
        <v>16</v>
      </c>
      <c r="F5624">
        <v>28202</v>
      </c>
      <c r="G5624">
        <v>35.2284474</v>
      </c>
      <c r="H5624">
        <v>-80.854777600000006</v>
      </c>
      <c r="I5624">
        <v>3.5</v>
      </c>
      <c r="J5624">
        <v>257</v>
      </c>
      <c r="K5624">
        <v>0</v>
      </c>
      <c r="L5624" t="s">
        <v>19518</v>
      </c>
    </row>
    <row r="5625" spans="1:12" x14ac:dyDescent="0.2">
      <c r="A5625" t="s">
        <v>19519</v>
      </c>
      <c r="B5625" t="s">
        <v>19520</v>
      </c>
      <c r="C5625" t="s">
        <v>19521</v>
      </c>
      <c r="D5625" t="s">
        <v>39</v>
      </c>
      <c r="E5625" t="s">
        <v>16</v>
      </c>
      <c r="F5625">
        <v>28027</v>
      </c>
      <c r="G5625">
        <v>35.374193499999997</v>
      </c>
      <c r="H5625">
        <v>-80.726591600000006</v>
      </c>
      <c r="I5625">
        <v>3</v>
      </c>
      <c r="J5625">
        <v>6</v>
      </c>
      <c r="K5625">
        <v>0</v>
      </c>
      <c r="L5625" t="s">
        <v>19522</v>
      </c>
    </row>
    <row r="5626" spans="1:12" x14ac:dyDescent="0.2">
      <c r="A5626" t="s">
        <v>19523</v>
      </c>
      <c r="B5626" t="s">
        <v>19524</v>
      </c>
      <c r="C5626" t="s">
        <v>391</v>
      </c>
      <c r="D5626" t="s">
        <v>21</v>
      </c>
      <c r="E5626" t="s">
        <v>16</v>
      </c>
      <c r="F5626">
        <v>28211</v>
      </c>
      <c r="G5626">
        <v>35.152056000000002</v>
      </c>
      <c r="H5626">
        <v>-80.830618000000001</v>
      </c>
      <c r="I5626">
        <v>2.5</v>
      </c>
      <c r="J5626">
        <v>3</v>
      </c>
      <c r="K5626">
        <v>1</v>
      </c>
      <c r="L5626" t="s">
        <v>19525</v>
      </c>
    </row>
    <row r="5627" spans="1:12" x14ac:dyDescent="0.2">
      <c r="A5627" t="s">
        <v>19526</v>
      </c>
      <c r="B5627" t="s">
        <v>19527</v>
      </c>
      <c r="C5627" t="s">
        <v>19528</v>
      </c>
      <c r="D5627" t="s">
        <v>21</v>
      </c>
      <c r="E5627" t="s">
        <v>16</v>
      </c>
      <c r="F5627">
        <v>28209</v>
      </c>
      <c r="G5627">
        <v>35.197254999999998</v>
      </c>
      <c r="H5627">
        <v>-80.870165799999995</v>
      </c>
      <c r="I5627">
        <v>3.5</v>
      </c>
      <c r="J5627">
        <v>25</v>
      </c>
      <c r="K5627">
        <v>1</v>
      </c>
      <c r="L5627" t="s">
        <v>19529</v>
      </c>
    </row>
    <row r="5628" spans="1:12" x14ac:dyDescent="0.2">
      <c r="A5628" t="s">
        <v>19530</v>
      </c>
      <c r="B5628" t="s">
        <v>19531</v>
      </c>
      <c r="C5628" t="s">
        <v>19532</v>
      </c>
      <c r="D5628" t="s">
        <v>3396</v>
      </c>
      <c r="E5628" t="s">
        <v>16</v>
      </c>
      <c r="F5628">
        <v>28104</v>
      </c>
      <c r="G5628">
        <v>35.084739999999996</v>
      </c>
      <c r="H5628">
        <v>-80.698274499999997</v>
      </c>
      <c r="I5628">
        <v>4</v>
      </c>
      <c r="J5628">
        <v>21</v>
      </c>
      <c r="K5628">
        <v>1</v>
      </c>
      <c r="L5628" t="s">
        <v>287</v>
      </c>
    </row>
    <row r="5629" spans="1:12" x14ac:dyDescent="0.2">
      <c r="A5629" t="s">
        <v>19533</v>
      </c>
      <c r="B5629" t="s">
        <v>19534</v>
      </c>
      <c r="C5629" t="s">
        <v>19535</v>
      </c>
      <c r="D5629" t="s">
        <v>39</v>
      </c>
      <c r="E5629" t="s">
        <v>16</v>
      </c>
      <c r="F5629">
        <v>28025</v>
      </c>
      <c r="G5629">
        <v>35.400543300000002</v>
      </c>
      <c r="H5629">
        <v>-80.526214699999997</v>
      </c>
      <c r="I5629">
        <v>2.5</v>
      </c>
      <c r="J5629">
        <v>12</v>
      </c>
      <c r="K5629">
        <v>0</v>
      </c>
      <c r="L5629" t="s">
        <v>19536</v>
      </c>
    </row>
    <row r="5630" spans="1:12" x14ac:dyDescent="0.2">
      <c r="A5630" t="s">
        <v>19537</v>
      </c>
      <c r="B5630" t="s">
        <v>19538</v>
      </c>
      <c r="C5630" t="s">
        <v>19539</v>
      </c>
      <c r="D5630" t="s">
        <v>21</v>
      </c>
      <c r="E5630" t="s">
        <v>16</v>
      </c>
      <c r="F5630">
        <v>28273</v>
      </c>
      <c r="G5630">
        <v>35.138959999999997</v>
      </c>
      <c r="H5630">
        <v>-80.933045000000007</v>
      </c>
      <c r="I5630">
        <v>3</v>
      </c>
      <c r="J5630">
        <v>22</v>
      </c>
      <c r="K5630">
        <v>1</v>
      </c>
      <c r="L5630" t="s">
        <v>19540</v>
      </c>
    </row>
    <row r="5631" spans="1:12" x14ac:dyDescent="0.2">
      <c r="A5631" t="s">
        <v>19541</v>
      </c>
      <c r="B5631" t="s">
        <v>10847</v>
      </c>
      <c r="C5631" t="s">
        <v>19542</v>
      </c>
      <c r="D5631" t="s">
        <v>26</v>
      </c>
      <c r="E5631" t="s">
        <v>16</v>
      </c>
      <c r="F5631">
        <v>28078</v>
      </c>
      <c r="G5631">
        <v>35.414188727199999</v>
      </c>
      <c r="H5631">
        <v>-80.856784792599996</v>
      </c>
      <c r="I5631">
        <v>3</v>
      </c>
      <c r="J5631">
        <v>11</v>
      </c>
      <c r="K5631">
        <v>1</v>
      </c>
      <c r="L5631" t="s">
        <v>1173</v>
      </c>
    </row>
    <row r="5632" spans="1:12" x14ac:dyDescent="0.2">
      <c r="A5632" t="s">
        <v>19543</v>
      </c>
      <c r="B5632" t="s">
        <v>10652</v>
      </c>
      <c r="C5632" t="s">
        <v>19544</v>
      </c>
      <c r="D5632" t="s">
        <v>295</v>
      </c>
      <c r="E5632" t="s">
        <v>16</v>
      </c>
      <c r="F5632">
        <v>28134</v>
      </c>
      <c r="G5632">
        <v>35.0822</v>
      </c>
      <c r="H5632">
        <v>-80.877224200000001</v>
      </c>
      <c r="I5632">
        <v>2.5</v>
      </c>
      <c r="J5632">
        <v>3</v>
      </c>
      <c r="K5632">
        <v>1</v>
      </c>
      <c r="L5632" t="s">
        <v>19545</v>
      </c>
    </row>
    <row r="5633" spans="1:12" x14ac:dyDescent="0.2">
      <c r="A5633" t="s">
        <v>19546</v>
      </c>
      <c r="B5633" t="s">
        <v>19547</v>
      </c>
      <c r="C5633" t="s">
        <v>19548</v>
      </c>
      <c r="D5633" t="s">
        <v>21</v>
      </c>
      <c r="E5633" t="s">
        <v>16</v>
      </c>
      <c r="F5633">
        <v>28277</v>
      </c>
      <c r="G5633">
        <v>35.040558599999997</v>
      </c>
      <c r="H5633">
        <v>-80.861280399999998</v>
      </c>
      <c r="I5633">
        <v>4.5</v>
      </c>
      <c r="J5633">
        <v>3</v>
      </c>
      <c r="K5633">
        <v>1</v>
      </c>
      <c r="L5633" t="s">
        <v>19549</v>
      </c>
    </row>
    <row r="5634" spans="1:12" x14ac:dyDescent="0.2">
      <c r="A5634" t="s">
        <v>19550</v>
      </c>
      <c r="B5634" t="s">
        <v>19551</v>
      </c>
      <c r="C5634" t="s">
        <v>3151</v>
      </c>
      <c r="D5634" t="s">
        <v>21</v>
      </c>
      <c r="E5634" t="s">
        <v>16</v>
      </c>
      <c r="F5634">
        <v>28206</v>
      </c>
      <c r="G5634">
        <v>35.253612400000002</v>
      </c>
      <c r="H5634">
        <v>-80.805372000000006</v>
      </c>
      <c r="I5634">
        <v>3.5</v>
      </c>
      <c r="J5634">
        <v>6</v>
      </c>
      <c r="K5634">
        <v>0</v>
      </c>
      <c r="L5634" t="s">
        <v>19552</v>
      </c>
    </row>
    <row r="5635" spans="1:12" x14ac:dyDescent="0.2">
      <c r="A5635" t="s">
        <v>19553</v>
      </c>
      <c r="B5635" t="s">
        <v>19554</v>
      </c>
      <c r="C5635" t="s">
        <v>19555</v>
      </c>
      <c r="D5635" t="s">
        <v>3396</v>
      </c>
      <c r="E5635" t="s">
        <v>16</v>
      </c>
      <c r="F5635">
        <v>28104</v>
      </c>
      <c r="G5635">
        <v>35.097013500000003</v>
      </c>
      <c r="H5635">
        <v>-80.667475999999994</v>
      </c>
      <c r="I5635">
        <v>2.5</v>
      </c>
      <c r="J5635">
        <v>3</v>
      </c>
      <c r="K5635">
        <v>1</v>
      </c>
      <c r="L5635" t="s">
        <v>18259</v>
      </c>
    </row>
    <row r="5636" spans="1:12" x14ac:dyDescent="0.2">
      <c r="A5636" t="s">
        <v>19556</v>
      </c>
      <c r="B5636" t="s">
        <v>19557</v>
      </c>
      <c r="C5636" t="s">
        <v>19558</v>
      </c>
      <c r="D5636" t="s">
        <v>30</v>
      </c>
      <c r="E5636" t="s">
        <v>16</v>
      </c>
      <c r="F5636">
        <v>28052</v>
      </c>
      <c r="G5636">
        <v>35.262639200000002</v>
      </c>
      <c r="H5636">
        <v>-81.183577600000007</v>
      </c>
      <c r="I5636">
        <v>1.5</v>
      </c>
      <c r="J5636">
        <v>3</v>
      </c>
      <c r="K5636">
        <v>1</v>
      </c>
      <c r="L5636" t="s">
        <v>19559</v>
      </c>
    </row>
    <row r="5637" spans="1:12" x14ac:dyDescent="0.2">
      <c r="A5637" t="s">
        <v>19560</v>
      </c>
      <c r="B5637" t="s">
        <v>4377</v>
      </c>
      <c r="C5637" t="s">
        <v>19561</v>
      </c>
      <c r="D5637" t="s">
        <v>21</v>
      </c>
      <c r="E5637" t="s">
        <v>16</v>
      </c>
      <c r="F5637">
        <v>28278</v>
      </c>
      <c r="G5637">
        <v>35.172508200000003</v>
      </c>
      <c r="H5637">
        <v>-80.962281899999994</v>
      </c>
      <c r="I5637">
        <v>4</v>
      </c>
      <c r="J5637">
        <v>14</v>
      </c>
      <c r="K5637">
        <v>1</v>
      </c>
      <c r="L5637" t="s">
        <v>19562</v>
      </c>
    </row>
    <row r="5638" spans="1:12" x14ac:dyDescent="0.2">
      <c r="A5638" t="s">
        <v>19563</v>
      </c>
      <c r="B5638" t="s">
        <v>2257</v>
      </c>
      <c r="C5638" t="s">
        <v>19564</v>
      </c>
      <c r="D5638" t="s">
        <v>21</v>
      </c>
      <c r="E5638" t="s">
        <v>16</v>
      </c>
      <c r="F5638">
        <v>28209</v>
      </c>
      <c r="G5638">
        <v>35.169915799999998</v>
      </c>
      <c r="H5638">
        <v>-80.851132000000007</v>
      </c>
      <c r="I5638">
        <v>2</v>
      </c>
      <c r="J5638">
        <v>7</v>
      </c>
      <c r="K5638">
        <v>1</v>
      </c>
      <c r="L5638" t="s">
        <v>19565</v>
      </c>
    </row>
    <row r="5639" spans="1:12" x14ac:dyDescent="0.2">
      <c r="A5639" t="s">
        <v>19566</v>
      </c>
      <c r="B5639" t="s">
        <v>19567</v>
      </c>
      <c r="C5639" t="s">
        <v>19568</v>
      </c>
      <c r="D5639" t="s">
        <v>21</v>
      </c>
      <c r="E5639" t="s">
        <v>16</v>
      </c>
      <c r="F5639">
        <v>28262</v>
      </c>
      <c r="G5639">
        <v>35.312300700000002</v>
      </c>
      <c r="H5639">
        <v>-80.772570400000006</v>
      </c>
      <c r="I5639">
        <v>2.5</v>
      </c>
      <c r="J5639">
        <v>3</v>
      </c>
      <c r="K5639">
        <v>1</v>
      </c>
      <c r="L5639" t="s">
        <v>19569</v>
      </c>
    </row>
    <row r="5640" spans="1:12" x14ac:dyDescent="0.2">
      <c r="A5640" t="s">
        <v>19570</v>
      </c>
      <c r="B5640" t="s">
        <v>19571</v>
      </c>
      <c r="C5640" t="s">
        <v>19572</v>
      </c>
      <c r="D5640" t="s">
        <v>21</v>
      </c>
      <c r="E5640" t="s">
        <v>16</v>
      </c>
      <c r="F5640">
        <v>28202</v>
      </c>
      <c r="G5640">
        <v>35.225197000000001</v>
      </c>
      <c r="H5640">
        <v>-80.842232999999993</v>
      </c>
      <c r="I5640">
        <v>3.5</v>
      </c>
      <c r="J5640">
        <v>159</v>
      </c>
      <c r="K5640">
        <v>1</v>
      </c>
      <c r="L5640" t="s">
        <v>515</v>
      </c>
    </row>
    <row r="5641" spans="1:12" x14ac:dyDescent="0.2">
      <c r="A5641" t="s">
        <v>19573</v>
      </c>
      <c r="B5641" t="s">
        <v>5990</v>
      </c>
      <c r="D5641" t="s">
        <v>21</v>
      </c>
      <c r="E5641" t="s">
        <v>16</v>
      </c>
      <c r="F5641">
        <v>28205</v>
      </c>
      <c r="G5641">
        <v>35.226371399999998</v>
      </c>
      <c r="H5641">
        <v>-80.799018500000003</v>
      </c>
      <c r="I5641">
        <v>4.5</v>
      </c>
      <c r="J5641">
        <v>13</v>
      </c>
      <c r="K5641">
        <v>1</v>
      </c>
      <c r="L5641" t="s">
        <v>5554</v>
      </c>
    </row>
    <row r="5642" spans="1:12" x14ac:dyDescent="0.2">
      <c r="A5642" t="s">
        <v>19574</v>
      </c>
      <c r="B5642" t="s">
        <v>19575</v>
      </c>
      <c r="C5642" t="s">
        <v>14538</v>
      </c>
      <c r="D5642" t="s">
        <v>21</v>
      </c>
      <c r="E5642" t="s">
        <v>16</v>
      </c>
      <c r="F5642">
        <v>28213</v>
      </c>
      <c r="G5642">
        <v>35.292554899999999</v>
      </c>
      <c r="H5642">
        <v>-80.746960700000002</v>
      </c>
      <c r="I5642">
        <v>3</v>
      </c>
      <c r="J5642">
        <v>7</v>
      </c>
      <c r="K5642">
        <v>0</v>
      </c>
      <c r="L5642" t="s">
        <v>19576</v>
      </c>
    </row>
    <row r="5643" spans="1:12" x14ac:dyDescent="0.2">
      <c r="A5643" t="s">
        <v>19577</v>
      </c>
      <c r="B5643" t="s">
        <v>19578</v>
      </c>
      <c r="C5643" t="s">
        <v>19579</v>
      </c>
      <c r="D5643" t="s">
        <v>21</v>
      </c>
      <c r="E5643" t="s">
        <v>16</v>
      </c>
      <c r="F5643">
        <v>28273</v>
      </c>
      <c r="G5643">
        <v>35.136774000000003</v>
      </c>
      <c r="H5643">
        <v>-80.930148399999993</v>
      </c>
      <c r="I5643">
        <v>5</v>
      </c>
      <c r="J5643">
        <v>3</v>
      </c>
      <c r="K5643">
        <v>1</v>
      </c>
      <c r="L5643" t="s">
        <v>19580</v>
      </c>
    </row>
    <row r="5644" spans="1:12" x14ac:dyDescent="0.2">
      <c r="A5644" t="s">
        <v>19581</v>
      </c>
      <c r="B5644" t="s">
        <v>19582</v>
      </c>
      <c r="C5644" t="s">
        <v>19583</v>
      </c>
      <c r="D5644" t="s">
        <v>21</v>
      </c>
      <c r="E5644" t="s">
        <v>16</v>
      </c>
      <c r="F5644">
        <v>28277</v>
      </c>
      <c r="G5644">
        <v>35.054137699999998</v>
      </c>
      <c r="H5644">
        <v>-80.815527500000002</v>
      </c>
      <c r="I5644">
        <v>4.5</v>
      </c>
      <c r="J5644">
        <v>10</v>
      </c>
      <c r="K5644">
        <v>1</v>
      </c>
      <c r="L5644" t="s">
        <v>1060</v>
      </c>
    </row>
    <row r="5645" spans="1:12" x14ac:dyDescent="0.2">
      <c r="A5645" t="s">
        <v>19584</v>
      </c>
      <c r="B5645" t="s">
        <v>13639</v>
      </c>
      <c r="C5645" t="s">
        <v>391</v>
      </c>
      <c r="D5645" t="s">
        <v>21</v>
      </c>
      <c r="E5645" t="s">
        <v>16</v>
      </c>
      <c r="F5645">
        <v>28211</v>
      </c>
      <c r="G5645">
        <v>35.152231100000002</v>
      </c>
      <c r="H5645">
        <v>-80.831896799999996</v>
      </c>
      <c r="I5645">
        <v>2.5</v>
      </c>
      <c r="J5645">
        <v>3</v>
      </c>
      <c r="K5645">
        <v>1</v>
      </c>
      <c r="L5645" t="s">
        <v>19585</v>
      </c>
    </row>
    <row r="5646" spans="1:12" x14ac:dyDescent="0.2">
      <c r="A5646" t="s">
        <v>19586</v>
      </c>
      <c r="B5646" t="s">
        <v>19587</v>
      </c>
      <c r="C5646" t="s">
        <v>19588</v>
      </c>
      <c r="D5646" t="s">
        <v>21</v>
      </c>
      <c r="E5646" t="s">
        <v>16</v>
      </c>
      <c r="F5646">
        <v>28208</v>
      </c>
      <c r="G5646">
        <v>35.227523803700002</v>
      </c>
      <c r="H5646">
        <v>-80.865882873499999</v>
      </c>
      <c r="I5646">
        <v>4.5</v>
      </c>
      <c r="J5646">
        <v>6</v>
      </c>
      <c r="K5646">
        <v>1</v>
      </c>
      <c r="L5646" t="s">
        <v>19589</v>
      </c>
    </row>
    <row r="5647" spans="1:12" x14ac:dyDescent="0.2">
      <c r="A5647" t="s">
        <v>19590</v>
      </c>
      <c r="B5647" t="s">
        <v>1178</v>
      </c>
      <c r="C5647" t="s">
        <v>19591</v>
      </c>
      <c r="D5647" t="s">
        <v>21</v>
      </c>
      <c r="E5647" t="s">
        <v>16</v>
      </c>
      <c r="F5647">
        <v>28208</v>
      </c>
      <c r="G5647">
        <v>35.228639000000001</v>
      </c>
      <c r="H5647">
        <v>-80.867080000000001</v>
      </c>
      <c r="I5647">
        <v>2.5</v>
      </c>
      <c r="J5647">
        <v>27</v>
      </c>
      <c r="K5647">
        <v>1</v>
      </c>
      <c r="L5647" t="s">
        <v>19592</v>
      </c>
    </row>
    <row r="5648" spans="1:12" x14ac:dyDescent="0.2">
      <c r="A5648" t="s">
        <v>19593</v>
      </c>
      <c r="B5648" t="s">
        <v>19594</v>
      </c>
      <c r="C5648" t="s">
        <v>19595</v>
      </c>
      <c r="D5648" t="s">
        <v>21</v>
      </c>
      <c r="E5648" t="s">
        <v>16</v>
      </c>
      <c r="F5648">
        <v>28277</v>
      </c>
      <c r="G5648">
        <v>35.039009999999998</v>
      </c>
      <c r="H5648">
        <v>-80.793656400000003</v>
      </c>
      <c r="I5648">
        <v>5</v>
      </c>
      <c r="J5648">
        <v>14</v>
      </c>
      <c r="K5648">
        <v>1</v>
      </c>
      <c r="L5648" t="s">
        <v>19596</v>
      </c>
    </row>
    <row r="5649" spans="1:12" x14ac:dyDescent="0.2">
      <c r="A5649" t="s">
        <v>19597</v>
      </c>
      <c r="B5649" t="s">
        <v>19598</v>
      </c>
      <c r="C5649" t="s">
        <v>19599</v>
      </c>
      <c r="D5649" t="s">
        <v>21</v>
      </c>
      <c r="E5649" t="s">
        <v>16</v>
      </c>
      <c r="F5649">
        <v>28208</v>
      </c>
      <c r="G5649">
        <v>35.229575400000002</v>
      </c>
      <c r="H5649">
        <v>-80.9190854</v>
      </c>
      <c r="I5649">
        <v>3</v>
      </c>
      <c r="J5649">
        <v>3</v>
      </c>
      <c r="K5649">
        <v>0</v>
      </c>
      <c r="L5649" t="s">
        <v>19600</v>
      </c>
    </row>
    <row r="5650" spans="1:12" x14ac:dyDescent="0.2">
      <c r="A5650" t="s">
        <v>19601</v>
      </c>
      <c r="B5650" t="s">
        <v>19602</v>
      </c>
      <c r="C5650" t="s">
        <v>1756</v>
      </c>
      <c r="D5650" t="s">
        <v>39</v>
      </c>
      <c r="E5650" t="s">
        <v>16</v>
      </c>
      <c r="F5650">
        <v>28027</v>
      </c>
      <c r="G5650">
        <v>35.400272100000002</v>
      </c>
      <c r="H5650">
        <v>-80.654888200000002</v>
      </c>
      <c r="I5650">
        <v>1</v>
      </c>
      <c r="J5650">
        <v>18</v>
      </c>
      <c r="K5650">
        <v>1</v>
      </c>
      <c r="L5650" t="s">
        <v>19603</v>
      </c>
    </row>
    <row r="5651" spans="1:12" x14ac:dyDescent="0.2">
      <c r="A5651" t="s">
        <v>19604</v>
      </c>
      <c r="B5651" t="s">
        <v>19605</v>
      </c>
      <c r="C5651" t="s">
        <v>19606</v>
      </c>
      <c r="D5651" t="s">
        <v>21</v>
      </c>
      <c r="E5651" t="s">
        <v>16</v>
      </c>
      <c r="F5651">
        <v>28203</v>
      </c>
      <c r="G5651">
        <v>35.219547696399999</v>
      </c>
      <c r="H5651">
        <v>-80.856478214299997</v>
      </c>
      <c r="I5651">
        <v>5</v>
      </c>
      <c r="J5651">
        <v>3</v>
      </c>
      <c r="K5651">
        <v>1</v>
      </c>
      <c r="L5651" t="s">
        <v>19607</v>
      </c>
    </row>
    <row r="5652" spans="1:12" x14ac:dyDescent="0.2">
      <c r="A5652" t="s">
        <v>19608</v>
      </c>
      <c r="B5652" t="s">
        <v>19609</v>
      </c>
      <c r="C5652" t="s">
        <v>19610</v>
      </c>
      <c r="D5652" t="s">
        <v>21</v>
      </c>
      <c r="E5652" t="s">
        <v>16</v>
      </c>
      <c r="F5652">
        <v>28203</v>
      </c>
      <c r="G5652">
        <v>35.199404731400001</v>
      </c>
      <c r="H5652">
        <v>-80.869364216899996</v>
      </c>
      <c r="I5652">
        <v>2</v>
      </c>
      <c r="J5652">
        <v>11</v>
      </c>
      <c r="K5652">
        <v>1</v>
      </c>
      <c r="L5652" t="s">
        <v>565</v>
      </c>
    </row>
    <row r="5653" spans="1:12" x14ac:dyDescent="0.2">
      <c r="A5653" t="s">
        <v>19611</v>
      </c>
      <c r="B5653" t="s">
        <v>19612</v>
      </c>
      <c r="C5653" t="s">
        <v>19613</v>
      </c>
      <c r="D5653" t="s">
        <v>21</v>
      </c>
      <c r="E5653" t="s">
        <v>16</v>
      </c>
      <c r="F5653">
        <v>28209</v>
      </c>
      <c r="G5653">
        <v>35.169311700000002</v>
      </c>
      <c r="H5653">
        <v>-80.8515309</v>
      </c>
      <c r="I5653">
        <v>1</v>
      </c>
      <c r="J5653">
        <v>16</v>
      </c>
      <c r="K5653">
        <v>1</v>
      </c>
      <c r="L5653" t="s">
        <v>19614</v>
      </c>
    </row>
    <row r="5654" spans="1:12" x14ac:dyDescent="0.2">
      <c r="A5654" t="s">
        <v>19615</v>
      </c>
      <c r="B5654" t="s">
        <v>891</v>
      </c>
      <c r="C5654" t="s">
        <v>19616</v>
      </c>
      <c r="D5654" t="s">
        <v>21</v>
      </c>
      <c r="E5654" t="s">
        <v>16</v>
      </c>
      <c r="F5654">
        <v>28226</v>
      </c>
      <c r="G5654">
        <v>35.146999000000001</v>
      </c>
      <c r="H5654">
        <v>-80.809333692300001</v>
      </c>
      <c r="I5654">
        <v>1.5</v>
      </c>
      <c r="J5654">
        <v>34</v>
      </c>
      <c r="K5654">
        <v>0</v>
      </c>
      <c r="L5654" t="s">
        <v>19617</v>
      </c>
    </row>
    <row r="5655" spans="1:12" x14ac:dyDescent="0.2">
      <c r="A5655" t="s">
        <v>19618</v>
      </c>
      <c r="B5655" t="s">
        <v>19619</v>
      </c>
      <c r="C5655" t="s">
        <v>19620</v>
      </c>
      <c r="D5655" t="s">
        <v>21</v>
      </c>
      <c r="E5655" t="s">
        <v>16</v>
      </c>
      <c r="F5655">
        <v>28213</v>
      </c>
      <c r="G5655">
        <v>35.282600100000003</v>
      </c>
      <c r="H5655">
        <v>-80.764070500000003</v>
      </c>
      <c r="I5655">
        <v>4</v>
      </c>
      <c r="J5655">
        <v>36</v>
      </c>
      <c r="K5655">
        <v>1</v>
      </c>
      <c r="L5655" t="s">
        <v>19621</v>
      </c>
    </row>
    <row r="5656" spans="1:12" x14ac:dyDescent="0.2">
      <c r="A5656" t="s">
        <v>19622</v>
      </c>
      <c r="B5656" t="s">
        <v>8371</v>
      </c>
      <c r="C5656" t="s">
        <v>19623</v>
      </c>
      <c r="D5656" t="s">
        <v>21</v>
      </c>
      <c r="E5656" t="s">
        <v>16</v>
      </c>
      <c r="F5656">
        <v>28216</v>
      </c>
      <c r="G5656">
        <v>35.323007793199999</v>
      </c>
      <c r="H5656">
        <v>-80.901119814799998</v>
      </c>
      <c r="I5656">
        <v>3.5</v>
      </c>
      <c r="J5656">
        <v>6</v>
      </c>
      <c r="K5656">
        <v>1</v>
      </c>
      <c r="L5656" t="s">
        <v>2406</v>
      </c>
    </row>
    <row r="5657" spans="1:12" x14ac:dyDescent="0.2">
      <c r="A5657" t="s">
        <v>19624</v>
      </c>
      <c r="B5657" t="s">
        <v>13627</v>
      </c>
      <c r="C5657" t="s">
        <v>12429</v>
      </c>
      <c r="D5657" t="s">
        <v>21</v>
      </c>
      <c r="E5657" t="s">
        <v>16</v>
      </c>
      <c r="F5657">
        <v>28208</v>
      </c>
      <c r="G5657">
        <v>35.224732799999998</v>
      </c>
      <c r="H5657">
        <v>-80.894562300000004</v>
      </c>
      <c r="I5657">
        <v>3.5</v>
      </c>
      <c r="J5657">
        <v>20</v>
      </c>
      <c r="K5657">
        <v>1</v>
      </c>
      <c r="L5657" t="s">
        <v>19625</v>
      </c>
    </row>
    <row r="5658" spans="1:12" x14ac:dyDescent="0.2">
      <c r="A5658" t="s">
        <v>19626</v>
      </c>
      <c r="B5658" t="s">
        <v>19627</v>
      </c>
      <c r="C5658" t="s">
        <v>19628</v>
      </c>
      <c r="D5658" t="s">
        <v>21</v>
      </c>
      <c r="E5658" t="s">
        <v>16</v>
      </c>
      <c r="F5658">
        <v>28273</v>
      </c>
      <c r="G5658">
        <v>35.137623900000001</v>
      </c>
      <c r="H5658">
        <v>-80.931889499999997</v>
      </c>
      <c r="I5658">
        <v>3.5</v>
      </c>
      <c r="J5658">
        <v>140</v>
      </c>
      <c r="K5658">
        <v>1</v>
      </c>
      <c r="L5658" t="s">
        <v>2905</v>
      </c>
    </row>
    <row r="5659" spans="1:12" x14ac:dyDescent="0.2">
      <c r="A5659" t="s">
        <v>19629</v>
      </c>
      <c r="B5659" t="s">
        <v>19630</v>
      </c>
      <c r="C5659" t="s">
        <v>19631</v>
      </c>
      <c r="D5659" t="s">
        <v>21</v>
      </c>
      <c r="E5659" t="s">
        <v>16</v>
      </c>
      <c r="F5659">
        <v>28207</v>
      </c>
      <c r="G5659">
        <v>35.197530299999997</v>
      </c>
      <c r="H5659">
        <v>-80.825538499999993</v>
      </c>
      <c r="I5659">
        <v>4</v>
      </c>
      <c r="J5659">
        <v>20</v>
      </c>
      <c r="K5659">
        <v>1</v>
      </c>
      <c r="L5659" t="s">
        <v>19632</v>
      </c>
    </row>
    <row r="5660" spans="1:12" x14ac:dyDescent="0.2">
      <c r="A5660" t="s">
        <v>19633</v>
      </c>
      <c r="B5660" t="s">
        <v>19634</v>
      </c>
      <c r="C5660" t="s">
        <v>19635</v>
      </c>
      <c r="D5660" t="s">
        <v>135</v>
      </c>
      <c r="E5660" t="s">
        <v>16</v>
      </c>
      <c r="F5660">
        <v>28105</v>
      </c>
      <c r="G5660">
        <v>35.120167000000002</v>
      </c>
      <c r="H5660">
        <v>-80.69735</v>
      </c>
      <c r="I5660">
        <v>1.5</v>
      </c>
      <c r="J5660">
        <v>23</v>
      </c>
      <c r="K5660">
        <v>1</v>
      </c>
      <c r="L5660" t="s">
        <v>482</v>
      </c>
    </row>
    <row r="5661" spans="1:12" x14ac:dyDescent="0.2">
      <c r="A5661" t="s">
        <v>19636</v>
      </c>
      <c r="B5661" t="s">
        <v>19637</v>
      </c>
      <c r="C5661" t="s">
        <v>19638</v>
      </c>
      <c r="D5661" t="s">
        <v>135</v>
      </c>
      <c r="E5661" t="s">
        <v>16</v>
      </c>
      <c r="F5661">
        <v>28105</v>
      </c>
      <c r="G5661">
        <v>35.118315000000003</v>
      </c>
      <c r="H5661">
        <v>-80.7020792</v>
      </c>
      <c r="I5661">
        <v>5</v>
      </c>
      <c r="J5661">
        <v>3</v>
      </c>
      <c r="K5661">
        <v>1</v>
      </c>
      <c r="L5661" t="s">
        <v>19639</v>
      </c>
    </row>
    <row r="5662" spans="1:12" x14ac:dyDescent="0.2">
      <c r="A5662" t="s">
        <v>19640</v>
      </c>
      <c r="B5662" t="s">
        <v>6500</v>
      </c>
      <c r="C5662" t="s">
        <v>19641</v>
      </c>
      <c r="D5662" t="s">
        <v>21</v>
      </c>
      <c r="E5662" t="s">
        <v>16</v>
      </c>
      <c r="F5662">
        <v>28269</v>
      </c>
      <c r="G5662">
        <v>35.333636353599999</v>
      </c>
      <c r="H5662">
        <v>-80.798046087800003</v>
      </c>
      <c r="I5662">
        <v>2</v>
      </c>
      <c r="J5662">
        <v>4</v>
      </c>
      <c r="K5662">
        <v>0</v>
      </c>
      <c r="L5662" t="s">
        <v>19642</v>
      </c>
    </row>
    <row r="5663" spans="1:12" x14ac:dyDescent="0.2">
      <c r="A5663" t="s">
        <v>19643</v>
      </c>
      <c r="B5663" t="s">
        <v>19644</v>
      </c>
      <c r="C5663" t="s">
        <v>19645</v>
      </c>
      <c r="D5663" t="s">
        <v>26</v>
      </c>
      <c r="E5663" t="s">
        <v>16</v>
      </c>
      <c r="F5663">
        <v>28078</v>
      </c>
      <c r="G5663">
        <v>35.426507200000003</v>
      </c>
      <c r="H5663">
        <v>-80.828285199999996</v>
      </c>
      <c r="I5663">
        <v>3.5</v>
      </c>
      <c r="J5663">
        <v>3</v>
      </c>
      <c r="K5663">
        <v>1</v>
      </c>
      <c r="L5663" t="s">
        <v>6052</v>
      </c>
    </row>
    <row r="5664" spans="1:12" x14ac:dyDescent="0.2">
      <c r="A5664" t="s">
        <v>19646</v>
      </c>
      <c r="B5664" t="s">
        <v>19647</v>
      </c>
      <c r="C5664" t="s">
        <v>19648</v>
      </c>
      <c r="D5664" t="s">
        <v>21</v>
      </c>
      <c r="E5664" t="s">
        <v>16</v>
      </c>
      <c r="F5664">
        <v>28212</v>
      </c>
      <c r="G5664">
        <v>35.168675200000003</v>
      </c>
      <c r="H5664">
        <v>-80.742585199999994</v>
      </c>
      <c r="I5664">
        <v>3</v>
      </c>
      <c r="J5664">
        <v>3</v>
      </c>
      <c r="K5664">
        <v>0</v>
      </c>
      <c r="L5664" t="s">
        <v>18873</v>
      </c>
    </row>
    <row r="5665" spans="1:12" x14ac:dyDescent="0.2">
      <c r="A5665" t="s">
        <v>19649</v>
      </c>
      <c r="B5665" t="s">
        <v>19186</v>
      </c>
      <c r="C5665" t="s">
        <v>10550</v>
      </c>
      <c r="D5665" t="s">
        <v>26</v>
      </c>
      <c r="E5665" t="s">
        <v>16</v>
      </c>
      <c r="F5665">
        <v>28078</v>
      </c>
      <c r="G5665">
        <v>35.442570000000003</v>
      </c>
      <c r="H5665">
        <v>-80.861258699999993</v>
      </c>
      <c r="I5665">
        <v>5</v>
      </c>
      <c r="J5665">
        <v>6</v>
      </c>
      <c r="K5665">
        <v>1</v>
      </c>
      <c r="L5665" t="s">
        <v>19650</v>
      </c>
    </row>
    <row r="5666" spans="1:12" x14ac:dyDescent="0.2">
      <c r="A5666" t="s">
        <v>19651</v>
      </c>
      <c r="B5666" t="s">
        <v>19652</v>
      </c>
      <c r="C5666" t="s">
        <v>19653</v>
      </c>
      <c r="D5666" t="s">
        <v>26</v>
      </c>
      <c r="E5666" t="s">
        <v>16</v>
      </c>
      <c r="F5666">
        <v>28078</v>
      </c>
      <c r="G5666">
        <v>35.440206500000002</v>
      </c>
      <c r="H5666">
        <v>-80.864632</v>
      </c>
      <c r="I5666">
        <v>2</v>
      </c>
      <c r="J5666">
        <v>12</v>
      </c>
      <c r="K5666">
        <v>1</v>
      </c>
      <c r="L5666" t="s">
        <v>9962</v>
      </c>
    </row>
    <row r="5667" spans="1:12" x14ac:dyDescent="0.2">
      <c r="A5667" t="s">
        <v>19654</v>
      </c>
      <c r="B5667" t="s">
        <v>19655</v>
      </c>
      <c r="C5667" t="s">
        <v>19656</v>
      </c>
      <c r="D5667" t="s">
        <v>942</v>
      </c>
      <c r="E5667" t="s">
        <v>16</v>
      </c>
      <c r="F5667">
        <v>28120</v>
      </c>
      <c r="G5667">
        <v>35.2982637</v>
      </c>
      <c r="H5667">
        <v>-81.016220399999995</v>
      </c>
      <c r="I5667">
        <v>4.5</v>
      </c>
      <c r="J5667">
        <v>33</v>
      </c>
      <c r="K5667">
        <v>1</v>
      </c>
      <c r="L5667" t="s">
        <v>1997</v>
      </c>
    </row>
    <row r="5668" spans="1:12" x14ac:dyDescent="0.2">
      <c r="A5668" t="s">
        <v>19657</v>
      </c>
      <c r="B5668" t="s">
        <v>19658</v>
      </c>
      <c r="C5668" t="s">
        <v>19659</v>
      </c>
      <c r="D5668" t="s">
        <v>21</v>
      </c>
      <c r="E5668" t="s">
        <v>16</v>
      </c>
      <c r="F5668">
        <v>28209</v>
      </c>
      <c r="G5668">
        <v>35.170864600000002</v>
      </c>
      <c r="H5668">
        <v>-80.848979499999999</v>
      </c>
      <c r="I5668">
        <v>5</v>
      </c>
      <c r="J5668">
        <v>3</v>
      </c>
      <c r="K5668">
        <v>1</v>
      </c>
      <c r="L5668" t="s">
        <v>19660</v>
      </c>
    </row>
    <row r="5669" spans="1:12" x14ac:dyDescent="0.2">
      <c r="A5669" t="s">
        <v>19661</v>
      </c>
      <c r="B5669" t="s">
        <v>2257</v>
      </c>
      <c r="C5669" t="s">
        <v>19662</v>
      </c>
      <c r="D5669" t="s">
        <v>21</v>
      </c>
      <c r="E5669" t="s">
        <v>16</v>
      </c>
      <c r="F5669">
        <v>28277</v>
      </c>
      <c r="G5669">
        <v>35.030766</v>
      </c>
      <c r="H5669">
        <v>-80.852164599999995</v>
      </c>
      <c r="I5669">
        <v>2.5</v>
      </c>
      <c r="J5669">
        <v>23</v>
      </c>
      <c r="K5669">
        <v>1</v>
      </c>
      <c r="L5669" t="s">
        <v>14472</v>
      </c>
    </row>
    <row r="5670" spans="1:12" x14ac:dyDescent="0.2">
      <c r="A5670" t="s">
        <v>19663</v>
      </c>
      <c r="B5670" t="s">
        <v>19664</v>
      </c>
      <c r="C5670" t="s">
        <v>19665</v>
      </c>
      <c r="D5670" t="s">
        <v>588</v>
      </c>
      <c r="E5670" t="s">
        <v>16</v>
      </c>
      <c r="F5670">
        <v>28110</v>
      </c>
      <c r="G5670">
        <v>35.056579399999997</v>
      </c>
      <c r="H5670">
        <v>-80.624106100000006</v>
      </c>
      <c r="I5670">
        <v>4</v>
      </c>
      <c r="J5670">
        <v>5</v>
      </c>
      <c r="K5670">
        <v>1</v>
      </c>
      <c r="L5670" t="s">
        <v>1052</v>
      </c>
    </row>
    <row r="5671" spans="1:12" x14ac:dyDescent="0.2">
      <c r="A5671" t="s">
        <v>19666</v>
      </c>
      <c r="B5671" t="s">
        <v>19667</v>
      </c>
      <c r="C5671" t="s">
        <v>19668</v>
      </c>
      <c r="D5671" t="s">
        <v>21</v>
      </c>
      <c r="E5671" t="s">
        <v>16</v>
      </c>
      <c r="F5671">
        <v>28208</v>
      </c>
      <c r="G5671">
        <v>35.221111999999998</v>
      </c>
      <c r="H5671">
        <v>-80.903899899999999</v>
      </c>
      <c r="I5671">
        <v>1</v>
      </c>
      <c r="J5671">
        <v>3</v>
      </c>
      <c r="K5671">
        <v>0</v>
      </c>
      <c r="L5671" t="s">
        <v>13043</v>
      </c>
    </row>
    <row r="5672" spans="1:12" x14ac:dyDescent="0.2">
      <c r="A5672" t="s">
        <v>19669</v>
      </c>
      <c r="B5672" t="s">
        <v>19670</v>
      </c>
      <c r="C5672" t="s">
        <v>19671</v>
      </c>
      <c r="D5672" t="s">
        <v>21</v>
      </c>
      <c r="E5672" t="s">
        <v>16</v>
      </c>
      <c r="F5672">
        <v>28273</v>
      </c>
      <c r="G5672">
        <v>35.138100381400001</v>
      </c>
      <c r="H5672">
        <v>-80.935394838500002</v>
      </c>
      <c r="I5672">
        <v>3.5</v>
      </c>
      <c r="J5672">
        <v>91</v>
      </c>
      <c r="K5672">
        <v>1</v>
      </c>
      <c r="L5672" t="s">
        <v>19672</v>
      </c>
    </row>
    <row r="5673" spans="1:12" x14ac:dyDescent="0.2">
      <c r="A5673" t="s">
        <v>19673</v>
      </c>
      <c r="B5673" t="s">
        <v>7757</v>
      </c>
      <c r="C5673" t="s">
        <v>19674</v>
      </c>
      <c r="D5673" t="s">
        <v>21</v>
      </c>
      <c r="E5673" t="s">
        <v>16</v>
      </c>
      <c r="F5673">
        <v>28273</v>
      </c>
      <c r="G5673">
        <v>35.099125000000001</v>
      </c>
      <c r="H5673">
        <v>-80.988855999999998</v>
      </c>
      <c r="I5673">
        <v>4</v>
      </c>
      <c r="J5673">
        <v>32</v>
      </c>
      <c r="K5673">
        <v>1</v>
      </c>
      <c r="L5673" t="s">
        <v>19675</v>
      </c>
    </row>
    <row r="5674" spans="1:12" x14ac:dyDescent="0.2">
      <c r="A5674" t="s">
        <v>19676</v>
      </c>
      <c r="B5674" t="s">
        <v>19677</v>
      </c>
      <c r="C5674" t="s">
        <v>19678</v>
      </c>
      <c r="D5674" t="s">
        <v>26</v>
      </c>
      <c r="E5674" t="s">
        <v>16</v>
      </c>
      <c r="F5674">
        <v>28078</v>
      </c>
      <c r="G5674">
        <v>35.409483100000003</v>
      </c>
      <c r="H5674">
        <v>-80.864891400000005</v>
      </c>
      <c r="I5674">
        <v>5</v>
      </c>
      <c r="J5674">
        <v>7</v>
      </c>
      <c r="K5674">
        <v>1</v>
      </c>
      <c r="L5674" t="s">
        <v>19679</v>
      </c>
    </row>
    <row r="5675" spans="1:12" x14ac:dyDescent="0.2">
      <c r="A5675" t="s">
        <v>19680</v>
      </c>
      <c r="B5675" t="s">
        <v>19681</v>
      </c>
      <c r="C5675" t="s">
        <v>19682</v>
      </c>
      <c r="D5675" t="s">
        <v>21</v>
      </c>
      <c r="E5675" t="s">
        <v>16</v>
      </c>
      <c r="F5675">
        <v>28205</v>
      </c>
      <c r="G5675">
        <v>35.247478899999997</v>
      </c>
      <c r="H5675">
        <v>-80.805282000000005</v>
      </c>
      <c r="I5675">
        <v>3.5</v>
      </c>
      <c r="J5675">
        <v>13</v>
      </c>
      <c r="K5675">
        <v>0</v>
      </c>
      <c r="L5675" t="s">
        <v>19683</v>
      </c>
    </row>
    <row r="5676" spans="1:12" x14ac:dyDescent="0.2">
      <c r="A5676" t="s">
        <v>19684</v>
      </c>
      <c r="B5676" t="s">
        <v>19685</v>
      </c>
      <c r="C5676" t="s">
        <v>19686</v>
      </c>
      <c r="D5676" t="s">
        <v>21</v>
      </c>
      <c r="E5676" t="s">
        <v>16</v>
      </c>
      <c r="F5676">
        <v>28211</v>
      </c>
      <c r="G5676">
        <v>35.1744141</v>
      </c>
      <c r="H5676">
        <v>-80.8015714</v>
      </c>
      <c r="I5676">
        <v>5</v>
      </c>
      <c r="J5676">
        <v>3</v>
      </c>
      <c r="K5676">
        <v>1</v>
      </c>
      <c r="L5676" t="s">
        <v>19687</v>
      </c>
    </row>
    <row r="5677" spans="1:12" x14ac:dyDescent="0.2">
      <c r="A5677" t="s">
        <v>19688</v>
      </c>
      <c r="B5677" t="s">
        <v>19689</v>
      </c>
      <c r="D5677" t="s">
        <v>21</v>
      </c>
      <c r="E5677" t="s">
        <v>16</v>
      </c>
      <c r="F5677">
        <v>28205</v>
      </c>
      <c r="G5677">
        <v>35.226371399999998</v>
      </c>
      <c r="H5677">
        <v>-80.799018500000003</v>
      </c>
      <c r="I5677">
        <v>3</v>
      </c>
      <c r="J5677">
        <v>9</v>
      </c>
      <c r="K5677">
        <v>1</v>
      </c>
      <c r="L5677" t="s">
        <v>19690</v>
      </c>
    </row>
    <row r="5678" spans="1:12" x14ac:dyDescent="0.2">
      <c r="A5678" t="s">
        <v>19691</v>
      </c>
      <c r="B5678" t="s">
        <v>19692</v>
      </c>
      <c r="C5678" t="s">
        <v>18547</v>
      </c>
      <c r="D5678" t="s">
        <v>295</v>
      </c>
      <c r="E5678" t="s">
        <v>16</v>
      </c>
      <c r="F5678">
        <v>28134</v>
      </c>
      <c r="G5678">
        <v>35.076478100000003</v>
      </c>
      <c r="H5678">
        <v>-80.882356999999999</v>
      </c>
      <c r="I5678">
        <v>4</v>
      </c>
      <c r="J5678">
        <v>10</v>
      </c>
      <c r="K5678">
        <v>1</v>
      </c>
      <c r="L5678" t="s">
        <v>3480</v>
      </c>
    </row>
    <row r="5679" spans="1:12" x14ac:dyDescent="0.2">
      <c r="A5679" t="s">
        <v>19693</v>
      </c>
      <c r="B5679" t="s">
        <v>19694</v>
      </c>
      <c r="C5679" t="s">
        <v>19695</v>
      </c>
      <c r="D5679" t="s">
        <v>21</v>
      </c>
      <c r="E5679" t="s">
        <v>16</v>
      </c>
      <c r="F5679">
        <v>28206</v>
      </c>
      <c r="G5679">
        <v>35.2390272727</v>
      </c>
      <c r="H5679">
        <v>-80.845676288000007</v>
      </c>
      <c r="I5679">
        <v>3.5</v>
      </c>
      <c r="J5679">
        <v>20</v>
      </c>
      <c r="K5679">
        <v>1</v>
      </c>
      <c r="L5679" t="s">
        <v>19696</v>
      </c>
    </row>
    <row r="5680" spans="1:12" x14ac:dyDescent="0.2">
      <c r="A5680" t="s">
        <v>19697</v>
      </c>
      <c r="B5680" t="s">
        <v>19698</v>
      </c>
      <c r="C5680" t="s">
        <v>19699</v>
      </c>
      <c r="D5680" t="s">
        <v>135</v>
      </c>
      <c r="E5680" t="s">
        <v>16</v>
      </c>
      <c r="F5680">
        <v>28104</v>
      </c>
      <c r="G5680">
        <v>35.0685462</v>
      </c>
      <c r="H5680">
        <v>-80.696707099999998</v>
      </c>
      <c r="I5680">
        <v>1</v>
      </c>
      <c r="J5680">
        <v>9</v>
      </c>
      <c r="K5680">
        <v>1</v>
      </c>
      <c r="L5680" t="s">
        <v>19700</v>
      </c>
    </row>
    <row r="5681" spans="1:12" x14ac:dyDescent="0.2">
      <c r="A5681" t="s">
        <v>19701</v>
      </c>
      <c r="B5681" t="s">
        <v>1679</v>
      </c>
      <c r="C5681" t="s">
        <v>19702</v>
      </c>
      <c r="D5681" t="s">
        <v>21</v>
      </c>
      <c r="E5681" t="s">
        <v>16</v>
      </c>
      <c r="F5681">
        <v>28217</v>
      </c>
      <c r="G5681">
        <v>35.163764299999997</v>
      </c>
      <c r="H5681">
        <v>-80.884603799999994</v>
      </c>
      <c r="I5681">
        <v>2</v>
      </c>
      <c r="J5681">
        <v>62</v>
      </c>
      <c r="K5681">
        <v>1</v>
      </c>
      <c r="L5681" t="s">
        <v>1681</v>
      </c>
    </row>
    <row r="5682" spans="1:12" x14ac:dyDescent="0.2">
      <c r="A5682" t="s">
        <v>19703</v>
      </c>
      <c r="B5682" t="s">
        <v>19704</v>
      </c>
      <c r="C5682" t="s">
        <v>19705</v>
      </c>
      <c r="D5682" t="s">
        <v>135</v>
      </c>
      <c r="E5682" t="s">
        <v>16</v>
      </c>
      <c r="F5682">
        <v>28104</v>
      </c>
      <c r="G5682">
        <v>35.081724700000002</v>
      </c>
      <c r="H5682">
        <v>-80.676342000000005</v>
      </c>
      <c r="I5682">
        <v>2</v>
      </c>
      <c r="J5682">
        <v>10</v>
      </c>
      <c r="K5682">
        <v>1</v>
      </c>
      <c r="L5682" t="s">
        <v>2186</v>
      </c>
    </row>
    <row r="5683" spans="1:12" x14ac:dyDescent="0.2">
      <c r="A5683" t="s">
        <v>19706</v>
      </c>
      <c r="B5683" t="s">
        <v>19707</v>
      </c>
      <c r="C5683" t="s">
        <v>19708</v>
      </c>
      <c r="D5683" t="s">
        <v>21</v>
      </c>
      <c r="E5683" t="s">
        <v>16</v>
      </c>
      <c r="F5683">
        <v>28205</v>
      </c>
      <c r="G5683">
        <v>35.219087000000002</v>
      </c>
      <c r="H5683">
        <v>-80.811773000000002</v>
      </c>
      <c r="I5683">
        <v>1</v>
      </c>
      <c r="J5683">
        <v>3</v>
      </c>
      <c r="K5683">
        <v>0</v>
      </c>
      <c r="L5683" t="s">
        <v>19709</v>
      </c>
    </row>
    <row r="5684" spans="1:12" x14ac:dyDescent="0.2">
      <c r="A5684" t="s">
        <v>19710</v>
      </c>
      <c r="B5684" t="s">
        <v>19711</v>
      </c>
      <c r="C5684" t="s">
        <v>19712</v>
      </c>
      <c r="D5684" t="s">
        <v>21</v>
      </c>
      <c r="E5684" t="s">
        <v>16</v>
      </c>
      <c r="F5684">
        <v>28226</v>
      </c>
      <c r="G5684">
        <v>35.1474555</v>
      </c>
      <c r="H5684">
        <v>-80.809042000000005</v>
      </c>
      <c r="I5684">
        <v>4</v>
      </c>
      <c r="J5684">
        <v>77</v>
      </c>
      <c r="K5684">
        <v>1</v>
      </c>
      <c r="L5684" t="s">
        <v>19713</v>
      </c>
    </row>
    <row r="5685" spans="1:12" x14ac:dyDescent="0.2">
      <c r="A5685" t="s">
        <v>19714</v>
      </c>
      <c r="B5685" t="s">
        <v>19715</v>
      </c>
      <c r="C5685" t="s">
        <v>13421</v>
      </c>
      <c r="D5685" t="s">
        <v>135</v>
      </c>
      <c r="E5685" t="s">
        <v>16</v>
      </c>
      <c r="F5685">
        <v>28105</v>
      </c>
      <c r="G5685">
        <v>35.123322999999999</v>
      </c>
      <c r="H5685">
        <v>-80.710312999999999</v>
      </c>
      <c r="I5685">
        <v>4</v>
      </c>
      <c r="J5685">
        <v>28</v>
      </c>
      <c r="K5685">
        <v>0</v>
      </c>
      <c r="L5685" t="s">
        <v>19716</v>
      </c>
    </row>
    <row r="5686" spans="1:12" x14ac:dyDescent="0.2">
      <c r="A5686" t="s">
        <v>19717</v>
      </c>
      <c r="B5686" t="s">
        <v>1265</v>
      </c>
      <c r="C5686" t="s">
        <v>19718</v>
      </c>
      <c r="D5686" t="s">
        <v>21</v>
      </c>
      <c r="E5686" t="s">
        <v>16</v>
      </c>
      <c r="F5686">
        <v>28277</v>
      </c>
      <c r="G5686">
        <v>35.053088000000002</v>
      </c>
      <c r="H5686">
        <v>-80.847088999999997</v>
      </c>
      <c r="I5686">
        <v>3</v>
      </c>
      <c r="J5686">
        <v>8</v>
      </c>
      <c r="K5686">
        <v>1</v>
      </c>
      <c r="L5686" t="s">
        <v>19719</v>
      </c>
    </row>
    <row r="5687" spans="1:12" x14ac:dyDescent="0.2">
      <c r="A5687" t="s">
        <v>19720</v>
      </c>
      <c r="B5687" t="s">
        <v>19721</v>
      </c>
      <c r="C5687" t="s">
        <v>12289</v>
      </c>
      <c r="D5687" t="s">
        <v>21</v>
      </c>
      <c r="E5687" t="s">
        <v>16</v>
      </c>
      <c r="F5687">
        <v>28208</v>
      </c>
      <c r="G5687">
        <v>35.239823000000001</v>
      </c>
      <c r="H5687">
        <v>-80.927088999999995</v>
      </c>
      <c r="I5687">
        <v>3.5</v>
      </c>
      <c r="J5687">
        <v>6</v>
      </c>
      <c r="K5687">
        <v>1</v>
      </c>
      <c r="L5687" t="s">
        <v>19722</v>
      </c>
    </row>
    <row r="5688" spans="1:12" x14ac:dyDescent="0.2">
      <c r="A5688" t="s">
        <v>19723</v>
      </c>
      <c r="B5688" t="s">
        <v>641</v>
      </c>
      <c r="C5688" t="s">
        <v>19724</v>
      </c>
      <c r="D5688" t="s">
        <v>21</v>
      </c>
      <c r="E5688" t="s">
        <v>16</v>
      </c>
      <c r="F5688">
        <v>28208</v>
      </c>
      <c r="G5688">
        <v>35.228865399999997</v>
      </c>
      <c r="H5688">
        <v>-80.923733100000007</v>
      </c>
      <c r="I5688">
        <v>2</v>
      </c>
      <c r="J5688">
        <v>42</v>
      </c>
      <c r="K5688">
        <v>1</v>
      </c>
      <c r="L5688" t="s">
        <v>19725</v>
      </c>
    </row>
    <row r="5689" spans="1:12" x14ac:dyDescent="0.2">
      <c r="A5689" t="s">
        <v>19726</v>
      </c>
      <c r="B5689" t="s">
        <v>19727</v>
      </c>
      <c r="C5689" t="s">
        <v>19728</v>
      </c>
      <c r="D5689" t="s">
        <v>21</v>
      </c>
      <c r="E5689" t="s">
        <v>16</v>
      </c>
      <c r="F5689">
        <v>28226</v>
      </c>
      <c r="G5689">
        <v>35.076675299999998</v>
      </c>
      <c r="H5689">
        <v>-80.840883199999993</v>
      </c>
      <c r="I5689">
        <v>5</v>
      </c>
      <c r="J5689">
        <v>22</v>
      </c>
      <c r="K5689">
        <v>1</v>
      </c>
      <c r="L5689" t="s">
        <v>58</v>
      </c>
    </row>
    <row r="5690" spans="1:12" x14ac:dyDescent="0.2">
      <c r="A5690" t="e">
        <f>-hsFZOFD0dQCb1Yok8gkeg</f>
        <v>#NAME?</v>
      </c>
      <c r="B5690" t="s">
        <v>14829</v>
      </c>
      <c r="C5690" t="s">
        <v>19729</v>
      </c>
      <c r="D5690" t="s">
        <v>21</v>
      </c>
      <c r="E5690" t="s">
        <v>16</v>
      </c>
      <c r="F5690">
        <v>28277</v>
      </c>
      <c r="G5690">
        <v>35.047643800000003</v>
      </c>
      <c r="H5690">
        <v>-80.767728300000002</v>
      </c>
      <c r="I5690">
        <v>5</v>
      </c>
      <c r="J5690">
        <v>8</v>
      </c>
      <c r="K5690">
        <v>1</v>
      </c>
      <c r="L5690" t="s">
        <v>19730</v>
      </c>
    </row>
    <row r="5691" spans="1:12" x14ac:dyDescent="0.2">
      <c r="A5691" t="s">
        <v>19731</v>
      </c>
      <c r="B5691" t="s">
        <v>1178</v>
      </c>
      <c r="C5691" t="s">
        <v>19732</v>
      </c>
      <c r="D5691" t="s">
        <v>39</v>
      </c>
      <c r="E5691" t="s">
        <v>16</v>
      </c>
      <c r="F5691">
        <v>28027</v>
      </c>
      <c r="G5691">
        <v>35.3954296</v>
      </c>
      <c r="H5691">
        <v>-80.617093499999996</v>
      </c>
      <c r="I5691">
        <v>2.5</v>
      </c>
      <c r="J5691">
        <v>4</v>
      </c>
      <c r="K5691">
        <v>1</v>
      </c>
      <c r="L5691" t="s">
        <v>1180</v>
      </c>
    </row>
    <row r="5692" spans="1:12" x14ac:dyDescent="0.2">
      <c r="A5692" t="s">
        <v>19733</v>
      </c>
      <c r="B5692" t="s">
        <v>19734</v>
      </c>
      <c r="C5692" t="s">
        <v>19735</v>
      </c>
      <c r="D5692" t="s">
        <v>21</v>
      </c>
      <c r="E5692" t="s">
        <v>16</v>
      </c>
      <c r="F5692">
        <v>28202</v>
      </c>
      <c r="G5692">
        <v>35.2253112</v>
      </c>
      <c r="H5692">
        <v>-80.841373700000005</v>
      </c>
      <c r="I5692">
        <v>2.5</v>
      </c>
      <c r="J5692">
        <v>5</v>
      </c>
      <c r="K5692">
        <v>1</v>
      </c>
      <c r="L5692" t="s">
        <v>3216</v>
      </c>
    </row>
    <row r="5693" spans="1:12" x14ac:dyDescent="0.2">
      <c r="A5693" t="s">
        <v>19736</v>
      </c>
      <c r="B5693" t="s">
        <v>19737</v>
      </c>
      <c r="C5693" t="s">
        <v>227</v>
      </c>
      <c r="D5693" t="s">
        <v>21</v>
      </c>
      <c r="E5693" t="s">
        <v>16</v>
      </c>
      <c r="F5693">
        <v>28206</v>
      </c>
      <c r="G5693">
        <v>35.239863300000003</v>
      </c>
      <c r="H5693">
        <v>-80.829085399999997</v>
      </c>
      <c r="I5693">
        <v>1</v>
      </c>
      <c r="J5693">
        <v>3</v>
      </c>
      <c r="K5693">
        <v>1</v>
      </c>
      <c r="L5693" t="s">
        <v>8578</v>
      </c>
    </row>
    <row r="5694" spans="1:12" x14ac:dyDescent="0.2">
      <c r="A5694" t="s">
        <v>19738</v>
      </c>
      <c r="B5694" t="s">
        <v>19739</v>
      </c>
      <c r="C5694" t="s">
        <v>19740</v>
      </c>
      <c r="D5694" t="s">
        <v>39</v>
      </c>
      <c r="E5694" t="s">
        <v>16</v>
      </c>
      <c r="F5694">
        <v>28027</v>
      </c>
      <c r="G5694">
        <v>35.364516000000002</v>
      </c>
      <c r="H5694">
        <v>-80.7083789</v>
      </c>
      <c r="I5694">
        <v>4</v>
      </c>
      <c r="J5694">
        <v>15</v>
      </c>
      <c r="K5694">
        <v>0</v>
      </c>
      <c r="L5694" t="s">
        <v>19741</v>
      </c>
    </row>
    <row r="5695" spans="1:12" x14ac:dyDescent="0.2">
      <c r="A5695" t="s">
        <v>19742</v>
      </c>
      <c r="B5695" t="s">
        <v>19743</v>
      </c>
      <c r="C5695" t="s">
        <v>19744</v>
      </c>
      <c r="D5695" t="s">
        <v>26</v>
      </c>
      <c r="E5695" t="s">
        <v>16</v>
      </c>
      <c r="F5695">
        <v>28078</v>
      </c>
      <c r="G5695">
        <v>35.406144500000003</v>
      </c>
      <c r="H5695">
        <v>-80.865048799999997</v>
      </c>
      <c r="I5695">
        <v>3.5</v>
      </c>
      <c r="J5695">
        <v>3</v>
      </c>
      <c r="K5695">
        <v>0</v>
      </c>
      <c r="L5695" t="s">
        <v>19745</v>
      </c>
    </row>
    <row r="5696" spans="1:12" x14ac:dyDescent="0.2">
      <c r="A5696" t="s">
        <v>19746</v>
      </c>
      <c r="B5696" t="s">
        <v>2708</v>
      </c>
      <c r="C5696" t="s">
        <v>19747</v>
      </c>
      <c r="D5696" t="s">
        <v>697</v>
      </c>
      <c r="E5696" t="s">
        <v>16</v>
      </c>
      <c r="F5696">
        <v>28037</v>
      </c>
      <c r="G5696">
        <v>35.4491911</v>
      </c>
      <c r="H5696">
        <v>-81.001008799999994</v>
      </c>
      <c r="I5696">
        <v>3</v>
      </c>
      <c r="J5696">
        <v>5</v>
      </c>
      <c r="K5696">
        <v>1</v>
      </c>
      <c r="L5696" t="s">
        <v>19748</v>
      </c>
    </row>
    <row r="5697" spans="1:12" x14ac:dyDescent="0.2">
      <c r="A5697" t="s">
        <v>19749</v>
      </c>
      <c r="B5697" t="s">
        <v>19750</v>
      </c>
      <c r="C5697" t="s">
        <v>19751</v>
      </c>
      <c r="D5697" t="s">
        <v>21</v>
      </c>
      <c r="E5697" t="s">
        <v>16</v>
      </c>
      <c r="F5697">
        <v>28227</v>
      </c>
      <c r="G5697">
        <v>35.210057800000001</v>
      </c>
      <c r="H5697">
        <v>-80.680003799999994</v>
      </c>
      <c r="I5697">
        <v>3.5</v>
      </c>
      <c r="J5697">
        <v>3</v>
      </c>
      <c r="K5697">
        <v>1</v>
      </c>
      <c r="L5697" t="s">
        <v>19752</v>
      </c>
    </row>
    <row r="5698" spans="1:12" x14ac:dyDescent="0.2">
      <c r="A5698" t="s">
        <v>19753</v>
      </c>
      <c r="B5698" t="s">
        <v>19754</v>
      </c>
      <c r="D5698" t="s">
        <v>39</v>
      </c>
      <c r="E5698" t="s">
        <v>16</v>
      </c>
      <c r="F5698">
        <v>28025</v>
      </c>
      <c r="G5698">
        <v>35.408751700000003</v>
      </c>
      <c r="H5698">
        <v>-80.579510999999997</v>
      </c>
      <c r="I5698">
        <v>3.5</v>
      </c>
      <c r="J5698">
        <v>3</v>
      </c>
      <c r="K5698">
        <v>0</v>
      </c>
      <c r="L5698" t="s">
        <v>19755</v>
      </c>
    </row>
    <row r="5699" spans="1:12" x14ac:dyDescent="0.2">
      <c r="A5699" t="s">
        <v>19756</v>
      </c>
      <c r="B5699" t="s">
        <v>7047</v>
      </c>
      <c r="C5699" t="s">
        <v>19757</v>
      </c>
      <c r="D5699" t="s">
        <v>21</v>
      </c>
      <c r="E5699" t="s">
        <v>16</v>
      </c>
      <c r="F5699">
        <v>28205</v>
      </c>
      <c r="G5699">
        <v>35.212437299999998</v>
      </c>
      <c r="H5699">
        <v>-80.783675200000005</v>
      </c>
      <c r="I5699">
        <v>4.5</v>
      </c>
      <c r="J5699">
        <v>3</v>
      </c>
      <c r="K5699">
        <v>1</v>
      </c>
      <c r="L5699" t="s">
        <v>8322</v>
      </c>
    </row>
    <row r="5700" spans="1:12" x14ac:dyDescent="0.2">
      <c r="A5700" t="s">
        <v>19758</v>
      </c>
      <c r="B5700" t="s">
        <v>3232</v>
      </c>
      <c r="C5700" t="s">
        <v>391</v>
      </c>
      <c r="D5700" t="s">
        <v>21</v>
      </c>
      <c r="E5700" t="s">
        <v>16</v>
      </c>
      <c r="F5700">
        <v>28211</v>
      </c>
      <c r="G5700">
        <v>35.152234</v>
      </c>
      <c r="H5700">
        <v>-80.831900000000005</v>
      </c>
      <c r="I5700">
        <v>3</v>
      </c>
      <c r="J5700">
        <v>12</v>
      </c>
      <c r="K5700">
        <v>1</v>
      </c>
      <c r="L5700" t="s">
        <v>19759</v>
      </c>
    </row>
    <row r="5701" spans="1:12" x14ac:dyDescent="0.2">
      <c r="A5701" t="s">
        <v>19760</v>
      </c>
      <c r="B5701" t="s">
        <v>19761</v>
      </c>
      <c r="C5701" t="s">
        <v>19762</v>
      </c>
      <c r="D5701" t="s">
        <v>21</v>
      </c>
      <c r="E5701" t="s">
        <v>16</v>
      </c>
      <c r="F5701">
        <v>28212</v>
      </c>
      <c r="G5701">
        <v>35.169688600000001</v>
      </c>
      <c r="H5701">
        <v>-80.7431378</v>
      </c>
      <c r="I5701">
        <v>4</v>
      </c>
      <c r="J5701">
        <v>8</v>
      </c>
      <c r="K5701">
        <v>1</v>
      </c>
      <c r="L5701" t="s">
        <v>19763</v>
      </c>
    </row>
    <row r="5702" spans="1:12" x14ac:dyDescent="0.2">
      <c r="A5702" t="s">
        <v>19764</v>
      </c>
      <c r="B5702" t="s">
        <v>19765</v>
      </c>
      <c r="C5702" t="s">
        <v>19766</v>
      </c>
      <c r="D5702" t="s">
        <v>21</v>
      </c>
      <c r="E5702" t="s">
        <v>16</v>
      </c>
      <c r="F5702">
        <v>28210</v>
      </c>
      <c r="G5702">
        <v>35.094982100000003</v>
      </c>
      <c r="H5702">
        <v>-80.861789099999996</v>
      </c>
      <c r="I5702">
        <v>2.5</v>
      </c>
      <c r="J5702">
        <v>7</v>
      </c>
      <c r="K5702">
        <v>0</v>
      </c>
      <c r="L5702" t="s">
        <v>256</v>
      </c>
    </row>
    <row r="5703" spans="1:12" x14ac:dyDescent="0.2">
      <c r="A5703" t="s">
        <v>19767</v>
      </c>
      <c r="B5703" t="s">
        <v>19768</v>
      </c>
      <c r="C5703" t="s">
        <v>19769</v>
      </c>
      <c r="D5703" t="s">
        <v>21</v>
      </c>
      <c r="E5703" t="s">
        <v>16</v>
      </c>
      <c r="F5703">
        <v>28210</v>
      </c>
      <c r="G5703">
        <v>35.094830999999999</v>
      </c>
      <c r="H5703">
        <v>-80.864919999999998</v>
      </c>
      <c r="I5703">
        <v>4.5</v>
      </c>
      <c r="J5703">
        <v>6</v>
      </c>
      <c r="K5703">
        <v>0</v>
      </c>
      <c r="L5703" t="s">
        <v>19770</v>
      </c>
    </row>
    <row r="5704" spans="1:12" x14ac:dyDescent="0.2">
      <c r="A5704" t="s">
        <v>19771</v>
      </c>
      <c r="B5704" t="s">
        <v>19772</v>
      </c>
      <c r="C5704" t="s">
        <v>19773</v>
      </c>
      <c r="D5704" t="s">
        <v>135</v>
      </c>
      <c r="E5704" t="s">
        <v>16</v>
      </c>
      <c r="F5704">
        <v>28105</v>
      </c>
      <c r="G5704">
        <v>35.125709200000003</v>
      </c>
      <c r="H5704">
        <v>-80.708490600000005</v>
      </c>
      <c r="I5704">
        <v>4.5</v>
      </c>
      <c r="J5704">
        <v>13</v>
      </c>
      <c r="K5704">
        <v>1</v>
      </c>
      <c r="L5704" t="s">
        <v>19774</v>
      </c>
    </row>
    <row r="5705" spans="1:12" x14ac:dyDescent="0.2">
      <c r="A5705" t="s">
        <v>19775</v>
      </c>
      <c r="B5705" t="s">
        <v>19776</v>
      </c>
      <c r="D5705" t="s">
        <v>21</v>
      </c>
      <c r="E5705" t="s">
        <v>16</v>
      </c>
      <c r="F5705">
        <v>28226</v>
      </c>
      <c r="G5705">
        <v>35.117347299999999</v>
      </c>
      <c r="H5705">
        <v>-80.799018500000003</v>
      </c>
      <c r="I5705">
        <v>5</v>
      </c>
      <c r="J5705">
        <v>4</v>
      </c>
      <c r="K5705">
        <v>1</v>
      </c>
      <c r="L5705" t="s">
        <v>19777</v>
      </c>
    </row>
    <row r="5706" spans="1:12" x14ac:dyDescent="0.2">
      <c r="A5706" t="s">
        <v>19778</v>
      </c>
      <c r="B5706" t="s">
        <v>1822</v>
      </c>
      <c r="C5706" t="s">
        <v>19779</v>
      </c>
      <c r="D5706" t="s">
        <v>135</v>
      </c>
      <c r="E5706" t="s">
        <v>16</v>
      </c>
      <c r="F5706">
        <v>28105</v>
      </c>
      <c r="G5706">
        <v>35.137058099999997</v>
      </c>
      <c r="H5706">
        <v>-80.684402000000006</v>
      </c>
      <c r="I5706">
        <v>1.5</v>
      </c>
      <c r="J5706">
        <v>4</v>
      </c>
      <c r="K5706">
        <v>1</v>
      </c>
      <c r="L5706" t="s">
        <v>19780</v>
      </c>
    </row>
    <row r="5707" spans="1:12" x14ac:dyDescent="0.2">
      <c r="A5707" t="s">
        <v>19781</v>
      </c>
      <c r="B5707" t="s">
        <v>2388</v>
      </c>
      <c r="C5707" t="s">
        <v>19782</v>
      </c>
      <c r="D5707" t="s">
        <v>21</v>
      </c>
      <c r="E5707" t="s">
        <v>16</v>
      </c>
      <c r="F5707">
        <v>28226</v>
      </c>
      <c r="G5707">
        <v>35.086281708500003</v>
      </c>
      <c r="H5707">
        <v>-80.850604001099995</v>
      </c>
      <c r="I5707">
        <v>4</v>
      </c>
      <c r="J5707">
        <v>272</v>
      </c>
      <c r="K5707">
        <v>1</v>
      </c>
      <c r="L5707" t="s">
        <v>19783</v>
      </c>
    </row>
    <row r="5708" spans="1:12" x14ac:dyDescent="0.2">
      <c r="A5708" t="s">
        <v>19784</v>
      </c>
      <c r="B5708" t="s">
        <v>19785</v>
      </c>
      <c r="C5708" t="s">
        <v>19786</v>
      </c>
      <c r="D5708" t="s">
        <v>21</v>
      </c>
      <c r="E5708" t="s">
        <v>16</v>
      </c>
      <c r="F5708">
        <v>28269</v>
      </c>
      <c r="G5708">
        <v>35.299574999999997</v>
      </c>
      <c r="H5708">
        <v>-80.805436</v>
      </c>
      <c r="I5708">
        <v>3</v>
      </c>
      <c r="J5708">
        <v>9</v>
      </c>
      <c r="K5708">
        <v>0</v>
      </c>
      <c r="L5708" t="s">
        <v>19787</v>
      </c>
    </row>
    <row r="5709" spans="1:12" x14ac:dyDescent="0.2">
      <c r="A5709" t="s">
        <v>19788</v>
      </c>
      <c r="B5709">
        <v>935</v>
      </c>
      <c r="C5709" t="s">
        <v>19789</v>
      </c>
      <c r="D5709" t="s">
        <v>21</v>
      </c>
      <c r="E5709" t="s">
        <v>16</v>
      </c>
      <c r="F5709">
        <v>28208</v>
      </c>
      <c r="G5709">
        <v>35.227040600000002</v>
      </c>
      <c r="H5709">
        <v>-80.8641291</v>
      </c>
      <c r="I5709">
        <v>3</v>
      </c>
      <c r="J5709">
        <v>6</v>
      </c>
      <c r="K5709">
        <v>0</v>
      </c>
      <c r="L5709" t="s">
        <v>6345</v>
      </c>
    </row>
    <row r="5710" spans="1:12" x14ac:dyDescent="0.2">
      <c r="A5710" t="s">
        <v>19790</v>
      </c>
      <c r="B5710" t="s">
        <v>19791</v>
      </c>
      <c r="D5710" t="s">
        <v>135</v>
      </c>
      <c r="E5710" t="s">
        <v>16</v>
      </c>
      <c r="F5710">
        <v>28105</v>
      </c>
      <c r="G5710">
        <v>35.1105564</v>
      </c>
      <c r="H5710">
        <v>-80.7103532</v>
      </c>
      <c r="I5710">
        <v>5</v>
      </c>
      <c r="J5710">
        <v>5</v>
      </c>
      <c r="K5710">
        <v>1</v>
      </c>
      <c r="L5710" t="s">
        <v>19792</v>
      </c>
    </row>
    <row r="5711" spans="1:12" x14ac:dyDescent="0.2">
      <c r="A5711" t="s">
        <v>19793</v>
      </c>
      <c r="B5711" t="s">
        <v>19794</v>
      </c>
      <c r="C5711" t="s">
        <v>19795</v>
      </c>
      <c r="D5711" t="s">
        <v>21</v>
      </c>
      <c r="E5711" t="s">
        <v>16</v>
      </c>
      <c r="F5711">
        <v>28217</v>
      </c>
      <c r="G5711">
        <v>35.155406999999997</v>
      </c>
      <c r="H5711">
        <v>-80.875309000000001</v>
      </c>
      <c r="I5711">
        <v>3.5</v>
      </c>
      <c r="J5711">
        <v>181</v>
      </c>
      <c r="K5711">
        <v>1</v>
      </c>
      <c r="L5711" t="s">
        <v>4662</v>
      </c>
    </row>
    <row r="5712" spans="1:12" x14ac:dyDescent="0.2">
      <c r="A5712" t="s">
        <v>19796</v>
      </c>
      <c r="B5712" t="s">
        <v>19797</v>
      </c>
      <c r="C5712" t="s">
        <v>19798</v>
      </c>
      <c r="D5712" t="s">
        <v>21</v>
      </c>
      <c r="E5712" t="s">
        <v>16</v>
      </c>
      <c r="F5712">
        <v>28211</v>
      </c>
      <c r="G5712">
        <v>35.151704899999999</v>
      </c>
      <c r="H5712">
        <v>-80.824155399999995</v>
      </c>
      <c r="I5712">
        <v>4</v>
      </c>
      <c r="J5712">
        <v>15</v>
      </c>
      <c r="K5712">
        <v>0</v>
      </c>
      <c r="L5712" t="s">
        <v>1547</v>
      </c>
    </row>
    <row r="5713" spans="1:12" x14ac:dyDescent="0.2">
      <c r="A5713" t="s">
        <v>19799</v>
      </c>
      <c r="B5713" t="s">
        <v>19800</v>
      </c>
      <c r="C5713" t="s">
        <v>19801</v>
      </c>
      <c r="D5713" t="s">
        <v>21</v>
      </c>
      <c r="E5713" t="s">
        <v>16</v>
      </c>
      <c r="F5713">
        <v>28269</v>
      </c>
      <c r="G5713">
        <v>35.343051799999998</v>
      </c>
      <c r="H5713">
        <v>-80.769381499999994</v>
      </c>
      <c r="I5713">
        <v>4.5</v>
      </c>
      <c r="J5713">
        <v>19</v>
      </c>
      <c r="K5713">
        <v>1</v>
      </c>
      <c r="L5713" t="s">
        <v>159</v>
      </c>
    </row>
    <row r="5714" spans="1:12" x14ac:dyDescent="0.2">
      <c r="A5714" t="s">
        <v>19802</v>
      </c>
      <c r="B5714" t="s">
        <v>19803</v>
      </c>
      <c r="C5714" t="s">
        <v>19804</v>
      </c>
      <c r="D5714" t="s">
        <v>21</v>
      </c>
      <c r="E5714" t="s">
        <v>16</v>
      </c>
      <c r="F5714">
        <v>28217</v>
      </c>
      <c r="G5714">
        <v>35.168560900000003</v>
      </c>
      <c r="H5714">
        <v>-80.874931000000004</v>
      </c>
      <c r="I5714">
        <v>4</v>
      </c>
      <c r="J5714">
        <v>4</v>
      </c>
      <c r="K5714">
        <v>0</v>
      </c>
      <c r="L5714" t="s">
        <v>19805</v>
      </c>
    </row>
    <row r="5715" spans="1:12" x14ac:dyDescent="0.2">
      <c r="A5715" t="s">
        <v>19806</v>
      </c>
      <c r="B5715" t="s">
        <v>19807</v>
      </c>
      <c r="C5715" t="s">
        <v>19808</v>
      </c>
      <c r="D5715" t="s">
        <v>135</v>
      </c>
      <c r="E5715" t="s">
        <v>16</v>
      </c>
      <c r="F5715">
        <v>28105</v>
      </c>
      <c r="G5715">
        <v>35.1231419</v>
      </c>
      <c r="H5715">
        <v>-80.729911900000005</v>
      </c>
      <c r="I5715">
        <v>3</v>
      </c>
      <c r="J5715">
        <v>4</v>
      </c>
      <c r="K5715">
        <v>0</v>
      </c>
      <c r="L5715" t="s">
        <v>264</v>
      </c>
    </row>
    <row r="5716" spans="1:12" x14ac:dyDescent="0.2">
      <c r="A5716" t="s">
        <v>19809</v>
      </c>
      <c r="B5716" t="s">
        <v>5107</v>
      </c>
      <c r="C5716" t="s">
        <v>19810</v>
      </c>
      <c r="D5716" t="s">
        <v>21</v>
      </c>
      <c r="E5716" t="s">
        <v>16</v>
      </c>
      <c r="F5716">
        <v>28216</v>
      </c>
      <c r="G5716">
        <v>35.3497317</v>
      </c>
      <c r="H5716">
        <v>-80.856473100000002</v>
      </c>
      <c r="I5716">
        <v>3.5</v>
      </c>
      <c r="J5716">
        <v>35</v>
      </c>
      <c r="K5716">
        <v>1</v>
      </c>
      <c r="L5716" t="s">
        <v>19811</v>
      </c>
    </row>
    <row r="5717" spans="1:12" x14ac:dyDescent="0.2">
      <c r="A5717" t="s">
        <v>19812</v>
      </c>
      <c r="B5717" t="s">
        <v>19813</v>
      </c>
      <c r="C5717" t="s">
        <v>19814</v>
      </c>
      <c r="D5717" t="s">
        <v>1239</v>
      </c>
      <c r="E5717" t="s">
        <v>16</v>
      </c>
      <c r="F5717">
        <v>28107</v>
      </c>
      <c r="G5717">
        <v>35.251243899999999</v>
      </c>
      <c r="H5717">
        <v>-80.505661200000006</v>
      </c>
      <c r="I5717">
        <v>4.5</v>
      </c>
      <c r="J5717">
        <v>9</v>
      </c>
      <c r="K5717">
        <v>0</v>
      </c>
      <c r="L5717" t="s">
        <v>618</v>
      </c>
    </row>
    <row r="5718" spans="1:12" x14ac:dyDescent="0.2">
      <c r="A5718" t="s">
        <v>19815</v>
      </c>
      <c r="B5718" t="s">
        <v>19816</v>
      </c>
      <c r="C5718" t="s">
        <v>19817</v>
      </c>
      <c r="D5718" t="s">
        <v>4949</v>
      </c>
      <c r="E5718" t="s">
        <v>16</v>
      </c>
      <c r="F5718">
        <v>28056</v>
      </c>
      <c r="G5718">
        <v>35.254983238199998</v>
      </c>
      <c r="H5718">
        <v>-81.097514882300004</v>
      </c>
      <c r="I5718">
        <v>2.5</v>
      </c>
      <c r="J5718">
        <v>12</v>
      </c>
      <c r="K5718">
        <v>1</v>
      </c>
      <c r="L5718" t="s">
        <v>19818</v>
      </c>
    </row>
    <row r="5719" spans="1:12" x14ac:dyDescent="0.2">
      <c r="A5719" t="s">
        <v>19819</v>
      </c>
      <c r="B5719" t="s">
        <v>19820</v>
      </c>
      <c r="C5719" t="s">
        <v>19821</v>
      </c>
      <c r="D5719" t="s">
        <v>21</v>
      </c>
      <c r="E5719" t="s">
        <v>16</v>
      </c>
      <c r="F5719">
        <v>28205</v>
      </c>
      <c r="G5719">
        <v>35.192992599999997</v>
      </c>
      <c r="H5719">
        <v>-80.781665399999994</v>
      </c>
      <c r="I5719">
        <v>5</v>
      </c>
      <c r="J5719">
        <v>4</v>
      </c>
      <c r="K5719">
        <v>1</v>
      </c>
      <c r="L5719" t="s">
        <v>19822</v>
      </c>
    </row>
    <row r="5720" spans="1:12" x14ac:dyDescent="0.2">
      <c r="A5720" t="s">
        <v>19823</v>
      </c>
      <c r="B5720" t="s">
        <v>19824</v>
      </c>
      <c r="C5720" t="s">
        <v>11676</v>
      </c>
      <c r="D5720" t="s">
        <v>21</v>
      </c>
      <c r="E5720" t="s">
        <v>16</v>
      </c>
      <c r="F5720">
        <v>28263</v>
      </c>
      <c r="G5720">
        <v>35.106524800000003</v>
      </c>
      <c r="H5720">
        <v>-80.807296399999998</v>
      </c>
      <c r="I5720">
        <v>3.5</v>
      </c>
      <c r="J5720">
        <v>3</v>
      </c>
      <c r="K5720">
        <v>0</v>
      </c>
      <c r="L5720" t="s">
        <v>9565</v>
      </c>
    </row>
    <row r="5721" spans="1:12" x14ac:dyDescent="0.2">
      <c r="A5721" t="s">
        <v>19825</v>
      </c>
      <c r="B5721" t="s">
        <v>19826</v>
      </c>
      <c r="D5721" t="s">
        <v>21</v>
      </c>
      <c r="E5721" t="s">
        <v>16</v>
      </c>
      <c r="F5721">
        <v>28211</v>
      </c>
      <c r="G5721">
        <v>35.166003199999999</v>
      </c>
      <c r="H5721">
        <v>-80.7934798</v>
      </c>
      <c r="I5721">
        <v>5</v>
      </c>
      <c r="J5721">
        <v>3</v>
      </c>
      <c r="K5721">
        <v>0</v>
      </c>
      <c r="L5721" t="s">
        <v>19827</v>
      </c>
    </row>
    <row r="5722" spans="1:12" x14ac:dyDescent="0.2">
      <c r="A5722" t="s">
        <v>19828</v>
      </c>
      <c r="B5722" t="s">
        <v>19829</v>
      </c>
      <c r="C5722" t="s">
        <v>19830</v>
      </c>
      <c r="D5722" t="s">
        <v>21</v>
      </c>
      <c r="E5722" t="s">
        <v>16</v>
      </c>
      <c r="F5722">
        <v>28203</v>
      </c>
      <c r="G5722">
        <v>35.202172900000001</v>
      </c>
      <c r="H5722">
        <v>-80.844330799999994</v>
      </c>
      <c r="I5722">
        <v>4</v>
      </c>
      <c r="J5722">
        <v>17</v>
      </c>
      <c r="K5722">
        <v>0</v>
      </c>
      <c r="L5722" t="s">
        <v>19831</v>
      </c>
    </row>
    <row r="5723" spans="1:12" x14ac:dyDescent="0.2">
      <c r="A5723" t="s">
        <v>19832</v>
      </c>
      <c r="B5723" t="s">
        <v>19833</v>
      </c>
      <c r="C5723" t="s">
        <v>8820</v>
      </c>
      <c r="D5723" t="s">
        <v>21</v>
      </c>
      <c r="E5723" t="s">
        <v>16</v>
      </c>
      <c r="F5723">
        <v>28214</v>
      </c>
      <c r="G5723">
        <v>35.272566793300001</v>
      </c>
      <c r="H5723">
        <v>-81.005802154500003</v>
      </c>
      <c r="I5723">
        <v>4.5</v>
      </c>
      <c r="J5723">
        <v>422</v>
      </c>
      <c r="K5723">
        <v>1</v>
      </c>
      <c r="L5723" t="s">
        <v>19834</v>
      </c>
    </row>
    <row r="5724" spans="1:12" x14ac:dyDescent="0.2">
      <c r="A5724" t="s">
        <v>19835</v>
      </c>
      <c r="B5724" t="s">
        <v>19836</v>
      </c>
      <c r="C5724" t="s">
        <v>19837</v>
      </c>
      <c r="D5724" t="s">
        <v>21</v>
      </c>
      <c r="E5724" t="s">
        <v>16</v>
      </c>
      <c r="F5724">
        <v>28208</v>
      </c>
      <c r="G5724">
        <v>35.237154599999997</v>
      </c>
      <c r="H5724">
        <v>-80.882350099999996</v>
      </c>
      <c r="I5724">
        <v>3.5</v>
      </c>
      <c r="J5724">
        <v>3</v>
      </c>
      <c r="K5724">
        <v>1</v>
      </c>
      <c r="L5724" t="s">
        <v>19838</v>
      </c>
    </row>
    <row r="5725" spans="1:12" x14ac:dyDescent="0.2">
      <c r="A5725" t="s">
        <v>19839</v>
      </c>
      <c r="B5725" t="s">
        <v>19840</v>
      </c>
      <c r="C5725" t="s">
        <v>19841</v>
      </c>
      <c r="D5725" t="s">
        <v>30</v>
      </c>
      <c r="E5725" t="s">
        <v>16</v>
      </c>
      <c r="F5725">
        <v>28054</v>
      </c>
      <c r="G5725">
        <v>35.2619969848</v>
      </c>
      <c r="H5725">
        <v>-81.138431942099999</v>
      </c>
      <c r="I5725">
        <v>5</v>
      </c>
      <c r="J5725">
        <v>5</v>
      </c>
      <c r="K5725">
        <v>1</v>
      </c>
      <c r="L5725" t="s">
        <v>19842</v>
      </c>
    </row>
    <row r="5726" spans="1:12" x14ac:dyDescent="0.2">
      <c r="A5726" t="s">
        <v>19843</v>
      </c>
      <c r="B5726" t="s">
        <v>19844</v>
      </c>
      <c r="C5726" t="s">
        <v>6784</v>
      </c>
      <c r="D5726" t="s">
        <v>39</v>
      </c>
      <c r="E5726" t="s">
        <v>16</v>
      </c>
      <c r="F5726">
        <v>28027</v>
      </c>
      <c r="G5726">
        <v>35.369720760299998</v>
      </c>
      <c r="H5726">
        <v>-80.723217353199999</v>
      </c>
      <c r="I5726">
        <v>2</v>
      </c>
      <c r="J5726">
        <v>34</v>
      </c>
      <c r="K5726">
        <v>0</v>
      </c>
      <c r="L5726" t="s">
        <v>19845</v>
      </c>
    </row>
    <row r="5727" spans="1:12" x14ac:dyDescent="0.2">
      <c r="A5727" t="s">
        <v>19846</v>
      </c>
      <c r="B5727" t="s">
        <v>19847</v>
      </c>
      <c r="C5727" t="s">
        <v>13997</v>
      </c>
      <c r="D5727" t="s">
        <v>21</v>
      </c>
      <c r="E5727" t="s">
        <v>16</v>
      </c>
      <c r="F5727">
        <v>28205</v>
      </c>
      <c r="G5727">
        <v>35.247799399999998</v>
      </c>
      <c r="H5727">
        <v>-80.804048199999997</v>
      </c>
      <c r="I5727">
        <v>4.5</v>
      </c>
      <c r="J5727">
        <v>12</v>
      </c>
      <c r="K5727">
        <v>0</v>
      </c>
      <c r="L5727" t="s">
        <v>19848</v>
      </c>
    </row>
    <row r="5728" spans="1:12" x14ac:dyDescent="0.2">
      <c r="A5728" t="s">
        <v>19849</v>
      </c>
      <c r="B5728" t="s">
        <v>19850</v>
      </c>
      <c r="C5728" t="s">
        <v>19851</v>
      </c>
      <c r="D5728" t="s">
        <v>39</v>
      </c>
      <c r="E5728" t="s">
        <v>16</v>
      </c>
      <c r="F5728">
        <v>28025</v>
      </c>
      <c r="G5728">
        <v>35.410553</v>
      </c>
      <c r="H5728">
        <v>-80.581354000000005</v>
      </c>
      <c r="I5728">
        <v>4.5</v>
      </c>
      <c r="J5728">
        <v>9</v>
      </c>
      <c r="K5728">
        <v>1</v>
      </c>
      <c r="L5728" t="s">
        <v>19852</v>
      </c>
    </row>
    <row r="5729" spans="1:12" x14ac:dyDescent="0.2">
      <c r="A5729" t="s">
        <v>19853</v>
      </c>
      <c r="B5729" t="s">
        <v>19854</v>
      </c>
      <c r="C5729" t="s">
        <v>19855</v>
      </c>
      <c r="D5729" t="s">
        <v>21</v>
      </c>
      <c r="E5729" t="s">
        <v>16</v>
      </c>
      <c r="F5729">
        <v>28208</v>
      </c>
      <c r="G5729">
        <v>35.232230509300003</v>
      </c>
      <c r="H5729">
        <v>-80.876715905400005</v>
      </c>
      <c r="I5729">
        <v>3.5</v>
      </c>
      <c r="J5729">
        <v>9</v>
      </c>
      <c r="K5729">
        <v>1</v>
      </c>
      <c r="L5729" t="s">
        <v>4441</v>
      </c>
    </row>
    <row r="5730" spans="1:12" x14ac:dyDescent="0.2">
      <c r="A5730" t="s">
        <v>19856</v>
      </c>
      <c r="B5730" t="s">
        <v>19857</v>
      </c>
      <c r="C5730" t="s">
        <v>19858</v>
      </c>
      <c r="D5730" t="s">
        <v>30</v>
      </c>
      <c r="E5730" t="s">
        <v>16</v>
      </c>
      <c r="F5730">
        <v>28054</v>
      </c>
      <c r="G5730">
        <v>35.262692600000001</v>
      </c>
      <c r="H5730">
        <v>-81.155152200000003</v>
      </c>
      <c r="I5730">
        <v>3</v>
      </c>
      <c r="J5730">
        <v>19</v>
      </c>
      <c r="K5730">
        <v>0</v>
      </c>
      <c r="L5730" t="s">
        <v>2905</v>
      </c>
    </row>
    <row r="5731" spans="1:12" x14ac:dyDescent="0.2">
      <c r="A5731" t="s">
        <v>19859</v>
      </c>
      <c r="B5731" t="s">
        <v>19860</v>
      </c>
      <c r="C5731" t="s">
        <v>19861</v>
      </c>
      <c r="D5731" t="s">
        <v>601</v>
      </c>
      <c r="E5731" t="s">
        <v>16</v>
      </c>
      <c r="F5731">
        <v>28083</v>
      </c>
      <c r="G5731">
        <v>35.449883999999997</v>
      </c>
      <c r="H5731">
        <v>-80.606943999999999</v>
      </c>
      <c r="I5731">
        <v>3</v>
      </c>
      <c r="J5731">
        <v>4</v>
      </c>
      <c r="K5731">
        <v>1</v>
      </c>
      <c r="L5731" t="s">
        <v>7790</v>
      </c>
    </row>
    <row r="5732" spans="1:12" x14ac:dyDescent="0.2">
      <c r="A5732" t="s">
        <v>19862</v>
      </c>
      <c r="B5732" t="s">
        <v>19863</v>
      </c>
      <c r="C5732" t="s">
        <v>4889</v>
      </c>
      <c r="D5732" t="s">
        <v>21</v>
      </c>
      <c r="E5732" t="s">
        <v>16</v>
      </c>
      <c r="F5732">
        <v>28208</v>
      </c>
      <c r="G5732">
        <v>35.190365999999997</v>
      </c>
      <c r="H5732">
        <v>-80.922471000000002</v>
      </c>
      <c r="I5732">
        <v>4</v>
      </c>
      <c r="J5732">
        <v>92</v>
      </c>
      <c r="K5732">
        <v>0</v>
      </c>
      <c r="L5732" t="s">
        <v>5827</v>
      </c>
    </row>
    <row r="5733" spans="1:12" x14ac:dyDescent="0.2">
      <c r="A5733" t="s">
        <v>19864</v>
      </c>
      <c r="B5733" t="s">
        <v>19865</v>
      </c>
      <c r="C5733" t="s">
        <v>9013</v>
      </c>
      <c r="D5733" t="s">
        <v>21</v>
      </c>
      <c r="E5733" t="s">
        <v>16</v>
      </c>
      <c r="F5733">
        <v>28270</v>
      </c>
      <c r="G5733">
        <v>35.138119345100002</v>
      </c>
      <c r="H5733">
        <v>-80.734557502399994</v>
      </c>
      <c r="I5733">
        <v>4</v>
      </c>
      <c r="J5733">
        <v>181</v>
      </c>
      <c r="K5733">
        <v>1</v>
      </c>
      <c r="L5733" t="s">
        <v>19866</v>
      </c>
    </row>
    <row r="5734" spans="1:12" x14ac:dyDescent="0.2">
      <c r="A5734" t="s">
        <v>19867</v>
      </c>
      <c r="B5734" t="s">
        <v>19868</v>
      </c>
      <c r="C5734" t="s">
        <v>19869</v>
      </c>
      <c r="D5734" t="s">
        <v>21</v>
      </c>
      <c r="E5734" t="s">
        <v>16</v>
      </c>
      <c r="F5734">
        <v>28205</v>
      </c>
      <c r="G5734">
        <v>35.216138000000001</v>
      </c>
      <c r="H5734">
        <v>-80.814730999999995</v>
      </c>
      <c r="I5734">
        <v>5</v>
      </c>
      <c r="J5734">
        <v>3</v>
      </c>
      <c r="K5734">
        <v>1</v>
      </c>
      <c r="L5734" t="s">
        <v>19870</v>
      </c>
    </row>
    <row r="5735" spans="1:12" x14ac:dyDescent="0.2">
      <c r="A5735" t="s">
        <v>19871</v>
      </c>
      <c r="B5735" t="s">
        <v>19872</v>
      </c>
      <c r="C5735" t="s">
        <v>19873</v>
      </c>
      <c r="D5735" t="s">
        <v>135</v>
      </c>
      <c r="E5735" t="s">
        <v>16</v>
      </c>
      <c r="F5735">
        <v>28104</v>
      </c>
      <c r="G5735">
        <v>35.1412409</v>
      </c>
      <c r="H5735">
        <v>-80.622935299999995</v>
      </c>
      <c r="I5735">
        <v>4</v>
      </c>
      <c r="J5735">
        <v>3</v>
      </c>
      <c r="K5735">
        <v>1</v>
      </c>
      <c r="L5735" t="s">
        <v>3822</v>
      </c>
    </row>
    <row r="5736" spans="1:12" x14ac:dyDescent="0.2">
      <c r="A5736" t="s">
        <v>19874</v>
      </c>
      <c r="B5736" t="s">
        <v>1765</v>
      </c>
      <c r="C5736" t="s">
        <v>19875</v>
      </c>
      <c r="D5736" t="s">
        <v>39</v>
      </c>
      <c r="E5736" t="s">
        <v>16</v>
      </c>
      <c r="F5736">
        <v>28027</v>
      </c>
      <c r="G5736">
        <v>35.396274141299997</v>
      </c>
      <c r="H5736">
        <v>-80.661373630100002</v>
      </c>
      <c r="I5736">
        <v>4.5</v>
      </c>
      <c r="J5736">
        <v>28</v>
      </c>
      <c r="K5736">
        <v>1</v>
      </c>
      <c r="L5736" t="s">
        <v>2198</v>
      </c>
    </row>
    <row r="5737" spans="1:12" x14ac:dyDescent="0.2">
      <c r="A5737" t="s">
        <v>19876</v>
      </c>
      <c r="B5737" t="s">
        <v>9846</v>
      </c>
      <c r="C5737" t="s">
        <v>19877</v>
      </c>
      <c r="D5737" t="s">
        <v>21</v>
      </c>
      <c r="E5737" t="s">
        <v>16</v>
      </c>
      <c r="F5737">
        <v>28227</v>
      </c>
      <c r="G5737">
        <v>35.145614000000002</v>
      </c>
      <c r="H5737">
        <v>-80.724689999999995</v>
      </c>
      <c r="I5737">
        <v>4.5</v>
      </c>
      <c r="J5737">
        <v>31</v>
      </c>
      <c r="K5737">
        <v>1</v>
      </c>
      <c r="L5737" t="s">
        <v>19878</v>
      </c>
    </row>
    <row r="5738" spans="1:12" x14ac:dyDescent="0.2">
      <c r="A5738" t="s">
        <v>19879</v>
      </c>
      <c r="B5738" t="s">
        <v>19880</v>
      </c>
      <c r="C5738" t="s">
        <v>13574</v>
      </c>
      <c r="D5738" t="s">
        <v>21</v>
      </c>
      <c r="E5738" t="s">
        <v>16</v>
      </c>
      <c r="F5738">
        <v>28277</v>
      </c>
      <c r="G5738">
        <v>35.053708510600003</v>
      </c>
      <c r="H5738">
        <v>-80.815110232699993</v>
      </c>
      <c r="I5738">
        <v>3.5</v>
      </c>
      <c r="J5738">
        <v>14</v>
      </c>
      <c r="K5738">
        <v>0</v>
      </c>
      <c r="L5738" t="s">
        <v>485</v>
      </c>
    </row>
    <row r="5739" spans="1:12" x14ac:dyDescent="0.2">
      <c r="A5739" t="s">
        <v>19881</v>
      </c>
      <c r="B5739" t="s">
        <v>19882</v>
      </c>
      <c r="C5739" t="s">
        <v>2908</v>
      </c>
      <c r="D5739" t="s">
        <v>21</v>
      </c>
      <c r="E5739" t="s">
        <v>16</v>
      </c>
      <c r="F5739">
        <v>28204</v>
      </c>
      <c r="G5739">
        <v>35.297603000000002</v>
      </c>
      <c r="H5739">
        <v>-81.016171499999999</v>
      </c>
      <c r="I5739">
        <v>3</v>
      </c>
      <c r="J5739">
        <v>20</v>
      </c>
      <c r="K5739">
        <v>0</v>
      </c>
      <c r="L5739" t="s">
        <v>1353</v>
      </c>
    </row>
    <row r="5740" spans="1:12" x14ac:dyDescent="0.2">
      <c r="A5740" t="s">
        <v>19883</v>
      </c>
      <c r="B5740" t="s">
        <v>19884</v>
      </c>
      <c r="C5740" t="s">
        <v>19885</v>
      </c>
      <c r="D5740" t="s">
        <v>26</v>
      </c>
      <c r="E5740" t="s">
        <v>16</v>
      </c>
      <c r="F5740">
        <v>28078</v>
      </c>
      <c r="G5740">
        <v>35.440967200000003</v>
      </c>
      <c r="H5740">
        <v>-80.872413800000004</v>
      </c>
      <c r="I5740">
        <v>2.5</v>
      </c>
      <c r="J5740">
        <v>78</v>
      </c>
      <c r="K5740">
        <v>1</v>
      </c>
      <c r="L5740" t="s">
        <v>147</v>
      </c>
    </row>
    <row r="5741" spans="1:12" x14ac:dyDescent="0.2">
      <c r="A5741" t="s">
        <v>19886</v>
      </c>
      <c r="B5741" t="s">
        <v>19887</v>
      </c>
      <c r="C5741" t="s">
        <v>19888</v>
      </c>
      <c r="D5741" t="s">
        <v>26</v>
      </c>
      <c r="E5741" t="s">
        <v>16</v>
      </c>
      <c r="F5741">
        <v>28078</v>
      </c>
      <c r="G5741">
        <v>35.443546499999997</v>
      </c>
      <c r="H5741">
        <v>-80.895321999999993</v>
      </c>
      <c r="I5741">
        <v>2.5</v>
      </c>
      <c r="J5741">
        <v>3</v>
      </c>
      <c r="K5741">
        <v>1</v>
      </c>
      <c r="L5741" t="s">
        <v>19889</v>
      </c>
    </row>
    <row r="5742" spans="1:12" x14ac:dyDescent="0.2">
      <c r="A5742" t="s">
        <v>19890</v>
      </c>
      <c r="B5742" t="s">
        <v>19891</v>
      </c>
      <c r="C5742" t="s">
        <v>14212</v>
      </c>
      <c r="D5742" t="s">
        <v>21</v>
      </c>
      <c r="E5742" t="s">
        <v>16</v>
      </c>
      <c r="F5742">
        <v>28203</v>
      </c>
      <c r="G5742">
        <v>35.227733200000003</v>
      </c>
      <c r="H5742">
        <v>-80.837323400000002</v>
      </c>
      <c r="I5742">
        <v>4</v>
      </c>
      <c r="J5742">
        <v>5</v>
      </c>
      <c r="K5742">
        <v>0</v>
      </c>
      <c r="L5742" t="s">
        <v>19892</v>
      </c>
    </row>
    <row r="5743" spans="1:12" x14ac:dyDescent="0.2">
      <c r="A5743" t="e">
        <f>-BplplCOayCupKnRVZcclw</f>
        <v>#NAME?</v>
      </c>
      <c r="B5743" t="s">
        <v>860</v>
      </c>
      <c r="C5743" t="s">
        <v>19893</v>
      </c>
      <c r="D5743" t="s">
        <v>39</v>
      </c>
      <c r="E5743" t="s">
        <v>16</v>
      </c>
      <c r="F5743">
        <v>28026</v>
      </c>
      <c r="G5743">
        <v>35.439607000000002</v>
      </c>
      <c r="H5743">
        <v>-80.607247000000001</v>
      </c>
      <c r="I5743">
        <v>2.5</v>
      </c>
      <c r="J5743">
        <v>25</v>
      </c>
      <c r="K5743">
        <v>1</v>
      </c>
      <c r="L5743" t="s">
        <v>19894</v>
      </c>
    </row>
    <row r="5744" spans="1:12" x14ac:dyDescent="0.2">
      <c r="A5744" t="s">
        <v>19895</v>
      </c>
      <c r="B5744" t="s">
        <v>19896</v>
      </c>
      <c r="C5744" t="s">
        <v>19897</v>
      </c>
      <c r="D5744" t="s">
        <v>21</v>
      </c>
      <c r="E5744" t="s">
        <v>16</v>
      </c>
      <c r="F5744">
        <v>28202</v>
      </c>
      <c r="G5744">
        <v>35.2199223</v>
      </c>
      <c r="H5744">
        <v>-80.842556799999997</v>
      </c>
      <c r="I5744">
        <v>4</v>
      </c>
      <c r="J5744">
        <v>46</v>
      </c>
      <c r="K5744">
        <v>1</v>
      </c>
      <c r="L5744" t="s">
        <v>3004</v>
      </c>
    </row>
    <row r="5745" spans="1:12" x14ac:dyDescent="0.2">
      <c r="A5745" t="s">
        <v>19898</v>
      </c>
      <c r="B5745" t="s">
        <v>19899</v>
      </c>
      <c r="C5745" t="s">
        <v>19900</v>
      </c>
      <c r="D5745" t="s">
        <v>21</v>
      </c>
      <c r="E5745" t="s">
        <v>16</v>
      </c>
      <c r="F5745">
        <v>28210</v>
      </c>
      <c r="G5745">
        <v>35.107171600000001</v>
      </c>
      <c r="H5745">
        <v>-80.852157899999995</v>
      </c>
      <c r="I5745">
        <v>4.5</v>
      </c>
      <c r="J5745">
        <v>8</v>
      </c>
      <c r="K5745">
        <v>1</v>
      </c>
      <c r="L5745" t="s">
        <v>19901</v>
      </c>
    </row>
    <row r="5746" spans="1:12" x14ac:dyDescent="0.2">
      <c r="A5746" t="s">
        <v>19902</v>
      </c>
      <c r="B5746" t="s">
        <v>3193</v>
      </c>
      <c r="C5746" t="s">
        <v>19903</v>
      </c>
      <c r="D5746" t="s">
        <v>21</v>
      </c>
      <c r="E5746" t="s">
        <v>16</v>
      </c>
      <c r="F5746">
        <v>28211</v>
      </c>
      <c r="G5746">
        <v>35.176748353599997</v>
      </c>
      <c r="H5746">
        <v>-80.802029371299994</v>
      </c>
      <c r="I5746">
        <v>3</v>
      </c>
      <c r="J5746">
        <v>13</v>
      </c>
      <c r="K5746">
        <v>1</v>
      </c>
      <c r="L5746" t="s">
        <v>1319</v>
      </c>
    </row>
    <row r="5747" spans="1:12" x14ac:dyDescent="0.2">
      <c r="A5747" t="s">
        <v>19904</v>
      </c>
      <c r="B5747" t="s">
        <v>19905</v>
      </c>
      <c r="C5747" t="s">
        <v>2311</v>
      </c>
      <c r="D5747" t="s">
        <v>21</v>
      </c>
      <c r="E5747" t="s">
        <v>16</v>
      </c>
      <c r="F5747">
        <v>28204</v>
      </c>
      <c r="G5747">
        <v>35.218922372900003</v>
      </c>
      <c r="H5747">
        <v>-80.836153440199993</v>
      </c>
      <c r="I5747">
        <v>3</v>
      </c>
      <c r="J5747">
        <v>33</v>
      </c>
      <c r="K5747">
        <v>1</v>
      </c>
      <c r="L5747" t="s">
        <v>19906</v>
      </c>
    </row>
    <row r="5748" spans="1:12" x14ac:dyDescent="0.2">
      <c r="A5748" t="s">
        <v>19907</v>
      </c>
      <c r="B5748" t="s">
        <v>3193</v>
      </c>
      <c r="C5748" t="s">
        <v>9454</v>
      </c>
      <c r="D5748" t="s">
        <v>39</v>
      </c>
      <c r="E5748" t="s">
        <v>16</v>
      </c>
      <c r="F5748">
        <v>28027</v>
      </c>
      <c r="G5748">
        <v>35.419263700000002</v>
      </c>
      <c r="H5748">
        <v>-80.677372399999996</v>
      </c>
      <c r="I5748">
        <v>2</v>
      </c>
      <c r="J5748">
        <v>4</v>
      </c>
      <c r="K5748">
        <v>1</v>
      </c>
      <c r="L5748" t="s">
        <v>1319</v>
      </c>
    </row>
    <row r="5749" spans="1:12" x14ac:dyDescent="0.2">
      <c r="A5749" t="s">
        <v>19908</v>
      </c>
      <c r="B5749" t="s">
        <v>19909</v>
      </c>
      <c r="C5749" t="s">
        <v>19910</v>
      </c>
      <c r="D5749" t="s">
        <v>26</v>
      </c>
      <c r="E5749" t="s">
        <v>16</v>
      </c>
      <c r="F5749">
        <v>28078</v>
      </c>
      <c r="G5749">
        <v>35.407525999999997</v>
      </c>
      <c r="H5749">
        <v>-80.863166000000007</v>
      </c>
      <c r="I5749">
        <v>4.5</v>
      </c>
      <c r="J5749">
        <v>390</v>
      </c>
      <c r="K5749">
        <v>1</v>
      </c>
      <c r="L5749" t="s">
        <v>19911</v>
      </c>
    </row>
    <row r="5750" spans="1:12" x14ac:dyDescent="0.2">
      <c r="A5750" t="s">
        <v>19912</v>
      </c>
      <c r="B5750" t="s">
        <v>19913</v>
      </c>
      <c r="C5750" t="s">
        <v>19914</v>
      </c>
      <c r="D5750" t="s">
        <v>21</v>
      </c>
      <c r="E5750" t="s">
        <v>16</v>
      </c>
      <c r="F5750">
        <v>28280</v>
      </c>
      <c r="G5750">
        <v>35.226832038300003</v>
      </c>
      <c r="H5750">
        <v>-80.843057363599996</v>
      </c>
      <c r="I5750">
        <v>3.5</v>
      </c>
      <c r="J5750">
        <v>25</v>
      </c>
      <c r="K5750">
        <v>1</v>
      </c>
      <c r="L5750" t="s">
        <v>19915</v>
      </c>
    </row>
    <row r="5751" spans="1:12" x14ac:dyDescent="0.2">
      <c r="A5751" t="s">
        <v>19916</v>
      </c>
      <c r="B5751" t="s">
        <v>19917</v>
      </c>
      <c r="C5751" t="s">
        <v>19918</v>
      </c>
      <c r="D5751" t="s">
        <v>21</v>
      </c>
      <c r="E5751" t="s">
        <v>16</v>
      </c>
      <c r="F5751">
        <v>28277</v>
      </c>
      <c r="G5751">
        <v>35.050957725700002</v>
      </c>
      <c r="H5751">
        <v>-80.766366083400001</v>
      </c>
      <c r="I5751">
        <v>4</v>
      </c>
      <c r="J5751">
        <v>141</v>
      </c>
      <c r="K5751">
        <v>1</v>
      </c>
      <c r="L5751" t="s">
        <v>3257</v>
      </c>
    </row>
    <row r="5752" spans="1:12" x14ac:dyDescent="0.2">
      <c r="A5752" t="s">
        <v>19919</v>
      </c>
      <c r="B5752" t="s">
        <v>19920</v>
      </c>
      <c r="C5752" t="s">
        <v>19921</v>
      </c>
      <c r="D5752" t="s">
        <v>21</v>
      </c>
      <c r="E5752" t="s">
        <v>16</v>
      </c>
      <c r="F5752">
        <v>28262</v>
      </c>
      <c r="G5752">
        <v>35.327244999999998</v>
      </c>
      <c r="H5752">
        <v>-80.738819000000007</v>
      </c>
      <c r="I5752">
        <v>4</v>
      </c>
      <c r="J5752">
        <v>60</v>
      </c>
      <c r="K5752">
        <v>1</v>
      </c>
      <c r="L5752" t="s">
        <v>709</v>
      </c>
    </row>
    <row r="5753" spans="1:12" x14ac:dyDescent="0.2">
      <c r="A5753" t="s">
        <v>19922</v>
      </c>
      <c r="B5753" t="s">
        <v>19923</v>
      </c>
      <c r="C5753" t="s">
        <v>19924</v>
      </c>
      <c r="D5753" t="s">
        <v>135</v>
      </c>
      <c r="E5753" t="s">
        <v>16</v>
      </c>
      <c r="F5753">
        <v>28105</v>
      </c>
      <c r="G5753">
        <v>35.138893000000003</v>
      </c>
      <c r="H5753">
        <v>-80.718377000000004</v>
      </c>
      <c r="I5753">
        <v>3</v>
      </c>
      <c r="J5753">
        <v>61</v>
      </c>
      <c r="K5753">
        <v>1</v>
      </c>
      <c r="L5753" t="s">
        <v>19925</v>
      </c>
    </row>
    <row r="5754" spans="1:12" x14ac:dyDescent="0.2">
      <c r="A5754" t="s">
        <v>19926</v>
      </c>
      <c r="B5754" t="s">
        <v>19927</v>
      </c>
      <c r="C5754" t="s">
        <v>19928</v>
      </c>
      <c r="D5754" t="s">
        <v>21</v>
      </c>
      <c r="E5754" t="s">
        <v>16</v>
      </c>
      <c r="F5754">
        <v>28269</v>
      </c>
      <c r="G5754">
        <v>35.345418000000002</v>
      </c>
      <c r="H5754">
        <v>-80.844266000000005</v>
      </c>
      <c r="I5754">
        <v>4</v>
      </c>
      <c r="J5754">
        <v>4</v>
      </c>
      <c r="K5754">
        <v>1</v>
      </c>
      <c r="L5754" t="s">
        <v>19929</v>
      </c>
    </row>
    <row r="5755" spans="1:12" x14ac:dyDescent="0.2">
      <c r="A5755" t="s">
        <v>19930</v>
      </c>
      <c r="B5755" t="s">
        <v>19931</v>
      </c>
      <c r="C5755" t="s">
        <v>19932</v>
      </c>
      <c r="D5755" t="s">
        <v>21</v>
      </c>
      <c r="E5755" t="s">
        <v>16</v>
      </c>
      <c r="F5755">
        <v>28204</v>
      </c>
      <c r="G5755">
        <v>35.214293400000003</v>
      </c>
      <c r="H5755">
        <v>-80.833237600000004</v>
      </c>
      <c r="I5755">
        <v>3.5</v>
      </c>
      <c r="J5755">
        <v>9</v>
      </c>
      <c r="K5755">
        <v>1</v>
      </c>
      <c r="L5755" t="s">
        <v>19933</v>
      </c>
    </row>
    <row r="5756" spans="1:12" x14ac:dyDescent="0.2">
      <c r="A5756" t="s">
        <v>19934</v>
      </c>
      <c r="B5756" t="s">
        <v>19935</v>
      </c>
      <c r="C5756" t="s">
        <v>19936</v>
      </c>
      <c r="D5756" t="s">
        <v>39</v>
      </c>
      <c r="E5756" t="s">
        <v>16</v>
      </c>
      <c r="F5756">
        <v>28027</v>
      </c>
      <c r="G5756">
        <v>35.368188000000004</v>
      </c>
      <c r="H5756">
        <v>-80.721779999999995</v>
      </c>
      <c r="I5756">
        <v>3</v>
      </c>
      <c r="J5756">
        <v>7</v>
      </c>
      <c r="K5756">
        <v>1</v>
      </c>
      <c r="L5756" t="s">
        <v>19937</v>
      </c>
    </row>
    <row r="5757" spans="1:12" x14ac:dyDescent="0.2">
      <c r="A5757" t="s">
        <v>19938</v>
      </c>
      <c r="B5757" t="s">
        <v>9942</v>
      </c>
      <c r="C5757" t="s">
        <v>19939</v>
      </c>
      <c r="D5757" t="s">
        <v>21</v>
      </c>
      <c r="E5757" t="s">
        <v>16</v>
      </c>
      <c r="F5757">
        <v>28211</v>
      </c>
      <c r="G5757">
        <v>35.171763499999997</v>
      </c>
      <c r="H5757">
        <v>-80.806208600000005</v>
      </c>
      <c r="I5757">
        <v>4</v>
      </c>
      <c r="J5757">
        <v>369</v>
      </c>
      <c r="K5757">
        <v>1</v>
      </c>
      <c r="L5757" t="s">
        <v>19940</v>
      </c>
    </row>
    <row r="5758" spans="1:12" x14ac:dyDescent="0.2">
      <c r="A5758" t="s">
        <v>19941</v>
      </c>
      <c r="B5758" t="s">
        <v>9511</v>
      </c>
      <c r="C5758" t="s">
        <v>19942</v>
      </c>
      <c r="D5758" t="s">
        <v>135</v>
      </c>
      <c r="E5758" t="s">
        <v>16</v>
      </c>
      <c r="F5758">
        <v>28105</v>
      </c>
      <c r="G5758">
        <v>35.129300000000001</v>
      </c>
      <c r="H5758">
        <v>-80.702775000000003</v>
      </c>
      <c r="I5758">
        <v>2</v>
      </c>
      <c r="J5758">
        <v>4</v>
      </c>
      <c r="K5758">
        <v>0</v>
      </c>
      <c r="L5758" t="s">
        <v>8367</v>
      </c>
    </row>
    <row r="5759" spans="1:12" x14ac:dyDescent="0.2">
      <c r="A5759" t="s">
        <v>19943</v>
      </c>
      <c r="B5759" t="s">
        <v>2075</v>
      </c>
      <c r="C5759" t="s">
        <v>8501</v>
      </c>
      <c r="D5759" t="s">
        <v>135</v>
      </c>
      <c r="E5759" t="s">
        <v>16</v>
      </c>
      <c r="F5759">
        <v>28105</v>
      </c>
      <c r="G5759">
        <v>35.081856999999999</v>
      </c>
      <c r="H5759">
        <v>-80.729730000000004</v>
      </c>
      <c r="I5759">
        <v>2.5</v>
      </c>
      <c r="J5759">
        <v>3</v>
      </c>
      <c r="K5759">
        <v>1</v>
      </c>
      <c r="L5759" t="s">
        <v>1453</v>
      </c>
    </row>
    <row r="5760" spans="1:12" x14ac:dyDescent="0.2">
      <c r="A5760" t="s">
        <v>19944</v>
      </c>
      <c r="B5760" t="s">
        <v>19945</v>
      </c>
      <c r="C5760" t="s">
        <v>19946</v>
      </c>
      <c r="D5760" t="s">
        <v>21</v>
      </c>
      <c r="E5760" t="s">
        <v>16</v>
      </c>
      <c r="F5760">
        <v>28204</v>
      </c>
      <c r="G5760">
        <v>35.213949900000003</v>
      </c>
      <c r="H5760">
        <v>-80.828652700000006</v>
      </c>
      <c r="I5760">
        <v>4.5</v>
      </c>
      <c r="J5760">
        <v>9</v>
      </c>
      <c r="K5760">
        <v>0</v>
      </c>
      <c r="L5760" t="s">
        <v>19947</v>
      </c>
    </row>
    <row r="5761" spans="1:12" x14ac:dyDescent="0.2">
      <c r="A5761" t="s">
        <v>19948</v>
      </c>
      <c r="B5761" t="s">
        <v>19949</v>
      </c>
      <c r="C5761" t="s">
        <v>692</v>
      </c>
      <c r="D5761" t="s">
        <v>39</v>
      </c>
      <c r="E5761" t="s">
        <v>16</v>
      </c>
      <c r="F5761">
        <v>28027</v>
      </c>
      <c r="G5761">
        <v>35.361001199999997</v>
      </c>
      <c r="H5761">
        <v>-80.711566099999999</v>
      </c>
      <c r="I5761">
        <v>3.5</v>
      </c>
      <c r="J5761">
        <v>275</v>
      </c>
      <c r="K5761">
        <v>1</v>
      </c>
      <c r="L5761" t="s">
        <v>19950</v>
      </c>
    </row>
    <row r="5762" spans="1:12" x14ac:dyDescent="0.2">
      <c r="A5762" t="s">
        <v>19951</v>
      </c>
      <c r="B5762" t="s">
        <v>19952</v>
      </c>
      <c r="C5762" t="s">
        <v>19953</v>
      </c>
      <c r="D5762" t="s">
        <v>21</v>
      </c>
      <c r="E5762" t="s">
        <v>16</v>
      </c>
      <c r="F5762">
        <v>28277</v>
      </c>
      <c r="G5762">
        <v>35.0879149222</v>
      </c>
      <c r="H5762">
        <v>-80.854226131900006</v>
      </c>
      <c r="I5762">
        <v>2.5</v>
      </c>
      <c r="J5762">
        <v>3</v>
      </c>
      <c r="K5762">
        <v>1</v>
      </c>
      <c r="L5762" t="s">
        <v>19954</v>
      </c>
    </row>
    <row r="5763" spans="1:12" x14ac:dyDescent="0.2">
      <c r="A5763" t="s">
        <v>19955</v>
      </c>
      <c r="B5763" t="s">
        <v>19956</v>
      </c>
      <c r="C5763" t="s">
        <v>19957</v>
      </c>
      <c r="D5763" t="s">
        <v>21</v>
      </c>
      <c r="E5763" t="s">
        <v>16</v>
      </c>
      <c r="F5763">
        <v>28213</v>
      </c>
      <c r="G5763">
        <v>35.254686</v>
      </c>
      <c r="H5763">
        <v>-80.793514999999999</v>
      </c>
      <c r="I5763">
        <v>4</v>
      </c>
      <c r="J5763">
        <v>47</v>
      </c>
      <c r="K5763">
        <v>1</v>
      </c>
      <c r="L5763" t="s">
        <v>4168</v>
      </c>
    </row>
    <row r="5764" spans="1:12" x14ac:dyDescent="0.2">
      <c r="A5764" t="s">
        <v>19958</v>
      </c>
      <c r="B5764" t="s">
        <v>19959</v>
      </c>
      <c r="C5764" t="s">
        <v>19960</v>
      </c>
      <c r="D5764" t="s">
        <v>30</v>
      </c>
      <c r="E5764" t="s">
        <v>16</v>
      </c>
      <c r="F5764">
        <v>28056</v>
      </c>
      <c r="G5764">
        <v>35.260086600000001</v>
      </c>
      <c r="H5764">
        <v>-81.126267900000002</v>
      </c>
      <c r="I5764">
        <v>2.5</v>
      </c>
      <c r="J5764">
        <v>4</v>
      </c>
      <c r="K5764">
        <v>1</v>
      </c>
      <c r="L5764" t="s">
        <v>19019</v>
      </c>
    </row>
    <row r="5765" spans="1:12" x14ac:dyDescent="0.2">
      <c r="A5765" t="s">
        <v>19961</v>
      </c>
      <c r="B5765" t="s">
        <v>19962</v>
      </c>
      <c r="C5765" t="s">
        <v>19963</v>
      </c>
      <c r="D5765" t="s">
        <v>21</v>
      </c>
      <c r="E5765" t="s">
        <v>16</v>
      </c>
      <c r="F5765">
        <v>28216</v>
      </c>
      <c r="G5765">
        <v>35.337860300000003</v>
      </c>
      <c r="H5765">
        <v>-80.853625800000003</v>
      </c>
      <c r="I5765">
        <v>2.5</v>
      </c>
      <c r="J5765">
        <v>11</v>
      </c>
      <c r="K5765">
        <v>1</v>
      </c>
      <c r="L5765" t="s">
        <v>901</v>
      </c>
    </row>
    <row r="5766" spans="1:12" x14ac:dyDescent="0.2">
      <c r="A5766" t="s">
        <v>19964</v>
      </c>
      <c r="B5766" t="s">
        <v>19965</v>
      </c>
      <c r="C5766" t="s">
        <v>19966</v>
      </c>
      <c r="D5766" t="s">
        <v>21</v>
      </c>
      <c r="E5766" t="s">
        <v>16</v>
      </c>
      <c r="F5766">
        <v>28206</v>
      </c>
      <c r="G5766">
        <v>35.242970100000001</v>
      </c>
      <c r="H5766">
        <v>-80.836411299999995</v>
      </c>
      <c r="I5766">
        <v>2</v>
      </c>
      <c r="J5766">
        <v>3</v>
      </c>
      <c r="K5766">
        <v>1</v>
      </c>
      <c r="L5766" t="s">
        <v>19967</v>
      </c>
    </row>
    <row r="5767" spans="1:12" x14ac:dyDescent="0.2">
      <c r="A5767" t="s">
        <v>19968</v>
      </c>
      <c r="B5767" t="s">
        <v>19969</v>
      </c>
      <c r="C5767" t="s">
        <v>19970</v>
      </c>
      <c r="D5767" t="s">
        <v>21</v>
      </c>
      <c r="E5767" t="s">
        <v>16</v>
      </c>
      <c r="F5767">
        <v>28226</v>
      </c>
      <c r="G5767">
        <v>35.086145000000002</v>
      </c>
      <c r="H5767">
        <v>-80.849974000000003</v>
      </c>
      <c r="I5767">
        <v>3</v>
      </c>
      <c r="J5767">
        <v>22</v>
      </c>
      <c r="K5767">
        <v>1</v>
      </c>
      <c r="L5767" t="s">
        <v>19971</v>
      </c>
    </row>
    <row r="5768" spans="1:12" x14ac:dyDescent="0.2">
      <c r="A5768" t="s">
        <v>19972</v>
      </c>
      <c r="B5768" t="s">
        <v>19973</v>
      </c>
      <c r="C5768" t="s">
        <v>19974</v>
      </c>
      <c r="D5768" t="s">
        <v>21</v>
      </c>
      <c r="E5768" t="s">
        <v>16</v>
      </c>
      <c r="F5768">
        <v>28270</v>
      </c>
      <c r="G5768">
        <v>35.138953000000001</v>
      </c>
      <c r="H5768">
        <v>-80.740759999999995</v>
      </c>
      <c r="I5768">
        <v>4.5</v>
      </c>
      <c r="J5768">
        <v>5</v>
      </c>
      <c r="K5768">
        <v>0</v>
      </c>
      <c r="L5768" t="s">
        <v>19975</v>
      </c>
    </row>
    <row r="5769" spans="1:12" x14ac:dyDescent="0.2">
      <c r="A5769" t="s">
        <v>19976</v>
      </c>
      <c r="B5769" t="s">
        <v>19977</v>
      </c>
      <c r="C5769" t="s">
        <v>19978</v>
      </c>
      <c r="D5769" t="s">
        <v>21</v>
      </c>
      <c r="E5769" t="s">
        <v>16</v>
      </c>
      <c r="F5769">
        <v>28270</v>
      </c>
      <c r="G5769">
        <v>35.145459700000004</v>
      </c>
      <c r="H5769">
        <v>-80.7409076</v>
      </c>
      <c r="I5769">
        <v>3.5</v>
      </c>
      <c r="J5769">
        <v>3</v>
      </c>
      <c r="K5769">
        <v>1</v>
      </c>
      <c r="L5769" t="s">
        <v>19979</v>
      </c>
    </row>
    <row r="5770" spans="1:12" x14ac:dyDescent="0.2">
      <c r="A5770" t="s">
        <v>19980</v>
      </c>
      <c r="B5770" t="s">
        <v>19981</v>
      </c>
      <c r="C5770" t="s">
        <v>19982</v>
      </c>
      <c r="D5770" t="s">
        <v>21</v>
      </c>
      <c r="E5770" t="s">
        <v>16</v>
      </c>
      <c r="F5770">
        <v>28262</v>
      </c>
      <c r="G5770">
        <v>35.30189</v>
      </c>
      <c r="H5770">
        <v>-80.801306999999994</v>
      </c>
      <c r="I5770">
        <v>3.5</v>
      </c>
      <c r="J5770">
        <v>4</v>
      </c>
      <c r="K5770">
        <v>1</v>
      </c>
      <c r="L5770" t="s">
        <v>19983</v>
      </c>
    </row>
    <row r="5771" spans="1:12" x14ac:dyDescent="0.2">
      <c r="A5771" t="s">
        <v>19984</v>
      </c>
      <c r="B5771" t="s">
        <v>19985</v>
      </c>
      <c r="C5771" t="s">
        <v>19986</v>
      </c>
      <c r="D5771" t="s">
        <v>21</v>
      </c>
      <c r="E5771" t="s">
        <v>16</v>
      </c>
      <c r="F5771">
        <v>28273</v>
      </c>
      <c r="G5771">
        <v>35.133062799999998</v>
      </c>
      <c r="H5771">
        <v>-80.910836200000006</v>
      </c>
      <c r="I5771">
        <v>4</v>
      </c>
      <c r="J5771">
        <v>5</v>
      </c>
      <c r="K5771">
        <v>1</v>
      </c>
      <c r="L5771" t="s">
        <v>19987</v>
      </c>
    </row>
    <row r="5772" spans="1:12" x14ac:dyDescent="0.2">
      <c r="A5772" t="s">
        <v>19988</v>
      </c>
      <c r="B5772" t="s">
        <v>19989</v>
      </c>
      <c r="C5772" t="s">
        <v>19990</v>
      </c>
      <c r="D5772" t="s">
        <v>588</v>
      </c>
      <c r="E5772" t="s">
        <v>16</v>
      </c>
      <c r="F5772">
        <v>28110</v>
      </c>
      <c r="G5772">
        <v>35.0236594</v>
      </c>
      <c r="H5772">
        <v>-80.650157899999996</v>
      </c>
      <c r="I5772">
        <v>5</v>
      </c>
      <c r="J5772">
        <v>3</v>
      </c>
      <c r="K5772">
        <v>1</v>
      </c>
      <c r="L5772" t="s">
        <v>19991</v>
      </c>
    </row>
    <row r="5773" spans="1:12" x14ac:dyDescent="0.2">
      <c r="A5773" t="s">
        <v>19992</v>
      </c>
      <c r="B5773" t="s">
        <v>19993</v>
      </c>
      <c r="C5773" t="s">
        <v>15874</v>
      </c>
      <c r="D5773" t="s">
        <v>26</v>
      </c>
      <c r="E5773" t="s">
        <v>16</v>
      </c>
      <c r="F5773">
        <v>28078</v>
      </c>
      <c r="G5773">
        <v>35.405484399999999</v>
      </c>
      <c r="H5773">
        <v>-80.865366899999998</v>
      </c>
      <c r="I5773">
        <v>4</v>
      </c>
      <c r="J5773">
        <v>4</v>
      </c>
      <c r="K5773">
        <v>1</v>
      </c>
      <c r="L5773" t="s">
        <v>19994</v>
      </c>
    </row>
    <row r="5774" spans="1:12" x14ac:dyDescent="0.2">
      <c r="A5774" t="s">
        <v>19995</v>
      </c>
      <c r="B5774" t="s">
        <v>19996</v>
      </c>
      <c r="C5774" t="s">
        <v>2160</v>
      </c>
      <c r="D5774" t="s">
        <v>295</v>
      </c>
      <c r="E5774" t="s">
        <v>16</v>
      </c>
      <c r="F5774">
        <v>28134</v>
      </c>
      <c r="G5774">
        <v>35.0822</v>
      </c>
      <c r="H5774">
        <v>-80.877224200000001</v>
      </c>
      <c r="I5774">
        <v>3</v>
      </c>
      <c r="J5774">
        <v>11</v>
      </c>
      <c r="K5774">
        <v>1</v>
      </c>
      <c r="L5774" t="s">
        <v>19997</v>
      </c>
    </row>
    <row r="5775" spans="1:12" x14ac:dyDescent="0.2">
      <c r="A5775" t="s">
        <v>19998</v>
      </c>
      <c r="B5775" t="s">
        <v>19999</v>
      </c>
      <c r="C5775" t="s">
        <v>20000</v>
      </c>
      <c r="D5775" t="s">
        <v>21</v>
      </c>
      <c r="E5775" t="s">
        <v>16</v>
      </c>
      <c r="F5775">
        <v>28203</v>
      </c>
      <c r="G5775">
        <v>35.2119207</v>
      </c>
      <c r="H5775">
        <v>-80.864045300000001</v>
      </c>
      <c r="I5775">
        <v>4</v>
      </c>
      <c r="J5775">
        <v>9</v>
      </c>
      <c r="K5775">
        <v>1</v>
      </c>
      <c r="L5775" t="s">
        <v>1041</v>
      </c>
    </row>
    <row r="5776" spans="1:12" x14ac:dyDescent="0.2">
      <c r="A5776" t="s">
        <v>20001</v>
      </c>
      <c r="B5776" t="s">
        <v>20002</v>
      </c>
      <c r="C5776" t="s">
        <v>20003</v>
      </c>
      <c r="D5776" t="s">
        <v>21</v>
      </c>
      <c r="E5776" t="s">
        <v>16</v>
      </c>
      <c r="F5776">
        <v>28217</v>
      </c>
      <c r="G5776">
        <v>35.151936499999998</v>
      </c>
      <c r="H5776">
        <v>-80.876823099999996</v>
      </c>
      <c r="I5776">
        <v>4</v>
      </c>
      <c r="J5776">
        <v>95</v>
      </c>
      <c r="K5776">
        <v>1</v>
      </c>
      <c r="L5776" t="s">
        <v>20004</v>
      </c>
    </row>
    <row r="5777" spans="1:12" x14ac:dyDescent="0.2">
      <c r="A5777" t="s">
        <v>20005</v>
      </c>
      <c r="B5777" t="s">
        <v>20006</v>
      </c>
      <c r="C5777" t="s">
        <v>20007</v>
      </c>
      <c r="D5777" t="s">
        <v>21</v>
      </c>
      <c r="E5777" t="s">
        <v>16</v>
      </c>
      <c r="F5777">
        <v>28204</v>
      </c>
      <c r="G5777">
        <v>35.224707299999999</v>
      </c>
      <c r="H5777">
        <v>-80.820736999999994</v>
      </c>
      <c r="I5777">
        <v>5</v>
      </c>
      <c r="J5777">
        <v>3</v>
      </c>
      <c r="K5777">
        <v>1</v>
      </c>
      <c r="L5777" t="s">
        <v>20008</v>
      </c>
    </row>
    <row r="5778" spans="1:12" x14ac:dyDescent="0.2">
      <c r="A5778" t="s">
        <v>20009</v>
      </c>
      <c r="B5778" t="s">
        <v>20010</v>
      </c>
      <c r="C5778" t="s">
        <v>544</v>
      </c>
      <c r="D5778" t="s">
        <v>21</v>
      </c>
      <c r="E5778" t="s">
        <v>16</v>
      </c>
      <c r="F5778">
        <v>28207</v>
      </c>
      <c r="G5778">
        <v>35.200324999999999</v>
      </c>
      <c r="H5778">
        <v>-80.824611000000004</v>
      </c>
      <c r="I5778">
        <v>4</v>
      </c>
      <c r="J5778">
        <v>195</v>
      </c>
      <c r="K5778">
        <v>1</v>
      </c>
      <c r="L5778" t="s">
        <v>20011</v>
      </c>
    </row>
    <row r="5779" spans="1:12" x14ac:dyDescent="0.2">
      <c r="A5779" t="s">
        <v>20012</v>
      </c>
      <c r="B5779" t="s">
        <v>20013</v>
      </c>
      <c r="C5779" t="s">
        <v>20014</v>
      </c>
      <c r="D5779" t="s">
        <v>21</v>
      </c>
      <c r="E5779" t="s">
        <v>16</v>
      </c>
      <c r="F5779">
        <v>28205</v>
      </c>
      <c r="G5779">
        <v>35.249521962300001</v>
      </c>
      <c r="H5779">
        <v>-80.801127813799994</v>
      </c>
      <c r="I5779">
        <v>5</v>
      </c>
      <c r="J5779">
        <v>3</v>
      </c>
      <c r="K5779">
        <v>1</v>
      </c>
      <c r="L5779" t="s">
        <v>20015</v>
      </c>
    </row>
    <row r="5780" spans="1:12" x14ac:dyDescent="0.2">
      <c r="A5780" t="s">
        <v>20016</v>
      </c>
      <c r="B5780" t="s">
        <v>18794</v>
      </c>
      <c r="C5780" t="s">
        <v>20017</v>
      </c>
      <c r="D5780" t="s">
        <v>21</v>
      </c>
      <c r="E5780" t="s">
        <v>16</v>
      </c>
      <c r="F5780">
        <v>28277</v>
      </c>
      <c r="G5780">
        <v>35.063734400000001</v>
      </c>
      <c r="H5780">
        <v>-80.774050500000001</v>
      </c>
      <c r="I5780">
        <v>2.5</v>
      </c>
      <c r="J5780">
        <v>3</v>
      </c>
      <c r="K5780">
        <v>1</v>
      </c>
      <c r="L5780" t="s">
        <v>2652</v>
      </c>
    </row>
    <row r="5781" spans="1:12" x14ac:dyDescent="0.2">
      <c r="A5781" t="s">
        <v>20018</v>
      </c>
      <c r="B5781" t="s">
        <v>20019</v>
      </c>
      <c r="C5781" t="s">
        <v>20020</v>
      </c>
      <c r="D5781" t="s">
        <v>21</v>
      </c>
      <c r="E5781" t="s">
        <v>16</v>
      </c>
      <c r="F5781">
        <v>28277</v>
      </c>
      <c r="G5781">
        <v>35.0686131</v>
      </c>
      <c r="H5781">
        <v>-80.842575199999999</v>
      </c>
      <c r="I5781">
        <v>4.5</v>
      </c>
      <c r="J5781">
        <v>269</v>
      </c>
      <c r="K5781">
        <v>1</v>
      </c>
      <c r="L5781" t="s">
        <v>20021</v>
      </c>
    </row>
    <row r="5782" spans="1:12" x14ac:dyDescent="0.2">
      <c r="A5782" t="s">
        <v>20022</v>
      </c>
      <c r="B5782" t="s">
        <v>14246</v>
      </c>
      <c r="C5782" t="s">
        <v>4572</v>
      </c>
      <c r="D5782" t="s">
        <v>21</v>
      </c>
      <c r="E5782" t="s">
        <v>16</v>
      </c>
      <c r="F5782">
        <v>28205</v>
      </c>
      <c r="G5782">
        <v>35.197254700000002</v>
      </c>
      <c r="H5782">
        <v>-80.769372300000001</v>
      </c>
      <c r="I5782">
        <v>3.5</v>
      </c>
      <c r="J5782">
        <v>112</v>
      </c>
      <c r="K5782">
        <v>1</v>
      </c>
      <c r="L5782" t="s">
        <v>20023</v>
      </c>
    </row>
    <row r="5783" spans="1:12" x14ac:dyDescent="0.2">
      <c r="A5783" t="s">
        <v>20024</v>
      </c>
      <c r="B5783" t="s">
        <v>20025</v>
      </c>
      <c r="D5783" t="s">
        <v>21</v>
      </c>
      <c r="E5783" t="s">
        <v>16</v>
      </c>
      <c r="F5783">
        <v>28173</v>
      </c>
      <c r="G5783">
        <v>34.927455500000001</v>
      </c>
      <c r="H5783">
        <v>-80.743614100000002</v>
      </c>
      <c r="I5783">
        <v>2.5</v>
      </c>
      <c r="J5783">
        <v>5</v>
      </c>
      <c r="K5783">
        <v>1</v>
      </c>
      <c r="L5783" t="s">
        <v>20026</v>
      </c>
    </row>
    <row r="5784" spans="1:12" x14ac:dyDescent="0.2">
      <c r="A5784" t="s">
        <v>20027</v>
      </c>
      <c r="B5784" t="s">
        <v>20028</v>
      </c>
      <c r="C5784" t="s">
        <v>20029</v>
      </c>
      <c r="D5784" t="s">
        <v>21</v>
      </c>
      <c r="E5784" t="s">
        <v>16</v>
      </c>
      <c r="F5784">
        <v>28202</v>
      </c>
      <c r="G5784">
        <v>35.233020425399999</v>
      </c>
      <c r="H5784">
        <v>-80.851837992699998</v>
      </c>
      <c r="I5784">
        <v>3.5</v>
      </c>
      <c r="J5784">
        <v>78</v>
      </c>
      <c r="K5784">
        <v>1</v>
      </c>
      <c r="L5784" t="s">
        <v>923</v>
      </c>
    </row>
    <row r="5785" spans="1:12" x14ac:dyDescent="0.2">
      <c r="A5785" t="s">
        <v>20030</v>
      </c>
      <c r="B5785" t="s">
        <v>20031</v>
      </c>
      <c r="C5785" t="s">
        <v>20032</v>
      </c>
      <c r="D5785" t="s">
        <v>15</v>
      </c>
      <c r="E5785" t="s">
        <v>16</v>
      </c>
      <c r="F5785">
        <v>28031</v>
      </c>
      <c r="G5785">
        <v>35.478203200000003</v>
      </c>
      <c r="H5785">
        <v>-80.876477300000005</v>
      </c>
      <c r="I5785">
        <v>3</v>
      </c>
      <c r="J5785">
        <v>74</v>
      </c>
      <c r="K5785">
        <v>1</v>
      </c>
      <c r="L5785" t="s">
        <v>18486</v>
      </c>
    </row>
    <row r="5786" spans="1:12" x14ac:dyDescent="0.2">
      <c r="A5786" t="s">
        <v>20033</v>
      </c>
      <c r="B5786" t="s">
        <v>20034</v>
      </c>
      <c r="C5786" t="s">
        <v>20035</v>
      </c>
      <c r="D5786" t="s">
        <v>21</v>
      </c>
      <c r="E5786" t="s">
        <v>16</v>
      </c>
      <c r="F5786">
        <v>28213</v>
      </c>
      <c r="G5786">
        <v>35.258538000000001</v>
      </c>
      <c r="H5786">
        <v>-80.783696000000006</v>
      </c>
      <c r="I5786">
        <v>1</v>
      </c>
      <c r="J5786">
        <v>3</v>
      </c>
      <c r="K5786">
        <v>1</v>
      </c>
      <c r="L5786" t="s">
        <v>140</v>
      </c>
    </row>
    <row r="5787" spans="1:12" x14ac:dyDescent="0.2">
      <c r="A5787" t="s">
        <v>20036</v>
      </c>
      <c r="B5787" t="s">
        <v>121</v>
      </c>
      <c r="C5787" t="s">
        <v>20037</v>
      </c>
      <c r="D5787" t="s">
        <v>21</v>
      </c>
      <c r="E5787" t="s">
        <v>16</v>
      </c>
      <c r="F5787">
        <v>28210</v>
      </c>
      <c r="G5787">
        <v>35.0906289415</v>
      </c>
      <c r="H5787">
        <v>-80.869529766100001</v>
      </c>
      <c r="I5787">
        <v>1.5</v>
      </c>
      <c r="J5787">
        <v>18</v>
      </c>
      <c r="K5787">
        <v>1</v>
      </c>
      <c r="L5787" t="s">
        <v>6381</v>
      </c>
    </row>
    <row r="5788" spans="1:12" x14ac:dyDescent="0.2">
      <c r="A5788" t="s">
        <v>20038</v>
      </c>
      <c r="B5788" t="s">
        <v>20039</v>
      </c>
      <c r="C5788" t="s">
        <v>17322</v>
      </c>
      <c r="D5788" t="s">
        <v>21</v>
      </c>
      <c r="E5788" t="s">
        <v>16</v>
      </c>
      <c r="F5788">
        <v>28227</v>
      </c>
      <c r="G5788">
        <v>35.210659</v>
      </c>
      <c r="H5788">
        <v>-80.6861459</v>
      </c>
      <c r="I5788">
        <v>1.5</v>
      </c>
      <c r="J5788">
        <v>3</v>
      </c>
      <c r="K5788">
        <v>0</v>
      </c>
      <c r="L5788" t="s">
        <v>5656</v>
      </c>
    </row>
    <row r="5789" spans="1:12" x14ac:dyDescent="0.2">
      <c r="A5789" t="s">
        <v>20040</v>
      </c>
      <c r="B5789" t="s">
        <v>20041</v>
      </c>
      <c r="C5789" t="s">
        <v>20042</v>
      </c>
      <c r="D5789" t="s">
        <v>21</v>
      </c>
      <c r="E5789" t="s">
        <v>16</v>
      </c>
      <c r="F5789">
        <v>28277</v>
      </c>
      <c r="G5789">
        <v>35.032113000000003</v>
      </c>
      <c r="H5789">
        <v>-80.808778000000004</v>
      </c>
      <c r="I5789">
        <v>4.5</v>
      </c>
      <c r="J5789">
        <v>3</v>
      </c>
      <c r="K5789">
        <v>1</v>
      </c>
      <c r="L5789" t="s">
        <v>20043</v>
      </c>
    </row>
    <row r="5790" spans="1:12" x14ac:dyDescent="0.2">
      <c r="A5790" t="s">
        <v>20044</v>
      </c>
      <c r="B5790" t="s">
        <v>20045</v>
      </c>
      <c r="C5790" t="s">
        <v>20046</v>
      </c>
      <c r="D5790" t="s">
        <v>39</v>
      </c>
      <c r="E5790" t="s">
        <v>16</v>
      </c>
      <c r="F5790">
        <v>28027</v>
      </c>
      <c r="G5790">
        <v>35.408639881699997</v>
      </c>
      <c r="H5790">
        <v>-80.580596923800002</v>
      </c>
      <c r="I5790">
        <v>2.5</v>
      </c>
      <c r="J5790">
        <v>17</v>
      </c>
      <c r="K5790">
        <v>1</v>
      </c>
      <c r="L5790" t="s">
        <v>256</v>
      </c>
    </row>
    <row r="5791" spans="1:12" x14ac:dyDescent="0.2">
      <c r="A5791" t="s">
        <v>20047</v>
      </c>
      <c r="B5791" t="s">
        <v>20048</v>
      </c>
      <c r="C5791" t="s">
        <v>20049</v>
      </c>
      <c r="D5791" t="s">
        <v>30</v>
      </c>
      <c r="E5791" t="s">
        <v>16</v>
      </c>
      <c r="F5791">
        <v>28054</v>
      </c>
      <c r="G5791">
        <v>35.257365200000002</v>
      </c>
      <c r="H5791">
        <v>-81.148777499999994</v>
      </c>
      <c r="I5791">
        <v>3.5</v>
      </c>
      <c r="J5791">
        <v>3</v>
      </c>
      <c r="K5791">
        <v>1</v>
      </c>
      <c r="L5791" t="s">
        <v>20050</v>
      </c>
    </row>
    <row r="5792" spans="1:12" x14ac:dyDescent="0.2">
      <c r="A5792" t="s">
        <v>20051</v>
      </c>
      <c r="B5792" t="s">
        <v>2708</v>
      </c>
      <c r="C5792" t="s">
        <v>20052</v>
      </c>
      <c r="D5792" t="s">
        <v>39</v>
      </c>
      <c r="E5792" t="s">
        <v>16</v>
      </c>
      <c r="F5792">
        <v>28027</v>
      </c>
      <c r="G5792">
        <v>35.429562500000003</v>
      </c>
      <c r="H5792">
        <v>-80.608973599999999</v>
      </c>
      <c r="I5792">
        <v>4</v>
      </c>
      <c r="J5792">
        <v>4</v>
      </c>
      <c r="K5792">
        <v>1</v>
      </c>
      <c r="L5792" t="s">
        <v>19642</v>
      </c>
    </row>
    <row r="5793" spans="1:12" x14ac:dyDescent="0.2">
      <c r="A5793" t="s">
        <v>20053</v>
      </c>
      <c r="B5793" t="s">
        <v>1978</v>
      </c>
      <c r="C5793" t="s">
        <v>20054</v>
      </c>
      <c r="D5793" t="s">
        <v>21</v>
      </c>
      <c r="E5793" t="s">
        <v>16</v>
      </c>
      <c r="F5793">
        <v>28173</v>
      </c>
      <c r="G5793">
        <v>35.160411600000003</v>
      </c>
      <c r="H5793">
        <v>-80.799920599999993</v>
      </c>
      <c r="I5793">
        <v>3.5</v>
      </c>
      <c r="J5793">
        <v>10</v>
      </c>
      <c r="K5793">
        <v>1</v>
      </c>
      <c r="L5793" t="s">
        <v>20055</v>
      </c>
    </row>
    <row r="5794" spans="1:12" x14ac:dyDescent="0.2">
      <c r="A5794" t="s">
        <v>20056</v>
      </c>
      <c r="B5794" t="s">
        <v>20057</v>
      </c>
      <c r="C5794" t="s">
        <v>20058</v>
      </c>
      <c r="D5794" t="s">
        <v>21</v>
      </c>
      <c r="E5794" t="s">
        <v>16</v>
      </c>
      <c r="F5794">
        <v>28205</v>
      </c>
      <c r="G5794">
        <v>35.217221500000001</v>
      </c>
      <c r="H5794">
        <v>-80.815080800000004</v>
      </c>
      <c r="I5794">
        <v>5</v>
      </c>
      <c r="J5794">
        <v>5</v>
      </c>
      <c r="K5794">
        <v>1</v>
      </c>
      <c r="L5794" t="s">
        <v>159</v>
      </c>
    </row>
    <row r="5795" spans="1:12" x14ac:dyDescent="0.2">
      <c r="A5795" t="s">
        <v>20059</v>
      </c>
      <c r="B5795" t="s">
        <v>612</v>
      </c>
      <c r="C5795" t="s">
        <v>20060</v>
      </c>
      <c r="D5795" t="s">
        <v>30</v>
      </c>
      <c r="E5795" t="s">
        <v>16</v>
      </c>
      <c r="F5795">
        <v>28054</v>
      </c>
      <c r="G5795">
        <v>35.233814199999998</v>
      </c>
      <c r="H5795">
        <v>-81.171067699999995</v>
      </c>
      <c r="I5795">
        <v>2.5</v>
      </c>
      <c r="J5795">
        <v>7</v>
      </c>
      <c r="K5795">
        <v>1</v>
      </c>
      <c r="L5795" t="s">
        <v>20061</v>
      </c>
    </row>
    <row r="5796" spans="1:12" x14ac:dyDescent="0.2">
      <c r="A5796" t="s">
        <v>20062</v>
      </c>
      <c r="B5796" t="s">
        <v>20063</v>
      </c>
      <c r="C5796" t="s">
        <v>20064</v>
      </c>
      <c r="D5796" t="s">
        <v>21</v>
      </c>
      <c r="E5796" t="s">
        <v>16</v>
      </c>
      <c r="F5796">
        <v>28277</v>
      </c>
      <c r="G5796">
        <v>35.026375600000001</v>
      </c>
      <c r="H5796">
        <v>-80.838847940099996</v>
      </c>
      <c r="I5796">
        <v>3</v>
      </c>
      <c r="J5796">
        <v>162</v>
      </c>
      <c r="K5796">
        <v>1</v>
      </c>
      <c r="L5796" t="s">
        <v>20065</v>
      </c>
    </row>
    <row r="5797" spans="1:12" x14ac:dyDescent="0.2">
      <c r="A5797" t="s">
        <v>20066</v>
      </c>
      <c r="B5797" t="s">
        <v>20067</v>
      </c>
      <c r="C5797" t="s">
        <v>20068</v>
      </c>
      <c r="D5797" t="s">
        <v>239</v>
      </c>
      <c r="E5797" t="s">
        <v>16</v>
      </c>
      <c r="F5797">
        <v>28173</v>
      </c>
      <c r="G5797">
        <v>34.939075500000001</v>
      </c>
      <c r="H5797">
        <v>-80.750931399999999</v>
      </c>
      <c r="I5797">
        <v>5</v>
      </c>
      <c r="J5797">
        <v>5</v>
      </c>
      <c r="K5797">
        <v>1</v>
      </c>
      <c r="L5797" t="s">
        <v>20069</v>
      </c>
    </row>
    <row r="5798" spans="1:12" x14ac:dyDescent="0.2">
      <c r="A5798" t="s">
        <v>20070</v>
      </c>
      <c r="B5798" t="s">
        <v>20071</v>
      </c>
      <c r="C5798" t="s">
        <v>20072</v>
      </c>
      <c r="D5798" t="s">
        <v>39</v>
      </c>
      <c r="E5798" t="s">
        <v>16</v>
      </c>
      <c r="F5798">
        <v>28027</v>
      </c>
      <c r="G5798">
        <v>35.433613000000001</v>
      </c>
      <c r="H5798">
        <v>-80.663365999999996</v>
      </c>
      <c r="I5798">
        <v>4</v>
      </c>
      <c r="J5798">
        <v>7</v>
      </c>
      <c r="K5798">
        <v>1</v>
      </c>
      <c r="L5798" t="s">
        <v>20073</v>
      </c>
    </row>
    <row r="5799" spans="1:12" x14ac:dyDescent="0.2">
      <c r="A5799" t="s">
        <v>20074</v>
      </c>
      <c r="B5799" t="s">
        <v>20075</v>
      </c>
      <c r="C5799" t="s">
        <v>3636</v>
      </c>
      <c r="D5799" t="s">
        <v>21</v>
      </c>
      <c r="E5799" t="s">
        <v>16</v>
      </c>
      <c r="F5799">
        <v>28202</v>
      </c>
      <c r="G5799">
        <v>35.225321999999998</v>
      </c>
      <c r="H5799">
        <v>-80.842489</v>
      </c>
      <c r="I5799">
        <v>3.5</v>
      </c>
      <c r="J5799">
        <v>69</v>
      </c>
      <c r="K5799">
        <v>1</v>
      </c>
      <c r="L5799" t="s">
        <v>8309</v>
      </c>
    </row>
    <row r="5800" spans="1:12" x14ac:dyDescent="0.2">
      <c r="A5800" t="s">
        <v>20076</v>
      </c>
      <c r="B5800" t="s">
        <v>20077</v>
      </c>
      <c r="C5800" t="s">
        <v>20078</v>
      </c>
      <c r="D5800" t="s">
        <v>21</v>
      </c>
      <c r="E5800" t="s">
        <v>16</v>
      </c>
      <c r="F5800">
        <v>28262</v>
      </c>
      <c r="G5800">
        <v>35.276294999999998</v>
      </c>
      <c r="H5800">
        <v>-80.767655000000005</v>
      </c>
      <c r="I5800">
        <v>2</v>
      </c>
      <c r="J5800">
        <v>36</v>
      </c>
      <c r="K5800">
        <v>1</v>
      </c>
      <c r="L5800" t="s">
        <v>20079</v>
      </c>
    </row>
    <row r="5801" spans="1:12" x14ac:dyDescent="0.2">
      <c r="A5801" t="s">
        <v>20080</v>
      </c>
      <c r="B5801" t="s">
        <v>20081</v>
      </c>
      <c r="D5801" t="s">
        <v>21</v>
      </c>
      <c r="E5801" t="s">
        <v>16</v>
      </c>
      <c r="F5801">
        <v>28016</v>
      </c>
      <c r="G5801">
        <v>35.2014301938</v>
      </c>
      <c r="H5801">
        <v>-80.834407475000006</v>
      </c>
      <c r="I5801">
        <v>3</v>
      </c>
      <c r="J5801">
        <v>6</v>
      </c>
      <c r="K5801">
        <v>1</v>
      </c>
      <c r="L5801" t="s">
        <v>20082</v>
      </c>
    </row>
    <row r="5802" spans="1:12" x14ac:dyDescent="0.2">
      <c r="A5802" t="s">
        <v>20083</v>
      </c>
      <c r="B5802" t="s">
        <v>20084</v>
      </c>
      <c r="C5802" t="s">
        <v>20085</v>
      </c>
      <c r="D5802" t="s">
        <v>21</v>
      </c>
      <c r="E5802" t="s">
        <v>16</v>
      </c>
      <c r="F5802">
        <v>28206</v>
      </c>
      <c r="G5802">
        <v>35.256620300000002</v>
      </c>
      <c r="H5802">
        <v>-80.795881399999999</v>
      </c>
      <c r="I5802">
        <v>4</v>
      </c>
      <c r="J5802">
        <v>23</v>
      </c>
      <c r="K5802">
        <v>1</v>
      </c>
      <c r="L5802" t="s">
        <v>20086</v>
      </c>
    </row>
    <row r="5803" spans="1:12" x14ac:dyDescent="0.2">
      <c r="A5803" t="s">
        <v>20087</v>
      </c>
      <c r="B5803" t="s">
        <v>20088</v>
      </c>
      <c r="C5803" t="s">
        <v>20089</v>
      </c>
      <c r="D5803" t="s">
        <v>21</v>
      </c>
      <c r="E5803" t="s">
        <v>16</v>
      </c>
      <c r="F5803">
        <v>28211</v>
      </c>
      <c r="G5803">
        <v>35.149170699999999</v>
      </c>
      <c r="H5803">
        <v>-80.826766399999997</v>
      </c>
      <c r="I5803">
        <v>3.5</v>
      </c>
      <c r="J5803">
        <v>7</v>
      </c>
      <c r="K5803">
        <v>1</v>
      </c>
      <c r="L5803" t="s">
        <v>20090</v>
      </c>
    </row>
    <row r="5804" spans="1:12" x14ac:dyDescent="0.2">
      <c r="A5804" t="s">
        <v>20091</v>
      </c>
      <c r="B5804" t="s">
        <v>20092</v>
      </c>
      <c r="C5804" t="s">
        <v>12452</v>
      </c>
      <c r="D5804" t="s">
        <v>21</v>
      </c>
      <c r="E5804" t="s">
        <v>16</v>
      </c>
      <c r="F5804">
        <v>28273</v>
      </c>
      <c r="G5804">
        <v>35.101100299999999</v>
      </c>
      <c r="H5804">
        <v>-80.985539000000003</v>
      </c>
      <c r="I5804">
        <v>4</v>
      </c>
      <c r="J5804">
        <v>3</v>
      </c>
      <c r="K5804">
        <v>0</v>
      </c>
      <c r="L5804" t="s">
        <v>6749</v>
      </c>
    </row>
    <row r="5805" spans="1:12" x14ac:dyDescent="0.2">
      <c r="A5805" t="s">
        <v>20093</v>
      </c>
      <c r="B5805" t="s">
        <v>20094</v>
      </c>
      <c r="C5805" t="s">
        <v>20095</v>
      </c>
      <c r="D5805" t="s">
        <v>21</v>
      </c>
      <c r="E5805" t="s">
        <v>16</v>
      </c>
      <c r="F5805">
        <v>28208</v>
      </c>
      <c r="G5805">
        <v>35.225129799999998</v>
      </c>
      <c r="H5805">
        <v>-80.882961199999997</v>
      </c>
      <c r="I5805">
        <v>5</v>
      </c>
      <c r="J5805">
        <v>5</v>
      </c>
      <c r="K5805">
        <v>1</v>
      </c>
      <c r="L5805" t="s">
        <v>20096</v>
      </c>
    </row>
    <row r="5806" spans="1:12" x14ac:dyDescent="0.2">
      <c r="A5806" t="s">
        <v>20097</v>
      </c>
      <c r="B5806" t="s">
        <v>101</v>
      </c>
      <c r="C5806" t="s">
        <v>20098</v>
      </c>
      <c r="D5806" t="s">
        <v>697</v>
      </c>
      <c r="E5806" t="s">
        <v>16</v>
      </c>
      <c r="F5806">
        <v>28037</v>
      </c>
      <c r="G5806">
        <v>35.445098999999999</v>
      </c>
      <c r="H5806">
        <v>-80.996140999999994</v>
      </c>
      <c r="I5806">
        <v>3</v>
      </c>
      <c r="J5806">
        <v>4</v>
      </c>
      <c r="K5806">
        <v>1</v>
      </c>
      <c r="L5806" t="s">
        <v>4329</v>
      </c>
    </row>
    <row r="5807" spans="1:12" x14ac:dyDescent="0.2">
      <c r="A5807" t="s">
        <v>20099</v>
      </c>
      <c r="B5807" t="s">
        <v>3040</v>
      </c>
      <c r="C5807" t="s">
        <v>5147</v>
      </c>
      <c r="D5807" t="s">
        <v>21</v>
      </c>
      <c r="E5807" t="s">
        <v>16</v>
      </c>
      <c r="F5807">
        <v>28202</v>
      </c>
      <c r="G5807">
        <v>35.2277591</v>
      </c>
      <c r="H5807">
        <v>-80.838199299999999</v>
      </c>
      <c r="I5807">
        <v>3</v>
      </c>
      <c r="J5807">
        <v>13</v>
      </c>
      <c r="K5807">
        <v>1</v>
      </c>
      <c r="L5807" t="s">
        <v>20100</v>
      </c>
    </row>
    <row r="5808" spans="1:12" x14ac:dyDescent="0.2">
      <c r="A5808" t="s">
        <v>20101</v>
      </c>
      <c r="B5808" t="s">
        <v>20102</v>
      </c>
      <c r="C5808" t="s">
        <v>20103</v>
      </c>
      <c r="D5808" t="s">
        <v>26</v>
      </c>
      <c r="E5808" t="s">
        <v>16</v>
      </c>
      <c r="F5808">
        <v>28078</v>
      </c>
      <c r="G5808">
        <v>35.438847000000003</v>
      </c>
      <c r="H5808">
        <v>-80.872009000000006</v>
      </c>
      <c r="I5808">
        <v>4</v>
      </c>
      <c r="J5808">
        <v>8</v>
      </c>
      <c r="K5808">
        <v>1</v>
      </c>
      <c r="L5808" t="s">
        <v>20104</v>
      </c>
    </row>
    <row r="5809" spans="1:12" x14ac:dyDescent="0.2">
      <c r="A5809" t="s">
        <v>20105</v>
      </c>
      <c r="B5809" t="s">
        <v>20106</v>
      </c>
      <c r="C5809" t="s">
        <v>20107</v>
      </c>
      <c r="D5809" t="s">
        <v>21</v>
      </c>
      <c r="E5809" t="s">
        <v>16</v>
      </c>
      <c r="F5809">
        <v>28205</v>
      </c>
      <c r="G5809">
        <v>35.2183937</v>
      </c>
      <c r="H5809">
        <v>-80.811892</v>
      </c>
      <c r="I5809">
        <v>5</v>
      </c>
      <c r="J5809">
        <v>9</v>
      </c>
      <c r="K5809">
        <v>1</v>
      </c>
      <c r="L5809" t="s">
        <v>20108</v>
      </c>
    </row>
    <row r="5810" spans="1:12" x14ac:dyDescent="0.2">
      <c r="A5810" t="s">
        <v>20109</v>
      </c>
      <c r="B5810" t="s">
        <v>20110</v>
      </c>
      <c r="C5810" t="s">
        <v>20111</v>
      </c>
      <c r="D5810" t="s">
        <v>21</v>
      </c>
      <c r="E5810" t="s">
        <v>16</v>
      </c>
      <c r="F5810">
        <v>28273</v>
      </c>
      <c r="G5810">
        <v>35.138916999999999</v>
      </c>
      <c r="H5810">
        <v>-80.932806999999997</v>
      </c>
      <c r="I5810">
        <v>5</v>
      </c>
      <c r="J5810">
        <v>5</v>
      </c>
      <c r="K5810">
        <v>1</v>
      </c>
      <c r="L5810" t="s">
        <v>20112</v>
      </c>
    </row>
    <row r="5811" spans="1:12" x14ac:dyDescent="0.2">
      <c r="A5811" t="s">
        <v>20113</v>
      </c>
      <c r="B5811" t="s">
        <v>20114</v>
      </c>
      <c r="C5811" t="s">
        <v>20115</v>
      </c>
      <c r="D5811" t="s">
        <v>21</v>
      </c>
      <c r="E5811" t="s">
        <v>16</v>
      </c>
      <c r="F5811">
        <v>28217</v>
      </c>
      <c r="G5811">
        <v>35.188465600000001</v>
      </c>
      <c r="H5811">
        <v>-80.878660300000007</v>
      </c>
      <c r="I5811">
        <v>5</v>
      </c>
      <c r="J5811">
        <v>4</v>
      </c>
      <c r="K5811">
        <v>1</v>
      </c>
      <c r="L5811" t="s">
        <v>6284</v>
      </c>
    </row>
    <row r="5812" spans="1:12" x14ac:dyDescent="0.2">
      <c r="A5812" t="s">
        <v>20116</v>
      </c>
      <c r="B5812" t="s">
        <v>2662</v>
      </c>
      <c r="C5812" t="s">
        <v>20117</v>
      </c>
      <c r="D5812" t="s">
        <v>21</v>
      </c>
      <c r="E5812" t="s">
        <v>16</v>
      </c>
      <c r="F5812">
        <v>28217</v>
      </c>
      <c r="G5812">
        <v>35.144810999999997</v>
      </c>
      <c r="H5812">
        <v>-80.877341900000005</v>
      </c>
      <c r="I5812">
        <v>4</v>
      </c>
      <c r="J5812">
        <v>4</v>
      </c>
      <c r="K5812">
        <v>1</v>
      </c>
      <c r="L5812" t="s">
        <v>457</v>
      </c>
    </row>
    <row r="5813" spans="1:12" x14ac:dyDescent="0.2">
      <c r="A5813" t="s">
        <v>20118</v>
      </c>
      <c r="B5813" t="s">
        <v>20119</v>
      </c>
      <c r="D5813" t="s">
        <v>21</v>
      </c>
      <c r="E5813" t="s">
        <v>16</v>
      </c>
      <c r="F5813">
        <v>28271</v>
      </c>
      <c r="G5813">
        <v>35.229999900000003</v>
      </c>
      <c r="H5813">
        <v>-80.84</v>
      </c>
      <c r="I5813">
        <v>3</v>
      </c>
      <c r="J5813">
        <v>8</v>
      </c>
      <c r="K5813">
        <v>1</v>
      </c>
      <c r="L5813" t="s">
        <v>20120</v>
      </c>
    </row>
    <row r="5814" spans="1:12" x14ac:dyDescent="0.2">
      <c r="A5814" t="s">
        <v>20121</v>
      </c>
      <c r="B5814" t="s">
        <v>20122</v>
      </c>
      <c r="C5814" t="s">
        <v>20123</v>
      </c>
      <c r="D5814" t="s">
        <v>21</v>
      </c>
      <c r="E5814" t="s">
        <v>16</v>
      </c>
      <c r="F5814">
        <v>28078</v>
      </c>
      <c r="G5814">
        <v>35.384514748000001</v>
      </c>
      <c r="H5814">
        <v>-80.783586502099993</v>
      </c>
      <c r="I5814">
        <v>4</v>
      </c>
      <c r="J5814">
        <v>7</v>
      </c>
      <c r="K5814">
        <v>1</v>
      </c>
      <c r="L5814" t="s">
        <v>159</v>
      </c>
    </row>
    <row r="5815" spans="1:12" x14ac:dyDescent="0.2">
      <c r="A5815" t="s">
        <v>20124</v>
      </c>
      <c r="B5815" t="s">
        <v>20125</v>
      </c>
      <c r="D5815" t="s">
        <v>21</v>
      </c>
      <c r="E5815" t="s">
        <v>16</v>
      </c>
      <c r="F5815">
        <v>28209</v>
      </c>
      <c r="G5815">
        <v>35.1811188</v>
      </c>
      <c r="H5815">
        <v>-80.848849799999996</v>
      </c>
      <c r="I5815">
        <v>5</v>
      </c>
      <c r="J5815">
        <v>3</v>
      </c>
      <c r="K5815">
        <v>1</v>
      </c>
      <c r="L5815" t="s">
        <v>20126</v>
      </c>
    </row>
    <row r="5816" spans="1:12" x14ac:dyDescent="0.2">
      <c r="A5816" t="s">
        <v>20127</v>
      </c>
      <c r="B5816" t="s">
        <v>20128</v>
      </c>
      <c r="D5816" t="s">
        <v>21</v>
      </c>
      <c r="E5816" t="s">
        <v>16</v>
      </c>
      <c r="F5816">
        <v>28134</v>
      </c>
      <c r="G5816">
        <v>35.081816772300002</v>
      </c>
      <c r="H5816">
        <v>-80.848447306099999</v>
      </c>
      <c r="I5816">
        <v>5</v>
      </c>
      <c r="J5816">
        <v>4</v>
      </c>
      <c r="K5816">
        <v>1</v>
      </c>
      <c r="L5816" t="s">
        <v>20129</v>
      </c>
    </row>
    <row r="5817" spans="1:12" x14ac:dyDescent="0.2">
      <c r="A5817" t="s">
        <v>20130</v>
      </c>
      <c r="B5817" t="s">
        <v>20131</v>
      </c>
      <c r="C5817" t="s">
        <v>20132</v>
      </c>
      <c r="D5817" t="s">
        <v>26</v>
      </c>
      <c r="E5817" t="s">
        <v>16</v>
      </c>
      <c r="F5817">
        <v>28078</v>
      </c>
      <c r="G5817">
        <v>35.408391000000002</v>
      </c>
      <c r="H5817">
        <v>-80.862979999999993</v>
      </c>
      <c r="I5817">
        <v>2</v>
      </c>
      <c r="J5817">
        <v>7</v>
      </c>
      <c r="K5817">
        <v>0</v>
      </c>
      <c r="L5817" t="s">
        <v>20133</v>
      </c>
    </row>
    <row r="5818" spans="1:12" x14ac:dyDescent="0.2">
      <c r="A5818" t="s">
        <v>20134</v>
      </c>
      <c r="B5818" t="s">
        <v>20135</v>
      </c>
      <c r="C5818" t="s">
        <v>7481</v>
      </c>
      <c r="D5818" t="s">
        <v>21</v>
      </c>
      <c r="E5818" t="s">
        <v>16</v>
      </c>
      <c r="F5818">
        <v>28206</v>
      </c>
      <c r="G5818">
        <v>35.233090300000001</v>
      </c>
      <c r="H5818">
        <v>-80.8279821</v>
      </c>
      <c r="I5818">
        <v>4.5</v>
      </c>
      <c r="J5818">
        <v>31</v>
      </c>
      <c r="K5818">
        <v>1</v>
      </c>
      <c r="L5818" t="s">
        <v>8862</v>
      </c>
    </row>
    <row r="5819" spans="1:12" x14ac:dyDescent="0.2">
      <c r="A5819" t="s">
        <v>20136</v>
      </c>
      <c r="B5819" t="s">
        <v>20137</v>
      </c>
      <c r="C5819" t="s">
        <v>20138</v>
      </c>
      <c r="D5819" t="s">
        <v>21</v>
      </c>
      <c r="E5819" t="s">
        <v>16</v>
      </c>
      <c r="F5819">
        <v>28209</v>
      </c>
      <c r="G5819">
        <v>35.171735900000002</v>
      </c>
      <c r="H5819">
        <v>-80.846997299999998</v>
      </c>
      <c r="I5819">
        <v>5</v>
      </c>
      <c r="J5819">
        <v>6</v>
      </c>
      <c r="K5819">
        <v>1</v>
      </c>
      <c r="L5819" t="s">
        <v>20139</v>
      </c>
    </row>
    <row r="5820" spans="1:12" x14ac:dyDescent="0.2">
      <c r="A5820" t="s">
        <v>20140</v>
      </c>
      <c r="B5820" t="s">
        <v>19217</v>
      </c>
      <c r="C5820" t="s">
        <v>20141</v>
      </c>
      <c r="D5820" t="s">
        <v>15</v>
      </c>
      <c r="E5820" t="s">
        <v>16</v>
      </c>
      <c r="F5820">
        <v>28031</v>
      </c>
      <c r="G5820">
        <v>35.476517200000004</v>
      </c>
      <c r="H5820">
        <v>-80.892297200000002</v>
      </c>
      <c r="I5820">
        <v>4.5</v>
      </c>
      <c r="J5820">
        <v>48</v>
      </c>
      <c r="K5820">
        <v>1</v>
      </c>
      <c r="L5820" t="s">
        <v>1997</v>
      </c>
    </row>
    <row r="5821" spans="1:12" x14ac:dyDescent="0.2">
      <c r="A5821" t="s">
        <v>20142</v>
      </c>
      <c r="B5821" t="s">
        <v>20143</v>
      </c>
      <c r="C5821" t="s">
        <v>20144</v>
      </c>
      <c r="D5821" t="s">
        <v>830</v>
      </c>
      <c r="E5821" t="s">
        <v>16</v>
      </c>
      <c r="F5821">
        <v>28034</v>
      </c>
      <c r="G5821">
        <v>35.312618000000001</v>
      </c>
      <c r="H5821">
        <v>-81.160926818799993</v>
      </c>
      <c r="I5821">
        <v>4.5</v>
      </c>
      <c r="J5821">
        <v>51</v>
      </c>
      <c r="K5821">
        <v>1</v>
      </c>
      <c r="L5821" t="s">
        <v>20145</v>
      </c>
    </row>
    <row r="5822" spans="1:12" x14ac:dyDescent="0.2">
      <c r="A5822" t="s">
        <v>20146</v>
      </c>
      <c r="B5822" t="s">
        <v>20147</v>
      </c>
      <c r="C5822" t="s">
        <v>13118</v>
      </c>
      <c r="D5822" t="s">
        <v>21</v>
      </c>
      <c r="E5822" t="s">
        <v>16</v>
      </c>
      <c r="F5822">
        <v>28203</v>
      </c>
      <c r="G5822">
        <v>35.202561199999998</v>
      </c>
      <c r="H5822">
        <v>-80.866015399999995</v>
      </c>
      <c r="I5822">
        <v>4.5</v>
      </c>
      <c r="J5822">
        <v>71</v>
      </c>
      <c r="K5822">
        <v>1</v>
      </c>
      <c r="L5822" t="s">
        <v>5269</v>
      </c>
    </row>
    <row r="5823" spans="1:12" x14ac:dyDescent="0.2">
      <c r="A5823" t="s">
        <v>20148</v>
      </c>
      <c r="B5823" t="s">
        <v>20149</v>
      </c>
      <c r="C5823" t="s">
        <v>20150</v>
      </c>
      <c r="D5823" t="s">
        <v>456</v>
      </c>
      <c r="E5823" t="s">
        <v>16</v>
      </c>
      <c r="F5823">
        <v>28012</v>
      </c>
      <c r="G5823">
        <v>35.242662600000003</v>
      </c>
      <c r="H5823">
        <v>-81.037619199999995</v>
      </c>
      <c r="I5823">
        <v>4.5</v>
      </c>
      <c r="J5823">
        <v>77</v>
      </c>
      <c r="K5823">
        <v>1</v>
      </c>
      <c r="L5823" t="s">
        <v>20151</v>
      </c>
    </row>
    <row r="5824" spans="1:12" x14ac:dyDescent="0.2">
      <c r="A5824" t="s">
        <v>20152</v>
      </c>
      <c r="B5824" t="s">
        <v>20153</v>
      </c>
      <c r="C5824" t="s">
        <v>20154</v>
      </c>
      <c r="D5824" t="s">
        <v>21</v>
      </c>
      <c r="E5824" t="s">
        <v>16</v>
      </c>
      <c r="F5824">
        <v>28208</v>
      </c>
      <c r="G5824">
        <v>35.229462300000002</v>
      </c>
      <c r="H5824">
        <v>-80.865122200000002</v>
      </c>
      <c r="I5824">
        <v>4.5</v>
      </c>
      <c r="J5824">
        <v>23</v>
      </c>
      <c r="K5824">
        <v>1</v>
      </c>
      <c r="L5824" t="s">
        <v>20155</v>
      </c>
    </row>
    <row r="5825" spans="1:12" x14ac:dyDescent="0.2">
      <c r="A5825" t="s">
        <v>20156</v>
      </c>
      <c r="B5825" t="s">
        <v>4075</v>
      </c>
      <c r="C5825" t="s">
        <v>20157</v>
      </c>
      <c r="D5825" t="s">
        <v>135</v>
      </c>
      <c r="E5825" t="s">
        <v>16</v>
      </c>
      <c r="F5825">
        <v>28105</v>
      </c>
      <c r="G5825">
        <v>35.124921000000001</v>
      </c>
      <c r="H5825">
        <v>-80.707755599999999</v>
      </c>
      <c r="I5825">
        <v>4.5</v>
      </c>
      <c r="J5825">
        <v>10</v>
      </c>
      <c r="K5825">
        <v>1</v>
      </c>
      <c r="L5825" t="s">
        <v>20158</v>
      </c>
    </row>
    <row r="5826" spans="1:12" x14ac:dyDescent="0.2">
      <c r="A5826" t="s">
        <v>20159</v>
      </c>
      <c r="B5826" t="s">
        <v>20160</v>
      </c>
      <c r="C5826" t="s">
        <v>20161</v>
      </c>
      <c r="D5826" t="s">
        <v>21</v>
      </c>
      <c r="E5826" t="s">
        <v>16</v>
      </c>
      <c r="F5826">
        <v>28277</v>
      </c>
      <c r="G5826">
        <v>35.053566400000001</v>
      </c>
      <c r="H5826">
        <v>-80.851866999999999</v>
      </c>
      <c r="I5826">
        <v>3.5</v>
      </c>
      <c r="J5826">
        <v>181</v>
      </c>
      <c r="K5826">
        <v>1</v>
      </c>
      <c r="L5826" t="s">
        <v>20162</v>
      </c>
    </row>
    <row r="5827" spans="1:12" x14ac:dyDescent="0.2">
      <c r="A5827" t="s">
        <v>20163</v>
      </c>
      <c r="B5827" t="s">
        <v>6419</v>
      </c>
      <c r="C5827" t="s">
        <v>10591</v>
      </c>
      <c r="D5827" t="s">
        <v>21</v>
      </c>
      <c r="E5827" t="s">
        <v>16</v>
      </c>
      <c r="F5827">
        <v>28213</v>
      </c>
      <c r="G5827">
        <v>35.305772699999999</v>
      </c>
      <c r="H5827">
        <v>-80.723390699999996</v>
      </c>
      <c r="I5827">
        <v>4</v>
      </c>
      <c r="J5827">
        <v>43</v>
      </c>
      <c r="K5827">
        <v>1</v>
      </c>
      <c r="L5827" t="s">
        <v>5827</v>
      </c>
    </row>
    <row r="5828" spans="1:12" x14ac:dyDescent="0.2">
      <c r="A5828" t="s">
        <v>20164</v>
      </c>
      <c r="B5828" t="s">
        <v>20165</v>
      </c>
      <c r="D5828" t="s">
        <v>39</v>
      </c>
      <c r="E5828" t="s">
        <v>16</v>
      </c>
      <c r="F5828">
        <v>28025</v>
      </c>
      <c r="G5828">
        <v>35.382836400000002</v>
      </c>
      <c r="H5828">
        <v>-80.553317699999994</v>
      </c>
      <c r="I5828">
        <v>5</v>
      </c>
      <c r="J5828">
        <v>4</v>
      </c>
      <c r="K5828">
        <v>1</v>
      </c>
      <c r="L5828" t="s">
        <v>20166</v>
      </c>
    </row>
    <row r="5829" spans="1:12" x14ac:dyDescent="0.2">
      <c r="A5829" t="s">
        <v>20167</v>
      </c>
      <c r="B5829" t="s">
        <v>20168</v>
      </c>
      <c r="C5829" t="s">
        <v>20169</v>
      </c>
      <c r="D5829" t="s">
        <v>21</v>
      </c>
      <c r="E5829" t="s">
        <v>16</v>
      </c>
      <c r="F5829">
        <v>28226</v>
      </c>
      <c r="G5829">
        <v>35.088458199999998</v>
      </c>
      <c r="H5829">
        <v>-80.866030199999997</v>
      </c>
      <c r="I5829">
        <v>4</v>
      </c>
      <c r="J5829">
        <v>4</v>
      </c>
      <c r="K5829">
        <v>1</v>
      </c>
      <c r="L5829" t="s">
        <v>188</v>
      </c>
    </row>
    <row r="5830" spans="1:12" x14ac:dyDescent="0.2">
      <c r="A5830" t="s">
        <v>20170</v>
      </c>
      <c r="B5830" t="s">
        <v>20171</v>
      </c>
      <c r="C5830" t="s">
        <v>20172</v>
      </c>
      <c r="D5830" t="s">
        <v>21</v>
      </c>
      <c r="E5830" t="s">
        <v>16</v>
      </c>
      <c r="F5830">
        <v>28203</v>
      </c>
      <c r="G5830">
        <v>35.222794800000003</v>
      </c>
      <c r="H5830">
        <v>-80.857412499999995</v>
      </c>
      <c r="I5830">
        <v>1</v>
      </c>
      <c r="J5830">
        <v>3</v>
      </c>
      <c r="K5830">
        <v>1</v>
      </c>
      <c r="L5830" t="s">
        <v>20173</v>
      </c>
    </row>
    <row r="5831" spans="1:12" x14ac:dyDescent="0.2">
      <c r="A5831" t="s">
        <v>20174</v>
      </c>
      <c r="B5831" t="s">
        <v>20175</v>
      </c>
      <c r="C5831" t="s">
        <v>20176</v>
      </c>
      <c r="D5831" t="s">
        <v>21</v>
      </c>
      <c r="E5831" t="s">
        <v>16</v>
      </c>
      <c r="F5831">
        <v>28262</v>
      </c>
      <c r="G5831">
        <v>35.317286799999998</v>
      </c>
      <c r="H5831">
        <v>-80.751475400000004</v>
      </c>
      <c r="I5831">
        <v>1</v>
      </c>
      <c r="J5831">
        <v>4</v>
      </c>
      <c r="K5831">
        <v>0</v>
      </c>
      <c r="L5831" t="s">
        <v>119</v>
      </c>
    </row>
    <row r="5832" spans="1:12" x14ac:dyDescent="0.2">
      <c r="A5832" t="s">
        <v>20177</v>
      </c>
      <c r="B5832" t="s">
        <v>20178</v>
      </c>
      <c r="C5832" t="s">
        <v>12003</v>
      </c>
      <c r="D5832" t="s">
        <v>21</v>
      </c>
      <c r="E5832" t="s">
        <v>16</v>
      </c>
      <c r="F5832">
        <v>28210</v>
      </c>
      <c r="G5832">
        <v>35.095070999999997</v>
      </c>
      <c r="H5832">
        <v>-80.864113099999997</v>
      </c>
      <c r="I5832">
        <v>4.5</v>
      </c>
      <c r="J5832">
        <v>14</v>
      </c>
      <c r="K5832">
        <v>1</v>
      </c>
      <c r="L5832" t="s">
        <v>20179</v>
      </c>
    </row>
    <row r="5833" spans="1:12" x14ac:dyDescent="0.2">
      <c r="A5833" t="s">
        <v>20180</v>
      </c>
      <c r="B5833" t="s">
        <v>20181</v>
      </c>
      <c r="C5833" t="s">
        <v>20182</v>
      </c>
      <c r="D5833" t="s">
        <v>21</v>
      </c>
      <c r="E5833" t="s">
        <v>16</v>
      </c>
      <c r="F5833">
        <v>28262</v>
      </c>
      <c r="G5833">
        <v>35.337595999999998</v>
      </c>
      <c r="H5833">
        <v>-80.757412000000002</v>
      </c>
      <c r="I5833">
        <v>3</v>
      </c>
      <c r="J5833">
        <v>16</v>
      </c>
      <c r="K5833">
        <v>1</v>
      </c>
      <c r="L5833" t="s">
        <v>20183</v>
      </c>
    </row>
    <row r="5834" spans="1:12" x14ac:dyDescent="0.2">
      <c r="A5834" t="e">
        <f>-OXGCSOIcKgla8yXoHaSwA</f>
        <v>#NAME?</v>
      </c>
      <c r="B5834" t="s">
        <v>1178</v>
      </c>
      <c r="C5834" t="s">
        <v>20184</v>
      </c>
      <c r="D5834" t="s">
        <v>21</v>
      </c>
      <c r="E5834" t="s">
        <v>16</v>
      </c>
      <c r="F5834">
        <v>28202</v>
      </c>
      <c r="G5834">
        <v>35.232589300199997</v>
      </c>
      <c r="H5834">
        <v>-80.844891807799996</v>
      </c>
      <c r="I5834">
        <v>2.5</v>
      </c>
      <c r="J5834">
        <v>30</v>
      </c>
      <c r="K5834">
        <v>1</v>
      </c>
      <c r="L5834" t="s">
        <v>13049</v>
      </c>
    </row>
    <row r="5835" spans="1:12" x14ac:dyDescent="0.2">
      <c r="A5835" t="s">
        <v>20185</v>
      </c>
      <c r="B5835" t="s">
        <v>6152</v>
      </c>
      <c r="C5835" t="s">
        <v>20186</v>
      </c>
      <c r="D5835" t="s">
        <v>4275</v>
      </c>
      <c r="E5835" t="s">
        <v>16</v>
      </c>
      <c r="F5835">
        <v>28104</v>
      </c>
      <c r="G5835">
        <v>34.999775</v>
      </c>
      <c r="H5835">
        <v>-80.695959999999999</v>
      </c>
      <c r="I5835">
        <v>3</v>
      </c>
      <c r="J5835">
        <v>10</v>
      </c>
      <c r="K5835">
        <v>1</v>
      </c>
      <c r="L5835" t="s">
        <v>20187</v>
      </c>
    </row>
    <row r="5836" spans="1:12" x14ac:dyDescent="0.2">
      <c r="A5836" t="s">
        <v>20188</v>
      </c>
      <c r="B5836" t="s">
        <v>20189</v>
      </c>
      <c r="C5836" t="s">
        <v>20190</v>
      </c>
      <c r="D5836" t="s">
        <v>21</v>
      </c>
      <c r="E5836" t="s">
        <v>16</v>
      </c>
      <c r="F5836">
        <v>28277</v>
      </c>
      <c r="G5836">
        <v>35.061112999999999</v>
      </c>
      <c r="H5836">
        <v>-80.817254000000005</v>
      </c>
      <c r="I5836">
        <v>4</v>
      </c>
      <c r="J5836">
        <v>73</v>
      </c>
      <c r="K5836">
        <v>1</v>
      </c>
      <c r="L5836" t="s">
        <v>20191</v>
      </c>
    </row>
    <row r="5837" spans="1:12" x14ac:dyDescent="0.2">
      <c r="A5837" t="e">
        <f>-Yv_2yMJcZ-rTDkM1vf6XA</f>
        <v>#NAME?</v>
      </c>
      <c r="B5837" t="s">
        <v>20192</v>
      </c>
      <c r="C5837" t="s">
        <v>20193</v>
      </c>
      <c r="D5837" t="s">
        <v>21</v>
      </c>
      <c r="E5837" t="s">
        <v>16</v>
      </c>
      <c r="F5837">
        <v>28280</v>
      </c>
      <c r="G5837">
        <v>35.2266604</v>
      </c>
      <c r="H5837">
        <v>-80.843191300000001</v>
      </c>
      <c r="I5837">
        <v>4</v>
      </c>
      <c r="J5837">
        <v>48</v>
      </c>
      <c r="K5837">
        <v>1</v>
      </c>
      <c r="L5837" t="s">
        <v>20194</v>
      </c>
    </row>
    <row r="5838" spans="1:12" x14ac:dyDescent="0.2">
      <c r="A5838" t="s">
        <v>20195</v>
      </c>
      <c r="B5838" t="s">
        <v>20196</v>
      </c>
      <c r="C5838" t="s">
        <v>3448</v>
      </c>
      <c r="D5838" t="s">
        <v>21</v>
      </c>
      <c r="E5838" t="s">
        <v>16</v>
      </c>
      <c r="F5838">
        <v>28277</v>
      </c>
      <c r="G5838">
        <v>35.052847399999997</v>
      </c>
      <c r="H5838">
        <v>-80.851786500000003</v>
      </c>
      <c r="I5838">
        <v>3</v>
      </c>
      <c r="J5838">
        <v>17</v>
      </c>
      <c r="K5838">
        <v>1</v>
      </c>
      <c r="L5838" t="s">
        <v>20197</v>
      </c>
    </row>
    <row r="5839" spans="1:12" x14ac:dyDescent="0.2">
      <c r="A5839" t="s">
        <v>20198</v>
      </c>
      <c r="B5839" t="s">
        <v>20199</v>
      </c>
      <c r="C5839" t="s">
        <v>20200</v>
      </c>
      <c r="D5839" t="s">
        <v>21</v>
      </c>
      <c r="E5839" t="s">
        <v>16</v>
      </c>
      <c r="F5839">
        <v>28203</v>
      </c>
      <c r="G5839">
        <v>35.1745126617</v>
      </c>
      <c r="H5839">
        <v>-80.849259892800006</v>
      </c>
      <c r="I5839">
        <v>4</v>
      </c>
      <c r="J5839">
        <v>11</v>
      </c>
      <c r="K5839">
        <v>1</v>
      </c>
      <c r="L5839" t="s">
        <v>20201</v>
      </c>
    </row>
    <row r="5840" spans="1:12" x14ac:dyDescent="0.2">
      <c r="A5840" t="e">
        <f>-suYApPt4PK8XAs8_XVkkA</f>
        <v>#NAME?</v>
      </c>
      <c r="B5840" t="s">
        <v>20202</v>
      </c>
      <c r="C5840" t="s">
        <v>20203</v>
      </c>
      <c r="D5840" t="s">
        <v>21</v>
      </c>
      <c r="E5840" t="s">
        <v>16</v>
      </c>
      <c r="F5840">
        <v>28207</v>
      </c>
      <c r="G5840">
        <v>35.204211800000003</v>
      </c>
      <c r="H5840">
        <v>-80.83569</v>
      </c>
      <c r="I5840">
        <v>1.5</v>
      </c>
      <c r="J5840">
        <v>3</v>
      </c>
      <c r="K5840">
        <v>1</v>
      </c>
    </row>
    <row r="5841" spans="1:12" x14ac:dyDescent="0.2">
      <c r="A5841" t="s">
        <v>20204</v>
      </c>
      <c r="B5841" t="s">
        <v>20205</v>
      </c>
      <c r="C5841" t="s">
        <v>20206</v>
      </c>
      <c r="D5841" t="s">
        <v>21</v>
      </c>
      <c r="E5841" t="s">
        <v>16</v>
      </c>
      <c r="F5841">
        <v>28209</v>
      </c>
      <c r="G5841">
        <v>35.170897400000001</v>
      </c>
      <c r="H5841">
        <v>-80.849693099999996</v>
      </c>
      <c r="I5841">
        <v>3</v>
      </c>
      <c r="J5841">
        <v>50</v>
      </c>
      <c r="K5841">
        <v>1</v>
      </c>
      <c r="L5841" t="s">
        <v>20207</v>
      </c>
    </row>
    <row r="5842" spans="1:12" x14ac:dyDescent="0.2">
      <c r="A5842" t="s">
        <v>20208</v>
      </c>
      <c r="B5842" t="s">
        <v>20209</v>
      </c>
      <c r="C5842" t="s">
        <v>18843</v>
      </c>
      <c r="D5842" t="s">
        <v>21</v>
      </c>
      <c r="E5842" t="s">
        <v>16</v>
      </c>
      <c r="F5842">
        <v>28204</v>
      </c>
      <c r="G5842">
        <v>35.212868200000003</v>
      </c>
      <c r="H5842">
        <v>-80.825817799999996</v>
      </c>
      <c r="I5842">
        <v>3.5</v>
      </c>
      <c r="J5842">
        <v>3</v>
      </c>
      <c r="K5842">
        <v>0</v>
      </c>
      <c r="L5842" t="s">
        <v>1056</v>
      </c>
    </row>
    <row r="5843" spans="1:12" x14ac:dyDescent="0.2">
      <c r="A5843" t="s">
        <v>20210</v>
      </c>
      <c r="B5843" t="s">
        <v>20211</v>
      </c>
      <c r="C5843" t="s">
        <v>20212</v>
      </c>
      <c r="D5843" t="s">
        <v>26</v>
      </c>
      <c r="E5843" t="s">
        <v>16</v>
      </c>
      <c r="F5843">
        <v>28078</v>
      </c>
      <c r="G5843">
        <v>35.4376198</v>
      </c>
      <c r="H5843">
        <v>-80.763810800000002</v>
      </c>
      <c r="I5843">
        <v>5</v>
      </c>
      <c r="J5843">
        <v>5</v>
      </c>
      <c r="K5843">
        <v>1</v>
      </c>
      <c r="L5843" t="s">
        <v>20213</v>
      </c>
    </row>
    <row r="5844" spans="1:12" x14ac:dyDescent="0.2">
      <c r="A5844" t="s">
        <v>20214</v>
      </c>
      <c r="B5844" t="s">
        <v>20215</v>
      </c>
      <c r="C5844" t="s">
        <v>20216</v>
      </c>
      <c r="D5844" t="s">
        <v>295</v>
      </c>
      <c r="E5844" t="s">
        <v>16</v>
      </c>
      <c r="F5844">
        <v>28134</v>
      </c>
      <c r="G5844">
        <v>35.088171799999998</v>
      </c>
      <c r="H5844">
        <v>-80.886128299999996</v>
      </c>
      <c r="I5844">
        <v>4.5</v>
      </c>
      <c r="J5844">
        <v>41</v>
      </c>
      <c r="K5844">
        <v>1</v>
      </c>
      <c r="L5844" t="s">
        <v>20217</v>
      </c>
    </row>
    <row r="5845" spans="1:12" x14ac:dyDescent="0.2">
      <c r="A5845" t="s">
        <v>20218</v>
      </c>
      <c r="B5845" t="s">
        <v>20219</v>
      </c>
      <c r="D5845" t="s">
        <v>588</v>
      </c>
      <c r="E5845" t="s">
        <v>16</v>
      </c>
      <c r="F5845">
        <v>28110</v>
      </c>
      <c r="G5845">
        <v>35.084975200000002</v>
      </c>
      <c r="H5845">
        <v>-80.521618399999994</v>
      </c>
      <c r="I5845">
        <v>5</v>
      </c>
      <c r="J5845">
        <v>3</v>
      </c>
      <c r="K5845">
        <v>1</v>
      </c>
      <c r="L5845" t="s">
        <v>14992</v>
      </c>
    </row>
    <row r="5846" spans="1:12" x14ac:dyDescent="0.2">
      <c r="A5846" t="s">
        <v>20220</v>
      </c>
      <c r="B5846" t="s">
        <v>1294</v>
      </c>
      <c r="C5846" t="s">
        <v>20221</v>
      </c>
      <c r="D5846" t="s">
        <v>21</v>
      </c>
      <c r="E5846" t="s">
        <v>16</v>
      </c>
      <c r="F5846">
        <v>28203</v>
      </c>
      <c r="G5846">
        <v>35.2189701</v>
      </c>
      <c r="H5846">
        <v>-80.858790900000002</v>
      </c>
      <c r="I5846">
        <v>5</v>
      </c>
      <c r="J5846">
        <v>3</v>
      </c>
      <c r="K5846">
        <v>1</v>
      </c>
      <c r="L5846" t="s">
        <v>14864</v>
      </c>
    </row>
    <row r="5847" spans="1:12" x14ac:dyDescent="0.2">
      <c r="A5847" t="s">
        <v>20222</v>
      </c>
      <c r="B5847" t="s">
        <v>20223</v>
      </c>
      <c r="C5847" t="s">
        <v>1702</v>
      </c>
      <c r="D5847" t="s">
        <v>21</v>
      </c>
      <c r="E5847" t="s">
        <v>16</v>
      </c>
      <c r="F5847">
        <v>28203</v>
      </c>
      <c r="G5847">
        <v>35.214036</v>
      </c>
      <c r="H5847">
        <v>-80.855538999999993</v>
      </c>
      <c r="I5847">
        <v>2.5</v>
      </c>
      <c r="J5847">
        <v>83</v>
      </c>
      <c r="K5847">
        <v>0</v>
      </c>
      <c r="L5847" t="s">
        <v>20224</v>
      </c>
    </row>
    <row r="5848" spans="1:12" x14ac:dyDescent="0.2">
      <c r="A5848" t="s">
        <v>20225</v>
      </c>
      <c r="B5848" t="s">
        <v>20226</v>
      </c>
      <c r="C5848" t="s">
        <v>20227</v>
      </c>
      <c r="D5848" t="s">
        <v>21</v>
      </c>
      <c r="E5848" t="s">
        <v>16</v>
      </c>
      <c r="F5848">
        <v>28204</v>
      </c>
      <c r="G5848">
        <v>35.210422999999999</v>
      </c>
      <c r="H5848">
        <v>-80.829600999999997</v>
      </c>
      <c r="I5848">
        <v>3.5</v>
      </c>
      <c r="J5848">
        <v>3</v>
      </c>
      <c r="K5848">
        <v>1</v>
      </c>
      <c r="L5848" t="s">
        <v>159</v>
      </c>
    </row>
    <row r="5849" spans="1:12" x14ac:dyDescent="0.2">
      <c r="A5849" t="s">
        <v>20228</v>
      </c>
      <c r="B5849" t="s">
        <v>20229</v>
      </c>
      <c r="C5849" t="s">
        <v>20230</v>
      </c>
      <c r="D5849" t="s">
        <v>21</v>
      </c>
      <c r="E5849" t="s">
        <v>16</v>
      </c>
      <c r="F5849">
        <v>28216</v>
      </c>
      <c r="G5849">
        <v>35.325890200000003</v>
      </c>
      <c r="H5849">
        <v>-80.946389600000003</v>
      </c>
      <c r="I5849">
        <v>3.5</v>
      </c>
      <c r="J5849">
        <v>30</v>
      </c>
      <c r="K5849">
        <v>1</v>
      </c>
      <c r="L5849" t="s">
        <v>20231</v>
      </c>
    </row>
    <row r="5850" spans="1:12" x14ac:dyDescent="0.2">
      <c r="A5850" t="s">
        <v>20232</v>
      </c>
      <c r="B5850" t="s">
        <v>20233</v>
      </c>
      <c r="C5850" t="s">
        <v>13756</v>
      </c>
      <c r="D5850" t="s">
        <v>21</v>
      </c>
      <c r="E5850" t="s">
        <v>16</v>
      </c>
      <c r="F5850">
        <v>28277</v>
      </c>
      <c r="G5850">
        <v>35.070129999999999</v>
      </c>
      <c r="H5850">
        <v>-80.843530799999996</v>
      </c>
      <c r="I5850">
        <v>4</v>
      </c>
      <c r="J5850">
        <v>404</v>
      </c>
      <c r="K5850">
        <v>1</v>
      </c>
      <c r="L5850" t="s">
        <v>20234</v>
      </c>
    </row>
    <row r="5851" spans="1:12" x14ac:dyDescent="0.2">
      <c r="A5851" t="s">
        <v>20235</v>
      </c>
      <c r="B5851" t="s">
        <v>5533</v>
      </c>
      <c r="C5851" t="s">
        <v>20236</v>
      </c>
      <c r="D5851" t="s">
        <v>21</v>
      </c>
      <c r="E5851" t="s">
        <v>16</v>
      </c>
      <c r="F5851">
        <v>28209</v>
      </c>
      <c r="G5851">
        <v>35.165427999999999</v>
      </c>
      <c r="H5851">
        <v>-80.850009</v>
      </c>
      <c r="I5851">
        <v>3</v>
      </c>
      <c r="J5851">
        <v>42</v>
      </c>
      <c r="K5851">
        <v>1</v>
      </c>
      <c r="L5851" t="s">
        <v>20237</v>
      </c>
    </row>
    <row r="5852" spans="1:12" x14ac:dyDescent="0.2">
      <c r="A5852" t="s">
        <v>20238</v>
      </c>
      <c r="B5852" t="s">
        <v>20239</v>
      </c>
      <c r="C5852" t="s">
        <v>20240</v>
      </c>
      <c r="D5852" t="s">
        <v>21</v>
      </c>
      <c r="E5852" t="s">
        <v>16</v>
      </c>
      <c r="F5852">
        <v>28277</v>
      </c>
      <c r="G5852">
        <v>35.062697900000003</v>
      </c>
      <c r="H5852">
        <v>-80.773874399999997</v>
      </c>
      <c r="I5852">
        <v>3</v>
      </c>
      <c r="J5852">
        <v>7</v>
      </c>
      <c r="K5852">
        <v>1</v>
      </c>
      <c r="L5852" t="s">
        <v>20241</v>
      </c>
    </row>
    <row r="5853" spans="1:12" x14ac:dyDescent="0.2">
      <c r="A5853" t="s">
        <v>20242</v>
      </c>
      <c r="B5853" t="s">
        <v>20243</v>
      </c>
      <c r="C5853" t="s">
        <v>20244</v>
      </c>
      <c r="D5853" t="s">
        <v>21</v>
      </c>
      <c r="E5853" t="s">
        <v>16</v>
      </c>
      <c r="F5853">
        <v>28202</v>
      </c>
      <c r="G5853">
        <v>35.229681900000003</v>
      </c>
      <c r="H5853">
        <v>-80.847640999999996</v>
      </c>
      <c r="I5853">
        <v>4.5</v>
      </c>
      <c r="J5853">
        <v>28</v>
      </c>
      <c r="K5853">
        <v>1</v>
      </c>
      <c r="L5853" t="s">
        <v>20245</v>
      </c>
    </row>
    <row r="5854" spans="1:12" x14ac:dyDescent="0.2">
      <c r="A5854" t="s">
        <v>20246</v>
      </c>
      <c r="B5854" t="s">
        <v>20247</v>
      </c>
      <c r="C5854" t="s">
        <v>20248</v>
      </c>
      <c r="D5854" t="s">
        <v>643</v>
      </c>
      <c r="E5854" t="s">
        <v>16</v>
      </c>
      <c r="F5854">
        <v>28079</v>
      </c>
      <c r="G5854">
        <v>35.078024172200003</v>
      </c>
      <c r="H5854">
        <v>-80.667627986200003</v>
      </c>
      <c r="I5854">
        <v>4.5</v>
      </c>
      <c r="J5854">
        <v>6</v>
      </c>
      <c r="K5854">
        <v>1</v>
      </c>
      <c r="L5854" t="s">
        <v>143</v>
      </c>
    </row>
    <row r="5855" spans="1:12" x14ac:dyDescent="0.2">
      <c r="A5855" t="s">
        <v>20249</v>
      </c>
      <c r="B5855" t="s">
        <v>20250</v>
      </c>
      <c r="C5855" t="s">
        <v>20251</v>
      </c>
      <c r="D5855" t="s">
        <v>21</v>
      </c>
      <c r="E5855" t="s">
        <v>16</v>
      </c>
      <c r="F5855">
        <v>28277</v>
      </c>
      <c r="G5855">
        <v>35.086655999999998</v>
      </c>
      <c r="H5855">
        <v>-80.787220000000005</v>
      </c>
      <c r="I5855">
        <v>3.5</v>
      </c>
      <c r="J5855">
        <v>8</v>
      </c>
      <c r="K5855">
        <v>1</v>
      </c>
      <c r="L5855" t="s">
        <v>20252</v>
      </c>
    </row>
    <row r="5856" spans="1:12" x14ac:dyDescent="0.2">
      <c r="A5856" t="s">
        <v>20253</v>
      </c>
      <c r="B5856" t="s">
        <v>20254</v>
      </c>
      <c r="C5856" t="s">
        <v>20255</v>
      </c>
      <c r="D5856" t="s">
        <v>21</v>
      </c>
      <c r="E5856" t="s">
        <v>16</v>
      </c>
      <c r="F5856">
        <v>28277</v>
      </c>
      <c r="G5856">
        <v>35.055799499999999</v>
      </c>
      <c r="H5856">
        <v>-80.853649700000005</v>
      </c>
      <c r="I5856">
        <v>5</v>
      </c>
      <c r="J5856">
        <v>10</v>
      </c>
      <c r="K5856">
        <v>1</v>
      </c>
      <c r="L5856" t="s">
        <v>20256</v>
      </c>
    </row>
    <row r="5857" spans="1:12" x14ac:dyDescent="0.2">
      <c r="A5857" t="s">
        <v>20257</v>
      </c>
      <c r="B5857" t="s">
        <v>20258</v>
      </c>
      <c r="C5857" t="s">
        <v>20259</v>
      </c>
      <c r="D5857" t="s">
        <v>21</v>
      </c>
      <c r="E5857" t="s">
        <v>16</v>
      </c>
      <c r="F5857">
        <v>28204</v>
      </c>
      <c r="G5857">
        <v>35.211734999999997</v>
      </c>
      <c r="H5857">
        <v>-80.842146900000003</v>
      </c>
      <c r="I5857">
        <v>4</v>
      </c>
      <c r="J5857">
        <v>4</v>
      </c>
      <c r="K5857">
        <v>1</v>
      </c>
      <c r="L5857" t="s">
        <v>20260</v>
      </c>
    </row>
    <row r="5858" spans="1:12" x14ac:dyDescent="0.2">
      <c r="A5858" t="s">
        <v>20261</v>
      </c>
      <c r="B5858" t="s">
        <v>3204</v>
      </c>
      <c r="C5858" t="s">
        <v>20262</v>
      </c>
      <c r="D5858" t="s">
        <v>21</v>
      </c>
      <c r="E5858" t="s">
        <v>16</v>
      </c>
      <c r="F5858">
        <v>28226</v>
      </c>
      <c r="G5858">
        <v>35.089197400000003</v>
      </c>
      <c r="H5858">
        <v>-80.860524600000005</v>
      </c>
      <c r="I5858">
        <v>3.5</v>
      </c>
      <c r="J5858">
        <v>7</v>
      </c>
      <c r="K5858">
        <v>1</v>
      </c>
      <c r="L5858" t="s">
        <v>7723</v>
      </c>
    </row>
    <row r="5859" spans="1:12" x14ac:dyDescent="0.2">
      <c r="A5859" t="s">
        <v>20263</v>
      </c>
      <c r="B5859" t="s">
        <v>20264</v>
      </c>
      <c r="C5859" t="s">
        <v>20265</v>
      </c>
      <c r="D5859" t="s">
        <v>21</v>
      </c>
      <c r="E5859" t="s">
        <v>16</v>
      </c>
      <c r="F5859">
        <v>28273</v>
      </c>
      <c r="G5859">
        <v>35.105066228299997</v>
      </c>
      <c r="H5859">
        <v>-80.987406148299996</v>
      </c>
      <c r="I5859">
        <v>3.5</v>
      </c>
      <c r="J5859">
        <v>131</v>
      </c>
      <c r="K5859">
        <v>1</v>
      </c>
      <c r="L5859" t="s">
        <v>16603</v>
      </c>
    </row>
    <row r="5860" spans="1:12" x14ac:dyDescent="0.2">
      <c r="A5860" t="s">
        <v>20266</v>
      </c>
      <c r="B5860" t="s">
        <v>20267</v>
      </c>
      <c r="D5860" t="s">
        <v>135</v>
      </c>
      <c r="E5860" t="s">
        <v>16</v>
      </c>
      <c r="F5860">
        <v>28106</v>
      </c>
      <c r="G5860">
        <v>35.1143176</v>
      </c>
      <c r="H5860">
        <v>-80.719713100000007</v>
      </c>
      <c r="I5860">
        <v>2</v>
      </c>
      <c r="J5860">
        <v>9</v>
      </c>
      <c r="K5860">
        <v>1</v>
      </c>
      <c r="L5860" t="s">
        <v>20268</v>
      </c>
    </row>
    <row r="5861" spans="1:12" x14ac:dyDescent="0.2">
      <c r="A5861" t="s">
        <v>20269</v>
      </c>
      <c r="B5861" t="s">
        <v>20270</v>
      </c>
      <c r="C5861" t="s">
        <v>20271</v>
      </c>
      <c r="D5861" t="s">
        <v>21</v>
      </c>
      <c r="E5861" t="s">
        <v>16</v>
      </c>
      <c r="F5861">
        <v>28208</v>
      </c>
      <c r="G5861">
        <v>35.223928999999998</v>
      </c>
      <c r="H5861">
        <v>-80.878044599999996</v>
      </c>
      <c r="I5861">
        <v>4.5</v>
      </c>
      <c r="J5861">
        <v>13</v>
      </c>
      <c r="K5861">
        <v>0</v>
      </c>
      <c r="L5861" t="s">
        <v>20272</v>
      </c>
    </row>
    <row r="5862" spans="1:12" x14ac:dyDescent="0.2">
      <c r="A5862" t="s">
        <v>20273</v>
      </c>
      <c r="B5862" t="s">
        <v>20274</v>
      </c>
      <c r="C5862" t="s">
        <v>20275</v>
      </c>
      <c r="D5862" t="s">
        <v>21</v>
      </c>
      <c r="E5862" t="s">
        <v>16</v>
      </c>
      <c r="F5862">
        <v>28212</v>
      </c>
      <c r="G5862">
        <v>35.202609123499997</v>
      </c>
      <c r="H5862">
        <v>-80.739172138300006</v>
      </c>
      <c r="I5862">
        <v>2.5</v>
      </c>
      <c r="J5862">
        <v>5</v>
      </c>
      <c r="K5862">
        <v>1</v>
      </c>
      <c r="L5862" t="s">
        <v>11715</v>
      </c>
    </row>
    <row r="5863" spans="1:12" x14ac:dyDescent="0.2">
      <c r="A5863" t="s">
        <v>20276</v>
      </c>
      <c r="B5863" t="s">
        <v>20277</v>
      </c>
      <c r="C5863" t="s">
        <v>20278</v>
      </c>
      <c r="D5863" t="s">
        <v>30</v>
      </c>
      <c r="E5863" t="s">
        <v>16</v>
      </c>
      <c r="F5863">
        <v>28054</v>
      </c>
      <c r="G5863">
        <v>35.262722400000001</v>
      </c>
      <c r="H5863">
        <v>-81.156229800000006</v>
      </c>
      <c r="I5863">
        <v>2.5</v>
      </c>
      <c r="J5863">
        <v>3</v>
      </c>
      <c r="K5863">
        <v>1</v>
      </c>
      <c r="L5863" t="s">
        <v>20279</v>
      </c>
    </row>
    <row r="5864" spans="1:12" x14ac:dyDescent="0.2">
      <c r="A5864" t="s">
        <v>20280</v>
      </c>
      <c r="B5864" t="s">
        <v>20281</v>
      </c>
      <c r="C5864" t="s">
        <v>20282</v>
      </c>
      <c r="D5864" t="s">
        <v>21</v>
      </c>
      <c r="E5864" t="s">
        <v>16</v>
      </c>
      <c r="F5864">
        <v>28204</v>
      </c>
      <c r="G5864">
        <v>35.213873599999999</v>
      </c>
      <c r="H5864">
        <v>-80.843923099999998</v>
      </c>
      <c r="I5864">
        <v>3.5</v>
      </c>
      <c r="J5864">
        <v>18</v>
      </c>
      <c r="K5864">
        <v>0</v>
      </c>
      <c r="L5864" t="s">
        <v>20283</v>
      </c>
    </row>
    <row r="5865" spans="1:12" x14ac:dyDescent="0.2">
      <c r="A5865" t="s">
        <v>20284</v>
      </c>
      <c r="B5865" t="s">
        <v>20285</v>
      </c>
      <c r="C5865" t="s">
        <v>20286</v>
      </c>
      <c r="D5865" t="s">
        <v>15</v>
      </c>
      <c r="E5865" t="s">
        <v>16</v>
      </c>
      <c r="F5865">
        <v>28031</v>
      </c>
      <c r="G5865">
        <v>35.4812984</v>
      </c>
      <c r="H5865">
        <v>-80.878119999999996</v>
      </c>
      <c r="I5865">
        <v>2</v>
      </c>
      <c r="J5865">
        <v>4</v>
      </c>
      <c r="K5865">
        <v>1</v>
      </c>
      <c r="L5865" t="s">
        <v>20287</v>
      </c>
    </row>
    <row r="5866" spans="1:12" x14ac:dyDescent="0.2">
      <c r="A5866" t="e">
        <f>-XY6oXm6qeKvzH_q0FIpuQ</f>
        <v>#NAME?</v>
      </c>
      <c r="B5866" t="s">
        <v>800</v>
      </c>
      <c r="C5866" t="s">
        <v>20288</v>
      </c>
      <c r="D5866" t="s">
        <v>21</v>
      </c>
      <c r="E5866" t="s">
        <v>16</v>
      </c>
      <c r="F5866">
        <v>28273</v>
      </c>
      <c r="G5866">
        <v>35.097686521500002</v>
      </c>
      <c r="H5866">
        <v>-80.988782140699996</v>
      </c>
      <c r="I5866">
        <v>4</v>
      </c>
      <c r="J5866">
        <v>10</v>
      </c>
      <c r="K5866">
        <v>1</v>
      </c>
      <c r="L5866" t="s">
        <v>20289</v>
      </c>
    </row>
    <row r="5867" spans="1:12" x14ac:dyDescent="0.2">
      <c r="A5867" t="s">
        <v>20290</v>
      </c>
      <c r="B5867" t="s">
        <v>20291</v>
      </c>
      <c r="C5867" t="s">
        <v>20292</v>
      </c>
      <c r="D5867" t="s">
        <v>39</v>
      </c>
      <c r="E5867" t="s">
        <v>16</v>
      </c>
      <c r="F5867">
        <v>28027</v>
      </c>
      <c r="G5867">
        <v>35.400684599999998</v>
      </c>
      <c r="H5867">
        <v>-80.701387800000006</v>
      </c>
      <c r="I5867">
        <v>3</v>
      </c>
      <c r="J5867">
        <v>4</v>
      </c>
      <c r="K5867">
        <v>1</v>
      </c>
      <c r="L5867" t="s">
        <v>20293</v>
      </c>
    </row>
    <row r="5868" spans="1:12" x14ac:dyDescent="0.2">
      <c r="A5868" t="s">
        <v>20294</v>
      </c>
      <c r="B5868" t="s">
        <v>20295</v>
      </c>
      <c r="C5868" t="s">
        <v>18595</v>
      </c>
      <c r="D5868" t="s">
        <v>21</v>
      </c>
      <c r="E5868" t="s">
        <v>16</v>
      </c>
      <c r="F5868">
        <v>28277</v>
      </c>
      <c r="G5868">
        <v>35.056258800000002</v>
      </c>
      <c r="H5868">
        <v>-80.854082099999999</v>
      </c>
      <c r="I5868">
        <v>3.5</v>
      </c>
      <c r="J5868">
        <v>41</v>
      </c>
      <c r="K5868">
        <v>0</v>
      </c>
      <c r="L5868" t="s">
        <v>20296</v>
      </c>
    </row>
    <row r="5869" spans="1:12" x14ac:dyDescent="0.2">
      <c r="A5869" t="s">
        <v>20297</v>
      </c>
      <c r="B5869" t="s">
        <v>20298</v>
      </c>
      <c r="C5869" t="s">
        <v>20299</v>
      </c>
      <c r="D5869" t="s">
        <v>21</v>
      </c>
      <c r="E5869" t="s">
        <v>16</v>
      </c>
      <c r="F5869">
        <v>28212</v>
      </c>
      <c r="G5869">
        <v>35.177782000000001</v>
      </c>
      <c r="H5869">
        <v>-80.750416000000001</v>
      </c>
      <c r="I5869">
        <v>5</v>
      </c>
      <c r="J5869">
        <v>3</v>
      </c>
      <c r="K5869">
        <v>1</v>
      </c>
      <c r="L5869" t="s">
        <v>10715</v>
      </c>
    </row>
    <row r="5870" spans="1:12" x14ac:dyDescent="0.2">
      <c r="A5870" t="s">
        <v>20300</v>
      </c>
      <c r="B5870" t="s">
        <v>20301</v>
      </c>
      <c r="C5870" t="s">
        <v>20302</v>
      </c>
      <c r="D5870" t="s">
        <v>21</v>
      </c>
      <c r="E5870" t="s">
        <v>16</v>
      </c>
      <c r="F5870">
        <v>28203</v>
      </c>
      <c r="G5870">
        <v>35.199630999999997</v>
      </c>
      <c r="H5870">
        <v>-80.841973899999999</v>
      </c>
      <c r="I5870">
        <v>1.5</v>
      </c>
      <c r="J5870">
        <v>7</v>
      </c>
      <c r="K5870">
        <v>1</v>
      </c>
      <c r="L5870" t="s">
        <v>4759</v>
      </c>
    </row>
    <row r="5871" spans="1:12" x14ac:dyDescent="0.2">
      <c r="A5871" t="s">
        <v>20303</v>
      </c>
      <c r="B5871" t="s">
        <v>20304</v>
      </c>
      <c r="C5871" t="s">
        <v>20305</v>
      </c>
      <c r="D5871" t="s">
        <v>21</v>
      </c>
      <c r="E5871" t="s">
        <v>16</v>
      </c>
      <c r="F5871">
        <v>28277</v>
      </c>
      <c r="G5871">
        <v>35.055391399999998</v>
      </c>
      <c r="H5871">
        <v>-80.851660600000002</v>
      </c>
      <c r="I5871">
        <v>3.5</v>
      </c>
      <c r="J5871">
        <v>36</v>
      </c>
      <c r="K5871">
        <v>1</v>
      </c>
      <c r="L5871" t="s">
        <v>709</v>
      </c>
    </row>
    <row r="5872" spans="1:12" x14ac:dyDescent="0.2">
      <c r="A5872" t="s">
        <v>20306</v>
      </c>
      <c r="B5872" t="s">
        <v>3106</v>
      </c>
      <c r="C5872" t="s">
        <v>20307</v>
      </c>
      <c r="D5872" t="s">
        <v>21</v>
      </c>
      <c r="E5872" t="s">
        <v>16</v>
      </c>
      <c r="F5872">
        <v>28205</v>
      </c>
      <c r="G5872">
        <v>35.199125000000002</v>
      </c>
      <c r="H5872">
        <v>-80.797719000000001</v>
      </c>
      <c r="I5872">
        <v>3</v>
      </c>
      <c r="J5872">
        <v>15</v>
      </c>
      <c r="K5872">
        <v>1</v>
      </c>
      <c r="L5872" t="s">
        <v>6557</v>
      </c>
    </row>
    <row r="5873" spans="1:12" x14ac:dyDescent="0.2">
      <c r="A5873" t="s">
        <v>20308</v>
      </c>
      <c r="B5873" t="s">
        <v>20309</v>
      </c>
      <c r="C5873" t="s">
        <v>20310</v>
      </c>
      <c r="D5873" t="s">
        <v>21</v>
      </c>
      <c r="E5873" t="s">
        <v>16</v>
      </c>
      <c r="F5873">
        <v>28205</v>
      </c>
      <c r="G5873">
        <v>35.219719433500003</v>
      </c>
      <c r="H5873">
        <v>-80.800983645000002</v>
      </c>
      <c r="I5873">
        <v>5</v>
      </c>
      <c r="J5873">
        <v>3</v>
      </c>
      <c r="K5873">
        <v>1</v>
      </c>
      <c r="L5873" t="s">
        <v>3345</v>
      </c>
    </row>
    <row r="5874" spans="1:12" x14ac:dyDescent="0.2">
      <c r="A5874" t="s">
        <v>20311</v>
      </c>
      <c r="B5874" t="s">
        <v>20312</v>
      </c>
      <c r="C5874" t="s">
        <v>20313</v>
      </c>
      <c r="D5874" t="s">
        <v>21</v>
      </c>
      <c r="E5874" t="s">
        <v>16</v>
      </c>
      <c r="F5874">
        <v>28209</v>
      </c>
      <c r="G5874">
        <v>35.172122999999999</v>
      </c>
      <c r="H5874">
        <v>-80.848490499999997</v>
      </c>
      <c r="I5874">
        <v>3.5</v>
      </c>
      <c r="J5874">
        <v>13</v>
      </c>
      <c r="K5874">
        <v>1</v>
      </c>
      <c r="L5874" t="s">
        <v>20314</v>
      </c>
    </row>
    <row r="5875" spans="1:12" x14ac:dyDescent="0.2">
      <c r="A5875" t="s">
        <v>20315</v>
      </c>
      <c r="B5875" t="s">
        <v>11639</v>
      </c>
      <c r="C5875" t="s">
        <v>20316</v>
      </c>
      <c r="D5875" t="s">
        <v>588</v>
      </c>
      <c r="E5875" t="s">
        <v>16</v>
      </c>
      <c r="F5875">
        <v>28110</v>
      </c>
      <c r="G5875">
        <v>35.025609000000003</v>
      </c>
      <c r="H5875">
        <v>-80.585845000000006</v>
      </c>
      <c r="I5875">
        <v>5</v>
      </c>
      <c r="J5875">
        <v>4</v>
      </c>
      <c r="K5875">
        <v>1</v>
      </c>
      <c r="L5875" t="s">
        <v>20317</v>
      </c>
    </row>
    <row r="5876" spans="1:12" x14ac:dyDescent="0.2">
      <c r="A5876" t="s">
        <v>20318</v>
      </c>
      <c r="B5876" t="s">
        <v>20319</v>
      </c>
      <c r="C5876" t="s">
        <v>20320</v>
      </c>
      <c r="D5876" t="s">
        <v>21</v>
      </c>
      <c r="E5876" t="s">
        <v>16</v>
      </c>
      <c r="F5876">
        <v>28226</v>
      </c>
      <c r="G5876">
        <v>35.088490399999998</v>
      </c>
      <c r="H5876">
        <v>-80.848374199999995</v>
      </c>
      <c r="I5876">
        <v>4</v>
      </c>
      <c r="J5876">
        <v>25</v>
      </c>
      <c r="K5876">
        <v>1</v>
      </c>
      <c r="L5876" t="s">
        <v>20321</v>
      </c>
    </row>
    <row r="5877" spans="1:12" x14ac:dyDescent="0.2">
      <c r="A5877" t="s">
        <v>20322</v>
      </c>
      <c r="B5877" t="s">
        <v>20323</v>
      </c>
      <c r="C5877" t="s">
        <v>20324</v>
      </c>
      <c r="D5877" t="s">
        <v>135</v>
      </c>
      <c r="E5877" t="s">
        <v>16</v>
      </c>
      <c r="F5877">
        <v>28105</v>
      </c>
      <c r="G5877">
        <v>35.123187000000001</v>
      </c>
      <c r="H5877">
        <v>-80.718514999999996</v>
      </c>
      <c r="I5877">
        <v>4.5</v>
      </c>
      <c r="J5877">
        <v>6</v>
      </c>
      <c r="K5877">
        <v>0</v>
      </c>
      <c r="L5877" t="s">
        <v>20325</v>
      </c>
    </row>
    <row r="5878" spans="1:12" x14ac:dyDescent="0.2">
      <c r="A5878" t="s">
        <v>20326</v>
      </c>
      <c r="B5878" t="s">
        <v>20327</v>
      </c>
      <c r="C5878" t="s">
        <v>20328</v>
      </c>
      <c r="D5878" t="s">
        <v>21</v>
      </c>
      <c r="E5878" t="s">
        <v>16</v>
      </c>
      <c r="F5878">
        <v>28216</v>
      </c>
      <c r="G5878">
        <v>35.266773800000003</v>
      </c>
      <c r="H5878">
        <v>-80.854644199999996</v>
      </c>
      <c r="I5878">
        <v>3</v>
      </c>
      <c r="J5878">
        <v>10</v>
      </c>
      <c r="K5878">
        <v>1</v>
      </c>
      <c r="L5878" t="s">
        <v>569</v>
      </c>
    </row>
    <row r="5879" spans="1:12" x14ac:dyDescent="0.2">
      <c r="A5879" t="s">
        <v>20329</v>
      </c>
      <c r="B5879" t="s">
        <v>20330</v>
      </c>
      <c r="C5879" t="s">
        <v>20331</v>
      </c>
      <c r="D5879" t="s">
        <v>21</v>
      </c>
      <c r="E5879" t="s">
        <v>16</v>
      </c>
      <c r="F5879">
        <v>28262</v>
      </c>
      <c r="G5879">
        <v>35.311937</v>
      </c>
      <c r="H5879">
        <v>-80.751249999999999</v>
      </c>
      <c r="I5879">
        <v>2.5</v>
      </c>
      <c r="J5879">
        <v>11</v>
      </c>
      <c r="K5879">
        <v>0</v>
      </c>
      <c r="L5879" t="s">
        <v>416</v>
      </c>
    </row>
    <row r="5880" spans="1:12" x14ac:dyDescent="0.2">
      <c r="A5880" t="s">
        <v>20332</v>
      </c>
      <c r="B5880" t="s">
        <v>20333</v>
      </c>
      <c r="C5880" t="s">
        <v>3998</v>
      </c>
      <c r="D5880" t="s">
        <v>21</v>
      </c>
      <c r="E5880" t="s">
        <v>16</v>
      </c>
      <c r="F5880">
        <v>28203</v>
      </c>
      <c r="G5880">
        <v>35.214297000000002</v>
      </c>
      <c r="H5880">
        <v>-80.855301299999994</v>
      </c>
      <c r="I5880">
        <v>3.5</v>
      </c>
      <c r="J5880">
        <v>4</v>
      </c>
      <c r="K5880">
        <v>0</v>
      </c>
      <c r="L5880" t="s">
        <v>3649</v>
      </c>
    </row>
    <row r="5881" spans="1:12" x14ac:dyDescent="0.2">
      <c r="A5881" t="s">
        <v>20334</v>
      </c>
      <c r="B5881" t="s">
        <v>20335</v>
      </c>
      <c r="C5881" t="s">
        <v>20336</v>
      </c>
      <c r="D5881" t="s">
        <v>2611</v>
      </c>
      <c r="E5881" t="s">
        <v>16</v>
      </c>
      <c r="F5881">
        <v>28117</v>
      </c>
      <c r="G5881">
        <v>35.525191</v>
      </c>
      <c r="H5881">
        <v>-80.884927899999994</v>
      </c>
      <c r="I5881">
        <v>2.5</v>
      </c>
      <c r="J5881">
        <v>3</v>
      </c>
      <c r="K5881">
        <v>1</v>
      </c>
      <c r="L5881" t="s">
        <v>12932</v>
      </c>
    </row>
    <row r="5882" spans="1:12" x14ac:dyDescent="0.2">
      <c r="A5882" t="s">
        <v>20337</v>
      </c>
      <c r="B5882" t="s">
        <v>20338</v>
      </c>
      <c r="C5882" t="s">
        <v>20339</v>
      </c>
      <c r="D5882" t="s">
        <v>39</v>
      </c>
      <c r="E5882" t="s">
        <v>16</v>
      </c>
      <c r="F5882">
        <v>28027</v>
      </c>
      <c r="G5882">
        <v>35.3665801</v>
      </c>
      <c r="H5882">
        <v>-80.709325800000002</v>
      </c>
      <c r="I5882">
        <v>3.5</v>
      </c>
      <c r="J5882">
        <v>4</v>
      </c>
      <c r="K5882">
        <v>0</v>
      </c>
      <c r="L5882" t="s">
        <v>20340</v>
      </c>
    </row>
    <row r="5883" spans="1:12" x14ac:dyDescent="0.2">
      <c r="A5883" t="s">
        <v>20341</v>
      </c>
      <c r="B5883" t="s">
        <v>20342</v>
      </c>
      <c r="C5883" t="s">
        <v>20343</v>
      </c>
      <c r="D5883" t="s">
        <v>21</v>
      </c>
      <c r="E5883" t="s">
        <v>16</v>
      </c>
      <c r="F5883">
        <v>28280</v>
      </c>
      <c r="G5883">
        <v>35.226326700000001</v>
      </c>
      <c r="H5883">
        <v>-80.842935900000001</v>
      </c>
      <c r="I5883">
        <v>4.5</v>
      </c>
      <c r="J5883">
        <v>12</v>
      </c>
      <c r="K5883">
        <v>0</v>
      </c>
      <c r="L5883" t="s">
        <v>1436</v>
      </c>
    </row>
    <row r="5884" spans="1:12" x14ac:dyDescent="0.2">
      <c r="A5884" t="s">
        <v>20344</v>
      </c>
      <c r="B5884" t="s">
        <v>20345</v>
      </c>
      <c r="C5884" t="s">
        <v>20346</v>
      </c>
      <c r="D5884" t="s">
        <v>21</v>
      </c>
      <c r="E5884" t="s">
        <v>16</v>
      </c>
      <c r="F5884">
        <v>28277</v>
      </c>
      <c r="G5884">
        <v>35.034683200000003</v>
      </c>
      <c r="H5884">
        <v>-80.806849900000003</v>
      </c>
      <c r="I5884">
        <v>4.5</v>
      </c>
      <c r="J5884">
        <v>71</v>
      </c>
      <c r="K5884">
        <v>1</v>
      </c>
      <c r="L5884" t="s">
        <v>20347</v>
      </c>
    </row>
    <row r="5885" spans="1:12" x14ac:dyDescent="0.2">
      <c r="A5885" t="s">
        <v>20348</v>
      </c>
      <c r="B5885" t="s">
        <v>20349</v>
      </c>
      <c r="C5885" t="s">
        <v>20350</v>
      </c>
      <c r="D5885" t="s">
        <v>21</v>
      </c>
      <c r="E5885" t="s">
        <v>16</v>
      </c>
      <c r="F5885">
        <v>28277</v>
      </c>
      <c r="G5885">
        <v>35.026524999999999</v>
      </c>
      <c r="H5885">
        <v>-80.840478000000004</v>
      </c>
      <c r="I5885">
        <v>4.5</v>
      </c>
      <c r="J5885">
        <v>8</v>
      </c>
      <c r="K5885">
        <v>1</v>
      </c>
      <c r="L5885" t="s">
        <v>20351</v>
      </c>
    </row>
    <row r="5886" spans="1:12" x14ac:dyDescent="0.2">
      <c r="A5886" t="s">
        <v>20352</v>
      </c>
      <c r="B5886" t="s">
        <v>4564</v>
      </c>
      <c r="C5886" t="s">
        <v>20353</v>
      </c>
      <c r="D5886" t="s">
        <v>21</v>
      </c>
      <c r="E5886" t="s">
        <v>16</v>
      </c>
      <c r="F5886">
        <v>28277</v>
      </c>
      <c r="G5886">
        <v>35.051258900000001</v>
      </c>
      <c r="H5886">
        <v>-80.767598500000005</v>
      </c>
      <c r="I5886">
        <v>3</v>
      </c>
      <c r="J5886">
        <v>149</v>
      </c>
      <c r="K5886">
        <v>1</v>
      </c>
      <c r="L5886" t="s">
        <v>20354</v>
      </c>
    </row>
    <row r="5887" spans="1:12" x14ac:dyDescent="0.2">
      <c r="A5887" t="s">
        <v>20355</v>
      </c>
      <c r="B5887" t="s">
        <v>20356</v>
      </c>
      <c r="C5887" t="s">
        <v>20357</v>
      </c>
      <c r="D5887" t="s">
        <v>21</v>
      </c>
      <c r="E5887" t="s">
        <v>16</v>
      </c>
      <c r="F5887">
        <v>28203</v>
      </c>
      <c r="G5887">
        <v>35.210556493799999</v>
      </c>
      <c r="H5887">
        <v>-80.8633849868</v>
      </c>
      <c r="I5887">
        <v>4</v>
      </c>
      <c r="J5887">
        <v>146</v>
      </c>
      <c r="K5887">
        <v>1</v>
      </c>
      <c r="L5887" t="s">
        <v>20358</v>
      </c>
    </row>
    <row r="5888" spans="1:12" x14ac:dyDescent="0.2">
      <c r="A5888" t="s">
        <v>20359</v>
      </c>
      <c r="B5888" t="s">
        <v>20360</v>
      </c>
      <c r="C5888" t="s">
        <v>20361</v>
      </c>
      <c r="D5888" t="s">
        <v>456</v>
      </c>
      <c r="E5888" t="s">
        <v>16</v>
      </c>
      <c r="F5888">
        <v>28012</v>
      </c>
      <c r="G5888">
        <v>35.264033099999999</v>
      </c>
      <c r="H5888">
        <v>-81.026903000000004</v>
      </c>
      <c r="I5888">
        <v>2.5</v>
      </c>
      <c r="J5888">
        <v>5</v>
      </c>
      <c r="K5888">
        <v>1</v>
      </c>
      <c r="L5888" t="s">
        <v>20362</v>
      </c>
    </row>
    <row r="5889" spans="1:12" x14ac:dyDescent="0.2">
      <c r="A5889" t="s">
        <v>20363</v>
      </c>
      <c r="B5889" t="s">
        <v>8966</v>
      </c>
      <c r="C5889" t="s">
        <v>20364</v>
      </c>
      <c r="D5889" t="s">
        <v>21</v>
      </c>
      <c r="E5889" t="s">
        <v>16</v>
      </c>
      <c r="F5889">
        <v>28205</v>
      </c>
      <c r="G5889">
        <v>35.208195000000003</v>
      </c>
      <c r="H5889">
        <v>-80.791711000000006</v>
      </c>
      <c r="I5889">
        <v>2.5</v>
      </c>
      <c r="J5889">
        <v>11</v>
      </c>
      <c r="K5889">
        <v>1</v>
      </c>
      <c r="L5889" t="s">
        <v>3345</v>
      </c>
    </row>
    <row r="5890" spans="1:12" x14ac:dyDescent="0.2">
      <c r="A5890" t="s">
        <v>20365</v>
      </c>
      <c r="B5890" t="s">
        <v>4075</v>
      </c>
      <c r="C5890" t="s">
        <v>20366</v>
      </c>
      <c r="D5890" t="s">
        <v>239</v>
      </c>
      <c r="E5890" t="s">
        <v>16</v>
      </c>
      <c r="F5890">
        <v>28173</v>
      </c>
      <c r="G5890">
        <v>35.016106000000001</v>
      </c>
      <c r="H5890">
        <v>-80.802216999999999</v>
      </c>
      <c r="I5890">
        <v>4.5</v>
      </c>
      <c r="J5890">
        <v>83</v>
      </c>
      <c r="K5890">
        <v>1</v>
      </c>
      <c r="L5890" t="s">
        <v>20367</v>
      </c>
    </row>
    <row r="5891" spans="1:12" x14ac:dyDescent="0.2">
      <c r="A5891" t="s">
        <v>20368</v>
      </c>
      <c r="B5891" t="s">
        <v>20369</v>
      </c>
      <c r="C5891" t="s">
        <v>8217</v>
      </c>
      <c r="D5891" t="s">
        <v>21</v>
      </c>
      <c r="E5891" t="s">
        <v>16</v>
      </c>
      <c r="F5891">
        <v>28204</v>
      </c>
      <c r="G5891">
        <v>35.216323000000003</v>
      </c>
      <c r="H5891">
        <v>-80.821776999999997</v>
      </c>
      <c r="I5891">
        <v>3.5</v>
      </c>
      <c r="J5891">
        <v>15</v>
      </c>
      <c r="K5891">
        <v>0</v>
      </c>
      <c r="L5891" t="s">
        <v>20370</v>
      </c>
    </row>
    <row r="5892" spans="1:12" x14ac:dyDescent="0.2">
      <c r="A5892" t="s">
        <v>20371</v>
      </c>
      <c r="B5892" t="s">
        <v>6450</v>
      </c>
      <c r="C5892" t="s">
        <v>20372</v>
      </c>
      <c r="D5892" t="s">
        <v>21</v>
      </c>
      <c r="E5892" t="s">
        <v>16</v>
      </c>
      <c r="F5892">
        <v>28277</v>
      </c>
      <c r="G5892">
        <v>35.056042400000003</v>
      </c>
      <c r="H5892">
        <v>-80.769137400000005</v>
      </c>
      <c r="I5892">
        <v>3</v>
      </c>
      <c r="J5892">
        <v>47</v>
      </c>
      <c r="K5892">
        <v>1</v>
      </c>
      <c r="L5892" t="s">
        <v>3679</v>
      </c>
    </row>
    <row r="5893" spans="1:12" x14ac:dyDescent="0.2">
      <c r="A5893" t="s">
        <v>20373</v>
      </c>
      <c r="B5893" t="s">
        <v>20374</v>
      </c>
      <c r="C5893" t="s">
        <v>20375</v>
      </c>
      <c r="D5893" t="s">
        <v>21</v>
      </c>
      <c r="E5893" t="s">
        <v>16</v>
      </c>
      <c r="F5893">
        <v>28209</v>
      </c>
      <c r="G5893">
        <v>35.197405799999999</v>
      </c>
      <c r="H5893">
        <v>-80.868782400000001</v>
      </c>
      <c r="I5893">
        <v>3</v>
      </c>
      <c r="J5893">
        <v>9</v>
      </c>
      <c r="K5893">
        <v>1</v>
      </c>
      <c r="L5893" t="s">
        <v>20376</v>
      </c>
    </row>
    <row r="5894" spans="1:12" x14ac:dyDescent="0.2">
      <c r="A5894" t="s">
        <v>20377</v>
      </c>
      <c r="B5894" t="s">
        <v>20378</v>
      </c>
      <c r="D5894" t="s">
        <v>21</v>
      </c>
      <c r="E5894" t="s">
        <v>16</v>
      </c>
      <c r="F5894">
        <v>28269</v>
      </c>
      <c r="G5894">
        <v>35.3352529</v>
      </c>
      <c r="H5894">
        <v>-80.799018500000003</v>
      </c>
      <c r="I5894">
        <v>3.5</v>
      </c>
      <c r="J5894">
        <v>3</v>
      </c>
      <c r="K5894">
        <v>1</v>
      </c>
      <c r="L5894" t="s">
        <v>20379</v>
      </c>
    </row>
    <row r="5895" spans="1:12" x14ac:dyDescent="0.2">
      <c r="A5895" t="s">
        <v>20380</v>
      </c>
      <c r="B5895" t="s">
        <v>20381</v>
      </c>
      <c r="C5895" t="s">
        <v>20382</v>
      </c>
      <c r="D5895" t="s">
        <v>21</v>
      </c>
      <c r="E5895" t="s">
        <v>16</v>
      </c>
      <c r="F5895">
        <v>28203</v>
      </c>
      <c r="G5895">
        <v>35.199888999999999</v>
      </c>
      <c r="H5895">
        <v>-80.842287999999996</v>
      </c>
      <c r="I5895">
        <v>4</v>
      </c>
      <c r="J5895">
        <v>443</v>
      </c>
      <c r="K5895">
        <v>1</v>
      </c>
      <c r="L5895" t="s">
        <v>20383</v>
      </c>
    </row>
    <row r="5896" spans="1:12" x14ac:dyDescent="0.2">
      <c r="A5896" t="s">
        <v>20384</v>
      </c>
      <c r="B5896" t="s">
        <v>20385</v>
      </c>
      <c r="C5896" t="s">
        <v>20386</v>
      </c>
      <c r="D5896" t="s">
        <v>21</v>
      </c>
      <c r="E5896" t="s">
        <v>16</v>
      </c>
      <c r="F5896">
        <v>28209</v>
      </c>
      <c r="G5896">
        <v>35.161133399999997</v>
      </c>
      <c r="H5896">
        <v>-80.849282299999999</v>
      </c>
      <c r="I5896">
        <v>5</v>
      </c>
      <c r="J5896">
        <v>5</v>
      </c>
      <c r="K5896">
        <v>1</v>
      </c>
      <c r="L5896" t="s">
        <v>20387</v>
      </c>
    </row>
    <row r="5897" spans="1:12" x14ac:dyDescent="0.2">
      <c r="A5897" t="s">
        <v>20388</v>
      </c>
      <c r="B5897" t="s">
        <v>20389</v>
      </c>
      <c r="C5897" t="s">
        <v>20390</v>
      </c>
      <c r="D5897" t="s">
        <v>21</v>
      </c>
      <c r="E5897" t="s">
        <v>16</v>
      </c>
      <c r="F5897">
        <v>28202</v>
      </c>
      <c r="G5897">
        <v>35.232802</v>
      </c>
      <c r="H5897">
        <v>-80.844209000000006</v>
      </c>
      <c r="I5897">
        <v>5</v>
      </c>
      <c r="J5897">
        <v>5</v>
      </c>
      <c r="K5897">
        <v>1</v>
      </c>
      <c r="L5897" t="s">
        <v>20391</v>
      </c>
    </row>
    <row r="5898" spans="1:12" x14ac:dyDescent="0.2">
      <c r="A5898" t="s">
        <v>20392</v>
      </c>
      <c r="B5898" t="s">
        <v>20393</v>
      </c>
      <c r="C5898" t="s">
        <v>20394</v>
      </c>
      <c r="D5898" t="s">
        <v>21</v>
      </c>
      <c r="E5898" t="s">
        <v>16</v>
      </c>
      <c r="F5898">
        <v>28207</v>
      </c>
      <c r="G5898">
        <v>35.193145060299997</v>
      </c>
      <c r="H5898">
        <v>-80.828553148699996</v>
      </c>
      <c r="I5898">
        <v>4.5</v>
      </c>
      <c r="J5898">
        <v>10</v>
      </c>
      <c r="K5898">
        <v>1</v>
      </c>
      <c r="L5898" t="s">
        <v>20395</v>
      </c>
    </row>
    <row r="5899" spans="1:12" x14ac:dyDescent="0.2">
      <c r="A5899" t="s">
        <v>20396</v>
      </c>
      <c r="B5899" t="s">
        <v>10997</v>
      </c>
      <c r="C5899" t="s">
        <v>20397</v>
      </c>
      <c r="D5899" t="s">
        <v>295</v>
      </c>
      <c r="E5899" t="s">
        <v>16</v>
      </c>
      <c r="F5899">
        <v>28134</v>
      </c>
      <c r="G5899">
        <v>35.080711999999998</v>
      </c>
      <c r="H5899">
        <v>-80.875810999999999</v>
      </c>
      <c r="I5899">
        <v>3</v>
      </c>
      <c r="J5899">
        <v>21</v>
      </c>
      <c r="K5899">
        <v>1</v>
      </c>
      <c r="L5899" t="s">
        <v>2115</v>
      </c>
    </row>
    <row r="5900" spans="1:12" x14ac:dyDescent="0.2">
      <c r="A5900" t="s">
        <v>20398</v>
      </c>
      <c r="B5900" t="s">
        <v>20399</v>
      </c>
      <c r="C5900" t="s">
        <v>20400</v>
      </c>
      <c r="D5900" t="s">
        <v>21</v>
      </c>
      <c r="E5900" t="s">
        <v>16</v>
      </c>
      <c r="F5900">
        <v>28210</v>
      </c>
      <c r="G5900">
        <v>35.093198081300002</v>
      </c>
      <c r="H5900">
        <v>-80.869108540900001</v>
      </c>
      <c r="I5900">
        <v>1.5</v>
      </c>
      <c r="J5900">
        <v>3</v>
      </c>
      <c r="K5900">
        <v>0</v>
      </c>
      <c r="L5900" t="s">
        <v>20401</v>
      </c>
    </row>
    <row r="5901" spans="1:12" x14ac:dyDescent="0.2">
      <c r="A5901" t="s">
        <v>20402</v>
      </c>
      <c r="B5901" t="s">
        <v>20403</v>
      </c>
      <c r="C5901" t="s">
        <v>20404</v>
      </c>
      <c r="D5901" t="s">
        <v>39</v>
      </c>
      <c r="E5901" t="s">
        <v>16</v>
      </c>
      <c r="F5901">
        <v>28027</v>
      </c>
      <c r="G5901">
        <v>35.360526327899997</v>
      </c>
      <c r="H5901">
        <v>-80.692402729199998</v>
      </c>
      <c r="I5901">
        <v>1.5</v>
      </c>
      <c r="J5901">
        <v>57</v>
      </c>
      <c r="K5901">
        <v>1</v>
      </c>
      <c r="L5901" t="s">
        <v>20405</v>
      </c>
    </row>
    <row r="5902" spans="1:12" x14ac:dyDescent="0.2">
      <c r="A5902" t="s">
        <v>20406</v>
      </c>
      <c r="B5902" t="s">
        <v>20407</v>
      </c>
      <c r="C5902" t="s">
        <v>20408</v>
      </c>
      <c r="D5902" t="s">
        <v>21</v>
      </c>
      <c r="E5902" t="s">
        <v>16</v>
      </c>
      <c r="F5902">
        <v>28208</v>
      </c>
      <c r="G5902">
        <v>35.239925900000003</v>
      </c>
      <c r="H5902">
        <v>-80.874015</v>
      </c>
      <c r="I5902">
        <v>1</v>
      </c>
      <c r="J5902">
        <v>3</v>
      </c>
      <c r="K5902">
        <v>0</v>
      </c>
      <c r="L5902" t="s">
        <v>8578</v>
      </c>
    </row>
    <row r="5903" spans="1:12" x14ac:dyDescent="0.2">
      <c r="A5903" t="s">
        <v>20409</v>
      </c>
      <c r="B5903" t="s">
        <v>1386</v>
      </c>
      <c r="C5903" t="s">
        <v>20410</v>
      </c>
      <c r="D5903" t="s">
        <v>21</v>
      </c>
      <c r="E5903" t="s">
        <v>16</v>
      </c>
      <c r="F5903">
        <v>28216</v>
      </c>
      <c r="G5903">
        <v>35.3484695</v>
      </c>
      <c r="H5903">
        <v>-80.856491399999996</v>
      </c>
      <c r="I5903">
        <v>2</v>
      </c>
      <c r="J5903">
        <v>92</v>
      </c>
      <c r="K5903">
        <v>1</v>
      </c>
      <c r="L5903" t="s">
        <v>20411</v>
      </c>
    </row>
    <row r="5904" spans="1:12" x14ac:dyDescent="0.2">
      <c r="A5904" t="s">
        <v>20412</v>
      </c>
      <c r="B5904" t="s">
        <v>20413</v>
      </c>
      <c r="C5904" t="s">
        <v>20414</v>
      </c>
      <c r="D5904" t="s">
        <v>21</v>
      </c>
      <c r="E5904" t="s">
        <v>16</v>
      </c>
      <c r="F5904">
        <v>28213</v>
      </c>
      <c r="G5904">
        <v>35.233655171000002</v>
      </c>
      <c r="H5904">
        <v>-80.589488575000004</v>
      </c>
      <c r="I5904">
        <v>4</v>
      </c>
      <c r="J5904">
        <v>6</v>
      </c>
      <c r="K5904">
        <v>1</v>
      </c>
      <c r="L5904" t="s">
        <v>20415</v>
      </c>
    </row>
    <row r="5905" spans="1:12" x14ac:dyDescent="0.2">
      <c r="A5905" t="s">
        <v>20416</v>
      </c>
      <c r="B5905" t="s">
        <v>20417</v>
      </c>
      <c r="C5905" t="s">
        <v>20418</v>
      </c>
      <c r="D5905" t="s">
        <v>21</v>
      </c>
      <c r="E5905" t="s">
        <v>16</v>
      </c>
      <c r="F5905">
        <v>28269</v>
      </c>
      <c r="G5905">
        <v>35.320349</v>
      </c>
      <c r="H5905">
        <v>-80.778936000000002</v>
      </c>
      <c r="I5905">
        <v>3.5</v>
      </c>
      <c r="J5905">
        <v>3</v>
      </c>
      <c r="K5905">
        <v>1</v>
      </c>
      <c r="L5905" t="s">
        <v>13980</v>
      </c>
    </row>
    <row r="5906" spans="1:12" x14ac:dyDescent="0.2">
      <c r="A5906" t="s">
        <v>20419</v>
      </c>
      <c r="B5906" t="s">
        <v>20420</v>
      </c>
      <c r="C5906" t="s">
        <v>20421</v>
      </c>
      <c r="D5906" t="s">
        <v>21</v>
      </c>
      <c r="E5906" t="s">
        <v>16</v>
      </c>
      <c r="F5906">
        <v>28202</v>
      </c>
      <c r="G5906">
        <v>35.234098000000003</v>
      </c>
      <c r="H5906">
        <v>-80.847333000000006</v>
      </c>
      <c r="I5906">
        <v>4.5</v>
      </c>
      <c r="J5906">
        <v>8</v>
      </c>
      <c r="K5906">
        <v>1</v>
      </c>
      <c r="L5906" t="s">
        <v>20422</v>
      </c>
    </row>
    <row r="5907" spans="1:12" x14ac:dyDescent="0.2">
      <c r="A5907" t="s">
        <v>20423</v>
      </c>
      <c r="B5907" t="s">
        <v>20424</v>
      </c>
      <c r="C5907" t="s">
        <v>20425</v>
      </c>
      <c r="D5907" t="s">
        <v>21</v>
      </c>
      <c r="E5907" t="s">
        <v>16</v>
      </c>
      <c r="F5907">
        <v>28210</v>
      </c>
      <c r="G5907">
        <v>35.147044000000001</v>
      </c>
      <c r="H5907">
        <v>-80.831119999999999</v>
      </c>
      <c r="I5907">
        <v>4</v>
      </c>
      <c r="J5907">
        <v>18</v>
      </c>
      <c r="K5907">
        <v>0</v>
      </c>
      <c r="L5907" t="s">
        <v>20426</v>
      </c>
    </row>
    <row r="5908" spans="1:12" x14ac:dyDescent="0.2">
      <c r="A5908" t="s">
        <v>20427</v>
      </c>
      <c r="B5908" t="s">
        <v>20428</v>
      </c>
      <c r="C5908" t="s">
        <v>25</v>
      </c>
      <c r="D5908" t="s">
        <v>26</v>
      </c>
      <c r="E5908" t="s">
        <v>16</v>
      </c>
      <c r="F5908">
        <v>28078</v>
      </c>
      <c r="G5908">
        <v>35.385772000000003</v>
      </c>
      <c r="H5908">
        <v>-80.945837999999995</v>
      </c>
      <c r="I5908">
        <v>3.5</v>
      </c>
      <c r="J5908">
        <v>11</v>
      </c>
      <c r="K5908">
        <v>1</v>
      </c>
      <c r="L5908" t="s">
        <v>20429</v>
      </c>
    </row>
    <row r="5909" spans="1:12" x14ac:dyDescent="0.2">
      <c r="A5909" t="s">
        <v>20430</v>
      </c>
      <c r="B5909" t="s">
        <v>13593</v>
      </c>
      <c r="C5909" t="s">
        <v>20431</v>
      </c>
      <c r="D5909" t="s">
        <v>21</v>
      </c>
      <c r="E5909" t="s">
        <v>16</v>
      </c>
      <c r="F5909">
        <v>28217</v>
      </c>
      <c r="G5909">
        <v>35.151432663199998</v>
      </c>
      <c r="H5909">
        <v>-80.875437934100006</v>
      </c>
      <c r="I5909">
        <v>3.5</v>
      </c>
      <c r="J5909">
        <v>12</v>
      </c>
      <c r="K5909">
        <v>1</v>
      </c>
      <c r="L5909" t="s">
        <v>20432</v>
      </c>
    </row>
    <row r="5910" spans="1:12" x14ac:dyDescent="0.2">
      <c r="A5910" t="s">
        <v>20433</v>
      </c>
      <c r="B5910" t="s">
        <v>641</v>
      </c>
      <c r="C5910" t="s">
        <v>20434</v>
      </c>
      <c r="D5910" t="s">
        <v>21</v>
      </c>
      <c r="E5910" t="s">
        <v>16</v>
      </c>
      <c r="F5910">
        <v>28273</v>
      </c>
      <c r="G5910">
        <v>35.143936600000004</v>
      </c>
      <c r="H5910">
        <v>-80.929910899999996</v>
      </c>
      <c r="I5910">
        <v>2</v>
      </c>
      <c r="J5910">
        <v>12</v>
      </c>
      <c r="K5910">
        <v>1</v>
      </c>
      <c r="L5910" t="s">
        <v>20435</v>
      </c>
    </row>
    <row r="5911" spans="1:12" x14ac:dyDescent="0.2">
      <c r="A5911" t="s">
        <v>20436</v>
      </c>
      <c r="B5911" t="s">
        <v>20437</v>
      </c>
      <c r="D5911" t="s">
        <v>21</v>
      </c>
      <c r="E5911" t="s">
        <v>16</v>
      </c>
      <c r="F5911">
        <v>28273</v>
      </c>
      <c r="G5911">
        <v>35.129055700000002</v>
      </c>
      <c r="H5911">
        <v>-80.953947499999998</v>
      </c>
      <c r="I5911">
        <v>5</v>
      </c>
      <c r="J5911">
        <v>5</v>
      </c>
      <c r="K5911">
        <v>1</v>
      </c>
      <c r="L5911" t="s">
        <v>20438</v>
      </c>
    </row>
    <row r="5912" spans="1:12" x14ac:dyDescent="0.2">
      <c r="A5912" t="s">
        <v>20439</v>
      </c>
      <c r="B5912" t="s">
        <v>20440</v>
      </c>
      <c r="C5912" t="s">
        <v>20441</v>
      </c>
      <c r="D5912" t="s">
        <v>21</v>
      </c>
      <c r="E5912" t="s">
        <v>16</v>
      </c>
      <c r="F5912">
        <v>28210</v>
      </c>
      <c r="G5912">
        <v>35.148290111199998</v>
      </c>
      <c r="H5912">
        <v>-80.833265036300006</v>
      </c>
      <c r="I5912">
        <v>3.5</v>
      </c>
      <c r="J5912">
        <v>11</v>
      </c>
      <c r="K5912">
        <v>0</v>
      </c>
      <c r="L5912" t="s">
        <v>20442</v>
      </c>
    </row>
    <row r="5913" spans="1:12" x14ac:dyDescent="0.2">
      <c r="A5913" t="s">
        <v>20443</v>
      </c>
      <c r="B5913" t="s">
        <v>20444</v>
      </c>
      <c r="C5913" t="s">
        <v>20445</v>
      </c>
      <c r="D5913" t="s">
        <v>21</v>
      </c>
      <c r="E5913" t="s">
        <v>16</v>
      </c>
      <c r="F5913">
        <v>28277</v>
      </c>
      <c r="G5913">
        <v>35.054118799999998</v>
      </c>
      <c r="H5913">
        <v>-80.851940099999993</v>
      </c>
      <c r="I5913">
        <v>4.5</v>
      </c>
      <c r="J5913">
        <v>5</v>
      </c>
      <c r="K5913">
        <v>0</v>
      </c>
      <c r="L5913" t="s">
        <v>20446</v>
      </c>
    </row>
    <row r="5914" spans="1:12" x14ac:dyDescent="0.2">
      <c r="A5914" t="s">
        <v>20447</v>
      </c>
      <c r="B5914" t="s">
        <v>20448</v>
      </c>
      <c r="C5914" t="s">
        <v>20449</v>
      </c>
      <c r="D5914" t="s">
        <v>15</v>
      </c>
      <c r="E5914" t="s">
        <v>16</v>
      </c>
      <c r="F5914">
        <v>28031</v>
      </c>
      <c r="G5914">
        <v>35.461444999999998</v>
      </c>
      <c r="H5914">
        <v>-80.853649700000005</v>
      </c>
      <c r="I5914">
        <v>4</v>
      </c>
      <c r="J5914">
        <v>19</v>
      </c>
      <c r="K5914">
        <v>1</v>
      </c>
      <c r="L5914" t="s">
        <v>20450</v>
      </c>
    </row>
    <row r="5915" spans="1:12" x14ac:dyDescent="0.2">
      <c r="A5915" t="s">
        <v>20451</v>
      </c>
      <c r="B5915" t="s">
        <v>20452</v>
      </c>
      <c r="C5915" t="s">
        <v>19974</v>
      </c>
      <c r="D5915" t="s">
        <v>21</v>
      </c>
      <c r="E5915" t="s">
        <v>16</v>
      </c>
      <c r="F5915">
        <v>28270</v>
      </c>
      <c r="G5915">
        <v>35.138940300000002</v>
      </c>
      <c r="H5915">
        <v>-80.740691299999995</v>
      </c>
      <c r="I5915">
        <v>4.5</v>
      </c>
      <c r="J5915">
        <v>118</v>
      </c>
      <c r="K5915">
        <v>1</v>
      </c>
      <c r="L5915" t="s">
        <v>20453</v>
      </c>
    </row>
    <row r="5916" spans="1:12" x14ac:dyDescent="0.2">
      <c r="A5916" t="s">
        <v>20454</v>
      </c>
      <c r="B5916" t="s">
        <v>20455</v>
      </c>
      <c r="C5916" t="s">
        <v>391</v>
      </c>
      <c r="D5916" t="s">
        <v>21</v>
      </c>
      <c r="E5916" t="s">
        <v>16</v>
      </c>
      <c r="F5916">
        <v>28211</v>
      </c>
      <c r="G5916">
        <v>35.151262000000003</v>
      </c>
      <c r="H5916">
        <v>-80.832040000000006</v>
      </c>
      <c r="I5916">
        <v>4</v>
      </c>
      <c r="J5916">
        <v>57</v>
      </c>
      <c r="K5916">
        <v>1</v>
      </c>
      <c r="L5916" t="s">
        <v>20456</v>
      </c>
    </row>
    <row r="5917" spans="1:12" x14ac:dyDescent="0.2">
      <c r="A5917" t="s">
        <v>20457</v>
      </c>
      <c r="B5917" t="s">
        <v>20458</v>
      </c>
      <c r="D5917" t="s">
        <v>21</v>
      </c>
      <c r="E5917" t="s">
        <v>16</v>
      </c>
      <c r="F5917">
        <v>28277</v>
      </c>
      <c r="G5917">
        <v>35.057484196300003</v>
      </c>
      <c r="H5917">
        <v>-80.814646467700001</v>
      </c>
      <c r="I5917">
        <v>5</v>
      </c>
      <c r="J5917">
        <v>4</v>
      </c>
      <c r="K5917">
        <v>1</v>
      </c>
      <c r="L5917" t="s">
        <v>3134</v>
      </c>
    </row>
    <row r="5918" spans="1:12" x14ac:dyDescent="0.2">
      <c r="A5918" t="s">
        <v>20459</v>
      </c>
      <c r="B5918" t="s">
        <v>4532</v>
      </c>
      <c r="C5918" t="s">
        <v>20460</v>
      </c>
      <c r="D5918" t="s">
        <v>21</v>
      </c>
      <c r="E5918" t="s">
        <v>16</v>
      </c>
      <c r="F5918">
        <v>28277</v>
      </c>
      <c r="G5918">
        <v>35.032376999999997</v>
      </c>
      <c r="H5918">
        <v>-80.804686599999997</v>
      </c>
      <c r="I5918">
        <v>2</v>
      </c>
      <c r="J5918">
        <v>20</v>
      </c>
      <c r="K5918">
        <v>1</v>
      </c>
      <c r="L5918" t="s">
        <v>20461</v>
      </c>
    </row>
    <row r="5919" spans="1:12" x14ac:dyDescent="0.2">
      <c r="A5919" t="s">
        <v>20462</v>
      </c>
      <c r="B5919" t="s">
        <v>20463</v>
      </c>
      <c r="C5919" t="s">
        <v>4754</v>
      </c>
      <c r="D5919" t="s">
        <v>21</v>
      </c>
      <c r="E5919" t="s">
        <v>16</v>
      </c>
      <c r="F5919">
        <v>28210</v>
      </c>
      <c r="G5919">
        <v>35.132028800000001</v>
      </c>
      <c r="H5919">
        <v>-80.839863699999995</v>
      </c>
      <c r="I5919">
        <v>3.5</v>
      </c>
      <c r="J5919">
        <v>4</v>
      </c>
      <c r="K5919">
        <v>1</v>
      </c>
      <c r="L5919" t="s">
        <v>20464</v>
      </c>
    </row>
    <row r="5920" spans="1:12" x14ac:dyDescent="0.2">
      <c r="A5920" t="s">
        <v>20465</v>
      </c>
      <c r="B5920" t="s">
        <v>20466</v>
      </c>
      <c r="C5920" t="s">
        <v>20467</v>
      </c>
      <c r="D5920" t="s">
        <v>21</v>
      </c>
      <c r="E5920" t="s">
        <v>16</v>
      </c>
      <c r="F5920">
        <v>28205</v>
      </c>
      <c r="G5920">
        <v>35.241857600000003</v>
      </c>
      <c r="H5920">
        <v>-80.813469299999994</v>
      </c>
      <c r="I5920">
        <v>2</v>
      </c>
      <c r="J5920">
        <v>4</v>
      </c>
      <c r="K5920">
        <v>1</v>
      </c>
      <c r="L5920" t="s">
        <v>6557</v>
      </c>
    </row>
    <row r="5921" spans="1:12" x14ac:dyDescent="0.2">
      <c r="A5921" t="s">
        <v>20468</v>
      </c>
      <c r="B5921" t="s">
        <v>20469</v>
      </c>
      <c r="C5921" t="s">
        <v>20470</v>
      </c>
      <c r="D5921" t="s">
        <v>21</v>
      </c>
      <c r="E5921" t="s">
        <v>16</v>
      </c>
      <c r="F5921">
        <v>28217</v>
      </c>
      <c r="G5921">
        <v>35.150929993600002</v>
      </c>
      <c r="H5921">
        <v>-80.926577180799995</v>
      </c>
      <c r="I5921">
        <v>3.5</v>
      </c>
      <c r="J5921">
        <v>161</v>
      </c>
      <c r="K5921">
        <v>1</v>
      </c>
      <c r="L5921" t="s">
        <v>20471</v>
      </c>
    </row>
    <row r="5922" spans="1:12" x14ac:dyDescent="0.2">
      <c r="A5922" t="s">
        <v>20472</v>
      </c>
      <c r="B5922" t="s">
        <v>20473</v>
      </c>
      <c r="C5922" t="s">
        <v>3960</v>
      </c>
      <c r="D5922" t="s">
        <v>21</v>
      </c>
      <c r="E5922" t="s">
        <v>16</v>
      </c>
      <c r="F5922">
        <v>28216</v>
      </c>
      <c r="G5922">
        <v>35.3530844</v>
      </c>
      <c r="H5922">
        <v>-80.855043100000003</v>
      </c>
      <c r="I5922">
        <v>3.5</v>
      </c>
      <c r="J5922">
        <v>5</v>
      </c>
      <c r="K5922">
        <v>0</v>
      </c>
      <c r="L5922" t="s">
        <v>20474</v>
      </c>
    </row>
    <row r="5923" spans="1:12" x14ac:dyDescent="0.2">
      <c r="A5923" t="s">
        <v>20475</v>
      </c>
      <c r="B5923" t="s">
        <v>20476</v>
      </c>
      <c r="C5923" t="s">
        <v>20477</v>
      </c>
      <c r="D5923" t="s">
        <v>21</v>
      </c>
      <c r="E5923" t="s">
        <v>16</v>
      </c>
      <c r="F5923">
        <v>28262</v>
      </c>
      <c r="G5923">
        <v>35.314187259900002</v>
      </c>
      <c r="H5923">
        <v>-80.761496726199994</v>
      </c>
      <c r="I5923">
        <v>3.5</v>
      </c>
      <c r="J5923">
        <v>31</v>
      </c>
      <c r="K5923">
        <v>1</v>
      </c>
      <c r="L5923" t="s">
        <v>4495</v>
      </c>
    </row>
    <row r="5924" spans="1:12" x14ac:dyDescent="0.2">
      <c r="A5924" t="s">
        <v>20478</v>
      </c>
      <c r="B5924" t="s">
        <v>20479</v>
      </c>
      <c r="C5924" t="s">
        <v>20480</v>
      </c>
      <c r="D5924" t="s">
        <v>39</v>
      </c>
      <c r="E5924" t="s">
        <v>16</v>
      </c>
      <c r="F5924">
        <v>28027</v>
      </c>
      <c r="G5924">
        <v>35.390881999999998</v>
      </c>
      <c r="H5924">
        <v>-80.624824000000004</v>
      </c>
      <c r="I5924">
        <v>3.5</v>
      </c>
      <c r="J5924">
        <v>48</v>
      </c>
      <c r="K5924">
        <v>1</v>
      </c>
      <c r="L5924" t="s">
        <v>1056</v>
      </c>
    </row>
    <row r="5925" spans="1:12" x14ac:dyDescent="0.2">
      <c r="A5925" t="s">
        <v>20481</v>
      </c>
      <c r="B5925" t="s">
        <v>20482</v>
      </c>
      <c r="C5925" t="s">
        <v>20483</v>
      </c>
      <c r="D5925" t="s">
        <v>21</v>
      </c>
      <c r="E5925" t="s">
        <v>16</v>
      </c>
      <c r="F5925">
        <v>28226</v>
      </c>
      <c r="G5925">
        <v>35.088555999999997</v>
      </c>
      <c r="H5925">
        <v>-80.857382999999999</v>
      </c>
      <c r="I5925">
        <v>4</v>
      </c>
      <c r="J5925">
        <v>138</v>
      </c>
      <c r="K5925">
        <v>1</v>
      </c>
      <c r="L5925" t="s">
        <v>20484</v>
      </c>
    </row>
    <row r="5926" spans="1:12" x14ac:dyDescent="0.2">
      <c r="A5926" t="s">
        <v>20485</v>
      </c>
      <c r="B5926" t="s">
        <v>20486</v>
      </c>
      <c r="C5926" t="s">
        <v>20487</v>
      </c>
      <c r="D5926" t="s">
        <v>135</v>
      </c>
      <c r="E5926" t="s">
        <v>16</v>
      </c>
      <c r="F5926">
        <v>28105</v>
      </c>
      <c r="G5926">
        <v>35.125411800000002</v>
      </c>
      <c r="H5926">
        <v>-80.701865999999995</v>
      </c>
      <c r="I5926">
        <v>4</v>
      </c>
      <c r="J5926">
        <v>11</v>
      </c>
      <c r="K5926">
        <v>1</v>
      </c>
      <c r="L5926" t="s">
        <v>3731</v>
      </c>
    </row>
    <row r="5927" spans="1:12" x14ac:dyDescent="0.2">
      <c r="A5927" t="s">
        <v>20488</v>
      </c>
      <c r="B5927" t="s">
        <v>4870</v>
      </c>
      <c r="C5927" t="s">
        <v>20489</v>
      </c>
      <c r="D5927" t="s">
        <v>21</v>
      </c>
      <c r="E5927" t="s">
        <v>16</v>
      </c>
      <c r="F5927">
        <v>28204</v>
      </c>
      <c r="G5927">
        <v>35.213917000000002</v>
      </c>
      <c r="H5927">
        <v>-80.831748000000005</v>
      </c>
      <c r="I5927">
        <v>1.5</v>
      </c>
      <c r="J5927">
        <v>5</v>
      </c>
      <c r="K5927">
        <v>1</v>
      </c>
      <c r="L5927" t="s">
        <v>20490</v>
      </c>
    </row>
    <row r="5928" spans="1:12" x14ac:dyDescent="0.2">
      <c r="A5928" t="s">
        <v>20491</v>
      </c>
      <c r="B5928" t="s">
        <v>20492</v>
      </c>
      <c r="C5928" t="s">
        <v>20493</v>
      </c>
      <c r="D5928" t="s">
        <v>15</v>
      </c>
      <c r="E5928" t="s">
        <v>16</v>
      </c>
      <c r="F5928">
        <v>28031</v>
      </c>
      <c r="G5928">
        <v>35.481891699999998</v>
      </c>
      <c r="H5928">
        <v>-80.884745199999998</v>
      </c>
      <c r="I5928">
        <v>1.5</v>
      </c>
      <c r="J5928">
        <v>3</v>
      </c>
      <c r="K5928">
        <v>0</v>
      </c>
      <c r="L5928" t="s">
        <v>3548</v>
      </c>
    </row>
    <row r="5929" spans="1:12" x14ac:dyDescent="0.2">
      <c r="A5929" t="s">
        <v>20494</v>
      </c>
      <c r="B5929" t="s">
        <v>2921</v>
      </c>
      <c r="C5929" t="s">
        <v>20495</v>
      </c>
      <c r="D5929" t="s">
        <v>1452</v>
      </c>
      <c r="E5929" t="s">
        <v>16</v>
      </c>
      <c r="F5929">
        <v>28164</v>
      </c>
      <c r="G5929">
        <v>35.416612399999998</v>
      </c>
      <c r="H5929">
        <v>-81.010285100000004</v>
      </c>
      <c r="I5929">
        <v>1</v>
      </c>
      <c r="J5929">
        <v>3</v>
      </c>
      <c r="K5929">
        <v>1</v>
      </c>
    </row>
    <row r="5930" spans="1:12" x14ac:dyDescent="0.2">
      <c r="A5930" t="s">
        <v>20496</v>
      </c>
      <c r="B5930" t="s">
        <v>20497</v>
      </c>
      <c r="C5930" t="s">
        <v>20498</v>
      </c>
      <c r="D5930" t="s">
        <v>21</v>
      </c>
      <c r="E5930" t="s">
        <v>16</v>
      </c>
      <c r="F5930">
        <v>28203</v>
      </c>
      <c r="G5930">
        <v>35.208736285199997</v>
      </c>
      <c r="H5930">
        <v>-80.861276723499998</v>
      </c>
      <c r="I5930">
        <v>4</v>
      </c>
      <c r="J5930">
        <v>8</v>
      </c>
      <c r="K5930">
        <v>1</v>
      </c>
      <c r="L5930" t="s">
        <v>20499</v>
      </c>
    </row>
    <row r="5931" spans="1:12" x14ac:dyDescent="0.2">
      <c r="A5931" t="s">
        <v>20500</v>
      </c>
      <c r="B5931" t="s">
        <v>498</v>
      </c>
      <c r="C5931" t="s">
        <v>17843</v>
      </c>
      <c r="D5931" t="s">
        <v>21</v>
      </c>
      <c r="E5931" t="s">
        <v>16</v>
      </c>
      <c r="F5931">
        <v>28209</v>
      </c>
      <c r="G5931">
        <v>35.175624900000003</v>
      </c>
      <c r="H5931">
        <v>-80.850402000000003</v>
      </c>
      <c r="I5931">
        <v>3</v>
      </c>
      <c r="J5931">
        <v>23</v>
      </c>
      <c r="K5931">
        <v>1</v>
      </c>
      <c r="L5931" t="s">
        <v>20501</v>
      </c>
    </row>
    <row r="5932" spans="1:12" x14ac:dyDescent="0.2">
      <c r="A5932" t="s">
        <v>20502</v>
      </c>
      <c r="B5932" t="s">
        <v>20503</v>
      </c>
      <c r="C5932" t="s">
        <v>20504</v>
      </c>
      <c r="D5932" t="s">
        <v>21</v>
      </c>
      <c r="E5932" t="s">
        <v>16</v>
      </c>
      <c r="F5932">
        <v>28273</v>
      </c>
      <c r="G5932">
        <v>35.151797299999998</v>
      </c>
      <c r="H5932">
        <v>-80.9507926</v>
      </c>
      <c r="I5932">
        <v>4</v>
      </c>
      <c r="J5932">
        <v>8</v>
      </c>
      <c r="K5932">
        <v>1</v>
      </c>
      <c r="L5932" t="s">
        <v>20505</v>
      </c>
    </row>
    <row r="5933" spans="1:12" x14ac:dyDescent="0.2">
      <c r="A5933" t="s">
        <v>20506</v>
      </c>
      <c r="B5933" t="s">
        <v>20507</v>
      </c>
      <c r="C5933" t="s">
        <v>20508</v>
      </c>
      <c r="D5933" t="s">
        <v>21</v>
      </c>
      <c r="E5933" t="s">
        <v>16</v>
      </c>
      <c r="F5933">
        <v>28216</v>
      </c>
      <c r="G5933">
        <v>35.2860426397</v>
      </c>
      <c r="H5933">
        <v>-80.905913602300004</v>
      </c>
      <c r="I5933">
        <v>4</v>
      </c>
      <c r="J5933">
        <v>22</v>
      </c>
      <c r="K5933">
        <v>1</v>
      </c>
      <c r="L5933" t="s">
        <v>20509</v>
      </c>
    </row>
    <row r="5934" spans="1:12" x14ac:dyDescent="0.2">
      <c r="A5934" t="s">
        <v>20510</v>
      </c>
      <c r="B5934" t="s">
        <v>20511</v>
      </c>
      <c r="C5934" t="s">
        <v>20512</v>
      </c>
      <c r="D5934" t="s">
        <v>21</v>
      </c>
      <c r="E5934" t="s">
        <v>16</v>
      </c>
      <c r="F5934">
        <v>28204</v>
      </c>
      <c r="G5934">
        <v>35.209409000000001</v>
      </c>
      <c r="H5934">
        <v>-80.835587000000004</v>
      </c>
      <c r="I5934">
        <v>5</v>
      </c>
      <c r="J5934">
        <v>14</v>
      </c>
      <c r="K5934">
        <v>1</v>
      </c>
      <c r="L5934" t="s">
        <v>20513</v>
      </c>
    </row>
    <row r="5935" spans="1:12" x14ac:dyDescent="0.2">
      <c r="A5935" t="s">
        <v>20514</v>
      </c>
      <c r="B5935" t="s">
        <v>20515</v>
      </c>
      <c r="C5935" t="s">
        <v>20516</v>
      </c>
      <c r="D5935" t="s">
        <v>21</v>
      </c>
      <c r="E5935" t="s">
        <v>16</v>
      </c>
      <c r="F5935">
        <v>28210</v>
      </c>
      <c r="G5935">
        <v>35.150474000000003</v>
      </c>
      <c r="H5935">
        <v>-80.838942000000003</v>
      </c>
      <c r="I5935">
        <v>2.5</v>
      </c>
      <c r="J5935">
        <v>3</v>
      </c>
      <c r="K5935">
        <v>1</v>
      </c>
      <c r="L5935" t="s">
        <v>20517</v>
      </c>
    </row>
    <row r="5936" spans="1:12" x14ac:dyDescent="0.2">
      <c r="A5936" t="s">
        <v>20518</v>
      </c>
      <c r="B5936" t="s">
        <v>20519</v>
      </c>
      <c r="C5936" t="s">
        <v>20520</v>
      </c>
      <c r="D5936" t="s">
        <v>295</v>
      </c>
      <c r="E5936" t="s">
        <v>16</v>
      </c>
      <c r="F5936">
        <v>28134</v>
      </c>
      <c r="G5936">
        <v>35.082774100000002</v>
      </c>
      <c r="H5936">
        <v>-80.886678500000002</v>
      </c>
      <c r="I5936">
        <v>5</v>
      </c>
      <c r="J5936">
        <v>5</v>
      </c>
      <c r="K5936">
        <v>1</v>
      </c>
      <c r="L5936" t="s">
        <v>20521</v>
      </c>
    </row>
    <row r="5937" spans="1:12" x14ac:dyDescent="0.2">
      <c r="A5937" t="s">
        <v>20522</v>
      </c>
      <c r="B5937" t="s">
        <v>20523</v>
      </c>
      <c r="C5937" t="s">
        <v>20524</v>
      </c>
      <c r="D5937" t="s">
        <v>15</v>
      </c>
      <c r="E5937" t="s">
        <v>16</v>
      </c>
      <c r="F5937">
        <v>28031</v>
      </c>
      <c r="G5937">
        <v>35.4684788</v>
      </c>
      <c r="H5937">
        <v>-80.889894999999996</v>
      </c>
      <c r="I5937">
        <v>5</v>
      </c>
      <c r="J5937">
        <v>5</v>
      </c>
      <c r="K5937">
        <v>1</v>
      </c>
      <c r="L5937" t="s">
        <v>20525</v>
      </c>
    </row>
    <row r="5938" spans="1:12" x14ac:dyDescent="0.2">
      <c r="A5938" t="s">
        <v>20526</v>
      </c>
      <c r="B5938" t="s">
        <v>20527</v>
      </c>
      <c r="C5938" t="s">
        <v>20528</v>
      </c>
      <c r="D5938" t="s">
        <v>21</v>
      </c>
      <c r="E5938" t="s">
        <v>16</v>
      </c>
      <c r="F5938">
        <v>28210</v>
      </c>
      <c r="G5938">
        <v>35.095286000000002</v>
      </c>
      <c r="H5938">
        <v>-80.868350000000007</v>
      </c>
      <c r="I5938">
        <v>4.5</v>
      </c>
      <c r="J5938">
        <v>5</v>
      </c>
      <c r="K5938">
        <v>1</v>
      </c>
      <c r="L5938" t="s">
        <v>20529</v>
      </c>
    </row>
    <row r="5939" spans="1:12" x14ac:dyDescent="0.2">
      <c r="A5939" t="s">
        <v>20530</v>
      </c>
      <c r="B5939" t="s">
        <v>11650</v>
      </c>
      <c r="C5939" t="s">
        <v>20531</v>
      </c>
      <c r="D5939" t="s">
        <v>21</v>
      </c>
      <c r="E5939" t="s">
        <v>16</v>
      </c>
      <c r="F5939">
        <v>28262</v>
      </c>
      <c r="G5939">
        <v>35.296922700000003</v>
      </c>
      <c r="H5939">
        <v>-80.757035799999997</v>
      </c>
      <c r="I5939">
        <v>4</v>
      </c>
      <c r="J5939">
        <v>4</v>
      </c>
      <c r="K5939">
        <v>1</v>
      </c>
      <c r="L5939" t="s">
        <v>20532</v>
      </c>
    </row>
    <row r="5940" spans="1:12" x14ac:dyDescent="0.2">
      <c r="A5940" t="s">
        <v>20533</v>
      </c>
      <c r="B5940" t="s">
        <v>5533</v>
      </c>
      <c r="C5940" t="s">
        <v>20534</v>
      </c>
      <c r="D5940" t="s">
        <v>21</v>
      </c>
      <c r="E5940" t="s">
        <v>16</v>
      </c>
      <c r="F5940">
        <v>28273</v>
      </c>
      <c r="G5940">
        <v>35.161650999999999</v>
      </c>
      <c r="H5940">
        <v>-80.971822000000003</v>
      </c>
      <c r="I5940">
        <v>4</v>
      </c>
      <c r="J5940">
        <v>18</v>
      </c>
      <c r="K5940">
        <v>1</v>
      </c>
      <c r="L5940" t="s">
        <v>20535</v>
      </c>
    </row>
    <row r="5941" spans="1:12" x14ac:dyDescent="0.2">
      <c r="A5941" t="s">
        <v>20536</v>
      </c>
      <c r="B5941" t="s">
        <v>20537</v>
      </c>
      <c r="C5941" t="s">
        <v>20538</v>
      </c>
      <c r="D5941" t="s">
        <v>239</v>
      </c>
      <c r="E5941" t="s">
        <v>16</v>
      </c>
      <c r="F5941">
        <v>28173</v>
      </c>
      <c r="G5941">
        <v>34.925163400000002</v>
      </c>
      <c r="H5941">
        <v>-80.743693399999998</v>
      </c>
      <c r="I5941">
        <v>4</v>
      </c>
      <c r="J5941">
        <v>4</v>
      </c>
      <c r="K5941">
        <v>1</v>
      </c>
      <c r="L5941" t="s">
        <v>20539</v>
      </c>
    </row>
    <row r="5942" spans="1:12" x14ac:dyDescent="0.2">
      <c r="A5942" t="s">
        <v>20540</v>
      </c>
      <c r="B5942" t="s">
        <v>20541</v>
      </c>
      <c r="C5942" t="s">
        <v>20542</v>
      </c>
      <c r="D5942" t="s">
        <v>21</v>
      </c>
      <c r="E5942" t="s">
        <v>16</v>
      </c>
      <c r="F5942">
        <v>28202</v>
      </c>
      <c r="G5942">
        <v>35.217205</v>
      </c>
      <c r="H5942">
        <v>-80.846999999999994</v>
      </c>
      <c r="I5942">
        <v>1</v>
      </c>
      <c r="J5942">
        <v>4</v>
      </c>
      <c r="K5942">
        <v>0</v>
      </c>
      <c r="L5942" t="s">
        <v>20543</v>
      </c>
    </row>
    <row r="5943" spans="1:12" x14ac:dyDescent="0.2">
      <c r="A5943" t="s">
        <v>20544</v>
      </c>
      <c r="B5943" t="s">
        <v>20545</v>
      </c>
      <c r="C5943" t="s">
        <v>20546</v>
      </c>
      <c r="D5943" t="s">
        <v>30</v>
      </c>
      <c r="E5943" t="s">
        <v>16</v>
      </c>
      <c r="F5943">
        <v>28056</v>
      </c>
      <c r="G5943">
        <v>35.255232208599999</v>
      </c>
      <c r="H5943">
        <v>-81.128900678400001</v>
      </c>
      <c r="I5943">
        <v>4</v>
      </c>
      <c r="J5943">
        <v>3</v>
      </c>
      <c r="K5943">
        <v>1</v>
      </c>
      <c r="L5943" t="s">
        <v>20547</v>
      </c>
    </row>
    <row r="5944" spans="1:12" x14ac:dyDescent="0.2">
      <c r="A5944" t="s">
        <v>20548</v>
      </c>
      <c r="B5944" t="s">
        <v>41</v>
      </c>
      <c r="C5944" t="s">
        <v>5078</v>
      </c>
      <c r="D5944" t="s">
        <v>21</v>
      </c>
      <c r="E5944" t="s">
        <v>16</v>
      </c>
      <c r="F5944">
        <v>28277</v>
      </c>
      <c r="G5944">
        <v>35.055822900000003</v>
      </c>
      <c r="H5944">
        <v>-80.853651999999997</v>
      </c>
      <c r="I5944">
        <v>4</v>
      </c>
      <c r="J5944">
        <v>23</v>
      </c>
      <c r="K5944">
        <v>0</v>
      </c>
      <c r="L5944" t="s">
        <v>20549</v>
      </c>
    </row>
    <row r="5945" spans="1:12" x14ac:dyDescent="0.2">
      <c r="A5945" t="s">
        <v>20550</v>
      </c>
      <c r="B5945" t="s">
        <v>20551</v>
      </c>
      <c r="C5945" t="s">
        <v>20552</v>
      </c>
      <c r="D5945" t="s">
        <v>26</v>
      </c>
      <c r="E5945" t="s">
        <v>16</v>
      </c>
      <c r="F5945">
        <v>28078</v>
      </c>
      <c r="G5945">
        <v>35.421439399999997</v>
      </c>
      <c r="H5945">
        <v>-80.870533199999997</v>
      </c>
      <c r="I5945">
        <v>5</v>
      </c>
      <c r="J5945">
        <v>4</v>
      </c>
      <c r="K5945">
        <v>1</v>
      </c>
      <c r="L5945" t="s">
        <v>20553</v>
      </c>
    </row>
    <row r="5946" spans="1:12" x14ac:dyDescent="0.2">
      <c r="A5946" t="s">
        <v>20554</v>
      </c>
      <c r="B5946" t="s">
        <v>20555</v>
      </c>
      <c r="C5946" t="s">
        <v>20556</v>
      </c>
      <c r="D5946" t="s">
        <v>39</v>
      </c>
      <c r="E5946" t="s">
        <v>16</v>
      </c>
      <c r="F5946">
        <v>28027</v>
      </c>
      <c r="G5946">
        <v>35.4191389</v>
      </c>
      <c r="H5946">
        <v>-80.614412299999998</v>
      </c>
      <c r="I5946">
        <v>3.5</v>
      </c>
      <c r="J5946">
        <v>6</v>
      </c>
      <c r="K5946">
        <v>1</v>
      </c>
      <c r="L5946" t="s">
        <v>20557</v>
      </c>
    </row>
    <row r="5947" spans="1:12" x14ac:dyDescent="0.2">
      <c r="A5947" t="s">
        <v>20558</v>
      </c>
      <c r="B5947" t="s">
        <v>20559</v>
      </c>
      <c r="C5947" t="s">
        <v>20560</v>
      </c>
      <c r="D5947" t="s">
        <v>21</v>
      </c>
      <c r="E5947" t="s">
        <v>16</v>
      </c>
      <c r="F5947">
        <v>28217</v>
      </c>
      <c r="G5947">
        <v>35.162092000000001</v>
      </c>
      <c r="H5947">
        <v>-80.886217000000002</v>
      </c>
      <c r="I5947">
        <v>3</v>
      </c>
      <c r="J5947">
        <v>4</v>
      </c>
      <c r="K5947">
        <v>0</v>
      </c>
      <c r="L5947" t="s">
        <v>5455</v>
      </c>
    </row>
    <row r="5948" spans="1:12" x14ac:dyDescent="0.2">
      <c r="A5948" t="s">
        <v>20561</v>
      </c>
      <c r="B5948" t="s">
        <v>20562</v>
      </c>
      <c r="C5948" t="s">
        <v>20563</v>
      </c>
      <c r="D5948" t="s">
        <v>21</v>
      </c>
      <c r="E5948" t="s">
        <v>16</v>
      </c>
      <c r="F5948">
        <v>28269</v>
      </c>
      <c r="G5948">
        <v>35.306559999999998</v>
      </c>
      <c r="H5948">
        <v>-80.841414999999998</v>
      </c>
      <c r="I5948">
        <v>3.5</v>
      </c>
      <c r="J5948">
        <v>5</v>
      </c>
      <c r="K5948">
        <v>1</v>
      </c>
      <c r="L5948" t="s">
        <v>3699</v>
      </c>
    </row>
    <row r="5949" spans="1:12" x14ac:dyDescent="0.2">
      <c r="A5949" t="s">
        <v>20564</v>
      </c>
      <c r="B5949" t="s">
        <v>20565</v>
      </c>
      <c r="C5949" t="s">
        <v>20566</v>
      </c>
      <c r="D5949" t="s">
        <v>21</v>
      </c>
      <c r="E5949" t="s">
        <v>16</v>
      </c>
      <c r="F5949">
        <v>28217</v>
      </c>
      <c r="G5949">
        <v>35.162762000000001</v>
      </c>
      <c r="H5949">
        <v>-80.882565</v>
      </c>
      <c r="I5949">
        <v>5</v>
      </c>
      <c r="J5949">
        <v>10</v>
      </c>
      <c r="K5949">
        <v>1</v>
      </c>
      <c r="L5949" t="s">
        <v>20567</v>
      </c>
    </row>
    <row r="5950" spans="1:12" x14ac:dyDescent="0.2">
      <c r="A5950" t="s">
        <v>20568</v>
      </c>
      <c r="B5950" t="s">
        <v>20569</v>
      </c>
      <c r="C5950" t="s">
        <v>20570</v>
      </c>
      <c r="D5950" t="s">
        <v>21</v>
      </c>
      <c r="E5950" t="s">
        <v>16</v>
      </c>
      <c r="F5950">
        <v>28204</v>
      </c>
      <c r="G5950">
        <v>35.221496999999999</v>
      </c>
      <c r="H5950">
        <v>-80.822001999999998</v>
      </c>
      <c r="I5950">
        <v>4.5</v>
      </c>
      <c r="J5950">
        <v>237</v>
      </c>
      <c r="K5950">
        <v>1</v>
      </c>
      <c r="L5950" t="s">
        <v>448</v>
      </c>
    </row>
    <row r="5951" spans="1:12" x14ac:dyDescent="0.2">
      <c r="A5951" t="s">
        <v>20571</v>
      </c>
      <c r="B5951" t="s">
        <v>20572</v>
      </c>
      <c r="C5951" t="s">
        <v>20573</v>
      </c>
      <c r="D5951" t="s">
        <v>21</v>
      </c>
      <c r="E5951" t="s">
        <v>16</v>
      </c>
      <c r="F5951">
        <v>28205</v>
      </c>
      <c r="G5951">
        <v>35.217213074</v>
      </c>
      <c r="H5951">
        <v>-80.780995861400001</v>
      </c>
      <c r="I5951">
        <v>4.5</v>
      </c>
      <c r="J5951">
        <v>9</v>
      </c>
      <c r="K5951">
        <v>1</v>
      </c>
      <c r="L5951" t="s">
        <v>2069</v>
      </c>
    </row>
    <row r="5952" spans="1:12" x14ac:dyDescent="0.2">
      <c r="A5952" t="s">
        <v>20574</v>
      </c>
      <c r="B5952" t="s">
        <v>20575</v>
      </c>
      <c r="C5952" t="s">
        <v>9657</v>
      </c>
      <c r="D5952" t="s">
        <v>21</v>
      </c>
      <c r="E5952" t="s">
        <v>16</v>
      </c>
      <c r="F5952">
        <v>28202</v>
      </c>
      <c r="G5952">
        <v>35.231024499999997</v>
      </c>
      <c r="H5952">
        <v>-80.838126599999995</v>
      </c>
      <c r="I5952">
        <v>4</v>
      </c>
      <c r="J5952">
        <v>24</v>
      </c>
      <c r="K5952">
        <v>0</v>
      </c>
      <c r="L5952" t="s">
        <v>20576</v>
      </c>
    </row>
    <row r="5953" spans="1:12" x14ac:dyDescent="0.2">
      <c r="A5953" t="s">
        <v>20577</v>
      </c>
      <c r="B5953" t="s">
        <v>20578</v>
      </c>
      <c r="C5953" t="s">
        <v>19648</v>
      </c>
      <c r="D5953" t="s">
        <v>21</v>
      </c>
      <c r="E5953" t="s">
        <v>16</v>
      </c>
      <c r="F5953">
        <v>28212</v>
      </c>
      <c r="G5953">
        <v>35.168675200000003</v>
      </c>
      <c r="H5953">
        <v>-80.742661499999997</v>
      </c>
      <c r="I5953">
        <v>3</v>
      </c>
      <c r="J5953">
        <v>33</v>
      </c>
      <c r="K5953">
        <v>1</v>
      </c>
      <c r="L5953" t="s">
        <v>192</v>
      </c>
    </row>
    <row r="5954" spans="1:12" x14ac:dyDescent="0.2">
      <c r="A5954" t="s">
        <v>20579</v>
      </c>
      <c r="B5954" t="s">
        <v>20580</v>
      </c>
      <c r="C5954" t="s">
        <v>20581</v>
      </c>
      <c r="D5954" t="s">
        <v>21</v>
      </c>
      <c r="E5954" t="s">
        <v>16</v>
      </c>
      <c r="F5954">
        <v>28204</v>
      </c>
      <c r="G5954">
        <v>35.223949423599997</v>
      </c>
      <c r="H5954">
        <v>-80.826694879100003</v>
      </c>
      <c r="I5954">
        <v>2.5</v>
      </c>
      <c r="J5954">
        <v>6</v>
      </c>
      <c r="K5954">
        <v>1</v>
      </c>
      <c r="L5954" t="s">
        <v>565</v>
      </c>
    </row>
    <row r="5955" spans="1:12" x14ac:dyDescent="0.2">
      <c r="A5955" t="e">
        <f>-UQE0keLbAUuaaw1twT6zg</f>
        <v>#NAME?</v>
      </c>
      <c r="B5955" t="s">
        <v>20582</v>
      </c>
      <c r="C5955" t="s">
        <v>20583</v>
      </c>
      <c r="D5955" t="s">
        <v>21</v>
      </c>
      <c r="E5955" t="s">
        <v>16</v>
      </c>
      <c r="F5955">
        <v>28209</v>
      </c>
      <c r="G5955">
        <v>35.165542000000002</v>
      </c>
      <c r="H5955">
        <v>-80.851341000000005</v>
      </c>
      <c r="I5955">
        <v>5</v>
      </c>
      <c r="J5955">
        <v>12</v>
      </c>
      <c r="K5955">
        <v>1</v>
      </c>
      <c r="L5955" t="s">
        <v>20584</v>
      </c>
    </row>
    <row r="5956" spans="1:12" x14ac:dyDescent="0.2">
      <c r="A5956" t="s">
        <v>20585</v>
      </c>
      <c r="B5956" t="s">
        <v>16962</v>
      </c>
      <c r="C5956" t="s">
        <v>20586</v>
      </c>
      <c r="D5956" t="s">
        <v>20587</v>
      </c>
      <c r="E5956" t="s">
        <v>16</v>
      </c>
      <c r="F5956">
        <v>27408</v>
      </c>
      <c r="G5956">
        <v>35.169936499999999</v>
      </c>
      <c r="H5956">
        <v>-80.970923299999995</v>
      </c>
      <c r="I5956">
        <v>4</v>
      </c>
      <c r="J5956">
        <v>4</v>
      </c>
      <c r="K5956">
        <v>1</v>
      </c>
      <c r="L5956" t="s">
        <v>20588</v>
      </c>
    </row>
    <row r="5957" spans="1:12" x14ac:dyDescent="0.2">
      <c r="A5957" t="s">
        <v>20589</v>
      </c>
      <c r="B5957" t="s">
        <v>4158</v>
      </c>
      <c r="C5957" t="s">
        <v>20590</v>
      </c>
      <c r="D5957" t="s">
        <v>30</v>
      </c>
      <c r="E5957" t="s">
        <v>16</v>
      </c>
      <c r="F5957">
        <v>28054</v>
      </c>
      <c r="G5957">
        <v>35.268467999999999</v>
      </c>
      <c r="H5957">
        <v>-81.144572999999994</v>
      </c>
      <c r="I5957">
        <v>2.5</v>
      </c>
      <c r="J5957">
        <v>8</v>
      </c>
      <c r="K5957">
        <v>1</v>
      </c>
      <c r="L5957" t="s">
        <v>20591</v>
      </c>
    </row>
    <row r="5958" spans="1:12" x14ac:dyDescent="0.2">
      <c r="A5958" t="s">
        <v>20592</v>
      </c>
      <c r="B5958" t="s">
        <v>20593</v>
      </c>
      <c r="C5958" t="s">
        <v>20594</v>
      </c>
      <c r="D5958" t="s">
        <v>21</v>
      </c>
      <c r="E5958" t="s">
        <v>16</v>
      </c>
      <c r="F5958">
        <v>28205</v>
      </c>
      <c r="G5958">
        <v>35.218119399999999</v>
      </c>
      <c r="H5958">
        <v>-80.795318800000004</v>
      </c>
      <c r="I5958">
        <v>3.5</v>
      </c>
      <c r="J5958">
        <v>15</v>
      </c>
      <c r="K5958">
        <v>0</v>
      </c>
      <c r="L5958" t="s">
        <v>20595</v>
      </c>
    </row>
    <row r="5959" spans="1:12" x14ac:dyDescent="0.2">
      <c r="A5959" t="s">
        <v>20596</v>
      </c>
      <c r="B5959" t="s">
        <v>20597</v>
      </c>
      <c r="C5959" t="s">
        <v>5108</v>
      </c>
      <c r="D5959" t="s">
        <v>21</v>
      </c>
      <c r="E5959" t="s">
        <v>16</v>
      </c>
      <c r="F5959">
        <v>28223</v>
      </c>
      <c r="G5959">
        <v>35.303279000000003</v>
      </c>
      <c r="H5959">
        <v>-80.729954000000006</v>
      </c>
      <c r="I5959">
        <v>5</v>
      </c>
      <c r="J5959">
        <v>5</v>
      </c>
      <c r="K5959">
        <v>1</v>
      </c>
      <c r="L5959" t="s">
        <v>20598</v>
      </c>
    </row>
    <row r="5960" spans="1:12" x14ac:dyDescent="0.2">
      <c r="A5960" t="s">
        <v>20599</v>
      </c>
      <c r="B5960" t="s">
        <v>3508</v>
      </c>
      <c r="C5960" t="s">
        <v>20600</v>
      </c>
      <c r="D5960" t="s">
        <v>26</v>
      </c>
      <c r="E5960" t="s">
        <v>16</v>
      </c>
      <c r="F5960">
        <v>28078</v>
      </c>
      <c r="G5960">
        <v>35.4419536634</v>
      </c>
      <c r="H5960">
        <v>-80.856800079300001</v>
      </c>
      <c r="I5960">
        <v>3</v>
      </c>
      <c r="J5960">
        <v>18</v>
      </c>
      <c r="K5960">
        <v>1</v>
      </c>
      <c r="L5960" t="s">
        <v>20601</v>
      </c>
    </row>
    <row r="5961" spans="1:12" x14ac:dyDescent="0.2">
      <c r="A5961" t="s">
        <v>20602</v>
      </c>
      <c r="B5961" t="s">
        <v>1294</v>
      </c>
      <c r="C5961" t="s">
        <v>20603</v>
      </c>
      <c r="D5961" t="s">
        <v>21</v>
      </c>
      <c r="E5961" t="s">
        <v>16</v>
      </c>
      <c r="F5961">
        <v>28273</v>
      </c>
      <c r="G5961">
        <v>35.110847399999997</v>
      </c>
      <c r="H5961">
        <v>-80.883013000000005</v>
      </c>
      <c r="I5961">
        <v>3.5</v>
      </c>
      <c r="J5961">
        <v>12</v>
      </c>
      <c r="K5961">
        <v>1</v>
      </c>
      <c r="L5961" t="s">
        <v>11072</v>
      </c>
    </row>
    <row r="5962" spans="1:12" x14ac:dyDescent="0.2">
      <c r="A5962" t="s">
        <v>20604</v>
      </c>
      <c r="B5962" t="s">
        <v>20605</v>
      </c>
      <c r="C5962" t="s">
        <v>20606</v>
      </c>
      <c r="D5962" t="s">
        <v>21</v>
      </c>
      <c r="E5962" t="s">
        <v>16</v>
      </c>
      <c r="F5962">
        <v>28209</v>
      </c>
      <c r="G5962">
        <v>35.171844</v>
      </c>
      <c r="H5962">
        <v>-80.847661000000002</v>
      </c>
      <c r="I5962">
        <v>4</v>
      </c>
      <c r="J5962">
        <v>16</v>
      </c>
      <c r="K5962">
        <v>1</v>
      </c>
      <c r="L5962" t="s">
        <v>188</v>
      </c>
    </row>
    <row r="5963" spans="1:12" x14ac:dyDescent="0.2">
      <c r="A5963" t="s">
        <v>20607</v>
      </c>
      <c r="B5963" t="s">
        <v>20608</v>
      </c>
      <c r="C5963" t="s">
        <v>20609</v>
      </c>
      <c r="D5963" t="s">
        <v>21</v>
      </c>
      <c r="E5963" t="s">
        <v>16</v>
      </c>
      <c r="F5963">
        <v>28213</v>
      </c>
      <c r="G5963">
        <v>35.257819400000002</v>
      </c>
      <c r="H5963">
        <v>-80.781513899999993</v>
      </c>
      <c r="I5963">
        <v>1.5</v>
      </c>
      <c r="J5963">
        <v>18</v>
      </c>
      <c r="K5963">
        <v>1</v>
      </c>
      <c r="L5963" t="s">
        <v>20610</v>
      </c>
    </row>
    <row r="5964" spans="1:12" x14ac:dyDescent="0.2">
      <c r="A5964" t="s">
        <v>20611</v>
      </c>
      <c r="B5964" t="s">
        <v>20612</v>
      </c>
      <c r="C5964" t="s">
        <v>20613</v>
      </c>
      <c r="D5964" t="s">
        <v>21</v>
      </c>
      <c r="E5964" t="s">
        <v>16</v>
      </c>
      <c r="F5964">
        <v>28277</v>
      </c>
      <c r="G5964">
        <v>35.041712634900001</v>
      </c>
      <c r="H5964">
        <v>-80.850994102599998</v>
      </c>
      <c r="I5964">
        <v>4</v>
      </c>
      <c r="J5964">
        <v>12</v>
      </c>
      <c r="K5964">
        <v>1</v>
      </c>
      <c r="L5964" t="s">
        <v>5827</v>
      </c>
    </row>
    <row r="5965" spans="1:12" x14ac:dyDescent="0.2">
      <c r="A5965" t="s">
        <v>20614</v>
      </c>
      <c r="B5965" t="s">
        <v>20615</v>
      </c>
      <c r="C5965" t="s">
        <v>20616</v>
      </c>
      <c r="D5965" t="s">
        <v>21</v>
      </c>
      <c r="E5965" t="s">
        <v>16</v>
      </c>
      <c r="F5965">
        <v>28273</v>
      </c>
      <c r="G5965">
        <v>35.130033599999997</v>
      </c>
      <c r="H5965">
        <v>-80.881405200000003</v>
      </c>
      <c r="I5965">
        <v>3.5</v>
      </c>
      <c r="J5965">
        <v>4</v>
      </c>
      <c r="K5965">
        <v>1</v>
      </c>
      <c r="L5965" t="s">
        <v>20617</v>
      </c>
    </row>
    <row r="5966" spans="1:12" x14ac:dyDescent="0.2">
      <c r="A5966" t="s">
        <v>20618</v>
      </c>
      <c r="B5966" t="s">
        <v>20619</v>
      </c>
      <c r="C5966" t="s">
        <v>20620</v>
      </c>
      <c r="D5966" t="s">
        <v>21</v>
      </c>
      <c r="E5966" t="s">
        <v>16</v>
      </c>
      <c r="F5966">
        <v>28269</v>
      </c>
      <c r="G5966">
        <v>35.331482100000002</v>
      </c>
      <c r="H5966">
        <v>-80.794172099999997</v>
      </c>
      <c r="I5966">
        <v>1.5</v>
      </c>
      <c r="J5966">
        <v>3</v>
      </c>
      <c r="K5966">
        <v>1</v>
      </c>
      <c r="L5966" t="s">
        <v>1041</v>
      </c>
    </row>
    <row r="5967" spans="1:12" x14ac:dyDescent="0.2">
      <c r="A5967" t="s">
        <v>20621</v>
      </c>
      <c r="B5967" t="s">
        <v>20622</v>
      </c>
      <c r="C5967" t="s">
        <v>20623</v>
      </c>
      <c r="D5967" t="s">
        <v>643</v>
      </c>
      <c r="E5967" t="s">
        <v>16</v>
      </c>
      <c r="F5967">
        <v>28079</v>
      </c>
      <c r="G5967">
        <v>35.087442099999997</v>
      </c>
      <c r="H5967">
        <v>-80.596894300000002</v>
      </c>
      <c r="I5967">
        <v>4.5</v>
      </c>
      <c r="J5967">
        <v>25</v>
      </c>
      <c r="K5967">
        <v>1</v>
      </c>
      <c r="L5967" t="s">
        <v>20624</v>
      </c>
    </row>
    <row r="5968" spans="1:12" x14ac:dyDescent="0.2">
      <c r="A5968" t="s">
        <v>20625</v>
      </c>
      <c r="B5968" t="s">
        <v>1265</v>
      </c>
      <c r="C5968" t="s">
        <v>20626</v>
      </c>
      <c r="D5968" t="s">
        <v>30</v>
      </c>
      <c r="E5968" t="s">
        <v>16</v>
      </c>
      <c r="F5968">
        <v>28056</v>
      </c>
      <c r="G5968">
        <v>35.216206</v>
      </c>
      <c r="H5968">
        <v>-81.159083899999999</v>
      </c>
      <c r="I5968">
        <v>2</v>
      </c>
      <c r="J5968">
        <v>4</v>
      </c>
      <c r="K5968">
        <v>1</v>
      </c>
      <c r="L5968" t="s">
        <v>20627</v>
      </c>
    </row>
    <row r="5969" spans="1:12" x14ac:dyDescent="0.2">
      <c r="A5969" t="s">
        <v>20628</v>
      </c>
      <c r="B5969" t="s">
        <v>20629</v>
      </c>
      <c r="C5969" t="s">
        <v>20630</v>
      </c>
      <c r="D5969" t="s">
        <v>456</v>
      </c>
      <c r="E5969" t="s">
        <v>16</v>
      </c>
      <c r="F5969">
        <v>28012</v>
      </c>
      <c r="G5969">
        <v>35.252943000000002</v>
      </c>
      <c r="H5969">
        <v>-81.045845999999997</v>
      </c>
      <c r="I5969">
        <v>5</v>
      </c>
      <c r="J5969">
        <v>4</v>
      </c>
      <c r="K5969">
        <v>1</v>
      </c>
      <c r="L5969" t="s">
        <v>20631</v>
      </c>
    </row>
    <row r="5970" spans="1:12" x14ac:dyDescent="0.2">
      <c r="A5970" t="s">
        <v>20632</v>
      </c>
      <c r="B5970" t="s">
        <v>20633</v>
      </c>
      <c r="C5970" t="s">
        <v>20634</v>
      </c>
      <c r="D5970" t="s">
        <v>21</v>
      </c>
      <c r="E5970" t="s">
        <v>16</v>
      </c>
      <c r="F5970">
        <v>28202</v>
      </c>
      <c r="G5970">
        <v>35.226096900000002</v>
      </c>
      <c r="H5970">
        <v>-80.844049699999999</v>
      </c>
      <c r="I5970">
        <v>3.5</v>
      </c>
      <c r="J5970">
        <v>75</v>
      </c>
      <c r="K5970">
        <v>0</v>
      </c>
      <c r="L5970" t="s">
        <v>20635</v>
      </c>
    </row>
    <row r="5971" spans="1:12" x14ac:dyDescent="0.2">
      <c r="A5971" t="s">
        <v>20636</v>
      </c>
      <c r="B5971" t="s">
        <v>20637</v>
      </c>
      <c r="C5971" t="s">
        <v>20638</v>
      </c>
      <c r="D5971" t="s">
        <v>21</v>
      </c>
      <c r="E5971" t="s">
        <v>16</v>
      </c>
      <c r="F5971">
        <v>28277</v>
      </c>
      <c r="G5971">
        <v>35.0538569</v>
      </c>
      <c r="H5971">
        <v>-80.815426400000007</v>
      </c>
      <c r="I5971">
        <v>4</v>
      </c>
      <c r="J5971">
        <v>25</v>
      </c>
      <c r="K5971">
        <v>0</v>
      </c>
      <c r="L5971" t="s">
        <v>20639</v>
      </c>
    </row>
    <row r="5972" spans="1:12" x14ac:dyDescent="0.2">
      <c r="A5972" t="s">
        <v>20640</v>
      </c>
      <c r="B5972" t="s">
        <v>20641</v>
      </c>
      <c r="C5972" t="s">
        <v>20642</v>
      </c>
      <c r="D5972" t="s">
        <v>21</v>
      </c>
      <c r="E5972" t="s">
        <v>16</v>
      </c>
      <c r="F5972">
        <v>28211</v>
      </c>
      <c r="G5972">
        <v>35.153565</v>
      </c>
      <c r="H5972">
        <v>-80.834575000000001</v>
      </c>
      <c r="I5972">
        <v>2.5</v>
      </c>
      <c r="J5972">
        <v>41</v>
      </c>
      <c r="K5972">
        <v>0</v>
      </c>
      <c r="L5972" t="s">
        <v>19741</v>
      </c>
    </row>
    <row r="5973" spans="1:12" x14ac:dyDescent="0.2">
      <c r="A5973" t="s">
        <v>20643</v>
      </c>
      <c r="B5973" t="s">
        <v>20644</v>
      </c>
      <c r="C5973" t="s">
        <v>20645</v>
      </c>
      <c r="D5973" t="s">
        <v>21</v>
      </c>
      <c r="E5973" t="s">
        <v>16</v>
      </c>
      <c r="F5973">
        <v>28217</v>
      </c>
      <c r="G5973">
        <v>35.179971999999999</v>
      </c>
      <c r="H5973">
        <v>-80.925004999999999</v>
      </c>
      <c r="I5973">
        <v>3.5</v>
      </c>
      <c r="J5973">
        <v>3</v>
      </c>
      <c r="K5973">
        <v>1</v>
      </c>
      <c r="L5973" t="s">
        <v>20646</v>
      </c>
    </row>
    <row r="5974" spans="1:12" x14ac:dyDescent="0.2">
      <c r="A5974" t="s">
        <v>20647</v>
      </c>
      <c r="B5974" t="s">
        <v>20648</v>
      </c>
      <c r="C5974" t="s">
        <v>20649</v>
      </c>
      <c r="D5974" t="s">
        <v>21</v>
      </c>
      <c r="E5974" t="s">
        <v>16</v>
      </c>
      <c r="F5974">
        <v>28204</v>
      </c>
      <c r="G5974">
        <v>35.210374000000002</v>
      </c>
      <c r="H5974">
        <v>-80.835491700000006</v>
      </c>
      <c r="I5974">
        <v>2.5</v>
      </c>
      <c r="J5974">
        <v>17</v>
      </c>
      <c r="K5974">
        <v>1</v>
      </c>
      <c r="L5974" t="s">
        <v>20650</v>
      </c>
    </row>
    <row r="5975" spans="1:12" x14ac:dyDescent="0.2">
      <c r="A5975" t="s">
        <v>20651</v>
      </c>
      <c r="B5975" t="s">
        <v>20652</v>
      </c>
      <c r="C5975" t="s">
        <v>20653</v>
      </c>
      <c r="D5975" t="s">
        <v>21</v>
      </c>
      <c r="E5975" t="s">
        <v>16</v>
      </c>
      <c r="F5975">
        <v>28208</v>
      </c>
      <c r="G5975">
        <v>35.220589923699997</v>
      </c>
      <c r="H5975">
        <v>-80.940057576000001</v>
      </c>
      <c r="I5975">
        <v>2</v>
      </c>
      <c r="J5975">
        <v>106</v>
      </c>
      <c r="K5975">
        <v>1</v>
      </c>
      <c r="L5975" t="s">
        <v>20654</v>
      </c>
    </row>
    <row r="5976" spans="1:12" x14ac:dyDescent="0.2">
      <c r="A5976" t="s">
        <v>20655</v>
      </c>
      <c r="B5976" t="s">
        <v>6805</v>
      </c>
      <c r="C5976" t="s">
        <v>20656</v>
      </c>
      <c r="D5976" t="s">
        <v>239</v>
      </c>
      <c r="E5976" t="s">
        <v>16</v>
      </c>
      <c r="F5976">
        <v>28173</v>
      </c>
      <c r="G5976">
        <v>34.932825717999997</v>
      </c>
      <c r="H5976">
        <v>-80.749594867200003</v>
      </c>
      <c r="I5976">
        <v>2.5</v>
      </c>
      <c r="J5976">
        <v>11</v>
      </c>
      <c r="K5976">
        <v>1</v>
      </c>
      <c r="L5976" t="s">
        <v>5568</v>
      </c>
    </row>
    <row r="5977" spans="1:12" x14ac:dyDescent="0.2">
      <c r="A5977" t="s">
        <v>20657</v>
      </c>
      <c r="B5977" t="s">
        <v>20658</v>
      </c>
      <c r="C5977" t="s">
        <v>20659</v>
      </c>
      <c r="D5977" t="s">
        <v>135</v>
      </c>
      <c r="E5977" t="s">
        <v>16</v>
      </c>
      <c r="F5977">
        <v>28105</v>
      </c>
      <c r="G5977">
        <v>35.083032899999999</v>
      </c>
      <c r="H5977">
        <v>-80.728764093300001</v>
      </c>
      <c r="I5977">
        <v>4.5</v>
      </c>
      <c r="J5977">
        <v>7</v>
      </c>
      <c r="K5977">
        <v>1</v>
      </c>
      <c r="L5977" t="s">
        <v>20660</v>
      </c>
    </row>
    <row r="5978" spans="1:12" x14ac:dyDescent="0.2">
      <c r="A5978" t="s">
        <v>20661</v>
      </c>
      <c r="B5978" t="s">
        <v>595</v>
      </c>
      <c r="C5978" t="s">
        <v>20662</v>
      </c>
      <c r="D5978" t="s">
        <v>30</v>
      </c>
      <c r="E5978" t="s">
        <v>16</v>
      </c>
      <c r="F5978">
        <v>28054</v>
      </c>
      <c r="G5978">
        <v>35.266939499999999</v>
      </c>
      <c r="H5978">
        <v>-81.133375200000003</v>
      </c>
      <c r="I5978">
        <v>2</v>
      </c>
      <c r="J5978">
        <v>8</v>
      </c>
      <c r="K5978">
        <v>1</v>
      </c>
      <c r="L5978" t="s">
        <v>7723</v>
      </c>
    </row>
    <row r="5979" spans="1:12" x14ac:dyDescent="0.2">
      <c r="A5979" t="s">
        <v>20663</v>
      </c>
      <c r="B5979" t="s">
        <v>20664</v>
      </c>
      <c r="C5979" t="s">
        <v>20665</v>
      </c>
      <c r="D5979" t="s">
        <v>21</v>
      </c>
      <c r="E5979" t="s">
        <v>16</v>
      </c>
      <c r="F5979">
        <v>28212</v>
      </c>
      <c r="G5979">
        <v>35.181776900000003</v>
      </c>
      <c r="H5979">
        <v>-80.756372999999996</v>
      </c>
      <c r="I5979">
        <v>2.5</v>
      </c>
      <c r="J5979">
        <v>3</v>
      </c>
      <c r="K5979">
        <v>0</v>
      </c>
      <c r="L5979" t="s">
        <v>3653</v>
      </c>
    </row>
    <row r="5980" spans="1:12" x14ac:dyDescent="0.2">
      <c r="A5980" t="s">
        <v>20666</v>
      </c>
      <c r="B5980" t="s">
        <v>20667</v>
      </c>
      <c r="C5980" t="s">
        <v>20668</v>
      </c>
      <c r="D5980" t="s">
        <v>21</v>
      </c>
      <c r="E5980" t="s">
        <v>16</v>
      </c>
      <c r="F5980">
        <v>28205</v>
      </c>
      <c r="G5980">
        <v>35.241228300000003</v>
      </c>
      <c r="H5980">
        <v>-80.811911800000004</v>
      </c>
      <c r="I5980">
        <v>3.5</v>
      </c>
      <c r="J5980">
        <v>13</v>
      </c>
      <c r="K5980">
        <v>1</v>
      </c>
      <c r="L5980" t="s">
        <v>11652</v>
      </c>
    </row>
    <row r="5981" spans="1:12" x14ac:dyDescent="0.2">
      <c r="A5981" t="s">
        <v>20669</v>
      </c>
      <c r="B5981" t="s">
        <v>20670</v>
      </c>
      <c r="C5981" t="s">
        <v>20671</v>
      </c>
      <c r="D5981" t="s">
        <v>295</v>
      </c>
      <c r="E5981" t="s">
        <v>16</v>
      </c>
      <c r="F5981">
        <v>28134</v>
      </c>
      <c r="G5981">
        <v>35.087194799999999</v>
      </c>
      <c r="H5981">
        <v>-80.887522200000006</v>
      </c>
      <c r="I5981">
        <v>4</v>
      </c>
      <c r="J5981">
        <v>3</v>
      </c>
      <c r="K5981">
        <v>0</v>
      </c>
      <c r="L5981" t="s">
        <v>20672</v>
      </c>
    </row>
    <row r="5982" spans="1:12" x14ac:dyDescent="0.2">
      <c r="A5982" t="s">
        <v>20673</v>
      </c>
      <c r="B5982" t="s">
        <v>7614</v>
      </c>
      <c r="C5982" t="s">
        <v>20674</v>
      </c>
      <c r="D5982" t="s">
        <v>21</v>
      </c>
      <c r="E5982" t="s">
        <v>16</v>
      </c>
      <c r="F5982">
        <v>28212</v>
      </c>
      <c r="G5982">
        <v>35.207700500000001</v>
      </c>
      <c r="H5982">
        <v>-80.754416599999999</v>
      </c>
      <c r="I5982">
        <v>4</v>
      </c>
      <c r="J5982">
        <v>4</v>
      </c>
      <c r="K5982">
        <v>1</v>
      </c>
      <c r="L5982" t="s">
        <v>20675</v>
      </c>
    </row>
    <row r="5983" spans="1:12" x14ac:dyDescent="0.2">
      <c r="A5983" t="s">
        <v>20676</v>
      </c>
      <c r="B5983" t="s">
        <v>20677</v>
      </c>
      <c r="C5983" t="s">
        <v>20678</v>
      </c>
      <c r="D5983" t="s">
        <v>21</v>
      </c>
      <c r="E5983" t="s">
        <v>16</v>
      </c>
      <c r="F5983">
        <v>28205</v>
      </c>
      <c r="G5983">
        <v>35.219327999999997</v>
      </c>
      <c r="H5983">
        <v>-80.814970000000002</v>
      </c>
      <c r="I5983">
        <v>4.5</v>
      </c>
      <c r="J5983">
        <v>105</v>
      </c>
      <c r="K5983">
        <v>1</v>
      </c>
      <c r="L5983" t="s">
        <v>20679</v>
      </c>
    </row>
    <row r="5984" spans="1:12" x14ac:dyDescent="0.2">
      <c r="A5984" t="s">
        <v>20680</v>
      </c>
      <c r="B5984" t="s">
        <v>20681</v>
      </c>
      <c r="C5984" t="s">
        <v>20682</v>
      </c>
      <c r="D5984" t="s">
        <v>21</v>
      </c>
      <c r="E5984" t="s">
        <v>16</v>
      </c>
      <c r="F5984">
        <v>28270</v>
      </c>
      <c r="G5984">
        <v>35.141215199999998</v>
      </c>
      <c r="H5984">
        <v>-80.740626399999996</v>
      </c>
      <c r="I5984">
        <v>3.5</v>
      </c>
      <c r="J5984">
        <v>3</v>
      </c>
      <c r="K5984">
        <v>1</v>
      </c>
      <c r="L5984" t="s">
        <v>5269</v>
      </c>
    </row>
    <row r="5985" spans="1:12" x14ac:dyDescent="0.2">
      <c r="A5985" t="s">
        <v>20683</v>
      </c>
      <c r="B5985" t="s">
        <v>20684</v>
      </c>
      <c r="D5985" t="s">
        <v>21</v>
      </c>
      <c r="E5985" t="s">
        <v>16</v>
      </c>
      <c r="F5985">
        <v>28269</v>
      </c>
      <c r="G5985">
        <v>35.387669000000002</v>
      </c>
      <c r="H5985">
        <v>-80.780939000000004</v>
      </c>
      <c r="I5985">
        <v>1</v>
      </c>
      <c r="J5985">
        <v>3</v>
      </c>
      <c r="K5985">
        <v>0</v>
      </c>
      <c r="L5985" t="s">
        <v>8578</v>
      </c>
    </row>
    <row r="5986" spans="1:12" x14ac:dyDescent="0.2">
      <c r="A5986" t="s">
        <v>20685</v>
      </c>
      <c r="B5986" t="s">
        <v>20686</v>
      </c>
      <c r="C5986" t="s">
        <v>20687</v>
      </c>
      <c r="D5986" t="s">
        <v>15</v>
      </c>
      <c r="E5986" t="s">
        <v>16</v>
      </c>
      <c r="F5986">
        <v>28031</v>
      </c>
      <c r="G5986">
        <v>35.487632722900003</v>
      </c>
      <c r="H5986">
        <v>-80.888168788200005</v>
      </c>
      <c r="I5986">
        <v>3</v>
      </c>
      <c r="J5986">
        <v>117</v>
      </c>
      <c r="K5986">
        <v>0</v>
      </c>
      <c r="L5986" t="s">
        <v>20688</v>
      </c>
    </row>
    <row r="5987" spans="1:12" x14ac:dyDescent="0.2">
      <c r="A5987" t="s">
        <v>20689</v>
      </c>
      <c r="B5987" t="s">
        <v>20690</v>
      </c>
      <c r="C5987" t="s">
        <v>20691</v>
      </c>
      <c r="D5987" t="s">
        <v>21</v>
      </c>
      <c r="E5987" t="s">
        <v>16</v>
      </c>
      <c r="F5987">
        <v>28227</v>
      </c>
      <c r="G5987">
        <v>35.204844999999999</v>
      </c>
      <c r="H5987">
        <v>-80.721378999999999</v>
      </c>
      <c r="I5987">
        <v>3</v>
      </c>
      <c r="J5987">
        <v>13</v>
      </c>
      <c r="K5987">
        <v>0</v>
      </c>
      <c r="L5987" t="s">
        <v>20692</v>
      </c>
    </row>
    <row r="5988" spans="1:12" x14ac:dyDescent="0.2">
      <c r="A5988" t="s">
        <v>20693</v>
      </c>
      <c r="B5988" t="s">
        <v>5411</v>
      </c>
      <c r="C5988" t="s">
        <v>20694</v>
      </c>
      <c r="D5988" t="s">
        <v>39</v>
      </c>
      <c r="E5988" t="s">
        <v>16</v>
      </c>
      <c r="F5988">
        <v>28027</v>
      </c>
      <c r="G5988">
        <v>35.3673413</v>
      </c>
      <c r="H5988">
        <v>-80.710678099999996</v>
      </c>
      <c r="I5988">
        <v>2.5</v>
      </c>
      <c r="J5988">
        <v>37</v>
      </c>
      <c r="K5988">
        <v>1</v>
      </c>
      <c r="L5988" t="s">
        <v>20695</v>
      </c>
    </row>
    <row r="5989" spans="1:12" x14ac:dyDescent="0.2">
      <c r="A5989" t="s">
        <v>20696</v>
      </c>
      <c r="B5989" t="s">
        <v>595</v>
      </c>
      <c r="C5989" t="s">
        <v>20697</v>
      </c>
      <c r="D5989" t="s">
        <v>21</v>
      </c>
      <c r="E5989" t="s">
        <v>16</v>
      </c>
      <c r="F5989">
        <v>28213</v>
      </c>
      <c r="G5989">
        <v>35.306131499999999</v>
      </c>
      <c r="H5989">
        <v>-80.722806000000006</v>
      </c>
      <c r="I5989">
        <v>2</v>
      </c>
      <c r="J5989">
        <v>15</v>
      </c>
      <c r="K5989">
        <v>1</v>
      </c>
      <c r="L5989" t="s">
        <v>8029</v>
      </c>
    </row>
    <row r="5990" spans="1:12" x14ac:dyDescent="0.2">
      <c r="A5990" t="s">
        <v>20698</v>
      </c>
      <c r="B5990" t="s">
        <v>20699</v>
      </c>
      <c r="C5990" t="s">
        <v>20700</v>
      </c>
      <c r="D5990" t="s">
        <v>135</v>
      </c>
      <c r="E5990" t="s">
        <v>16</v>
      </c>
      <c r="F5990">
        <v>28105</v>
      </c>
      <c r="G5990">
        <v>35.120351300000003</v>
      </c>
      <c r="H5990">
        <v>-80.7274618</v>
      </c>
      <c r="I5990">
        <v>2.5</v>
      </c>
      <c r="J5990">
        <v>3</v>
      </c>
      <c r="K5990">
        <v>1</v>
      </c>
      <c r="L5990" t="s">
        <v>20701</v>
      </c>
    </row>
    <row r="5991" spans="1:12" x14ac:dyDescent="0.2">
      <c r="A5991" t="s">
        <v>20702</v>
      </c>
      <c r="B5991" t="s">
        <v>20703</v>
      </c>
      <c r="C5991" t="s">
        <v>20704</v>
      </c>
      <c r="D5991" t="s">
        <v>295</v>
      </c>
      <c r="E5991" t="s">
        <v>16</v>
      </c>
      <c r="F5991">
        <v>28134</v>
      </c>
      <c r="G5991">
        <v>35.113371000000001</v>
      </c>
      <c r="H5991">
        <v>-80.909960999999996</v>
      </c>
      <c r="I5991">
        <v>3.5</v>
      </c>
      <c r="J5991">
        <v>53</v>
      </c>
      <c r="K5991">
        <v>1</v>
      </c>
      <c r="L5991" t="s">
        <v>20705</v>
      </c>
    </row>
    <row r="5992" spans="1:12" x14ac:dyDescent="0.2">
      <c r="A5992" t="s">
        <v>20706</v>
      </c>
      <c r="B5992" t="s">
        <v>1167</v>
      </c>
      <c r="C5992" t="s">
        <v>2160</v>
      </c>
      <c r="D5992" t="s">
        <v>295</v>
      </c>
      <c r="E5992" t="s">
        <v>16</v>
      </c>
      <c r="F5992">
        <v>28134</v>
      </c>
      <c r="G5992">
        <v>35.0822</v>
      </c>
      <c r="H5992">
        <v>-80.877224200000001</v>
      </c>
      <c r="I5992">
        <v>3.5</v>
      </c>
      <c r="J5992">
        <v>6</v>
      </c>
      <c r="K5992">
        <v>1</v>
      </c>
      <c r="L5992" t="s">
        <v>20707</v>
      </c>
    </row>
    <row r="5993" spans="1:12" x14ac:dyDescent="0.2">
      <c r="A5993" t="s">
        <v>20708</v>
      </c>
      <c r="B5993" t="s">
        <v>4331</v>
      </c>
      <c r="C5993" t="s">
        <v>3960</v>
      </c>
      <c r="D5993" t="s">
        <v>21</v>
      </c>
      <c r="E5993" t="s">
        <v>16</v>
      </c>
      <c r="F5993">
        <v>28216</v>
      </c>
      <c r="G5993">
        <v>35.352128399999998</v>
      </c>
      <c r="H5993">
        <v>-80.851235200000005</v>
      </c>
      <c r="I5993">
        <v>3</v>
      </c>
      <c r="J5993">
        <v>5</v>
      </c>
      <c r="K5993">
        <v>1</v>
      </c>
      <c r="L5993" t="s">
        <v>1323</v>
      </c>
    </row>
    <row r="5994" spans="1:12" x14ac:dyDescent="0.2">
      <c r="A5994" t="s">
        <v>20709</v>
      </c>
      <c r="B5994" t="s">
        <v>20710</v>
      </c>
      <c r="C5994" t="s">
        <v>20711</v>
      </c>
      <c r="D5994" t="s">
        <v>30</v>
      </c>
      <c r="E5994" t="s">
        <v>16</v>
      </c>
      <c r="F5994">
        <v>28052</v>
      </c>
      <c r="G5994">
        <v>35.2627472</v>
      </c>
      <c r="H5994">
        <v>-81.183599099999995</v>
      </c>
      <c r="I5994">
        <v>4</v>
      </c>
      <c r="J5994">
        <v>26</v>
      </c>
      <c r="K5994">
        <v>1</v>
      </c>
      <c r="L5994" t="s">
        <v>20712</v>
      </c>
    </row>
    <row r="5995" spans="1:12" x14ac:dyDescent="0.2">
      <c r="A5995" t="s">
        <v>20713</v>
      </c>
      <c r="B5995" t="s">
        <v>20714</v>
      </c>
      <c r="C5995" t="s">
        <v>20715</v>
      </c>
      <c r="D5995" t="s">
        <v>21</v>
      </c>
      <c r="E5995" t="s">
        <v>16</v>
      </c>
      <c r="F5995">
        <v>28273</v>
      </c>
      <c r="G5995">
        <v>35.116141261899998</v>
      </c>
      <c r="H5995">
        <v>-80.958721339700006</v>
      </c>
      <c r="I5995">
        <v>3.5</v>
      </c>
      <c r="J5995">
        <v>147</v>
      </c>
      <c r="K5995">
        <v>1</v>
      </c>
      <c r="L5995" t="s">
        <v>20716</v>
      </c>
    </row>
    <row r="5996" spans="1:12" x14ac:dyDescent="0.2">
      <c r="A5996" t="s">
        <v>20717</v>
      </c>
      <c r="B5996" t="s">
        <v>20718</v>
      </c>
      <c r="C5996" t="s">
        <v>20719</v>
      </c>
      <c r="D5996" t="s">
        <v>39</v>
      </c>
      <c r="E5996" t="s">
        <v>16</v>
      </c>
      <c r="F5996">
        <v>28027</v>
      </c>
      <c r="G5996">
        <v>35.4017664</v>
      </c>
      <c r="H5996">
        <v>-80.759790100000004</v>
      </c>
      <c r="I5996">
        <v>3</v>
      </c>
      <c r="J5996">
        <v>6</v>
      </c>
      <c r="K5996">
        <v>0</v>
      </c>
      <c r="L5996" t="s">
        <v>20720</v>
      </c>
    </row>
    <row r="5997" spans="1:12" x14ac:dyDescent="0.2">
      <c r="A5997" t="s">
        <v>20721</v>
      </c>
      <c r="B5997" t="s">
        <v>20722</v>
      </c>
      <c r="C5997" t="s">
        <v>20723</v>
      </c>
      <c r="D5997" t="s">
        <v>21</v>
      </c>
      <c r="E5997" t="s">
        <v>16</v>
      </c>
      <c r="F5997">
        <v>28270</v>
      </c>
      <c r="G5997">
        <v>35.140616000000001</v>
      </c>
      <c r="H5997">
        <v>-80.747420000000005</v>
      </c>
      <c r="I5997">
        <v>5</v>
      </c>
      <c r="J5997">
        <v>7</v>
      </c>
      <c r="K5997">
        <v>1</v>
      </c>
      <c r="L5997" t="s">
        <v>20724</v>
      </c>
    </row>
    <row r="5998" spans="1:12" x14ac:dyDescent="0.2">
      <c r="A5998" t="s">
        <v>20725</v>
      </c>
      <c r="B5998" t="s">
        <v>20726</v>
      </c>
      <c r="C5998" t="s">
        <v>20727</v>
      </c>
      <c r="D5998" t="s">
        <v>21</v>
      </c>
      <c r="E5998" t="s">
        <v>16</v>
      </c>
      <c r="F5998">
        <v>28217</v>
      </c>
      <c r="G5998">
        <v>35.188146000000003</v>
      </c>
      <c r="H5998">
        <v>-80.914997</v>
      </c>
      <c r="I5998">
        <v>3.5</v>
      </c>
      <c r="J5998">
        <v>14</v>
      </c>
      <c r="K5998">
        <v>1</v>
      </c>
      <c r="L5998" t="s">
        <v>515</v>
      </c>
    </row>
    <row r="5999" spans="1:12" x14ac:dyDescent="0.2">
      <c r="A5999" t="s">
        <v>20728</v>
      </c>
      <c r="B5999" t="s">
        <v>20729</v>
      </c>
      <c r="C5999" t="s">
        <v>20730</v>
      </c>
      <c r="D5999" t="s">
        <v>21</v>
      </c>
      <c r="E5999" t="s">
        <v>16</v>
      </c>
      <c r="F5999">
        <v>28206</v>
      </c>
      <c r="G5999">
        <v>35.239179999999998</v>
      </c>
      <c r="H5999">
        <v>-80.845663400000007</v>
      </c>
      <c r="I5999">
        <v>3</v>
      </c>
      <c r="J5999">
        <v>75</v>
      </c>
      <c r="K5999">
        <v>0</v>
      </c>
      <c r="L5999" t="s">
        <v>20731</v>
      </c>
    </row>
    <row r="6000" spans="1:12" x14ac:dyDescent="0.2">
      <c r="A6000" t="s">
        <v>20732</v>
      </c>
      <c r="B6000" t="s">
        <v>20733</v>
      </c>
      <c r="C6000" t="s">
        <v>20734</v>
      </c>
      <c r="D6000" t="s">
        <v>295</v>
      </c>
      <c r="E6000" t="s">
        <v>16</v>
      </c>
      <c r="F6000">
        <v>28134</v>
      </c>
      <c r="G6000">
        <v>35.085392599999999</v>
      </c>
      <c r="H6000">
        <v>-80.891457799999998</v>
      </c>
      <c r="I6000">
        <v>4</v>
      </c>
      <c r="J6000">
        <v>9</v>
      </c>
      <c r="K6000">
        <v>1</v>
      </c>
      <c r="L6000" t="s">
        <v>20735</v>
      </c>
    </row>
    <row r="6001" spans="1:12" x14ac:dyDescent="0.2">
      <c r="A6001" t="s">
        <v>20736</v>
      </c>
      <c r="B6001" t="s">
        <v>20737</v>
      </c>
      <c r="C6001" t="s">
        <v>20738</v>
      </c>
      <c r="D6001" t="s">
        <v>601</v>
      </c>
      <c r="E6001" t="s">
        <v>16</v>
      </c>
      <c r="F6001">
        <v>28083</v>
      </c>
      <c r="G6001">
        <v>35.486470500000003</v>
      </c>
      <c r="H6001">
        <v>-80.6106841</v>
      </c>
      <c r="I6001">
        <v>4.5</v>
      </c>
      <c r="J6001">
        <v>5</v>
      </c>
      <c r="K6001">
        <v>1</v>
      </c>
      <c r="L6001" t="s">
        <v>20739</v>
      </c>
    </row>
    <row r="6002" spans="1:12" x14ac:dyDescent="0.2">
      <c r="A6002" t="s">
        <v>20740</v>
      </c>
      <c r="B6002" t="s">
        <v>20741</v>
      </c>
      <c r="C6002" t="s">
        <v>20742</v>
      </c>
      <c r="D6002" t="s">
        <v>21</v>
      </c>
      <c r="E6002" t="s">
        <v>16</v>
      </c>
      <c r="F6002">
        <v>28212</v>
      </c>
      <c r="G6002">
        <v>35.157100999999997</v>
      </c>
      <c r="H6002">
        <v>-80.743118899999999</v>
      </c>
      <c r="I6002">
        <v>1</v>
      </c>
      <c r="J6002">
        <v>4</v>
      </c>
      <c r="K6002">
        <v>1</v>
      </c>
      <c r="L6002" t="s">
        <v>256</v>
      </c>
    </row>
    <row r="6003" spans="1:12" x14ac:dyDescent="0.2">
      <c r="A6003" t="s">
        <v>20743</v>
      </c>
      <c r="B6003" t="s">
        <v>20744</v>
      </c>
      <c r="C6003" t="s">
        <v>20745</v>
      </c>
      <c r="D6003" t="s">
        <v>26</v>
      </c>
      <c r="E6003" t="s">
        <v>16</v>
      </c>
      <c r="F6003">
        <v>28078</v>
      </c>
      <c r="G6003">
        <v>35.445825800000001</v>
      </c>
      <c r="H6003">
        <v>-80.880216399999995</v>
      </c>
      <c r="I6003">
        <v>3.5</v>
      </c>
      <c r="J6003">
        <v>4</v>
      </c>
      <c r="K6003">
        <v>1</v>
      </c>
      <c r="L6003" t="s">
        <v>20746</v>
      </c>
    </row>
    <row r="6004" spans="1:12" x14ac:dyDescent="0.2">
      <c r="A6004" t="s">
        <v>20747</v>
      </c>
      <c r="B6004" t="s">
        <v>3204</v>
      </c>
      <c r="C6004" t="s">
        <v>20748</v>
      </c>
      <c r="D6004" t="s">
        <v>21</v>
      </c>
      <c r="E6004" t="s">
        <v>16</v>
      </c>
      <c r="F6004">
        <v>28269</v>
      </c>
      <c r="G6004">
        <v>35.343051799999998</v>
      </c>
      <c r="H6004">
        <v>-80.769381499999994</v>
      </c>
      <c r="I6004">
        <v>2</v>
      </c>
      <c r="J6004">
        <v>18</v>
      </c>
      <c r="K6004">
        <v>1</v>
      </c>
      <c r="L6004" t="s">
        <v>3212</v>
      </c>
    </row>
    <row r="6005" spans="1:12" x14ac:dyDescent="0.2">
      <c r="A6005" t="s">
        <v>20749</v>
      </c>
      <c r="B6005" t="s">
        <v>20750</v>
      </c>
      <c r="C6005" t="s">
        <v>20751</v>
      </c>
      <c r="D6005" t="s">
        <v>588</v>
      </c>
      <c r="E6005" t="s">
        <v>16</v>
      </c>
      <c r="F6005">
        <v>28110</v>
      </c>
      <c r="G6005">
        <v>35.033351699999997</v>
      </c>
      <c r="H6005">
        <v>-80.627531700000006</v>
      </c>
      <c r="I6005">
        <v>2.5</v>
      </c>
      <c r="J6005">
        <v>3</v>
      </c>
      <c r="K6005">
        <v>1</v>
      </c>
      <c r="L6005" t="s">
        <v>20752</v>
      </c>
    </row>
    <row r="6006" spans="1:12" x14ac:dyDescent="0.2">
      <c r="A6006" t="s">
        <v>20753</v>
      </c>
      <c r="B6006" t="s">
        <v>20754</v>
      </c>
      <c r="C6006" t="s">
        <v>20755</v>
      </c>
      <c r="D6006" t="s">
        <v>21</v>
      </c>
      <c r="E6006" t="s">
        <v>16</v>
      </c>
      <c r="F6006">
        <v>28209</v>
      </c>
      <c r="G6006">
        <v>35.192256299999997</v>
      </c>
      <c r="H6006">
        <v>-80.873321599999997</v>
      </c>
      <c r="I6006">
        <v>4.5</v>
      </c>
      <c r="J6006">
        <v>207</v>
      </c>
      <c r="K6006">
        <v>1</v>
      </c>
      <c r="L6006" t="s">
        <v>20756</v>
      </c>
    </row>
    <row r="6007" spans="1:12" x14ac:dyDescent="0.2">
      <c r="A6007" t="s">
        <v>20757</v>
      </c>
      <c r="B6007" t="s">
        <v>6333</v>
      </c>
      <c r="C6007" t="s">
        <v>20758</v>
      </c>
      <c r="D6007" t="s">
        <v>588</v>
      </c>
      <c r="E6007" t="s">
        <v>16</v>
      </c>
      <c r="F6007">
        <v>28110</v>
      </c>
      <c r="G6007">
        <v>35.062643863600002</v>
      </c>
      <c r="H6007">
        <v>-80.634963029299996</v>
      </c>
      <c r="I6007">
        <v>4</v>
      </c>
      <c r="J6007">
        <v>4</v>
      </c>
      <c r="K6007">
        <v>1</v>
      </c>
      <c r="L6007" t="s">
        <v>3224</v>
      </c>
    </row>
    <row r="6008" spans="1:12" x14ac:dyDescent="0.2">
      <c r="A6008" t="s">
        <v>20759</v>
      </c>
      <c r="B6008" t="s">
        <v>20760</v>
      </c>
      <c r="D6008" t="s">
        <v>21</v>
      </c>
      <c r="E6008" t="s">
        <v>16</v>
      </c>
      <c r="F6008">
        <v>28269</v>
      </c>
      <c r="G6008">
        <v>35.3352529</v>
      </c>
      <c r="H6008">
        <v>-80.799018500000003</v>
      </c>
      <c r="I6008">
        <v>5</v>
      </c>
      <c r="J6008">
        <v>17</v>
      </c>
      <c r="K6008">
        <v>1</v>
      </c>
      <c r="L6008" t="s">
        <v>20761</v>
      </c>
    </row>
    <row r="6009" spans="1:12" x14ac:dyDescent="0.2">
      <c r="A6009" t="s">
        <v>20762</v>
      </c>
      <c r="B6009" t="s">
        <v>2257</v>
      </c>
      <c r="C6009" t="s">
        <v>20763</v>
      </c>
      <c r="D6009" t="s">
        <v>15</v>
      </c>
      <c r="E6009" t="s">
        <v>16</v>
      </c>
      <c r="F6009">
        <v>28031</v>
      </c>
      <c r="G6009">
        <v>35.480332799999999</v>
      </c>
      <c r="H6009">
        <v>-80.886874699999893</v>
      </c>
      <c r="I6009">
        <v>3.5</v>
      </c>
      <c r="J6009">
        <v>15</v>
      </c>
      <c r="K6009">
        <v>1</v>
      </c>
      <c r="L6009" t="s">
        <v>11121</v>
      </c>
    </row>
    <row r="6010" spans="1:12" x14ac:dyDescent="0.2">
      <c r="A6010" t="s">
        <v>20764</v>
      </c>
      <c r="B6010" t="s">
        <v>20765</v>
      </c>
      <c r="C6010" t="s">
        <v>20766</v>
      </c>
      <c r="D6010" t="s">
        <v>295</v>
      </c>
      <c r="E6010" t="s">
        <v>16</v>
      </c>
      <c r="F6010">
        <v>28134</v>
      </c>
      <c r="G6010">
        <v>35.086427200000003</v>
      </c>
      <c r="H6010">
        <v>-80.889025500000002</v>
      </c>
      <c r="I6010">
        <v>3</v>
      </c>
      <c r="J6010">
        <v>9</v>
      </c>
      <c r="K6010">
        <v>1</v>
      </c>
      <c r="L6010" t="s">
        <v>2406</v>
      </c>
    </row>
    <row r="6011" spans="1:12" x14ac:dyDescent="0.2">
      <c r="A6011" t="s">
        <v>20767</v>
      </c>
      <c r="B6011" t="s">
        <v>2239</v>
      </c>
      <c r="C6011" t="s">
        <v>20768</v>
      </c>
      <c r="D6011" t="s">
        <v>167</v>
      </c>
      <c r="E6011" t="s">
        <v>16</v>
      </c>
      <c r="F6011">
        <v>28075</v>
      </c>
      <c r="G6011">
        <v>35.322699999999998</v>
      </c>
      <c r="H6011">
        <v>-80.648899999999998</v>
      </c>
      <c r="I6011">
        <v>2</v>
      </c>
      <c r="J6011">
        <v>10</v>
      </c>
      <c r="K6011">
        <v>1</v>
      </c>
      <c r="L6011" t="s">
        <v>20769</v>
      </c>
    </row>
    <row r="6012" spans="1:12" x14ac:dyDescent="0.2">
      <c r="A6012" t="s">
        <v>20770</v>
      </c>
      <c r="B6012" t="s">
        <v>20771</v>
      </c>
      <c r="C6012" t="s">
        <v>20772</v>
      </c>
      <c r="D6012" t="s">
        <v>21</v>
      </c>
      <c r="E6012" t="s">
        <v>16</v>
      </c>
      <c r="F6012">
        <v>28204</v>
      </c>
      <c r="G6012">
        <v>35.215207999999997</v>
      </c>
      <c r="H6012">
        <v>-80.828195899999997</v>
      </c>
      <c r="I6012">
        <v>3</v>
      </c>
      <c r="J6012">
        <v>26</v>
      </c>
      <c r="K6012">
        <v>0</v>
      </c>
      <c r="L6012" t="s">
        <v>20773</v>
      </c>
    </row>
    <row r="6013" spans="1:12" x14ac:dyDescent="0.2">
      <c r="A6013" t="s">
        <v>20774</v>
      </c>
      <c r="B6013" t="s">
        <v>20775</v>
      </c>
      <c r="C6013" t="s">
        <v>20776</v>
      </c>
      <c r="D6013" t="s">
        <v>21</v>
      </c>
      <c r="E6013" t="s">
        <v>16</v>
      </c>
      <c r="F6013">
        <v>28213</v>
      </c>
      <c r="G6013">
        <v>35.284256900000003</v>
      </c>
      <c r="H6013">
        <v>-80.732827999999998</v>
      </c>
      <c r="I6013">
        <v>2</v>
      </c>
      <c r="J6013">
        <v>4</v>
      </c>
      <c r="K6013">
        <v>1</v>
      </c>
      <c r="L6013" t="s">
        <v>20777</v>
      </c>
    </row>
    <row r="6014" spans="1:12" x14ac:dyDescent="0.2">
      <c r="A6014" t="s">
        <v>20778</v>
      </c>
      <c r="B6014" t="s">
        <v>4907</v>
      </c>
      <c r="C6014" t="s">
        <v>20779</v>
      </c>
      <c r="D6014" t="s">
        <v>21</v>
      </c>
      <c r="E6014" t="s">
        <v>16</v>
      </c>
      <c r="F6014">
        <v>28226</v>
      </c>
      <c r="G6014">
        <v>35.086473002399998</v>
      </c>
      <c r="H6014">
        <v>-80.847144999999998</v>
      </c>
      <c r="I6014">
        <v>3.5</v>
      </c>
      <c r="J6014">
        <v>14</v>
      </c>
      <c r="K6014">
        <v>1</v>
      </c>
      <c r="L6014" t="s">
        <v>20780</v>
      </c>
    </row>
    <row r="6015" spans="1:12" x14ac:dyDescent="0.2">
      <c r="A6015" t="s">
        <v>20781</v>
      </c>
      <c r="B6015" t="s">
        <v>19238</v>
      </c>
      <c r="C6015" t="s">
        <v>20782</v>
      </c>
      <c r="D6015" t="s">
        <v>21</v>
      </c>
      <c r="E6015" t="s">
        <v>16</v>
      </c>
      <c r="F6015">
        <v>28213</v>
      </c>
      <c r="G6015">
        <v>35.292512000000002</v>
      </c>
      <c r="H6015">
        <v>-80.748133899999999</v>
      </c>
      <c r="I6015">
        <v>4.5</v>
      </c>
      <c r="J6015">
        <v>3</v>
      </c>
      <c r="K6015">
        <v>0</v>
      </c>
      <c r="L6015" t="s">
        <v>18707</v>
      </c>
    </row>
    <row r="6016" spans="1:12" x14ac:dyDescent="0.2">
      <c r="A6016" t="s">
        <v>20783</v>
      </c>
      <c r="B6016" t="s">
        <v>20784</v>
      </c>
      <c r="C6016" t="s">
        <v>20785</v>
      </c>
      <c r="D6016" t="s">
        <v>21</v>
      </c>
      <c r="E6016" t="s">
        <v>16</v>
      </c>
      <c r="F6016">
        <v>28217</v>
      </c>
      <c r="G6016">
        <v>35.168371</v>
      </c>
      <c r="H6016">
        <v>-80.905340999999893</v>
      </c>
      <c r="I6016">
        <v>4</v>
      </c>
      <c r="J6016">
        <v>36</v>
      </c>
      <c r="K6016">
        <v>1</v>
      </c>
      <c r="L6016" t="s">
        <v>20786</v>
      </c>
    </row>
    <row r="6017" spans="1:12" x14ac:dyDescent="0.2">
      <c r="A6017" t="s">
        <v>20787</v>
      </c>
      <c r="B6017" t="s">
        <v>20788</v>
      </c>
      <c r="C6017" t="s">
        <v>20789</v>
      </c>
      <c r="D6017" t="s">
        <v>21</v>
      </c>
      <c r="E6017" t="s">
        <v>16</v>
      </c>
      <c r="F6017">
        <v>28273</v>
      </c>
      <c r="G6017">
        <v>35.1015783</v>
      </c>
      <c r="H6017">
        <v>-80.988185200000004</v>
      </c>
      <c r="I6017">
        <v>4.5</v>
      </c>
      <c r="J6017">
        <v>23</v>
      </c>
      <c r="K6017">
        <v>1</v>
      </c>
      <c r="L6017" t="s">
        <v>20790</v>
      </c>
    </row>
    <row r="6018" spans="1:12" x14ac:dyDescent="0.2">
      <c r="A6018" t="s">
        <v>20791</v>
      </c>
      <c r="B6018" t="s">
        <v>20792</v>
      </c>
      <c r="C6018" t="s">
        <v>20793</v>
      </c>
      <c r="D6018" t="s">
        <v>295</v>
      </c>
      <c r="E6018" t="s">
        <v>16</v>
      </c>
      <c r="F6018">
        <v>28210</v>
      </c>
      <c r="G6018">
        <v>35.091395609899998</v>
      </c>
      <c r="H6018">
        <v>-80.8714948967</v>
      </c>
      <c r="I6018">
        <v>3</v>
      </c>
      <c r="J6018">
        <v>5</v>
      </c>
      <c r="K6018">
        <v>1</v>
      </c>
      <c r="L6018" t="s">
        <v>20794</v>
      </c>
    </row>
    <row r="6019" spans="1:12" x14ac:dyDescent="0.2">
      <c r="A6019" t="s">
        <v>20795</v>
      </c>
      <c r="B6019" t="s">
        <v>446</v>
      </c>
      <c r="C6019" t="s">
        <v>20796</v>
      </c>
      <c r="D6019" t="s">
        <v>21</v>
      </c>
      <c r="E6019" t="s">
        <v>16</v>
      </c>
      <c r="F6019">
        <v>28273</v>
      </c>
      <c r="G6019">
        <v>35.136617000000001</v>
      </c>
      <c r="H6019">
        <v>-80.937235000000001</v>
      </c>
      <c r="I6019">
        <v>2.5</v>
      </c>
      <c r="J6019">
        <v>57</v>
      </c>
      <c r="K6019">
        <v>1</v>
      </c>
      <c r="L6019" t="s">
        <v>1997</v>
      </c>
    </row>
    <row r="6020" spans="1:12" x14ac:dyDescent="0.2">
      <c r="A6020" t="s">
        <v>20797</v>
      </c>
      <c r="B6020" t="s">
        <v>20798</v>
      </c>
      <c r="C6020" t="s">
        <v>20799</v>
      </c>
      <c r="D6020" t="s">
        <v>21</v>
      </c>
      <c r="E6020" t="s">
        <v>16</v>
      </c>
      <c r="F6020">
        <v>28277</v>
      </c>
      <c r="G6020">
        <v>35.021913499999997</v>
      </c>
      <c r="H6020">
        <v>-80.849168700000007</v>
      </c>
      <c r="I6020">
        <v>1.5</v>
      </c>
      <c r="J6020">
        <v>3</v>
      </c>
      <c r="K6020">
        <v>0</v>
      </c>
      <c r="L6020" t="s">
        <v>20800</v>
      </c>
    </row>
    <row r="6021" spans="1:12" x14ac:dyDescent="0.2">
      <c r="A6021" t="s">
        <v>20801</v>
      </c>
      <c r="B6021" t="s">
        <v>20802</v>
      </c>
      <c r="C6021" t="s">
        <v>1009</v>
      </c>
      <c r="D6021" t="s">
        <v>21</v>
      </c>
      <c r="E6021" t="s">
        <v>16</v>
      </c>
      <c r="F6021">
        <v>28202</v>
      </c>
      <c r="G6021">
        <v>35.2215512</v>
      </c>
      <c r="H6021">
        <v>-80.847397700000002</v>
      </c>
      <c r="I6021">
        <v>3.5</v>
      </c>
      <c r="J6021">
        <v>233</v>
      </c>
      <c r="K6021">
        <v>1</v>
      </c>
      <c r="L6021" t="s">
        <v>523</v>
      </c>
    </row>
    <row r="6022" spans="1:12" x14ac:dyDescent="0.2">
      <c r="A6022" t="s">
        <v>20803</v>
      </c>
      <c r="B6022" t="s">
        <v>20804</v>
      </c>
      <c r="C6022" t="s">
        <v>20805</v>
      </c>
      <c r="D6022" t="s">
        <v>1452</v>
      </c>
      <c r="E6022" t="s">
        <v>16</v>
      </c>
      <c r="F6022">
        <v>28164</v>
      </c>
      <c r="G6022">
        <v>35.360261902600001</v>
      </c>
      <c r="H6022">
        <v>-81.095455177900007</v>
      </c>
      <c r="I6022">
        <v>4.5</v>
      </c>
      <c r="J6022">
        <v>11</v>
      </c>
      <c r="K6022">
        <v>1</v>
      </c>
      <c r="L6022" t="s">
        <v>20806</v>
      </c>
    </row>
    <row r="6023" spans="1:12" x14ac:dyDescent="0.2">
      <c r="A6023" t="s">
        <v>20807</v>
      </c>
      <c r="B6023" t="s">
        <v>20808</v>
      </c>
      <c r="C6023" t="s">
        <v>20809</v>
      </c>
      <c r="D6023" t="s">
        <v>697</v>
      </c>
      <c r="E6023" t="s">
        <v>16</v>
      </c>
      <c r="F6023">
        <v>28037</v>
      </c>
      <c r="G6023">
        <v>35.443452000000001</v>
      </c>
      <c r="H6023">
        <v>-80.996323000000004</v>
      </c>
      <c r="I6023">
        <v>4</v>
      </c>
      <c r="J6023">
        <v>19</v>
      </c>
      <c r="K6023">
        <v>1</v>
      </c>
      <c r="L6023" t="s">
        <v>287</v>
      </c>
    </row>
    <row r="6024" spans="1:12" x14ac:dyDescent="0.2">
      <c r="A6024" t="s">
        <v>20810</v>
      </c>
      <c r="B6024" t="s">
        <v>20811</v>
      </c>
      <c r="C6024" t="s">
        <v>20812</v>
      </c>
      <c r="D6024" t="s">
        <v>588</v>
      </c>
      <c r="E6024" t="s">
        <v>16</v>
      </c>
      <c r="F6024">
        <v>28110</v>
      </c>
      <c r="G6024">
        <v>35.036912999999998</v>
      </c>
      <c r="H6024">
        <v>-80.599581999999998</v>
      </c>
      <c r="I6024">
        <v>3</v>
      </c>
      <c r="J6024">
        <v>3</v>
      </c>
      <c r="K6024">
        <v>1</v>
      </c>
      <c r="L6024" t="s">
        <v>20813</v>
      </c>
    </row>
    <row r="6025" spans="1:12" x14ac:dyDescent="0.2">
      <c r="A6025" t="s">
        <v>20814</v>
      </c>
      <c r="B6025" t="s">
        <v>5762</v>
      </c>
      <c r="C6025" t="s">
        <v>20815</v>
      </c>
      <c r="D6025" t="s">
        <v>21</v>
      </c>
      <c r="E6025" t="s">
        <v>16</v>
      </c>
      <c r="F6025">
        <v>28227</v>
      </c>
      <c r="G6025">
        <v>35.144078499999999</v>
      </c>
      <c r="H6025">
        <v>-80.723000900000002</v>
      </c>
      <c r="I6025">
        <v>3</v>
      </c>
      <c r="J6025">
        <v>13</v>
      </c>
      <c r="K6025">
        <v>1</v>
      </c>
      <c r="L6025" t="s">
        <v>20816</v>
      </c>
    </row>
    <row r="6026" spans="1:12" x14ac:dyDescent="0.2">
      <c r="A6026" t="s">
        <v>20817</v>
      </c>
      <c r="B6026" t="s">
        <v>20818</v>
      </c>
      <c r="C6026" t="s">
        <v>20819</v>
      </c>
      <c r="D6026" t="s">
        <v>30</v>
      </c>
      <c r="E6026" t="s">
        <v>16</v>
      </c>
      <c r="F6026">
        <v>28052</v>
      </c>
      <c r="G6026">
        <v>35.2858357</v>
      </c>
      <c r="H6026">
        <v>-81.188532600000002</v>
      </c>
      <c r="I6026">
        <v>4</v>
      </c>
      <c r="J6026">
        <v>27</v>
      </c>
      <c r="K6026">
        <v>1</v>
      </c>
      <c r="L6026" t="s">
        <v>20820</v>
      </c>
    </row>
    <row r="6027" spans="1:12" x14ac:dyDescent="0.2">
      <c r="A6027" t="s">
        <v>20821</v>
      </c>
      <c r="B6027" t="s">
        <v>20822</v>
      </c>
      <c r="C6027" t="s">
        <v>20823</v>
      </c>
      <c r="D6027" t="s">
        <v>21</v>
      </c>
      <c r="E6027" t="s">
        <v>16</v>
      </c>
      <c r="F6027">
        <v>28209</v>
      </c>
      <c r="G6027">
        <v>35.175263299999997</v>
      </c>
      <c r="H6027">
        <v>-80.849552000000003</v>
      </c>
      <c r="I6027">
        <v>3</v>
      </c>
      <c r="J6027">
        <v>71</v>
      </c>
      <c r="K6027">
        <v>0</v>
      </c>
      <c r="L6027" t="s">
        <v>20824</v>
      </c>
    </row>
    <row r="6028" spans="1:12" x14ac:dyDescent="0.2">
      <c r="A6028" t="s">
        <v>20825</v>
      </c>
      <c r="B6028" t="s">
        <v>20826</v>
      </c>
      <c r="C6028" t="s">
        <v>20150</v>
      </c>
      <c r="D6028" t="s">
        <v>456</v>
      </c>
      <c r="E6028" t="s">
        <v>16</v>
      </c>
      <c r="F6028">
        <v>28012</v>
      </c>
      <c r="G6028">
        <v>35.242667343000001</v>
      </c>
      <c r="H6028">
        <v>-81.037713147999995</v>
      </c>
      <c r="I6028">
        <v>4.5</v>
      </c>
      <c r="J6028">
        <v>11</v>
      </c>
      <c r="K6028">
        <v>1</v>
      </c>
      <c r="L6028" t="s">
        <v>20827</v>
      </c>
    </row>
    <row r="6029" spans="1:12" x14ac:dyDescent="0.2">
      <c r="A6029" t="s">
        <v>20828</v>
      </c>
      <c r="B6029" t="s">
        <v>20829</v>
      </c>
      <c r="C6029" t="s">
        <v>20830</v>
      </c>
      <c r="D6029" t="s">
        <v>62</v>
      </c>
      <c r="E6029" t="s">
        <v>16</v>
      </c>
      <c r="F6029">
        <v>28227</v>
      </c>
      <c r="G6029">
        <v>35.172177400000002</v>
      </c>
      <c r="H6029">
        <v>-80.662733599999996</v>
      </c>
      <c r="I6029">
        <v>4</v>
      </c>
      <c r="J6029">
        <v>202</v>
      </c>
      <c r="K6029">
        <v>1</v>
      </c>
      <c r="L6029" t="s">
        <v>20831</v>
      </c>
    </row>
    <row r="6030" spans="1:12" x14ac:dyDescent="0.2">
      <c r="A6030" t="s">
        <v>20832</v>
      </c>
      <c r="B6030" t="s">
        <v>20833</v>
      </c>
      <c r="C6030" t="s">
        <v>20834</v>
      </c>
      <c r="D6030" t="s">
        <v>21</v>
      </c>
      <c r="E6030" t="s">
        <v>16</v>
      </c>
      <c r="F6030">
        <v>28211</v>
      </c>
      <c r="G6030">
        <v>35.152495193</v>
      </c>
      <c r="H6030">
        <v>-80.827976262600004</v>
      </c>
      <c r="I6030">
        <v>4.5</v>
      </c>
      <c r="J6030">
        <v>6</v>
      </c>
      <c r="K6030">
        <v>1</v>
      </c>
      <c r="L6030" t="s">
        <v>20835</v>
      </c>
    </row>
    <row r="6031" spans="1:12" x14ac:dyDescent="0.2">
      <c r="A6031" t="s">
        <v>20836</v>
      </c>
      <c r="B6031" t="s">
        <v>20837</v>
      </c>
      <c r="C6031" t="s">
        <v>11052</v>
      </c>
      <c r="D6031" t="s">
        <v>21</v>
      </c>
      <c r="E6031" t="s">
        <v>16</v>
      </c>
      <c r="F6031">
        <v>28202</v>
      </c>
      <c r="G6031">
        <v>35.224688200000003</v>
      </c>
      <c r="H6031">
        <v>-80.840633299999993</v>
      </c>
      <c r="I6031">
        <v>2</v>
      </c>
      <c r="J6031">
        <v>6</v>
      </c>
      <c r="K6031">
        <v>1</v>
      </c>
      <c r="L6031" t="s">
        <v>176</v>
      </c>
    </row>
    <row r="6032" spans="1:12" x14ac:dyDescent="0.2">
      <c r="A6032" t="s">
        <v>20838</v>
      </c>
      <c r="B6032" t="s">
        <v>20839</v>
      </c>
      <c r="C6032" t="s">
        <v>20840</v>
      </c>
      <c r="D6032" t="s">
        <v>26</v>
      </c>
      <c r="E6032" t="s">
        <v>16</v>
      </c>
      <c r="F6032">
        <v>28078</v>
      </c>
      <c r="G6032">
        <v>35.423124999999999</v>
      </c>
      <c r="H6032">
        <v>-80.841954999999999</v>
      </c>
      <c r="I6032">
        <v>5</v>
      </c>
      <c r="J6032">
        <v>4</v>
      </c>
      <c r="K6032">
        <v>1</v>
      </c>
      <c r="L6032" t="s">
        <v>2069</v>
      </c>
    </row>
    <row r="6033" spans="1:12" x14ac:dyDescent="0.2">
      <c r="A6033" t="s">
        <v>20841</v>
      </c>
      <c r="B6033" t="s">
        <v>1386</v>
      </c>
      <c r="C6033" t="s">
        <v>20842</v>
      </c>
      <c r="D6033" t="s">
        <v>21</v>
      </c>
      <c r="E6033" t="s">
        <v>16</v>
      </c>
      <c r="F6033">
        <v>28226</v>
      </c>
      <c r="G6033">
        <v>35.088027799999999</v>
      </c>
      <c r="H6033">
        <v>-80.859097800000001</v>
      </c>
      <c r="I6033">
        <v>2.5</v>
      </c>
      <c r="J6033">
        <v>63</v>
      </c>
      <c r="K6033">
        <v>1</v>
      </c>
      <c r="L6033" t="s">
        <v>20843</v>
      </c>
    </row>
    <row r="6034" spans="1:12" x14ac:dyDescent="0.2">
      <c r="A6034" t="s">
        <v>20844</v>
      </c>
      <c r="B6034" t="s">
        <v>20845</v>
      </c>
      <c r="C6034" t="s">
        <v>1146</v>
      </c>
      <c r="D6034" t="s">
        <v>135</v>
      </c>
      <c r="E6034" t="s">
        <v>16</v>
      </c>
      <c r="F6034">
        <v>28105</v>
      </c>
      <c r="G6034">
        <v>35.125604865699998</v>
      </c>
      <c r="H6034">
        <v>-80.729323066800006</v>
      </c>
      <c r="I6034">
        <v>4.5</v>
      </c>
      <c r="J6034">
        <v>114</v>
      </c>
      <c r="K6034">
        <v>0</v>
      </c>
      <c r="L6034" t="s">
        <v>20846</v>
      </c>
    </row>
    <row r="6035" spans="1:12" x14ac:dyDescent="0.2">
      <c r="A6035" t="s">
        <v>20847</v>
      </c>
      <c r="B6035" t="s">
        <v>18781</v>
      </c>
      <c r="C6035" t="s">
        <v>20848</v>
      </c>
      <c r="D6035" t="s">
        <v>21</v>
      </c>
      <c r="E6035" t="s">
        <v>16</v>
      </c>
      <c r="F6035">
        <v>28204</v>
      </c>
      <c r="G6035">
        <v>35.205976999999997</v>
      </c>
      <c r="H6035">
        <v>-80.835909999999998</v>
      </c>
      <c r="I6035">
        <v>2</v>
      </c>
      <c r="J6035">
        <v>4</v>
      </c>
      <c r="K6035">
        <v>1</v>
      </c>
      <c r="L6035" t="s">
        <v>15230</v>
      </c>
    </row>
    <row r="6036" spans="1:12" x14ac:dyDescent="0.2">
      <c r="A6036" t="s">
        <v>20849</v>
      </c>
      <c r="B6036" t="s">
        <v>20850</v>
      </c>
      <c r="C6036" t="s">
        <v>20851</v>
      </c>
      <c r="D6036" t="s">
        <v>21</v>
      </c>
      <c r="E6036" t="s">
        <v>16</v>
      </c>
      <c r="F6036">
        <v>28227</v>
      </c>
      <c r="G6036">
        <v>35.160978</v>
      </c>
      <c r="H6036">
        <v>-80.740063500000005</v>
      </c>
      <c r="I6036">
        <v>2</v>
      </c>
      <c r="J6036">
        <v>3</v>
      </c>
      <c r="K6036">
        <v>0</v>
      </c>
      <c r="L6036" t="s">
        <v>176</v>
      </c>
    </row>
    <row r="6037" spans="1:12" x14ac:dyDescent="0.2">
      <c r="A6037" t="s">
        <v>20852</v>
      </c>
      <c r="B6037" t="s">
        <v>20853</v>
      </c>
      <c r="C6037" t="s">
        <v>2168</v>
      </c>
      <c r="D6037" t="s">
        <v>15</v>
      </c>
      <c r="E6037" t="s">
        <v>16</v>
      </c>
      <c r="F6037">
        <v>28031</v>
      </c>
      <c r="G6037">
        <v>35.479950299999999</v>
      </c>
      <c r="H6037">
        <v>-80.888320899999997</v>
      </c>
      <c r="I6037">
        <v>5</v>
      </c>
      <c r="J6037">
        <v>3</v>
      </c>
      <c r="K6037">
        <v>1</v>
      </c>
      <c r="L6037" t="s">
        <v>14428</v>
      </c>
    </row>
    <row r="6038" spans="1:12" x14ac:dyDescent="0.2">
      <c r="A6038" t="s">
        <v>20854</v>
      </c>
      <c r="B6038" t="s">
        <v>20855</v>
      </c>
      <c r="C6038" t="s">
        <v>20856</v>
      </c>
      <c r="D6038" t="s">
        <v>601</v>
      </c>
      <c r="E6038" t="s">
        <v>16</v>
      </c>
      <c r="F6038">
        <v>28081</v>
      </c>
      <c r="G6038">
        <v>35.479021500000002</v>
      </c>
      <c r="H6038">
        <v>-80.626049699999996</v>
      </c>
      <c r="I6038">
        <v>3.5</v>
      </c>
      <c r="J6038">
        <v>3</v>
      </c>
      <c r="K6038">
        <v>1</v>
      </c>
      <c r="L6038" t="s">
        <v>20857</v>
      </c>
    </row>
    <row r="6039" spans="1:12" x14ac:dyDescent="0.2">
      <c r="A6039" t="s">
        <v>20858</v>
      </c>
      <c r="B6039" t="s">
        <v>20859</v>
      </c>
      <c r="C6039" t="s">
        <v>20860</v>
      </c>
      <c r="D6039" t="s">
        <v>21</v>
      </c>
      <c r="E6039" t="s">
        <v>16</v>
      </c>
      <c r="F6039">
        <v>28227</v>
      </c>
      <c r="G6039">
        <v>35.152137000000003</v>
      </c>
      <c r="H6039">
        <v>-80.729776000000001</v>
      </c>
      <c r="I6039">
        <v>2</v>
      </c>
      <c r="J6039">
        <v>105</v>
      </c>
      <c r="K6039">
        <v>1</v>
      </c>
      <c r="L6039" t="s">
        <v>18873</v>
      </c>
    </row>
    <row r="6040" spans="1:12" x14ac:dyDescent="0.2">
      <c r="A6040" t="s">
        <v>20861</v>
      </c>
      <c r="B6040" t="s">
        <v>20862</v>
      </c>
      <c r="C6040" t="s">
        <v>20863</v>
      </c>
      <c r="D6040" t="s">
        <v>21</v>
      </c>
      <c r="E6040" t="s">
        <v>16</v>
      </c>
      <c r="F6040">
        <v>28205</v>
      </c>
      <c r="G6040">
        <v>35.246979899999999</v>
      </c>
      <c r="H6040">
        <v>-80.806211700000006</v>
      </c>
      <c r="I6040">
        <v>4.5</v>
      </c>
      <c r="J6040">
        <v>20</v>
      </c>
      <c r="K6040">
        <v>1</v>
      </c>
      <c r="L6040" t="s">
        <v>20864</v>
      </c>
    </row>
    <row r="6041" spans="1:12" x14ac:dyDescent="0.2">
      <c r="A6041" t="s">
        <v>20865</v>
      </c>
      <c r="B6041" t="s">
        <v>11007</v>
      </c>
      <c r="C6041" t="s">
        <v>20866</v>
      </c>
      <c r="D6041" t="s">
        <v>21</v>
      </c>
      <c r="E6041" t="s">
        <v>16</v>
      </c>
      <c r="F6041">
        <v>28204</v>
      </c>
      <c r="G6041">
        <v>35.211682000000003</v>
      </c>
      <c r="H6041">
        <v>-80.8355447</v>
      </c>
      <c r="I6041">
        <v>4.5</v>
      </c>
      <c r="J6041">
        <v>181</v>
      </c>
      <c r="K6041">
        <v>1</v>
      </c>
      <c r="L6041" t="s">
        <v>20867</v>
      </c>
    </row>
    <row r="6042" spans="1:12" x14ac:dyDescent="0.2">
      <c r="A6042" t="s">
        <v>20868</v>
      </c>
      <c r="B6042" t="s">
        <v>20869</v>
      </c>
      <c r="C6042" t="s">
        <v>5443</v>
      </c>
      <c r="D6042" t="s">
        <v>21</v>
      </c>
      <c r="E6042" t="s">
        <v>16</v>
      </c>
      <c r="F6042">
        <v>28210</v>
      </c>
      <c r="G6042">
        <v>35.148024100000001</v>
      </c>
      <c r="H6042">
        <v>-80.833323399999998</v>
      </c>
      <c r="I6042">
        <v>5</v>
      </c>
      <c r="J6042">
        <v>16</v>
      </c>
      <c r="K6042">
        <v>1</v>
      </c>
      <c r="L6042" t="s">
        <v>20870</v>
      </c>
    </row>
    <row r="6043" spans="1:12" x14ac:dyDescent="0.2">
      <c r="A6043" t="s">
        <v>20871</v>
      </c>
      <c r="B6043" t="s">
        <v>20872</v>
      </c>
      <c r="C6043" t="s">
        <v>20873</v>
      </c>
      <c r="D6043" t="s">
        <v>21</v>
      </c>
      <c r="E6043" t="s">
        <v>16</v>
      </c>
      <c r="F6043">
        <v>28277</v>
      </c>
      <c r="G6043">
        <v>35.098450999999997</v>
      </c>
      <c r="H6043">
        <v>-80.775909100000007</v>
      </c>
      <c r="I6043">
        <v>5</v>
      </c>
      <c r="J6043">
        <v>4</v>
      </c>
      <c r="K6043">
        <v>1</v>
      </c>
      <c r="L6043" t="s">
        <v>20874</v>
      </c>
    </row>
    <row r="6044" spans="1:12" x14ac:dyDescent="0.2">
      <c r="A6044" t="s">
        <v>20875</v>
      </c>
      <c r="B6044" t="s">
        <v>20876</v>
      </c>
      <c r="C6044" t="s">
        <v>5034</v>
      </c>
      <c r="D6044" t="s">
        <v>21</v>
      </c>
      <c r="E6044" t="s">
        <v>16</v>
      </c>
      <c r="F6044">
        <v>28277</v>
      </c>
      <c r="G6044">
        <v>35.053485999999999</v>
      </c>
      <c r="H6044">
        <v>-80.815602999999996</v>
      </c>
      <c r="I6044">
        <v>4</v>
      </c>
      <c r="J6044">
        <v>15</v>
      </c>
      <c r="K6044">
        <v>0</v>
      </c>
      <c r="L6044" t="s">
        <v>20877</v>
      </c>
    </row>
    <row r="6045" spans="1:12" x14ac:dyDescent="0.2">
      <c r="A6045" t="s">
        <v>20878</v>
      </c>
      <c r="B6045" t="s">
        <v>20879</v>
      </c>
      <c r="C6045" t="s">
        <v>20880</v>
      </c>
      <c r="D6045" t="s">
        <v>21</v>
      </c>
      <c r="E6045" t="s">
        <v>16</v>
      </c>
      <c r="F6045">
        <v>28262</v>
      </c>
      <c r="G6045">
        <v>35.3127426</v>
      </c>
      <c r="H6045">
        <v>-80.743226899999996</v>
      </c>
      <c r="I6045">
        <v>3</v>
      </c>
      <c r="J6045">
        <v>5</v>
      </c>
      <c r="K6045">
        <v>1</v>
      </c>
      <c r="L6045" t="s">
        <v>20881</v>
      </c>
    </row>
    <row r="6046" spans="1:12" x14ac:dyDescent="0.2">
      <c r="A6046" t="s">
        <v>20882</v>
      </c>
      <c r="B6046" t="s">
        <v>20883</v>
      </c>
      <c r="C6046" t="s">
        <v>20884</v>
      </c>
      <c r="D6046" t="s">
        <v>295</v>
      </c>
      <c r="E6046" t="s">
        <v>16</v>
      </c>
      <c r="F6046">
        <v>28134</v>
      </c>
      <c r="G6046">
        <v>35.097182500000002</v>
      </c>
      <c r="H6046">
        <v>-80.890522599999997</v>
      </c>
      <c r="I6046">
        <v>2.5</v>
      </c>
      <c r="J6046">
        <v>5</v>
      </c>
      <c r="K6046">
        <v>1</v>
      </c>
      <c r="L6046" t="s">
        <v>20885</v>
      </c>
    </row>
    <row r="6047" spans="1:12" x14ac:dyDescent="0.2">
      <c r="A6047" t="s">
        <v>20886</v>
      </c>
      <c r="B6047" t="s">
        <v>1769</v>
      </c>
      <c r="C6047" t="s">
        <v>19769</v>
      </c>
      <c r="D6047" t="s">
        <v>21</v>
      </c>
      <c r="E6047" t="s">
        <v>16</v>
      </c>
      <c r="F6047">
        <v>28210</v>
      </c>
      <c r="G6047">
        <v>35.094856900000003</v>
      </c>
      <c r="H6047">
        <v>-80.864891400000005</v>
      </c>
      <c r="I6047">
        <v>4.5</v>
      </c>
      <c r="J6047">
        <v>17</v>
      </c>
      <c r="K6047">
        <v>1</v>
      </c>
      <c r="L6047" t="s">
        <v>1771</v>
      </c>
    </row>
    <row r="6048" spans="1:12" x14ac:dyDescent="0.2">
      <c r="A6048" t="s">
        <v>20887</v>
      </c>
      <c r="B6048" t="s">
        <v>1351</v>
      </c>
      <c r="C6048" t="s">
        <v>20888</v>
      </c>
      <c r="D6048" t="s">
        <v>21</v>
      </c>
      <c r="E6048" t="s">
        <v>16</v>
      </c>
      <c r="F6048">
        <v>28269</v>
      </c>
      <c r="G6048">
        <v>35.344935999999997</v>
      </c>
      <c r="H6048">
        <v>-80.842226999999994</v>
      </c>
      <c r="I6048">
        <v>3</v>
      </c>
      <c r="J6048">
        <v>127</v>
      </c>
      <c r="K6048">
        <v>1</v>
      </c>
      <c r="L6048" t="s">
        <v>20889</v>
      </c>
    </row>
    <row r="6049" spans="1:12" x14ac:dyDescent="0.2">
      <c r="A6049" t="s">
        <v>20890</v>
      </c>
      <c r="B6049" t="s">
        <v>20891</v>
      </c>
      <c r="D6049" t="s">
        <v>643</v>
      </c>
      <c r="E6049" t="s">
        <v>16</v>
      </c>
      <c r="F6049">
        <v>28079</v>
      </c>
      <c r="G6049">
        <v>35.101964799999998</v>
      </c>
      <c r="H6049">
        <v>-80.599385400000003</v>
      </c>
      <c r="I6049">
        <v>5</v>
      </c>
      <c r="J6049">
        <v>3</v>
      </c>
      <c r="K6049">
        <v>1</v>
      </c>
      <c r="L6049" t="s">
        <v>20892</v>
      </c>
    </row>
    <row r="6050" spans="1:12" x14ac:dyDescent="0.2">
      <c r="A6050" t="s">
        <v>20893</v>
      </c>
      <c r="B6050" t="s">
        <v>1093</v>
      </c>
      <c r="C6050" t="s">
        <v>20894</v>
      </c>
      <c r="D6050" t="s">
        <v>21</v>
      </c>
      <c r="E6050" t="s">
        <v>16</v>
      </c>
      <c r="F6050">
        <v>28216</v>
      </c>
      <c r="G6050">
        <v>35.269437600000003</v>
      </c>
      <c r="H6050">
        <v>-80.854427999999999</v>
      </c>
      <c r="I6050">
        <v>1</v>
      </c>
      <c r="J6050">
        <v>8</v>
      </c>
      <c r="K6050">
        <v>1</v>
      </c>
      <c r="L6050" t="s">
        <v>1095</v>
      </c>
    </row>
    <row r="6051" spans="1:12" x14ac:dyDescent="0.2">
      <c r="A6051" t="s">
        <v>20895</v>
      </c>
      <c r="B6051" t="s">
        <v>20896</v>
      </c>
      <c r="C6051" t="s">
        <v>20897</v>
      </c>
      <c r="D6051" t="s">
        <v>15</v>
      </c>
      <c r="E6051" t="s">
        <v>16</v>
      </c>
      <c r="F6051">
        <v>28031</v>
      </c>
      <c r="G6051">
        <v>35.480094700000002</v>
      </c>
      <c r="H6051">
        <v>-80.887898000000007</v>
      </c>
      <c r="I6051">
        <v>2.5</v>
      </c>
      <c r="J6051">
        <v>7</v>
      </c>
      <c r="K6051">
        <v>1</v>
      </c>
      <c r="L6051" t="s">
        <v>7790</v>
      </c>
    </row>
    <row r="6052" spans="1:12" x14ac:dyDescent="0.2">
      <c r="A6052" t="s">
        <v>20898</v>
      </c>
      <c r="B6052" t="s">
        <v>20899</v>
      </c>
      <c r="C6052" t="s">
        <v>20900</v>
      </c>
      <c r="D6052" t="s">
        <v>21</v>
      </c>
      <c r="E6052" t="s">
        <v>16</v>
      </c>
      <c r="F6052">
        <v>28208</v>
      </c>
      <c r="G6052">
        <v>35.227963000000003</v>
      </c>
      <c r="H6052">
        <v>-80.855984000000007</v>
      </c>
      <c r="I6052">
        <v>2.5</v>
      </c>
      <c r="J6052">
        <v>3</v>
      </c>
      <c r="K6052">
        <v>1</v>
      </c>
      <c r="L6052" t="s">
        <v>20901</v>
      </c>
    </row>
    <row r="6053" spans="1:12" x14ac:dyDescent="0.2">
      <c r="A6053" t="s">
        <v>20902</v>
      </c>
      <c r="B6053" t="s">
        <v>20903</v>
      </c>
      <c r="C6053" t="s">
        <v>1628</v>
      </c>
      <c r="D6053" t="s">
        <v>135</v>
      </c>
      <c r="E6053" t="s">
        <v>16</v>
      </c>
      <c r="F6053">
        <v>28105</v>
      </c>
      <c r="G6053">
        <v>35.082046800000001</v>
      </c>
      <c r="H6053">
        <v>-80.732421500000001</v>
      </c>
      <c r="I6053">
        <v>4</v>
      </c>
      <c r="J6053">
        <v>78</v>
      </c>
      <c r="K6053">
        <v>0</v>
      </c>
      <c r="L6053" t="s">
        <v>3679</v>
      </c>
    </row>
    <row r="6054" spans="1:12" x14ac:dyDescent="0.2">
      <c r="A6054" t="s">
        <v>20904</v>
      </c>
      <c r="B6054" t="s">
        <v>20905</v>
      </c>
      <c r="C6054" t="s">
        <v>20906</v>
      </c>
      <c r="D6054" t="s">
        <v>30</v>
      </c>
      <c r="E6054" t="s">
        <v>16</v>
      </c>
      <c r="F6054">
        <v>28056</v>
      </c>
      <c r="G6054">
        <v>35.214159841200001</v>
      </c>
      <c r="H6054">
        <v>-81.167917884900007</v>
      </c>
      <c r="I6054">
        <v>4</v>
      </c>
      <c r="J6054">
        <v>5</v>
      </c>
      <c r="K6054">
        <v>1</v>
      </c>
      <c r="L6054" t="s">
        <v>17363</v>
      </c>
    </row>
    <row r="6055" spans="1:12" x14ac:dyDescent="0.2">
      <c r="A6055" t="s">
        <v>20907</v>
      </c>
      <c r="B6055" t="s">
        <v>20908</v>
      </c>
      <c r="C6055" t="s">
        <v>20909</v>
      </c>
      <c r="D6055" t="s">
        <v>295</v>
      </c>
      <c r="E6055" t="s">
        <v>16</v>
      </c>
      <c r="F6055">
        <v>28134</v>
      </c>
      <c r="G6055">
        <v>35.090923951800001</v>
      </c>
      <c r="H6055">
        <v>-80.878985803600003</v>
      </c>
      <c r="I6055">
        <v>3.5</v>
      </c>
      <c r="J6055">
        <v>90</v>
      </c>
      <c r="K6055">
        <v>1</v>
      </c>
      <c r="L6055" t="s">
        <v>20910</v>
      </c>
    </row>
    <row r="6056" spans="1:12" x14ac:dyDescent="0.2">
      <c r="A6056" t="s">
        <v>20911</v>
      </c>
      <c r="B6056" t="s">
        <v>20912</v>
      </c>
      <c r="C6056" t="s">
        <v>20913</v>
      </c>
      <c r="D6056" t="s">
        <v>21</v>
      </c>
      <c r="E6056" t="s">
        <v>16</v>
      </c>
      <c r="F6056">
        <v>28202</v>
      </c>
      <c r="G6056">
        <v>35.228307000000001</v>
      </c>
      <c r="H6056">
        <v>-80.845550000000003</v>
      </c>
      <c r="I6056">
        <v>3</v>
      </c>
      <c r="J6056">
        <v>4</v>
      </c>
      <c r="K6056">
        <v>1</v>
      </c>
      <c r="L6056" t="s">
        <v>20914</v>
      </c>
    </row>
    <row r="6057" spans="1:12" x14ac:dyDescent="0.2">
      <c r="A6057" t="s">
        <v>20915</v>
      </c>
      <c r="B6057" t="s">
        <v>20916</v>
      </c>
      <c r="C6057" t="s">
        <v>20917</v>
      </c>
      <c r="D6057" t="s">
        <v>21</v>
      </c>
      <c r="E6057" t="s">
        <v>16</v>
      </c>
      <c r="F6057">
        <v>28205</v>
      </c>
      <c r="G6057">
        <v>35.214267</v>
      </c>
      <c r="H6057">
        <v>-80.768669000000003</v>
      </c>
      <c r="I6057">
        <v>4.5</v>
      </c>
      <c r="J6057">
        <v>3</v>
      </c>
      <c r="K6057">
        <v>0</v>
      </c>
      <c r="L6057" t="s">
        <v>20918</v>
      </c>
    </row>
    <row r="6058" spans="1:12" x14ac:dyDescent="0.2">
      <c r="A6058" t="s">
        <v>20919</v>
      </c>
      <c r="B6058" t="s">
        <v>641</v>
      </c>
      <c r="C6058" t="s">
        <v>20920</v>
      </c>
      <c r="D6058" t="s">
        <v>21</v>
      </c>
      <c r="E6058" t="s">
        <v>16</v>
      </c>
      <c r="F6058">
        <v>28270</v>
      </c>
      <c r="G6058">
        <v>35.138600799999999</v>
      </c>
      <c r="H6058">
        <v>-80.738088500000003</v>
      </c>
      <c r="I6058">
        <v>2</v>
      </c>
      <c r="J6058">
        <v>39</v>
      </c>
      <c r="K6058">
        <v>1</v>
      </c>
      <c r="L6058" t="s">
        <v>1745</v>
      </c>
    </row>
    <row r="6059" spans="1:12" x14ac:dyDescent="0.2">
      <c r="A6059" t="s">
        <v>20921</v>
      </c>
      <c r="B6059" t="s">
        <v>20922</v>
      </c>
      <c r="C6059" t="s">
        <v>20923</v>
      </c>
      <c r="D6059" t="s">
        <v>21</v>
      </c>
      <c r="E6059" t="s">
        <v>16</v>
      </c>
      <c r="F6059">
        <v>28205</v>
      </c>
      <c r="G6059">
        <v>35.197783000000001</v>
      </c>
      <c r="H6059">
        <v>-80.794215399999999</v>
      </c>
      <c r="I6059">
        <v>3.5</v>
      </c>
      <c r="J6059">
        <v>81</v>
      </c>
      <c r="K6059">
        <v>1</v>
      </c>
      <c r="L6059" t="s">
        <v>20924</v>
      </c>
    </row>
    <row r="6060" spans="1:12" x14ac:dyDescent="0.2">
      <c r="A6060" t="s">
        <v>20925</v>
      </c>
      <c r="B6060" t="s">
        <v>20926</v>
      </c>
      <c r="C6060" t="s">
        <v>20927</v>
      </c>
      <c r="D6060" t="s">
        <v>21</v>
      </c>
      <c r="E6060" t="s">
        <v>16</v>
      </c>
      <c r="F6060">
        <v>28262</v>
      </c>
      <c r="G6060">
        <v>35.296036000000001</v>
      </c>
      <c r="H6060">
        <v>-80.763775899999999</v>
      </c>
      <c r="I6060">
        <v>3.5</v>
      </c>
      <c r="J6060">
        <v>13</v>
      </c>
      <c r="K6060">
        <v>1</v>
      </c>
      <c r="L6060" t="s">
        <v>2115</v>
      </c>
    </row>
    <row r="6061" spans="1:12" x14ac:dyDescent="0.2">
      <c r="A6061" t="s">
        <v>20928</v>
      </c>
      <c r="B6061" t="s">
        <v>20929</v>
      </c>
      <c r="C6061" t="s">
        <v>20930</v>
      </c>
      <c r="D6061" t="s">
        <v>39</v>
      </c>
      <c r="E6061" t="s">
        <v>16</v>
      </c>
      <c r="F6061">
        <v>28027</v>
      </c>
      <c r="G6061">
        <v>35.408642067899997</v>
      </c>
      <c r="H6061">
        <v>-80.673569999600005</v>
      </c>
      <c r="I6061">
        <v>4</v>
      </c>
      <c r="J6061">
        <v>5</v>
      </c>
      <c r="K6061">
        <v>1</v>
      </c>
      <c r="L6061" t="s">
        <v>2349</v>
      </c>
    </row>
    <row r="6062" spans="1:12" x14ac:dyDescent="0.2">
      <c r="A6062" t="s">
        <v>20931</v>
      </c>
      <c r="B6062" t="s">
        <v>20932</v>
      </c>
      <c r="C6062" t="s">
        <v>20933</v>
      </c>
      <c r="D6062" t="s">
        <v>21</v>
      </c>
      <c r="E6062" t="s">
        <v>16</v>
      </c>
      <c r="F6062">
        <v>28277</v>
      </c>
      <c r="G6062">
        <v>35.053156199999997</v>
      </c>
      <c r="H6062">
        <v>-80.847126399999993</v>
      </c>
      <c r="I6062">
        <v>4</v>
      </c>
      <c r="J6062">
        <v>96</v>
      </c>
      <c r="K6062">
        <v>0</v>
      </c>
      <c r="L6062" t="s">
        <v>20934</v>
      </c>
    </row>
    <row r="6063" spans="1:12" x14ac:dyDescent="0.2">
      <c r="A6063" t="s">
        <v>20935</v>
      </c>
      <c r="B6063" t="s">
        <v>20936</v>
      </c>
      <c r="C6063" t="s">
        <v>20937</v>
      </c>
      <c r="D6063" t="s">
        <v>239</v>
      </c>
      <c r="E6063" t="s">
        <v>16</v>
      </c>
      <c r="F6063">
        <v>28173</v>
      </c>
      <c r="G6063">
        <v>34.924297699999997</v>
      </c>
      <c r="H6063">
        <v>-80.747202200000004</v>
      </c>
      <c r="I6063">
        <v>4.5</v>
      </c>
      <c r="J6063">
        <v>3</v>
      </c>
      <c r="K6063">
        <v>1</v>
      </c>
      <c r="L6063" t="s">
        <v>15890</v>
      </c>
    </row>
    <row r="6064" spans="1:12" x14ac:dyDescent="0.2">
      <c r="A6064" t="s">
        <v>20938</v>
      </c>
      <c r="B6064" t="s">
        <v>20939</v>
      </c>
      <c r="C6064" t="s">
        <v>20940</v>
      </c>
      <c r="D6064" t="s">
        <v>21</v>
      </c>
      <c r="E6064" t="s">
        <v>16</v>
      </c>
      <c r="F6064">
        <v>28226</v>
      </c>
      <c r="G6064">
        <v>35.084285299999998</v>
      </c>
      <c r="H6064">
        <v>-80.838290799999996</v>
      </c>
      <c r="I6064">
        <v>3</v>
      </c>
      <c r="J6064">
        <v>6</v>
      </c>
      <c r="K6064">
        <v>1</v>
      </c>
      <c r="L6064" t="s">
        <v>256</v>
      </c>
    </row>
    <row r="6065" spans="1:12" x14ac:dyDescent="0.2">
      <c r="A6065" t="s">
        <v>20941</v>
      </c>
      <c r="B6065" t="s">
        <v>5309</v>
      </c>
      <c r="C6065" t="s">
        <v>20942</v>
      </c>
      <c r="D6065" t="s">
        <v>21</v>
      </c>
      <c r="E6065" t="s">
        <v>16</v>
      </c>
      <c r="F6065">
        <v>28262</v>
      </c>
      <c r="G6065">
        <v>35.318297999999999</v>
      </c>
      <c r="H6065">
        <v>-80.775491000000002</v>
      </c>
      <c r="I6065">
        <v>3.5</v>
      </c>
      <c r="J6065">
        <v>6</v>
      </c>
      <c r="K6065">
        <v>1</v>
      </c>
      <c r="L6065" t="s">
        <v>4329</v>
      </c>
    </row>
    <row r="6066" spans="1:12" x14ac:dyDescent="0.2">
      <c r="A6066" t="s">
        <v>20943</v>
      </c>
      <c r="B6066" t="s">
        <v>20944</v>
      </c>
      <c r="C6066" t="s">
        <v>18935</v>
      </c>
      <c r="D6066" t="s">
        <v>21</v>
      </c>
      <c r="E6066" t="s">
        <v>16</v>
      </c>
      <c r="F6066">
        <v>28277</v>
      </c>
      <c r="G6066">
        <v>35.054010378800001</v>
      </c>
      <c r="H6066">
        <v>-80.852481622499994</v>
      </c>
      <c r="I6066">
        <v>4</v>
      </c>
      <c r="J6066">
        <v>229</v>
      </c>
      <c r="K6066">
        <v>1</v>
      </c>
      <c r="L6066" t="s">
        <v>20945</v>
      </c>
    </row>
    <row r="6067" spans="1:12" x14ac:dyDescent="0.2">
      <c r="A6067" t="s">
        <v>20946</v>
      </c>
      <c r="B6067" t="s">
        <v>20947</v>
      </c>
      <c r="C6067" t="s">
        <v>20948</v>
      </c>
      <c r="D6067" t="s">
        <v>21</v>
      </c>
      <c r="E6067" t="s">
        <v>16</v>
      </c>
      <c r="F6067">
        <v>28202</v>
      </c>
      <c r="G6067">
        <v>35.225377899999998</v>
      </c>
      <c r="H6067">
        <v>-80.841961299999994</v>
      </c>
      <c r="I6067">
        <v>4</v>
      </c>
      <c r="J6067">
        <v>16</v>
      </c>
      <c r="K6067">
        <v>1</v>
      </c>
      <c r="L6067" t="s">
        <v>20949</v>
      </c>
    </row>
    <row r="6068" spans="1:12" x14ac:dyDescent="0.2">
      <c r="A6068" t="s">
        <v>20950</v>
      </c>
      <c r="B6068" t="s">
        <v>20951</v>
      </c>
      <c r="C6068" t="s">
        <v>20952</v>
      </c>
      <c r="D6068" t="s">
        <v>26</v>
      </c>
      <c r="E6068" t="s">
        <v>16</v>
      </c>
      <c r="F6068">
        <v>28078</v>
      </c>
      <c r="G6068">
        <v>35.445619100000002</v>
      </c>
      <c r="H6068">
        <v>-80.879034500000003</v>
      </c>
      <c r="I6068">
        <v>3.5</v>
      </c>
      <c r="J6068">
        <v>13</v>
      </c>
      <c r="K6068">
        <v>1</v>
      </c>
      <c r="L6068" t="s">
        <v>20953</v>
      </c>
    </row>
    <row r="6069" spans="1:12" x14ac:dyDescent="0.2">
      <c r="A6069" t="s">
        <v>20954</v>
      </c>
      <c r="B6069" t="s">
        <v>20955</v>
      </c>
      <c r="C6069" t="s">
        <v>20956</v>
      </c>
      <c r="D6069" t="s">
        <v>21</v>
      </c>
      <c r="E6069" t="s">
        <v>16</v>
      </c>
      <c r="F6069">
        <v>28203</v>
      </c>
      <c r="G6069">
        <v>35.207661999999999</v>
      </c>
      <c r="H6069">
        <v>-80.861767</v>
      </c>
      <c r="I6069">
        <v>4.5</v>
      </c>
      <c r="J6069">
        <v>10</v>
      </c>
      <c r="K6069">
        <v>1</v>
      </c>
      <c r="L6069" t="s">
        <v>2546</v>
      </c>
    </row>
    <row r="6070" spans="1:12" x14ac:dyDescent="0.2">
      <c r="A6070" t="s">
        <v>20957</v>
      </c>
      <c r="B6070" t="s">
        <v>20958</v>
      </c>
      <c r="C6070" t="s">
        <v>552</v>
      </c>
      <c r="D6070" t="s">
        <v>21</v>
      </c>
      <c r="E6070" t="s">
        <v>16</v>
      </c>
      <c r="F6070">
        <v>28208</v>
      </c>
      <c r="G6070">
        <v>35.220559399999999</v>
      </c>
      <c r="H6070">
        <v>-80.943873699999997</v>
      </c>
      <c r="I6070">
        <v>2</v>
      </c>
      <c r="J6070">
        <v>5</v>
      </c>
      <c r="K6070">
        <v>1</v>
      </c>
      <c r="L6070" t="s">
        <v>3492</v>
      </c>
    </row>
    <row r="6071" spans="1:12" x14ac:dyDescent="0.2">
      <c r="A6071" t="s">
        <v>20959</v>
      </c>
      <c r="B6071" t="s">
        <v>20960</v>
      </c>
      <c r="C6071" t="s">
        <v>20961</v>
      </c>
      <c r="D6071" t="s">
        <v>26</v>
      </c>
      <c r="E6071" t="s">
        <v>16</v>
      </c>
      <c r="F6071">
        <v>28078</v>
      </c>
      <c r="G6071">
        <v>35.406269000000002</v>
      </c>
      <c r="H6071">
        <v>-80.864352999999994</v>
      </c>
      <c r="I6071">
        <v>3.5</v>
      </c>
      <c r="J6071">
        <v>34</v>
      </c>
      <c r="K6071">
        <v>1</v>
      </c>
      <c r="L6071" t="s">
        <v>9800</v>
      </c>
    </row>
    <row r="6072" spans="1:12" x14ac:dyDescent="0.2">
      <c r="A6072" t="s">
        <v>20962</v>
      </c>
      <c r="B6072" t="s">
        <v>20963</v>
      </c>
      <c r="C6072" t="s">
        <v>20964</v>
      </c>
      <c r="D6072" t="s">
        <v>643</v>
      </c>
      <c r="E6072" t="s">
        <v>16</v>
      </c>
      <c r="F6072">
        <v>28079</v>
      </c>
      <c r="G6072">
        <v>35.044826999999998</v>
      </c>
      <c r="H6072">
        <v>-80.655386699999994</v>
      </c>
      <c r="I6072">
        <v>3.5</v>
      </c>
      <c r="J6072">
        <v>8</v>
      </c>
      <c r="K6072">
        <v>1</v>
      </c>
      <c r="L6072" t="s">
        <v>20965</v>
      </c>
    </row>
    <row r="6073" spans="1:12" x14ac:dyDescent="0.2">
      <c r="A6073" t="s">
        <v>20966</v>
      </c>
      <c r="B6073" t="s">
        <v>2246</v>
      </c>
      <c r="C6073" t="s">
        <v>20967</v>
      </c>
      <c r="D6073" t="s">
        <v>21</v>
      </c>
      <c r="E6073" t="s">
        <v>16</v>
      </c>
      <c r="F6073">
        <v>28216</v>
      </c>
      <c r="G6073">
        <v>35.321964408699998</v>
      </c>
      <c r="H6073">
        <v>-80.952085554600004</v>
      </c>
      <c r="I6073">
        <v>4.5</v>
      </c>
      <c r="J6073">
        <v>4</v>
      </c>
      <c r="K6073">
        <v>1</v>
      </c>
      <c r="L6073" t="s">
        <v>2248</v>
      </c>
    </row>
    <row r="6074" spans="1:12" x14ac:dyDescent="0.2">
      <c r="A6074" t="s">
        <v>20968</v>
      </c>
      <c r="B6074" t="s">
        <v>20969</v>
      </c>
      <c r="C6074" t="s">
        <v>20970</v>
      </c>
      <c r="D6074" t="s">
        <v>135</v>
      </c>
      <c r="E6074" t="s">
        <v>16</v>
      </c>
      <c r="F6074">
        <v>28105</v>
      </c>
      <c r="G6074">
        <v>35.139598999999997</v>
      </c>
      <c r="H6074">
        <v>-80.715163000000004</v>
      </c>
      <c r="I6074">
        <v>3.5</v>
      </c>
      <c r="J6074">
        <v>16</v>
      </c>
      <c r="K6074">
        <v>1</v>
      </c>
      <c r="L6074" t="s">
        <v>5307</v>
      </c>
    </row>
    <row r="6075" spans="1:12" x14ac:dyDescent="0.2">
      <c r="A6075" t="s">
        <v>20971</v>
      </c>
      <c r="B6075" t="s">
        <v>20972</v>
      </c>
      <c r="C6075" t="s">
        <v>20973</v>
      </c>
      <c r="D6075" t="s">
        <v>21</v>
      </c>
      <c r="E6075" t="s">
        <v>16</v>
      </c>
      <c r="F6075">
        <v>28277</v>
      </c>
      <c r="G6075">
        <v>35.069932999999999</v>
      </c>
      <c r="H6075">
        <v>-80.842603999999994</v>
      </c>
      <c r="I6075">
        <v>3.5</v>
      </c>
      <c r="J6075">
        <v>8</v>
      </c>
      <c r="K6075">
        <v>1</v>
      </c>
      <c r="L6075" t="s">
        <v>188</v>
      </c>
    </row>
    <row r="6076" spans="1:12" x14ac:dyDescent="0.2">
      <c r="A6076" t="s">
        <v>20974</v>
      </c>
      <c r="B6076" t="s">
        <v>20975</v>
      </c>
      <c r="C6076" t="s">
        <v>20976</v>
      </c>
      <c r="D6076" t="s">
        <v>21</v>
      </c>
      <c r="E6076" t="s">
        <v>16</v>
      </c>
      <c r="F6076">
        <v>28213</v>
      </c>
      <c r="G6076">
        <v>35.2823505</v>
      </c>
      <c r="H6076">
        <v>-80.725123100000005</v>
      </c>
      <c r="I6076">
        <v>4.5</v>
      </c>
      <c r="J6076">
        <v>13</v>
      </c>
      <c r="K6076">
        <v>1</v>
      </c>
      <c r="L6076" t="s">
        <v>63</v>
      </c>
    </row>
    <row r="6077" spans="1:12" x14ac:dyDescent="0.2">
      <c r="A6077" t="s">
        <v>20977</v>
      </c>
      <c r="B6077" t="s">
        <v>20978</v>
      </c>
      <c r="C6077" t="s">
        <v>20979</v>
      </c>
      <c r="D6077" t="s">
        <v>26</v>
      </c>
      <c r="E6077" t="s">
        <v>16</v>
      </c>
      <c r="F6077">
        <v>28078</v>
      </c>
      <c r="G6077">
        <v>35.372284999999998</v>
      </c>
      <c r="H6077">
        <v>-80.839481000000006</v>
      </c>
      <c r="I6077">
        <v>3.5</v>
      </c>
      <c r="J6077">
        <v>6</v>
      </c>
      <c r="K6077">
        <v>1</v>
      </c>
      <c r="L6077" t="s">
        <v>20980</v>
      </c>
    </row>
    <row r="6078" spans="1:12" x14ac:dyDescent="0.2">
      <c r="A6078" t="s">
        <v>20981</v>
      </c>
      <c r="B6078" t="s">
        <v>20982</v>
      </c>
      <c r="C6078" t="s">
        <v>13263</v>
      </c>
      <c r="D6078" t="s">
        <v>21</v>
      </c>
      <c r="E6078" t="s">
        <v>16</v>
      </c>
      <c r="F6078">
        <v>28277</v>
      </c>
      <c r="G6078">
        <v>35.062753200000003</v>
      </c>
      <c r="H6078">
        <v>-80.812648199999998</v>
      </c>
      <c r="I6078">
        <v>4</v>
      </c>
      <c r="J6078">
        <v>4</v>
      </c>
      <c r="K6078">
        <v>1</v>
      </c>
      <c r="L6078" t="s">
        <v>20739</v>
      </c>
    </row>
    <row r="6079" spans="1:12" x14ac:dyDescent="0.2">
      <c r="A6079" t="s">
        <v>20983</v>
      </c>
      <c r="B6079" t="s">
        <v>5346</v>
      </c>
      <c r="C6079" t="s">
        <v>20984</v>
      </c>
      <c r="D6079" t="s">
        <v>15</v>
      </c>
      <c r="E6079" t="s">
        <v>16</v>
      </c>
      <c r="F6079">
        <v>28031</v>
      </c>
      <c r="G6079">
        <v>35.484504800000003</v>
      </c>
      <c r="H6079">
        <v>-80.8788883</v>
      </c>
      <c r="I6079">
        <v>4</v>
      </c>
      <c r="J6079">
        <v>11</v>
      </c>
      <c r="K6079">
        <v>1</v>
      </c>
      <c r="L6079" t="s">
        <v>20985</v>
      </c>
    </row>
    <row r="6080" spans="1:12" x14ac:dyDescent="0.2">
      <c r="A6080" t="s">
        <v>20986</v>
      </c>
      <c r="B6080" t="s">
        <v>20987</v>
      </c>
      <c r="C6080" t="s">
        <v>20988</v>
      </c>
      <c r="D6080" t="s">
        <v>21</v>
      </c>
      <c r="E6080" t="s">
        <v>16</v>
      </c>
      <c r="F6080">
        <v>28206</v>
      </c>
      <c r="G6080">
        <v>35.2834674132</v>
      </c>
      <c r="H6080">
        <v>-80.843064202799994</v>
      </c>
      <c r="I6080">
        <v>1.5</v>
      </c>
      <c r="J6080">
        <v>30</v>
      </c>
      <c r="K6080">
        <v>0</v>
      </c>
      <c r="L6080" t="s">
        <v>1287</v>
      </c>
    </row>
    <row r="6081" spans="1:12" x14ac:dyDescent="0.2">
      <c r="A6081" t="s">
        <v>20989</v>
      </c>
      <c r="B6081" t="s">
        <v>20990</v>
      </c>
      <c r="C6081" t="s">
        <v>20991</v>
      </c>
      <c r="D6081" t="s">
        <v>26</v>
      </c>
      <c r="E6081" t="s">
        <v>16</v>
      </c>
      <c r="F6081">
        <v>28078</v>
      </c>
      <c r="G6081">
        <v>35.3724273606</v>
      </c>
      <c r="H6081">
        <v>-80.839635346899996</v>
      </c>
      <c r="I6081">
        <v>4</v>
      </c>
      <c r="J6081">
        <v>5</v>
      </c>
      <c r="K6081">
        <v>1</v>
      </c>
      <c r="L6081" t="s">
        <v>20992</v>
      </c>
    </row>
    <row r="6082" spans="1:12" x14ac:dyDescent="0.2">
      <c r="A6082" t="s">
        <v>20993</v>
      </c>
      <c r="B6082" t="s">
        <v>20994</v>
      </c>
      <c r="C6082" t="s">
        <v>20995</v>
      </c>
      <c r="D6082" t="s">
        <v>15</v>
      </c>
      <c r="E6082" t="s">
        <v>16</v>
      </c>
      <c r="F6082">
        <v>28031</v>
      </c>
      <c r="G6082">
        <v>35.4594801</v>
      </c>
      <c r="H6082">
        <v>-80.888980399999994</v>
      </c>
      <c r="I6082">
        <v>2.5</v>
      </c>
      <c r="J6082">
        <v>3</v>
      </c>
      <c r="K6082">
        <v>1</v>
      </c>
      <c r="L6082" t="s">
        <v>14346</v>
      </c>
    </row>
    <row r="6083" spans="1:12" x14ac:dyDescent="0.2">
      <c r="A6083" t="s">
        <v>20996</v>
      </c>
      <c r="B6083" t="s">
        <v>20997</v>
      </c>
      <c r="C6083" t="s">
        <v>20998</v>
      </c>
      <c r="D6083" t="s">
        <v>21</v>
      </c>
      <c r="E6083" t="s">
        <v>16</v>
      </c>
      <c r="F6083">
        <v>28203</v>
      </c>
      <c r="G6083">
        <v>35.212353100000001</v>
      </c>
      <c r="H6083">
        <v>-80.859276100000002</v>
      </c>
      <c r="I6083">
        <v>4.5</v>
      </c>
      <c r="J6083">
        <v>6</v>
      </c>
      <c r="K6083">
        <v>1</v>
      </c>
      <c r="L6083" t="s">
        <v>20999</v>
      </c>
    </row>
    <row r="6084" spans="1:12" x14ac:dyDescent="0.2">
      <c r="A6084" t="s">
        <v>21000</v>
      </c>
      <c r="B6084" t="s">
        <v>19327</v>
      </c>
      <c r="C6084" t="s">
        <v>850</v>
      </c>
      <c r="D6084" t="s">
        <v>21</v>
      </c>
      <c r="E6084" t="s">
        <v>16</v>
      </c>
      <c r="F6084">
        <v>28273</v>
      </c>
      <c r="G6084">
        <v>35.138279599999997</v>
      </c>
      <c r="H6084">
        <v>-80.933172299999995</v>
      </c>
      <c r="I6084">
        <v>4</v>
      </c>
      <c r="J6084">
        <v>24</v>
      </c>
      <c r="K6084">
        <v>1</v>
      </c>
      <c r="L6084" t="s">
        <v>21001</v>
      </c>
    </row>
    <row r="6085" spans="1:12" x14ac:dyDescent="0.2">
      <c r="A6085" t="s">
        <v>21002</v>
      </c>
      <c r="B6085" t="s">
        <v>21003</v>
      </c>
      <c r="C6085" t="s">
        <v>21004</v>
      </c>
      <c r="D6085" t="s">
        <v>21</v>
      </c>
      <c r="E6085" t="s">
        <v>16</v>
      </c>
      <c r="F6085">
        <v>28203</v>
      </c>
      <c r="G6085">
        <v>35.219265999999998</v>
      </c>
      <c r="H6085">
        <v>-80.860892100000001</v>
      </c>
      <c r="I6085">
        <v>4</v>
      </c>
      <c r="J6085">
        <v>176</v>
      </c>
      <c r="K6085">
        <v>1</v>
      </c>
      <c r="L6085" t="s">
        <v>21005</v>
      </c>
    </row>
    <row r="6086" spans="1:12" x14ac:dyDescent="0.2">
      <c r="A6086" t="s">
        <v>21006</v>
      </c>
      <c r="B6086" t="s">
        <v>21007</v>
      </c>
      <c r="C6086" t="s">
        <v>14212</v>
      </c>
      <c r="D6086" t="s">
        <v>21</v>
      </c>
      <c r="E6086" t="s">
        <v>16</v>
      </c>
      <c r="F6086">
        <v>28202</v>
      </c>
      <c r="G6086">
        <v>35.227567734300003</v>
      </c>
      <c r="H6086">
        <v>-80.836613439000004</v>
      </c>
      <c r="I6086">
        <v>4.5</v>
      </c>
      <c r="J6086">
        <v>23</v>
      </c>
      <c r="K6086">
        <v>1</v>
      </c>
      <c r="L6086" t="s">
        <v>58</v>
      </c>
    </row>
    <row r="6087" spans="1:12" x14ac:dyDescent="0.2">
      <c r="A6087" t="s">
        <v>21008</v>
      </c>
      <c r="B6087" t="s">
        <v>21009</v>
      </c>
      <c r="C6087" t="s">
        <v>5147</v>
      </c>
      <c r="D6087" t="s">
        <v>21</v>
      </c>
      <c r="E6087" t="s">
        <v>16</v>
      </c>
      <c r="F6087">
        <v>28202</v>
      </c>
      <c r="G6087">
        <v>35.227555986799999</v>
      </c>
      <c r="H6087">
        <v>-80.838361000700004</v>
      </c>
      <c r="I6087">
        <v>5</v>
      </c>
      <c r="J6087">
        <v>6</v>
      </c>
      <c r="K6087">
        <v>0</v>
      </c>
      <c r="L6087" t="s">
        <v>21010</v>
      </c>
    </row>
    <row r="6088" spans="1:12" x14ac:dyDescent="0.2">
      <c r="A6088" t="s">
        <v>21011</v>
      </c>
      <c r="B6088" t="s">
        <v>21012</v>
      </c>
      <c r="C6088" t="s">
        <v>3960</v>
      </c>
      <c r="D6088" t="s">
        <v>21</v>
      </c>
      <c r="E6088" t="s">
        <v>16</v>
      </c>
      <c r="F6088">
        <v>28216</v>
      </c>
      <c r="G6088">
        <v>35.352552799999998</v>
      </c>
      <c r="H6088">
        <v>-80.851188800000003</v>
      </c>
      <c r="I6088">
        <v>2.5</v>
      </c>
      <c r="J6088">
        <v>4</v>
      </c>
      <c r="K6088">
        <v>1</v>
      </c>
      <c r="L6088" t="s">
        <v>21013</v>
      </c>
    </row>
    <row r="6089" spans="1:12" x14ac:dyDescent="0.2">
      <c r="A6089" t="s">
        <v>21014</v>
      </c>
      <c r="B6089" t="s">
        <v>2239</v>
      </c>
      <c r="C6089" t="s">
        <v>21015</v>
      </c>
      <c r="D6089" t="s">
        <v>21</v>
      </c>
      <c r="E6089" t="s">
        <v>16</v>
      </c>
      <c r="F6089">
        <v>28205</v>
      </c>
      <c r="G6089">
        <v>35.238100000000003</v>
      </c>
      <c r="H6089">
        <v>-80.800299999999993</v>
      </c>
      <c r="I6089">
        <v>3</v>
      </c>
      <c r="J6089">
        <v>4</v>
      </c>
      <c r="K6089">
        <v>1</v>
      </c>
      <c r="L6089" t="s">
        <v>21016</v>
      </c>
    </row>
    <row r="6090" spans="1:12" x14ac:dyDescent="0.2">
      <c r="A6090" t="s">
        <v>21017</v>
      </c>
      <c r="B6090" t="s">
        <v>21018</v>
      </c>
      <c r="C6090" t="s">
        <v>12701</v>
      </c>
      <c r="D6090" t="s">
        <v>21</v>
      </c>
      <c r="E6090" t="s">
        <v>16</v>
      </c>
      <c r="F6090">
        <v>28206</v>
      </c>
      <c r="G6090">
        <v>35.239457700000003</v>
      </c>
      <c r="H6090">
        <v>-80.826012899999995</v>
      </c>
      <c r="I6090">
        <v>4.5</v>
      </c>
      <c r="J6090">
        <v>3</v>
      </c>
      <c r="K6090">
        <v>1</v>
      </c>
      <c r="L6090" t="s">
        <v>21019</v>
      </c>
    </row>
    <row r="6091" spans="1:12" x14ac:dyDescent="0.2">
      <c r="A6091" t="e">
        <f>--irMpXK9y_xLlXPvPAQvw</f>
        <v>#NAME?</v>
      </c>
      <c r="B6091" t="s">
        <v>21020</v>
      </c>
      <c r="C6091" t="s">
        <v>21021</v>
      </c>
      <c r="D6091" t="s">
        <v>21</v>
      </c>
      <c r="E6091" t="s">
        <v>16</v>
      </c>
      <c r="F6091">
        <v>28207</v>
      </c>
      <c r="G6091">
        <v>35.203629071500004</v>
      </c>
      <c r="H6091">
        <v>-80.833818912500007</v>
      </c>
      <c r="I6091">
        <v>5</v>
      </c>
      <c r="J6091">
        <v>3</v>
      </c>
      <c r="K6091">
        <v>1</v>
      </c>
      <c r="L6091" t="s">
        <v>21022</v>
      </c>
    </row>
    <row r="6092" spans="1:12" x14ac:dyDescent="0.2">
      <c r="A6092" t="s">
        <v>21023</v>
      </c>
      <c r="B6092" t="s">
        <v>21024</v>
      </c>
      <c r="C6092" t="s">
        <v>21025</v>
      </c>
      <c r="D6092" t="s">
        <v>21</v>
      </c>
      <c r="E6092" t="s">
        <v>16</v>
      </c>
      <c r="F6092">
        <v>28209</v>
      </c>
      <c r="G6092">
        <v>35.197253500000002</v>
      </c>
      <c r="H6092">
        <v>-80.868864000000002</v>
      </c>
      <c r="I6092">
        <v>5</v>
      </c>
      <c r="J6092">
        <v>3</v>
      </c>
      <c r="K6092">
        <v>0</v>
      </c>
      <c r="L6092" t="s">
        <v>21026</v>
      </c>
    </row>
    <row r="6093" spans="1:12" x14ac:dyDescent="0.2">
      <c r="A6093" t="s">
        <v>21027</v>
      </c>
      <c r="B6093" t="s">
        <v>21028</v>
      </c>
      <c r="C6093" t="s">
        <v>6954</v>
      </c>
      <c r="D6093" t="s">
        <v>135</v>
      </c>
      <c r="E6093" t="s">
        <v>16</v>
      </c>
      <c r="F6093">
        <v>28105</v>
      </c>
      <c r="G6093">
        <v>35.140977900000003</v>
      </c>
      <c r="H6093">
        <v>-80.717023800000007</v>
      </c>
      <c r="I6093">
        <v>2</v>
      </c>
      <c r="J6093">
        <v>5</v>
      </c>
      <c r="K6093">
        <v>1</v>
      </c>
      <c r="L6093" t="s">
        <v>21029</v>
      </c>
    </row>
    <row r="6094" spans="1:12" x14ac:dyDescent="0.2">
      <c r="A6094" t="s">
        <v>21030</v>
      </c>
      <c r="B6094" t="s">
        <v>21031</v>
      </c>
      <c r="C6094" t="s">
        <v>21032</v>
      </c>
      <c r="D6094" t="s">
        <v>21</v>
      </c>
      <c r="E6094" t="s">
        <v>16</v>
      </c>
      <c r="F6094">
        <v>28205</v>
      </c>
      <c r="G6094">
        <v>35.245303200000002</v>
      </c>
      <c r="H6094">
        <v>-80.811510499999997</v>
      </c>
      <c r="I6094">
        <v>4.5</v>
      </c>
      <c r="J6094">
        <v>171</v>
      </c>
      <c r="K6094">
        <v>1</v>
      </c>
      <c r="L6094" t="s">
        <v>21033</v>
      </c>
    </row>
    <row r="6095" spans="1:12" x14ac:dyDescent="0.2">
      <c r="A6095" t="s">
        <v>21034</v>
      </c>
      <c r="B6095" t="s">
        <v>3474</v>
      </c>
      <c r="C6095" t="s">
        <v>21035</v>
      </c>
      <c r="D6095" t="s">
        <v>135</v>
      </c>
      <c r="E6095" t="s">
        <v>16</v>
      </c>
      <c r="F6095">
        <v>28105</v>
      </c>
      <c r="G6095">
        <v>35.060396099999998</v>
      </c>
      <c r="H6095">
        <v>-80.725902700000006</v>
      </c>
      <c r="I6095">
        <v>5</v>
      </c>
      <c r="J6095">
        <v>5</v>
      </c>
      <c r="K6095">
        <v>1</v>
      </c>
      <c r="L6095" t="s">
        <v>21036</v>
      </c>
    </row>
    <row r="6096" spans="1:12" x14ac:dyDescent="0.2">
      <c r="A6096" t="s">
        <v>21037</v>
      </c>
      <c r="B6096" t="s">
        <v>21038</v>
      </c>
      <c r="C6096" t="s">
        <v>16989</v>
      </c>
      <c r="D6096" t="s">
        <v>21</v>
      </c>
      <c r="E6096" t="s">
        <v>16</v>
      </c>
      <c r="F6096">
        <v>28273</v>
      </c>
      <c r="G6096">
        <v>35.119590299999999</v>
      </c>
      <c r="H6096">
        <v>-80.956754500000002</v>
      </c>
      <c r="I6096">
        <v>2</v>
      </c>
      <c r="J6096">
        <v>4</v>
      </c>
      <c r="K6096">
        <v>1</v>
      </c>
      <c r="L6096" t="s">
        <v>21039</v>
      </c>
    </row>
    <row r="6097" spans="1:12" x14ac:dyDescent="0.2">
      <c r="A6097" t="s">
        <v>21040</v>
      </c>
      <c r="B6097" t="s">
        <v>1822</v>
      </c>
      <c r="C6097" t="s">
        <v>21041</v>
      </c>
      <c r="D6097" t="s">
        <v>30</v>
      </c>
      <c r="E6097" t="s">
        <v>16</v>
      </c>
      <c r="F6097">
        <v>28056</v>
      </c>
      <c r="G6097">
        <v>35.261512000000003</v>
      </c>
      <c r="H6097">
        <v>-81.132793500000005</v>
      </c>
      <c r="I6097">
        <v>1.5</v>
      </c>
      <c r="J6097">
        <v>10</v>
      </c>
      <c r="K6097">
        <v>1</v>
      </c>
      <c r="L6097" t="s">
        <v>21042</v>
      </c>
    </row>
    <row r="6098" spans="1:12" x14ac:dyDescent="0.2">
      <c r="A6098" t="s">
        <v>21043</v>
      </c>
      <c r="B6098" t="s">
        <v>8792</v>
      </c>
      <c r="C6098" t="s">
        <v>21044</v>
      </c>
      <c r="D6098" t="s">
        <v>135</v>
      </c>
      <c r="E6098" t="s">
        <v>16</v>
      </c>
      <c r="F6098">
        <v>28105</v>
      </c>
      <c r="G6098">
        <v>35.131687999999997</v>
      </c>
      <c r="H6098">
        <v>-80.708058499999893</v>
      </c>
      <c r="I6098">
        <v>2.5</v>
      </c>
      <c r="J6098">
        <v>8</v>
      </c>
      <c r="K6098">
        <v>1</v>
      </c>
      <c r="L6098" t="s">
        <v>21045</v>
      </c>
    </row>
    <row r="6099" spans="1:12" x14ac:dyDescent="0.2">
      <c r="A6099" t="s">
        <v>21046</v>
      </c>
      <c r="B6099" t="s">
        <v>21047</v>
      </c>
      <c r="C6099" t="s">
        <v>21048</v>
      </c>
      <c r="D6099" t="s">
        <v>21</v>
      </c>
      <c r="E6099" t="s">
        <v>16</v>
      </c>
      <c r="F6099">
        <v>28204</v>
      </c>
      <c r="G6099">
        <v>35.212169600000003</v>
      </c>
      <c r="H6099">
        <v>-80.819595100000001</v>
      </c>
      <c r="I6099">
        <v>4.5</v>
      </c>
      <c r="J6099">
        <v>6</v>
      </c>
      <c r="K6099">
        <v>1</v>
      </c>
      <c r="L6099" t="s">
        <v>21049</v>
      </c>
    </row>
    <row r="6100" spans="1:12" x14ac:dyDescent="0.2">
      <c r="A6100" t="s">
        <v>21050</v>
      </c>
      <c r="B6100" t="s">
        <v>21051</v>
      </c>
      <c r="C6100" t="s">
        <v>21052</v>
      </c>
      <c r="D6100" t="s">
        <v>15</v>
      </c>
      <c r="E6100" t="s">
        <v>16</v>
      </c>
      <c r="F6100">
        <v>28031</v>
      </c>
      <c r="G6100">
        <v>35.481643699999999</v>
      </c>
      <c r="H6100">
        <v>-80.876738900000007</v>
      </c>
      <c r="I6100">
        <v>4</v>
      </c>
      <c r="J6100">
        <v>73</v>
      </c>
      <c r="K6100">
        <v>1</v>
      </c>
      <c r="L6100" t="s">
        <v>21053</v>
      </c>
    </row>
    <row r="6101" spans="1:12" x14ac:dyDescent="0.2">
      <c r="A6101" t="s">
        <v>21054</v>
      </c>
      <c r="B6101" t="s">
        <v>21055</v>
      </c>
      <c r="C6101" t="s">
        <v>21056</v>
      </c>
      <c r="D6101" t="s">
        <v>21</v>
      </c>
      <c r="E6101" t="s">
        <v>16</v>
      </c>
      <c r="F6101">
        <v>28210</v>
      </c>
      <c r="G6101">
        <v>35.091788999999999</v>
      </c>
      <c r="H6101">
        <v>-80.864202000000006</v>
      </c>
      <c r="I6101">
        <v>3.5</v>
      </c>
      <c r="J6101">
        <v>8</v>
      </c>
      <c r="K6101">
        <v>1</v>
      </c>
      <c r="L6101" t="s">
        <v>21057</v>
      </c>
    </row>
    <row r="6102" spans="1:12" x14ac:dyDescent="0.2">
      <c r="A6102" t="s">
        <v>21058</v>
      </c>
      <c r="B6102" t="s">
        <v>21059</v>
      </c>
      <c r="C6102" t="s">
        <v>21060</v>
      </c>
      <c r="D6102" t="s">
        <v>21</v>
      </c>
      <c r="E6102" t="s">
        <v>16</v>
      </c>
      <c r="F6102">
        <v>28213</v>
      </c>
      <c r="G6102">
        <v>35.312179</v>
      </c>
      <c r="H6102">
        <v>-80.713576000000003</v>
      </c>
      <c r="I6102">
        <v>4.5</v>
      </c>
      <c r="J6102">
        <v>34</v>
      </c>
      <c r="K6102">
        <v>1</v>
      </c>
      <c r="L6102" t="s">
        <v>21061</v>
      </c>
    </row>
    <row r="6103" spans="1:12" x14ac:dyDescent="0.2">
      <c r="A6103" t="s">
        <v>21062</v>
      </c>
      <c r="B6103" t="s">
        <v>21063</v>
      </c>
      <c r="C6103" t="s">
        <v>21064</v>
      </c>
      <c r="D6103" t="s">
        <v>21</v>
      </c>
      <c r="E6103" t="s">
        <v>16</v>
      </c>
      <c r="F6103">
        <v>28262</v>
      </c>
      <c r="G6103">
        <v>35.3005499</v>
      </c>
      <c r="H6103">
        <v>-80.755695599999996</v>
      </c>
      <c r="I6103">
        <v>1</v>
      </c>
      <c r="J6103">
        <v>11</v>
      </c>
      <c r="K6103">
        <v>1</v>
      </c>
      <c r="L6103" t="s">
        <v>21065</v>
      </c>
    </row>
    <row r="6104" spans="1:12" x14ac:dyDescent="0.2">
      <c r="A6104" t="s">
        <v>21066</v>
      </c>
      <c r="B6104" t="s">
        <v>12121</v>
      </c>
      <c r="C6104" t="s">
        <v>8597</v>
      </c>
      <c r="D6104" t="s">
        <v>39</v>
      </c>
      <c r="E6104" t="s">
        <v>16</v>
      </c>
      <c r="F6104">
        <v>28025</v>
      </c>
      <c r="G6104">
        <v>35.440339000000002</v>
      </c>
      <c r="H6104">
        <v>-80.603523999999993</v>
      </c>
      <c r="I6104">
        <v>3.5</v>
      </c>
      <c r="J6104">
        <v>52</v>
      </c>
      <c r="K6104">
        <v>1</v>
      </c>
      <c r="L6104" t="s">
        <v>1056</v>
      </c>
    </row>
    <row r="6105" spans="1:12" x14ac:dyDescent="0.2">
      <c r="A6105" t="s">
        <v>21067</v>
      </c>
      <c r="B6105" t="s">
        <v>21068</v>
      </c>
      <c r="C6105" t="s">
        <v>21069</v>
      </c>
      <c r="D6105" t="s">
        <v>21</v>
      </c>
      <c r="E6105" t="s">
        <v>16</v>
      </c>
      <c r="F6105">
        <v>28262</v>
      </c>
      <c r="G6105">
        <v>35.312168100000001</v>
      </c>
      <c r="H6105">
        <v>-80.745097400000006</v>
      </c>
      <c r="I6105">
        <v>4</v>
      </c>
      <c r="J6105">
        <v>22</v>
      </c>
      <c r="K6105">
        <v>0</v>
      </c>
      <c r="L6105" t="s">
        <v>21070</v>
      </c>
    </row>
    <row r="6106" spans="1:12" x14ac:dyDescent="0.2">
      <c r="A6106" t="s">
        <v>21071</v>
      </c>
      <c r="B6106" t="s">
        <v>21072</v>
      </c>
      <c r="C6106" t="s">
        <v>21073</v>
      </c>
      <c r="D6106" t="s">
        <v>643</v>
      </c>
      <c r="E6106" t="s">
        <v>16</v>
      </c>
      <c r="F6106">
        <v>28079</v>
      </c>
      <c r="G6106">
        <v>35.068253499999997</v>
      </c>
      <c r="H6106">
        <v>-80.640658000000002</v>
      </c>
      <c r="I6106">
        <v>2</v>
      </c>
      <c r="J6106">
        <v>20</v>
      </c>
      <c r="K6106">
        <v>1</v>
      </c>
      <c r="L6106" t="s">
        <v>15183</v>
      </c>
    </row>
    <row r="6107" spans="1:12" x14ac:dyDescent="0.2">
      <c r="A6107" t="s">
        <v>21074</v>
      </c>
      <c r="B6107" t="s">
        <v>21075</v>
      </c>
      <c r="C6107" t="s">
        <v>21076</v>
      </c>
      <c r="D6107" t="s">
        <v>21</v>
      </c>
      <c r="E6107" t="s">
        <v>16</v>
      </c>
      <c r="F6107">
        <v>28203</v>
      </c>
      <c r="G6107">
        <v>35.200544189799999</v>
      </c>
      <c r="H6107">
        <v>-80.851969433199997</v>
      </c>
      <c r="I6107">
        <v>3.5</v>
      </c>
      <c r="J6107">
        <v>19</v>
      </c>
      <c r="K6107">
        <v>1</v>
      </c>
      <c r="L6107" t="s">
        <v>21077</v>
      </c>
    </row>
    <row r="6108" spans="1:12" x14ac:dyDescent="0.2">
      <c r="A6108" t="s">
        <v>21078</v>
      </c>
      <c r="B6108" t="s">
        <v>21079</v>
      </c>
      <c r="D6108" t="s">
        <v>21</v>
      </c>
      <c r="E6108" t="s">
        <v>16</v>
      </c>
      <c r="F6108">
        <v>28213</v>
      </c>
      <c r="G6108">
        <v>35.2916363</v>
      </c>
      <c r="H6108">
        <v>-80.726985400000004</v>
      </c>
      <c r="I6108">
        <v>1</v>
      </c>
      <c r="J6108">
        <v>3</v>
      </c>
      <c r="K6108">
        <v>0</v>
      </c>
      <c r="L6108" t="s">
        <v>21080</v>
      </c>
    </row>
    <row r="6109" spans="1:12" x14ac:dyDescent="0.2">
      <c r="A6109" t="s">
        <v>21081</v>
      </c>
      <c r="B6109" t="s">
        <v>21082</v>
      </c>
      <c r="C6109" t="s">
        <v>21083</v>
      </c>
      <c r="D6109" t="s">
        <v>21</v>
      </c>
      <c r="E6109" t="s">
        <v>16</v>
      </c>
      <c r="F6109">
        <v>28262</v>
      </c>
      <c r="G6109">
        <v>35.336331000000001</v>
      </c>
      <c r="H6109">
        <v>-80.719628</v>
      </c>
      <c r="I6109">
        <v>2</v>
      </c>
      <c r="J6109">
        <v>4</v>
      </c>
      <c r="K6109">
        <v>1</v>
      </c>
      <c r="L6109" t="s">
        <v>1041</v>
      </c>
    </row>
    <row r="6110" spans="1:12" x14ac:dyDescent="0.2">
      <c r="A6110" t="s">
        <v>21084</v>
      </c>
      <c r="B6110" t="s">
        <v>21085</v>
      </c>
      <c r="C6110" t="s">
        <v>21086</v>
      </c>
      <c r="D6110" t="s">
        <v>2611</v>
      </c>
      <c r="E6110" t="s">
        <v>16</v>
      </c>
      <c r="F6110">
        <v>28117</v>
      </c>
      <c r="G6110">
        <v>35.526860866200003</v>
      </c>
      <c r="H6110">
        <v>-80.865456355999996</v>
      </c>
      <c r="I6110">
        <v>3</v>
      </c>
      <c r="J6110">
        <v>32</v>
      </c>
      <c r="K6110">
        <v>1</v>
      </c>
      <c r="L6110" t="s">
        <v>21087</v>
      </c>
    </row>
    <row r="6111" spans="1:12" x14ac:dyDescent="0.2">
      <c r="A6111" t="s">
        <v>21088</v>
      </c>
      <c r="B6111" t="s">
        <v>21089</v>
      </c>
      <c r="D6111" t="s">
        <v>21</v>
      </c>
      <c r="E6111" t="s">
        <v>16</v>
      </c>
      <c r="F6111">
        <v>28217</v>
      </c>
      <c r="G6111">
        <v>35.174399899999997</v>
      </c>
      <c r="H6111">
        <v>-80.904181699999995</v>
      </c>
      <c r="I6111">
        <v>4.5</v>
      </c>
      <c r="J6111">
        <v>44</v>
      </c>
      <c r="K6111">
        <v>1</v>
      </c>
      <c r="L6111" t="s">
        <v>21090</v>
      </c>
    </row>
    <row r="6112" spans="1:12" x14ac:dyDescent="0.2">
      <c r="A6112" t="s">
        <v>21091</v>
      </c>
      <c r="B6112" t="s">
        <v>21092</v>
      </c>
      <c r="C6112" t="s">
        <v>21093</v>
      </c>
      <c r="D6112" t="s">
        <v>21</v>
      </c>
      <c r="E6112" t="s">
        <v>16</v>
      </c>
      <c r="F6112">
        <v>28273</v>
      </c>
      <c r="G6112">
        <v>35.121836999999999</v>
      </c>
      <c r="H6112">
        <v>-80.924313999999995</v>
      </c>
      <c r="I6112">
        <v>2</v>
      </c>
      <c r="J6112">
        <v>3</v>
      </c>
      <c r="K6112">
        <v>0</v>
      </c>
      <c r="L6112" t="s">
        <v>21094</v>
      </c>
    </row>
    <row r="6113" spans="1:12" x14ac:dyDescent="0.2">
      <c r="A6113" t="s">
        <v>21095</v>
      </c>
      <c r="B6113" t="s">
        <v>12414</v>
      </c>
      <c r="C6113" t="s">
        <v>21096</v>
      </c>
      <c r="D6113" t="s">
        <v>21</v>
      </c>
      <c r="E6113" t="s">
        <v>16</v>
      </c>
      <c r="F6113">
        <v>28277</v>
      </c>
      <c r="G6113">
        <v>35.0608841337</v>
      </c>
      <c r="H6113">
        <v>-80.812257230100002</v>
      </c>
      <c r="I6113">
        <v>4.5</v>
      </c>
      <c r="J6113">
        <v>13</v>
      </c>
      <c r="K6113">
        <v>1</v>
      </c>
      <c r="L6113" t="s">
        <v>21097</v>
      </c>
    </row>
    <row r="6114" spans="1:12" x14ac:dyDescent="0.2">
      <c r="A6114" t="s">
        <v>21098</v>
      </c>
      <c r="B6114" t="s">
        <v>21099</v>
      </c>
      <c r="C6114" t="s">
        <v>21100</v>
      </c>
      <c r="D6114" t="s">
        <v>21</v>
      </c>
      <c r="E6114" t="s">
        <v>16</v>
      </c>
      <c r="F6114">
        <v>28202</v>
      </c>
      <c r="G6114">
        <v>35.231006700000002</v>
      </c>
      <c r="H6114">
        <v>-80.839206099999998</v>
      </c>
      <c r="I6114">
        <v>4.5</v>
      </c>
      <c r="J6114">
        <v>3</v>
      </c>
      <c r="K6114">
        <v>1</v>
      </c>
      <c r="L6114" t="s">
        <v>21101</v>
      </c>
    </row>
    <row r="6115" spans="1:12" x14ac:dyDescent="0.2">
      <c r="A6115" t="s">
        <v>21102</v>
      </c>
      <c r="B6115" t="s">
        <v>21103</v>
      </c>
      <c r="C6115" t="s">
        <v>21104</v>
      </c>
      <c r="D6115" t="s">
        <v>359</v>
      </c>
      <c r="E6115" t="s">
        <v>16</v>
      </c>
      <c r="F6115">
        <v>28036</v>
      </c>
      <c r="G6115">
        <v>35.498542785600002</v>
      </c>
      <c r="H6115">
        <v>-80.848777771000002</v>
      </c>
      <c r="I6115">
        <v>4.5</v>
      </c>
      <c r="J6115">
        <v>14</v>
      </c>
      <c r="K6115">
        <v>1</v>
      </c>
      <c r="L6115" t="s">
        <v>21105</v>
      </c>
    </row>
    <row r="6116" spans="1:12" x14ac:dyDescent="0.2">
      <c r="A6116" t="s">
        <v>21106</v>
      </c>
      <c r="B6116" t="s">
        <v>21107</v>
      </c>
      <c r="C6116" t="s">
        <v>21108</v>
      </c>
      <c r="D6116" t="s">
        <v>21</v>
      </c>
      <c r="E6116" t="s">
        <v>16</v>
      </c>
      <c r="F6116">
        <v>28217</v>
      </c>
      <c r="G6116">
        <v>35.137097091500003</v>
      </c>
      <c r="H6116">
        <v>-80.908354764400002</v>
      </c>
      <c r="I6116">
        <v>5</v>
      </c>
      <c r="J6116">
        <v>30</v>
      </c>
      <c r="K6116">
        <v>1</v>
      </c>
      <c r="L6116" t="s">
        <v>923</v>
      </c>
    </row>
    <row r="6117" spans="1:12" x14ac:dyDescent="0.2">
      <c r="A6117" t="s">
        <v>21109</v>
      </c>
      <c r="B6117" t="s">
        <v>21110</v>
      </c>
      <c r="C6117" t="s">
        <v>21111</v>
      </c>
      <c r="D6117" t="s">
        <v>135</v>
      </c>
      <c r="E6117" t="s">
        <v>16</v>
      </c>
      <c r="F6117">
        <v>28105</v>
      </c>
      <c r="G6117">
        <v>35.088002600000003</v>
      </c>
      <c r="H6117">
        <v>-80.695840399999994</v>
      </c>
      <c r="I6117">
        <v>3</v>
      </c>
      <c r="J6117">
        <v>15</v>
      </c>
      <c r="K6117">
        <v>1</v>
      </c>
      <c r="L6117" t="s">
        <v>21112</v>
      </c>
    </row>
    <row r="6118" spans="1:12" x14ac:dyDescent="0.2">
      <c r="A6118" t="s">
        <v>21113</v>
      </c>
      <c r="B6118" t="s">
        <v>21114</v>
      </c>
      <c r="C6118" t="s">
        <v>21115</v>
      </c>
      <c r="D6118" t="s">
        <v>26</v>
      </c>
      <c r="E6118" t="s">
        <v>16</v>
      </c>
      <c r="F6118">
        <v>28078</v>
      </c>
      <c r="G6118">
        <v>35.4452736</v>
      </c>
      <c r="H6118">
        <v>-80.862037799999996</v>
      </c>
      <c r="I6118">
        <v>4</v>
      </c>
      <c r="J6118">
        <v>8</v>
      </c>
      <c r="K6118">
        <v>1</v>
      </c>
      <c r="L6118" t="s">
        <v>21116</v>
      </c>
    </row>
    <row r="6119" spans="1:12" x14ac:dyDescent="0.2">
      <c r="A6119" t="s">
        <v>21117</v>
      </c>
      <c r="B6119" t="s">
        <v>2914</v>
      </c>
      <c r="C6119" t="s">
        <v>5182</v>
      </c>
      <c r="D6119" t="s">
        <v>21</v>
      </c>
      <c r="E6119" t="s">
        <v>16</v>
      </c>
      <c r="F6119">
        <v>28270</v>
      </c>
      <c r="G6119">
        <v>35.138977500000003</v>
      </c>
      <c r="H6119">
        <v>-80.732009000000005</v>
      </c>
      <c r="I6119">
        <v>2.5</v>
      </c>
      <c r="J6119">
        <v>44</v>
      </c>
      <c r="K6119">
        <v>1</v>
      </c>
      <c r="L6119" t="s">
        <v>21118</v>
      </c>
    </row>
    <row r="6120" spans="1:12" x14ac:dyDescent="0.2">
      <c r="A6120" t="s">
        <v>21119</v>
      </c>
      <c r="B6120" t="s">
        <v>21120</v>
      </c>
      <c r="C6120" t="s">
        <v>21121</v>
      </c>
      <c r="D6120" t="s">
        <v>21</v>
      </c>
      <c r="E6120" t="s">
        <v>16</v>
      </c>
      <c r="F6120">
        <v>28209</v>
      </c>
      <c r="G6120">
        <v>35.173640800000001</v>
      </c>
      <c r="H6120">
        <v>-80.840556500000005</v>
      </c>
      <c r="I6120">
        <v>3.5</v>
      </c>
      <c r="J6120">
        <v>18</v>
      </c>
      <c r="K6120">
        <v>0</v>
      </c>
      <c r="L6120" t="s">
        <v>21122</v>
      </c>
    </row>
    <row r="6121" spans="1:12" x14ac:dyDescent="0.2">
      <c r="A6121" t="s">
        <v>21123</v>
      </c>
      <c r="B6121" t="s">
        <v>21124</v>
      </c>
      <c r="C6121" t="s">
        <v>19166</v>
      </c>
      <c r="D6121" t="s">
        <v>21</v>
      </c>
      <c r="E6121" t="s">
        <v>16</v>
      </c>
      <c r="F6121">
        <v>28269</v>
      </c>
      <c r="G6121">
        <v>35.349825000000003</v>
      </c>
      <c r="H6121">
        <v>-80.842018899999999</v>
      </c>
      <c r="I6121">
        <v>3.5</v>
      </c>
      <c r="J6121">
        <v>12</v>
      </c>
      <c r="K6121">
        <v>0</v>
      </c>
      <c r="L6121" t="s">
        <v>21125</v>
      </c>
    </row>
    <row r="6122" spans="1:12" x14ac:dyDescent="0.2">
      <c r="A6122" t="s">
        <v>21126</v>
      </c>
      <c r="B6122" t="s">
        <v>21127</v>
      </c>
      <c r="C6122" t="s">
        <v>21128</v>
      </c>
      <c r="D6122" t="s">
        <v>21</v>
      </c>
      <c r="E6122" t="s">
        <v>16</v>
      </c>
      <c r="F6122">
        <v>28209</v>
      </c>
      <c r="G6122">
        <v>35.171956999999999</v>
      </c>
      <c r="H6122">
        <v>-80.848478200000002</v>
      </c>
      <c r="I6122">
        <v>4</v>
      </c>
      <c r="J6122">
        <v>34</v>
      </c>
      <c r="K6122">
        <v>1</v>
      </c>
      <c r="L6122" t="s">
        <v>21129</v>
      </c>
    </row>
    <row r="6123" spans="1:12" x14ac:dyDescent="0.2">
      <c r="A6123" t="s">
        <v>21130</v>
      </c>
      <c r="B6123" t="s">
        <v>21131</v>
      </c>
      <c r="C6123" t="s">
        <v>21132</v>
      </c>
      <c r="D6123" t="s">
        <v>21</v>
      </c>
      <c r="E6123" t="s">
        <v>16</v>
      </c>
      <c r="F6123">
        <v>28227</v>
      </c>
      <c r="G6123">
        <v>35.163167799999997</v>
      </c>
      <c r="H6123">
        <v>-80.741405799999995</v>
      </c>
      <c r="I6123">
        <v>4.5</v>
      </c>
      <c r="J6123">
        <v>25</v>
      </c>
      <c r="K6123">
        <v>1</v>
      </c>
      <c r="L6123" t="s">
        <v>21133</v>
      </c>
    </row>
    <row r="6124" spans="1:12" x14ac:dyDescent="0.2">
      <c r="A6124" t="s">
        <v>21134</v>
      </c>
      <c r="B6124" t="s">
        <v>3981</v>
      </c>
      <c r="C6124" t="s">
        <v>21135</v>
      </c>
      <c r="D6124" t="s">
        <v>21</v>
      </c>
      <c r="E6124" t="s">
        <v>16</v>
      </c>
      <c r="F6124">
        <v>28277</v>
      </c>
      <c r="G6124">
        <v>35.034293699999999</v>
      </c>
      <c r="H6124">
        <v>-80.806330700000004</v>
      </c>
      <c r="I6124">
        <v>3.5</v>
      </c>
      <c r="J6124">
        <v>79</v>
      </c>
      <c r="K6124">
        <v>1</v>
      </c>
      <c r="L6124" t="s">
        <v>21136</v>
      </c>
    </row>
    <row r="6125" spans="1:12" x14ac:dyDescent="0.2">
      <c r="A6125" t="s">
        <v>21137</v>
      </c>
      <c r="B6125" t="s">
        <v>12303</v>
      </c>
      <c r="C6125" t="s">
        <v>21138</v>
      </c>
      <c r="D6125" t="s">
        <v>135</v>
      </c>
      <c r="E6125" t="s">
        <v>16</v>
      </c>
      <c r="F6125">
        <v>28105</v>
      </c>
      <c r="G6125">
        <v>35.133801400000003</v>
      </c>
      <c r="H6125">
        <v>-80.711782700000001</v>
      </c>
      <c r="I6125">
        <v>3</v>
      </c>
      <c r="J6125">
        <v>110</v>
      </c>
      <c r="K6125">
        <v>1</v>
      </c>
      <c r="L6125" t="s">
        <v>21139</v>
      </c>
    </row>
    <row r="6126" spans="1:12" x14ac:dyDescent="0.2">
      <c r="A6126" t="s">
        <v>21140</v>
      </c>
      <c r="B6126" t="s">
        <v>21141</v>
      </c>
      <c r="C6126" t="s">
        <v>21142</v>
      </c>
      <c r="D6126" t="s">
        <v>21</v>
      </c>
      <c r="E6126" t="s">
        <v>16</v>
      </c>
      <c r="F6126">
        <v>28208</v>
      </c>
      <c r="G6126">
        <v>35.232453999999997</v>
      </c>
      <c r="H6126">
        <v>-80.912267</v>
      </c>
      <c r="I6126">
        <v>5</v>
      </c>
      <c r="J6126">
        <v>4</v>
      </c>
      <c r="K6126">
        <v>1</v>
      </c>
      <c r="L6126" t="s">
        <v>21143</v>
      </c>
    </row>
    <row r="6127" spans="1:12" x14ac:dyDescent="0.2">
      <c r="A6127" t="s">
        <v>21144</v>
      </c>
      <c r="B6127" t="s">
        <v>21145</v>
      </c>
      <c r="C6127" t="s">
        <v>21146</v>
      </c>
      <c r="D6127" t="s">
        <v>21</v>
      </c>
      <c r="E6127" t="s">
        <v>16</v>
      </c>
      <c r="F6127">
        <v>28273</v>
      </c>
      <c r="G6127">
        <v>35.113125099999998</v>
      </c>
      <c r="H6127">
        <v>-80.917187699999999</v>
      </c>
      <c r="I6127">
        <v>4.5</v>
      </c>
      <c r="J6127">
        <v>33</v>
      </c>
      <c r="K6127">
        <v>1</v>
      </c>
      <c r="L6127" t="s">
        <v>21147</v>
      </c>
    </row>
    <row r="6128" spans="1:12" x14ac:dyDescent="0.2">
      <c r="A6128" t="s">
        <v>21148</v>
      </c>
      <c r="B6128" t="s">
        <v>15222</v>
      </c>
      <c r="C6128" t="s">
        <v>21149</v>
      </c>
      <c r="D6128" t="s">
        <v>30</v>
      </c>
      <c r="E6128" t="s">
        <v>16</v>
      </c>
      <c r="F6128">
        <v>28054</v>
      </c>
      <c r="G6128">
        <v>35.217115999999997</v>
      </c>
      <c r="H6128">
        <v>-81.157420999999999</v>
      </c>
      <c r="I6128">
        <v>3</v>
      </c>
      <c r="J6128">
        <v>10</v>
      </c>
      <c r="K6128">
        <v>1</v>
      </c>
      <c r="L6128" t="s">
        <v>5827</v>
      </c>
    </row>
    <row r="6129" spans="1:12" x14ac:dyDescent="0.2">
      <c r="A6129" t="s">
        <v>21150</v>
      </c>
      <c r="B6129" t="s">
        <v>21151</v>
      </c>
      <c r="C6129" t="s">
        <v>21152</v>
      </c>
      <c r="D6129" t="s">
        <v>135</v>
      </c>
      <c r="E6129" t="s">
        <v>16</v>
      </c>
      <c r="F6129">
        <v>28105</v>
      </c>
      <c r="G6129">
        <v>35.133850380399998</v>
      </c>
      <c r="H6129">
        <v>-80.709997225199999</v>
      </c>
      <c r="I6129">
        <v>4</v>
      </c>
      <c r="J6129">
        <v>5</v>
      </c>
      <c r="K6129">
        <v>0</v>
      </c>
      <c r="L6129" t="s">
        <v>188</v>
      </c>
    </row>
    <row r="6130" spans="1:12" x14ac:dyDescent="0.2">
      <c r="A6130" t="s">
        <v>21153</v>
      </c>
      <c r="B6130" t="s">
        <v>21154</v>
      </c>
      <c r="C6130" t="s">
        <v>21155</v>
      </c>
      <c r="D6130" t="s">
        <v>21</v>
      </c>
      <c r="E6130" t="s">
        <v>16</v>
      </c>
      <c r="F6130">
        <v>28202</v>
      </c>
      <c r="G6130">
        <v>35.223187600000003</v>
      </c>
      <c r="H6130">
        <v>-80.8466272</v>
      </c>
      <c r="I6130">
        <v>3.5</v>
      </c>
      <c r="J6130">
        <v>173</v>
      </c>
      <c r="K6130">
        <v>1</v>
      </c>
      <c r="L6130" t="s">
        <v>21156</v>
      </c>
    </row>
    <row r="6131" spans="1:12" x14ac:dyDescent="0.2">
      <c r="A6131" t="s">
        <v>21157</v>
      </c>
      <c r="B6131" t="s">
        <v>21158</v>
      </c>
      <c r="C6131" t="s">
        <v>21159</v>
      </c>
      <c r="D6131" t="s">
        <v>21</v>
      </c>
      <c r="E6131" t="s">
        <v>16</v>
      </c>
      <c r="F6131">
        <v>28277</v>
      </c>
      <c r="G6131">
        <v>35.061192200000001</v>
      </c>
      <c r="H6131">
        <v>-80.814550800000006</v>
      </c>
      <c r="I6131">
        <v>4</v>
      </c>
      <c r="J6131">
        <v>9</v>
      </c>
      <c r="K6131">
        <v>1</v>
      </c>
      <c r="L6131" t="s">
        <v>9807</v>
      </c>
    </row>
    <row r="6132" spans="1:12" x14ac:dyDescent="0.2">
      <c r="A6132" t="s">
        <v>21160</v>
      </c>
      <c r="B6132" t="s">
        <v>21161</v>
      </c>
      <c r="C6132" t="s">
        <v>21162</v>
      </c>
      <c r="D6132" t="s">
        <v>21</v>
      </c>
      <c r="E6132" t="s">
        <v>16</v>
      </c>
      <c r="F6132">
        <v>28216</v>
      </c>
      <c r="G6132">
        <v>35.303590712899997</v>
      </c>
      <c r="H6132">
        <v>-80.936940648399997</v>
      </c>
      <c r="I6132">
        <v>3</v>
      </c>
      <c r="J6132">
        <v>59</v>
      </c>
      <c r="K6132">
        <v>1</v>
      </c>
      <c r="L6132" t="s">
        <v>21163</v>
      </c>
    </row>
    <row r="6133" spans="1:12" x14ac:dyDescent="0.2">
      <c r="A6133" t="s">
        <v>21164</v>
      </c>
      <c r="B6133" t="s">
        <v>21165</v>
      </c>
      <c r="C6133" t="s">
        <v>21166</v>
      </c>
      <c r="D6133" t="s">
        <v>21</v>
      </c>
      <c r="E6133" t="s">
        <v>16</v>
      </c>
      <c r="F6133">
        <v>28273</v>
      </c>
      <c r="G6133">
        <v>35.148378000000001</v>
      </c>
      <c r="H6133">
        <v>-80.933047999999999</v>
      </c>
      <c r="I6133">
        <v>3.5</v>
      </c>
      <c r="J6133">
        <v>6</v>
      </c>
      <c r="K6133">
        <v>1</v>
      </c>
      <c r="L6133" t="s">
        <v>21167</v>
      </c>
    </row>
    <row r="6134" spans="1:12" x14ac:dyDescent="0.2">
      <c r="A6134" t="s">
        <v>21168</v>
      </c>
      <c r="B6134" t="s">
        <v>21169</v>
      </c>
      <c r="C6134" t="s">
        <v>21170</v>
      </c>
      <c r="D6134" t="s">
        <v>39</v>
      </c>
      <c r="E6134" t="s">
        <v>16</v>
      </c>
      <c r="F6134">
        <v>28025</v>
      </c>
      <c r="G6134">
        <v>35.446818999999998</v>
      </c>
      <c r="H6134">
        <v>-80.599168500000005</v>
      </c>
      <c r="I6134">
        <v>4</v>
      </c>
      <c r="J6134">
        <v>45</v>
      </c>
      <c r="K6134">
        <v>1</v>
      </c>
      <c r="L6134" t="s">
        <v>21171</v>
      </c>
    </row>
    <row r="6135" spans="1:12" x14ac:dyDescent="0.2">
      <c r="A6135" t="s">
        <v>21172</v>
      </c>
      <c r="B6135" t="s">
        <v>21173</v>
      </c>
      <c r="C6135" t="s">
        <v>552</v>
      </c>
      <c r="D6135" t="s">
        <v>21</v>
      </c>
      <c r="E6135" t="s">
        <v>16</v>
      </c>
      <c r="F6135">
        <v>28208</v>
      </c>
      <c r="G6135">
        <v>35.224223073600001</v>
      </c>
      <c r="H6135">
        <v>-80.940290170599994</v>
      </c>
      <c r="I6135">
        <v>2.5</v>
      </c>
      <c r="J6135">
        <v>64</v>
      </c>
      <c r="K6135">
        <v>1</v>
      </c>
      <c r="L6135" t="s">
        <v>2905</v>
      </c>
    </row>
    <row r="6136" spans="1:12" x14ac:dyDescent="0.2">
      <c r="A6136" t="s">
        <v>21174</v>
      </c>
      <c r="B6136" t="s">
        <v>21175</v>
      </c>
      <c r="C6136" t="s">
        <v>21176</v>
      </c>
      <c r="D6136" t="s">
        <v>26</v>
      </c>
      <c r="E6136" t="s">
        <v>16</v>
      </c>
      <c r="F6136">
        <v>28078</v>
      </c>
      <c r="G6136">
        <v>35.439314500000002</v>
      </c>
      <c r="H6136">
        <v>-80.871894999999995</v>
      </c>
      <c r="I6136">
        <v>2.5</v>
      </c>
      <c r="J6136">
        <v>3</v>
      </c>
      <c r="K6136">
        <v>1</v>
      </c>
      <c r="L6136" t="s">
        <v>21177</v>
      </c>
    </row>
    <row r="6137" spans="1:12" x14ac:dyDescent="0.2">
      <c r="A6137" t="s">
        <v>21178</v>
      </c>
      <c r="B6137" t="s">
        <v>21179</v>
      </c>
      <c r="C6137" t="s">
        <v>21180</v>
      </c>
      <c r="D6137" t="s">
        <v>21</v>
      </c>
      <c r="E6137" t="s">
        <v>16</v>
      </c>
      <c r="F6137">
        <v>28277</v>
      </c>
      <c r="G6137">
        <v>35.095545955299997</v>
      </c>
      <c r="H6137">
        <v>-80.778753022399997</v>
      </c>
      <c r="I6137">
        <v>3</v>
      </c>
      <c r="J6137">
        <v>82</v>
      </c>
      <c r="K6137">
        <v>1</v>
      </c>
      <c r="L6137" t="s">
        <v>14228</v>
      </c>
    </row>
    <row r="6138" spans="1:12" x14ac:dyDescent="0.2">
      <c r="A6138" t="s">
        <v>21181</v>
      </c>
      <c r="B6138" t="s">
        <v>21182</v>
      </c>
      <c r="C6138" t="s">
        <v>21183</v>
      </c>
      <c r="D6138" t="s">
        <v>359</v>
      </c>
      <c r="E6138" t="s">
        <v>16</v>
      </c>
      <c r="F6138">
        <v>28036</v>
      </c>
      <c r="G6138">
        <v>35.5041996</v>
      </c>
      <c r="H6138">
        <v>-80.848417400000002</v>
      </c>
      <c r="I6138">
        <v>4</v>
      </c>
      <c r="J6138">
        <v>4</v>
      </c>
      <c r="K6138">
        <v>1</v>
      </c>
      <c r="L6138" t="s">
        <v>21184</v>
      </c>
    </row>
    <row r="6139" spans="1:12" x14ac:dyDescent="0.2">
      <c r="A6139" t="s">
        <v>21185</v>
      </c>
      <c r="B6139" t="s">
        <v>1407</v>
      </c>
      <c r="C6139" t="s">
        <v>6423</v>
      </c>
      <c r="D6139" t="s">
        <v>21</v>
      </c>
      <c r="E6139" t="s">
        <v>16</v>
      </c>
      <c r="F6139">
        <v>28210</v>
      </c>
      <c r="G6139">
        <v>35.148179904499997</v>
      </c>
      <c r="H6139">
        <v>-80.831608772300001</v>
      </c>
      <c r="I6139">
        <v>2.5</v>
      </c>
      <c r="J6139">
        <v>22</v>
      </c>
      <c r="K6139">
        <v>1</v>
      </c>
      <c r="L6139" t="s">
        <v>21186</v>
      </c>
    </row>
    <row r="6140" spans="1:12" x14ac:dyDescent="0.2">
      <c r="A6140" t="s">
        <v>21187</v>
      </c>
      <c r="B6140" t="s">
        <v>21188</v>
      </c>
      <c r="C6140" t="s">
        <v>21189</v>
      </c>
      <c r="D6140" t="s">
        <v>21</v>
      </c>
      <c r="E6140" t="s">
        <v>16</v>
      </c>
      <c r="F6140">
        <v>28269</v>
      </c>
      <c r="G6140">
        <v>35.345143800000002</v>
      </c>
      <c r="H6140">
        <v>-80.845130900000001</v>
      </c>
      <c r="I6140">
        <v>2.5</v>
      </c>
      <c r="J6140">
        <v>60</v>
      </c>
      <c r="K6140">
        <v>1</v>
      </c>
      <c r="L6140" t="s">
        <v>2804</v>
      </c>
    </row>
    <row r="6141" spans="1:12" x14ac:dyDescent="0.2">
      <c r="A6141" t="s">
        <v>21190</v>
      </c>
      <c r="B6141" t="s">
        <v>21191</v>
      </c>
      <c r="C6141" t="s">
        <v>21192</v>
      </c>
      <c r="D6141" t="s">
        <v>21</v>
      </c>
      <c r="E6141" t="s">
        <v>16</v>
      </c>
      <c r="F6141">
        <v>28277</v>
      </c>
      <c r="G6141">
        <v>35.039439000000002</v>
      </c>
      <c r="H6141">
        <v>-80.794282800000005</v>
      </c>
      <c r="I6141">
        <v>4.5</v>
      </c>
      <c r="J6141">
        <v>40</v>
      </c>
      <c r="K6141">
        <v>1</v>
      </c>
      <c r="L6141" t="s">
        <v>159</v>
      </c>
    </row>
    <row r="6142" spans="1:12" x14ac:dyDescent="0.2">
      <c r="A6142" t="s">
        <v>21193</v>
      </c>
      <c r="B6142" t="s">
        <v>21194</v>
      </c>
      <c r="C6142" t="s">
        <v>21195</v>
      </c>
      <c r="D6142" t="s">
        <v>21</v>
      </c>
      <c r="E6142" t="s">
        <v>16</v>
      </c>
      <c r="F6142">
        <v>28269</v>
      </c>
      <c r="G6142">
        <v>35.369633999999998</v>
      </c>
      <c r="H6142">
        <v>-80.805468000000005</v>
      </c>
      <c r="I6142">
        <v>5</v>
      </c>
      <c r="J6142">
        <v>10</v>
      </c>
      <c r="K6142">
        <v>1</v>
      </c>
      <c r="L6142" t="s">
        <v>21196</v>
      </c>
    </row>
    <row r="6143" spans="1:12" x14ac:dyDescent="0.2">
      <c r="A6143" t="s">
        <v>21197</v>
      </c>
      <c r="B6143" t="s">
        <v>17730</v>
      </c>
      <c r="C6143" t="s">
        <v>21198</v>
      </c>
      <c r="D6143" t="s">
        <v>456</v>
      </c>
      <c r="E6143" t="s">
        <v>16</v>
      </c>
      <c r="F6143">
        <v>28012</v>
      </c>
      <c r="G6143">
        <v>35.250170699999998</v>
      </c>
      <c r="H6143">
        <v>-81.055606600000004</v>
      </c>
      <c r="I6143">
        <v>4.5</v>
      </c>
      <c r="J6143">
        <v>9</v>
      </c>
      <c r="K6143">
        <v>1</v>
      </c>
      <c r="L6143" t="s">
        <v>21199</v>
      </c>
    </row>
    <row r="6144" spans="1:12" x14ac:dyDescent="0.2">
      <c r="A6144" t="s">
        <v>21200</v>
      </c>
      <c r="B6144" t="s">
        <v>2239</v>
      </c>
      <c r="C6144" t="s">
        <v>21201</v>
      </c>
      <c r="D6144" t="s">
        <v>643</v>
      </c>
      <c r="E6144" t="s">
        <v>16</v>
      </c>
      <c r="F6144">
        <v>28104</v>
      </c>
      <c r="G6144">
        <v>35.067500000000003</v>
      </c>
      <c r="H6144">
        <v>-80.678700000000006</v>
      </c>
      <c r="I6144">
        <v>3.5</v>
      </c>
      <c r="J6144">
        <v>5</v>
      </c>
      <c r="K6144">
        <v>1</v>
      </c>
      <c r="L6144" t="s">
        <v>7730</v>
      </c>
    </row>
    <row r="6145" spans="1:12" x14ac:dyDescent="0.2">
      <c r="A6145" t="s">
        <v>21202</v>
      </c>
      <c r="B6145" t="s">
        <v>8850</v>
      </c>
      <c r="C6145" t="s">
        <v>21203</v>
      </c>
      <c r="D6145" t="s">
        <v>21</v>
      </c>
      <c r="E6145" t="s">
        <v>16</v>
      </c>
      <c r="F6145">
        <v>28273</v>
      </c>
      <c r="G6145">
        <v>35.103823348399999</v>
      </c>
      <c r="H6145">
        <v>-80.877683230000002</v>
      </c>
      <c r="I6145">
        <v>3</v>
      </c>
      <c r="J6145">
        <v>5</v>
      </c>
      <c r="K6145">
        <v>1</v>
      </c>
      <c r="L6145" t="s">
        <v>21204</v>
      </c>
    </row>
    <row r="6146" spans="1:12" x14ac:dyDescent="0.2">
      <c r="A6146" t="s">
        <v>21205</v>
      </c>
      <c r="B6146" t="s">
        <v>21206</v>
      </c>
      <c r="C6146" t="s">
        <v>21207</v>
      </c>
      <c r="D6146" t="s">
        <v>21</v>
      </c>
      <c r="E6146" t="s">
        <v>16</v>
      </c>
      <c r="F6146">
        <v>28269</v>
      </c>
      <c r="G6146">
        <v>35.342846899999998</v>
      </c>
      <c r="H6146">
        <v>-80.801895900000005</v>
      </c>
      <c r="I6146">
        <v>5</v>
      </c>
      <c r="J6146">
        <v>3</v>
      </c>
      <c r="K6146">
        <v>1</v>
      </c>
      <c r="L6146" t="s">
        <v>3082</v>
      </c>
    </row>
    <row r="6147" spans="1:12" x14ac:dyDescent="0.2">
      <c r="A6147" t="s">
        <v>21208</v>
      </c>
      <c r="B6147" t="s">
        <v>21209</v>
      </c>
      <c r="C6147" t="s">
        <v>21210</v>
      </c>
      <c r="D6147" t="s">
        <v>21</v>
      </c>
      <c r="E6147" t="s">
        <v>16</v>
      </c>
      <c r="F6147">
        <v>28273</v>
      </c>
      <c r="G6147">
        <v>35.117589000000002</v>
      </c>
      <c r="H6147">
        <v>-80.960363999999998</v>
      </c>
      <c r="I6147">
        <v>3.5</v>
      </c>
      <c r="J6147">
        <v>3</v>
      </c>
      <c r="K6147">
        <v>1</v>
      </c>
      <c r="L6147" t="s">
        <v>8230</v>
      </c>
    </row>
    <row r="6148" spans="1:12" x14ac:dyDescent="0.2">
      <c r="A6148" t="s">
        <v>21211</v>
      </c>
      <c r="B6148" t="s">
        <v>8455</v>
      </c>
      <c r="C6148" t="s">
        <v>21212</v>
      </c>
      <c r="D6148" t="s">
        <v>21</v>
      </c>
      <c r="E6148" t="s">
        <v>16</v>
      </c>
      <c r="F6148">
        <v>28204</v>
      </c>
      <c r="G6148">
        <v>35.2154527</v>
      </c>
      <c r="H6148">
        <v>-80.833929600000005</v>
      </c>
      <c r="I6148">
        <v>3.5</v>
      </c>
      <c r="J6148">
        <v>9</v>
      </c>
      <c r="K6148">
        <v>1</v>
      </c>
      <c r="L6148" t="s">
        <v>2652</v>
      </c>
    </row>
    <row r="6149" spans="1:12" x14ac:dyDescent="0.2">
      <c r="A6149" t="s">
        <v>21213</v>
      </c>
      <c r="B6149" t="s">
        <v>21214</v>
      </c>
      <c r="C6149" t="s">
        <v>21215</v>
      </c>
      <c r="D6149" t="s">
        <v>30</v>
      </c>
      <c r="E6149" t="s">
        <v>16</v>
      </c>
      <c r="F6149">
        <v>28053</v>
      </c>
      <c r="G6149">
        <v>35.257868999999999</v>
      </c>
      <c r="H6149">
        <v>-81.186772000000005</v>
      </c>
      <c r="I6149">
        <v>4.5</v>
      </c>
      <c r="J6149">
        <v>3</v>
      </c>
      <c r="K6149">
        <v>1</v>
      </c>
      <c r="L6149" t="s">
        <v>18184</v>
      </c>
    </row>
    <row r="6150" spans="1:12" x14ac:dyDescent="0.2">
      <c r="A6150" t="s">
        <v>21216</v>
      </c>
      <c r="B6150" t="s">
        <v>9521</v>
      </c>
      <c r="C6150" t="s">
        <v>21217</v>
      </c>
      <c r="D6150" t="s">
        <v>15</v>
      </c>
      <c r="E6150" t="s">
        <v>16</v>
      </c>
      <c r="F6150">
        <v>28031</v>
      </c>
      <c r="G6150">
        <v>35.478808999999998</v>
      </c>
      <c r="H6150">
        <v>-80.893360000000001</v>
      </c>
      <c r="I6150">
        <v>3.5</v>
      </c>
      <c r="J6150">
        <v>3</v>
      </c>
      <c r="K6150">
        <v>0</v>
      </c>
      <c r="L6150" t="s">
        <v>21218</v>
      </c>
    </row>
    <row r="6151" spans="1:12" x14ac:dyDescent="0.2">
      <c r="A6151" t="s">
        <v>21219</v>
      </c>
      <c r="B6151" t="s">
        <v>21220</v>
      </c>
      <c r="C6151" t="s">
        <v>21221</v>
      </c>
      <c r="D6151" t="s">
        <v>643</v>
      </c>
      <c r="E6151" t="s">
        <v>16</v>
      </c>
      <c r="F6151">
        <v>28079</v>
      </c>
      <c r="G6151">
        <v>35.080353500000001</v>
      </c>
      <c r="H6151">
        <v>-80.656123600000001</v>
      </c>
      <c r="I6151">
        <v>3</v>
      </c>
      <c r="J6151">
        <v>4</v>
      </c>
      <c r="K6151">
        <v>1</v>
      </c>
      <c r="L6151" t="s">
        <v>21222</v>
      </c>
    </row>
    <row r="6152" spans="1:12" x14ac:dyDescent="0.2">
      <c r="A6152" t="s">
        <v>21223</v>
      </c>
      <c r="B6152" t="s">
        <v>21224</v>
      </c>
      <c r="C6152" t="s">
        <v>21225</v>
      </c>
      <c r="D6152" t="s">
        <v>21</v>
      </c>
      <c r="E6152" t="s">
        <v>16</v>
      </c>
      <c r="F6152">
        <v>28217</v>
      </c>
      <c r="G6152">
        <v>35.152452872600001</v>
      </c>
      <c r="H6152">
        <v>-80.876582041399999</v>
      </c>
      <c r="I6152">
        <v>4</v>
      </c>
      <c r="J6152">
        <v>13</v>
      </c>
      <c r="K6152">
        <v>1</v>
      </c>
      <c r="L6152" t="s">
        <v>21226</v>
      </c>
    </row>
    <row r="6153" spans="1:12" x14ac:dyDescent="0.2">
      <c r="A6153" t="s">
        <v>21227</v>
      </c>
      <c r="B6153" t="s">
        <v>9857</v>
      </c>
      <c r="C6153" t="s">
        <v>21228</v>
      </c>
      <c r="D6153" t="s">
        <v>21</v>
      </c>
      <c r="E6153" t="s">
        <v>16</v>
      </c>
      <c r="F6153">
        <v>28215</v>
      </c>
      <c r="G6153">
        <v>35.257984700000002</v>
      </c>
      <c r="H6153">
        <v>-80.735689899999997</v>
      </c>
      <c r="I6153">
        <v>3</v>
      </c>
      <c r="J6153">
        <v>6</v>
      </c>
      <c r="K6153">
        <v>1</v>
      </c>
      <c r="L6153" t="s">
        <v>8703</v>
      </c>
    </row>
    <row r="6154" spans="1:12" x14ac:dyDescent="0.2">
      <c r="A6154" t="s">
        <v>21229</v>
      </c>
      <c r="B6154" t="s">
        <v>21230</v>
      </c>
      <c r="C6154" t="s">
        <v>21231</v>
      </c>
      <c r="D6154" t="s">
        <v>21</v>
      </c>
      <c r="E6154" t="s">
        <v>16</v>
      </c>
      <c r="F6154">
        <v>28210</v>
      </c>
      <c r="G6154">
        <v>35.150471000000003</v>
      </c>
      <c r="H6154">
        <v>-80.837428000000003</v>
      </c>
      <c r="I6154">
        <v>2</v>
      </c>
      <c r="J6154">
        <v>7</v>
      </c>
      <c r="K6154">
        <v>1</v>
      </c>
      <c r="L6154" t="s">
        <v>11209</v>
      </c>
    </row>
    <row r="6155" spans="1:12" x14ac:dyDescent="0.2">
      <c r="A6155" t="s">
        <v>21232</v>
      </c>
      <c r="B6155" t="s">
        <v>21233</v>
      </c>
      <c r="C6155" t="s">
        <v>21234</v>
      </c>
      <c r="D6155" t="s">
        <v>21</v>
      </c>
      <c r="E6155" t="s">
        <v>16</v>
      </c>
      <c r="F6155">
        <v>28277</v>
      </c>
      <c r="G6155">
        <v>35.062000430300003</v>
      </c>
      <c r="H6155">
        <v>-80.7730200508</v>
      </c>
      <c r="I6155">
        <v>4.5</v>
      </c>
      <c r="J6155">
        <v>150</v>
      </c>
      <c r="K6155">
        <v>1</v>
      </c>
      <c r="L6155" t="s">
        <v>21235</v>
      </c>
    </row>
    <row r="6156" spans="1:12" x14ac:dyDescent="0.2">
      <c r="A6156" t="s">
        <v>21236</v>
      </c>
      <c r="B6156" t="s">
        <v>21237</v>
      </c>
      <c r="C6156" t="s">
        <v>21238</v>
      </c>
      <c r="D6156" t="s">
        <v>39</v>
      </c>
      <c r="E6156" t="s">
        <v>16</v>
      </c>
      <c r="F6156">
        <v>28027</v>
      </c>
      <c r="G6156">
        <v>35.403860700000003</v>
      </c>
      <c r="H6156">
        <v>-80.609122799999994</v>
      </c>
      <c r="I6156">
        <v>3.5</v>
      </c>
      <c r="J6156">
        <v>4</v>
      </c>
      <c r="K6156">
        <v>1</v>
      </c>
      <c r="L6156" t="s">
        <v>1319</v>
      </c>
    </row>
    <row r="6157" spans="1:12" x14ac:dyDescent="0.2">
      <c r="A6157" t="s">
        <v>21239</v>
      </c>
      <c r="B6157" t="s">
        <v>16974</v>
      </c>
      <c r="C6157" t="s">
        <v>21240</v>
      </c>
      <c r="D6157" t="s">
        <v>26</v>
      </c>
      <c r="E6157" t="s">
        <v>16</v>
      </c>
      <c r="F6157">
        <v>28078</v>
      </c>
      <c r="G6157">
        <v>35.446240299999999</v>
      </c>
      <c r="H6157">
        <v>-80.879243900000006</v>
      </c>
      <c r="I6157">
        <v>3</v>
      </c>
      <c r="J6157">
        <v>54</v>
      </c>
      <c r="K6157">
        <v>1</v>
      </c>
      <c r="L6157" t="s">
        <v>21241</v>
      </c>
    </row>
    <row r="6158" spans="1:12" x14ac:dyDescent="0.2">
      <c r="A6158" t="s">
        <v>21242</v>
      </c>
      <c r="B6158" t="s">
        <v>641</v>
      </c>
      <c r="C6158" t="s">
        <v>21243</v>
      </c>
      <c r="D6158" t="s">
        <v>30</v>
      </c>
      <c r="E6158" t="s">
        <v>16</v>
      </c>
      <c r="F6158">
        <v>28052</v>
      </c>
      <c r="G6158">
        <v>35.2332157624</v>
      </c>
      <c r="H6158">
        <v>-81.170374373900003</v>
      </c>
      <c r="I6158">
        <v>2</v>
      </c>
      <c r="J6158">
        <v>8</v>
      </c>
      <c r="K6158">
        <v>1</v>
      </c>
      <c r="L6158" t="s">
        <v>21244</v>
      </c>
    </row>
    <row r="6159" spans="1:12" x14ac:dyDescent="0.2">
      <c r="A6159" t="s">
        <v>21245</v>
      </c>
      <c r="B6159" t="s">
        <v>21246</v>
      </c>
      <c r="C6159" t="s">
        <v>21247</v>
      </c>
      <c r="D6159" t="s">
        <v>135</v>
      </c>
      <c r="E6159" t="s">
        <v>16</v>
      </c>
      <c r="F6159">
        <v>28105</v>
      </c>
      <c r="G6159">
        <v>35.1273070441</v>
      </c>
      <c r="H6159">
        <v>-80.706968236899996</v>
      </c>
      <c r="I6159">
        <v>4.5</v>
      </c>
      <c r="J6159">
        <v>14</v>
      </c>
      <c r="K6159">
        <v>1</v>
      </c>
      <c r="L6159" t="s">
        <v>9274</v>
      </c>
    </row>
    <row r="6160" spans="1:12" x14ac:dyDescent="0.2">
      <c r="A6160" t="s">
        <v>21248</v>
      </c>
      <c r="B6160" t="s">
        <v>21249</v>
      </c>
      <c r="C6160" t="s">
        <v>21250</v>
      </c>
      <c r="D6160" t="s">
        <v>21</v>
      </c>
      <c r="E6160" t="s">
        <v>16</v>
      </c>
      <c r="F6160">
        <v>28262</v>
      </c>
      <c r="G6160">
        <v>35.280491499999997</v>
      </c>
      <c r="H6160">
        <v>-80.792917200000005</v>
      </c>
      <c r="I6160">
        <v>3.5</v>
      </c>
      <c r="J6160">
        <v>23</v>
      </c>
      <c r="K6160">
        <v>0</v>
      </c>
      <c r="L6160" t="s">
        <v>3257</v>
      </c>
    </row>
    <row r="6161" spans="1:12" x14ac:dyDescent="0.2">
      <c r="A6161" t="s">
        <v>21251</v>
      </c>
      <c r="B6161" t="s">
        <v>20075</v>
      </c>
      <c r="C6161" t="s">
        <v>6204</v>
      </c>
      <c r="D6161" t="s">
        <v>21</v>
      </c>
      <c r="E6161" t="s">
        <v>16</v>
      </c>
      <c r="F6161">
        <v>28262</v>
      </c>
      <c r="G6161">
        <v>35.312181477199999</v>
      </c>
      <c r="H6161">
        <v>-80.745840931700002</v>
      </c>
      <c r="I6161">
        <v>3.5</v>
      </c>
      <c r="J6161">
        <v>72</v>
      </c>
      <c r="K6161">
        <v>1</v>
      </c>
      <c r="L6161" t="s">
        <v>21252</v>
      </c>
    </row>
    <row r="6162" spans="1:12" x14ac:dyDescent="0.2">
      <c r="A6162" t="s">
        <v>21253</v>
      </c>
      <c r="B6162" t="s">
        <v>21254</v>
      </c>
      <c r="C6162" t="s">
        <v>21255</v>
      </c>
      <c r="D6162" t="s">
        <v>21</v>
      </c>
      <c r="E6162" t="s">
        <v>16</v>
      </c>
      <c r="F6162">
        <v>28262</v>
      </c>
      <c r="G6162">
        <v>35.309226000000002</v>
      </c>
      <c r="H6162">
        <v>-80.749288000000007</v>
      </c>
      <c r="I6162">
        <v>4</v>
      </c>
      <c r="J6162">
        <v>113</v>
      </c>
      <c r="K6162">
        <v>1</v>
      </c>
      <c r="L6162" t="s">
        <v>21256</v>
      </c>
    </row>
    <row r="6163" spans="1:12" x14ac:dyDescent="0.2">
      <c r="A6163" t="s">
        <v>21257</v>
      </c>
      <c r="B6163" t="s">
        <v>121</v>
      </c>
      <c r="C6163" t="s">
        <v>21258</v>
      </c>
      <c r="D6163" t="s">
        <v>643</v>
      </c>
      <c r="E6163" t="s">
        <v>16</v>
      </c>
      <c r="F6163">
        <v>28079</v>
      </c>
      <c r="G6163">
        <v>35.082366100000002</v>
      </c>
      <c r="H6163">
        <v>-80.659958700000004</v>
      </c>
      <c r="I6163">
        <v>3</v>
      </c>
      <c r="J6163">
        <v>7</v>
      </c>
      <c r="K6163">
        <v>1</v>
      </c>
      <c r="L6163" t="s">
        <v>1095</v>
      </c>
    </row>
    <row r="6164" spans="1:12" x14ac:dyDescent="0.2">
      <c r="A6164" t="s">
        <v>21259</v>
      </c>
      <c r="B6164" t="s">
        <v>21260</v>
      </c>
      <c r="C6164" t="s">
        <v>14850</v>
      </c>
      <c r="D6164" t="s">
        <v>21</v>
      </c>
      <c r="E6164" t="s">
        <v>16</v>
      </c>
      <c r="F6164">
        <v>28202</v>
      </c>
      <c r="G6164">
        <v>35.222808174900003</v>
      </c>
      <c r="H6164">
        <v>-80.832574367500001</v>
      </c>
      <c r="I6164">
        <v>1</v>
      </c>
      <c r="J6164">
        <v>3</v>
      </c>
      <c r="K6164">
        <v>1</v>
      </c>
      <c r="L6164" t="s">
        <v>21261</v>
      </c>
    </row>
    <row r="6165" spans="1:12" x14ac:dyDescent="0.2">
      <c r="A6165" t="s">
        <v>21262</v>
      </c>
      <c r="B6165" t="s">
        <v>21263</v>
      </c>
      <c r="C6165" t="s">
        <v>21264</v>
      </c>
      <c r="D6165" t="s">
        <v>21</v>
      </c>
      <c r="E6165" t="s">
        <v>16</v>
      </c>
      <c r="F6165">
        <v>28210</v>
      </c>
      <c r="G6165">
        <v>35.141103899999997</v>
      </c>
      <c r="H6165">
        <v>-80.852568599999998</v>
      </c>
      <c r="I6165">
        <v>4</v>
      </c>
      <c r="J6165">
        <v>4</v>
      </c>
      <c r="K6165">
        <v>1</v>
      </c>
      <c r="L6165" t="s">
        <v>569</v>
      </c>
    </row>
    <row r="6166" spans="1:12" x14ac:dyDescent="0.2">
      <c r="A6166" t="s">
        <v>21265</v>
      </c>
      <c r="B6166" t="s">
        <v>21266</v>
      </c>
      <c r="C6166" t="s">
        <v>21267</v>
      </c>
      <c r="D6166" t="s">
        <v>21</v>
      </c>
      <c r="E6166" t="s">
        <v>16</v>
      </c>
      <c r="F6166">
        <v>28269</v>
      </c>
      <c r="G6166">
        <v>35.334001999999998</v>
      </c>
      <c r="H6166">
        <v>-80.826046000000005</v>
      </c>
      <c r="I6166">
        <v>5</v>
      </c>
      <c r="J6166">
        <v>8</v>
      </c>
      <c r="K6166">
        <v>1</v>
      </c>
      <c r="L6166" t="s">
        <v>21268</v>
      </c>
    </row>
    <row r="6167" spans="1:12" x14ac:dyDescent="0.2">
      <c r="A6167" t="s">
        <v>21269</v>
      </c>
      <c r="B6167" t="s">
        <v>21270</v>
      </c>
      <c r="C6167" t="s">
        <v>21271</v>
      </c>
      <c r="D6167" t="s">
        <v>21</v>
      </c>
      <c r="E6167" t="s">
        <v>16</v>
      </c>
      <c r="F6167">
        <v>28215</v>
      </c>
      <c r="G6167">
        <v>35.2575462</v>
      </c>
      <c r="H6167">
        <v>-80.735118700000001</v>
      </c>
      <c r="I6167">
        <v>4</v>
      </c>
      <c r="J6167">
        <v>7</v>
      </c>
      <c r="K6167">
        <v>1</v>
      </c>
      <c r="L6167" t="s">
        <v>176</v>
      </c>
    </row>
    <row r="6168" spans="1:12" x14ac:dyDescent="0.2">
      <c r="A6168" t="s">
        <v>21272</v>
      </c>
      <c r="B6168" t="s">
        <v>202</v>
      </c>
      <c r="C6168" t="s">
        <v>21273</v>
      </c>
      <c r="D6168" t="s">
        <v>21</v>
      </c>
      <c r="E6168" t="s">
        <v>16</v>
      </c>
      <c r="F6168">
        <v>28277</v>
      </c>
      <c r="G6168">
        <v>35.097925799999999</v>
      </c>
      <c r="H6168">
        <v>-80.780702199999993</v>
      </c>
      <c r="I6168">
        <v>3.5</v>
      </c>
      <c r="J6168">
        <v>5</v>
      </c>
      <c r="K6168">
        <v>1</v>
      </c>
      <c r="L6168" t="s">
        <v>16964</v>
      </c>
    </row>
    <row r="6169" spans="1:12" x14ac:dyDescent="0.2">
      <c r="A6169" t="s">
        <v>21274</v>
      </c>
      <c r="B6169" t="s">
        <v>21275</v>
      </c>
      <c r="C6169" t="s">
        <v>21276</v>
      </c>
      <c r="D6169" t="s">
        <v>601</v>
      </c>
      <c r="E6169" t="s">
        <v>16</v>
      </c>
      <c r="F6169">
        <v>28081</v>
      </c>
      <c r="G6169">
        <v>35.482435323200001</v>
      </c>
      <c r="H6169">
        <v>-80.627150349299995</v>
      </c>
      <c r="I6169">
        <v>3</v>
      </c>
      <c r="J6169">
        <v>46</v>
      </c>
      <c r="K6169">
        <v>1</v>
      </c>
      <c r="L6169" t="s">
        <v>12495</v>
      </c>
    </row>
    <row r="6170" spans="1:12" x14ac:dyDescent="0.2">
      <c r="A6170" t="s">
        <v>21277</v>
      </c>
      <c r="B6170" t="s">
        <v>21278</v>
      </c>
      <c r="C6170" t="s">
        <v>21279</v>
      </c>
      <c r="D6170" t="s">
        <v>456</v>
      </c>
      <c r="E6170" t="s">
        <v>16</v>
      </c>
      <c r="F6170">
        <v>28012</v>
      </c>
      <c r="G6170">
        <v>35.253448599999999</v>
      </c>
      <c r="H6170">
        <v>-81.026682399999999</v>
      </c>
      <c r="I6170">
        <v>3</v>
      </c>
      <c r="J6170">
        <v>25</v>
      </c>
      <c r="K6170">
        <v>1</v>
      </c>
      <c r="L6170" t="s">
        <v>21280</v>
      </c>
    </row>
    <row r="6171" spans="1:12" x14ac:dyDescent="0.2">
      <c r="A6171" t="e">
        <f>-hTlljcZfYbLuv9pInIZhg</f>
        <v>#NAME?</v>
      </c>
      <c r="B6171" t="s">
        <v>21281</v>
      </c>
      <c r="C6171" t="s">
        <v>21282</v>
      </c>
      <c r="D6171" t="s">
        <v>21</v>
      </c>
      <c r="E6171" t="s">
        <v>16</v>
      </c>
      <c r="F6171">
        <v>28208</v>
      </c>
      <c r="G6171">
        <v>35.236271000000002</v>
      </c>
      <c r="H6171">
        <v>-80.878585999999999</v>
      </c>
      <c r="I6171">
        <v>4</v>
      </c>
      <c r="J6171">
        <v>13</v>
      </c>
      <c r="K6171">
        <v>1</v>
      </c>
      <c r="L6171" t="s">
        <v>2394</v>
      </c>
    </row>
    <row r="6172" spans="1:12" x14ac:dyDescent="0.2">
      <c r="A6172" t="s">
        <v>21283</v>
      </c>
      <c r="B6172" t="s">
        <v>21284</v>
      </c>
      <c r="C6172" t="s">
        <v>21285</v>
      </c>
      <c r="D6172" t="s">
        <v>21</v>
      </c>
      <c r="E6172" t="s">
        <v>16</v>
      </c>
      <c r="F6172">
        <v>28217</v>
      </c>
      <c r="G6172">
        <v>35.176386600000001</v>
      </c>
      <c r="H6172">
        <v>-80.880000300000006</v>
      </c>
      <c r="I6172">
        <v>4.5</v>
      </c>
      <c r="J6172">
        <v>3</v>
      </c>
      <c r="K6172">
        <v>0</v>
      </c>
      <c r="L6172" t="s">
        <v>21286</v>
      </c>
    </row>
    <row r="6173" spans="1:12" x14ac:dyDescent="0.2">
      <c r="A6173" t="s">
        <v>21287</v>
      </c>
      <c r="B6173" t="s">
        <v>21288</v>
      </c>
      <c r="C6173" t="s">
        <v>21289</v>
      </c>
      <c r="D6173" t="s">
        <v>21</v>
      </c>
      <c r="E6173" t="s">
        <v>16</v>
      </c>
      <c r="F6173">
        <v>28208</v>
      </c>
      <c r="G6173">
        <v>35.225164200000002</v>
      </c>
      <c r="H6173">
        <v>-80.902863699999997</v>
      </c>
      <c r="I6173">
        <v>4.5</v>
      </c>
      <c r="J6173">
        <v>3</v>
      </c>
      <c r="K6173">
        <v>1</v>
      </c>
      <c r="L6173" t="s">
        <v>457</v>
      </c>
    </row>
    <row r="6174" spans="1:12" x14ac:dyDescent="0.2">
      <c r="A6174" t="s">
        <v>21290</v>
      </c>
      <c r="B6174" t="s">
        <v>20223</v>
      </c>
      <c r="C6174" t="s">
        <v>21291</v>
      </c>
      <c r="D6174" t="s">
        <v>26</v>
      </c>
      <c r="E6174" t="s">
        <v>16</v>
      </c>
      <c r="F6174">
        <v>28078</v>
      </c>
      <c r="G6174">
        <v>35.440326499999998</v>
      </c>
      <c r="H6174">
        <v>-80.870684499999996</v>
      </c>
      <c r="I6174">
        <v>3</v>
      </c>
      <c r="J6174">
        <v>66</v>
      </c>
      <c r="K6174">
        <v>1</v>
      </c>
      <c r="L6174" t="s">
        <v>20224</v>
      </c>
    </row>
    <row r="6175" spans="1:12" x14ac:dyDescent="0.2">
      <c r="A6175" t="s">
        <v>21292</v>
      </c>
      <c r="B6175" t="s">
        <v>5411</v>
      </c>
      <c r="C6175" t="s">
        <v>21293</v>
      </c>
      <c r="D6175" t="s">
        <v>21</v>
      </c>
      <c r="E6175" t="s">
        <v>16</v>
      </c>
      <c r="F6175">
        <v>28217</v>
      </c>
      <c r="G6175">
        <v>35.137163700000002</v>
      </c>
      <c r="H6175">
        <v>-80.904743400000001</v>
      </c>
      <c r="I6175">
        <v>2</v>
      </c>
      <c r="J6175">
        <v>42</v>
      </c>
      <c r="K6175">
        <v>1</v>
      </c>
      <c r="L6175" t="s">
        <v>21294</v>
      </c>
    </row>
    <row r="6176" spans="1:12" x14ac:dyDescent="0.2">
      <c r="A6176" t="s">
        <v>21295</v>
      </c>
      <c r="B6176" t="s">
        <v>21296</v>
      </c>
      <c r="C6176" t="s">
        <v>21297</v>
      </c>
      <c r="D6176" t="s">
        <v>39</v>
      </c>
      <c r="E6176" t="s">
        <v>16</v>
      </c>
      <c r="F6176">
        <v>28027</v>
      </c>
      <c r="G6176">
        <v>35.421209099999999</v>
      </c>
      <c r="H6176">
        <v>-80.615842700000002</v>
      </c>
      <c r="I6176">
        <v>3.5</v>
      </c>
      <c r="J6176">
        <v>9</v>
      </c>
      <c r="K6176">
        <v>1</v>
      </c>
      <c r="L6176" t="s">
        <v>19997</v>
      </c>
    </row>
    <row r="6177" spans="1:12" x14ac:dyDescent="0.2">
      <c r="A6177" t="s">
        <v>21298</v>
      </c>
      <c r="B6177" t="s">
        <v>21299</v>
      </c>
      <c r="D6177" t="s">
        <v>21</v>
      </c>
      <c r="E6177" t="s">
        <v>16</v>
      </c>
      <c r="F6177">
        <v>28211</v>
      </c>
      <c r="G6177">
        <v>35.166003199999999</v>
      </c>
      <c r="H6177">
        <v>-80.7934798</v>
      </c>
      <c r="I6177">
        <v>5</v>
      </c>
      <c r="J6177">
        <v>3</v>
      </c>
      <c r="K6177">
        <v>1</v>
      </c>
      <c r="L6177" t="s">
        <v>21300</v>
      </c>
    </row>
    <row r="6178" spans="1:12" x14ac:dyDescent="0.2">
      <c r="A6178" t="s">
        <v>21301</v>
      </c>
      <c r="B6178" t="s">
        <v>21302</v>
      </c>
      <c r="C6178" t="s">
        <v>21303</v>
      </c>
      <c r="D6178" t="s">
        <v>21</v>
      </c>
      <c r="E6178" t="s">
        <v>16</v>
      </c>
      <c r="F6178">
        <v>28226</v>
      </c>
      <c r="G6178">
        <v>35.145932000000002</v>
      </c>
      <c r="H6178">
        <v>-80.817768999999998</v>
      </c>
      <c r="I6178">
        <v>2.5</v>
      </c>
      <c r="J6178">
        <v>10</v>
      </c>
      <c r="K6178">
        <v>1</v>
      </c>
      <c r="L6178" t="s">
        <v>256</v>
      </c>
    </row>
    <row r="6179" spans="1:12" x14ac:dyDescent="0.2">
      <c r="A6179" t="s">
        <v>21304</v>
      </c>
      <c r="B6179" t="s">
        <v>21305</v>
      </c>
      <c r="C6179" t="s">
        <v>21306</v>
      </c>
      <c r="D6179" t="s">
        <v>15</v>
      </c>
      <c r="E6179" t="s">
        <v>16</v>
      </c>
      <c r="F6179">
        <v>28031</v>
      </c>
      <c r="G6179">
        <v>35.4780242</v>
      </c>
      <c r="H6179">
        <v>-80.8875429</v>
      </c>
      <c r="I6179">
        <v>3.5</v>
      </c>
      <c r="J6179">
        <v>13</v>
      </c>
      <c r="K6179">
        <v>1</v>
      </c>
      <c r="L6179" t="s">
        <v>21307</v>
      </c>
    </row>
    <row r="6180" spans="1:12" x14ac:dyDescent="0.2">
      <c r="A6180" t="s">
        <v>21308</v>
      </c>
      <c r="B6180" t="s">
        <v>21309</v>
      </c>
      <c r="C6180" t="s">
        <v>21310</v>
      </c>
      <c r="D6180" t="s">
        <v>21</v>
      </c>
      <c r="E6180" t="s">
        <v>16</v>
      </c>
      <c r="F6180">
        <v>28277</v>
      </c>
      <c r="G6180">
        <v>35.056619300000001</v>
      </c>
      <c r="H6180">
        <v>-80.856027800000007</v>
      </c>
      <c r="I6180">
        <v>2</v>
      </c>
      <c r="J6180">
        <v>3</v>
      </c>
      <c r="K6180">
        <v>1</v>
      </c>
      <c r="L6180" t="s">
        <v>21311</v>
      </c>
    </row>
    <row r="6181" spans="1:12" x14ac:dyDescent="0.2">
      <c r="A6181" t="s">
        <v>21312</v>
      </c>
      <c r="B6181" t="s">
        <v>21313</v>
      </c>
      <c r="C6181" t="s">
        <v>21314</v>
      </c>
      <c r="D6181" t="s">
        <v>26</v>
      </c>
      <c r="E6181" t="s">
        <v>16</v>
      </c>
      <c r="F6181">
        <v>28078</v>
      </c>
      <c r="G6181">
        <v>35.443376999999998</v>
      </c>
      <c r="H6181">
        <v>-80.863852699999995</v>
      </c>
      <c r="I6181">
        <v>3.5</v>
      </c>
      <c r="J6181">
        <v>29</v>
      </c>
      <c r="K6181">
        <v>1</v>
      </c>
      <c r="L6181" t="s">
        <v>21315</v>
      </c>
    </row>
    <row r="6182" spans="1:12" x14ac:dyDescent="0.2">
      <c r="A6182" t="s">
        <v>21316</v>
      </c>
      <c r="B6182" t="s">
        <v>21317</v>
      </c>
      <c r="C6182" t="s">
        <v>21318</v>
      </c>
      <c r="D6182" t="s">
        <v>167</v>
      </c>
      <c r="E6182" t="s">
        <v>16</v>
      </c>
      <c r="F6182">
        <v>28075</v>
      </c>
      <c r="G6182">
        <v>35.321719999999999</v>
      </c>
      <c r="H6182">
        <v>-80.651584999999997</v>
      </c>
      <c r="I6182">
        <v>4.5</v>
      </c>
      <c r="J6182">
        <v>13</v>
      </c>
      <c r="K6182">
        <v>1</v>
      </c>
      <c r="L6182" t="s">
        <v>21319</v>
      </c>
    </row>
    <row r="6183" spans="1:12" x14ac:dyDescent="0.2">
      <c r="A6183" t="s">
        <v>21320</v>
      </c>
      <c r="B6183" t="s">
        <v>21321</v>
      </c>
      <c r="C6183" t="s">
        <v>21322</v>
      </c>
      <c r="D6183" t="s">
        <v>21</v>
      </c>
      <c r="E6183" t="s">
        <v>16</v>
      </c>
      <c r="F6183">
        <v>28214</v>
      </c>
      <c r="G6183">
        <v>35.337026399999999</v>
      </c>
      <c r="H6183">
        <v>-80.968700400000003</v>
      </c>
      <c r="I6183">
        <v>1</v>
      </c>
      <c r="J6183">
        <v>3</v>
      </c>
      <c r="K6183">
        <v>1</v>
      </c>
      <c r="L6183" t="s">
        <v>21323</v>
      </c>
    </row>
    <row r="6184" spans="1:12" x14ac:dyDescent="0.2">
      <c r="A6184" t="s">
        <v>21324</v>
      </c>
      <c r="B6184" t="s">
        <v>21325</v>
      </c>
      <c r="C6184" t="s">
        <v>21326</v>
      </c>
      <c r="D6184" t="s">
        <v>26</v>
      </c>
      <c r="E6184" t="s">
        <v>16</v>
      </c>
      <c r="F6184">
        <v>28078</v>
      </c>
      <c r="G6184">
        <v>35.4414169</v>
      </c>
      <c r="H6184">
        <v>-80.862505400000003</v>
      </c>
      <c r="I6184">
        <v>3.5</v>
      </c>
      <c r="J6184">
        <v>19</v>
      </c>
      <c r="K6184">
        <v>1</v>
      </c>
      <c r="L6184" t="s">
        <v>21327</v>
      </c>
    </row>
    <row r="6185" spans="1:12" x14ac:dyDescent="0.2">
      <c r="A6185" t="s">
        <v>21328</v>
      </c>
      <c r="B6185" t="s">
        <v>21329</v>
      </c>
      <c r="C6185" t="s">
        <v>21330</v>
      </c>
      <c r="D6185" t="s">
        <v>21</v>
      </c>
      <c r="E6185" t="s">
        <v>16</v>
      </c>
      <c r="F6185">
        <v>28277</v>
      </c>
      <c r="G6185">
        <v>35.070051200000002</v>
      </c>
      <c r="H6185">
        <v>-80.844741600000006</v>
      </c>
      <c r="I6185">
        <v>4</v>
      </c>
      <c r="J6185">
        <v>5</v>
      </c>
      <c r="K6185">
        <v>1</v>
      </c>
      <c r="L6185" t="s">
        <v>21331</v>
      </c>
    </row>
    <row r="6186" spans="1:12" x14ac:dyDescent="0.2">
      <c r="A6186" t="s">
        <v>21332</v>
      </c>
      <c r="B6186" t="s">
        <v>21333</v>
      </c>
      <c r="D6186" t="s">
        <v>62</v>
      </c>
      <c r="E6186" t="s">
        <v>16</v>
      </c>
      <c r="F6186">
        <v>28227</v>
      </c>
      <c r="G6186">
        <v>35.182596199999999</v>
      </c>
      <c r="H6186">
        <v>-80.654888200000002</v>
      </c>
      <c r="I6186">
        <v>3.5</v>
      </c>
      <c r="J6186">
        <v>11</v>
      </c>
      <c r="K6186">
        <v>0</v>
      </c>
      <c r="L6186" t="s">
        <v>2093</v>
      </c>
    </row>
    <row r="6187" spans="1:12" x14ac:dyDescent="0.2">
      <c r="A6187" t="s">
        <v>21334</v>
      </c>
      <c r="B6187" t="s">
        <v>21335</v>
      </c>
      <c r="C6187" t="s">
        <v>17630</v>
      </c>
      <c r="D6187" t="s">
        <v>39</v>
      </c>
      <c r="E6187" t="s">
        <v>16</v>
      </c>
      <c r="F6187">
        <v>28027</v>
      </c>
      <c r="G6187">
        <v>35.3736733</v>
      </c>
      <c r="H6187">
        <v>-80.723052800000005</v>
      </c>
      <c r="I6187">
        <v>3.5</v>
      </c>
      <c r="J6187">
        <v>3</v>
      </c>
      <c r="K6187">
        <v>0</v>
      </c>
      <c r="L6187" t="s">
        <v>7507</v>
      </c>
    </row>
    <row r="6188" spans="1:12" x14ac:dyDescent="0.2">
      <c r="A6188" t="s">
        <v>21336</v>
      </c>
      <c r="B6188" t="s">
        <v>21337</v>
      </c>
      <c r="C6188" t="s">
        <v>21338</v>
      </c>
      <c r="D6188" t="s">
        <v>15</v>
      </c>
      <c r="E6188" t="s">
        <v>16</v>
      </c>
      <c r="F6188">
        <v>28078</v>
      </c>
      <c r="G6188">
        <v>35.458536199999998</v>
      </c>
      <c r="H6188">
        <v>-80.854190200000005</v>
      </c>
      <c r="I6188">
        <v>1</v>
      </c>
      <c r="J6188">
        <v>14</v>
      </c>
      <c r="K6188">
        <v>1</v>
      </c>
      <c r="L6188" t="s">
        <v>21339</v>
      </c>
    </row>
    <row r="6189" spans="1:12" x14ac:dyDescent="0.2">
      <c r="A6189" t="s">
        <v>21340</v>
      </c>
      <c r="B6189" t="s">
        <v>21341</v>
      </c>
      <c r="C6189" t="s">
        <v>21342</v>
      </c>
      <c r="D6189" t="s">
        <v>21</v>
      </c>
      <c r="E6189" t="s">
        <v>16</v>
      </c>
      <c r="F6189">
        <v>28208</v>
      </c>
      <c r="G6189">
        <v>35.238812099999997</v>
      </c>
      <c r="H6189">
        <v>-80.883501600000002</v>
      </c>
      <c r="I6189">
        <v>4</v>
      </c>
      <c r="J6189">
        <v>6</v>
      </c>
      <c r="K6189">
        <v>1</v>
      </c>
      <c r="L6189" t="s">
        <v>1380</v>
      </c>
    </row>
    <row r="6190" spans="1:12" x14ac:dyDescent="0.2">
      <c r="A6190" t="s">
        <v>21343</v>
      </c>
      <c r="B6190" t="s">
        <v>21344</v>
      </c>
      <c r="C6190" t="s">
        <v>21345</v>
      </c>
      <c r="D6190" t="s">
        <v>21</v>
      </c>
      <c r="E6190" t="s">
        <v>16</v>
      </c>
      <c r="F6190">
        <v>28226</v>
      </c>
      <c r="G6190">
        <v>35.146738999999997</v>
      </c>
      <c r="H6190">
        <v>-80.808212800000007</v>
      </c>
      <c r="I6190">
        <v>3.5</v>
      </c>
      <c r="J6190">
        <v>32</v>
      </c>
      <c r="K6190">
        <v>1</v>
      </c>
      <c r="L6190" t="s">
        <v>5756</v>
      </c>
    </row>
    <row r="6191" spans="1:12" x14ac:dyDescent="0.2">
      <c r="A6191" t="s">
        <v>21346</v>
      </c>
      <c r="B6191" t="s">
        <v>21347</v>
      </c>
      <c r="C6191" t="s">
        <v>21348</v>
      </c>
      <c r="D6191" t="s">
        <v>21</v>
      </c>
      <c r="E6191" t="s">
        <v>16</v>
      </c>
      <c r="F6191">
        <v>28270</v>
      </c>
      <c r="G6191">
        <v>35.140861399999999</v>
      </c>
      <c r="H6191">
        <v>-80.740371600000003</v>
      </c>
      <c r="I6191">
        <v>3.5</v>
      </c>
      <c r="J6191">
        <v>9</v>
      </c>
      <c r="K6191">
        <v>1</v>
      </c>
      <c r="L6191" t="s">
        <v>287</v>
      </c>
    </row>
    <row r="6192" spans="1:12" x14ac:dyDescent="0.2">
      <c r="A6192" t="s">
        <v>21349</v>
      </c>
      <c r="B6192" t="s">
        <v>21350</v>
      </c>
      <c r="C6192" t="s">
        <v>21351</v>
      </c>
      <c r="D6192" t="s">
        <v>21</v>
      </c>
      <c r="E6192" t="s">
        <v>16</v>
      </c>
      <c r="F6192">
        <v>28208</v>
      </c>
      <c r="G6192">
        <v>35.226390500000001</v>
      </c>
      <c r="H6192">
        <v>-80.855984800000002</v>
      </c>
      <c r="I6192">
        <v>4.5</v>
      </c>
      <c r="J6192">
        <v>27</v>
      </c>
      <c r="K6192">
        <v>0</v>
      </c>
      <c r="L6192" t="s">
        <v>21352</v>
      </c>
    </row>
    <row r="6193" spans="1:12" x14ac:dyDescent="0.2">
      <c r="A6193" t="s">
        <v>21353</v>
      </c>
      <c r="B6193" t="s">
        <v>6500</v>
      </c>
      <c r="C6193" t="s">
        <v>21354</v>
      </c>
      <c r="D6193" t="s">
        <v>21</v>
      </c>
      <c r="E6193" t="s">
        <v>16</v>
      </c>
      <c r="F6193">
        <v>28212</v>
      </c>
      <c r="G6193">
        <v>35.163018200000003</v>
      </c>
      <c r="H6193">
        <v>-80.740570899999994</v>
      </c>
      <c r="I6193">
        <v>2</v>
      </c>
      <c r="J6193">
        <v>4</v>
      </c>
      <c r="K6193">
        <v>0</v>
      </c>
      <c r="L6193" t="s">
        <v>4415</v>
      </c>
    </row>
    <row r="6194" spans="1:12" x14ac:dyDescent="0.2">
      <c r="A6194" t="s">
        <v>21355</v>
      </c>
      <c r="B6194" t="s">
        <v>2015</v>
      </c>
      <c r="C6194" t="s">
        <v>21356</v>
      </c>
      <c r="D6194" t="s">
        <v>135</v>
      </c>
      <c r="E6194" t="s">
        <v>16</v>
      </c>
      <c r="F6194">
        <v>28105</v>
      </c>
      <c r="G6194">
        <v>35.138453200000001</v>
      </c>
      <c r="H6194">
        <v>-80.715767700000001</v>
      </c>
      <c r="I6194">
        <v>4</v>
      </c>
      <c r="J6194">
        <v>13</v>
      </c>
      <c r="K6194">
        <v>1</v>
      </c>
      <c r="L6194" t="s">
        <v>21357</v>
      </c>
    </row>
    <row r="6195" spans="1:12" x14ac:dyDescent="0.2">
      <c r="A6195" t="s">
        <v>21358</v>
      </c>
      <c r="B6195" t="s">
        <v>21359</v>
      </c>
      <c r="C6195" t="s">
        <v>21360</v>
      </c>
      <c r="D6195" t="s">
        <v>135</v>
      </c>
      <c r="E6195" t="s">
        <v>16</v>
      </c>
      <c r="F6195">
        <v>28105</v>
      </c>
      <c r="G6195">
        <v>35.116088655200002</v>
      </c>
      <c r="H6195">
        <v>-80.713109046599996</v>
      </c>
      <c r="I6195">
        <v>4.5</v>
      </c>
      <c r="J6195">
        <v>15</v>
      </c>
      <c r="K6195">
        <v>1</v>
      </c>
      <c r="L6195" t="s">
        <v>21361</v>
      </c>
    </row>
    <row r="6196" spans="1:12" x14ac:dyDescent="0.2">
      <c r="A6196" t="s">
        <v>21362</v>
      </c>
      <c r="B6196" t="s">
        <v>21363</v>
      </c>
      <c r="D6196" t="s">
        <v>21</v>
      </c>
      <c r="E6196" t="s">
        <v>16</v>
      </c>
      <c r="F6196">
        <v>28204</v>
      </c>
      <c r="G6196">
        <v>35.215071399999999</v>
      </c>
      <c r="H6196">
        <v>-80.829474700000006</v>
      </c>
      <c r="I6196">
        <v>4.5</v>
      </c>
      <c r="J6196">
        <v>76</v>
      </c>
      <c r="K6196">
        <v>1</v>
      </c>
      <c r="L6196" t="s">
        <v>21364</v>
      </c>
    </row>
    <row r="6197" spans="1:12" x14ac:dyDescent="0.2">
      <c r="A6197" t="s">
        <v>21365</v>
      </c>
      <c r="B6197" t="s">
        <v>21366</v>
      </c>
      <c r="C6197" t="s">
        <v>21367</v>
      </c>
      <c r="D6197" t="s">
        <v>39</v>
      </c>
      <c r="E6197" t="s">
        <v>16</v>
      </c>
      <c r="F6197">
        <v>28025</v>
      </c>
      <c r="G6197">
        <v>35.446256099999999</v>
      </c>
      <c r="H6197">
        <v>-80.598025500000006</v>
      </c>
      <c r="I6197">
        <v>3</v>
      </c>
      <c r="J6197">
        <v>24</v>
      </c>
      <c r="K6197">
        <v>0</v>
      </c>
      <c r="L6197" t="s">
        <v>21368</v>
      </c>
    </row>
    <row r="6198" spans="1:12" x14ac:dyDescent="0.2">
      <c r="A6198" t="s">
        <v>21369</v>
      </c>
      <c r="B6198" t="s">
        <v>4977</v>
      </c>
      <c r="C6198" t="s">
        <v>21370</v>
      </c>
      <c r="D6198" t="s">
        <v>21</v>
      </c>
      <c r="E6198" t="s">
        <v>16</v>
      </c>
      <c r="F6198">
        <v>28211</v>
      </c>
      <c r="G6198">
        <v>35.175753700000001</v>
      </c>
      <c r="H6198">
        <v>-80.802168199999997</v>
      </c>
      <c r="I6198">
        <v>3.5</v>
      </c>
      <c r="J6198">
        <v>21</v>
      </c>
      <c r="K6198">
        <v>1</v>
      </c>
      <c r="L6198" t="s">
        <v>21371</v>
      </c>
    </row>
    <row r="6199" spans="1:12" x14ac:dyDescent="0.2">
      <c r="A6199" t="s">
        <v>21372</v>
      </c>
      <c r="B6199" t="s">
        <v>21373</v>
      </c>
      <c r="C6199" t="s">
        <v>21374</v>
      </c>
      <c r="D6199" t="s">
        <v>39</v>
      </c>
      <c r="E6199" t="s">
        <v>16</v>
      </c>
      <c r="F6199">
        <v>28027</v>
      </c>
      <c r="G6199">
        <v>35.377420999999998</v>
      </c>
      <c r="H6199">
        <v>-80.730215999999999</v>
      </c>
      <c r="I6199">
        <v>4.5</v>
      </c>
      <c r="J6199">
        <v>10</v>
      </c>
      <c r="K6199">
        <v>1</v>
      </c>
      <c r="L6199" t="s">
        <v>21375</v>
      </c>
    </row>
    <row r="6200" spans="1:12" x14ac:dyDescent="0.2">
      <c r="A6200" t="s">
        <v>21376</v>
      </c>
      <c r="B6200" t="s">
        <v>4870</v>
      </c>
      <c r="C6200" t="s">
        <v>6569</v>
      </c>
      <c r="D6200" t="s">
        <v>21</v>
      </c>
      <c r="E6200" t="s">
        <v>16</v>
      </c>
      <c r="F6200">
        <v>28209</v>
      </c>
      <c r="G6200">
        <v>35.173065200000003</v>
      </c>
      <c r="H6200">
        <v>-80.840935999999999</v>
      </c>
      <c r="I6200">
        <v>3</v>
      </c>
      <c r="J6200">
        <v>5</v>
      </c>
      <c r="K6200">
        <v>1</v>
      </c>
      <c r="L6200" t="s">
        <v>21377</v>
      </c>
    </row>
    <row r="6201" spans="1:12" x14ac:dyDescent="0.2">
      <c r="A6201" t="s">
        <v>21378</v>
      </c>
      <c r="B6201" t="s">
        <v>21379</v>
      </c>
      <c r="C6201" t="s">
        <v>21380</v>
      </c>
      <c r="D6201" t="s">
        <v>39</v>
      </c>
      <c r="E6201" t="s">
        <v>16</v>
      </c>
      <c r="F6201">
        <v>28027</v>
      </c>
      <c r="G6201">
        <v>35.396774399999998</v>
      </c>
      <c r="H6201">
        <v>-80.661548499999995</v>
      </c>
      <c r="I6201">
        <v>4</v>
      </c>
      <c r="J6201">
        <v>93</v>
      </c>
      <c r="K6201">
        <v>1</v>
      </c>
      <c r="L6201" t="s">
        <v>21381</v>
      </c>
    </row>
    <row r="6202" spans="1:12" x14ac:dyDescent="0.2">
      <c r="A6202" t="s">
        <v>21382</v>
      </c>
      <c r="B6202" t="s">
        <v>21383</v>
      </c>
      <c r="C6202" t="s">
        <v>21384</v>
      </c>
      <c r="D6202" t="s">
        <v>21</v>
      </c>
      <c r="E6202" t="s">
        <v>16</v>
      </c>
      <c r="F6202">
        <v>28205</v>
      </c>
      <c r="G6202">
        <v>35.241954258500002</v>
      </c>
      <c r="H6202">
        <v>-80.812082563100006</v>
      </c>
      <c r="I6202">
        <v>5</v>
      </c>
      <c r="J6202">
        <v>9</v>
      </c>
      <c r="K6202">
        <v>1</v>
      </c>
      <c r="L6202" t="s">
        <v>21385</v>
      </c>
    </row>
    <row r="6203" spans="1:12" x14ac:dyDescent="0.2">
      <c r="A6203" t="s">
        <v>21386</v>
      </c>
      <c r="B6203" t="s">
        <v>498</v>
      </c>
      <c r="C6203" t="s">
        <v>21387</v>
      </c>
      <c r="D6203" t="s">
        <v>21</v>
      </c>
      <c r="E6203" t="s">
        <v>16</v>
      </c>
      <c r="F6203">
        <v>28278</v>
      </c>
      <c r="G6203">
        <v>35.103250000000003</v>
      </c>
      <c r="H6203">
        <v>-80.990819000000002</v>
      </c>
      <c r="I6203">
        <v>4</v>
      </c>
      <c r="J6203">
        <v>31</v>
      </c>
      <c r="K6203">
        <v>1</v>
      </c>
      <c r="L6203" t="s">
        <v>21388</v>
      </c>
    </row>
    <row r="6204" spans="1:12" x14ac:dyDescent="0.2">
      <c r="A6204" t="s">
        <v>21389</v>
      </c>
      <c r="B6204" t="s">
        <v>459</v>
      </c>
      <c r="C6204" t="s">
        <v>21390</v>
      </c>
      <c r="D6204" t="s">
        <v>588</v>
      </c>
      <c r="E6204" t="s">
        <v>16</v>
      </c>
      <c r="F6204">
        <v>28110</v>
      </c>
      <c r="G6204">
        <v>35.010626000000002</v>
      </c>
      <c r="H6204">
        <v>-80.564556999999994</v>
      </c>
      <c r="I6204">
        <v>2</v>
      </c>
      <c r="J6204">
        <v>10</v>
      </c>
      <c r="K6204">
        <v>1</v>
      </c>
      <c r="L6204" t="s">
        <v>8237</v>
      </c>
    </row>
    <row r="6205" spans="1:12" x14ac:dyDescent="0.2">
      <c r="A6205" t="s">
        <v>21391</v>
      </c>
      <c r="B6205" t="s">
        <v>21392</v>
      </c>
      <c r="C6205" t="s">
        <v>21393</v>
      </c>
      <c r="D6205" t="s">
        <v>135</v>
      </c>
      <c r="E6205" t="s">
        <v>16</v>
      </c>
      <c r="F6205">
        <v>28105</v>
      </c>
      <c r="G6205">
        <v>35.123159999999999</v>
      </c>
      <c r="H6205">
        <v>-80.69341</v>
      </c>
      <c r="I6205">
        <v>5</v>
      </c>
      <c r="J6205">
        <v>3</v>
      </c>
      <c r="K6205">
        <v>1</v>
      </c>
      <c r="L6205" t="s">
        <v>21394</v>
      </c>
    </row>
    <row r="6206" spans="1:12" x14ac:dyDescent="0.2">
      <c r="A6206" t="s">
        <v>21395</v>
      </c>
      <c r="B6206" t="s">
        <v>21396</v>
      </c>
      <c r="C6206" t="s">
        <v>21397</v>
      </c>
      <c r="D6206" t="s">
        <v>39</v>
      </c>
      <c r="E6206" t="s">
        <v>16</v>
      </c>
      <c r="F6206">
        <v>28027</v>
      </c>
      <c r="G6206">
        <v>35.418523340299998</v>
      </c>
      <c r="H6206">
        <v>-80.743648614500003</v>
      </c>
      <c r="I6206">
        <v>3</v>
      </c>
      <c r="J6206">
        <v>35</v>
      </c>
      <c r="K6206">
        <v>1</v>
      </c>
      <c r="L6206" t="s">
        <v>264</v>
      </c>
    </row>
    <row r="6207" spans="1:12" x14ac:dyDescent="0.2">
      <c r="A6207" t="s">
        <v>21398</v>
      </c>
      <c r="B6207" t="s">
        <v>21399</v>
      </c>
      <c r="C6207" t="s">
        <v>21400</v>
      </c>
      <c r="D6207" t="s">
        <v>21</v>
      </c>
      <c r="E6207" t="s">
        <v>16</v>
      </c>
      <c r="F6207">
        <v>28211</v>
      </c>
      <c r="G6207">
        <v>35.157113000000003</v>
      </c>
      <c r="H6207">
        <v>-80.824607</v>
      </c>
      <c r="I6207">
        <v>4.5</v>
      </c>
      <c r="J6207">
        <v>6</v>
      </c>
      <c r="K6207">
        <v>0</v>
      </c>
      <c r="L6207" t="s">
        <v>21401</v>
      </c>
    </row>
    <row r="6208" spans="1:12" x14ac:dyDescent="0.2">
      <c r="A6208" t="s">
        <v>21402</v>
      </c>
      <c r="B6208" t="s">
        <v>498</v>
      </c>
      <c r="C6208" t="s">
        <v>1717</v>
      </c>
      <c r="D6208" t="s">
        <v>21</v>
      </c>
      <c r="E6208" t="s">
        <v>16</v>
      </c>
      <c r="F6208">
        <v>28209</v>
      </c>
      <c r="G6208">
        <v>35.200622000000003</v>
      </c>
      <c r="H6208">
        <v>-80.865628000000001</v>
      </c>
      <c r="I6208">
        <v>4</v>
      </c>
      <c r="J6208">
        <v>42</v>
      </c>
      <c r="K6208">
        <v>1</v>
      </c>
      <c r="L6208" t="s">
        <v>21403</v>
      </c>
    </row>
    <row r="6209" spans="1:12" x14ac:dyDescent="0.2">
      <c r="A6209" t="s">
        <v>21404</v>
      </c>
      <c r="B6209" t="s">
        <v>19909</v>
      </c>
      <c r="C6209" t="s">
        <v>21405</v>
      </c>
      <c r="D6209" t="s">
        <v>21</v>
      </c>
      <c r="E6209" t="s">
        <v>16</v>
      </c>
      <c r="F6209">
        <v>28226</v>
      </c>
      <c r="G6209">
        <v>35.088379948899998</v>
      </c>
      <c r="H6209">
        <v>-80.860564359799994</v>
      </c>
      <c r="I6209">
        <v>4.5</v>
      </c>
      <c r="J6209">
        <v>548</v>
      </c>
      <c r="K6209">
        <v>1</v>
      </c>
      <c r="L6209" t="s">
        <v>21406</v>
      </c>
    </row>
    <row r="6210" spans="1:12" x14ac:dyDescent="0.2">
      <c r="A6210" t="s">
        <v>21407</v>
      </c>
      <c r="B6210" t="s">
        <v>21408</v>
      </c>
      <c r="C6210" t="s">
        <v>21409</v>
      </c>
      <c r="D6210" t="s">
        <v>359</v>
      </c>
      <c r="E6210" t="s">
        <v>16</v>
      </c>
      <c r="F6210">
        <v>28036</v>
      </c>
      <c r="G6210">
        <v>35.479619999999997</v>
      </c>
      <c r="H6210">
        <v>-80.823059999999998</v>
      </c>
      <c r="I6210">
        <v>3</v>
      </c>
      <c r="J6210">
        <v>9</v>
      </c>
      <c r="K6210">
        <v>0</v>
      </c>
      <c r="L6210" t="s">
        <v>21410</v>
      </c>
    </row>
    <row r="6211" spans="1:12" x14ac:dyDescent="0.2">
      <c r="A6211" t="s">
        <v>21411</v>
      </c>
      <c r="B6211" t="s">
        <v>21412</v>
      </c>
      <c r="C6211" t="s">
        <v>21413</v>
      </c>
      <c r="D6211" t="s">
        <v>21</v>
      </c>
      <c r="E6211" t="s">
        <v>16</v>
      </c>
      <c r="F6211">
        <v>28226</v>
      </c>
      <c r="G6211">
        <v>35.091369999999998</v>
      </c>
      <c r="H6211">
        <v>-80.842492899999996</v>
      </c>
      <c r="I6211">
        <v>4.5</v>
      </c>
      <c r="J6211">
        <v>5</v>
      </c>
      <c r="K6211">
        <v>1</v>
      </c>
      <c r="L6211" t="s">
        <v>21414</v>
      </c>
    </row>
    <row r="6212" spans="1:12" x14ac:dyDescent="0.2">
      <c r="A6212" t="e">
        <f>-fs_xx7OfeeMYIGGQXyMfQ</f>
        <v>#NAME?</v>
      </c>
      <c r="B6212" t="s">
        <v>10375</v>
      </c>
      <c r="C6212" t="s">
        <v>21415</v>
      </c>
      <c r="D6212" t="s">
        <v>295</v>
      </c>
      <c r="E6212" t="s">
        <v>16</v>
      </c>
      <c r="F6212">
        <v>28134</v>
      </c>
      <c r="G6212">
        <v>35.081778999999997</v>
      </c>
      <c r="H6212">
        <v>-80.875068999999996</v>
      </c>
      <c r="I6212">
        <v>3</v>
      </c>
      <c r="J6212">
        <v>4</v>
      </c>
      <c r="K6212">
        <v>1</v>
      </c>
      <c r="L6212" t="s">
        <v>1010</v>
      </c>
    </row>
    <row r="6213" spans="1:12" x14ac:dyDescent="0.2">
      <c r="A6213" t="s">
        <v>21416</v>
      </c>
      <c r="B6213" t="s">
        <v>21417</v>
      </c>
      <c r="C6213" t="s">
        <v>21418</v>
      </c>
      <c r="D6213" t="s">
        <v>21</v>
      </c>
      <c r="E6213" t="s">
        <v>16</v>
      </c>
      <c r="F6213">
        <v>28214</v>
      </c>
      <c r="G6213">
        <v>35.240895700000003</v>
      </c>
      <c r="H6213">
        <v>-80.996474199999994</v>
      </c>
      <c r="I6213">
        <v>2.5</v>
      </c>
      <c r="J6213">
        <v>4</v>
      </c>
      <c r="K6213">
        <v>1</v>
      </c>
      <c r="L6213" t="s">
        <v>21419</v>
      </c>
    </row>
    <row r="6214" spans="1:12" x14ac:dyDescent="0.2">
      <c r="A6214" t="s">
        <v>21420</v>
      </c>
      <c r="B6214" t="s">
        <v>21421</v>
      </c>
      <c r="C6214" t="s">
        <v>21422</v>
      </c>
      <c r="D6214" t="s">
        <v>21</v>
      </c>
      <c r="E6214" t="s">
        <v>16</v>
      </c>
      <c r="F6214">
        <v>28262</v>
      </c>
      <c r="G6214">
        <v>35.337234700000003</v>
      </c>
      <c r="H6214">
        <v>-80.756646200000006</v>
      </c>
      <c r="I6214">
        <v>3.5</v>
      </c>
      <c r="J6214">
        <v>3</v>
      </c>
      <c r="K6214">
        <v>1</v>
      </c>
      <c r="L6214" t="s">
        <v>21423</v>
      </c>
    </row>
    <row r="6215" spans="1:12" x14ac:dyDescent="0.2">
      <c r="A6215" t="s">
        <v>21424</v>
      </c>
      <c r="B6215" t="s">
        <v>21425</v>
      </c>
      <c r="C6215" t="s">
        <v>21426</v>
      </c>
      <c r="D6215" t="s">
        <v>21</v>
      </c>
      <c r="E6215" t="s">
        <v>16</v>
      </c>
      <c r="F6215">
        <v>28202</v>
      </c>
      <c r="G6215">
        <v>35.227800952199999</v>
      </c>
      <c r="H6215">
        <v>-80.843893510699999</v>
      </c>
      <c r="I6215">
        <v>4.5</v>
      </c>
      <c r="J6215">
        <v>76</v>
      </c>
      <c r="K6215">
        <v>1</v>
      </c>
      <c r="L6215" t="s">
        <v>21427</v>
      </c>
    </row>
    <row r="6216" spans="1:12" x14ac:dyDescent="0.2">
      <c r="A6216" t="s">
        <v>21428</v>
      </c>
      <c r="B6216" t="s">
        <v>21429</v>
      </c>
      <c r="C6216" t="s">
        <v>21430</v>
      </c>
      <c r="D6216" t="s">
        <v>21</v>
      </c>
      <c r="E6216" t="s">
        <v>16</v>
      </c>
      <c r="F6216">
        <v>28203</v>
      </c>
      <c r="G6216">
        <v>35.205530000000003</v>
      </c>
      <c r="H6216">
        <v>-80.868723000000003</v>
      </c>
      <c r="I6216">
        <v>4</v>
      </c>
      <c r="J6216">
        <v>22</v>
      </c>
      <c r="K6216">
        <v>1</v>
      </c>
      <c r="L6216" t="s">
        <v>21431</v>
      </c>
    </row>
    <row r="6217" spans="1:12" x14ac:dyDescent="0.2">
      <c r="A6217" t="s">
        <v>21432</v>
      </c>
      <c r="B6217" t="s">
        <v>21433</v>
      </c>
      <c r="C6217" t="s">
        <v>21434</v>
      </c>
      <c r="D6217" t="s">
        <v>21</v>
      </c>
      <c r="E6217" t="s">
        <v>16</v>
      </c>
      <c r="F6217">
        <v>28227</v>
      </c>
      <c r="G6217">
        <v>35.201577399999998</v>
      </c>
      <c r="H6217">
        <v>-80.724018700000002</v>
      </c>
      <c r="I6217">
        <v>3.5</v>
      </c>
      <c r="J6217">
        <v>9</v>
      </c>
      <c r="K6217">
        <v>1</v>
      </c>
      <c r="L6217" t="s">
        <v>2069</v>
      </c>
    </row>
    <row r="6218" spans="1:12" x14ac:dyDescent="0.2">
      <c r="A6218" t="s">
        <v>21435</v>
      </c>
      <c r="B6218" t="s">
        <v>21436</v>
      </c>
      <c r="C6218" t="s">
        <v>21437</v>
      </c>
      <c r="D6218" t="s">
        <v>135</v>
      </c>
      <c r="E6218" t="s">
        <v>16</v>
      </c>
      <c r="F6218">
        <v>28104</v>
      </c>
      <c r="G6218">
        <v>35.118639600000002</v>
      </c>
      <c r="H6218">
        <v>-80.696437700000004</v>
      </c>
      <c r="I6218">
        <v>4.5</v>
      </c>
      <c r="J6218">
        <v>3</v>
      </c>
      <c r="K6218">
        <v>0</v>
      </c>
      <c r="L6218" t="s">
        <v>21438</v>
      </c>
    </row>
    <row r="6219" spans="1:12" x14ac:dyDescent="0.2">
      <c r="A6219" t="s">
        <v>21439</v>
      </c>
      <c r="B6219" t="s">
        <v>21440</v>
      </c>
      <c r="C6219" t="s">
        <v>21441</v>
      </c>
      <c r="D6219" t="s">
        <v>21</v>
      </c>
      <c r="E6219" t="s">
        <v>16</v>
      </c>
      <c r="F6219">
        <v>28262</v>
      </c>
      <c r="G6219">
        <v>35.3288735</v>
      </c>
      <c r="H6219">
        <v>-80.7385479</v>
      </c>
      <c r="I6219">
        <v>3</v>
      </c>
      <c r="J6219">
        <v>40</v>
      </c>
      <c r="K6219">
        <v>1</v>
      </c>
      <c r="L6219" t="s">
        <v>21442</v>
      </c>
    </row>
    <row r="6220" spans="1:12" x14ac:dyDescent="0.2">
      <c r="A6220" t="s">
        <v>21443</v>
      </c>
      <c r="B6220" t="s">
        <v>21444</v>
      </c>
      <c r="C6220" t="s">
        <v>21445</v>
      </c>
      <c r="D6220" t="s">
        <v>588</v>
      </c>
      <c r="E6220" t="s">
        <v>16</v>
      </c>
      <c r="G6220">
        <v>34.958861200000001</v>
      </c>
      <c r="H6220">
        <v>-80.625038399999994</v>
      </c>
      <c r="I6220">
        <v>3</v>
      </c>
      <c r="J6220">
        <v>4</v>
      </c>
      <c r="K6220">
        <v>1</v>
      </c>
      <c r="L6220" t="s">
        <v>3082</v>
      </c>
    </row>
    <row r="6221" spans="1:12" x14ac:dyDescent="0.2">
      <c r="A6221" t="s">
        <v>21446</v>
      </c>
      <c r="B6221" t="s">
        <v>21447</v>
      </c>
      <c r="C6221" t="s">
        <v>21448</v>
      </c>
      <c r="D6221" t="s">
        <v>21</v>
      </c>
      <c r="E6221" t="s">
        <v>16</v>
      </c>
      <c r="F6221">
        <v>28278</v>
      </c>
      <c r="G6221">
        <v>35.164012499999998</v>
      </c>
      <c r="H6221">
        <v>-80.973467200000002</v>
      </c>
      <c r="I6221">
        <v>4</v>
      </c>
      <c r="J6221">
        <v>5</v>
      </c>
      <c r="K6221">
        <v>1</v>
      </c>
      <c r="L6221" t="s">
        <v>21449</v>
      </c>
    </row>
    <row r="6222" spans="1:12" x14ac:dyDescent="0.2">
      <c r="A6222" t="s">
        <v>21450</v>
      </c>
      <c r="B6222" t="s">
        <v>21451</v>
      </c>
      <c r="C6222" t="s">
        <v>21452</v>
      </c>
      <c r="D6222" t="s">
        <v>30</v>
      </c>
      <c r="E6222" t="s">
        <v>16</v>
      </c>
      <c r="F6222">
        <v>28056</v>
      </c>
      <c r="G6222">
        <v>35.241121</v>
      </c>
      <c r="H6222">
        <v>-81.122146999999998</v>
      </c>
      <c r="I6222">
        <v>3.5</v>
      </c>
      <c r="J6222">
        <v>54</v>
      </c>
      <c r="K6222">
        <v>0</v>
      </c>
      <c r="L6222" t="s">
        <v>21453</v>
      </c>
    </row>
    <row r="6223" spans="1:12" x14ac:dyDescent="0.2">
      <c r="A6223" t="s">
        <v>21454</v>
      </c>
      <c r="B6223" t="s">
        <v>21455</v>
      </c>
      <c r="C6223" t="s">
        <v>21456</v>
      </c>
      <c r="D6223" t="s">
        <v>21</v>
      </c>
      <c r="E6223" t="s">
        <v>16</v>
      </c>
      <c r="F6223">
        <v>28262</v>
      </c>
      <c r="G6223">
        <v>35.315936999999998</v>
      </c>
      <c r="H6223">
        <v>-80.740463000000005</v>
      </c>
      <c r="I6223">
        <v>4</v>
      </c>
      <c r="J6223">
        <v>16</v>
      </c>
      <c r="K6223">
        <v>1</v>
      </c>
      <c r="L6223" t="s">
        <v>21457</v>
      </c>
    </row>
    <row r="6224" spans="1:12" x14ac:dyDescent="0.2">
      <c r="A6224" t="s">
        <v>21458</v>
      </c>
      <c r="B6224" t="s">
        <v>8028</v>
      </c>
      <c r="C6224" t="s">
        <v>21459</v>
      </c>
      <c r="D6224" t="s">
        <v>21</v>
      </c>
      <c r="E6224" t="s">
        <v>16</v>
      </c>
      <c r="F6224">
        <v>28203</v>
      </c>
      <c r="G6224">
        <v>35.202849000000001</v>
      </c>
      <c r="H6224">
        <v>-80.844947000000005</v>
      </c>
      <c r="I6224">
        <v>3.5</v>
      </c>
      <c r="J6224">
        <v>5</v>
      </c>
      <c r="K6224">
        <v>0</v>
      </c>
      <c r="L6224" t="s">
        <v>21460</v>
      </c>
    </row>
    <row r="6225" spans="1:12" x14ac:dyDescent="0.2">
      <c r="A6225" t="s">
        <v>21461</v>
      </c>
      <c r="B6225" t="s">
        <v>6078</v>
      </c>
      <c r="C6225" t="s">
        <v>21462</v>
      </c>
      <c r="D6225" t="s">
        <v>21</v>
      </c>
      <c r="E6225" t="s">
        <v>16</v>
      </c>
      <c r="F6225">
        <v>28269</v>
      </c>
      <c r="G6225">
        <v>35.351596000000001</v>
      </c>
      <c r="H6225">
        <v>-80.844251</v>
      </c>
      <c r="I6225">
        <v>3</v>
      </c>
      <c r="J6225">
        <v>8</v>
      </c>
      <c r="K6225">
        <v>1</v>
      </c>
      <c r="L6225" t="s">
        <v>21463</v>
      </c>
    </row>
    <row r="6226" spans="1:12" x14ac:dyDescent="0.2">
      <c r="A6226" t="s">
        <v>21464</v>
      </c>
      <c r="B6226" t="s">
        <v>21465</v>
      </c>
      <c r="C6226" t="s">
        <v>21466</v>
      </c>
      <c r="D6226" t="s">
        <v>295</v>
      </c>
      <c r="E6226" t="s">
        <v>16</v>
      </c>
      <c r="F6226">
        <v>28134</v>
      </c>
      <c r="G6226">
        <v>35.097532999999999</v>
      </c>
      <c r="H6226">
        <v>-80.879373000000001</v>
      </c>
      <c r="I6226">
        <v>1.5</v>
      </c>
      <c r="J6226">
        <v>87</v>
      </c>
      <c r="K6226">
        <v>1</v>
      </c>
      <c r="L6226" t="s">
        <v>21467</v>
      </c>
    </row>
    <row r="6227" spans="1:12" x14ac:dyDescent="0.2">
      <c r="A6227" t="s">
        <v>21468</v>
      </c>
      <c r="B6227" t="s">
        <v>21469</v>
      </c>
      <c r="C6227" t="s">
        <v>21470</v>
      </c>
      <c r="D6227" t="s">
        <v>21</v>
      </c>
      <c r="E6227" t="s">
        <v>16</v>
      </c>
      <c r="F6227">
        <v>28203</v>
      </c>
      <c r="G6227">
        <v>35.206702</v>
      </c>
      <c r="H6227">
        <v>-80.860092199999997</v>
      </c>
      <c r="I6227">
        <v>5</v>
      </c>
      <c r="J6227">
        <v>20</v>
      </c>
      <c r="K6227">
        <v>1</v>
      </c>
      <c r="L6227" t="s">
        <v>3082</v>
      </c>
    </row>
    <row r="6228" spans="1:12" x14ac:dyDescent="0.2">
      <c r="A6228" t="s">
        <v>21471</v>
      </c>
      <c r="B6228" t="s">
        <v>5811</v>
      </c>
      <c r="C6228" t="s">
        <v>21472</v>
      </c>
      <c r="D6228" t="s">
        <v>30</v>
      </c>
      <c r="E6228" t="s">
        <v>16</v>
      </c>
      <c r="F6228">
        <v>28054</v>
      </c>
      <c r="G6228">
        <v>35.233232938699999</v>
      </c>
      <c r="H6228">
        <v>-81.172093748999998</v>
      </c>
      <c r="I6228">
        <v>1.5</v>
      </c>
      <c r="J6228">
        <v>11</v>
      </c>
      <c r="K6228">
        <v>1</v>
      </c>
      <c r="L6228" t="s">
        <v>21473</v>
      </c>
    </row>
    <row r="6229" spans="1:12" x14ac:dyDescent="0.2">
      <c r="A6229" t="s">
        <v>21474</v>
      </c>
      <c r="B6229" t="s">
        <v>21475</v>
      </c>
      <c r="C6229" t="s">
        <v>21476</v>
      </c>
      <c r="D6229" t="s">
        <v>30</v>
      </c>
      <c r="E6229" t="s">
        <v>16</v>
      </c>
      <c r="F6229">
        <v>28054</v>
      </c>
      <c r="G6229">
        <v>35.251894999999998</v>
      </c>
      <c r="H6229">
        <v>-81.132556600000001</v>
      </c>
      <c r="I6229">
        <v>1</v>
      </c>
      <c r="J6229">
        <v>3</v>
      </c>
      <c r="K6229">
        <v>1</v>
      </c>
      <c r="L6229" t="s">
        <v>21477</v>
      </c>
    </row>
    <row r="6230" spans="1:12" x14ac:dyDescent="0.2">
      <c r="A6230" t="s">
        <v>21478</v>
      </c>
      <c r="B6230" t="s">
        <v>21479</v>
      </c>
      <c r="D6230" t="s">
        <v>26</v>
      </c>
      <c r="E6230" t="s">
        <v>16</v>
      </c>
      <c r="F6230">
        <v>28078</v>
      </c>
      <c r="G6230">
        <v>35.410693999999999</v>
      </c>
      <c r="H6230">
        <v>-80.842850400000003</v>
      </c>
      <c r="I6230">
        <v>3.5</v>
      </c>
      <c r="J6230">
        <v>3</v>
      </c>
      <c r="K6230">
        <v>1</v>
      </c>
      <c r="L6230" t="s">
        <v>21480</v>
      </c>
    </row>
    <row r="6231" spans="1:12" x14ac:dyDescent="0.2">
      <c r="A6231" t="s">
        <v>21481</v>
      </c>
      <c r="B6231" t="s">
        <v>21482</v>
      </c>
      <c r="C6231" t="s">
        <v>21483</v>
      </c>
      <c r="D6231" t="s">
        <v>21</v>
      </c>
      <c r="E6231" t="s">
        <v>16</v>
      </c>
      <c r="F6231">
        <v>28203</v>
      </c>
      <c r="G6231">
        <v>35.204774999999998</v>
      </c>
      <c r="H6231">
        <v>-80.8705116</v>
      </c>
      <c r="I6231">
        <v>3.5</v>
      </c>
      <c r="J6231">
        <v>5</v>
      </c>
      <c r="K6231">
        <v>1</v>
      </c>
      <c r="L6231" t="s">
        <v>21484</v>
      </c>
    </row>
    <row r="6232" spans="1:12" x14ac:dyDescent="0.2">
      <c r="A6232" t="s">
        <v>21485</v>
      </c>
      <c r="B6232" t="s">
        <v>4071</v>
      </c>
      <c r="C6232" t="s">
        <v>21486</v>
      </c>
      <c r="D6232" t="s">
        <v>30</v>
      </c>
      <c r="E6232" t="s">
        <v>16</v>
      </c>
      <c r="F6232">
        <v>28056</v>
      </c>
      <c r="G6232">
        <v>35.258338563400002</v>
      </c>
      <c r="H6232">
        <v>-81.114745438599996</v>
      </c>
      <c r="I6232">
        <v>2</v>
      </c>
      <c r="J6232">
        <v>65</v>
      </c>
      <c r="K6232">
        <v>1</v>
      </c>
      <c r="L6232" t="s">
        <v>21487</v>
      </c>
    </row>
    <row r="6233" spans="1:12" x14ac:dyDescent="0.2">
      <c r="A6233" t="s">
        <v>21488</v>
      </c>
      <c r="B6233" t="s">
        <v>21489</v>
      </c>
      <c r="C6233" t="s">
        <v>21490</v>
      </c>
      <c r="D6233" t="s">
        <v>21</v>
      </c>
      <c r="E6233" t="s">
        <v>16</v>
      </c>
      <c r="F6233">
        <v>28226</v>
      </c>
      <c r="G6233">
        <v>35.146587400000001</v>
      </c>
      <c r="H6233">
        <v>-80.808667099999994</v>
      </c>
      <c r="I6233">
        <v>5</v>
      </c>
      <c r="J6233">
        <v>10</v>
      </c>
      <c r="K6233">
        <v>1</v>
      </c>
      <c r="L6233" t="s">
        <v>420</v>
      </c>
    </row>
    <row r="6234" spans="1:12" x14ac:dyDescent="0.2">
      <c r="A6234" t="s">
        <v>21491</v>
      </c>
      <c r="B6234" t="s">
        <v>21492</v>
      </c>
      <c r="C6234" t="s">
        <v>21493</v>
      </c>
      <c r="D6234" t="s">
        <v>167</v>
      </c>
      <c r="E6234" t="s">
        <v>16</v>
      </c>
      <c r="F6234">
        <v>28075</v>
      </c>
      <c r="G6234">
        <v>35.334770324600001</v>
      </c>
      <c r="H6234">
        <v>-80.624590084299996</v>
      </c>
      <c r="I6234">
        <v>4.5</v>
      </c>
      <c r="J6234">
        <v>7</v>
      </c>
      <c r="K6234">
        <v>1</v>
      </c>
      <c r="L6234" t="s">
        <v>21494</v>
      </c>
    </row>
    <row r="6235" spans="1:12" x14ac:dyDescent="0.2">
      <c r="A6235" t="s">
        <v>21495</v>
      </c>
      <c r="B6235" t="s">
        <v>21496</v>
      </c>
      <c r="C6235" t="s">
        <v>21497</v>
      </c>
      <c r="D6235" t="s">
        <v>21</v>
      </c>
      <c r="E6235" t="s">
        <v>16</v>
      </c>
      <c r="F6235">
        <v>28204</v>
      </c>
      <c r="G6235">
        <v>35.212452999999996</v>
      </c>
      <c r="H6235">
        <v>-80.835382999999993</v>
      </c>
      <c r="I6235">
        <v>4</v>
      </c>
      <c r="J6235">
        <v>11</v>
      </c>
      <c r="K6235">
        <v>1</v>
      </c>
      <c r="L6235" t="s">
        <v>21498</v>
      </c>
    </row>
    <row r="6236" spans="1:12" x14ac:dyDescent="0.2">
      <c r="A6236" t="s">
        <v>21499</v>
      </c>
      <c r="B6236" t="s">
        <v>3296</v>
      </c>
      <c r="C6236" t="s">
        <v>21500</v>
      </c>
      <c r="D6236" t="s">
        <v>21</v>
      </c>
      <c r="E6236" t="s">
        <v>16</v>
      </c>
      <c r="F6236">
        <v>28273</v>
      </c>
      <c r="G6236">
        <v>35.106591000000002</v>
      </c>
      <c r="H6236">
        <v>-80.876862000000003</v>
      </c>
      <c r="I6236">
        <v>3</v>
      </c>
      <c r="J6236">
        <v>15</v>
      </c>
      <c r="K6236">
        <v>1</v>
      </c>
      <c r="L6236" t="s">
        <v>11224</v>
      </c>
    </row>
    <row r="6237" spans="1:12" x14ac:dyDescent="0.2">
      <c r="A6237" t="s">
        <v>21501</v>
      </c>
      <c r="B6237" t="s">
        <v>21502</v>
      </c>
      <c r="C6237" t="s">
        <v>21503</v>
      </c>
      <c r="D6237" t="s">
        <v>26</v>
      </c>
      <c r="E6237" t="s">
        <v>16</v>
      </c>
      <c r="F6237">
        <v>28078</v>
      </c>
      <c r="G6237">
        <v>35.4451629</v>
      </c>
      <c r="H6237">
        <v>-80.880274200000002</v>
      </c>
      <c r="I6237">
        <v>3</v>
      </c>
      <c r="J6237">
        <v>5</v>
      </c>
      <c r="K6237">
        <v>0</v>
      </c>
      <c r="L6237" t="s">
        <v>21504</v>
      </c>
    </row>
    <row r="6238" spans="1:12" x14ac:dyDescent="0.2">
      <c r="A6238" t="s">
        <v>21505</v>
      </c>
      <c r="B6238" t="s">
        <v>21506</v>
      </c>
      <c r="C6238" t="s">
        <v>21507</v>
      </c>
      <c r="D6238" t="s">
        <v>21</v>
      </c>
      <c r="E6238" t="s">
        <v>16</v>
      </c>
      <c r="F6238">
        <v>28226</v>
      </c>
      <c r="G6238">
        <v>35.146572900000002</v>
      </c>
      <c r="H6238">
        <v>-80.808949999999996</v>
      </c>
      <c r="I6238">
        <v>3</v>
      </c>
      <c r="J6238">
        <v>107</v>
      </c>
      <c r="K6238">
        <v>1</v>
      </c>
      <c r="L6238" t="s">
        <v>21508</v>
      </c>
    </row>
    <row r="6239" spans="1:12" x14ac:dyDescent="0.2">
      <c r="A6239" t="s">
        <v>21509</v>
      </c>
      <c r="B6239" t="s">
        <v>21510</v>
      </c>
      <c r="C6239" t="s">
        <v>21511</v>
      </c>
      <c r="D6239" t="s">
        <v>21</v>
      </c>
      <c r="E6239" t="s">
        <v>16</v>
      </c>
      <c r="F6239">
        <v>28213</v>
      </c>
      <c r="G6239">
        <v>35.258707999999999</v>
      </c>
      <c r="H6239">
        <v>-80.785981000000007</v>
      </c>
      <c r="I6239">
        <v>3.5</v>
      </c>
      <c r="J6239">
        <v>8</v>
      </c>
      <c r="K6239">
        <v>0</v>
      </c>
      <c r="L6239" t="s">
        <v>21512</v>
      </c>
    </row>
    <row r="6240" spans="1:12" x14ac:dyDescent="0.2">
      <c r="A6240" t="s">
        <v>21513</v>
      </c>
      <c r="B6240" t="s">
        <v>12855</v>
      </c>
      <c r="C6240" t="s">
        <v>21514</v>
      </c>
      <c r="D6240" t="s">
        <v>643</v>
      </c>
      <c r="E6240" t="s">
        <v>16</v>
      </c>
      <c r="F6240">
        <v>28079</v>
      </c>
      <c r="G6240">
        <v>35.046799999999998</v>
      </c>
      <c r="H6240">
        <v>-80.643699999999995</v>
      </c>
      <c r="I6240">
        <v>4</v>
      </c>
      <c r="J6240">
        <v>9</v>
      </c>
      <c r="K6240">
        <v>1</v>
      </c>
      <c r="L6240" t="s">
        <v>5413</v>
      </c>
    </row>
    <row r="6241" spans="1:12" x14ac:dyDescent="0.2">
      <c r="A6241" t="s">
        <v>21515</v>
      </c>
      <c r="B6241" t="s">
        <v>21516</v>
      </c>
      <c r="C6241" t="s">
        <v>21517</v>
      </c>
      <c r="D6241" t="s">
        <v>21</v>
      </c>
      <c r="E6241" t="s">
        <v>16</v>
      </c>
      <c r="F6241">
        <v>28217</v>
      </c>
      <c r="G6241">
        <v>35.178752000000003</v>
      </c>
      <c r="H6241">
        <v>-80.880019000000004</v>
      </c>
      <c r="I6241">
        <v>4</v>
      </c>
      <c r="J6241">
        <v>695</v>
      </c>
      <c r="K6241">
        <v>1</v>
      </c>
      <c r="L6241" t="s">
        <v>21518</v>
      </c>
    </row>
    <row r="6242" spans="1:12" x14ac:dyDescent="0.2">
      <c r="A6242" t="s">
        <v>21519</v>
      </c>
      <c r="B6242" t="s">
        <v>6825</v>
      </c>
      <c r="C6242" t="s">
        <v>21520</v>
      </c>
      <c r="D6242" t="s">
        <v>21</v>
      </c>
      <c r="E6242" t="s">
        <v>16</v>
      </c>
      <c r="F6242">
        <v>28227</v>
      </c>
      <c r="G6242">
        <v>35.211244700000002</v>
      </c>
      <c r="H6242">
        <v>-80.688051599999994</v>
      </c>
      <c r="I6242">
        <v>5</v>
      </c>
      <c r="J6242">
        <v>4</v>
      </c>
      <c r="K6242">
        <v>1</v>
      </c>
      <c r="L6242" t="s">
        <v>1928</v>
      </c>
    </row>
    <row r="6243" spans="1:12" x14ac:dyDescent="0.2">
      <c r="A6243" t="s">
        <v>21521</v>
      </c>
      <c r="B6243" t="s">
        <v>21522</v>
      </c>
      <c r="C6243" t="s">
        <v>21523</v>
      </c>
      <c r="D6243" t="s">
        <v>21</v>
      </c>
      <c r="E6243" t="s">
        <v>16</v>
      </c>
      <c r="F6243">
        <v>28205</v>
      </c>
      <c r="G6243">
        <v>35.247852199999997</v>
      </c>
      <c r="H6243">
        <v>-80.804603900000004</v>
      </c>
      <c r="I6243">
        <v>3.5</v>
      </c>
      <c r="J6243">
        <v>122</v>
      </c>
      <c r="K6243">
        <v>1</v>
      </c>
      <c r="L6243" t="s">
        <v>21524</v>
      </c>
    </row>
    <row r="6244" spans="1:12" x14ac:dyDescent="0.2">
      <c r="A6244" t="s">
        <v>21525</v>
      </c>
      <c r="B6244" t="s">
        <v>21526</v>
      </c>
      <c r="C6244" t="s">
        <v>21527</v>
      </c>
      <c r="D6244" t="s">
        <v>135</v>
      </c>
      <c r="E6244" t="s">
        <v>16</v>
      </c>
      <c r="F6244">
        <v>28105</v>
      </c>
      <c r="G6244">
        <v>35.1183294</v>
      </c>
      <c r="H6244">
        <v>-80.719449400000002</v>
      </c>
      <c r="I6244">
        <v>2.5</v>
      </c>
      <c r="J6244">
        <v>6</v>
      </c>
      <c r="K6244">
        <v>1</v>
      </c>
      <c r="L6244" t="s">
        <v>7435</v>
      </c>
    </row>
    <row r="6245" spans="1:12" x14ac:dyDescent="0.2">
      <c r="A6245" t="s">
        <v>21528</v>
      </c>
      <c r="B6245" t="s">
        <v>21529</v>
      </c>
      <c r="C6245" t="s">
        <v>21530</v>
      </c>
      <c r="D6245" t="s">
        <v>21</v>
      </c>
      <c r="E6245" t="s">
        <v>16</v>
      </c>
      <c r="F6245">
        <v>28210</v>
      </c>
      <c r="G6245">
        <v>35.147013000000001</v>
      </c>
      <c r="H6245">
        <v>-80.865594000000002</v>
      </c>
      <c r="I6245">
        <v>4</v>
      </c>
      <c r="J6245">
        <v>7</v>
      </c>
      <c r="K6245">
        <v>1</v>
      </c>
      <c r="L6245" t="s">
        <v>21531</v>
      </c>
    </row>
    <row r="6246" spans="1:12" x14ac:dyDescent="0.2">
      <c r="A6246" t="s">
        <v>21532</v>
      </c>
      <c r="B6246" t="s">
        <v>21533</v>
      </c>
      <c r="C6246" t="s">
        <v>21534</v>
      </c>
      <c r="D6246" t="s">
        <v>21</v>
      </c>
      <c r="E6246" t="s">
        <v>16</v>
      </c>
      <c r="F6246">
        <v>28227</v>
      </c>
      <c r="G6246">
        <v>35.171142400000001</v>
      </c>
      <c r="H6246">
        <v>-80.660074100000003</v>
      </c>
      <c r="I6246">
        <v>1.5</v>
      </c>
      <c r="J6246">
        <v>9</v>
      </c>
      <c r="K6246">
        <v>1</v>
      </c>
      <c r="L6246" t="s">
        <v>21535</v>
      </c>
    </row>
    <row r="6247" spans="1:12" x14ac:dyDescent="0.2">
      <c r="A6247" t="s">
        <v>21536</v>
      </c>
      <c r="B6247" t="s">
        <v>21537</v>
      </c>
      <c r="C6247" t="s">
        <v>21538</v>
      </c>
      <c r="D6247" t="s">
        <v>21</v>
      </c>
      <c r="E6247" t="s">
        <v>16</v>
      </c>
      <c r="F6247">
        <v>28202</v>
      </c>
      <c r="G6247">
        <v>35.224013100000001</v>
      </c>
      <c r="H6247">
        <v>-80.846472800000001</v>
      </c>
      <c r="I6247">
        <v>4</v>
      </c>
      <c r="J6247">
        <v>88</v>
      </c>
      <c r="K6247">
        <v>1</v>
      </c>
      <c r="L6247" t="s">
        <v>21539</v>
      </c>
    </row>
    <row r="6248" spans="1:12" x14ac:dyDescent="0.2">
      <c r="A6248" t="s">
        <v>21540</v>
      </c>
      <c r="B6248" t="s">
        <v>2144</v>
      </c>
      <c r="C6248" t="s">
        <v>21541</v>
      </c>
      <c r="D6248" t="s">
        <v>239</v>
      </c>
      <c r="E6248" t="s">
        <v>16</v>
      </c>
      <c r="F6248">
        <v>28173</v>
      </c>
      <c r="G6248">
        <v>34.987214100000003</v>
      </c>
      <c r="H6248">
        <v>-80.774520999999993</v>
      </c>
      <c r="I6248">
        <v>2</v>
      </c>
      <c r="J6248">
        <v>29</v>
      </c>
      <c r="K6248">
        <v>1</v>
      </c>
      <c r="L6248" t="s">
        <v>1771</v>
      </c>
    </row>
    <row r="6249" spans="1:12" x14ac:dyDescent="0.2">
      <c r="A6249" t="s">
        <v>21542</v>
      </c>
      <c r="B6249" t="s">
        <v>21543</v>
      </c>
      <c r="C6249" t="s">
        <v>21544</v>
      </c>
      <c r="D6249" t="s">
        <v>21</v>
      </c>
      <c r="E6249" t="s">
        <v>16</v>
      </c>
      <c r="F6249">
        <v>28212</v>
      </c>
      <c r="G6249">
        <v>35.204939536200001</v>
      </c>
      <c r="H6249">
        <v>-80.731012488700003</v>
      </c>
      <c r="I6249">
        <v>3.5</v>
      </c>
      <c r="J6249">
        <v>21</v>
      </c>
      <c r="K6249">
        <v>1</v>
      </c>
      <c r="L6249" t="s">
        <v>2648</v>
      </c>
    </row>
    <row r="6250" spans="1:12" x14ac:dyDescent="0.2">
      <c r="A6250" t="s">
        <v>21545</v>
      </c>
      <c r="B6250" t="s">
        <v>21546</v>
      </c>
      <c r="C6250" t="s">
        <v>21547</v>
      </c>
      <c r="D6250" t="s">
        <v>21</v>
      </c>
      <c r="E6250" t="s">
        <v>16</v>
      </c>
      <c r="F6250">
        <v>28269</v>
      </c>
      <c r="G6250">
        <v>35.3372083</v>
      </c>
      <c r="H6250">
        <v>-80.825754799999999</v>
      </c>
      <c r="I6250">
        <v>5</v>
      </c>
      <c r="J6250">
        <v>5</v>
      </c>
      <c r="K6250">
        <v>1</v>
      </c>
      <c r="L6250" t="s">
        <v>21548</v>
      </c>
    </row>
    <row r="6251" spans="1:12" x14ac:dyDescent="0.2">
      <c r="A6251" t="s">
        <v>21549</v>
      </c>
      <c r="B6251" t="s">
        <v>21550</v>
      </c>
      <c r="C6251" t="s">
        <v>21551</v>
      </c>
      <c r="D6251" t="s">
        <v>239</v>
      </c>
      <c r="E6251" t="s">
        <v>16</v>
      </c>
      <c r="F6251">
        <v>28173</v>
      </c>
      <c r="G6251">
        <v>35.016330671299997</v>
      </c>
      <c r="H6251">
        <v>-80.802269499999994</v>
      </c>
      <c r="I6251">
        <v>5</v>
      </c>
      <c r="J6251">
        <v>4</v>
      </c>
      <c r="K6251">
        <v>1</v>
      </c>
      <c r="L6251" t="s">
        <v>21552</v>
      </c>
    </row>
    <row r="6252" spans="1:12" x14ac:dyDescent="0.2">
      <c r="A6252" t="s">
        <v>21553</v>
      </c>
      <c r="B6252" t="s">
        <v>21554</v>
      </c>
      <c r="C6252" t="s">
        <v>21555</v>
      </c>
      <c r="D6252" t="s">
        <v>21</v>
      </c>
      <c r="E6252" t="s">
        <v>16</v>
      </c>
      <c r="F6252">
        <v>28227</v>
      </c>
      <c r="G6252">
        <v>35.156149399999997</v>
      </c>
      <c r="H6252">
        <v>-80.734871400000003</v>
      </c>
      <c r="I6252">
        <v>3</v>
      </c>
      <c r="J6252">
        <v>40</v>
      </c>
      <c r="K6252">
        <v>1</v>
      </c>
      <c r="L6252" t="s">
        <v>21556</v>
      </c>
    </row>
    <row r="6253" spans="1:12" x14ac:dyDescent="0.2">
      <c r="A6253" t="s">
        <v>21557</v>
      </c>
      <c r="B6253" t="s">
        <v>21558</v>
      </c>
      <c r="C6253" t="s">
        <v>21559</v>
      </c>
      <c r="D6253" t="s">
        <v>21</v>
      </c>
      <c r="E6253" t="s">
        <v>16</v>
      </c>
      <c r="F6253">
        <v>28262</v>
      </c>
      <c r="G6253">
        <v>35.316405099999997</v>
      </c>
      <c r="H6253">
        <v>-80.740020200000004</v>
      </c>
      <c r="I6253">
        <v>3</v>
      </c>
      <c r="J6253">
        <v>37</v>
      </c>
      <c r="K6253">
        <v>1</v>
      </c>
      <c r="L6253" t="s">
        <v>21560</v>
      </c>
    </row>
    <row r="6254" spans="1:12" x14ac:dyDescent="0.2">
      <c r="A6254" t="s">
        <v>21561</v>
      </c>
      <c r="B6254" t="s">
        <v>21562</v>
      </c>
      <c r="C6254" t="s">
        <v>21563</v>
      </c>
      <c r="D6254" t="s">
        <v>26</v>
      </c>
      <c r="E6254" t="s">
        <v>16</v>
      </c>
      <c r="F6254">
        <v>28078</v>
      </c>
      <c r="G6254">
        <v>35.441502</v>
      </c>
      <c r="H6254">
        <v>-80.8454768</v>
      </c>
      <c r="I6254">
        <v>4.5</v>
      </c>
      <c r="J6254">
        <v>3</v>
      </c>
      <c r="K6254">
        <v>1</v>
      </c>
      <c r="L6254" t="s">
        <v>19967</v>
      </c>
    </row>
    <row r="6255" spans="1:12" x14ac:dyDescent="0.2">
      <c r="A6255" t="s">
        <v>21564</v>
      </c>
      <c r="B6255" t="s">
        <v>21565</v>
      </c>
      <c r="C6255" t="s">
        <v>21566</v>
      </c>
      <c r="D6255" t="s">
        <v>21</v>
      </c>
      <c r="E6255" t="s">
        <v>16</v>
      </c>
      <c r="F6255">
        <v>28277</v>
      </c>
      <c r="G6255">
        <v>35.069795499999998</v>
      </c>
      <c r="H6255">
        <v>-80.842492899999996</v>
      </c>
      <c r="I6255">
        <v>3.5</v>
      </c>
      <c r="J6255">
        <v>5</v>
      </c>
      <c r="K6255">
        <v>1</v>
      </c>
      <c r="L6255" t="s">
        <v>21567</v>
      </c>
    </row>
    <row r="6256" spans="1:12" x14ac:dyDescent="0.2">
      <c r="A6256" t="s">
        <v>21568</v>
      </c>
      <c r="B6256" t="s">
        <v>21569</v>
      </c>
      <c r="C6256" t="s">
        <v>21570</v>
      </c>
      <c r="D6256" t="s">
        <v>21</v>
      </c>
      <c r="E6256" t="s">
        <v>16</v>
      </c>
      <c r="F6256">
        <v>28202</v>
      </c>
      <c r="G6256">
        <v>35.228313772600004</v>
      </c>
      <c r="H6256">
        <v>-80.841998901300002</v>
      </c>
      <c r="I6256">
        <v>4.5</v>
      </c>
      <c r="J6256">
        <v>454</v>
      </c>
      <c r="K6256">
        <v>1</v>
      </c>
      <c r="L6256" t="s">
        <v>21571</v>
      </c>
    </row>
    <row r="6257" spans="1:12" x14ac:dyDescent="0.2">
      <c r="A6257" t="s">
        <v>21572</v>
      </c>
      <c r="B6257" t="s">
        <v>21573</v>
      </c>
      <c r="C6257" t="s">
        <v>21574</v>
      </c>
      <c r="D6257" t="s">
        <v>21</v>
      </c>
      <c r="E6257" t="s">
        <v>16</v>
      </c>
      <c r="F6257">
        <v>28213</v>
      </c>
      <c r="G6257">
        <v>35.295475000000003</v>
      </c>
      <c r="H6257">
        <v>-80.739874999999998</v>
      </c>
      <c r="I6257">
        <v>4</v>
      </c>
      <c r="J6257">
        <v>18</v>
      </c>
      <c r="K6257">
        <v>0</v>
      </c>
      <c r="L6257" t="s">
        <v>21575</v>
      </c>
    </row>
    <row r="6258" spans="1:12" x14ac:dyDescent="0.2">
      <c r="A6258" t="s">
        <v>21576</v>
      </c>
      <c r="B6258" t="s">
        <v>21577</v>
      </c>
      <c r="C6258" t="s">
        <v>4091</v>
      </c>
      <c r="D6258" t="s">
        <v>21</v>
      </c>
      <c r="E6258" t="s">
        <v>16</v>
      </c>
      <c r="F6258">
        <v>28204</v>
      </c>
      <c r="G6258">
        <v>35.213448999999997</v>
      </c>
      <c r="H6258">
        <v>-80.825939000000005</v>
      </c>
      <c r="I6258">
        <v>3</v>
      </c>
      <c r="J6258">
        <v>3</v>
      </c>
      <c r="K6258">
        <v>0</v>
      </c>
      <c r="L6258" t="s">
        <v>21578</v>
      </c>
    </row>
    <row r="6259" spans="1:12" x14ac:dyDescent="0.2">
      <c r="A6259" t="s">
        <v>21579</v>
      </c>
      <c r="B6259" t="s">
        <v>21580</v>
      </c>
      <c r="C6259" t="s">
        <v>21581</v>
      </c>
      <c r="D6259" t="s">
        <v>135</v>
      </c>
      <c r="E6259" t="s">
        <v>16</v>
      </c>
      <c r="F6259">
        <v>28105</v>
      </c>
      <c r="G6259">
        <v>35.132919000000001</v>
      </c>
      <c r="H6259">
        <v>-80.708567000000002</v>
      </c>
      <c r="I6259">
        <v>4</v>
      </c>
      <c r="J6259">
        <v>5</v>
      </c>
      <c r="K6259">
        <v>0</v>
      </c>
      <c r="L6259" t="s">
        <v>9274</v>
      </c>
    </row>
    <row r="6260" spans="1:12" x14ac:dyDescent="0.2">
      <c r="A6260" t="s">
        <v>21582</v>
      </c>
      <c r="B6260" t="s">
        <v>21583</v>
      </c>
      <c r="C6260" t="s">
        <v>21584</v>
      </c>
      <c r="D6260" t="s">
        <v>21</v>
      </c>
      <c r="E6260" t="s">
        <v>16</v>
      </c>
      <c r="F6260">
        <v>28285</v>
      </c>
      <c r="G6260">
        <v>35.224924399999999</v>
      </c>
      <c r="H6260">
        <v>-80.847241999999994</v>
      </c>
      <c r="I6260">
        <v>3.5</v>
      </c>
      <c r="J6260">
        <v>7</v>
      </c>
      <c r="K6260">
        <v>0</v>
      </c>
      <c r="L6260" t="s">
        <v>21585</v>
      </c>
    </row>
    <row r="6261" spans="1:12" x14ac:dyDescent="0.2">
      <c r="A6261" t="s">
        <v>21586</v>
      </c>
      <c r="B6261" t="s">
        <v>21587</v>
      </c>
      <c r="C6261" t="s">
        <v>21588</v>
      </c>
      <c r="D6261" t="s">
        <v>21</v>
      </c>
      <c r="E6261" t="s">
        <v>16</v>
      </c>
      <c r="F6261">
        <v>28207</v>
      </c>
      <c r="G6261">
        <v>35.206197000000003</v>
      </c>
      <c r="H6261">
        <v>-80.819703000000004</v>
      </c>
      <c r="I6261">
        <v>5</v>
      </c>
      <c r="J6261">
        <v>4</v>
      </c>
      <c r="K6261">
        <v>1</v>
      </c>
      <c r="L6261" t="s">
        <v>21589</v>
      </c>
    </row>
    <row r="6262" spans="1:12" x14ac:dyDescent="0.2">
      <c r="A6262" t="s">
        <v>21590</v>
      </c>
      <c r="B6262" t="s">
        <v>12405</v>
      </c>
      <c r="C6262" t="s">
        <v>5078</v>
      </c>
      <c r="D6262" t="s">
        <v>21</v>
      </c>
      <c r="E6262" t="s">
        <v>16</v>
      </c>
      <c r="F6262">
        <v>28277</v>
      </c>
      <c r="G6262">
        <v>35.055799499999999</v>
      </c>
      <c r="H6262">
        <v>-80.853649700000005</v>
      </c>
      <c r="I6262">
        <v>4</v>
      </c>
      <c r="J6262">
        <v>73</v>
      </c>
      <c r="K6262">
        <v>1</v>
      </c>
      <c r="L6262" t="s">
        <v>3449</v>
      </c>
    </row>
    <row r="6263" spans="1:12" x14ac:dyDescent="0.2">
      <c r="A6263" t="s">
        <v>21591</v>
      </c>
      <c r="B6263" t="s">
        <v>21592</v>
      </c>
      <c r="C6263" t="s">
        <v>21593</v>
      </c>
      <c r="D6263" t="s">
        <v>21</v>
      </c>
      <c r="E6263" t="s">
        <v>16</v>
      </c>
      <c r="F6263">
        <v>28217</v>
      </c>
      <c r="G6263">
        <v>35.1641683</v>
      </c>
      <c r="H6263">
        <v>-80.892210800000001</v>
      </c>
      <c r="I6263">
        <v>3.5</v>
      </c>
      <c r="J6263">
        <v>10</v>
      </c>
      <c r="K6263">
        <v>1</v>
      </c>
      <c r="L6263" t="s">
        <v>21594</v>
      </c>
    </row>
    <row r="6264" spans="1:12" x14ac:dyDescent="0.2">
      <c r="A6264" t="s">
        <v>21595</v>
      </c>
      <c r="B6264" t="s">
        <v>21596</v>
      </c>
      <c r="C6264" t="s">
        <v>21597</v>
      </c>
      <c r="D6264" t="s">
        <v>15</v>
      </c>
      <c r="E6264" t="s">
        <v>16</v>
      </c>
      <c r="F6264">
        <v>28031</v>
      </c>
      <c r="G6264">
        <v>35.484942799999999</v>
      </c>
      <c r="H6264">
        <v>-80.858893300000005</v>
      </c>
      <c r="I6264">
        <v>3.5</v>
      </c>
      <c r="J6264">
        <v>11</v>
      </c>
      <c r="K6264">
        <v>0</v>
      </c>
      <c r="L6264" t="s">
        <v>21598</v>
      </c>
    </row>
    <row r="6265" spans="1:12" x14ac:dyDescent="0.2">
      <c r="A6265" t="s">
        <v>21599</v>
      </c>
      <c r="B6265" t="s">
        <v>21600</v>
      </c>
      <c r="C6265" t="s">
        <v>21601</v>
      </c>
      <c r="D6265" t="s">
        <v>21</v>
      </c>
      <c r="E6265" t="s">
        <v>16</v>
      </c>
      <c r="F6265">
        <v>28205</v>
      </c>
      <c r="G6265">
        <v>35.207730599999998</v>
      </c>
      <c r="H6265">
        <v>-80.758148000000006</v>
      </c>
      <c r="I6265">
        <v>1</v>
      </c>
      <c r="J6265">
        <v>3</v>
      </c>
      <c r="K6265">
        <v>1</v>
      </c>
      <c r="L6265" t="s">
        <v>21602</v>
      </c>
    </row>
    <row r="6266" spans="1:12" x14ac:dyDescent="0.2">
      <c r="A6266" t="s">
        <v>21603</v>
      </c>
      <c r="B6266" t="s">
        <v>21604</v>
      </c>
      <c r="C6266" t="s">
        <v>21605</v>
      </c>
      <c r="D6266" t="s">
        <v>643</v>
      </c>
      <c r="E6266" t="s">
        <v>16</v>
      </c>
      <c r="F6266">
        <v>28079</v>
      </c>
      <c r="G6266">
        <v>35.076552999999997</v>
      </c>
      <c r="H6266">
        <v>-80.647857999999999</v>
      </c>
      <c r="I6266">
        <v>5</v>
      </c>
      <c r="J6266">
        <v>5</v>
      </c>
      <c r="K6266">
        <v>1</v>
      </c>
      <c r="L6266" t="s">
        <v>457</v>
      </c>
    </row>
    <row r="6267" spans="1:12" x14ac:dyDescent="0.2">
      <c r="A6267" t="s">
        <v>21606</v>
      </c>
      <c r="B6267" t="s">
        <v>21607</v>
      </c>
      <c r="C6267" t="s">
        <v>21608</v>
      </c>
      <c r="D6267" t="s">
        <v>21</v>
      </c>
      <c r="E6267" t="s">
        <v>16</v>
      </c>
      <c r="F6267">
        <v>28210</v>
      </c>
      <c r="G6267">
        <v>35.090754799999999</v>
      </c>
      <c r="H6267">
        <v>-80.867966899999999</v>
      </c>
      <c r="I6267">
        <v>3</v>
      </c>
      <c r="J6267">
        <v>16</v>
      </c>
      <c r="K6267">
        <v>1</v>
      </c>
      <c r="L6267" t="s">
        <v>21609</v>
      </c>
    </row>
    <row r="6268" spans="1:12" x14ac:dyDescent="0.2">
      <c r="A6268" t="s">
        <v>21610</v>
      </c>
      <c r="B6268" t="s">
        <v>21611</v>
      </c>
      <c r="C6268" t="s">
        <v>21612</v>
      </c>
      <c r="D6268" t="s">
        <v>39</v>
      </c>
      <c r="E6268" t="s">
        <v>16</v>
      </c>
      <c r="F6268">
        <v>28027</v>
      </c>
      <c r="G6268">
        <v>35.415538126100003</v>
      </c>
      <c r="H6268">
        <v>-80.669801160700004</v>
      </c>
      <c r="I6268">
        <v>3.5</v>
      </c>
      <c r="J6268">
        <v>77</v>
      </c>
      <c r="K6268">
        <v>1</v>
      </c>
      <c r="L6268" t="s">
        <v>21613</v>
      </c>
    </row>
    <row r="6269" spans="1:12" x14ac:dyDescent="0.2">
      <c r="A6269" t="s">
        <v>21614</v>
      </c>
      <c r="B6269" t="s">
        <v>21615</v>
      </c>
      <c r="C6269" t="s">
        <v>21616</v>
      </c>
      <c r="D6269" t="s">
        <v>21</v>
      </c>
      <c r="E6269" t="s">
        <v>16</v>
      </c>
      <c r="F6269">
        <v>28204</v>
      </c>
      <c r="G6269">
        <v>35.2070881</v>
      </c>
      <c r="H6269">
        <v>-80.835194700000002</v>
      </c>
      <c r="I6269">
        <v>3.5</v>
      </c>
      <c r="J6269">
        <v>67</v>
      </c>
      <c r="K6269">
        <v>1</v>
      </c>
      <c r="L6269" t="s">
        <v>709</v>
      </c>
    </row>
    <row r="6270" spans="1:12" x14ac:dyDescent="0.2">
      <c r="A6270" s="1" t="s">
        <v>21617</v>
      </c>
      <c r="B6270" t="s">
        <v>5859</v>
      </c>
      <c r="C6270" t="s">
        <v>21618</v>
      </c>
      <c r="D6270" t="s">
        <v>135</v>
      </c>
      <c r="E6270" t="s">
        <v>16</v>
      </c>
      <c r="F6270">
        <v>28105</v>
      </c>
      <c r="G6270">
        <v>35.129074000000003</v>
      </c>
      <c r="H6270">
        <v>-80.706433000000004</v>
      </c>
      <c r="I6270">
        <v>2.5</v>
      </c>
      <c r="J6270">
        <v>30</v>
      </c>
      <c r="K6270">
        <v>1</v>
      </c>
      <c r="L6270" t="s">
        <v>15955</v>
      </c>
    </row>
    <row r="6271" spans="1:12" x14ac:dyDescent="0.2">
      <c r="A6271" t="s">
        <v>21619</v>
      </c>
      <c r="B6271" t="s">
        <v>21620</v>
      </c>
      <c r="C6271" t="s">
        <v>21621</v>
      </c>
      <c r="D6271" t="s">
        <v>21</v>
      </c>
      <c r="E6271" t="s">
        <v>16</v>
      </c>
      <c r="F6271">
        <v>28270</v>
      </c>
      <c r="G6271">
        <v>35.140687208000003</v>
      </c>
      <c r="H6271">
        <v>-80.738236382599993</v>
      </c>
      <c r="I6271">
        <v>5</v>
      </c>
      <c r="J6271">
        <v>36</v>
      </c>
      <c r="K6271">
        <v>1</v>
      </c>
      <c r="L6271" t="s">
        <v>21622</v>
      </c>
    </row>
    <row r="6272" spans="1:12" x14ac:dyDescent="0.2">
      <c r="A6272" t="s">
        <v>21623</v>
      </c>
      <c r="B6272" t="s">
        <v>21624</v>
      </c>
      <c r="C6272" t="s">
        <v>21625</v>
      </c>
      <c r="D6272" t="s">
        <v>21</v>
      </c>
      <c r="E6272" t="s">
        <v>16</v>
      </c>
      <c r="F6272">
        <v>28216</v>
      </c>
      <c r="G6272">
        <v>35.352552799999998</v>
      </c>
      <c r="H6272">
        <v>-80.851188800000003</v>
      </c>
      <c r="I6272">
        <v>2.5</v>
      </c>
      <c r="J6272">
        <v>7</v>
      </c>
      <c r="K6272">
        <v>1</v>
      </c>
      <c r="L6272" t="s">
        <v>21626</v>
      </c>
    </row>
    <row r="6273" spans="1:12" x14ac:dyDescent="0.2">
      <c r="A6273" t="s">
        <v>21627</v>
      </c>
      <c r="B6273" t="s">
        <v>8747</v>
      </c>
      <c r="C6273" t="s">
        <v>21628</v>
      </c>
      <c r="D6273" t="s">
        <v>21</v>
      </c>
      <c r="E6273" t="s">
        <v>16</v>
      </c>
      <c r="F6273">
        <v>28226</v>
      </c>
      <c r="G6273">
        <v>35.087333299999997</v>
      </c>
      <c r="H6273">
        <v>-80.846025600000004</v>
      </c>
      <c r="I6273">
        <v>3</v>
      </c>
      <c r="J6273">
        <v>5</v>
      </c>
      <c r="K6273">
        <v>1</v>
      </c>
      <c r="L6273" t="s">
        <v>21629</v>
      </c>
    </row>
    <row r="6274" spans="1:12" x14ac:dyDescent="0.2">
      <c r="A6274" t="s">
        <v>21630</v>
      </c>
      <c r="B6274" t="s">
        <v>21631</v>
      </c>
      <c r="C6274" t="s">
        <v>21632</v>
      </c>
      <c r="D6274" t="s">
        <v>21</v>
      </c>
      <c r="E6274" t="s">
        <v>16</v>
      </c>
      <c r="F6274">
        <v>28213</v>
      </c>
      <c r="G6274">
        <v>35.314495000000001</v>
      </c>
      <c r="H6274">
        <v>-80.702563999999995</v>
      </c>
      <c r="I6274">
        <v>2.5</v>
      </c>
      <c r="J6274">
        <v>3</v>
      </c>
      <c r="K6274">
        <v>1</v>
      </c>
      <c r="L6274" t="s">
        <v>20426</v>
      </c>
    </row>
    <row r="6275" spans="1:12" x14ac:dyDescent="0.2">
      <c r="A6275" t="s">
        <v>21633</v>
      </c>
      <c r="B6275" t="s">
        <v>21634</v>
      </c>
      <c r="C6275" t="s">
        <v>21635</v>
      </c>
      <c r="D6275" t="s">
        <v>21</v>
      </c>
      <c r="E6275" t="s">
        <v>16</v>
      </c>
      <c r="F6275">
        <v>28211</v>
      </c>
      <c r="G6275">
        <v>35.175574300000001</v>
      </c>
      <c r="H6275">
        <v>-80.802544900000001</v>
      </c>
      <c r="I6275">
        <v>3.5</v>
      </c>
      <c r="J6275">
        <v>31</v>
      </c>
      <c r="K6275">
        <v>1</v>
      </c>
      <c r="L6275" t="s">
        <v>188</v>
      </c>
    </row>
    <row r="6276" spans="1:12" x14ac:dyDescent="0.2">
      <c r="A6276" t="s">
        <v>21636</v>
      </c>
      <c r="B6276" t="s">
        <v>21637</v>
      </c>
      <c r="C6276" t="s">
        <v>21638</v>
      </c>
      <c r="D6276" t="s">
        <v>21</v>
      </c>
      <c r="E6276" t="s">
        <v>16</v>
      </c>
      <c r="F6276">
        <v>28217</v>
      </c>
      <c r="G6276">
        <v>35.195111099999998</v>
      </c>
      <c r="H6276">
        <v>-80.8766502</v>
      </c>
      <c r="I6276">
        <v>5</v>
      </c>
      <c r="J6276">
        <v>6</v>
      </c>
      <c r="K6276">
        <v>1</v>
      </c>
      <c r="L6276" t="s">
        <v>21639</v>
      </c>
    </row>
    <row r="6277" spans="1:12" x14ac:dyDescent="0.2">
      <c r="A6277" t="s">
        <v>21640</v>
      </c>
      <c r="B6277" t="s">
        <v>21641</v>
      </c>
      <c r="C6277" t="s">
        <v>21642</v>
      </c>
      <c r="D6277" t="s">
        <v>15</v>
      </c>
      <c r="E6277" t="s">
        <v>16</v>
      </c>
      <c r="F6277">
        <v>28031</v>
      </c>
      <c r="G6277">
        <v>35.478926999999999</v>
      </c>
      <c r="H6277">
        <v>-80.856673000000001</v>
      </c>
      <c r="I6277">
        <v>3</v>
      </c>
      <c r="J6277">
        <v>55</v>
      </c>
      <c r="K6277">
        <v>1</v>
      </c>
      <c r="L6277" t="s">
        <v>21643</v>
      </c>
    </row>
    <row r="6278" spans="1:12" x14ac:dyDescent="0.2">
      <c r="A6278" t="s">
        <v>21644</v>
      </c>
      <c r="B6278" t="s">
        <v>21645</v>
      </c>
      <c r="C6278" t="s">
        <v>21646</v>
      </c>
      <c r="D6278" t="s">
        <v>21</v>
      </c>
      <c r="E6278" t="s">
        <v>16</v>
      </c>
      <c r="F6278">
        <v>28214</v>
      </c>
      <c r="G6278">
        <v>35.316284000000003</v>
      </c>
      <c r="H6278">
        <v>-80.942130000000006</v>
      </c>
      <c r="I6278">
        <v>4</v>
      </c>
      <c r="J6278">
        <v>3</v>
      </c>
      <c r="K6278">
        <v>1</v>
      </c>
      <c r="L6278" t="s">
        <v>2349</v>
      </c>
    </row>
    <row r="6279" spans="1:12" x14ac:dyDescent="0.2">
      <c r="A6279" t="s">
        <v>21647</v>
      </c>
      <c r="B6279" t="s">
        <v>438</v>
      </c>
      <c r="C6279" t="s">
        <v>4244</v>
      </c>
      <c r="D6279" t="s">
        <v>15</v>
      </c>
      <c r="E6279" t="s">
        <v>16</v>
      </c>
      <c r="F6279">
        <v>28031</v>
      </c>
      <c r="G6279">
        <v>35.484361</v>
      </c>
      <c r="H6279">
        <v>-80.878778999999994</v>
      </c>
      <c r="I6279">
        <v>3</v>
      </c>
      <c r="J6279">
        <v>22</v>
      </c>
      <c r="K6279">
        <v>1</v>
      </c>
      <c r="L6279" t="s">
        <v>11121</v>
      </c>
    </row>
    <row r="6280" spans="1:12" x14ac:dyDescent="0.2">
      <c r="A6280" t="s">
        <v>21648</v>
      </c>
      <c r="B6280" t="s">
        <v>21649</v>
      </c>
      <c r="C6280" t="s">
        <v>21650</v>
      </c>
      <c r="D6280" t="s">
        <v>588</v>
      </c>
      <c r="E6280" t="s">
        <v>16</v>
      </c>
      <c r="F6280">
        <v>28110</v>
      </c>
      <c r="G6280">
        <v>35.054791799999997</v>
      </c>
      <c r="H6280">
        <v>-80.615910099999994</v>
      </c>
      <c r="I6280">
        <v>2.5</v>
      </c>
      <c r="J6280">
        <v>5</v>
      </c>
      <c r="K6280">
        <v>1</v>
      </c>
      <c r="L6280" t="s">
        <v>21651</v>
      </c>
    </row>
    <row r="6281" spans="1:12" x14ac:dyDescent="0.2">
      <c r="A6281" t="s">
        <v>21652</v>
      </c>
      <c r="B6281" t="s">
        <v>21653</v>
      </c>
      <c r="C6281" t="s">
        <v>21654</v>
      </c>
      <c r="D6281" t="s">
        <v>21</v>
      </c>
      <c r="E6281" t="s">
        <v>16</v>
      </c>
      <c r="F6281">
        <v>28203</v>
      </c>
      <c r="G6281">
        <v>35.217683600000001</v>
      </c>
      <c r="H6281">
        <v>-80.853217299999997</v>
      </c>
      <c r="I6281">
        <v>3</v>
      </c>
      <c r="J6281">
        <v>3</v>
      </c>
      <c r="K6281">
        <v>1</v>
      </c>
      <c r="L6281" t="s">
        <v>21655</v>
      </c>
    </row>
    <row r="6282" spans="1:12" x14ac:dyDescent="0.2">
      <c r="A6282" t="s">
        <v>21656</v>
      </c>
      <c r="B6282" t="s">
        <v>21657</v>
      </c>
      <c r="C6282" t="s">
        <v>21658</v>
      </c>
      <c r="D6282" t="s">
        <v>15</v>
      </c>
      <c r="E6282" t="s">
        <v>16</v>
      </c>
      <c r="F6282">
        <v>28031</v>
      </c>
      <c r="G6282">
        <v>35.486086800000002</v>
      </c>
      <c r="H6282">
        <v>-80.857930300000007</v>
      </c>
      <c r="I6282">
        <v>2.5</v>
      </c>
      <c r="J6282">
        <v>8</v>
      </c>
      <c r="K6282">
        <v>1</v>
      </c>
      <c r="L6282" t="s">
        <v>21659</v>
      </c>
    </row>
    <row r="6283" spans="1:12" x14ac:dyDescent="0.2">
      <c r="A6283" t="s">
        <v>21660</v>
      </c>
      <c r="B6283" t="s">
        <v>21661</v>
      </c>
      <c r="D6283" t="s">
        <v>21</v>
      </c>
      <c r="E6283" t="s">
        <v>16</v>
      </c>
      <c r="F6283">
        <v>28202</v>
      </c>
      <c r="G6283">
        <v>35.232678100000001</v>
      </c>
      <c r="H6283">
        <v>-80.846082199999998</v>
      </c>
      <c r="I6283">
        <v>1.5</v>
      </c>
      <c r="J6283">
        <v>44</v>
      </c>
      <c r="K6283">
        <v>1</v>
      </c>
      <c r="L6283" t="s">
        <v>21662</v>
      </c>
    </row>
    <row r="6284" spans="1:12" x14ac:dyDescent="0.2">
      <c r="A6284" t="s">
        <v>21663</v>
      </c>
      <c r="B6284" t="s">
        <v>21664</v>
      </c>
      <c r="C6284" t="s">
        <v>21665</v>
      </c>
      <c r="D6284" t="s">
        <v>21</v>
      </c>
      <c r="E6284" t="s">
        <v>16</v>
      </c>
      <c r="F6284">
        <v>28202</v>
      </c>
      <c r="G6284">
        <v>35.227339999999998</v>
      </c>
      <c r="H6284">
        <v>-80.842240000000004</v>
      </c>
      <c r="I6284">
        <v>5</v>
      </c>
      <c r="J6284">
        <v>3</v>
      </c>
      <c r="K6284">
        <v>1</v>
      </c>
      <c r="L6284" t="s">
        <v>2104</v>
      </c>
    </row>
    <row r="6285" spans="1:12" x14ac:dyDescent="0.2">
      <c r="A6285" t="s">
        <v>21666</v>
      </c>
      <c r="B6285" t="s">
        <v>641</v>
      </c>
      <c r="C6285" t="s">
        <v>21667</v>
      </c>
      <c r="D6285" t="s">
        <v>601</v>
      </c>
      <c r="E6285" t="s">
        <v>16</v>
      </c>
      <c r="F6285">
        <v>28081</v>
      </c>
      <c r="G6285">
        <v>35.4906493238</v>
      </c>
      <c r="H6285">
        <v>-80.611557662500005</v>
      </c>
      <c r="I6285">
        <v>1.5</v>
      </c>
      <c r="J6285">
        <v>10</v>
      </c>
      <c r="K6285">
        <v>1</v>
      </c>
      <c r="L6285" t="s">
        <v>21668</v>
      </c>
    </row>
    <row r="6286" spans="1:12" x14ac:dyDescent="0.2">
      <c r="A6286" t="s">
        <v>21669</v>
      </c>
      <c r="B6286" t="s">
        <v>21670</v>
      </c>
      <c r="C6286" t="s">
        <v>21671</v>
      </c>
      <c r="D6286" t="s">
        <v>21</v>
      </c>
      <c r="E6286" t="s">
        <v>16</v>
      </c>
      <c r="F6286">
        <v>28269</v>
      </c>
      <c r="G6286">
        <v>35.349001100000002</v>
      </c>
      <c r="H6286">
        <v>-80.843876699999996</v>
      </c>
      <c r="I6286">
        <v>3.5</v>
      </c>
      <c r="J6286">
        <v>3</v>
      </c>
      <c r="K6286">
        <v>1</v>
      </c>
      <c r="L6286" t="s">
        <v>21672</v>
      </c>
    </row>
    <row r="6287" spans="1:12" x14ac:dyDescent="0.2">
      <c r="A6287" t="s">
        <v>21673</v>
      </c>
      <c r="B6287" t="s">
        <v>21674</v>
      </c>
      <c r="C6287" t="s">
        <v>21675</v>
      </c>
      <c r="D6287" t="s">
        <v>21</v>
      </c>
      <c r="E6287" t="s">
        <v>16</v>
      </c>
      <c r="F6287">
        <v>28216</v>
      </c>
      <c r="G6287">
        <v>35.312289100000001</v>
      </c>
      <c r="H6287">
        <v>-80.853606400000004</v>
      </c>
      <c r="I6287">
        <v>3</v>
      </c>
      <c r="J6287">
        <v>5</v>
      </c>
      <c r="K6287">
        <v>1</v>
      </c>
      <c r="L6287" t="s">
        <v>21676</v>
      </c>
    </row>
    <row r="6288" spans="1:12" x14ac:dyDescent="0.2">
      <c r="A6288" t="s">
        <v>21677</v>
      </c>
      <c r="B6288" t="s">
        <v>21678</v>
      </c>
      <c r="C6288" t="s">
        <v>21679</v>
      </c>
      <c r="D6288" t="s">
        <v>26</v>
      </c>
      <c r="E6288" t="s">
        <v>16</v>
      </c>
      <c r="F6288">
        <v>28078</v>
      </c>
      <c r="G6288">
        <v>35.408474695899997</v>
      </c>
      <c r="H6288">
        <v>-80.863128565400004</v>
      </c>
      <c r="I6288">
        <v>4</v>
      </c>
      <c r="J6288">
        <v>43</v>
      </c>
      <c r="K6288">
        <v>0</v>
      </c>
      <c r="L6288" t="s">
        <v>21680</v>
      </c>
    </row>
    <row r="6289" spans="1:12" x14ac:dyDescent="0.2">
      <c r="A6289" t="s">
        <v>21681</v>
      </c>
      <c r="B6289" t="s">
        <v>21682</v>
      </c>
      <c r="C6289" t="s">
        <v>21683</v>
      </c>
      <c r="D6289" t="s">
        <v>21</v>
      </c>
      <c r="E6289" t="s">
        <v>16</v>
      </c>
      <c r="F6289">
        <v>28277</v>
      </c>
      <c r="G6289">
        <v>35.242196207100001</v>
      </c>
      <c r="H6289">
        <v>-80.837649092199996</v>
      </c>
      <c r="I6289">
        <v>4</v>
      </c>
      <c r="J6289">
        <v>6</v>
      </c>
      <c r="K6289">
        <v>1</v>
      </c>
      <c r="L6289" t="s">
        <v>21684</v>
      </c>
    </row>
    <row r="6290" spans="1:12" x14ac:dyDescent="0.2">
      <c r="A6290" t="s">
        <v>21685</v>
      </c>
      <c r="B6290" t="s">
        <v>9846</v>
      </c>
      <c r="C6290" t="s">
        <v>21686</v>
      </c>
      <c r="D6290" t="s">
        <v>21</v>
      </c>
      <c r="E6290" t="s">
        <v>16</v>
      </c>
      <c r="F6290">
        <v>28216</v>
      </c>
      <c r="G6290">
        <v>35.346631000000002</v>
      </c>
      <c r="H6290">
        <v>-80.860057600000005</v>
      </c>
      <c r="I6290">
        <v>4</v>
      </c>
      <c r="J6290">
        <v>25</v>
      </c>
      <c r="K6290">
        <v>1</v>
      </c>
      <c r="L6290" t="s">
        <v>21687</v>
      </c>
    </row>
    <row r="6291" spans="1:12" x14ac:dyDescent="0.2">
      <c r="A6291" t="s">
        <v>21688</v>
      </c>
      <c r="B6291" t="s">
        <v>21689</v>
      </c>
      <c r="C6291" t="s">
        <v>21690</v>
      </c>
      <c r="D6291" t="s">
        <v>26</v>
      </c>
      <c r="E6291" t="s">
        <v>16</v>
      </c>
      <c r="F6291">
        <v>28078</v>
      </c>
      <c r="G6291">
        <v>35.414309199999998</v>
      </c>
      <c r="H6291">
        <v>-80.852114599999993</v>
      </c>
      <c r="I6291">
        <v>2.5</v>
      </c>
      <c r="J6291">
        <v>3</v>
      </c>
      <c r="K6291">
        <v>1</v>
      </c>
      <c r="L6291" t="s">
        <v>21691</v>
      </c>
    </row>
    <row r="6292" spans="1:12" x14ac:dyDescent="0.2">
      <c r="A6292" t="s">
        <v>21692</v>
      </c>
      <c r="B6292" t="s">
        <v>21693</v>
      </c>
      <c r="C6292" t="s">
        <v>5147</v>
      </c>
      <c r="D6292" t="s">
        <v>21</v>
      </c>
      <c r="E6292" t="s">
        <v>16</v>
      </c>
      <c r="F6292">
        <v>28202</v>
      </c>
      <c r="G6292">
        <v>35.227569791500002</v>
      </c>
      <c r="H6292">
        <v>-80.838137168200006</v>
      </c>
      <c r="I6292">
        <v>4.5</v>
      </c>
      <c r="J6292">
        <v>3</v>
      </c>
      <c r="K6292">
        <v>0</v>
      </c>
      <c r="L6292" t="s">
        <v>21694</v>
      </c>
    </row>
    <row r="6293" spans="1:12" x14ac:dyDescent="0.2">
      <c r="A6293" t="s">
        <v>21695</v>
      </c>
      <c r="B6293" t="s">
        <v>21696</v>
      </c>
      <c r="C6293" t="s">
        <v>21697</v>
      </c>
      <c r="D6293" t="s">
        <v>26</v>
      </c>
      <c r="E6293" t="s">
        <v>16</v>
      </c>
      <c r="F6293">
        <v>28078</v>
      </c>
      <c r="G6293">
        <v>35.414830000000002</v>
      </c>
      <c r="H6293">
        <v>-80.930705000000003</v>
      </c>
      <c r="I6293">
        <v>1</v>
      </c>
      <c r="J6293">
        <v>4</v>
      </c>
      <c r="K6293">
        <v>1</v>
      </c>
      <c r="L6293" t="s">
        <v>21698</v>
      </c>
    </row>
    <row r="6294" spans="1:12" x14ac:dyDescent="0.2">
      <c r="A6294" t="s">
        <v>21699</v>
      </c>
      <c r="B6294" t="s">
        <v>21700</v>
      </c>
      <c r="C6294" t="s">
        <v>21701</v>
      </c>
      <c r="D6294" t="s">
        <v>21</v>
      </c>
      <c r="E6294" t="s">
        <v>16</v>
      </c>
      <c r="F6294">
        <v>28217</v>
      </c>
      <c r="G6294">
        <v>35.155642299999997</v>
      </c>
      <c r="H6294">
        <v>-80.889876900000004</v>
      </c>
      <c r="I6294">
        <v>2</v>
      </c>
      <c r="J6294">
        <v>22</v>
      </c>
      <c r="K6294">
        <v>1</v>
      </c>
      <c r="L6294" t="s">
        <v>923</v>
      </c>
    </row>
    <row r="6295" spans="1:12" x14ac:dyDescent="0.2">
      <c r="A6295" t="s">
        <v>21702</v>
      </c>
      <c r="B6295" t="s">
        <v>21703</v>
      </c>
      <c r="C6295" t="s">
        <v>21704</v>
      </c>
      <c r="D6295" t="s">
        <v>15</v>
      </c>
      <c r="E6295" t="s">
        <v>16</v>
      </c>
      <c r="F6295">
        <v>28031</v>
      </c>
      <c r="G6295">
        <v>35.479500000000002</v>
      </c>
      <c r="H6295">
        <v>-80.893231</v>
      </c>
      <c r="I6295">
        <v>4</v>
      </c>
      <c r="J6295">
        <v>33</v>
      </c>
      <c r="K6295">
        <v>0</v>
      </c>
      <c r="L6295" t="s">
        <v>21705</v>
      </c>
    </row>
    <row r="6296" spans="1:12" x14ac:dyDescent="0.2">
      <c r="A6296" t="s">
        <v>21706</v>
      </c>
      <c r="B6296" t="s">
        <v>21707</v>
      </c>
      <c r="C6296" t="s">
        <v>21708</v>
      </c>
      <c r="D6296" t="s">
        <v>21</v>
      </c>
      <c r="E6296" t="s">
        <v>16</v>
      </c>
      <c r="F6296">
        <v>28210</v>
      </c>
      <c r="G6296">
        <v>35.095289000000001</v>
      </c>
      <c r="H6296">
        <v>-80.868350000000007</v>
      </c>
      <c r="I6296">
        <v>3</v>
      </c>
      <c r="J6296">
        <v>20</v>
      </c>
      <c r="K6296">
        <v>1</v>
      </c>
      <c r="L6296" t="s">
        <v>21709</v>
      </c>
    </row>
    <row r="6297" spans="1:12" x14ac:dyDescent="0.2">
      <c r="A6297" t="s">
        <v>21710</v>
      </c>
      <c r="B6297" t="s">
        <v>21711</v>
      </c>
      <c r="C6297" t="s">
        <v>21712</v>
      </c>
      <c r="D6297" t="s">
        <v>21</v>
      </c>
      <c r="E6297" t="s">
        <v>16</v>
      </c>
      <c r="F6297">
        <v>28203</v>
      </c>
      <c r="G6297">
        <v>35.207158999999997</v>
      </c>
      <c r="H6297">
        <v>-80.860039</v>
      </c>
      <c r="I6297">
        <v>3</v>
      </c>
      <c r="J6297">
        <v>9</v>
      </c>
      <c r="K6297">
        <v>0</v>
      </c>
      <c r="L6297" t="s">
        <v>21713</v>
      </c>
    </row>
    <row r="6298" spans="1:12" x14ac:dyDescent="0.2">
      <c r="A6298" t="s">
        <v>21714</v>
      </c>
      <c r="B6298" t="s">
        <v>21715</v>
      </c>
      <c r="D6298" t="s">
        <v>21</v>
      </c>
      <c r="E6298" t="s">
        <v>16</v>
      </c>
      <c r="F6298">
        <v>28297</v>
      </c>
      <c r="G6298">
        <v>35.322740899999999</v>
      </c>
      <c r="H6298">
        <v>-80.901851800000003</v>
      </c>
      <c r="I6298">
        <v>4.5</v>
      </c>
      <c r="J6298">
        <v>26</v>
      </c>
      <c r="K6298">
        <v>1</v>
      </c>
      <c r="L6298" t="s">
        <v>21716</v>
      </c>
    </row>
    <row r="6299" spans="1:12" x14ac:dyDescent="0.2">
      <c r="A6299" t="s">
        <v>21717</v>
      </c>
      <c r="B6299" t="s">
        <v>19969</v>
      </c>
      <c r="C6299" t="s">
        <v>21718</v>
      </c>
      <c r="D6299" t="s">
        <v>39</v>
      </c>
      <c r="E6299" t="s">
        <v>16</v>
      </c>
      <c r="F6299">
        <v>28027</v>
      </c>
      <c r="G6299">
        <v>35.364486800000002</v>
      </c>
      <c r="H6299">
        <v>-80.716547399999996</v>
      </c>
      <c r="I6299">
        <v>3</v>
      </c>
      <c r="J6299">
        <v>17</v>
      </c>
      <c r="K6299">
        <v>1</v>
      </c>
      <c r="L6299" t="s">
        <v>21719</v>
      </c>
    </row>
    <row r="6300" spans="1:12" x14ac:dyDescent="0.2">
      <c r="A6300" t="s">
        <v>21720</v>
      </c>
      <c r="B6300" t="s">
        <v>21721</v>
      </c>
      <c r="C6300" t="s">
        <v>21722</v>
      </c>
      <c r="D6300" t="s">
        <v>39</v>
      </c>
      <c r="E6300" t="s">
        <v>16</v>
      </c>
      <c r="F6300">
        <v>28027</v>
      </c>
      <c r="G6300">
        <v>35.370589199999998</v>
      </c>
      <c r="H6300">
        <v>-80.726155599999998</v>
      </c>
      <c r="I6300">
        <v>3.5</v>
      </c>
      <c r="J6300">
        <v>76</v>
      </c>
      <c r="K6300">
        <v>1</v>
      </c>
      <c r="L6300" t="s">
        <v>5307</v>
      </c>
    </row>
    <row r="6301" spans="1:12" x14ac:dyDescent="0.2">
      <c r="A6301" t="s">
        <v>21723</v>
      </c>
      <c r="B6301" t="s">
        <v>21724</v>
      </c>
      <c r="C6301" t="s">
        <v>21725</v>
      </c>
      <c r="D6301" t="s">
        <v>21</v>
      </c>
      <c r="E6301" t="s">
        <v>16</v>
      </c>
      <c r="F6301">
        <v>28217</v>
      </c>
      <c r="G6301">
        <v>35.176316</v>
      </c>
      <c r="H6301">
        <v>-80.888048999999995</v>
      </c>
      <c r="I6301">
        <v>5</v>
      </c>
      <c r="J6301">
        <v>5</v>
      </c>
      <c r="K6301">
        <v>1</v>
      </c>
      <c r="L6301" t="s">
        <v>21726</v>
      </c>
    </row>
    <row r="6302" spans="1:12" x14ac:dyDescent="0.2">
      <c r="A6302" t="s">
        <v>21727</v>
      </c>
      <c r="B6302" t="s">
        <v>21728</v>
      </c>
      <c r="D6302" t="s">
        <v>1452</v>
      </c>
      <c r="E6302" t="s">
        <v>16</v>
      </c>
      <c r="F6302">
        <v>28164</v>
      </c>
      <c r="G6302">
        <v>35.359025600000002</v>
      </c>
      <c r="H6302">
        <v>-81.097021400000003</v>
      </c>
      <c r="I6302">
        <v>5</v>
      </c>
      <c r="J6302">
        <v>3</v>
      </c>
      <c r="K6302">
        <v>1</v>
      </c>
      <c r="L6302" t="s">
        <v>21729</v>
      </c>
    </row>
    <row r="6303" spans="1:12" x14ac:dyDescent="0.2">
      <c r="A6303" t="s">
        <v>21730</v>
      </c>
      <c r="B6303" t="s">
        <v>21731</v>
      </c>
      <c r="C6303" t="s">
        <v>21732</v>
      </c>
      <c r="D6303" t="s">
        <v>15</v>
      </c>
      <c r="E6303" t="s">
        <v>16</v>
      </c>
      <c r="F6303">
        <v>28031</v>
      </c>
      <c r="G6303">
        <v>35.447409</v>
      </c>
      <c r="H6303">
        <v>-80.891424999999998</v>
      </c>
      <c r="I6303">
        <v>3.5</v>
      </c>
      <c r="J6303">
        <v>22</v>
      </c>
      <c r="K6303">
        <v>0</v>
      </c>
      <c r="L6303" t="s">
        <v>21733</v>
      </c>
    </row>
    <row r="6304" spans="1:12" x14ac:dyDescent="0.2">
      <c r="A6304" t="s">
        <v>21734</v>
      </c>
      <c r="B6304" t="s">
        <v>21735</v>
      </c>
      <c r="D6304" t="s">
        <v>21</v>
      </c>
      <c r="E6304" t="s">
        <v>16</v>
      </c>
      <c r="F6304">
        <v>28226</v>
      </c>
      <c r="G6304">
        <v>35.117347299999999</v>
      </c>
      <c r="H6304">
        <v>-80.799018500000003</v>
      </c>
      <c r="I6304">
        <v>5</v>
      </c>
      <c r="J6304">
        <v>6</v>
      </c>
      <c r="K6304">
        <v>1</v>
      </c>
      <c r="L6304" t="s">
        <v>21736</v>
      </c>
    </row>
    <row r="6305" spans="1:12" x14ac:dyDescent="0.2">
      <c r="A6305" t="s">
        <v>21737</v>
      </c>
      <c r="B6305" t="s">
        <v>21738</v>
      </c>
      <c r="C6305" t="s">
        <v>21739</v>
      </c>
      <c r="D6305" t="s">
        <v>167</v>
      </c>
      <c r="E6305" t="s">
        <v>16</v>
      </c>
      <c r="F6305">
        <v>28075</v>
      </c>
      <c r="G6305">
        <v>35.322387900000003</v>
      </c>
      <c r="H6305">
        <v>-80.6503771</v>
      </c>
      <c r="I6305">
        <v>5</v>
      </c>
      <c r="J6305">
        <v>3</v>
      </c>
      <c r="K6305">
        <v>1</v>
      </c>
      <c r="L6305" t="s">
        <v>21740</v>
      </c>
    </row>
    <row r="6306" spans="1:12" x14ac:dyDescent="0.2">
      <c r="A6306" t="s">
        <v>21741</v>
      </c>
      <c r="B6306" t="s">
        <v>21742</v>
      </c>
      <c r="C6306" t="s">
        <v>21743</v>
      </c>
      <c r="D6306" t="s">
        <v>21</v>
      </c>
      <c r="E6306" t="s">
        <v>16</v>
      </c>
      <c r="F6306">
        <v>28209</v>
      </c>
      <c r="G6306">
        <v>35.154251100000003</v>
      </c>
      <c r="H6306">
        <v>-80.839422299999995</v>
      </c>
      <c r="I6306">
        <v>3</v>
      </c>
      <c r="J6306">
        <v>11</v>
      </c>
      <c r="K6306">
        <v>1</v>
      </c>
      <c r="L6306" t="s">
        <v>2743</v>
      </c>
    </row>
    <row r="6307" spans="1:12" x14ac:dyDescent="0.2">
      <c r="A6307" t="s">
        <v>21744</v>
      </c>
      <c r="B6307" t="s">
        <v>2528</v>
      </c>
      <c r="C6307" t="s">
        <v>552</v>
      </c>
      <c r="D6307" t="s">
        <v>21</v>
      </c>
      <c r="E6307" t="s">
        <v>16</v>
      </c>
      <c r="F6307">
        <v>28208</v>
      </c>
      <c r="G6307">
        <v>35.218380000000003</v>
      </c>
      <c r="H6307">
        <v>-80.945429283099998</v>
      </c>
      <c r="I6307">
        <v>3.5</v>
      </c>
      <c r="J6307">
        <v>233</v>
      </c>
      <c r="K6307">
        <v>1</v>
      </c>
      <c r="L6307" t="s">
        <v>21745</v>
      </c>
    </row>
    <row r="6308" spans="1:12" x14ac:dyDescent="0.2">
      <c r="A6308" t="s">
        <v>21746</v>
      </c>
      <c r="B6308" t="s">
        <v>21747</v>
      </c>
      <c r="C6308" t="s">
        <v>14586</v>
      </c>
      <c r="D6308" t="s">
        <v>21</v>
      </c>
      <c r="E6308" t="s">
        <v>16</v>
      </c>
      <c r="F6308">
        <v>28277</v>
      </c>
      <c r="G6308">
        <v>35.0226574</v>
      </c>
      <c r="H6308">
        <v>-80.847231100000002</v>
      </c>
      <c r="I6308">
        <v>1</v>
      </c>
      <c r="J6308">
        <v>9</v>
      </c>
      <c r="K6308">
        <v>0</v>
      </c>
      <c r="L6308" t="s">
        <v>21748</v>
      </c>
    </row>
    <row r="6309" spans="1:12" x14ac:dyDescent="0.2">
      <c r="A6309" t="s">
        <v>21749</v>
      </c>
      <c r="B6309" t="s">
        <v>21750</v>
      </c>
      <c r="C6309" t="s">
        <v>21751</v>
      </c>
      <c r="D6309" t="s">
        <v>21</v>
      </c>
      <c r="E6309" t="s">
        <v>16</v>
      </c>
      <c r="F6309">
        <v>28209</v>
      </c>
      <c r="G6309">
        <v>35.159429500000002</v>
      </c>
      <c r="H6309">
        <v>-80.849844399999995</v>
      </c>
      <c r="I6309">
        <v>5</v>
      </c>
      <c r="J6309">
        <v>6</v>
      </c>
      <c r="K6309">
        <v>1</v>
      </c>
      <c r="L6309" t="s">
        <v>1801</v>
      </c>
    </row>
    <row r="6310" spans="1:12" x14ac:dyDescent="0.2">
      <c r="A6310" t="s">
        <v>21752</v>
      </c>
      <c r="B6310" t="s">
        <v>21753</v>
      </c>
      <c r="C6310" t="s">
        <v>10063</v>
      </c>
      <c r="D6310" t="s">
        <v>21</v>
      </c>
      <c r="E6310" t="s">
        <v>16</v>
      </c>
      <c r="F6310">
        <v>28208</v>
      </c>
      <c r="G6310">
        <v>35.2322834</v>
      </c>
      <c r="H6310">
        <v>-80.944253799999998</v>
      </c>
      <c r="I6310">
        <v>2</v>
      </c>
      <c r="J6310">
        <v>38</v>
      </c>
      <c r="K6310">
        <v>1</v>
      </c>
      <c r="L6310" t="s">
        <v>1010</v>
      </c>
    </row>
    <row r="6311" spans="1:12" x14ac:dyDescent="0.2">
      <c r="A6311" t="s">
        <v>21754</v>
      </c>
      <c r="B6311" t="s">
        <v>21755</v>
      </c>
      <c r="C6311" t="s">
        <v>21756</v>
      </c>
      <c r="D6311" t="s">
        <v>26</v>
      </c>
      <c r="E6311" t="s">
        <v>16</v>
      </c>
      <c r="F6311">
        <v>28078</v>
      </c>
      <c r="G6311">
        <v>35.409135499999998</v>
      </c>
      <c r="H6311">
        <v>-80.861432500000006</v>
      </c>
      <c r="I6311">
        <v>4</v>
      </c>
      <c r="J6311">
        <v>28</v>
      </c>
      <c r="K6311">
        <v>1</v>
      </c>
      <c r="L6311" t="s">
        <v>18711</v>
      </c>
    </row>
    <row r="6312" spans="1:12" x14ac:dyDescent="0.2">
      <c r="A6312" t="s">
        <v>21757</v>
      </c>
      <c r="B6312" t="s">
        <v>21758</v>
      </c>
      <c r="C6312" t="s">
        <v>21759</v>
      </c>
      <c r="D6312" t="s">
        <v>21</v>
      </c>
      <c r="E6312" t="s">
        <v>16</v>
      </c>
      <c r="F6312">
        <v>28213</v>
      </c>
      <c r="G6312">
        <v>35.312663399999998</v>
      </c>
      <c r="H6312">
        <v>-80.713515299999997</v>
      </c>
      <c r="I6312">
        <v>5</v>
      </c>
      <c r="J6312">
        <v>5</v>
      </c>
      <c r="K6312">
        <v>1</v>
      </c>
      <c r="L6312" t="s">
        <v>21760</v>
      </c>
    </row>
    <row r="6313" spans="1:12" x14ac:dyDescent="0.2">
      <c r="A6313" t="s">
        <v>21761</v>
      </c>
      <c r="B6313" t="s">
        <v>21762</v>
      </c>
      <c r="C6313" t="s">
        <v>21763</v>
      </c>
      <c r="D6313" t="s">
        <v>21</v>
      </c>
      <c r="E6313" t="s">
        <v>16</v>
      </c>
      <c r="F6313">
        <v>28204</v>
      </c>
      <c r="G6313">
        <v>35.215603199999997</v>
      </c>
      <c r="H6313">
        <v>-80.821721600000004</v>
      </c>
      <c r="I6313">
        <v>2.5</v>
      </c>
      <c r="J6313">
        <v>20</v>
      </c>
      <c r="K6313">
        <v>0</v>
      </c>
      <c r="L6313" t="s">
        <v>21764</v>
      </c>
    </row>
    <row r="6314" spans="1:12" x14ac:dyDescent="0.2">
      <c r="A6314" t="s">
        <v>21765</v>
      </c>
      <c r="B6314" t="s">
        <v>21766</v>
      </c>
      <c r="C6314" t="s">
        <v>21767</v>
      </c>
      <c r="D6314" t="s">
        <v>588</v>
      </c>
      <c r="E6314" t="s">
        <v>16</v>
      </c>
      <c r="F6314">
        <v>28110</v>
      </c>
      <c r="G6314">
        <v>35.022438048300003</v>
      </c>
      <c r="H6314">
        <v>-80.579648454799994</v>
      </c>
      <c r="I6314">
        <v>2.5</v>
      </c>
      <c r="J6314">
        <v>69</v>
      </c>
      <c r="K6314">
        <v>1</v>
      </c>
      <c r="L6314" t="s">
        <v>21768</v>
      </c>
    </row>
    <row r="6315" spans="1:12" x14ac:dyDescent="0.2">
      <c r="A6315" t="s">
        <v>21769</v>
      </c>
      <c r="B6315" t="s">
        <v>21770</v>
      </c>
      <c r="C6315" t="s">
        <v>21771</v>
      </c>
      <c r="D6315" t="s">
        <v>21</v>
      </c>
      <c r="E6315" t="s">
        <v>16</v>
      </c>
      <c r="F6315">
        <v>28262</v>
      </c>
      <c r="G6315">
        <v>35.316543000000003</v>
      </c>
      <c r="H6315">
        <v>-80.743043999999998</v>
      </c>
      <c r="I6315">
        <v>2</v>
      </c>
      <c r="J6315">
        <v>11</v>
      </c>
      <c r="K6315">
        <v>0</v>
      </c>
      <c r="L6315" t="s">
        <v>2743</v>
      </c>
    </row>
    <row r="6316" spans="1:12" x14ac:dyDescent="0.2">
      <c r="A6316" t="s">
        <v>21772</v>
      </c>
      <c r="B6316" t="s">
        <v>21773</v>
      </c>
      <c r="C6316" t="s">
        <v>21774</v>
      </c>
      <c r="D6316" t="s">
        <v>21</v>
      </c>
      <c r="E6316" t="s">
        <v>16</v>
      </c>
      <c r="F6316">
        <v>28270</v>
      </c>
      <c r="G6316">
        <v>35.141467200000001</v>
      </c>
      <c r="H6316">
        <v>-80.734889100000004</v>
      </c>
      <c r="I6316">
        <v>4</v>
      </c>
      <c r="J6316">
        <v>4</v>
      </c>
      <c r="K6316">
        <v>1</v>
      </c>
      <c r="L6316" t="s">
        <v>21775</v>
      </c>
    </row>
    <row r="6317" spans="1:12" x14ac:dyDescent="0.2">
      <c r="A6317" t="s">
        <v>21776</v>
      </c>
      <c r="B6317" t="s">
        <v>1978</v>
      </c>
      <c r="C6317" t="s">
        <v>21777</v>
      </c>
      <c r="D6317" t="s">
        <v>11905</v>
      </c>
      <c r="E6317" t="s">
        <v>16</v>
      </c>
      <c r="F6317">
        <v>28210</v>
      </c>
      <c r="G6317">
        <v>35.288949000000002</v>
      </c>
      <c r="H6317">
        <v>-81.017298999999994</v>
      </c>
      <c r="I6317">
        <v>2.5</v>
      </c>
      <c r="J6317">
        <v>13</v>
      </c>
      <c r="K6317">
        <v>1</v>
      </c>
      <c r="L6317" t="s">
        <v>21778</v>
      </c>
    </row>
    <row r="6318" spans="1:12" x14ac:dyDescent="0.2">
      <c r="A6318" t="s">
        <v>21779</v>
      </c>
      <c r="B6318" t="s">
        <v>21780</v>
      </c>
      <c r="C6318" t="s">
        <v>872</v>
      </c>
      <c r="D6318" t="s">
        <v>21</v>
      </c>
      <c r="E6318" t="s">
        <v>16</v>
      </c>
      <c r="F6318">
        <v>28202</v>
      </c>
      <c r="G6318">
        <v>35.228892999999999</v>
      </c>
      <c r="H6318">
        <v>-80.845776000000001</v>
      </c>
      <c r="I6318">
        <v>3.5</v>
      </c>
      <c r="J6318">
        <v>62</v>
      </c>
      <c r="K6318">
        <v>0</v>
      </c>
      <c r="L6318" t="s">
        <v>21781</v>
      </c>
    </row>
    <row r="6319" spans="1:12" x14ac:dyDescent="0.2">
      <c r="A6319" t="s">
        <v>21782</v>
      </c>
      <c r="B6319" t="s">
        <v>21783</v>
      </c>
      <c r="C6319" t="s">
        <v>21784</v>
      </c>
      <c r="D6319" t="s">
        <v>21</v>
      </c>
      <c r="E6319" t="s">
        <v>16</v>
      </c>
      <c r="F6319">
        <v>28273</v>
      </c>
      <c r="G6319">
        <v>35.101025571999998</v>
      </c>
      <c r="H6319">
        <v>-80.985685586900004</v>
      </c>
      <c r="I6319">
        <v>3</v>
      </c>
      <c r="J6319">
        <v>29</v>
      </c>
      <c r="K6319">
        <v>1</v>
      </c>
      <c r="L6319" t="s">
        <v>21785</v>
      </c>
    </row>
    <row r="6320" spans="1:12" x14ac:dyDescent="0.2">
      <c r="A6320" t="e">
        <f>--VMPfs4zfZJtQbqzJsNhg</f>
        <v>#NAME?</v>
      </c>
      <c r="B6320" t="s">
        <v>21786</v>
      </c>
      <c r="C6320" t="s">
        <v>21787</v>
      </c>
      <c r="D6320" t="s">
        <v>21</v>
      </c>
      <c r="E6320" t="s">
        <v>16</v>
      </c>
      <c r="F6320">
        <v>28211</v>
      </c>
      <c r="G6320">
        <v>35.149357999999999</v>
      </c>
      <c r="H6320">
        <v>-80.827658</v>
      </c>
      <c r="I6320">
        <v>3</v>
      </c>
      <c r="J6320">
        <v>9</v>
      </c>
      <c r="K6320">
        <v>1</v>
      </c>
      <c r="L6320" t="s">
        <v>21788</v>
      </c>
    </row>
    <row r="6321" spans="1:12" x14ac:dyDescent="0.2">
      <c r="A6321" t="s">
        <v>21789</v>
      </c>
      <c r="B6321" t="s">
        <v>21790</v>
      </c>
      <c r="C6321" t="s">
        <v>12071</v>
      </c>
      <c r="D6321" t="s">
        <v>21</v>
      </c>
      <c r="E6321" t="s">
        <v>16</v>
      </c>
      <c r="F6321">
        <v>28262</v>
      </c>
      <c r="G6321">
        <v>35.201444000000002</v>
      </c>
      <c r="H6321">
        <v>-80.873594999999995</v>
      </c>
      <c r="I6321">
        <v>4.5</v>
      </c>
      <c r="J6321">
        <v>34</v>
      </c>
      <c r="K6321">
        <v>0</v>
      </c>
      <c r="L6321" t="s">
        <v>21791</v>
      </c>
    </row>
    <row r="6322" spans="1:12" x14ac:dyDescent="0.2">
      <c r="A6322" t="s">
        <v>21792</v>
      </c>
      <c r="B6322" t="s">
        <v>21793</v>
      </c>
      <c r="C6322" t="s">
        <v>21794</v>
      </c>
      <c r="D6322" t="s">
        <v>21</v>
      </c>
      <c r="E6322" t="s">
        <v>16</v>
      </c>
      <c r="F6322">
        <v>28277</v>
      </c>
      <c r="G6322">
        <v>35.034606699999998</v>
      </c>
      <c r="H6322">
        <v>-80.808234400000003</v>
      </c>
      <c r="I6322">
        <v>5</v>
      </c>
      <c r="J6322">
        <v>5</v>
      </c>
      <c r="K6322">
        <v>0</v>
      </c>
      <c r="L6322" t="s">
        <v>21795</v>
      </c>
    </row>
    <row r="6323" spans="1:12" x14ac:dyDescent="0.2">
      <c r="A6323" t="s">
        <v>21796</v>
      </c>
      <c r="B6323" t="s">
        <v>21797</v>
      </c>
      <c r="C6323" t="s">
        <v>6905</v>
      </c>
      <c r="D6323" t="s">
        <v>295</v>
      </c>
      <c r="E6323" t="s">
        <v>16</v>
      </c>
      <c r="F6323">
        <v>28134</v>
      </c>
      <c r="G6323">
        <v>35.0865753</v>
      </c>
      <c r="H6323">
        <v>-80.887045900000004</v>
      </c>
      <c r="I6323">
        <v>4</v>
      </c>
      <c r="J6323">
        <v>8</v>
      </c>
      <c r="K6323">
        <v>0</v>
      </c>
      <c r="L6323" t="s">
        <v>21798</v>
      </c>
    </row>
    <row r="6324" spans="1:12" x14ac:dyDescent="0.2">
      <c r="A6324" t="s">
        <v>21799</v>
      </c>
      <c r="B6324" t="s">
        <v>21800</v>
      </c>
      <c r="C6324" t="s">
        <v>21801</v>
      </c>
      <c r="D6324" t="s">
        <v>588</v>
      </c>
      <c r="E6324" t="s">
        <v>16</v>
      </c>
      <c r="F6324">
        <v>28110</v>
      </c>
      <c r="G6324">
        <v>35.008045000000003</v>
      </c>
      <c r="H6324">
        <v>-80.561858799999996</v>
      </c>
      <c r="I6324">
        <v>3.5</v>
      </c>
      <c r="J6324">
        <v>13</v>
      </c>
      <c r="K6324">
        <v>1</v>
      </c>
      <c r="L6324" t="s">
        <v>753</v>
      </c>
    </row>
    <row r="6325" spans="1:12" x14ac:dyDescent="0.2">
      <c r="A6325" t="s">
        <v>21802</v>
      </c>
      <c r="B6325" t="s">
        <v>13402</v>
      </c>
      <c r="C6325" t="s">
        <v>21803</v>
      </c>
      <c r="D6325" t="s">
        <v>21</v>
      </c>
      <c r="E6325" t="s">
        <v>16</v>
      </c>
      <c r="F6325">
        <v>28205</v>
      </c>
      <c r="G6325">
        <v>35.203016099999999</v>
      </c>
      <c r="H6325">
        <v>-80.789432599999998</v>
      </c>
      <c r="I6325">
        <v>4</v>
      </c>
      <c r="J6325">
        <v>20</v>
      </c>
      <c r="K6325">
        <v>1</v>
      </c>
      <c r="L6325" t="s">
        <v>21804</v>
      </c>
    </row>
    <row r="6326" spans="1:12" x14ac:dyDescent="0.2">
      <c r="A6326" t="s">
        <v>21805</v>
      </c>
      <c r="B6326" t="s">
        <v>14331</v>
      </c>
      <c r="C6326" t="s">
        <v>21806</v>
      </c>
      <c r="D6326" t="s">
        <v>30</v>
      </c>
      <c r="E6326" t="s">
        <v>16</v>
      </c>
      <c r="F6326">
        <v>28052</v>
      </c>
      <c r="G6326">
        <v>35.267304548699997</v>
      </c>
      <c r="H6326">
        <v>-81.149329841099998</v>
      </c>
      <c r="I6326">
        <v>4</v>
      </c>
      <c r="J6326">
        <v>7</v>
      </c>
      <c r="K6326">
        <v>1</v>
      </c>
      <c r="L6326" t="s">
        <v>21807</v>
      </c>
    </row>
    <row r="6327" spans="1:12" x14ac:dyDescent="0.2">
      <c r="A6327" t="s">
        <v>21808</v>
      </c>
      <c r="B6327" t="s">
        <v>15174</v>
      </c>
      <c r="C6327" t="s">
        <v>21809</v>
      </c>
      <c r="D6327" t="s">
        <v>21</v>
      </c>
      <c r="E6327" t="s">
        <v>16</v>
      </c>
      <c r="F6327">
        <v>28277</v>
      </c>
      <c r="G6327">
        <v>35.0527702324</v>
      </c>
      <c r="H6327">
        <v>-80.8474124496</v>
      </c>
      <c r="I6327">
        <v>4</v>
      </c>
      <c r="J6327">
        <v>397</v>
      </c>
      <c r="K6327">
        <v>1</v>
      </c>
      <c r="L6327" t="s">
        <v>21810</v>
      </c>
    </row>
    <row r="6328" spans="1:12" x14ac:dyDescent="0.2">
      <c r="A6328" t="s">
        <v>21811</v>
      </c>
      <c r="B6328" t="s">
        <v>21812</v>
      </c>
      <c r="C6328" t="s">
        <v>21813</v>
      </c>
      <c r="D6328" t="s">
        <v>21</v>
      </c>
      <c r="E6328" t="s">
        <v>16</v>
      </c>
      <c r="F6328">
        <v>28209</v>
      </c>
      <c r="G6328">
        <v>35.179293999999999</v>
      </c>
      <c r="H6328">
        <v>-80.876097999999999</v>
      </c>
      <c r="I6328">
        <v>3.5</v>
      </c>
      <c r="J6328">
        <v>407</v>
      </c>
      <c r="K6328">
        <v>1</v>
      </c>
      <c r="L6328" t="s">
        <v>21368</v>
      </c>
    </row>
    <row r="6329" spans="1:12" x14ac:dyDescent="0.2">
      <c r="A6329" t="s">
        <v>21814</v>
      </c>
      <c r="B6329" t="s">
        <v>21815</v>
      </c>
      <c r="C6329" t="s">
        <v>21816</v>
      </c>
      <c r="D6329" t="s">
        <v>21</v>
      </c>
      <c r="E6329" t="s">
        <v>16</v>
      </c>
      <c r="F6329">
        <v>28269</v>
      </c>
      <c r="G6329">
        <v>35.239750000000001</v>
      </c>
      <c r="H6329">
        <v>-80.847021999999996</v>
      </c>
      <c r="I6329">
        <v>4.5</v>
      </c>
      <c r="J6329">
        <v>4</v>
      </c>
      <c r="K6329">
        <v>1</v>
      </c>
      <c r="L6329" t="s">
        <v>21817</v>
      </c>
    </row>
    <row r="6330" spans="1:12" x14ac:dyDescent="0.2">
      <c r="A6330" t="s">
        <v>21818</v>
      </c>
      <c r="B6330" t="s">
        <v>21819</v>
      </c>
      <c r="C6330" t="s">
        <v>21820</v>
      </c>
      <c r="D6330" t="s">
        <v>21</v>
      </c>
      <c r="E6330" t="s">
        <v>16</v>
      </c>
      <c r="F6330">
        <v>28203</v>
      </c>
      <c r="G6330">
        <v>35.212549500000002</v>
      </c>
      <c r="H6330">
        <v>-80.857649300000006</v>
      </c>
      <c r="I6330">
        <v>3.5</v>
      </c>
      <c r="J6330">
        <v>144</v>
      </c>
      <c r="K6330">
        <v>1</v>
      </c>
      <c r="L6330" t="s">
        <v>1547</v>
      </c>
    </row>
    <row r="6331" spans="1:12" x14ac:dyDescent="0.2">
      <c r="A6331" t="s">
        <v>21821</v>
      </c>
      <c r="B6331" t="s">
        <v>2528</v>
      </c>
      <c r="C6331" t="s">
        <v>21822</v>
      </c>
      <c r="D6331" t="s">
        <v>21</v>
      </c>
      <c r="E6331" t="s">
        <v>16</v>
      </c>
      <c r="F6331">
        <v>28206</v>
      </c>
      <c r="G6331">
        <v>35.247643699999998</v>
      </c>
      <c r="H6331">
        <v>-80.818002300000003</v>
      </c>
      <c r="I6331">
        <v>4</v>
      </c>
      <c r="J6331">
        <v>4</v>
      </c>
      <c r="K6331">
        <v>1</v>
      </c>
      <c r="L6331" t="s">
        <v>21823</v>
      </c>
    </row>
    <row r="6332" spans="1:12" x14ac:dyDescent="0.2">
      <c r="A6332" t="s">
        <v>21824</v>
      </c>
      <c r="B6332" t="s">
        <v>21825</v>
      </c>
      <c r="C6332" t="s">
        <v>21826</v>
      </c>
      <c r="D6332" t="s">
        <v>21</v>
      </c>
      <c r="E6332" t="s">
        <v>16</v>
      </c>
      <c r="F6332">
        <v>28202</v>
      </c>
      <c r="G6332">
        <v>35.234669599999997</v>
      </c>
      <c r="H6332">
        <v>-80.851011999999997</v>
      </c>
      <c r="I6332">
        <v>4</v>
      </c>
      <c r="J6332">
        <v>4</v>
      </c>
      <c r="K6332">
        <v>1</v>
      </c>
      <c r="L6332" t="s">
        <v>11118</v>
      </c>
    </row>
    <row r="6333" spans="1:12" x14ac:dyDescent="0.2">
      <c r="A6333" t="s">
        <v>21827</v>
      </c>
      <c r="B6333" t="s">
        <v>21828</v>
      </c>
      <c r="C6333" t="s">
        <v>17211</v>
      </c>
      <c r="D6333" t="s">
        <v>39</v>
      </c>
      <c r="E6333" t="s">
        <v>16</v>
      </c>
      <c r="F6333">
        <v>28025</v>
      </c>
      <c r="G6333">
        <v>35.410395800000003</v>
      </c>
      <c r="H6333">
        <v>-80.580601299999998</v>
      </c>
      <c r="I6333">
        <v>4.5</v>
      </c>
      <c r="J6333">
        <v>12</v>
      </c>
      <c r="K6333">
        <v>1</v>
      </c>
      <c r="L6333" t="s">
        <v>10838</v>
      </c>
    </row>
    <row r="6334" spans="1:12" x14ac:dyDescent="0.2">
      <c r="A6334" t="s">
        <v>21829</v>
      </c>
      <c r="B6334" t="s">
        <v>21830</v>
      </c>
      <c r="C6334" t="s">
        <v>12007</v>
      </c>
      <c r="D6334" t="s">
        <v>135</v>
      </c>
      <c r="E6334" t="s">
        <v>16</v>
      </c>
      <c r="F6334">
        <v>28105</v>
      </c>
      <c r="G6334">
        <v>35.083671699999996</v>
      </c>
      <c r="H6334">
        <v>-80.733290800000006</v>
      </c>
      <c r="I6334">
        <v>4.5</v>
      </c>
      <c r="J6334">
        <v>10</v>
      </c>
      <c r="K6334">
        <v>0</v>
      </c>
      <c r="L6334" t="s">
        <v>21831</v>
      </c>
    </row>
    <row r="6335" spans="1:12" x14ac:dyDescent="0.2">
      <c r="A6335" t="s">
        <v>21832</v>
      </c>
      <c r="B6335" t="s">
        <v>21833</v>
      </c>
      <c r="C6335" t="s">
        <v>21834</v>
      </c>
      <c r="D6335" t="s">
        <v>21</v>
      </c>
      <c r="E6335" t="s">
        <v>16</v>
      </c>
      <c r="F6335">
        <v>28209</v>
      </c>
      <c r="G6335">
        <v>35.171735300000002</v>
      </c>
      <c r="H6335">
        <v>-80.849271599999994</v>
      </c>
      <c r="I6335">
        <v>4</v>
      </c>
      <c r="J6335">
        <v>56</v>
      </c>
      <c r="K6335">
        <v>0</v>
      </c>
      <c r="L6335" t="s">
        <v>2342</v>
      </c>
    </row>
    <row r="6336" spans="1:12" x14ac:dyDescent="0.2">
      <c r="A6336" t="s">
        <v>21835</v>
      </c>
      <c r="B6336" t="s">
        <v>21836</v>
      </c>
      <c r="C6336" t="s">
        <v>21837</v>
      </c>
      <c r="D6336" t="s">
        <v>21</v>
      </c>
      <c r="E6336" t="s">
        <v>16</v>
      </c>
      <c r="F6336">
        <v>28213</v>
      </c>
      <c r="G6336">
        <v>35.286886199999998</v>
      </c>
      <c r="H6336">
        <v>-80.727462200000005</v>
      </c>
      <c r="I6336">
        <v>2.5</v>
      </c>
      <c r="J6336">
        <v>4</v>
      </c>
      <c r="K6336">
        <v>1</v>
      </c>
    </row>
    <row r="6337" spans="1:12" x14ac:dyDescent="0.2">
      <c r="A6337" t="s">
        <v>21838</v>
      </c>
      <c r="B6337" t="s">
        <v>21839</v>
      </c>
      <c r="C6337" t="s">
        <v>21840</v>
      </c>
      <c r="D6337" t="s">
        <v>21841</v>
      </c>
      <c r="E6337" t="s">
        <v>16</v>
      </c>
      <c r="F6337">
        <v>28277</v>
      </c>
      <c r="G6337">
        <v>35.034145000000002</v>
      </c>
      <c r="H6337">
        <v>-80.808976999999999</v>
      </c>
      <c r="I6337">
        <v>4</v>
      </c>
      <c r="J6337">
        <v>352</v>
      </c>
      <c r="K6337">
        <v>1</v>
      </c>
      <c r="L6337" t="s">
        <v>21842</v>
      </c>
    </row>
    <row r="6338" spans="1:12" x14ac:dyDescent="0.2">
      <c r="A6338" t="s">
        <v>21843</v>
      </c>
      <c r="B6338" t="s">
        <v>21844</v>
      </c>
      <c r="C6338" t="s">
        <v>21845</v>
      </c>
      <c r="D6338" t="s">
        <v>21</v>
      </c>
      <c r="E6338" t="s">
        <v>16</v>
      </c>
      <c r="F6338">
        <v>28202</v>
      </c>
      <c r="G6338">
        <v>35.2286231</v>
      </c>
      <c r="H6338">
        <v>-80.842359599999995</v>
      </c>
      <c r="I6338">
        <v>2.5</v>
      </c>
      <c r="J6338">
        <v>23</v>
      </c>
      <c r="K6338">
        <v>0</v>
      </c>
      <c r="L6338" t="s">
        <v>21846</v>
      </c>
    </row>
    <row r="6339" spans="1:12" x14ac:dyDescent="0.2">
      <c r="A6339" t="s">
        <v>21847</v>
      </c>
      <c r="B6339" t="s">
        <v>4075</v>
      </c>
      <c r="C6339" t="s">
        <v>21848</v>
      </c>
      <c r="D6339" t="s">
        <v>39</v>
      </c>
      <c r="E6339" t="s">
        <v>16</v>
      </c>
      <c r="F6339">
        <v>28027</v>
      </c>
      <c r="G6339">
        <v>35.374941499999998</v>
      </c>
      <c r="H6339">
        <v>-80.734111900000002</v>
      </c>
      <c r="I6339">
        <v>4.5</v>
      </c>
      <c r="J6339">
        <v>23</v>
      </c>
      <c r="K6339">
        <v>1</v>
      </c>
      <c r="L6339" t="s">
        <v>21849</v>
      </c>
    </row>
    <row r="6340" spans="1:12" x14ac:dyDescent="0.2">
      <c r="A6340" t="s">
        <v>21850</v>
      </c>
      <c r="B6340" t="s">
        <v>21851</v>
      </c>
      <c r="C6340" t="s">
        <v>21852</v>
      </c>
      <c r="D6340" t="s">
        <v>21</v>
      </c>
      <c r="E6340" t="s">
        <v>16</v>
      </c>
      <c r="F6340">
        <v>28262</v>
      </c>
      <c r="G6340">
        <v>35.328676128600002</v>
      </c>
      <c r="H6340">
        <v>-80.738911628699995</v>
      </c>
      <c r="I6340">
        <v>3.5</v>
      </c>
      <c r="J6340">
        <v>53</v>
      </c>
      <c r="K6340">
        <v>0</v>
      </c>
      <c r="L6340" t="s">
        <v>21853</v>
      </c>
    </row>
    <row r="6341" spans="1:12" x14ac:dyDescent="0.2">
      <c r="A6341" t="s">
        <v>21854</v>
      </c>
      <c r="B6341" t="s">
        <v>21855</v>
      </c>
      <c r="C6341" t="s">
        <v>21856</v>
      </c>
      <c r="D6341" t="s">
        <v>39</v>
      </c>
      <c r="E6341" t="s">
        <v>16</v>
      </c>
      <c r="F6341">
        <v>28025</v>
      </c>
      <c r="G6341">
        <v>35.420523000000003</v>
      </c>
      <c r="H6341">
        <v>-80.589994000000004</v>
      </c>
      <c r="I6341">
        <v>2.5</v>
      </c>
      <c r="J6341">
        <v>6</v>
      </c>
      <c r="K6341">
        <v>1</v>
      </c>
      <c r="L6341" t="s">
        <v>5656</v>
      </c>
    </row>
    <row r="6342" spans="1:12" x14ac:dyDescent="0.2">
      <c r="A6342" t="s">
        <v>21857</v>
      </c>
      <c r="B6342" t="s">
        <v>21858</v>
      </c>
      <c r="C6342" t="s">
        <v>21859</v>
      </c>
      <c r="D6342" t="s">
        <v>21</v>
      </c>
      <c r="E6342" t="s">
        <v>16</v>
      </c>
      <c r="F6342">
        <v>28214</v>
      </c>
      <c r="G6342">
        <v>35.336302000000003</v>
      </c>
      <c r="H6342">
        <v>-80.961875000000006</v>
      </c>
      <c r="I6342">
        <v>3</v>
      </c>
      <c r="J6342">
        <v>96</v>
      </c>
      <c r="K6342">
        <v>1</v>
      </c>
      <c r="L6342" t="s">
        <v>21860</v>
      </c>
    </row>
    <row r="6343" spans="1:12" x14ac:dyDescent="0.2">
      <c r="A6343" t="s">
        <v>21861</v>
      </c>
      <c r="B6343" t="s">
        <v>21862</v>
      </c>
      <c r="C6343" t="s">
        <v>21863</v>
      </c>
      <c r="D6343" t="s">
        <v>39</v>
      </c>
      <c r="E6343" t="s">
        <v>16</v>
      </c>
      <c r="F6343">
        <v>28027</v>
      </c>
      <c r="G6343">
        <v>35.3911205</v>
      </c>
      <c r="H6343">
        <v>-80.624709800000005</v>
      </c>
      <c r="I6343">
        <v>3.5</v>
      </c>
      <c r="J6343">
        <v>3</v>
      </c>
      <c r="K6343">
        <v>1</v>
      </c>
      <c r="L6343" t="s">
        <v>11652</v>
      </c>
    </row>
    <row r="6344" spans="1:12" x14ac:dyDescent="0.2">
      <c r="A6344" t="s">
        <v>21864</v>
      </c>
      <c r="B6344" t="s">
        <v>21865</v>
      </c>
      <c r="C6344" t="s">
        <v>21866</v>
      </c>
      <c r="D6344" t="s">
        <v>21</v>
      </c>
      <c r="E6344" t="s">
        <v>16</v>
      </c>
      <c r="F6344">
        <v>28217</v>
      </c>
      <c r="G6344">
        <v>35.174399899999997</v>
      </c>
      <c r="H6344">
        <v>-80.904181699999995</v>
      </c>
      <c r="I6344">
        <v>4.5</v>
      </c>
      <c r="J6344">
        <v>3</v>
      </c>
      <c r="K6344">
        <v>1</v>
      </c>
      <c r="L6344" t="s">
        <v>21867</v>
      </c>
    </row>
    <row r="6345" spans="1:12" x14ac:dyDescent="0.2">
      <c r="A6345" t="s">
        <v>21868</v>
      </c>
      <c r="B6345" t="s">
        <v>21869</v>
      </c>
      <c r="C6345" t="s">
        <v>21870</v>
      </c>
      <c r="D6345" t="s">
        <v>26</v>
      </c>
      <c r="E6345" t="s">
        <v>16</v>
      </c>
      <c r="F6345">
        <v>28078</v>
      </c>
      <c r="G6345">
        <v>35.406080267999997</v>
      </c>
      <c r="H6345">
        <v>-80.883202696699996</v>
      </c>
      <c r="I6345">
        <v>5</v>
      </c>
      <c r="J6345">
        <v>38</v>
      </c>
      <c r="K6345">
        <v>1</v>
      </c>
      <c r="L6345" t="s">
        <v>448</v>
      </c>
    </row>
    <row r="6346" spans="1:12" x14ac:dyDescent="0.2">
      <c r="A6346" t="s">
        <v>21871</v>
      </c>
      <c r="B6346" t="s">
        <v>21872</v>
      </c>
      <c r="C6346" t="s">
        <v>21873</v>
      </c>
      <c r="D6346" t="s">
        <v>21</v>
      </c>
      <c r="E6346" t="s">
        <v>16</v>
      </c>
      <c r="F6346">
        <v>28226</v>
      </c>
      <c r="G6346">
        <v>35.1068061</v>
      </c>
      <c r="H6346">
        <v>-80.806877600000007</v>
      </c>
      <c r="I6346">
        <v>4</v>
      </c>
      <c r="J6346">
        <v>72</v>
      </c>
      <c r="K6346">
        <v>1</v>
      </c>
      <c r="L6346" t="s">
        <v>264</v>
      </c>
    </row>
    <row r="6347" spans="1:12" x14ac:dyDescent="0.2">
      <c r="A6347" t="s">
        <v>21874</v>
      </c>
      <c r="B6347" t="s">
        <v>21875</v>
      </c>
      <c r="C6347" t="s">
        <v>21876</v>
      </c>
      <c r="D6347" t="s">
        <v>21</v>
      </c>
      <c r="E6347" t="s">
        <v>16</v>
      </c>
      <c r="F6347">
        <v>28269</v>
      </c>
      <c r="G6347">
        <v>35.307510299999997</v>
      </c>
      <c r="H6347">
        <v>-80.843876699999996</v>
      </c>
      <c r="I6347">
        <v>3</v>
      </c>
      <c r="J6347">
        <v>9</v>
      </c>
      <c r="K6347">
        <v>1</v>
      </c>
      <c r="L6347" t="s">
        <v>21877</v>
      </c>
    </row>
    <row r="6348" spans="1:12" x14ac:dyDescent="0.2">
      <c r="A6348" t="s">
        <v>21878</v>
      </c>
      <c r="B6348" t="s">
        <v>21879</v>
      </c>
      <c r="C6348" t="s">
        <v>5147</v>
      </c>
      <c r="D6348" t="s">
        <v>21</v>
      </c>
      <c r="E6348" t="s">
        <v>16</v>
      </c>
      <c r="F6348">
        <v>28202</v>
      </c>
      <c r="G6348">
        <v>35.2277591</v>
      </c>
      <c r="H6348">
        <v>-80.838199299999999</v>
      </c>
      <c r="I6348">
        <v>4.5</v>
      </c>
      <c r="J6348">
        <v>35</v>
      </c>
      <c r="K6348">
        <v>1</v>
      </c>
      <c r="L6348" t="s">
        <v>21880</v>
      </c>
    </row>
    <row r="6349" spans="1:12" x14ac:dyDescent="0.2">
      <c r="A6349" t="s">
        <v>21881</v>
      </c>
      <c r="B6349" t="s">
        <v>21882</v>
      </c>
      <c r="C6349" t="s">
        <v>6141</v>
      </c>
      <c r="D6349" t="s">
        <v>21</v>
      </c>
      <c r="E6349" t="s">
        <v>16</v>
      </c>
      <c r="F6349">
        <v>28262</v>
      </c>
      <c r="G6349">
        <v>35.312144000000004</v>
      </c>
      <c r="H6349">
        <v>-80.745092999999997</v>
      </c>
      <c r="I6349">
        <v>4</v>
      </c>
      <c r="J6349">
        <v>5</v>
      </c>
      <c r="K6349">
        <v>0</v>
      </c>
      <c r="L6349" t="s">
        <v>21883</v>
      </c>
    </row>
    <row r="6350" spans="1:12" x14ac:dyDescent="0.2">
      <c r="A6350" t="s">
        <v>21884</v>
      </c>
      <c r="B6350" t="s">
        <v>21885</v>
      </c>
      <c r="C6350" t="s">
        <v>21886</v>
      </c>
      <c r="D6350" t="s">
        <v>15</v>
      </c>
      <c r="E6350" t="s">
        <v>16</v>
      </c>
      <c r="F6350">
        <v>28031</v>
      </c>
      <c r="G6350">
        <v>35.481013799999999</v>
      </c>
      <c r="H6350">
        <v>-80.856503500000002</v>
      </c>
      <c r="I6350">
        <v>3.5</v>
      </c>
      <c r="J6350">
        <v>48</v>
      </c>
      <c r="K6350">
        <v>1</v>
      </c>
      <c r="L6350" t="s">
        <v>709</v>
      </c>
    </row>
    <row r="6351" spans="1:12" x14ac:dyDescent="0.2">
      <c r="A6351" t="s">
        <v>21887</v>
      </c>
      <c r="B6351" t="s">
        <v>21888</v>
      </c>
      <c r="C6351" t="s">
        <v>21889</v>
      </c>
      <c r="D6351" t="s">
        <v>21</v>
      </c>
      <c r="E6351" t="s">
        <v>16</v>
      </c>
      <c r="F6351">
        <v>28204</v>
      </c>
      <c r="G6351">
        <v>35.222151699999998</v>
      </c>
      <c r="H6351">
        <v>-80.821667000000005</v>
      </c>
      <c r="I6351">
        <v>4</v>
      </c>
      <c r="J6351">
        <v>310</v>
      </c>
      <c r="K6351">
        <v>1</v>
      </c>
      <c r="L6351" t="s">
        <v>21890</v>
      </c>
    </row>
    <row r="6352" spans="1:12" x14ac:dyDescent="0.2">
      <c r="A6352" t="s">
        <v>21891</v>
      </c>
      <c r="B6352" t="s">
        <v>1204</v>
      </c>
      <c r="C6352" t="s">
        <v>21892</v>
      </c>
      <c r="D6352" t="s">
        <v>21</v>
      </c>
      <c r="E6352" t="s">
        <v>16</v>
      </c>
      <c r="F6352">
        <v>28273</v>
      </c>
      <c r="G6352">
        <v>35.145744999999998</v>
      </c>
      <c r="H6352">
        <v>-80.9249449</v>
      </c>
      <c r="I6352">
        <v>2.5</v>
      </c>
      <c r="J6352">
        <v>5</v>
      </c>
      <c r="K6352">
        <v>0</v>
      </c>
      <c r="L6352" t="s">
        <v>4734</v>
      </c>
    </row>
    <row r="6353" spans="1:12" x14ac:dyDescent="0.2">
      <c r="A6353" t="s">
        <v>21893</v>
      </c>
      <c r="B6353" t="s">
        <v>21894</v>
      </c>
      <c r="C6353" t="s">
        <v>21895</v>
      </c>
      <c r="D6353" t="s">
        <v>21</v>
      </c>
      <c r="E6353" t="s">
        <v>16</v>
      </c>
      <c r="F6353">
        <v>28204</v>
      </c>
      <c r="G6353">
        <v>35.221885</v>
      </c>
      <c r="H6353">
        <v>-80.822532199999998</v>
      </c>
      <c r="I6353">
        <v>4.5</v>
      </c>
      <c r="J6353">
        <v>257</v>
      </c>
      <c r="K6353">
        <v>1</v>
      </c>
      <c r="L6353" t="s">
        <v>21896</v>
      </c>
    </row>
    <row r="6354" spans="1:12" x14ac:dyDescent="0.2">
      <c r="A6354" t="s">
        <v>21897</v>
      </c>
      <c r="B6354" t="s">
        <v>21898</v>
      </c>
      <c r="C6354" t="s">
        <v>21899</v>
      </c>
      <c r="D6354" t="s">
        <v>21</v>
      </c>
      <c r="E6354" t="s">
        <v>16</v>
      </c>
      <c r="F6354">
        <v>28273</v>
      </c>
      <c r="G6354">
        <v>35.107595000000003</v>
      </c>
      <c r="H6354">
        <v>-80.882187999999999</v>
      </c>
      <c r="I6354">
        <v>4</v>
      </c>
      <c r="J6354">
        <v>3</v>
      </c>
      <c r="K6354">
        <v>0</v>
      </c>
      <c r="L6354" t="s">
        <v>54</v>
      </c>
    </row>
    <row r="6355" spans="1:12" x14ac:dyDescent="0.2">
      <c r="A6355" t="s">
        <v>21900</v>
      </c>
      <c r="B6355" t="s">
        <v>21901</v>
      </c>
      <c r="C6355" t="s">
        <v>21902</v>
      </c>
      <c r="D6355" t="s">
        <v>21</v>
      </c>
      <c r="E6355" t="s">
        <v>16</v>
      </c>
      <c r="F6355">
        <v>28262</v>
      </c>
      <c r="G6355">
        <v>35.317092000000002</v>
      </c>
      <c r="H6355">
        <v>-80.739039000000005</v>
      </c>
      <c r="I6355">
        <v>2.5</v>
      </c>
      <c r="J6355">
        <v>51</v>
      </c>
      <c r="K6355">
        <v>1</v>
      </c>
      <c r="L6355" t="s">
        <v>21903</v>
      </c>
    </row>
    <row r="6356" spans="1:12" x14ac:dyDescent="0.2">
      <c r="A6356" t="s">
        <v>21904</v>
      </c>
      <c r="B6356" t="s">
        <v>758</v>
      </c>
      <c r="C6356" t="s">
        <v>11187</v>
      </c>
      <c r="D6356" t="s">
        <v>21</v>
      </c>
      <c r="E6356" t="s">
        <v>16</v>
      </c>
      <c r="F6356">
        <v>28226</v>
      </c>
      <c r="G6356">
        <v>35.088900000000002</v>
      </c>
      <c r="H6356">
        <v>-80.867800000000003</v>
      </c>
      <c r="I6356">
        <v>1</v>
      </c>
      <c r="J6356">
        <v>16</v>
      </c>
      <c r="K6356">
        <v>0</v>
      </c>
      <c r="L6356" t="s">
        <v>12667</v>
      </c>
    </row>
    <row r="6357" spans="1:12" x14ac:dyDescent="0.2">
      <c r="A6357" t="s">
        <v>21905</v>
      </c>
      <c r="B6357" t="s">
        <v>21906</v>
      </c>
      <c r="C6357" t="s">
        <v>21907</v>
      </c>
      <c r="D6357" t="s">
        <v>21</v>
      </c>
      <c r="E6357" t="s">
        <v>16</v>
      </c>
      <c r="F6357">
        <v>28217</v>
      </c>
      <c r="G6357">
        <v>35.168560800000002</v>
      </c>
      <c r="H6357">
        <v>-80.874931200000006</v>
      </c>
      <c r="I6357">
        <v>4</v>
      </c>
      <c r="J6357">
        <v>5</v>
      </c>
      <c r="K6357">
        <v>0</v>
      </c>
      <c r="L6357" t="s">
        <v>21908</v>
      </c>
    </row>
    <row r="6358" spans="1:12" x14ac:dyDescent="0.2">
      <c r="A6358" t="s">
        <v>21909</v>
      </c>
      <c r="B6358" t="s">
        <v>21910</v>
      </c>
      <c r="C6358" t="s">
        <v>21911</v>
      </c>
      <c r="D6358" t="s">
        <v>135</v>
      </c>
      <c r="E6358" t="s">
        <v>16</v>
      </c>
      <c r="F6358">
        <v>28105</v>
      </c>
      <c r="G6358">
        <v>35.125170199999999</v>
      </c>
      <c r="H6358">
        <v>-80.715650199999999</v>
      </c>
      <c r="I6358">
        <v>1.5</v>
      </c>
      <c r="J6358">
        <v>7</v>
      </c>
      <c r="K6358">
        <v>1</v>
      </c>
      <c r="L6358" t="s">
        <v>119</v>
      </c>
    </row>
    <row r="6359" spans="1:12" x14ac:dyDescent="0.2">
      <c r="A6359" t="s">
        <v>21912</v>
      </c>
      <c r="B6359" t="s">
        <v>21913</v>
      </c>
      <c r="C6359" t="s">
        <v>21914</v>
      </c>
      <c r="D6359" t="s">
        <v>21</v>
      </c>
      <c r="E6359" t="s">
        <v>16</v>
      </c>
      <c r="F6359">
        <v>28226</v>
      </c>
      <c r="G6359">
        <v>35.0891685486</v>
      </c>
      <c r="H6359">
        <v>-80.844024658199999</v>
      </c>
      <c r="I6359">
        <v>5</v>
      </c>
      <c r="J6359">
        <v>3</v>
      </c>
      <c r="K6359">
        <v>1</v>
      </c>
      <c r="L6359" t="s">
        <v>21915</v>
      </c>
    </row>
    <row r="6360" spans="1:12" x14ac:dyDescent="0.2">
      <c r="A6360" t="s">
        <v>21916</v>
      </c>
      <c r="B6360" t="s">
        <v>21917</v>
      </c>
      <c r="C6360" t="s">
        <v>21918</v>
      </c>
      <c r="D6360" t="s">
        <v>167</v>
      </c>
      <c r="E6360" t="s">
        <v>16</v>
      </c>
      <c r="F6360">
        <v>28075</v>
      </c>
      <c r="G6360">
        <v>35.320611100000001</v>
      </c>
      <c r="H6360">
        <v>-80.650897299999997</v>
      </c>
      <c r="I6360">
        <v>1.5</v>
      </c>
      <c r="J6360">
        <v>8</v>
      </c>
      <c r="K6360">
        <v>1</v>
      </c>
      <c r="L6360" t="s">
        <v>709</v>
      </c>
    </row>
    <row r="6361" spans="1:12" x14ac:dyDescent="0.2">
      <c r="A6361" t="s">
        <v>21919</v>
      </c>
      <c r="B6361" t="s">
        <v>8265</v>
      </c>
      <c r="C6361" t="s">
        <v>21920</v>
      </c>
      <c r="D6361" t="s">
        <v>21</v>
      </c>
      <c r="E6361" t="s">
        <v>16</v>
      </c>
      <c r="F6361">
        <v>28277</v>
      </c>
      <c r="G6361">
        <v>35.0514735</v>
      </c>
      <c r="H6361">
        <v>-80.767335700000004</v>
      </c>
      <c r="I6361">
        <v>4.5</v>
      </c>
      <c r="J6361">
        <v>7</v>
      </c>
      <c r="K6361">
        <v>1</v>
      </c>
      <c r="L6361" t="s">
        <v>1436</v>
      </c>
    </row>
    <row r="6362" spans="1:12" x14ac:dyDescent="0.2">
      <c r="A6362" t="s">
        <v>21921</v>
      </c>
      <c r="B6362" t="s">
        <v>21922</v>
      </c>
      <c r="C6362" t="s">
        <v>21923</v>
      </c>
      <c r="D6362" t="s">
        <v>21</v>
      </c>
      <c r="E6362" t="s">
        <v>16</v>
      </c>
      <c r="F6362">
        <v>28203</v>
      </c>
      <c r="G6362">
        <v>35.216576000000003</v>
      </c>
      <c r="H6362">
        <v>-80.854651000000004</v>
      </c>
      <c r="I6362">
        <v>2.5</v>
      </c>
      <c r="J6362">
        <v>572</v>
      </c>
      <c r="K6362">
        <v>1</v>
      </c>
      <c r="L6362" t="s">
        <v>1056</v>
      </c>
    </row>
    <row r="6363" spans="1:12" x14ac:dyDescent="0.2">
      <c r="A6363" t="s">
        <v>21924</v>
      </c>
      <c r="B6363" t="s">
        <v>21925</v>
      </c>
      <c r="C6363" t="s">
        <v>21926</v>
      </c>
      <c r="D6363" t="s">
        <v>21</v>
      </c>
      <c r="E6363" t="s">
        <v>16</v>
      </c>
      <c r="F6363">
        <v>28208</v>
      </c>
      <c r="G6363">
        <v>35.252009999999999</v>
      </c>
      <c r="H6363">
        <v>-80.900115999999997</v>
      </c>
      <c r="I6363">
        <v>2.5</v>
      </c>
      <c r="J6363">
        <v>3</v>
      </c>
      <c r="K6363">
        <v>1</v>
      </c>
      <c r="L6363" t="s">
        <v>21927</v>
      </c>
    </row>
    <row r="6364" spans="1:12" x14ac:dyDescent="0.2">
      <c r="A6364" t="s">
        <v>21928</v>
      </c>
      <c r="B6364" t="s">
        <v>21929</v>
      </c>
      <c r="C6364" t="s">
        <v>21930</v>
      </c>
      <c r="D6364" t="s">
        <v>21</v>
      </c>
      <c r="E6364" t="s">
        <v>16</v>
      </c>
      <c r="F6364">
        <v>28206</v>
      </c>
      <c r="G6364">
        <v>35.257130099999998</v>
      </c>
      <c r="H6364">
        <v>-80.814550800000006</v>
      </c>
      <c r="I6364">
        <v>5</v>
      </c>
      <c r="J6364">
        <v>4</v>
      </c>
      <c r="K6364">
        <v>1</v>
      </c>
      <c r="L6364" t="s">
        <v>21931</v>
      </c>
    </row>
    <row r="6365" spans="1:12" x14ac:dyDescent="0.2">
      <c r="A6365" t="s">
        <v>21932</v>
      </c>
      <c r="B6365" t="s">
        <v>21933</v>
      </c>
      <c r="D6365" t="s">
        <v>21</v>
      </c>
      <c r="E6365" t="s">
        <v>16</v>
      </c>
      <c r="F6365">
        <v>28227</v>
      </c>
      <c r="G6365">
        <v>35.182596199999999</v>
      </c>
      <c r="H6365">
        <v>-80.654888200000002</v>
      </c>
      <c r="I6365">
        <v>5</v>
      </c>
      <c r="J6365">
        <v>32</v>
      </c>
      <c r="K6365">
        <v>1</v>
      </c>
      <c r="L6365" t="s">
        <v>979</v>
      </c>
    </row>
    <row r="6366" spans="1:12" x14ac:dyDescent="0.2">
      <c r="A6366" t="s">
        <v>21934</v>
      </c>
      <c r="B6366" t="s">
        <v>21935</v>
      </c>
      <c r="C6366" t="s">
        <v>21936</v>
      </c>
      <c r="D6366" t="s">
        <v>21</v>
      </c>
      <c r="E6366" t="s">
        <v>16</v>
      </c>
      <c r="F6366">
        <v>28277</v>
      </c>
      <c r="G6366">
        <v>35.0705711986</v>
      </c>
      <c r="H6366">
        <v>-80.844492763299996</v>
      </c>
      <c r="I6366">
        <v>4</v>
      </c>
      <c r="J6366">
        <v>5</v>
      </c>
      <c r="K6366">
        <v>1</v>
      </c>
      <c r="L6366" t="s">
        <v>6212</v>
      </c>
    </row>
    <row r="6367" spans="1:12" x14ac:dyDescent="0.2">
      <c r="A6367" t="s">
        <v>21937</v>
      </c>
      <c r="B6367" t="s">
        <v>21938</v>
      </c>
      <c r="C6367" t="s">
        <v>11343</v>
      </c>
      <c r="D6367" t="s">
        <v>21</v>
      </c>
      <c r="E6367" t="s">
        <v>16</v>
      </c>
      <c r="F6367">
        <v>28277</v>
      </c>
      <c r="G6367">
        <v>35.027954399999999</v>
      </c>
      <c r="H6367">
        <v>-80.850968699999996</v>
      </c>
      <c r="I6367">
        <v>4</v>
      </c>
      <c r="J6367">
        <v>79</v>
      </c>
      <c r="K6367">
        <v>0</v>
      </c>
      <c r="L6367" t="s">
        <v>21939</v>
      </c>
    </row>
    <row r="6368" spans="1:12" x14ac:dyDescent="0.2">
      <c r="A6368" t="s">
        <v>21940</v>
      </c>
      <c r="B6368" t="s">
        <v>21941</v>
      </c>
      <c r="C6368" t="s">
        <v>21942</v>
      </c>
      <c r="D6368" t="s">
        <v>21</v>
      </c>
      <c r="E6368" t="s">
        <v>16</v>
      </c>
      <c r="F6368">
        <v>28217</v>
      </c>
      <c r="G6368">
        <v>35.188704999999999</v>
      </c>
      <c r="H6368">
        <v>-80.878439999999998</v>
      </c>
      <c r="I6368">
        <v>1</v>
      </c>
      <c r="J6368">
        <v>3</v>
      </c>
      <c r="K6368">
        <v>1</v>
      </c>
      <c r="L6368" t="s">
        <v>457</v>
      </c>
    </row>
    <row r="6369" spans="1:12" x14ac:dyDescent="0.2">
      <c r="A6369" t="s">
        <v>21943</v>
      </c>
      <c r="B6369" t="s">
        <v>21944</v>
      </c>
      <c r="C6369" t="s">
        <v>8710</v>
      </c>
      <c r="D6369" t="s">
        <v>21</v>
      </c>
      <c r="E6369" t="s">
        <v>16</v>
      </c>
      <c r="F6369">
        <v>28269</v>
      </c>
      <c r="G6369">
        <v>35.334688399999997</v>
      </c>
      <c r="H6369">
        <v>-80.813501400000007</v>
      </c>
      <c r="I6369">
        <v>4</v>
      </c>
      <c r="J6369">
        <v>117</v>
      </c>
      <c r="K6369">
        <v>1</v>
      </c>
      <c r="L6369" t="s">
        <v>21945</v>
      </c>
    </row>
    <row r="6370" spans="1:12" x14ac:dyDescent="0.2">
      <c r="A6370" t="s">
        <v>21946</v>
      </c>
      <c r="B6370" t="s">
        <v>21947</v>
      </c>
      <c r="C6370" t="s">
        <v>21948</v>
      </c>
      <c r="D6370" t="s">
        <v>15</v>
      </c>
      <c r="E6370" t="s">
        <v>16</v>
      </c>
      <c r="F6370">
        <v>28031</v>
      </c>
      <c r="G6370">
        <v>35.491745700000003</v>
      </c>
      <c r="H6370">
        <v>-80.857022299999997</v>
      </c>
      <c r="I6370">
        <v>4</v>
      </c>
      <c r="J6370">
        <v>15</v>
      </c>
      <c r="K6370">
        <v>1</v>
      </c>
      <c r="L6370" t="s">
        <v>21949</v>
      </c>
    </row>
    <row r="6371" spans="1:12" x14ac:dyDescent="0.2">
      <c r="A6371" t="s">
        <v>21950</v>
      </c>
      <c r="B6371" t="s">
        <v>21951</v>
      </c>
      <c r="C6371" t="s">
        <v>21952</v>
      </c>
      <c r="D6371" t="s">
        <v>21</v>
      </c>
      <c r="E6371" t="s">
        <v>16</v>
      </c>
      <c r="F6371">
        <v>28216</v>
      </c>
      <c r="G6371">
        <v>35.352552799999998</v>
      </c>
      <c r="H6371">
        <v>-80.851188800000003</v>
      </c>
      <c r="I6371">
        <v>2</v>
      </c>
      <c r="J6371">
        <v>20</v>
      </c>
      <c r="K6371">
        <v>1</v>
      </c>
      <c r="L6371" t="s">
        <v>287</v>
      </c>
    </row>
    <row r="6372" spans="1:12" x14ac:dyDescent="0.2">
      <c r="A6372" t="s">
        <v>21953</v>
      </c>
      <c r="B6372" t="s">
        <v>21954</v>
      </c>
      <c r="D6372" t="s">
        <v>21</v>
      </c>
      <c r="E6372" t="s">
        <v>16</v>
      </c>
      <c r="F6372">
        <v>28213</v>
      </c>
      <c r="G6372">
        <v>35.2916363</v>
      </c>
      <c r="H6372">
        <v>-80.726985400000004</v>
      </c>
      <c r="I6372">
        <v>3</v>
      </c>
      <c r="J6372">
        <v>5</v>
      </c>
      <c r="K6372">
        <v>1</v>
      </c>
      <c r="L6372" t="s">
        <v>21955</v>
      </c>
    </row>
    <row r="6373" spans="1:12" x14ac:dyDescent="0.2">
      <c r="A6373" t="s">
        <v>21956</v>
      </c>
      <c r="B6373" t="s">
        <v>2310</v>
      </c>
      <c r="C6373" t="s">
        <v>21957</v>
      </c>
      <c r="D6373" t="s">
        <v>21</v>
      </c>
      <c r="E6373" t="s">
        <v>16</v>
      </c>
      <c r="F6373">
        <v>28105</v>
      </c>
      <c r="G6373">
        <v>35.147421999999999</v>
      </c>
      <c r="H6373">
        <v>-80.726487000000006</v>
      </c>
      <c r="I6373">
        <v>3.5</v>
      </c>
      <c r="J6373">
        <v>32</v>
      </c>
      <c r="K6373">
        <v>1</v>
      </c>
      <c r="L6373" t="s">
        <v>482</v>
      </c>
    </row>
    <row r="6374" spans="1:12" x14ac:dyDescent="0.2">
      <c r="A6374" t="s">
        <v>21958</v>
      </c>
      <c r="B6374" t="s">
        <v>21959</v>
      </c>
      <c r="C6374" t="s">
        <v>21960</v>
      </c>
      <c r="D6374" t="s">
        <v>21</v>
      </c>
      <c r="E6374" t="s">
        <v>16</v>
      </c>
      <c r="F6374">
        <v>28226</v>
      </c>
      <c r="G6374">
        <v>35.131469000000003</v>
      </c>
      <c r="H6374">
        <v>-80.780094000000005</v>
      </c>
      <c r="I6374">
        <v>1</v>
      </c>
      <c r="J6374">
        <v>11</v>
      </c>
      <c r="K6374">
        <v>0</v>
      </c>
      <c r="L6374" t="s">
        <v>2743</v>
      </c>
    </row>
    <row r="6375" spans="1:12" x14ac:dyDescent="0.2">
      <c r="A6375" t="s">
        <v>21961</v>
      </c>
      <c r="B6375" t="s">
        <v>21962</v>
      </c>
      <c r="C6375" t="s">
        <v>21963</v>
      </c>
      <c r="D6375" t="s">
        <v>39</v>
      </c>
      <c r="E6375" t="s">
        <v>16</v>
      </c>
      <c r="F6375">
        <v>28027</v>
      </c>
      <c r="G6375">
        <v>35.3853638</v>
      </c>
      <c r="H6375">
        <v>-80.642428999999893</v>
      </c>
      <c r="I6375">
        <v>3</v>
      </c>
      <c r="J6375">
        <v>14</v>
      </c>
      <c r="K6375">
        <v>0</v>
      </c>
      <c r="L6375" t="s">
        <v>21964</v>
      </c>
    </row>
    <row r="6376" spans="1:12" x14ac:dyDescent="0.2">
      <c r="A6376" t="s">
        <v>21965</v>
      </c>
      <c r="B6376" t="s">
        <v>21966</v>
      </c>
      <c r="C6376" t="s">
        <v>21967</v>
      </c>
      <c r="D6376" t="s">
        <v>21</v>
      </c>
      <c r="E6376" t="s">
        <v>16</v>
      </c>
      <c r="F6376">
        <v>28262</v>
      </c>
      <c r="G6376">
        <v>35.302160000000001</v>
      </c>
      <c r="H6376">
        <v>-80.751401999999999</v>
      </c>
      <c r="I6376">
        <v>1.5</v>
      </c>
      <c r="J6376">
        <v>3</v>
      </c>
      <c r="K6376">
        <v>0</v>
      </c>
      <c r="L6376" t="s">
        <v>12985</v>
      </c>
    </row>
    <row r="6377" spans="1:12" x14ac:dyDescent="0.2">
      <c r="A6377" t="s">
        <v>21968</v>
      </c>
      <c r="B6377" t="s">
        <v>21969</v>
      </c>
      <c r="C6377" t="s">
        <v>21970</v>
      </c>
      <c r="D6377" t="s">
        <v>643</v>
      </c>
      <c r="E6377" t="s">
        <v>16</v>
      </c>
      <c r="F6377">
        <v>28079</v>
      </c>
      <c r="G6377">
        <v>35.076093899999996</v>
      </c>
      <c r="H6377">
        <v>-80.650325800000005</v>
      </c>
      <c r="I6377">
        <v>5</v>
      </c>
      <c r="J6377">
        <v>4</v>
      </c>
      <c r="K6377">
        <v>0</v>
      </c>
      <c r="L6377" t="s">
        <v>7033</v>
      </c>
    </row>
    <row r="6378" spans="1:12" x14ac:dyDescent="0.2">
      <c r="A6378" t="s">
        <v>21971</v>
      </c>
      <c r="B6378" t="s">
        <v>21972</v>
      </c>
      <c r="C6378" t="s">
        <v>21973</v>
      </c>
      <c r="D6378" t="s">
        <v>21</v>
      </c>
      <c r="E6378" t="s">
        <v>16</v>
      </c>
      <c r="F6378">
        <v>28278</v>
      </c>
      <c r="G6378">
        <v>35.095393999999999</v>
      </c>
      <c r="H6378">
        <v>-81.005020000000002</v>
      </c>
      <c r="I6378">
        <v>4</v>
      </c>
      <c r="J6378">
        <v>3</v>
      </c>
      <c r="K6378">
        <v>1</v>
      </c>
      <c r="L6378" t="s">
        <v>21974</v>
      </c>
    </row>
    <row r="6379" spans="1:12" x14ac:dyDescent="0.2">
      <c r="A6379" t="s">
        <v>21975</v>
      </c>
      <c r="B6379" t="s">
        <v>21976</v>
      </c>
      <c r="C6379" t="s">
        <v>21977</v>
      </c>
      <c r="D6379" t="s">
        <v>697</v>
      </c>
      <c r="E6379" t="s">
        <v>16</v>
      </c>
      <c r="F6379">
        <v>28037</v>
      </c>
      <c r="G6379">
        <v>35.463352299999997</v>
      </c>
      <c r="H6379">
        <v>-80.993625399999999</v>
      </c>
      <c r="I6379">
        <v>3.5</v>
      </c>
      <c r="J6379">
        <v>39</v>
      </c>
      <c r="K6379">
        <v>1</v>
      </c>
      <c r="L6379" t="s">
        <v>21978</v>
      </c>
    </row>
    <row r="6380" spans="1:12" x14ac:dyDescent="0.2">
      <c r="A6380" t="s">
        <v>21979</v>
      </c>
      <c r="B6380" t="s">
        <v>9022</v>
      </c>
      <c r="C6380" t="s">
        <v>21980</v>
      </c>
      <c r="D6380" t="s">
        <v>30</v>
      </c>
      <c r="E6380" t="s">
        <v>16</v>
      </c>
      <c r="F6380">
        <v>28056</v>
      </c>
      <c r="G6380">
        <v>35.257866999999997</v>
      </c>
      <c r="H6380">
        <v>-81.109307099999995</v>
      </c>
      <c r="I6380">
        <v>5</v>
      </c>
      <c r="J6380">
        <v>3</v>
      </c>
      <c r="K6380">
        <v>1</v>
      </c>
      <c r="L6380" t="s">
        <v>21981</v>
      </c>
    </row>
    <row r="6381" spans="1:12" x14ac:dyDescent="0.2">
      <c r="A6381" t="s">
        <v>21982</v>
      </c>
      <c r="B6381" t="s">
        <v>9846</v>
      </c>
      <c r="C6381" t="s">
        <v>21983</v>
      </c>
      <c r="D6381" t="s">
        <v>21</v>
      </c>
      <c r="E6381" t="s">
        <v>16</v>
      </c>
      <c r="F6381">
        <v>28262</v>
      </c>
      <c r="G6381">
        <v>35.295663699999999</v>
      </c>
      <c r="H6381">
        <v>-80.754481600000005</v>
      </c>
      <c r="I6381">
        <v>4.5</v>
      </c>
      <c r="J6381">
        <v>36</v>
      </c>
      <c r="K6381">
        <v>1</v>
      </c>
      <c r="L6381" t="s">
        <v>21984</v>
      </c>
    </row>
    <row r="6382" spans="1:12" x14ac:dyDescent="0.2">
      <c r="A6382" t="s">
        <v>21985</v>
      </c>
      <c r="B6382" t="s">
        <v>21986</v>
      </c>
      <c r="C6382" t="s">
        <v>21987</v>
      </c>
      <c r="D6382" t="s">
        <v>21</v>
      </c>
      <c r="E6382" t="s">
        <v>16</v>
      </c>
      <c r="F6382">
        <v>28211</v>
      </c>
      <c r="G6382">
        <v>35.176668800000002</v>
      </c>
      <c r="H6382">
        <v>-80.797868300000005</v>
      </c>
      <c r="I6382">
        <v>4</v>
      </c>
      <c r="J6382">
        <v>164</v>
      </c>
      <c r="K6382">
        <v>1</v>
      </c>
      <c r="L6382" t="s">
        <v>21988</v>
      </c>
    </row>
    <row r="6383" spans="1:12" x14ac:dyDescent="0.2">
      <c r="A6383" t="s">
        <v>21989</v>
      </c>
      <c r="B6383" t="s">
        <v>21990</v>
      </c>
      <c r="C6383" t="s">
        <v>21991</v>
      </c>
      <c r="D6383" t="s">
        <v>30</v>
      </c>
      <c r="E6383" t="s">
        <v>16</v>
      </c>
      <c r="F6383">
        <v>28056</v>
      </c>
      <c r="G6383">
        <v>35.257074000000003</v>
      </c>
      <c r="H6383">
        <v>-81.106634799999995</v>
      </c>
      <c r="I6383">
        <v>2</v>
      </c>
      <c r="J6383">
        <v>12</v>
      </c>
      <c r="K6383">
        <v>1</v>
      </c>
      <c r="L6383" t="s">
        <v>21992</v>
      </c>
    </row>
    <row r="6384" spans="1:12" x14ac:dyDescent="0.2">
      <c r="A6384" t="s">
        <v>21993</v>
      </c>
      <c r="B6384" t="s">
        <v>21994</v>
      </c>
      <c r="C6384" t="s">
        <v>1138</v>
      </c>
      <c r="D6384" t="s">
        <v>15</v>
      </c>
      <c r="E6384" t="s">
        <v>16</v>
      </c>
      <c r="F6384">
        <v>28031</v>
      </c>
      <c r="G6384">
        <v>35.464382999999998</v>
      </c>
      <c r="H6384">
        <v>-80.893416000000002</v>
      </c>
      <c r="I6384">
        <v>3</v>
      </c>
      <c r="J6384">
        <v>7</v>
      </c>
      <c r="K6384">
        <v>0</v>
      </c>
      <c r="L6384" t="s">
        <v>4084</v>
      </c>
    </row>
    <row r="6385" spans="1:12" x14ac:dyDescent="0.2">
      <c r="A6385" t="s">
        <v>21995</v>
      </c>
      <c r="B6385" t="s">
        <v>21996</v>
      </c>
      <c r="C6385" t="s">
        <v>21997</v>
      </c>
      <c r="D6385" t="s">
        <v>21</v>
      </c>
      <c r="E6385" t="s">
        <v>16</v>
      </c>
      <c r="F6385">
        <v>28227</v>
      </c>
      <c r="G6385">
        <v>35.222916699999999</v>
      </c>
      <c r="H6385">
        <v>-80.628460000000004</v>
      </c>
      <c r="I6385">
        <v>3.5</v>
      </c>
      <c r="J6385">
        <v>3</v>
      </c>
      <c r="K6385">
        <v>1</v>
      </c>
      <c r="L6385" t="s">
        <v>21998</v>
      </c>
    </row>
    <row r="6386" spans="1:12" x14ac:dyDescent="0.2">
      <c r="A6386" t="s">
        <v>21999</v>
      </c>
      <c r="B6386" t="s">
        <v>2914</v>
      </c>
      <c r="C6386" t="s">
        <v>22000</v>
      </c>
      <c r="D6386" t="s">
        <v>7493</v>
      </c>
      <c r="E6386" t="s">
        <v>16</v>
      </c>
      <c r="F6386">
        <v>28097</v>
      </c>
      <c r="G6386">
        <v>35.256587500000002</v>
      </c>
      <c r="H6386">
        <v>-80.456999600000003</v>
      </c>
      <c r="I6386">
        <v>3</v>
      </c>
      <c r="J6386">
        <v>14</v>
      </c>
      <c r="K6386">
        <v>1</v>
      </c>
      <c r="L6386" t="s">
        <v>22001</v>
      </c>
    </row>
    <row r="6387" spans="1:12" x14ac:dyDescent="0.2">
      <c r="A6387" t="s">
        <v>22002</v>
      </c>
      <c r="B6387" t="s">
        <v>22003</v>
      </c>
      <c r="C6387" t="s">
        <v>22004</v>
      </c>
      <c r="D6387" t="s">
        <v>26</v>
      </c>
      <c r="E6387" t="s">
        <v>16</v>
      </c>
      <c r="F6387">
        <v>28078</v>
      </c>
      <c r="G6387">
        <v>35.407371382100003</v>
      </c>
      <c r="H6387">
        <v>-80.863410383499996</v>
      </c>
      <c r="I6387">
        <v>3.5</v>
      </c>
      <c r="J6387">
        <v>92</v>
      </c>
      <c r="K6387">
        <v>1</v>
      </c>
      <c r="L6387" t="s">
        <v>22005</v>
      </c>
    </row>
    <row r="6388" spans="1:12" x14ac:dyDescent="0.2">
      <c r="A6388" t="s">
        <v>22006</v>
      </c>
      <c r="B6388" t="s">
        <v>13308</v>
      </c>
      <c r="C6388" t="s">
        <v>22007</v>
      </c>
      <c r="D6388" t="s">
        <v>697</v>
      </c>
      <c r="E6388" t="s">
        <v>16</v>
      </c>
      <c r="F6388">
        <v>28037</v>
      </c>
      <c r="G6388">
        <v>35.4475669857</v>
      </c>
      <c r="H6388">
        <v>-80.993955172599996</v>
      </c>
      <c r="I6388">
        <v>3.5</v>
      </c>
      <c r="J6388">
        <v>35</v>
      </c>
      <c r="K6388">
        <v>1</v>
      </c>
      <c r="L6388" t="s">
        <v>22008</v>
      </c>
    </row>
    <row r="6389" spans="1:12" x14ac:dyDescent="0.2">
      <c r="A6389" t="s">
        <v>22009</v>
      </c>
      <c r="B6389" t="s">
        <v>2914</v>
      </c>
      <c r="C6389" t="s">
        <v>22010</v>
      </c>
      <c r="D6389" t="s">
        <v>30</v>
      </c>
      <c r="E6389" t="s">
        <v>16</v>
      </c>
      <c r="F6389">
        <v>28056</v>
      </c>
      <c r="G6389">
        <v>35.262569999999997</v>
      </c>
      <c r="H6389">
        <v>-81.124149000000003</v>
      </c>
      <c r="I6389">
        <v>2</v>
      </c>
      <c r="J6389">
        <v>13</v>
      </c>
      <c r="K6389">
        <v>1</v>
      </c>
      <c r="L6389" t="s">
        <v>22011</v>
      </c>
    </row>
    <row r="6390" spans="1:12" x14ac:dyDescent="0.2">
      <c r="A6390" t="s">
        <v>22012</v>
      </c>
      <c r="B6390" t="s">
        <v>13406</v>
      </c>
      <c r="C6390" t="s">
        <v>22013</v>
      </c>
      <c r="D6390" t="s">
        <v>21</v>
      </c>
      <c r="E6390" t="s">
        <v>16</v>
      </c>
      <c r="F6390">
        <v>28210</v>
      </c>
      <c r="G6390">
        <v>35.117252999999998</v>
      </c>
      <c r="H6390">
        <v>-80.857476000000005</v>
      </c>
      <c r="I6390">
        <v>2</v>
      </c>
      <c r="J6390">
        <v>15</v>
      </c>
      <c r="K6390">
        <v>1</v>
      </c>
      <c r="L6390" t="s">
        <v>287</v>
      </c>
    </row>
    <row r="6391" spans="1:12" x14ac:dyDescent="0.2">
      <c r="A6391" t="s">
        <v>22014</v>
      </c>
      <c r="B6391" t="s">
        <v>17881</v>
      </c>
      <c r="C6391" t="s">
        <v>22015</v>
      </c>
      <c r="D6391" t="s">
        <v>135</v>
      </c>
      <c r="E6391" t="s">
        <v>16</v>
      </c>
      <c r="F6391">
        <v>28105</v>
      </c>
      <c r="G6391">
        <v>35.135648400000001</v>
      </c>
      <c r="H6391">
        <v>-80.710873000000007</v>
      </c>
      <c r="I6391">
        <v>2.5</v>
      </c>
      <c r="J6391">
        <v>23</v>
      </c>
      <c r="K6391">
        <v>1</v>
      </c>
      <c r="L6391" t="s">
        <v>22016</v>
      </c>
    </row>
    <row r="6392" spans="1:12" x14ac:dyDescent="0.2">
      <c r="A6392" t="s">
        <v>22017</v>
      </c>
      <c r="B6392" t="s">
        <v>641</v>
      </c>
      <c r="C6392" t="s">
        <v>22018</v>
      </c>
      <c r="D6392" t="s">
        <v>601</v>
      </c>
      <c r="E6392" t="s">
        <v>16</v>
      </c>
      <c r="F6392">
        <v>28027</v>
      </c>
      <c r="G6392">
        <v>35.420302</v>
      </c>
      <c r="H6392">
        <v>-80.675623999999999</v>
      </c>
      <c r="I6392">
        <v>2</v>
      </c>
      <c r="J6392">
        <v>18</v>
      </c>
      <c r="K6392">
        <v>1</v>
      </c>
      <c r="L6392" t="s">
        <v>22019</v>
      </c>
    </row>
    <row r="6393" spans="1:12" x14ac:dyDescent="0.2">
      <c r="A6393" t="s">
        <v>22020</v>
      </c>
      <c r="B6393" t="s">
        <v>22021</v>
      </c>
      <c r="C6393" t="s">
        <v>22022</v>
      </c>
      <c r="D6393" t="s">
        <v>39</v>
      </c>
      <c r="E6393" t="s">
        <v>16</v>
      </c>
      <c r="F6393">
        <v>28027</v>
      </c>
      <c r="G6393">
        <v>35.368891599999998</v>
      </c>
      <c r="H6393">
        <v>-80.722370299999994</v>
      </c>
      <c r="I6393">
        <v>2.5</v>
      </c>
      <c r="J6393">
        <v>33</v>
      </c>
      <c r="K6393">
        <v>0</v>
      </c>
      <c r="L6393" t="s">
        <v>22023</v>
      </c>
    </row>
    <row r="6394" spans="1:12" x14ac:dyDescent="0.2">
      <c r="A6394" t="s">
        <v>22024</v>
      </c>
      <c r="B6394" t="s">
        <v>22025</v>
      </c>
      <c r="C6394" t="s">
        <v>22026</v>
      </c>
      <c r="D6394" t="s">
        <v>239</v>
      </c>
      <c r="E6394" t="s">
        <v>16</v>
      </c>
      <c r="F6394">
        <v>28173</v>
      </c>
      <c r="G6394">
        <v>34.924376000000002</v>
      </c>
      <c r="H6394">
        <v>-80.7447509</v>
      </c>
      <c r="I6394">
        <v>3.5</v>
      </c>
      <c r="J6394">
        <v>11</v>
      </c>
      <c r="K6394">
        <v>0</v>
      </c>
      <c r="L6394" t="s">
        <v>22027</v>
      </c>
    </row>
    <row r="6395" spans="1:12" x14ac:dyDescent="0.2">
      <c r="A6395" t="s">
        <v>22028</v>
      </c>
      <c r="B6395" t="s">
        <v>5107</v>
      </c>
      <c r="C6395" t="s">
        <v>22029</v>
      </c>
      <c r="D6395" t="s">
        <v>135</v>
      </c>
      <c r="E6395" t="s">
        <v>16</v>
      </c>
      <c r="F6395">
        <v>28104</v>
      </c>
      <c r="G6395">
        <v>35.000413000000002</v>
      </c>
      <c r="H6395">
        <v>-80.695053000000001</v>
      </c>
      <c r="I6395">
        <v>3.5</v>
      </c>
      <c r="J6395">
        <v>24</v>
      </c>
      <c r="K6395">
        <v>1</v>
      </c>
      <c r="L6395" t="s">
        <v>22030</v>
      </c>
    </row>
    <row r="6396" spans="1:12" x14ac:dyDescent="0.2">
      <c r="A6396" t="s">
        <v>22031</v>
      </c>
      <c r="B6396" t="s">
        <v>9102</v>
      </c>
      <c r="C6396" t="s">
        <v>22032</v>
      </c>
      <c r="D6396" t="s">
        <v>21</v>
      </c>
      <c r="E6396" t="s">
        <v>16</v>
      </c>
      <c r="F6396">
        <v>28215</v>
      </c>
      <c r="G6396">
        <v>35.235494000000003</v>
      </c>
      <c r="H6396">
        <v>-80.735448000000005</v>
      </c>
      <c r="I6396">
        <v>2.5</v>
      </c>
      <c r="J6396">
        <v>15</v>
      </c>
      <c r="K6396">
        <v>1</v>
      </c>
      <c r="L6396" t="s">
        <v>22033</v>
      </c>
    </row>
    <row r="6397" spans="1:12" x14ac:dyDescent="0.2">
      <c r="A6397" t="s">
        <v>22034</v>
      </c>
      <c r="B6397" t="s">
        <v>22035</v>
      </c>
      <c r="C6397" t="s">
        <v>4893</v>
      </c>
      <c r="D6397" t="s">
        <v>21</v>
      </c>
      <c r="E6397" t="s">
        <v>16</v>
      </c>
      <c r="F6397">
        <v>28203</v>
      </c>
      <c r="G6397">
        <v>35.216576000000003</v>
      </c>
      <c r="H6397">
        <v>-80.854651000000004</v>
      </c>
      <c r="I6397">
        <v>3.5</v>
      </c>
      <c r="J6397">
        <v>45</v>
      </c>
      <c r="K6397">
        <v>1</v>
      </c>
      <c r="L6397" t="s">
        <v>22036</v>
      </c>
    </row>
    <row r="6398" spans="1:12" x14ac:dyDescent="0.2">
      <c r="A6398" t="s">
        <v>22037</v>
      </c>
      <c r="B6398" t="s">
        <v>22038</v>
      </c>
      <c r="C6398" t="s">
        <v>22039</v>
      </c>
      <c r="D6398" t="s">
        <v>135</v>
      </c>
      <c r="E6398" t="s">
        <v>16</v>
      </c>
      <c r="F6398">
        <v>28105</v>
      </c>
      <c r="G6398">
        <v>35.082815799999999</v>
      </c>
      <c r="H6398">
        <v>-80.728154700000005</v>
      </c>
      <c r="I6398">
        <v>5</v>
      </c>
      <c r="J6398">
        <v>9</v>
      </c>
      <c r="K6398">
        <v>1</v>
      </c>
      <c r="L6398" t="s">
        <v>22040</v>
      </c>
    </row>
    <row r="6399" spans="1:12" x14ac:dyDescent="0.2">
      <c r="A6399" t="s">
        <v>22041</v>
      </c>
      <c r="B6399" t="s">
        <v>22042</v>
      </c>
      <c r="C6399" t="s">
        <v>22043</v>
      </c>
      <c r="D6399" t="s">
        <v>21</v>
      </c>
      <c r="E6399" t="s">
        <v>16</v>
      </c>
      <c r="F6399">
        <v>28269</v>
      </c>
      <c r="G6399">
        <v>35.344780999999998</v>
      </c>
      <c r="H6399">
        <v>-80.836141999999995</v>
      </c>
      <c r="I6399">
        <v>4.5</v>
      </c>
      <c r="J6399">
        <v>3</v>
      </c>
      <c r="K6399">
        <v>1</v>
      </c>
      <c r="L6399" t="s">
        <v>22044</v>
      </c>
    </row>
    <row r="6400" spans="1:12" x14ac:dyDescent="0.2">
      <c r="A6400" t="s">
        <v>22045</v>
      </c>
      <c r="B6400" t="s">
        <v>22046</v>
      </c>
      <c r="C6400" t="s">
        <v>22047</v>
      </c>
      <c r="D6400" t="s">
        <v>21</v>
      </c>
      <c r="E6400" t="s">
        <v>16</v>
      </c>
      <c r="F6400">
        <v>28202</v>
      </c>
      <c r="G6400">
        <v>35.226036841000003</v>
      </c>
      <c r="H6400">
        <v>-80.843132512400004</v>
      </c>
      <c r="I6400">
        <v>3.5</v>
      </c>
      <c r="J6400">
        <v>65</v>
      </c>
      <c r="K6400">
        <v>1</v>
      </c>
      <c r="L6400" t="s">
        <v>22048</v>
      </c>
    </row>
    <row r="6401" spans="1:12" x14ac:dyDescent="0.2">
      <c r="A6401" t="s">
        <v>22049</v>
      </c>
      <c r="B6401" t="s">
        <v>22050</v>
      </c>
      <c r="C6401" t="s">
        <v>22051</v>
      </c>
      <c r="D6401" t="s">
        <v>21</v>
      </c>
      <c r="E6401" t="s">
        <v>16</v>
      </c>
      <c r="F6401">
        <v>28226</v>
      </c>
      <c r="G6401">
        <v>35.085288800000001</v>
      </c>
      <c r="H6401">
        <v>-80.8556387</v>
      </c>
      <c r="I6401">
        <v>4</v>
      </c>
      <c r="J6401">
        <v>5</v>
      </c>
      <c r="K6401">
        <v>1</v>
      </c>
      <c r="L6401" t="s">
        <v>22052</v>
      </c>
    </row>
    <row r="6402" spans="1:12" x14ac:dyDescent="0.2">
      <c r="A6402" t="s">
        <v>22053</v>
      </c>
      <c r="B6402" t="s">
        <v>22054</v>
      </c>
      <c r="C6402" t="s">
        <v>22055</v>
      </c>
      <c r="D6402" t="s">
        <v>295</v>
      </c>
      <c r="E6402" t="s">
        <v>16</v>
      </c>
      <c r="F6402">
        <v>28134</v>
      </c>
      <c r="G6402">
        <v>35.094900299999999</v>
      </c>
      <c r="H6402">
        <v>-80.904440899999997</v>
      </c>
      <c r="I6402">
        <v>3</v>
      </c>
      <c r="J6402">
        <v>8</v>
      </c>
      <c r="K6402">
        <v>1</v>
      </c>
      <c r="L6402" t="s">
        <v>10715</v>
      </c>
    </row>
    <row r="6403" spans="1:12" x14ac:dyDescent="0.2">
      <c r="A6403" t="s">
        <v>22056</v>
      </c>
      <c r="B6403" t="s">
        <v>498</v>
      </c>
      <c r="C6403" t="s">
        <v>22057</v>
      </c>
      <c r="D6403" t="s">
        <v>21</v>
      </c>
      <c r="E6403" t="s">
        <v>16</v>
      </c>
      <c r="F6403">
        <v>28205</v>
      </c>
      <c r="G6403">
        <v>35.219664999999999</v>
      </c>
      <c r="H6403">
        <v>-80.810355000000001</v>
      </c>
      <c r="I6403">
        <v>3</v>
      </c>
      <c r="J6403">
        <v>87</v>
      </c>
      <c r="K6403">
        <v>1</v>
      </c>
      <c r="L6403" t="s">
        <v>4768</v>
      </c>
    </row>
    <row r="6404" spans="1:12" x14ac:dyDescent="0.2">
      <c r="A6404" t="s">
        <v>22058</v>
      </c>
      <c r="B6404" t="s">
        <v>18532</v>
      </c>
      <c r="C6404" t="s">
        <v>22059</v>
      </c>
      <c r="D6404" t="s">
        <v>39</v>
      </c>
      <c r="E6404" t="s">
        <v>16</v>
      </c>
      <c r="F6404">
        <v>28027</v>
      </c>
      <c r="G6404">
        <v>35.374651200000002</v>
      </c>
      <c r="H6404">
        <v>-80.725759400000001</v>
      </c>
      <c r="I6404">
        <v>1.5</v>
      </c>
      <c r="J6404">
        <v>23</v>
      </c>
      <c r="K6404">
        <v>1</v>
      </c>
      <c r="L6404" t="s">
        <v>22060</v>
      </c>
    </row>
    <row r="6405" spans="1:12" x14ac:dyDescent="0.2">
      <c r="A6405" t="s">
        <v>22061</v>
      </c>
      <c r="B6405" t="s">
        <v>22062</v>
      </c>
      <c r="C6405" t="s">
        <v>22063</v>
      </c>
      <c r="D6405" t="s">
        <v>359</v>
      </c>
      <c r="E6405" t="s">
        <v>16</v>
      </c>
      <c r="F6405">
        <v>28036</v>
      </c>
      <c r="G6405">
        <v>35.500212400000002</v>
      </c>
      <c r="H6405">
        <v>-80.848979600000007</v>
      </c>
      <c r="I6405">
        <v>4</v>
      </c>
      <c r="J6405">
        <v>82</v>
      </c>
      <c r="K6405">
        <v>1</v>
      </c>
      <c r="L6405" t="s">
        <v>3430</v>
      </c>
    </row>
    <row r="6406" spans="1:12" x14ac:dyDescent="0.2">
      <c r="A6406" t="s">
        <v>22064</v>
      </c>
      <c r="B6406" t="s">
        <v>22065</v>
      </c>
      <c r="C6406" t="s">
        <v>22066</v>
      </c>
      <c r="D6406" t="s">
        <v>21</v>
      </c>
      <c r="E6406" t="s">
        <v>16</v>
      </c>
      <c r="F6406">
        <v>28203</v>
      </c>
      <c r="G6406">
        <v>35.222098000000003</v>
      </c>
      <c r="H6406">
        <v>-80.854827</v>
      </c>
      <c r="I6406">
        <v>5</v>
      </c>
      <c r="J6406">
        <v>8</v>
      </c>
      <c r="K6406">
        <v>1</v>
      </c>
      <c r="L6406" t="s">
        <v>22067</v>
      </c>
    </row>
    <row r="6407" spans="1:12" x14ac:dyDescent="0.2">
      <c r="A6407" t="s">
        <v>22068</v>
      </c>
      <c r="B6407" t="s">
        <v>22069</v>
      </c>
      <c r="C6407" t="s">
        <v>22070</v>
      </c>
      <c r="D6407" t="s">
        <v>21</v>
      </c>
      <c r="E6407" t="s">
        <v>16</v>
      </c>
      <c r="F6407">
        <v>28203</v>
      </c>
      <c r="G6407">
        <v>35.206946000000002</v>
      </c>
      <c r="H6407">
        <v>-80.8597319</v>
      </c>
      <c r="I6407">
        <v>4</v>
      </c>
      <c r="J6407">
        <v>53</v>
      </c>
      <c r="K6407">
        <v>1</v>
      </c>
      <c r="L6407" t="s">
        <v>22071</v>
      </c>
    </row>
    <row r="6408" spans="1:12" x14ac:dyDescent="0.2">
      <c r="A6408" t="s">
        <v>22072</v>
      </c>
      <c r="B6408" t="s">
        <v>22073</v>
      </c>
      <c r="C6408" t="s">
        <v>22074</v>
      </c>
      <c r="D6408" t="s">
        <v>21</v>
      </c>
      <c r="E6408" t="s">
        <v>16</v>
      </c>
      <c r="F6408">
        <v>28202</v>
      </c>
      <c r="G6408">
        <v>35.227054199999998</v>
      </c>
      <c r="H6408">
        <v>-80.839635700000002</v>
      </c>
      <c r="I6408">
        <v>3</v>
      </c>
      <c r="J6408">
        <v>102</v>
      </c>
      <c r="K6408">
        <v>1</v>
      </c>
      <c r="L6408" t="s">
        <v>22075</v>
      </c>
    </row>
    <row r="6409" spans="1:12" x14ac:dyDescent="0.2">
      <c r="A6409" t="s">
        <v>22076</v>
      </c>
      <c r="B6409" t="s">
        <v>22077</v>
      </c>
      <c r="C6409" t="s">
        <v>22078</v>
      </c>
      <c r="D6409" t="s">
        <v>21</v>
      </c>
      <c r="E6409" t="s">
        <v>16</v>
      </c>
      <c r="F6409">
        <v>28226</v>
      </c>
      <c r="G6409">
        <v>35.088438879500004</v>
      </c>
      <c r="H6409">
        <v>-80.837932698299994</v>
      </c>
      <c r="I6409">
        <v>4</v>
      </c>
      <c r="J6409">
        <v>33</v>
      </c>
      <c r="K6409">
        <v>1</v>
      </c>
      <c r="L6409" t="s">
        <v>22079</v>
      </c>
    </row>
    <row r="6410" spans="1:12" x14ac:dyDescent="0.2">
      <c r="A6410" t="s">
        <v>22080</v>
      </c>
      <c r="B6410" t="s">
        <v>22081</v>
      </c>
      <c r="C6410" t="s">
        <v>22082</v>
      </c>
      <c r="D6410" t="s">
        <v>21</v>
      </c>
      <c r="E6410" t="s">
        <v>16</v>
      </c>
      <c r="F6410">
        <v>28211</v>
      </c>
      <c r="G6410">
        <v>35.156832799999997</v>
      </c>
      <c r="H6410">
        <v>-80.830994500000003</v>
      </c>
      <c r="I6410">
        <v>3.5</v>
      </c>
      <c r="J6410">
        <v>3</v>
      </c>
      <c r="K6410">
        <v>1</v>
      </c>
      <c r="L6410" t="s">
        <v>1353</v>
      </c>
    </row>
    <row r="6411" spans="1:12" x14ac:dyDescent="0.2">
      <c r="A6411" t="s">
        <v>22083</v>
      </c>
      <c r="B6411" t="s">
        <v>1265</v>
      </c>
      <c r="C6411" t="s">
        <v>22084</v>
      </c>
      <c r="D6411" t="s">
        <v>62</v>
      </c>
      <c r="E6411" t="s">
        <v>16</v>
      </c>
      <c r="F6411">
        <v>28227</v>
      </c>
      <c r="G6411">
        <v>35.175961554099999</v>
      </c>
      <c r="H6411">
        <v>-80.653543621300003</v>
      </c>
      <c r="I6411">
        <v>4.5</v>
      </c>
      <c r="J6411">
        <v>9</v>
      </c>
      <c r="K6411">
        <v>1</v>
      </c>
      <c r="L6411" t="s">
        <v>19719</v>
      </c>
    </row>
    <row r="6412" spans="1:12" x14ac:dyDescent="0.2">
      <c r="A6412" t="s">
        <v>22085</v>
      </c>
      <c r="B6412" t="s">
        <v>22086</v>
      </c>
      <c r="C6412" t="s">
        <v>22087</v>
      </c>
      <c r="D6412" t="s">
        <v>239</v>
      </c>
      <c r="E6412" t="s">
        <v>16</v>
      </c>
      <c r="F6412">
        <v>28173</v>
      </c>
      <c r="G6412">
        <v>34.934148899999997</v>
      </c>
      <c r="H6412">
        <v>-80.749980199999996</v>
      </c>
      <c r="I6412">
        <v>3</v>
      </c>
      <c r="J6412">
        <v>8</v>
      </c>
      <c r="K6412">
        <v>1</v>
      </c>
      <c r="L6412" t="s">
        <v>709</v>
      </c>
    </row>
    <row r="6413" spans="1:12" x14ac:dyDescent="0.2">
      <c r="A6413" t="s">
        <v>22088</v>
      </c>
      <c r="B6413" t="s">
        <v>22089</v>
      </c>
      <c r="C6413" t="s">
        <v>22090</v>
      </c>
      <c r="D6413" t="s">
        <v>21</v>
      </c>
      <c r="E6413" t="s">
        <v>16</v>
      </c>
      <c r="F6413">
        <v>28216</v>
      </c>
      <c r="G6413">
        <v>35.301897699999998</v>
      </c>
      <c r="H6413">
        <v>-80.936390399999993</v>
      </c>
      <c r="I6413">
        <v>2.5</v>
      </c>
      <c r="J6413">
        <v>3</v>
      </c>
      <c r="K6413">
        <v>1</v>
      </c>
      <c r="L6413" t="s">
        <v>11364</v>
      </c>
    </row>
    <row r="6414" spans="1:12" x14ac:dyDescent="0.2">
      <c r="A6414" t="s">
        <v>22091</v>
      </c>
      <c r="B6414" t="s">
        <v>5811</v>
      </c>
      <c r="C6414" t="s">
        <v>5799</v>
      </c>
      <c r="D6414" t="s">
        <v>135</v>
      </c>
      <c r="E6414" t="s">
        <v>16</v>
      </c>
      <c r="F6414">
        <v>28105</v>
      </c>
      <c r="G6414">
        <v>35.104202000000001</v>
      </c>
      <c r="H6414">
        <v>-80.711280000000002</v>
      </c>
      <c r="I6414">
        <v>1.5</v>
      </c>
      <c r="J6414">
        <v>40</v>
      </c>
      <c r="K6414">
        <v>0</v>
      </c>
      <c r="L6414" t="s">
        <v>22092</v>
      </c>
    </row>
    <row r="6415" spans="1:12" x14ac:dyDescent="0.2">
      <c r="A6415" t="s">
        <v>22093</v>
      </c>
      <c r="B6415" t="s">
        <v>22094</v>
      </c>
      <c r="D6415" t="s">
        <v>21</v>
      </c>
      <c r="E6415" t="s">
        <v>16</v>
      </c>
      <c r="F6415">
        <v>28203</v>
      </c>
      <c r="G6415">
        <v>35.2146586</v>
      </c>
      <c r="H6415">
        <v>-80.859919300000001</v>
      </c>
      <c r="I6415">
        <v>2</v>
      </c>
      <c r="J6415">
        <v>7</v>
      </c>
      <c r="K6415">
        <v>1</v>
      </c>
      <c r="L6415" t="s">
        <v>22095</v>
      </c>
    </row>
    <row r="6416" spans="1:12" x14ac:dyDescent="0.2">
      <c r="A6416" t="s">
        <v>22096</v>
      </c>
      <c r="B6416" t="s">
        <v>22097</v>
      </c>
      <c r="C6416" t="s">
        <v>22098</v>
      </c>
      <c r="D6416" t="s">
        <v>21</v>
      </c>
      <c r="E6416" t="s">
        <v>16</v>
      </c>
      <c r="F6416">
        <v>28202</v>
      </c>
      <c r="G6416">
        <v>35.225973400000001</v>
      </c>
      <c r="H6416">
        <v>-80.848028200000002</v>
      </c>
      <c r="I6416">
        <v>4</v>
      </c>
      <c r="J6416">
        <v>30</v>
      </c>
      <c r="K6416">
        <v>1</v>
      </c>
      <c r="L6416" t="s">
        <v>901</v>
      </c>
    </row>
    <row r="6417" spans="1:12" x14ac:dyDescent="0.2">
      <c r="A6417" t="s">
        <v>22099</v>
      </c>
      <c r="B6417" t="s">
        <v>22100</v>
      </c>
      <c r="C6417" t="s">
        <v>4244</v>
      </c>
      <c r="D6417" t="s">
        <v>15</v>
      </c>
      <c r="E6417" t="s">
        <v>16</v>
      </c>
      <c r="F6417">
        <v>28031</v>
      </c>
      <c r="G6417">
        <v>35.486069999999998</v>
      </c>
      <c r="H6417">
        <v>-80.878169</v>
      </c>
      <c r="I6417">
        <v>4.5</v>
      </c>
      <c r="J6417">
        <v>11</v>
      </c>
      <c r="K6417">
        <v>1</v>
      </c>
      <c r="L6417" t="s">
        <v>22101</v>
      </c>
    </row>
    <row r="6418" spans="1:12" x14ac:dyDescent="0.2">
      <c r="A6418" t="s">
        <v>22102</v>
      </c>
      <c r="B6418" t="s">
        <v>22103</v>
      </c>
      <c r="C6418" t="s">
        <v>22104</v>
      </c>
      <c r="D6418" t="s">
        <v>21</v>
      </c>
      <c r="E6418" t="s">
        <v>16</v>
      </c>
      <c r="F6418">
        <v>28246</v>
      </c>
      <c r="G6418">
        <v>35.226953650399999</v>
      </c>
      <c r="H6418">
        <v>-80.844256999999999</v>
      </c>
      <c r="I6418">
        <v>2</v>
      </c>
      <c r="J6418">
        <v>4</v>
      </c>
      <c r="K6418">
        <v>1</v>
      </c>
      <c r="L6418" t="s">
        <v>22105</v>
      </c>
    </row>
    <row r="6419" spans="1:12" x14ac:dyDescent="0.2">
      <c r="A6419" t="s">
        <v>22106</v>
      </c>
      <c r="B6419" t="s">
        <v>22107</v>
      </c>
      <c r="C6419" t="s">
        <v>22108</v>
      </c>
      <c r="D6419" t="s">
        <v>21</v>
      </c>
      <c r="E6419" t="s">
        <v>16</v>
      </c>
      <c r="F6419">
        <v>28209</v>
      </c>
      <c r="G6419">
        <v>35.195399000000002</v>
      </c>
      <c r="H6419">
        <v>-80.871628999999999</v>
      </c>
      <c r="I6419">
        <v>1</v>
      </c>
      <c r="J6419">
        <v>3</v>
      </c>
      <c r="K6419">
        <v>1</v>
      </c>
      <c r="L6419" t="s">
        <v>22109</v>
      </c>
    </row>
    <row r="6420" spans="1:12" x14ac:dyDescent="0.2">
      <c r="A6420" t="s">
        <v>22110</v>
      </c>
      <c r="B6420" t="s">
        <v>22111</v>
      </c>
      <c r="D6420" t="s">
        <v>21</v>
      </c>
      <c r="E6420" t="s">
        <v>16</v>
      </c>
      <c r="F6420">
        <v>28227</v>
      </c>
      <c r="G6420">
        <v>35.182596199999999</v>
      </c>
      <c r="H6420">
        <v>-80.654888200000002</v>
      </c>
      <c r="I6420">
        <v>5</v>
      </c>
      <c r="J6420">
        <v>3</v>
      </c>
      <c r="K6420">
        <v>1</v>
      </c>
      <c r="L6420" t="s">
        <v>3309</v>
      </c>
    </row>
    <row r="6421" spans="1:12" x14ac:dyDescent="0.2">
      <c r="A6421" t="s">
        <v>22112</v>
      </c>
      <c r="B6421" t="s">
        <v>22113</v>
      </c>
      <c r="C6421" t="s">
        <v>22114</v>
      </c>
      <c r="D6421" t="s">
        <v>21</v>
      </c>
      <c r="E6421" t="s">
        <v>16</v>
      </c>
      <c r="F6421">
        <v>28208</v>
      </c>
      <c r="G6421">
        <v>35.224875496700001</v>
      </c>
      <c r="H6421">
        <v>-80.879020675000007</v>
      </c>
      <c r="I6421">
        <v>5</v>
      </c>
      <c r="J6421">
        <v>3</v>
      </c>
      <c r="K6421">
        <v>1</v>
      </c>
      <c r="L6421" t="s">
        <v>22115</v>
      </c>
    </row>
    <row r="6422" spans="1:12" x14ac:dyDescent="0.2">
      <c r="A6422" t="s">
        <v>22116</v>
      </c>
      <c r="B6422" t="s">
        <v>22117</v>
      </c>
      <c r="C6422" t="s">
        <v>22118</v>
      </c>
      <c r="D6422" t="s">
        <v>30</v>
      </c>
      <c r="E6422" t="s">
        <v>16</v>
      </c>
      <c r="F6422">
        <v>28056</v>
      </c>
      <c r="G6422">
        <v>35.221144899999999</v>
      </c>
      <c r="H6422">
        <v>-81.092000200000001</v>
      </c>
      <c r="I6422">
        <v>3.5</v>
      </c>
      <c r="J6422">
        <v>3</v>
      </c>
      <c r="K6422">
        <v>1</v>
      </c>
      <c r="L6422" t="s">
        <v>22119</v>
      </c>
    </row>
    <row r="6423" spans="1:12" x14ac:dyDescent="0.2">
      <c r="A6423" t="s">
        <v>22120</v>
      </c>
      <c r="B6423" t="s">
        <v>22121</v>
      </c>
      <c r="C6423" t="s">
        <v>22122</v>
      </c>
      <c r="D6423" t="s">
        <v>21</v>
      </c>
      <c r="E6423" t="s">
        <v>16</v>
      </c>
      <c r="F6423">
        <v>28262</v>
      </c>
      <c r="G6423">
        <v>35.301936499999996</v>
      </c>
      <c r="H6423">
        <v>-80.749137599999997</v>
      </c>
      <c r="I6423">
        <v>4.5</v>
      </c>
      <c r="J6423">
        <v>432</v>
      </c>
      <c r="K6423">
        <v>1</v>
      </c>
      <c r="L6423" t="s">
        <v>22123</v>
      </c>
    </row>
    <row r="6424" spans="1:12" x14ac:dyDescent="0.2">
      <c r="A6424" t="s">
        <v>22124</v>
      </c>
      <c r="B6424" t="s">
        <v>22125</v>
      </c>
      <c r="D6424" t="s">
        <v>21</v>
      </c>
      <c r="E6424" t="s">
        <v>16</v>
      </c>
      <c r="F6424">
        <v>28262</v>
      </c>
      <c r="G6424">
        <v>35.330152900000002</v>
      </c>
      <c r="H6424">
        <v>-80.732528700000003</v>
      </c>
      <c r="I6424">
        <v>4</v>
      </c>
      <c r="J6424">
        <v>8</v>
      </c>
      <c r="K6424">
        <v>1</v>
      </c>
      <c r="L6424" t="s">
        <v>22126</v>
      </c>
    </row>
    <row r="6425" spans="1:12" x14ac:dyDescent="0.2">
      <c r="A6425" t="s">
        <v>22127</v>
      </c>
      <c r="B6425" t="s">
        <v>22128</v>
      </c>
      <c r="C6425" t="s">
        <v>22129</v>
      </c>
      <c r="D6425" t="s">
        <v>21</v>
      </c>
      <c r="E6425" t="s">
        <v>16</v>
      </c>
      <c r="F6425">
        <v>28277</v>
      </c>
      <c r="G6425">
        <v>35.060329600000003</v>
      </c>
      <c r="H6425">
        <v>-80.802501599999999</v>
      </c>
      <c r="I6425">
        <v>5</v>
      </c>
      <c r="J6425">
        <v>5</v>
      </c>
      <c r="K6425">
        <v>1</v>
      </c>
      <c r="L6425" t="s">
        <v>7099</v>
      </c>
    </row>
    <row r="6426" spans="1:12" x14ac:dyDescent="0.2">
      <c r="A6426" t="s">
        <v>22130</v>
      </c>
      <c r="B6426" t="s">
        <v>22131</v>
      </c>
      <c r="C6426" t="s">
        <v>1055</v>
      </c>
      <c r="D6426" t="s">
        <v>135</v>
      </c>
      <c r="E6426" t="s">
        <v>16</v>
      </c>
      <c r="F6426">
        <v>28270</v>
      </c>
      <c r="G6426">
        <v>35.138983199999998</v>
      </c>
      <c r="H6426">
        <v>-80.737075599999997</v>
      </c>
      <c r="I6426">
        <v>4</v>
      </c>
      <c r="J6426">
        <v>66</v>
      </c>
      <c r="K6426">
        <v>1</v>
      </c>
      <c r="L6426" t="s">
        <v>22132</v>
      </c>
    </row>
    <row r="6427" spans="1:12" x14ac:dyDescent="0.2">
      <c r="A6427" t="s">
        <v>22133</v>
      </c>
      <c r="B6427" t="s">
        <v>22134</v>
      </c>
      <c r="C6427" t="s">
        <v>22135</v>
      </c>
      <c r="D6427" t="s">
        <v>21</v>
      </c>
      <c r="E6427" t="s">
        <v>16</v>
      </c>
      <c r="F6427">
        <v>28217</v>
      </c>
      <c r="G6427">
        <v>35.177152900000003</v>
      </c>
      <c r="H6427">
        <v>-80.893343000000002</v>
      </c>
      <c r="I6427">
        <v>2</v>
      </c>
      <c r="J6427">
        <v>5</v>
      </c>
      <c r="K6427">
        <v>1</v>
      </c>
      <c r="L6427" t="s">
        <v>256</v>
      </c>
    </row>
    <row r="6428" spans="1:12" x14ac:dyDescent="0.2">
      <c r="A6428" t="s">
        <v>22136</v>
      </c>
      <c r="B6428" t="s">
        <v>22137</v>
      </c>
      <c r="D6428" t="s">
        <v>601</v>
      </c>
      <c r="E6428" t="s">
        <v>16</v>
      </c>
      <c r="F6428">
        <v>28081</v>
      </c>
      <c r="G6428">
        <v>35.499889881000001</v>
      </c>
      <c r="H6428">
        <v>-80.666068482900002</v>
      </c>
      <c r="I6428">
        <v>4</v>
      </c>
      <c r="J6428">
        <v>3</v>
      </c>
      <c r="K6428">
        <v>1</v>
      </c>
      <c r="L6428" t="s">
        <v>22138</v>
      </c>
    </row>
    <row r="6429" spans="1:12" x14ac:dyDescent="0.2">
      <c r="A6429" t="s">
        <v>22139</v>
      </c>
      <c r="B6429" t="s">
        <v>22140</v>
      </c>
      <c r="C6429" t="s">
        <v>22141</v>
      </c>
      <c r="D6429" t="s">
        <v>21</v>
      </c>
      <c r="E6429" t="s">
        <v>16</v>
      </c>
      <c r="F6429">
        <v>28273</v>
      </c>
      <c r="G6429">
        <v>35.117007999999998</v>
      </c>
      <c r="H6429">
        <v>-80.960047000000003</v>
      </c>
      <c r="I6429">
        <v>4</v>
      </c>
      <c r="J6429">
        <v>4</v>
      </c>
      <c r="K6429">
        <v>1</v>
      </c>
      <c r="L6429" t="s">
        <v>22142</v>
      </c>
    </row>
    <row r="6430" spans="1:12" x14ac:dyDescent="0.2">
      <c r="A6430" t="s">
        <v>22143</v>
      </c>
      <c r="B6430" t="s">
        <v>22144</v>
      </c>
      <c r="C6430" t="s">
        <v>22145</v>
      </c>
      <c r="D6430" t="s">
        <v>135</v>
      </c>
      <c r="E6430" t="s">
        <v>16</v>
      </c>
      <c r="F6430">
        <v>28105</v>
      </c>
      <c r="G6430">
        <v>35.115166000000002</v>
      </c>
      <c r="H6430">
        <v>-80.723414000000005</v>
      </c>
      <c r="I6430">
        <v>5</v>
      </c>
      <c r="J6430">
        <v>9</v>
      </c>
      <c r="K6430">
        <v>1</v>
      </c>
      <c r="L6430" t="s">
        <v>3480</v>
      </c>
    </row>
    <row r="6431" spans="1:12" x14ac:dyDescent="0.2">
      <c r="A6431" t="s">
        <v>22146</v>
      </c>
      <c r="B6431" t="s">
        <v>22147</v>
      </c>
      <c r="C6431" t="s">
        <v>22148</v>
      </c>
      <c r="D6431" t="s">
        <v>26</v>
      </c>
      <c r="E6431" t="s">
        <v>16</v>
      </c>
      <c r="F6431">
        <v>28078</v>
      </c>
      <c r="G6431">
        <v>35.407612999999998</v>
      </c>
      <c r="H6431">
        <v>-80.862929399999999</v>
      </c>
      <c r="I6431">
        <v>3.5</v>
      </c>
      <c r="J6431">
        <v>8</v>
      </c>
      <c r="K6431">
        <v>1</v>
      </c>
      <c r="L6431" t="s">
        <v>2878</v>
      </c>
    </row>
    <row r="6432" spans="1:12" x14ac:dyDescent="0.2">
      <c r="A6432" t="s">
        <v>22149</v>
      </c>
      <c r="B6432" t="s">
        <v>22150</v>
      </c>
      <c r="C6432" t="s">
        <v>2160</v>
      </c>
      <c r="D6432" t="s">
        <v>295</v>
      </c>
      <c r="E6432" t="s">
        <v>16</v>
      </c>
      <c r="F6432">
        <v>28134</v>
      </c>
      <c r="G6432">
        <v>35.0822</v>
      </c>
      <c r="H6432">
        <v>-80.877224200000001</v>
      </c>
      <c r="I6432">
        <v>4.5</v>
      </c>
      <c r="J6432">
        <v>26</v>
      </c>
      <c r="K6432">
        <v>1</v>
      </c>
      <c r="L6432" t="s">
        <v>22151</v>
      </c>
    </row>
    <row r="6433" spans="1:12" x14ac:dyDescent="0.2">
      <c r="A6433" t="s">
        <v>22152</v>
      </c>
      <c r="B6433" t="s">
        <v>22153</v>
      </c>
      <c r="C6433" t="s">
        <v>2341</v>
      </c>
      <c r="D6433" t="s">
        <v>21</v>
      </c>
      <c r="E6433" t="s">
        <v>16</v>
      </c>
      <c r="F6433">
        <v>28206</v>
      </c>
      <c r="G6433">
        <v>35.239049799999997</v>
      </c>
      <c r="H6433">
        <v>-80.845023499999996</v>
      </c>
      <c r="I6433">
        <v>3</v>
      </c>
      <c r="J6433">
        <v>26</v>
      </c>
      <c r="K6433">
        <v>0</v>
      </c>
      <c r="L6433" t="s">
        <v>2342</v>
      </c>
    </row>
    <row r="6434" spans="1:12" x14ac:dyDescent="0.2">
      <c r="A6434" t="s">
        <v>22154</v>
      </c>
      <c r="B6434" t="s">
        <v>22155</v>
      </c>
      <c r="C6434" t="s">
        <v>22156</v>
      </c>
      <c r="D6434" t="s">
        <v>21</v>
      </c>
      <c r="E6434" t="s">
        <v>16</v>
      </c>
      <c r="F6434">
        <v>28205</v>
      </c>
      <c r="G6434">
        <v>35.247616600000001</v>
      </c>
      <c r="H6434">
        <v>-80.805006599999999</v>
      </c>
      <c r="I6434">
        <v>3</v>
      </c>
      <c r="J6434">
        <v>137</v>
      </c>
      <c r="K6434">
        <v>0</v>
      </c>
      <c r="L6434" t="s">
        <v>22157</v>
      </c>
    </row>
    <row r="6435" spans="1:12" x14ac:dyDescent="0.2">
      <c r="A6435" t="s">
        <v>22158</v>
      </c>
      <c r="B6435" t="s">
        <v>22159</v>
      </c>
      <c r="C6435" t="s">
        <v>22160</v>
      </c>
      <c r="D6435" t="s">
        <v>21</v>
      </c>
      <c r="E6435" t="s">
        <v>16</v>
      </c>
      <c r="F6435">
        <v>28277</v>
      </c>
      <c r="G6435">
        <v>35.032753</v>
      </c>
      <c r="H6435">
        <v>-80.814118199999996</v>
      </c>
      <c r="I6435">
        <v>5</v>
      </c>
      <c r="J6435">
        <v>3</v>
      </c>
      <c r="K6435">
        <v>1</v>
      </c>
      <c r="L6435" t="s">
        <v>8773</v>
      </c>
    </row>
    <row r="6436" spans="1:12" x14ac:dyDescent="0.2">
      <c r="A6436" t="e">
        <f>-Pd-IBDWWwRNWzBBFTb7iQ</f>
        <v>#NAME?</v>
      </c>
      <c r="B6436" t="s">
        <v>14570</v>
      </c>
      <c r="C6436" t="s">
        <v>22161</v>
      </c>
      <c r="D6436" t="s">
        <v>21</v>
      </c>
      <c r="E6436" t="s">
        <v>16</v>
      </c>
      <c r="F6436">
        <v>28277</v>
      </c>
      <c r="G6436">
        <v>35.061192200000001</v>
      </c>
      <c r="H6436">
        <v>-80.814550999999994</v>
      </c>
      <c r="I6436">
        <v>3.5</v>
      </c>
      <c r="J6436">
        <v>46</v>
      </c>
      <c r="K6436">
        <v>1</v>
      </c>
      <c r="L6436" t="s">
        <v>1436</v>
      </c>
    </row>
    <row r="6437" spans="1:12" x14ac:dyDescent="0.2">
      <c r="A6437" t="s">
        <v>22162</v>
      </c>
      <c r="B6437" t="s">
        <v>641</v>
      </c>
      <c r="C6437" t="s">
        <v>22163</v>
      </c>
      <c r="D6437" t="s">
        <v>15</v>
      </c>
      <c r="E6437" t="s">
        <v>16</v>
      </c>
      <c r="F6437">
        <v>28031</v>
      </c>
      <c r="G6437">
        <v>35.483792951700003</v>
      </c>
      <c r="H6437">
        <v>-80.876556560400005</v>
      </c>
      <c r="I6437">
        <v>2</v>
      </c>
      <c r="J6437">
        <v>31</v>
      </c>
      <c r="K6437">
        <v>1</v>
      </c>
      <c r="L6437" t="s">
        <v>22164</v>
      </c>
    </row>
    <row r="6438" spans="1:12" x14ac:dyDescent="0.2">
      <c r="A6438" t="s">
        <v>22165</v>
      </c>
      <c r="B6438" t="s">
        <v>22166</v>
      </c>
      <c r="C6438" t="s">
        <v>22167</v>
      </c>
      <c r="D6438" t="s">
        <v>26</v>
      </c>
      <c r="E6438" t="s">
        <v>16</v>
      </c>
      <c r="F6438">
        <v>28078</v>
      </c>
      <c r="G6438">
        <v>35.385458171400003</v>
      </c>
      <c r="H6438">
        <v>-80.785518363099996</v>
      </c>
      <c r="I6438">
        <v>4.5</v>
      </c>
      <c r="J6438">
        <v>31</v>
      </c>
      <c r="K6438">
        <v>0</v>
      </c>
      <c r="L6438" t="s">
        <v>22168</v>
      </c>
    </row>
    <row r="6439" spans="1:12" x14ac:dyDescent="0.2">
      <c r="A6439" t="s">
        <v>22169</v>
      </c>
      <c r="B6439" t="s">
        <v>22170</v>
      </c>
      <c r="C6439" t="s">
        <v>22171</v>
      </c>
      <c r="D6439" t="s">
        <v>21</v>
      </c>
      <c r="E6439" t="s">
        <v>16</v>
      </c>
      <c r="F6439">
        <v>28205</v>
      </c>
      <c r="G6439">
        <v>35.248097700000002</v>
      </c>
      <c r="H6439">
        <v>-80.795427000000004</v>
      </c>
      <c r="I6439">
        <v>4.5</v>
      </c>
      <c r="J6439">
        <v>19</v>
      </c>
      <c r="K6439">
        <v>1</v>
      </c>
      <c r="L6439" t="s">
        <v>16906</v>
      </c>
    </row>
    <row r="6440" spans="1:12" x14ac:dyDescent="0.2">
      <c r="A6440" t="s">
        <v>22172</v>
      </c>
      <c r="B6440" t="s">
        <v>22173</v>
      </c>
      <c r="C6440" t="s">
        <v>22174</v>
      </c>
      <c r="D6440" t="s">
        <v>21</v>
      </c>
      <c r="E6440" t="s">
        <v>16</v>
      </c>
      <c r="F6440">
        <v>28206</v>
      </c>
      <c r="G6440">
        <v>35.261259199999998</v>
      </c>
      <c r="H6440">
        <v>-80.818768700000007</v>
      </c>
      <c r="I6440">
        <v>4</v>
      </c>
      <c r="J6440">
        <v>8</v>
      </c>
      <c r="K6440">
        <v>1</v>
      </c>
      <c r="L6440" t="s">
        <v>22175</v>
      </c>
    </row>
    <row r="6441" spans="1:12" x14ac:dyDescent="0.2">
      <c r="A6441" t="s">
        <v>22176</v>
      </c>
      <c r="B6441" t="s">
        <v>7977</v>
      </c>
      <c r="C6441" t="s">
        <v>22177</v>
      </c>
      <c r="D6441" t="s">
        <v>21</v>
      </c>
      <c r="E6441" t="s">
        <v>16</v>
      </c>
      <c r="F6441">
        <v>28227</v>
      </c>
      <c r="G6441">
        <v>35.161781300000001</v>
      </c>
      <c r="H6441">
        <v>-80.737768500000001</v>
      </c>
      <c r="I6441">
        <v>2.5</v>
      </c>
      <c r="J6441">
        <v>37</v>
      </c>
      <c r="K6441">
        <v>0</v>
      </c>
      <c r="L6441" t="s">
        <v>22178</v>
      </c>
    </row>
    <row r="6442" spans="1:12" x14ac:dyDescent="0.2">
      <c r="A6442" t="s">
        <v>22179</v>
      </c>
      <c r="B6442" t="s">
        <v>22180</v>
      </c>
      <c r="C6442" t="s">
        <v>22181</v>
      </c>
      <c r="D6442" t="s">
        <v>39</v>
      </c>
      <c r="E6442" t="s">
        <v>16</v>
      </c>
      <c r="F6442">
        <v>28027</v>
      </c>
      <c r="G6442">
        <v>35.4007413</v>
      </c>
      <c r="H6442">
        <v>-80.714130499999996</v>
      </c>
      <c r="I6442">
        <v>5</v>
      </c>
      <c r="J6442">
        <v>3</v>
      </c>
      <c r="K6442">
        <v>1</v>
      </c>
      <c r="L6442" t="s">
        <v>22182</v>
      </c>
    </row>
    <row r="6443" spans="1:12" x14ac:dyDescent="0.2">
      <c r="A6443" t="s">
        <v>22183</v>
      </c>
      <c r="B6443" t="s">
        <v>22184</v>
      </c>
      <c r="C6443" t="s">
        <v>22185</v>
      </c>
      <c r="D6443" t="s">
        <v>21</v>
      </c>
      <c r="E6443" t="s">
        <v>16</v>
      </c>
      <c r="F6443">
        <v>28270</v>
      </c>
      <c r="G6443">
        <v>35.140499200000001</v>
      </c>
      <c r="H6443">
        <v>-80.739067500000004</v>
      </c>
      <c r="I6443">
        <v>3.5</v>
      </c>
      <c r="J6443">
        <v>4</v>
      </c>
      <c r="K6443">
        <v>1</v>
      </c>
      <c r="L6443" t="s">
        <v>22186</v>
      </c>
    </row>
    <row r="6444" spans="1:12" x14ac:dyDescent="0.2">
      <c r="A6444" t="s">
        <v>22187</v>
      </c>
      <c r="B6444" t="s">
        <v>15375</v>
      </c>
      <c r="C6444" t="s">
        <v>22188</v>
      </c>
      <c r="D6444" t="s">
        <v>135</v>
      </c>
      <c r="E6444" t="s">
        <v>16</v>
      </c>
      <c r="F6444">
        <v>28105</v>
      </c>
      <c r="G6444">
        <v>35.130517400000002</v>
      </c>
      <c r="H6444">
        <v>-80.727245199999999</v>
      </c>
      <c r="I6444">
        <v>1.5</v>
      </c>
      <c r="J6444">
        <v>10</v>
      </c>
      <c r="K6444">
        <v>1</v>
      </c>
      <c r="L6444" t="s">
        <v>22189</v>
      </c>
    </row>
    <row r="6445" spans="1:12" x14ac:dyDescent="0.2">
      <c r="A6445" t="s">
        <v>22190</v>
      </c>
      <c r="B6445" t="s">
        <v>22191</v>
      </c>
      <c r="C6445" t="s">
        <v>5451</v>
      </c>
      <c r="D6445" t="s">
        <v>30</v>
      </c>
      <c r="E6445" t="s">
        <v>16</v>
      </c>
      <c r="F6445">
        <v>28056</v>
      </c>
      <c r="G6445">
        <v>35.259242499999999</v>
      </c>
      <c r="H6445">
        <v>-81.122367400000002</v>
      </c>
      <c r="I6445">
        <v>3.5</v>
      </c>
      <c r="J6445">
        <v>16</v>
      </c>
      <c r="K6445">
        <v>1</v>
      </c>
      <c r="L6445" t="s">
        <v>264</v>
      </c>
    </row>
    <row r="6446" spans="1:12" x14ac:dyDescent="0.2">
      <c r="A6446" t="s">
        <v>22192</v>
      </c>
      <c r="B6446" t="s">
        <v>14150</v>
      </c>
      <c r="C6446" t="s">
        <v>22193</v>
      </c>
      <c r="D6446" t="s">
        <v>21</v>
      </c>
      <c r="E6446" t="s">
        <v>16</v>
      </c>
      <c r="F6446">
        <v>28277</v>
      </c>
      <c r="G6446">
        <v>35.053813900000002</v>
      </c>
      <c r="H6446">
        <v>-80.812205800000001</v>
      </c>
      <c r="I6446">
        <v>2.5</v>
      </c>
      <c r="J6446">
        <v>42</v>
      </c>
      <c r="K6446">
        <v>0</v>
      </c>
      <c r="L6446" t="s">
        <v>22194</v>
      </c>
    </row>
    <row r="6447" spans="1:12" x14ac:dyDescent="0.2">
      <c r="A6447" t="s">
        <v>22195</v>
      </c>
      <c r="B6447" t="s">
        <v>22196</v>
      </c>
      <c r="C6447" t="s">
        <v>22197</v>
      </c>
      <c r="D6447" t="s">
        <v>21</v>
      </c>
      <c r="E6447" t="s">
        <v>16</v>
      </c>
      <c r="F6447">
        <v>28214</v>
      </c>
      <c r="G6447">
        <v>35.239286</v>
      </c>
      <c r="H6447">
        <v>-80.984268999999998</v>
      </c>
      <c r="I6447">
        <v>2</v>
      </c>
      <c r="J6447">
        <v>3</v>
      </c>
      <c r="K6447">
        <v>0</v>
      </c>
      <c r="L6447" t="s">
        <v>1296</v>
      </c>
    </row>
    <row r="6448" spans="1:12" x14ac:dyDescent="0.2">
      <c r="A6448" t="s">
        <v>22198</v>
      </c>
      <c r="B6448" t="s">
        <v>22199</v>
      </c>
      <c r="C6448" t="s">
        <v>22200</v>
      </c>
      <c r="D6448" t="s">
        <v>697</v>
      </c>
      <c r="E6448" t="s">
        <v>16</v>
      </c>
      <c r="F6448">
        <v>28037</v>
      </c>
      <c r="G6448">
        <v>35.450352000000002</v>
      </c>
      <c r="H6448">
        <v>-80.993809999999996</v>
      </c>
      <c r="I6448">
        <v>3.5</v>
      </c>
      <c r="J6448">
        <v>3</v>
      </c>
      <c r="K6448">
        <v>1</v>
      </c>
      <c r="L6448" t="s">
        <v>1109</v>
      </c>
    </row>
    <row r="6449" spans="1:12" x14ac:dyDescent="0.2">
      <c r="A6449" t="s">
        <v>22201</v>
      </c>
      <c r="B6449" t="s">
        <v>2404</v>
      </c>
      <c r="C6449" t="s">
        <v>22202</v>
      </c>
      <c r="D6449" t="s">
        <v>21</v>
      </c>
      <c r="E6449" t="s">
        <v>16</v>
      </c>
      <c r="F6449">
        <v>28216</v>
      </c>
      <c r="G6449">
        <v>35.175511</v>
      </c>
      <c r="H6449">
        <v>-80.850121999999999</v>
      </c>
      <c r="I6449">
        <v>2.5</v>
      </c>
      <c r="J6449">
        <v>24</v>
      </c>
      <c r="K6449">
        <v>1</v>
      </c>
      <c r="L6449" t="s">
        <v>749</v>
      </c>
    </row>
    <row r="6450" spans="1:12" x14ac:dyDescent="0.2">
      <c r="A6450" t="s">
        <v>22203</v>
      </c>
      <c r="B6450" t="s">
        <v>2727</v>
      </c>
      <c r="C6450" t="s">
        <v>20642</v>
      </c>
      <c r="D6450" t="s">
        <v>21</v>
      </c>
      <c r="E6450" t="s">
        <v>16</v>
      </c>
      <c r="F6450">
        <v>28209</v>
      </c>
      <c r="G6450">
        <v>35.153565</v>
      </c>
      <c r="H6450">
        <v>-80.834575000000001</v>
      </c>
      <c r="I6450">
        <v>2.5</v>
      </c>
      <c r="J6450">
        <v>39</v>
      </c>
      <c r="K6450">
        <v>0</v>
      </c>
      <c r="L6450" t="s">
        <v>515</v>
      </c>
    </row>
    <row r="6451" spans="1:12" x14ac:dyDescent="0.2">
      <c r="A6451" t="s">
        <v>22204</v>
      </c>
      <c r="B6451" t="s">
        <v>22205</v>
      </c>
      <c r="D6451" t="s">
        <v>21</v>
      </c>
      <c r="E6451" t="s">
        <v>16</v>
      </c>
      <c r="F6451">
        <v>28226</v>
      </c>
      <c r="G6451">
        <v>35.117347299999999</v>
      </c>
      <c r="H6451">
        <v>-80.799018500000003</v>
      </c>
      <c r="I6451">
        <v>4.5</v>
      </c>
      <c r="J6451">
        <v>29</v>
      </c>
      <c r="K6451">
        <v>1</v>
      </c>
      <c r="L6451" t="s">
        <v>22206</v>
      </c>
    </row>
    <row r="6452" spans="1:12" x14ac:dyDescent="0.2">
      <c r="A6452" t="s">
        <v>22207</v>
      </c>
      <c r="B6452" t="s">
        <v>1982</v>
      </c>
      <c r="C6452" t="s">
        <v>22208</v>
      </c>
      <c r="D6452" t="s">
        <v>21</v>
      </c>
      <c r="E6452" t="s">
        <v>16</v>
      </c>
      <c r="F6452">
        <v>28217</v>
      </c>
      <c r="G6452">
        <v>35.163184999999999</v>
      </c>
      <c r="H6452">
        <v>-80.875068999999996</v>
      </c>
      <c r="I6452">
        <v>2</v>
      </c>
      <c r="J6452">
        <v>4</v>
      </c>
      <c r="K6452">
        <v>1</v>
      </c>
      <c r="L6452" t="s">
        <v>22209</v>
      </c>
    </row>
    <row r="6453" spans="1:12" x14ac:dyDescent="0.2">
      <c r="A6453" t="s">
        <v>22210</v>
      </c>
      <c r="B6453" t="s">
        <v>22211</v>
      </c>
      <c r="C6453" t="s">
        <v>4537</v>
      </c>
      <c r="D6453" t="s">
        <v>167</v>
      </c>
      <c r="E6453" t="s">
        <v>16</v>
      </c>
      <c r="F6453">
        <v>28075</v>
      </c>
      <c r="G6453">
        <v>35.3215705</v>
      </c>
      <c r="H6453">
        <v>-80.652561399999996</v>
      </c>
      <c r="I6453">
        <v>3.5</v>
      </c>
      <c r="J6453">
        <v>7</v>
      </c>
      <c r="K6453">
        <v>0</v>
      </c>
      <c r="L6453" t="s">
        <v>9565</v>
      </c>
    </row>
    <row r="6454" spans="1:12" x14ac:dyDescent="0.2">
      <c r="A6454" t="s">
        <v>22212</v>
      </c>
      <c r="B6454" t="s">
        <v>22213</v>
      </c>
      <c r="C6454" t="s">
        <v>2896</v>
      </c>
      <c r="D6454" t="s">
        <v>21</v>
      </c>
      <c r="E6454" t="s">
        <v>16</v>
      </c>
      <c r="F6454">
        <v>28202</v>
      </c>
      <c r="G6454">
        <v>35.220629199999998</v>
      </c>
      <c r="H6454">
        <v>-80.844216399999993</v>
      </c>
      <c r="I6454">
        <v>4</v>
      </c>
      <c r="J6454">
        <v>7</v>
      </c>
      <c r="K6454">
        <v>1</v>
      </c>
      <c r="L6454" t="s">
        <v>448</v>
      </c>
    </row>
    <row r="6455" spans="1:12" x14ac:dyDescent="0.2">
      <c r="A6455" t="s">
        <v>22214</v>
      </c>
      <c r="B6455" t="s">
        <v>498</v>
      </c>
      <c r="C6455" t="s">
        <v>22215</v>
      </c>
      <c r="D6455" t="s">
        <v>359</v>
      </c>
      <c r="E6455" t="s">
        <v>16</v>
      </c>
      <c r="F6455">
        <v>28036</v>
      </c>
      <c r="G6455">
        <v>35.500518</v>
      </c>
      <c r="H6455">
        <v>-80.86018</v>
      </c>
      <c r="I6455">
        <v>3</v>
      </c>
      <c r="J6455">
        <v>13</v>
      </c>
      <c r="K6455">
        <v>1</v>
      </c>
      <c r="L6455" t="s">
        <v>22216</v>
      </c>
    </row>
    <row r="6456" spans="1:12" x14ac:dyDescent="0.2">
      <c r="A6456" t="s">
        <v>22217</v>
      </c>
      <c r="B6456" t="s">
        <v>22218</v>
      </c>
      <c r="C6456" t="s">
        <v>22219</v>
      </c>
      <c r="D6456" t="s">
        <v>21</v>
      </c>
      <c r="E6456" t="s">
        <v>16</v>
      </c>
      <c r="F6456">
        <v>28277</v>
      </c>
      <c r="G6456">
        <v>35.063206999999998</v>
      </c>
      <c r="H6456">
        <v>-80.855725199999995</v>
      </c>
      <c r="I6456">
        <v>1.5</v>
      </c>
      <c r="J6456">
        <v>3</v>
      </c>
      <c r="K6456">
        <v>1</v>
      </c>
      <c r="L6456" t="s">
        <v>1735</v>
      </c>
    </row>
    <row r="6457" spans="1:12" x14ac:dyDescent="0.2">
      <c r="A6457" t="s">
        <v>22220</v>
      </c>
      <c r="B6457" t="s">
        <v>22221</v>
      </c>
      <c r="C6457" t="s">
        <v>22222</v>
      </c>
      <c r="D6457" t="s">
        <v>21</v>
      </c>
      <c r="E6457" t="s">
        <v>16</v>
      </c>
      <c r="F6457">
        <v>28273</v>
      </c>
      <c r="G6457">
        <v>35.135771200000001</v>
      </c>
      <c r="H6457">
        <v>-80.904397700000004</v>
      </c>
      <c r="I6457">
        <v>3.5</v>
      </c>
      <c r="J6457">
        <v>55</v>
      </c>
      <c r="K6457">
        <v>1</v>
      </c>
      <c r="L6457" t="s">
        <v>3216</v>
      </c>
    </row>
    <row r="6458" spans="1:12" x14ac:dyDescent="0.2">
      <c r="A6458" t="s">
        <v>22223</v>
      </c>
      <c r="B6458" t="s">
        <v>641</v>
      </c>
      <c r="C6458" t="s">
        <v>22224</v>
      </c>
      <c r="D6458" t="s">
        <v>30</v>
      </c>
      <c r="E6458" t="s">
        <v>16</v>
      </c>
      <c r="F6458">
        <v>28054</v>
      </c>
      <c r="G6458">
        <v>35.259590498000001</v>
      </c>
      <c r="H6458">
        <v>-81.125197783100006</v>
      </c>
      <c r="I6458">
        <v>1.5</v>
      </c>
      <c r="J6458">
        <v>29</v>
      </c>
      <c r="K6458">
        <v>1</v>
      </c>
      <c r="L6458" t="s">
        <v>22225</v>
      </c>
    </row>
    <row r="6459" spans="1:12" x14ac:dyDescent="0.2">
      <c r="A6459" t="s">
        <v>22226</v>
      </c>
      <c r="B6459" t="s">
        <v>22227</v>
      </c>
      <c r="C6459" t="s">
        <v>22228</v>
      </c>
      <c r="D6459" t="s">
        <v>21</v>
      </c>
      <c r="E6459" t="s">
        <v>16</v>
      </c>
      <c r="F6459">
        <v>28206</v>
      </c>
      <c r="G6459">
        <v>35.253157417200001</v>
      </c>
      <c r="H6459">
        <v>-80.796854928000002</v>
      </c>
      <c r="I6459">
        <v>3</v>
      </c>
      <c r="J6459">
        <v>8</v>
      </c>
      <c r="K6459">
        <v>1</v>
      </c>
      <c r="L6459" t="s">
        <v>666</v>
      </c>
    </row>
    <row r="6460" spans="1:12" x14ac:dyDescent="0.2">
      <c r="A6460" t="s">
        <v>22229</v>
      </c>
      <c r="B6460" t="s">
        <v>22230</v>
      </c>
      <c r="C6460" t="s">
        <v>22231</v>
      </c>
      <c r="D6460" t="s">
        <v>21</v>
      </c>
      <c r="E6460" t="s">
        <v>16</v>
      </c>
      <c r="F6460">
        <v>28204</v>
      </c>
      <c r="G6460">
        <v>35.212004999999998</v>
      </c>
      <c r="H6460">
        <v>-80.817991000000006</v>
      </c>
      <c r="I6460">
        <v>3</v>
      </c>
      <c r="J6460">
        <v>41</v>
      </c>
      <c r="K6460">
        <v>1</v>
      </c>
      <c r="L6460" t="s">
        <v>22232</v>
      </c>
    </row>
    <row r="6461" spans="1:12" x14ac:dyDescent="0.2">
      <c r="A6461" t="s">
        <v>22233</v>
      </c>
      <c r="B6461" t="s">
        <v>22234</v>
      </c>
      <c r="C6461" t="s">
        <v>22235</v>
      </c>
      <c r="D6461" t="s">
        <v>21</v>
      </c>
      <c r="E6461" t="s">
        <v>16</v>
      </c>
      <c r="F6461">
        <v>28203</v>
      </c>
      <c r="G6461">
        <v>35.214508000000002</v>
      </c>
      <c r="H6461">
        <v>-80.861023000000003</v>
      </c>
      <c r="I6461">
        <v>5</v>
      </c>
      <c r="J6461">
        <v>10</v>
      </c>
      <c r="K6461">
        <v>1</v>
      </c>
      <c r="L6461" t="s">
        <v>19870</v>
      </c>
    </row>
    <row r="6462" spans="1:12" x14ac:dyDescent="0.2">
      <c r="A6462" t="s">
        <v>22236</v>
      </c>
      <c r="B6462" t="s">
        <v>22237</v>
      </c>
      <c r="C6462" t="s">
        <v>22238</v>
      </c>
      <c r="D6462" t="s">
        <v>21</v>
      </c>
      <c r="E6462" t="s">
        <v>16</v>
      </c>
      <c r="F6462">
        <v>28204</v>
      </c>
      <c r="G6462">
        <v>35.205760499999997</v>
      </c>
      <c r="H6462">
        <v>-80.838700399999993</v>
      </c>
      <c r="I6462">
        <v>2.5</v>
      </c>
      <c r="J6462">
        <v>13</v>
      </c>
      <c r="K6462">
        <v>1</v>
      </c>
      <c r="L6462" t="s">
        <v>22239</v>
      </c>
    </row>
    <row r="6463" spans="1:12" x14ac:dyDescent="0.2">
      <c r="A6463" t="s">
        <v>22240</v>
      </c>
      <c r="B6463" t="s">
        <v>22241</v>
      </c>
      <c r="C6463" t="s">
        <v>22242</v>
      </c>
      <c r="D6463" t="s">
        <v>21</v>
      </c>
      <c r="E6463" t="s">
        <v>16</v>
      </c>
      <c r="F6463">
        <v>28216</v>
      </c>
      <c r="G6463">
        <v>35.352376</v>
      </c>
      <c r="H6463">
        <v>-80.851191999999998</v>
      </c>
      <c r="I6463">
        <v>1.5</v>
      </c>
      <c r="J6463">
        <v>9</v>
      </c>
      <c r="K6463">
        <v>1</v>
      </c>
      <c r="L6463" t="s">
        <v>22243</v>
      </c>
    </row>
    <row r="6464" spans="1:12" x14ac:dyDescent="0.2">
      <c r="A6464" t="s">
        <v>22244</v>
      </c>
      <c r="B6464" t="s">
        <v>22245</v>
      </c>
      <c r="C6464" t="s">
        <v>3960</v>
      </c>
      <c r="D6464" t="s">
        <v>21</v>
      </c>
      <c r="E6464" t="s">
        <v>16</v>
      </c>
      <c r="F6464">
        <v>28216</v>
      </c>
      <c r="G6464">
        <v>35.352552799999998</v>
      </c>
      <c r="H6464">
        <v>-80.851188800000003</v>
      </c>
      <c r="I6464">
        <v>3</v>
      </c>
      <c r="J6464">
        <v>112</v>
      </c>
      <c r="K6464">
        <v>1</v>
      </c>
      <c r="L6464" t="s">
        <v>9152</v>
      </c>
    </row>
    <row r="6465" spans="1:12" x14ac:dyDescent="0.2">
      <c r="A6465" t="s">
        <v>22246</v>
      </c>
      <c r="B6465" t="s">
        <v>22247</v>
      </c>
      <c r="C6465" t="s">
        <v>22248</v>
      </c>
      <c r="D6465" t="s">
        <v>21</v>
      </c>
      <c r="E6465" t="s">
        <v>16</v>
      </c>
      <c r="F6465">
        <v>28202</v>
      </c>
      <c r="G6465">
        <v>35.229835899999998</v>
      </c>
      <c r="H6465">
        <v>-80.8442443</v>
      </c>
      <c r="I6465">
        <v>4.5</v>
      </c>
      <c r="J6465">
        <v>10</v>
      </c>
      <c r="K6465">
        <v>1</v>
      </c>
      <c r="L6465" t="s">
        <v>22249</v>
      </c>
    </row>
    <row r="6466" spans="1:12" x14ac:dyDescent="0.2">
      <c r="A6466" t="s">
        <v>22250</v>
      </c>
      <c r="B6466" t="s">
        <v>22251</v>
      </c>
      <c r="C6466" t="s">
        <v>5147</v>
      </c>
      <c r="D6466" t="s">
        <v>21</v>
      </c>
      <c r="E6466" t="s">
        <v>16</v>
      </c>
      <c r="F6466">
        <v>28202</v>
      </c>
      <c r="G6466">
        <v>35.2277591</v>
      </c>
      <c r="H6466">
        <v>-80.838199299999999</v>
      </c>
      <c r="I6466">
        <v>4.5</v>
      </c>
      <c r="J6466">
        <v>3</v>
      </c>
      <c r="K6466">
        <v>0</v>
      </c>
      <c r="L6466" t="s">
        <v>22252</v>
      </c>
    </row>
    <row r="6467" spans="1:12" x14ac:dyDescent="0.2">
      <c r="A6467" t="s">
        <v>22253</v>
      </c>
      <c r="B6467" t="s">
        <v>22254</v>
      </c>
      <c r="C6467" t="s">
        <v>22255</v>
      </c>
      <c r="D6467" t="s">
        <v>21</v>
      </c>
      <c r="E6467" t="s">
        <v>16</v>
      </c>
      <c r="F6467">
        <v>28209</v>
      </c>
      <c r="G6467">
        <v>35.153307099999999</v>
      </c>
      <c r="H6467">
        <v>-80.838211400000006</v>
      </c>
      <c r="I6467">
        <v>4.5</v>
      </c>
      <c r="J6467">
        <v>31</v>
      </c>
      <c r="K6467">
        <v>1</v>
      </c>
      <c r="L6467" t="s">
        <v>17621</v>
      </c>
    </row>
    <row r="6468" spans="1:12" x14ac:dyDescent="0.2">
      <c r="A6468" t="s">
        <v>22256</v>
      </c>
      <c r="B6468" t="s">
        <v>22257</v>
      </c>
      <c r="C6468" t="s">
        <v>22258</v>
      </c>
      <c r="D6468" t="s">
        <v>21</v>
      </c>
      <c r="E6468" t="s">
        <v>16</v>
      </c>
      <c r="F6468">
        <v>28273</v>
      </c>
      <c r="G6468">
        <v>35.133321000000002</v>
      </c>
      <c r="H6468">
        <v>-80.937110000000004</v>
      </c>
      <c r="I6468">
        <v>2</v>
      </c>
      <c r="J6468">
        <v>10</v>
      </c>
      <c r="K6468">
        <v>1</v>
      </c>
      <c r="L6468" t="s">
        <v>119</v>
      </c>
    </row>
    <row r="6469" spans="1:12" x14ac:dyDescent="0.2">
      <c r="A6469" t="s">
        <v>22259</v>
      </c>
      <c r="B6469" t="s">
        <v>22260</v>
      </c>
      <c r="C6469" t="s">
        <v>22261</v>
      </c>
      <c r="D6469" t="s">
        <v>135</v>
      </c>
      <c r="E6469" t="s">
        <v>16</v>
      </c>
      <c r="F6469">
        <v>28104</v>
      </c>
      <c r="G6469">
        <v>35.122779999999999</v>
      </c>
      <c r="H6469">
        <v>-80.655082800000002</v>
      </c>
      <c r="I6469">
        <v>3</v>
      </c>
      <c r="J6469">
        <v>7</v>
      </c>
      <c r="K6469">
        <v>1</v>
      </c>
      <c r="L6469" t="s">
        <v>22262</v>
      </c>
    </row>
    <row r="6470" spans="1:12" x14ac:dyDescent="0.2">
      <c r="A6470" t="e">
        <f>-bfRELl7dovwHaA1SoYC5Q</f>
        <v>#NAME?</v>
      </c>
      <c r="B6470" t="s">
        <v>22263</v>
      </c>
      <c r="C6470" t="s">
        <v>8731</v>
      </c>
      <c r="D6470" t="s">
        <v>21</v>
      </c>
      <c r="E6470" t="s">
        <v>16</v>
      </c>
      <c r="F6470">
        <v>28210</v>
      </c>
      <c r="G6470">
        <v>35.117274000000002</v>
      </c>
      <c r="H6470">
        <v>-80.856801000000004</v>
      </c>
      <c r="I6470">
        <v>4</v>
      </c>
      <c r="J6470">
        <v>18</v>
      </c>
      <c r="K6470">
        <v>0</v>
      </c>
      <c r="L6470" t="s">
        <v>22264</v>
      </c>
    </row>
    <row r="6471" spans="1:12" x14ac:dyDescent="0.2">
      <c r="A6471" t="s">
        <v>22265</v>
      </c>
      <c r="B6471" t="s">
        <v>19425</v>
      </c>
      <c r="C6471" t="s">
        <v>22266</v>
      </c>
      <c r="D6471" t="s">
        <v>21</v>
      </c>
      <c r="E6471" t="s">
        <v>16</v>
      </c>
      <c r="F6471">
        <v>28213</v>
      </c>
      <c r="G6471">
        <v>35.305757100000001</v>
      </c>
      <c r="H6471">
        <v>-80.723379199999997</v>
      </c>
      <c r="I6471">
        <v>4</v>
      </c>
      <c r="J6471">
        <v>10</v>
      </c>
      <c r="K6471">
        <v>0</v>
      </c>
      <c r="L6471" t="s">
        <v>3401</v>
      </c>
    </row>
    <row r="6472" spans="1:12" x14ac:dyDescent="0.2">
      <c r="A6472" t="s">
        <v>22267</v>
      </c>
      <c r="B6472" t="s">
        <v>22268</v>
      </c>
      <c r="C6472" t="s">
        <v>2814</v>
      </c>
      <c r="D6472" t="s">
        <v>21</v>
      </c>
      <c r="E6472" t="s">
        <v>16</v>
      </c>
      <c r="F6472">
        <v>28202</v>
      </c>
      <c r="G6472">
        <v>35.225979199999998</v>
      </c>
      <c r="H6472">
        <v>-80.844131099999998</v>
      </c>
      <c r="I6472">
        <v>4</v>
      </c>
      <c r="J6472">
        <v>5</v>
      </c>
      <c r="K6472">
        <v>0</v>
      </c>
      <c r="L6472" t="s">
        <v>3357</v>
      </c>
    </row>
    <row r="6473" spans="1:12" x14ac:dyDescent="0.2">
      <c r="A6473" t="s">
        <v>22269</v>
      </c>
      <c r="B6473" t="s">
        <v>22270</v>
      </c>
      <c r="C6473" t="s">
        <v>22271</v>
      </c>
      <c r="D6473" t="s">
        <v>21</v>
      </c>
      <c r="E6473" t="s">
        <v>16</v>
      </c>
      <c r="F6473">
        <v>28217</v>
      </c>
      <c r="G6473">
        <v>35.181423700000003</v>
      </c>
      <c r="H6473">
        <v>-80.879257999999993</v>
      </c>
      <c r="I6473">
        <v>5</v>
      </c>
      <c r="J6473">
        <v>5</v>
      </c>
      <c r="K6473">
        <v>1</v>
      </c>
      <c r="L6473" t="s">
        <v>22272</v>
      </c>
    </row>
    <row r="6474" spans="1:12" x14ac:dyDescent="0.2">
      <c r="A6474" t="s">
        <v>22273</v>
      </c>
      <c r="B6474" t="s">
        <v>22274</v>
      </c>
      <c r="C6474" t="s">
        <v>22275</v>
      </c>
      <c r="D6474" t="s">
        <v>21</v>
      </c>
      <c r="E6474" t="s">
        <v>16</v>
      </c>
      <c r="F6474">
        <v>28203</v>
      </c>
      <c r="G6474">
        <v>35.216009885200002</v>
      </c>
      <c r="H6474">
        <v>-80.852883048400003</v>
      </c>
      <c r="I6474">
        <v>3.5</v>
      </c>
      <c r="J6474">
        <v>167</v>
      </c>
      <c r="K6474">
        <v>0</v>
      </c>
      <c r="L6474" t="s">
        <v>22276</v>
      </c>
    </row>
    <row r="6475" spans="1:12" x14ac:dyDescent="0.2">
      <c r="A6475" t="s">
        <v>22277</v>
      </c>
      <c r="B6475" t="s">
        <v>22278</v>
      </c>
      <c r="C6475" t="s">
        <v>22279</v>
      </c>
      <c r="D6475" t="s">
        <v>135</v>
      </c>
      <c r="E6475" t="s">
        <v>16</v>
      </c>
      <c r="F6475">
        <v>28105</v>
      </c>
      <c r="G6475">
        <v>35.126672396700002</v>
      </c>
      <c r="H6475">
        <v>-80.700171142800002</v>
      </c>
      <c r="I6475">
        <v>3.5</v>
      </c>
      <c r="J6475">
        <v>5</v>
      </c>
      <c r="K6475">
        <v>1</v>
      </c>
      <c r="L6475" t="s">
        <v>22280</v>
      </c>
    </row>
    <row r="6476" spans="1:12" x14ac:dyDescent="0.2">
      <c r="A6476" t="s">
        <v>22281</v>
      </c>
      <c r="B6476" t="s">
        <v>22282</v>
      </c>
      <c r="C6476" t="s">
        <v>22283</v>
      </c>
      <c r="D6476" t="s">
        <v>21</v>
      </c>
      <c r="E6476" t="s">
        <v>16</v>
      </c>
      <c r="F6476">
        <v>28227</v>
      </c>
      <c r="G6476">
        <v>35.199546400000003</v>
      </c>
      <c r="H6476">
        <v>-80.725286800000006</v>
      </c>
      <c r="I6476">
        <v>5</v>
      </c>
      <c r="J6476">
        <v>3</v>
      </c>
      <c r="K6476">
        <v>1</v>
      </c>
      <c r="L6476" t="s">
        <v>22284</v>
      </c>
    </row>
    <row r="6477" spans="1:12" x14ac:dyDescent="0.2">
      <c r="A6477" t="s">
        <v>22285</v>
      </c>
      <c r="B6477" t="s">
        <v>22286</v>
      </c>
      <c r="C6477" t="s">
        <v>22287</v>
      </c>
      <c r="D6477" t="s">
        <v>21</v>
      </c>
      <c r="E6477" t="s">
        <v>16</v>
      </c>
      <c r="F6477">
        <v>28208</v>
      </c>
      <c r="G6477">
        <v>35.192298700000002</v>
      </c>
      <c r="H6477">
        <v>-80.932610699999998</v>
      </c>
      <c r="I6477">
        <v>2</v>
      </c>
      <c r="J6477">
        <v>14</v>
      </c>
      <c r="K6477">
        <v>1</v>
      </c>
      <c r="L6477" t="s">
        <v>22288</v>
      </c>
    </row>
    <row r="6478" spans="1:12" x14ac:dyDescent="0.2">
      <c r="A6478" t="s">
        <v>22289</v>
      </c>
      <c r="B6478" t="s">
        <v>22290</v>
      </c>
      <c r="C6478" t="s">
        <v>22291</v>
      </c>
      <c r="D6478" t="s">
        <v>21</v>
      </c>
      <c r="E6478" t="s">
        <v>16</v>
      </c>
      <c r="F6478">
        <v>28209</v>
      </c>
      <c r="G6478">
        <v>35.170730599999999</v>
      </c>
      <c r="H6478">
        <v>-80.8463414</v>
      </c>
      <c r="I6478">
        <v>3</v>
      </c>
      <c r="J6478">
        <v>21</v>
      </c>
      <c r="K6478">
        <v>1</v>
      </c>
      <c r="L6478" t="s">
        <v>22292</v>
      </c>
    </row>
    <row r="6479" spans="1:12" x14ac:dyDescent="0.2">
      <c r="A6479" t="s">
        <v>22293</v>
      </c>
      <c r="B6479" t="s">
        <v>22294</v>
      </c>
      <c r="C6479" t="s">
        <v>22295</v>
      </c>
      <c r="D6479" t="s">
        <v>21</v>
      </c>
      <c r="E6479" t="s">
        <v>16</v>
      </c>
      <c r="F6479">
        <v>28203</v>
      </c>
      <c r="G6479">
        <v>35.208187000000002</v>
      </c>
      <c r="H6479">
        <v>-80.853496000000007</v>
      </c>
      <c r="I6479">
        <v>5</v>
      </c>
      <c r="J6479">
        <v>4</v>
      </c>
      <c r="K6479">
        <v>1</v>
      </c>
      <c r="L6479" t="s">
        <v>22296</v>
      </c>
    </row>
    <row r="6480" spans="1:12" x14ac:dyDescent="0.2">
      <c r="A6480" t="s">
        <v>22297</v>
      </c>
      <c r="B6480" t="s">
        <v>22298</v>
      </c>
      <c r="C6480" t="s">
        <v>22299</v>
      </c>
      <c r="D6480" t="s">
        <v>21</v>
      </c>
      <c r="E6480" t="s">
        <v>16</v>
      </c>
      <c r="F6480">
        <v>28205</v>
      </c>
      <c r="G6480">
        <v>35.2279129</v>
      </c>
      <c r="H6480">
        <v>-80.821480699999995</v>
      </c>
      <c r="I6480">
        <v>5</v>
      </c>
      <c r="J6480">
        <v>4</v>
      </c>
      <c r="K6480">
        <v>1</v>
      </c>
      <c r="L6480" t="s">
        <v>22300</v>
      </c>
    </row>
    <row r="6481" spans="1:12" x14ac:dyDescent="0.2">
      <c r="A6481" t="s">
        <v>22301</v>
      </c>
      <c r="B6481" t="s">
        <v>22302</v>
      </c>
      <c r="C6481" t="s">
        <v>22303</v>
      </c>
      <c r="D6481" t="s">
        <v>26</v>
      </c>
      <c r="E6481" t="s">
        <v>16</v>
      </c>
      <c r="F6481">
        <v>28078</v>
      </c>
      <c r="G6481">
        <v>35.356850504900002</v>
      </c>
      <c r="H6481">
        <v>-80.868804743499993</v>
      </c>
      <c r="I6481">
        <v>3.5</v>
      </c>
      <c r="J6481">
        <v>46</v>
      </c>
      <c r="K6481">
        <v>1</v>
      </c>
      <c r="L6481" t="s">
        <v>264</v>
      </c>
    </row>
    <row r="6482" spans="1:12" x14ac:dyDescent="0.2">
      <c r="A6482" t="s">
        <v>22304</v>
      </c>
      <c r="B6482" t="s">
        <v>22305</v>
      </c>
      <c r="C6482" t="s">
        <v>17908</v>
      </c>
      <c r="D6482" t="s">
        <v>21</v>
      </c>
      <c r="E6482" t="s">
        <v>16</v>
      </c>
      <c r="F6482">
        <v>28203</v>
      </c>
      <c r="G6482">
        <v>35.209083999999997</v>
      </c>
      <c r="H6482">
        <v>-80.857951999999997</v>
      </c>
      <c r="I6482">
        <v>3</v>
      </c>
      <c r="J6482">
        <v>10</v>
      </c>
      <c r="K6482">
        <v>0</v>
      </c>
      <c r="L6482" t="s">
        <v>12403</v>
      </c>
    </row>
    <row r="6483" spans="1:12" x14ac:dyDescent="0.2">
      <c r="A6483" t="s">
        <v>22306</v>
      </c>
      <c r="B6483" t="s">
        <v>22307</v>
      </c>
      <c r="C6483" t="s">
        <v>22308</v>
      </c>
      <c r="D6483" t="s">
        <v>21</v>
      </c>
      <c r="E6483" t="s">
        <v>16</v>
      </c>
      <c r="F6483">
        <v>28209</v>
      </c>
      <c r="G6483">
        <v>35.174936000000002</v>
      </c>
      <c r="H6483">
        <v>-80.851431000000005</v>
      </c>
      <c r="I6483">
        <v>5</v>
      </c>
      <c r="J6483">
        <v>3</v>
      </c>
      <c r="K6483">
        <v>0</v>
      </c>
      <c r="L6483" t="s">
        <v>22309</v>
      </c>
    </row>
    <row r="6484" spans="1:12" x14ac:dyDescent="0.2">
      <c r="A6484" t="s">
        <v>22310</v>
      </c>
      <c r="B6484" t="s">
        <v>22311</v>
      </c>
      <c r="C6484" t="s">
        <v>22312</v>
      </c>
      <c r="D6484" t="s">
        <v>26</v>
      </c>
      <c r="E6484" t="s">
        <v>16</v>
      </c>
      <c r="F6484">
        <v>28078</v>
      </c>
      <c r="G6484">
        <v>35.4480571</v>
      </c>
      <c r="H6484">
        <v>-80.864980399999993</v>
      </c>
      <c r="I6484">
        <v>2.5</v>
      </c>
      <c r="J6484">
        <v>8</v>
      </c>
      <c r="K6484">
        <v>1</v>
      </c>
      <c r="L6484" t="s">
        <v>16525</v>
      </c>
    </row>
    <row r="6485" spans="1:12" x14ac:dyDescent="0.2">
      <c r="A6485" t="s">
        <v>22313</v>
      </c>
      <c r="B6485" t="s">
        <v>758</v>
      </c>
      <c r="C6485" t="s">
        <v>22314</v>
      </c>
      <c r="D6485" t="s">
        <v>30</v>
      </c>
      <c r="E6485" t="s">
        <v>16</v>
      </c>
      <c r="F6485">
        <v>28056</v>
      </c>
      <c r="G6485">
        <v>35.217082827200002</v>
      </c>
      <c r="H6485">
        <v>-81.168581925500007</v>
      </c>
      <c r="I6485">
        <v>2</v>
      </c>
      <c r="J6485">
        <v>6</v>
      </c>
      <c r="K6485">
        <v>1</v>
      </c>
      <c r="L6485" t="s">
        <v>22315</v>
      </c>
    </row>
    <row r="6486" spans="1:12" x14ac:dyDescent="0.2">
      <c r="A6486" t="s">
        <v>22316</v>
      </c>
      <c r="B6486" t="s">
        <v>22317</v>
      </c>
      <c r="C6486" t="s">
        <v>1326</v>
      </c>
      <c r="D6486" t="s">
        <v>295</v>
      </c>
      <c r="E6486" t="s">
        <v>16</v>
      </c>
      <c r="F6486">
        <v>28134</v>
      </c>
      <c r="G6486">
        <v>35.087352899999999</v>
      </c>
      <c r="H6486">
        <v>-80.886332699999997</v>
      </c>
      <c r="I6486">
        <v>4.5</v>
      </c>
      <c r="J6486">
        <v>14</v>
      </c>
      <c r="K6486">
        <v>1</v>
      </c>
      <c r="L6486" t="s">
        <v>22318</v>
      </c>
    </row>
    <row r="6487" spans="1:12" x14ac:dyDescent="0.2">
      <c r="A6487" t="s">
        <v>22319</v>
      </c>
      <c r="B6487" t="s">
        <v>22320</v>
      </c>
      <c r="C6487" t="s">
        <v>22321</v>
      </c>
      <c r="D6487" t="s">
        <v>21</v>
      </c>
      <c r="E6487" t="s">
        <v>16</v>
      </c>
      <c r="F6487">
        <v>28209</v>
      </c>
      <c r="G6487">
        <v>35.178246000000001</v>
      </c>
      <c r="H6487">
        <v>-80.877182099999999</v>
      </c>
      <c r="I6487">
        <v>4.5</v>
      </c>
      <c r="J6487">
        <v>74</v>
      </c>
      <c r="K6487">
        <v>1</v>
      </c>
      <c r="L6487" t="s">
        <v>7106</v>
      </c>
    </row>
    <row r="6488" spans="1:12" x14ac:dyDescent="0.2">
      <c r="A6488" t="s">
        <v>22322</v>
      </c>
      <c r="B6488" t="s">
        <v>22323</v>
      </c>
      <c r="C6488" t="s">
        <v>22324</v>
      </c>
      <c r="D6488" t="s">
        <v>21</v>
      </c>
      <c r="E6488" t="s">
        <v>16</v>
      </c>
      <c r="F6488">
        <v>28273</v>
      </c>
      <c r="G6488">
        <v>35.105828392399999</v>
      </c>
      <c r="H6488">
        <v>-80.985879001300006</v>
      </c>
      <c r="I6488">
        <v>3</v>
      </c>
      <c r="J6488">
        <v>12</v>
      </c>
      <c r="K6488">
        <v>1</v>
      </c>
      <c r="L6488" t="s">
        <v>943</v>
      </c>
    </row>
    <row r="6489" spans="1:12" x14ac:dyDescent="0.2">
      <c r="A6489" t="s">
        <v>22325</v>
      </c>
      <c r="B6489" t="s">
        <v>22326</v>
      </c>
      <c r="C6489" t="s">
        <v>5542</v>
      </c>
      <c r="D6489" t="s">
        <v>21</v>
      </c>
      <c r="E6489" t="s">
        <v>16</v>
      </c>
      <c r="F6489">
        <v>28273</v>
      </c>
      <c r="G6489">
        <v>35.111361000000002</v>
      </c>
      <c r="H6489">
        <v>-80.881793000000002</v>
      </c>
      <c r="I6489">
        <v>2.5</v>
      </c>
      <c r="J6489">
        <v>12</v>
      </c>
      <c r="K6489">
        <v>1</v>
      </c>
      <c r="L6489" t="s">
        <v>457</v>
      </c>
    </row>
    <row r="6490" spans="1:12" x14ac:dyDescent="0.2">
      <c r="A6490" t="s">
        <v>22327</v>
      </c>
      <c r="B6490" t="s">
        <v>21440</v>
      </c>
      <c r="C6490" t="s">
        <v>22328</v>
      </c>
      <c r="D6490" t="s">
        <v>21</v>
      </c>
      <c r="E6490" t="s">
        <v>16</v>
      </c>
      <c r="F6490">
        <v>28205</v>
      </c>
      <c r="G6490">
        <v>35.241228300000003</v>
      </c>
      <c r="H6490">
        <v>-80.811911800000004</v>
      </c>
      <c r="I6490">
        <v>3</v>
      </c>
      <c r="J6490">
        <v>53</v>
      </c>
      <c r="K6490">
        <v>0</v>
      </c>
      <c r="L6490" t="s">
        <v>22329</v>
      </c>
    </row>
    <row r="6491" spans="1:12" x14ac:dyDescent="0.2">
      <c r="A6491" t="s">
        <v>22330</v>
      </c>
      <c r="B6491" t="s">
        <v>22331</v>
      </c>
      <c r="C6491" t="s">
        <v>22332</v>
      </c>
      <c r="D6491" t="s">
        <v>21</v>
      </c>
      <c r="E6491" t="s">
        <v>16</v>
      </c>
      <c r="F6491">
        <v>28269</v>
      </c>
      <c r="G6491">
        <v>35.321172799999999</v>
      </c>
      <c r="H6491">
        <v>-80.783475600000003</v>
      </c>
      <c r="I6491">
        <v>3</v>
      </c>
      <c r="J6491">
        <v>4</v>
      </c>
      <c r="K6491">
        <v>0</v>
      </c>
      <c r="L6491" t="s">
        <v>2743</v>
      </c>
    </row>
    <row r="6492" spans="1:12" x14ac:dyDescent="0.2">
      <c r="A6492" t="s">
        <v>22333</v>
      </c>
      <c r="B6492" t="s">
        <v>314</v>
      </c>
      <c r="C6492" t="s">
        <v>22334</v>
      </c>
      <c r="D6492" t="s">
        <v>21</v>
      </c>
      <c r="E6492" t="s">
        <v>16</v>
      </c>
      <c r="F6492">
        <v>28270</v>
      </c>
      <c r="G6492">
        <v>35.137780100000001</v>
      </c>
      <c r="H6492">
        <v>-80.739712400000002</v>
      </c>
      <c r="I6492">
        <v>3.5</v>
      </c>
      <c r="J6492">
        <v>9</v>
      </c>
      <c r="K6492">
        <v>1</v>
      </c>
      <c r="L6492" t="s">
        <v>2198</v>
      </c>
    </row>
    <row r="6493" spans="1:12" x14ac:dyDescent="0.2">
      <c r="A6493" t="s">
        <v>22335</v>
      </c>
      <c r="B6493" t="s">
        <v>22336</v>
      </c>
      <c r="C6493" t="s">
        <v>22337</v>
      </c>
      <c r="D6493" t="s">
        <v>21</v>
      </c>
      <c r="E6493" t="s">
        <v>16</v>
      </c>
      <c r="F6493">
        <v>28202</v>
      </c>
      <c r="G6493">
        <v>35.234942199999999</v>
      </c>
      <c r="H6493">
        <v>-80.840590000000006</v>
      </c>
      <c r="I6493">
        <v>4.5</v>
      </c>
      <c r="J6493">
        <v>35</v>
      </c>
      <c r="K6493">
        <v>1</v>
      </c>
      <c r="L6493" t="s">
        <v>22338</v>
      </c>
    </row>
    <row r="6494" spans="1:12" x14ac:dyDescent="0.2">
      <c r="A6494" t="s">
        <v>22339</v>
      </c>
      <c r="B6494" t="s">
        <v>22340</v>
      </c>
      <c r="C6494" t="s">
        <v>22341</v>
      </c>
      <c r="D6494" t="s">
        <v>239</v>
      </c>
      <c r="E6494" t="s">
        <v>16</v>
      </c>
      <c r="F6494">
        <v>28173</v>
      </c>
      <c r="G6494">
        <v>34.944116100000002</v>
      </c>
      <c r="H6494">
        <v>-80.754308399999999</v>
      </c>
      <c r="I6494">
        <v>4</v>
      </c>
      <c r="J6494">
        <v>5</v>
      </c>
      <c r="K6494">
        <v>1</v>
      </c>
      <c r="L6494" t="s">
        <v>22342</v>
      </c>
    </row>
    <row r="6495" spans="1:12" x14ac:dyDescent="0.2">
      <c r="A6495" t="s">
        <v>22343</v>
      </c>
      <c r="B6495" t="s">
        <v>22344</v>
      </c>
      <c r="C6495" t="s">
        <v>18890</v>
      </c>
      <c r="D6495" t="s">
        <v>26</v>
      </c>
      <c r="E6495" t="s">
        <v>16</v>
      </c>
      <c r="F6495">
        <v>28078</v>
      </c>
      <c r="G6495">
        <v>35.412453999999997</v>
      </c>
      <c r="H6495">
        <v>-80.854592999999994</v>
      </c>
      <c r="I6495">
        <v>3.5</v>
      </c>
      <c r="J6495">
        <v>11</v>
      </c>
      <c r="K6495">
        <v>1</v>
      </c>
      <c r="L6495" t="s">
        <v>22345</v>
      </c>
    </row>
    <row r="6496" spans="1:12" x14ac:dyDescent="0.2">
      <c r="A6496" t="s">
        <v>22346</v>
      </c>
      <c r="B6496" t="s">
        <v>22347</v>
      </c>
      <c r="C6496" t="s">
        <v>22348</v>
      </c>
      <c r="D6496" t="s">
        <v>21</v>
      </c>
      <c r="E6496" t="s">
        <v>16</v>
      </c>
      <c r="F6496">
        <v>28203</v>
      </c>
      <c r="G6496">
        <v>35.209063</v>
      </c>
      <c r="H6496">
        <v>-80.859465999999998</v>
      </c>
      <c r="I6496">
        <v>3.5</v>
      </c>
      <c r="J6496">
        <v>13</v>
      </c>
      <c r="K6496">
        <v>1</v>
      </c>
      <c r="L6496" t="s">
        <v>22349</v>
      </c>
    </row>
    <row r="6497" spans="1:12" x14ac:dyDescent="0.2">
      <c r="A6497" t="s">
        <v>22350</v>
      </c>
      <c r="B6497" t="s">
        <v>22351</v>
      </c>
      <c r="C6497" t="s">
        <v>22352</v>
      </c>
      <c r="D6497" t="s">
        <v>21</v>
      </c>
      <c r="E6497" t="s">
        <v>16</v>
      </c>
      <c r="F6497">
        <v>28205</v>
      </c>
      <c r="G6497">
        <v>35.210066099999999</v>
      </c>
      <c r="H6497">
        <v>-80.757408299999994</v>
      </c>
      <c r="I6497">
        <v>2.5</v>
      </c>
      <c r="J6497">
        <v>7</v>
      </c>
      <c r="K6497">
        <v>1</v>
      </c>
      <c r="L6497" t="s">
        <v>11715</v>
      </c>
    </row>
    <row r="6498" spans="1:12" x14ac:dyDescent="0.2">
      <c r="A6498" t="s">
        <v>22353</v>
      </c>
      <c r="B6498" t="s">
        <v>22354</v>
      </c>
      <c r="C6498" t="s">
        <v>22355</v>
      </c>
      <c r="D6498" t="s">
        <v>21</v>
      </c>
      <c r="E6498" t="s">
        <v>16</v>
      </c>
      <c r="F6498">
        <v>28203</v>
      </c>
      <c r="G6498">
        <v>35.2031402</v>
      </c>
      <c r="H6498">
        <v>-80.845018199999998</v>
      </c>
      <c r="I6498">
        <v>4</v>
      </c>
      <c r="J6498">
        <v>68</v>
      </c>
      <c r="K6498">
        <v>0</v>
      </c>
      <c r="L6498" t="s">
        <v>22356</v>
      </c>
    </row>
    <row r="6499" spans="1:12" x14ac:dyDescent="0.2">
      <c r="A6499" t="s">
        <v>22357</v>
      </c>
      <c r="B6499" t="s">
        <v>22358</v>
      </c>
      <c r="C6499" t="s">
        <v>22359</v>
      </c>
      <c r="D6499" t="s">
        <v>21</v>
      </c>
      <c r="E6499" t="s">
        <v>16</v>
      </c>
      <c r="F6499">
        <v>28210</v>
      </c>
      <c r="G6499">
        <v>35.150574499999998</v>
      </c>
      <c r="H6499">
        <v>-80.840935999999999</v>
      </c>
      <c r="I6499">
        <v>4.5</v>
      </c>
      <c r="J6499">
        <v>3</v>
      </c>
      <c r="K6499">
        <v>1</v>
      </c>
      <c r="L6499" t="s">
        <v>13669</v>
      </c>
    </row>
    <row r="6500" spans="1:12" x14ac:dyDescent="0.2">
      <c r="A6500" t="s">
        <v>22360</v>
      </c>
      <c r="B6500" t="s">
        <v>22361</v>
      </c>
      <c r="C6500" t="s">
        <v>22362</v>
      </c>
      <c r="D6500" t="s">
        <v>39</v>
      </c>
      <c r="E6500" t="s">
        <v>16</v>
      </c>
      <c r="F6500">
        <v>28025</v>
      </c>
      <c r="G6500">
        <v>35.374730999999997</v>
      </c>
      <c r="H6500">
        <v>-80.550467999999995</v>
      </c>
      <c r="I6500">
        <v>3.5</v>
      </c>
      <c r="J6500">
        <v>3</v>
      </c>
      <c r="K6500">
        <v>1</v>
      </c>
      <c r="L6500" t="s">
        <v>22363</v>
      </c>
    </row>
    <row r="6501" spans="1:12" x14ac:dyDescent="0.2">
      <c r="A6501" t="s">
        <v>22364</v>
      </c>
      <c r="B6501" t="s">
        <v>22365</v>
      </c>
      <c r="C6501" t="s">
        <v>22366</v>
      </c>
      <c r="D6501" t="s">
        <v>21</v>
      </c>
      <c r="E6501" t="s">
        <v>16</v>
      </c>
      <c r="F6501">
        <v>28226</v>
      </c>
      <c r="G6501">
        <v>35.101527300000001</v>
      </c>
      <c r="H6501">
        <v>-80.781777000000005</v>
      </c>
      <c r="I6501">
        <v>4.5</v>
      </c>
      <c r="J6501">
        <v>3</v>
      </c>
      <c r="K6501">
        <v>1</v>
      </c>
      <c r="L6501" t="s">
        <v>22367</v>
      </c>
    </row>
    <row r="6502" spans="1:12" x14ac:dyDescent="0.2">
      <c r="A6502" t="s">
        <v>22368</v>
      </c>
      <c r="B6502" t="s">
        <v>17140</v>
      </c>
      <c r="C6502" t="s">
        <v>22369</v>
      </c>
      <c r="D6502" t="s">
        <v>30</v>
      </c>
      <c r="E6502" t="s">
        <v>16</v>
      </c>
      <c r="F6502">
        <v>28056</v>
      </c>
      <c r="G6502">
        <v>35.258683300000001</v>
      </c>
      <c r="H6502">
        <v>-81.110557</v>
      </c>
      <c r="I6502">
        <v>1.5</v>
      </c>
      <c r="J6502">
        <v>28</v>
      </c>
      <c r="K6502">
        <v>1</v>
      </c>
      <c r="L6502" t="s">
        <v>22370</v>
      </c>
    </row>
    <row r="6503" spans="1:12" x14ac:dyDescent="0.2">
      <c r="A6503" t="s">
        <v>22371</v>
      </c>
      <c r="B6503" t="s">
        <v>22372</v>
      </c>
      <c r="C6503" t="s">
        <v>22373</v>
      </c>
      <c r="D6503" t="s">
        <v>21</v>
      </c>
      <c r="E6503" t="s">
        <v>16</v>
      </c>
      <c r="F6503">
        <v>28203</v>
      </c>
      <c r="G6503">
        <v>35.205983600000003</v>
      </c>
      <c r="H6503">
        <v>-80.865691499999997</v>
      </c>
      <c r="I6503">
        <v>5</v>
      </c>
      <c r="J6503">
        <v>35</v>
      </c>
      <c r="K6503">
        <v>1</v>
      </c>
      <c r="L6503" t="s">
        <v>12559</v>
      </c>
    </row>
    <row r="6504" spans="1:12" x14ac:dyDescent="0.2">
      <c r="A6504" t="s">
        <v>22374</v>
      </c>
      <c r="B6504" t="s">
        <v>22375</v>
      </c>
      <c r="C6504" t="s">
        <v>22376</v>
      </c>
      <c r="D6504" t="s">
        <v>21</v>
      </c>
      <c r="E6504" t="s">
        <v>16</v>
      </c>
      <c r="F6504">
        <v>28210</v>
      </c>
      <c r="G6504">
        <v>35.093051799999998</v>
      </c>
      <c r="H6504">
        <v>-80.870900699999893</v>
      </c>
      <c r="I6504">
        <v>3</v>
      </c>
      <c r="J6504">
        <v>4</v>
      </c>
      <c r="K6504">
        <v>1</v>
      </c>
      <c r="L6504" t="s">
        <v>22377</v>
      </c>
    </row>
    <row r="6505" spans="1:12" x14ac:dyDescent="0.2">
      <c r="A6505" t="s">
        <v>22378</v>
      </c>
      <c r="B6505" t="s">
        <v>792</v>
      </c>
      <c r="C6505" t="s">
        <v>22379</v>
      </c>
      <c r="D6505" t="s">
        <v>21</v>
      </c>
      <c r="E6505" t="s">
        <v>16</v>
      </c>
      <c r="F6505">
        <v>28273</v>
      </c>
      <c r="G6505">
        <v>35.117257199999997</v>
      </c>
      <c r="H6505">
        <v>-80.961461499999999</v>
      </c>
      <c r="I6505">
        <v>2</v>
      </c>
      <c r="J6505">
        <v>51</v>
      </c>
      <c r="K6505">
        <v>1</v>
      </c>
      <c r="L6505" t="s">
        <v>22380</v>
      </c>
    </row>
    <row r="6506" spans="1:12" x14ac:dyDescent="0.2">
      <c r="A6506" t="s">
        <v>22381</v>
      </c>
      <c r="B6506" t="s">
        <v>22382</v>
      </c>
      <c r="C6506" t="s">
        <v>22383</v>
      </c>
      <c r="D6506" t="s">
        <v>21</v>
      </c>
      <c r="E6506" t="s">
        <v>16</v>
      </c>
      <c r="F6506">
        <v>28277</v>
      </c>
      <c r="G6506">
        <v>35.068391499999997</v>
      </c>
      <c r="H6506">
        <v>-80.841973899999999</v>
      </c>
      <c r="I6506">
        <v>3.5</v>
      </c>
      <c r="J6506">
        <v>7</v>
      </c>
      <c r="K6506">
        <v>1</v>
      </c>
      <c r="L6506" t="s">
        <v>22384</v>
      </c>
    </row>
    <row r="6507" spans="1:12" x14ac:dyDescent="0.2">
      <c r="A6507" t="s">
        <v>22385</v>
      </c>
      <c r="B6507" t="s">
        <v>22386</v>
      </c>
      <c r="C6507" t="s">
        <v>22387</v>
      </c>
      <c r="D6507" t="s">
        <v>21</v>
      </c>
      <c r="E6507" t="s">
        <v>16</v>
      </c>
      <c r="G6507">
        <v>35.151603999999999</v>
      </c>
      <c r="H6507">
        <v>-80.869844599999993</v>
      </c>
      <c r="I6507">
        <v>5</v>
      </c>
      <c r="J6507">
        <v>4</v>
      </c>
      <c r="K6507">
        <v>0</v>
      </c>
      <c r="L6507" t="s">
        <v>22388</v>
      </c>
    </row>
    <row r="6508" spans="1:12" x14ac:dyDescent="0.2">
      <c r="A6508" t="s">
        <v>22389</v>
      </c>
      <c r="B6508" t="s">
        <v>22390</v>
      </c>
      <c r="C6508" t="s">
        <v>22391</v>
      </c>
      <c r="D6508" t="s">
        <v>21</v>
      </c>
      <c r="E6508" t="s">
        <v>16</v>
      </c>
      <c r="F6508">
        <v>28211</v>
      </c>
      <c r="G6508">
        <v>35.152231100000002</v>
      </c>
      <c r="H6508">
        <v>-80.831896799999996</v>
      </c>
      <c r="I6508">
        <v>3.5</v>
      </c>
      <c r="J6508">
        <v>10</v>
      </c>
      <c r="K6508">
        <v>1</v>
      </c>
      <c r="L6508" t="s">
        <v>22392</v>
      </c>
    </row>
    <row r="6509" spans="1:12" x14ac:dyDescent="0.2">
      <c r="A6509" t="s">
        <v>22393</v>
      </c>
      <c r="B6509" t="s">
        <v>22394</v>
      </c>
      <c r="C6509" t="s">
        <v>22395</v>
      </c>
      <c r="D6509" t="s">
        <v>15</v>
      </c>
      <c r="E6509" t="s">
        <v>16</v>
      </c>
      <c r="F6509">
        <v>28031</v>
      </c>
      <c r="G6509">
        <v>35.481734443199997</v>
      </c>
      <c r="H6509">
        <v>-80.884594996299995</v>
      </c>
      <c r="I6509">
        <v>2.5</v>
      </c>
      <c r="J6509">
        <v>3</v>
      </c>
      <c r="K6509">
        <v>0</v>
      </c>
      <c r="L6509" t="s">
        <v>22396</v>
      </c>
    </row>
    <row r="6510" spans="1:12" x14ac:dyDescent="0.2">
      <c r="A6510" t="s">
        <v>22397</v>
      </c>
      <c r="B6510" t="s">
        <v>22398</v>
      </c>
      <c r="C6510" t="s">
        <v>14029</v>
      </c>
      <c r="D6510" t="s">
        <v>26</v>
      </c>
      <c r="E6510" t="s">
        <v>16</v>
      </c>
      <c r="F6510">
        <v>28078</v>
      </c>
      <c r="G6510">
        <v>35.383861199999998</v>
      </c>
      <c r="H6510">
        <v>-80.786110500000007</v>
      </c>
      <c r="I6510">
        <v>4.5</v>
      </c>
      <c r="J6510">
        <v>3</v>
      </c>
      <c r="K6510">
        <v>0</v>
      </c>
      <c r="L6510" t="s">
        <v>4197</v>
      </c>
    </row>
    <row r="6511" spans="1:12" x14ac:dyDescent="0.2">
      <c r="A6511" t="s">
        <v>22399</v>
      </c>
      <c r="B6511" t="s">
        <v>22400</v>
      </c>
      <c r="C6511" t="s">
        <v>22401</v>
      </c>
      <c r="D6511" t="s">
        <v>15</v>
      </c>
      <c r="E6511" t="s">
        <v>16</v>
      </c>
      <c r="F6511">
        <v>28031</v>
      </c>
      <c r="G6511">
        <v>35.457561900000002</v>
      </c>
      <c r="H6511">
        <v>-80.854777499999997</v>
      </c>
      <c r="I6511">
        <v>4.5</v>
      </c>
      <c r="J6511">
        <v>109</v>
      </c>
      <c r="K6511">
        <v>1</v>
      </c>
      <c r="L6511" t="s">
        <v>22402</v>
      </c>
    </row>
    <row r="6512" spans="1:12" x14ac:dyDescent="0.2">
      <c r="A6512" t="e">
        <f>-Q8khVZdGTq_LsLbsXmoEA</f>
        <v>#NAME?</v>
      </c>
      <c r="B6512" t="s">
        <v>22403</v>
      </c>
      <c r="C6512" t="s">
        <v>22404</v>
      </c>
      <c r="D6512" t="s">
        <v>26</v>
      </c>
      <c r="E6512" t="s">
        <v>16</v>
      </c>
      <c r="F6512">
        <v>28078</v>
      </c>
      <c r="G6512">
        <v>35.445042000000001</v>
      </c>
      <c r="H6512">
        <v>-80.879281000000006</v>
      </c>
      <c r="I6512">
        <v>4</v>
      </c>
      <c r="J6512">
        <v>5</v>
      </c>
      <c r="K6512">
        <v>1</v>
      </c>
      <c r="L6512" t="s">
        <v>22405</v>
      </c>
    </row>
    <row r="6513" spans="1:12" x14ac:dyDescent="0.2">
      <c r="A6513" t="s">
        <v>22406</v>
      </c>
      <c r="B6513" t="s">
        <v>22407</v>
      </c>
      <c r="C6513" t="s">
        <v>22408</v>
      </c>
      <c r="D6513" t="s">
        <v>21</v>
      </c>
      <c r="E6513" t="s">
        <v>16</v>
      </c>
      <c r="F6513">
        <v>28262</v>
      </c>
      <c r="G6513">
        <v>35.372805999999997</v>
      </c>
      <c r="H6513">
        <v>-80.735597999999996</v>
      </c>
      <c r="I6513">
        <v>4</v>
      </c>
      <c r="J6513">
        <v>3</v>
      </c>
      <c r="K6513">
        <v>1</v>
      </c>
      <c r="L6513" t="s">
        <v>565</v>
      </c>
    </row>
    <row r="6514" spans="1:12" x14ac:dyDescent="0.2">
      <c r="A6514" t="s">
        <v>22409</v>
      </c>
      <c r="B6514" t="s">
        <v>9846</v>
      </c>
      <c r="C6514" t="s">
        <v>22410</v>
      </c>
      <c r="D6514" t="s">
        <v>30</v>
      </c>
      <c r="E6514" t="s">
        <v>16</v>
      </c>
      <c r="F6514">
        <v>28056</v>
      </c>
      <c r="G6514">
        <v>35.261524299999998</v>
      </c>
      <c r="H6514">
        <v>-81.127752099999995</v>
      </c>
      <c r="I6514">
        <v>4</v>
      </c>
      <c r="J6514">
        <v>18</v>
      </c>
      <c r="K6514">
        <v>1</v>
      </c>
      <c r="L6514" t="s">
        <v>22411</v>
      </c>
    </row>
    <row r="6515" spans="1:12" x14ac:dyDescent="0.2">
      <c r="A6515" t="s">
        <v>22412</v>
      </c>
      <c r="B6515" t="s">
        <v>22413</v>
      </c>
      <c r="C6515" t="s">
        <v>22414</v>
      </c>
      <c r="D6515" t="s">
        <v>30</v>
      </c>
      <c r="E6515" t="s">
        <v>16</v>
      </c>
      <c r="F6515">
        <v>28056</v>
      </c>
      <c r="G6515">
        <v>35.185018700000001</v>
      </c>
      <c r="H6515">
        <v>-81.144782199999995</v>
      </c>
      <c r="I6515">
        <v>4</v>
      </c>
      <c r="J6515">
        <v>14</v>
      </c>
      <c r="K6515">
        <v>1</v>
      </c>
      <c r="L6515" t="s">
        <v>22415</v>
      </c>
    </row>
    <row r="6516" spans="1:12" x14ac:dyDescent="0.2">
      <c r="A6516" t="s">
        <v>22416</v>
      </c>
      <c r="B6516" t="s">
        <v>7889</v>
      </c>
      <c r="C6516" t="s">
        <v>22417</v>
      </c>
      <c r="D6516" t="s">
        <v>30</v>
      </c>
      <c r="E6516" t="s">
        <v>16</v>
      </c>
      <c r="F6516">
        <v>28052</v>
      </c>
      <c r="G6516">
        <v>35.259172</v>
      </c>
      <c r="H6516">
        <v>-81.113397000000006</v>
      </c>
      <c r="I6516">
        <v>2.5</v>
      </c>
      <c r="J6516">
        <v>3</v>
      </c>
      <c r="K6516">
        <v>1</v>
      </c>
      <c r="L6516" t="s">
        <v>21256</v>
      </c>
    </row>
    <row r="6517" spans="1:12" x14ac:dyDescent="0.2">
      <c r="A6517" t="s">
        <v>22418</v>
      </c>
      <c r="B6517" t="s">
        <v>22419</v>
      </c>
      <c r="C6517" t="s">
        <v>22420</v>
      </c>
      <c r="D6517" t="s">
        <v>21</v>
      </c>
      <c r="E6517" t="s">
        <v>16</v>
      </c>
      <c r="F6517">
        <v>28205</v>
      </c>
      <c r="G6517">
        <v>35.219011999999999</v>
      </c>
      <c r="H6517">
        <v>-80.811141300000003</v>
      </c>
      <c r="I6517">
        <v>5</v>
      </c>
      <c r="J6517">
        <v>3</v>
      </c>
      <c r="K6517">
        <v>0</v>
      </c>
      <c r="L6517" t="s">
        <v>22421</v>
      </c>
    </row>
    <row r="6518" spans="1:12" x14ac:dyDescent="0.2">
      <c r="A6518" t="s">
        <v>22422</v>
      </c>
      <c r="B6518" t="s">
        <v>22423</v>
      </c>
      <c r="C6518" t="s">
        <v>14586</v>
      </c>
      <c r="D6518" t="s">
        <v>21</v>
      </c>
      <c r="E6518" t="s">
        <v>16</v>
      </c>
      <c r="F6518">
        <v>28277</v>
      </c>
      <c r="G6518">
        <v>35.0226574</v>
      </c>
      <c r="H6518">
        <v>-80.847231100000002</v>
      </c>
      <c r="I6518">
        <v>4</v>
      </c>
      <c r="J6518">
        <v>48</v>
      </c>
      <c r="K6518">
        <v>1</v>
      </c>
      <c r="L6518" t="s">
        <v>5455</v>
      </c>
    </row>
    <row r="6519" spans="1:12" x14ac:dyDescent="0.2">
      <c r="A6519" t="s">
        <v>22424</v>
      </c>
      <c r="B6519" t="s">
        <v>1265</v>
      </c>
      <c r="C6519" t="s">
        <v>22425</v>
      </c>
      <c r="D6519" t="s">
        <v>588</v>
      </c>
      <c r="E6519" t="s">
        <v>16</v>
      </c>
      <c r="F6519">
        <v>28110</v>
      </c>
      <c r="G6519">
        <v>35.003595300000001</v>
      </c>
      <c r="H6519">
        <v>-80.564339799999999</v>
      </c>
      <c r="I6519">
        <v>2</v>
      </c>
      <c r="J6519">
        <v>4</v>
      </c>
      <c r="K6519">
        <v>1</v>
      </c>
      <c r="L6519" t="s">
        <v>14386</v>
      </c>
    </row>
    <row r="6520" spans="1:12" x14ac:dyDescent="0.2">
      <c r="A6520" t="s">
        <v>22426</v>
      </c>
      <c r="B6520" t="s">
        <v>22427</v>
      </c>
      <c r="C6520" t="s">
        <v>22428</v>
      </c>
      <c r="D6520" t="s">
        <v>21</v>
      </c>
      <c r="E6520" t="s">
        <v>16</v>
      </c>
      <c r="F6520">
        <v>28206</v>
      </c>
      <c r="G6520">
        <v>35.2418111</v>
      </c>
      <c r="H6520">
        <v>-80.825149199999998</v>
      </c>
      <c r="I6520">
        <v>1</v>
      </c>
      <c r="J6520">
        <v>5</v>
      </c>
      <c r="K6520">
        <v>1</v>
      </c>
      <c r="L6520" t="s">
        <v>8578</v>
      </c>
    </row>
    <row r="6521" spans="1:12" x14ac:dyDescent="0.2">
      <c r="A6521" t="s">
        <v>22429</v>
      </c>
      <c r="B6521" t="s">
        <v>446</v>
      </c>
      <c r="C6521" t="s">
        <v>22430</v>
      </c>
      <c r="D6521" t="s">
        <v>21</v>
      </c>
      <c r="E6521" t="s">
        <v>16</v>
      </c>
      <c r="F6521">
        <v>28244</v>
      </c>
      <c r="G6521">
        <v>35.224887299999999</v>
      </c>
      <c r="H6521">
        <v>-80.843337000000005</v>
      </c>
      <c r="I6521">
        <v>3.5</v>
      </c>
      <c r="J6521">
        <v>18</v>
      </c>
      <c r="K6521">
        <v>1</v>
      </c>
      <c r="L6521" t="s">
        <v>448</v>
      </c>
    </row>
    <row r="6522" spans="1:12" x14ac:dyDescent="0.2">
      <c r="A6522" t="s">
        <v>22431</v>
      </c>
      <c r="B6522" t="s">
        <v>22432</v>
      </c>
      <c r="C6522" t="s">
        <v>22433</v>
      </c>
      <c r="D6522" t="s">
        <v>21</v>
      </c>
      <c r="E6522" t="s">
        <v>16</v>
      </c>
      <c r="F6522">
        <v>28269</v>
      </c>
      <c r="G6522">
        <v>35.300146103300001</v>
      </c>
      <c r="H6522">
        <v>-80.807547681000003</v>
      </c>
      <c r="I6522">
        <v>4</v>
      </c>
      <c r="J6522">
        <v>8</v>
      </c>
      <c r="K6522">
        <v>1</v>
      </c>
      <c r="L6522" t="s">
        <v>22434</v>
      </c>
    </row>
    <row r="6523" spans="1:12" x14ac:dyDescent="0.2">
      <c r="A6523" t="s">
        <v>22435</v>
      </c>
      <c r="B6523" t="s">
        <v>22436</v>
      </c>
      <c r="C6523" t="s">
        <v>4151</v>
      </c>
      <c r="D6523" t="s">
        <v>21</v>
      </c>
      <c r="E6523" t="s">
        <v>16</v>
      </c>
      <c r="F6523">
        <v>28226</v>
      </c>
      <c r="G6523">
        <v>35.117146099999999</v>
      </c>
      <c r="H6523">
        <v>-80.824370599999995</v>
      </c>
      <c r="I6523">
        <v>3.5</v>
      </c>
      <c r="J6523">
        <v>3</v>
      </c>
      <c r="K6523">
        <v>1</v>
      </c>
      <c r="L6523" t="s">
        <v>18107</v>
      </c>
    </row>
    <row r="6524" spans="1:12" x14ac:dyDescent="0.2">
      <c r="A6524" t="s">
        <v>22437</v>
      </c>
      <c r="B6524" t="s">
        <v>22438</v>
      </c>
      <c r="C6524" t="s">
        <v>22439</v>
      </c>
      <c r="D6524" t="s">
        <v>21</v>
      </c>
      <c r="E6524" t="s">
        <v>16</v>
      </c>
      <c r="F6524">
        <v>28202</v>
      </c>
      <c r="G6524">
        <v>35.338059999999999</v>
      </c>
      <c r="H6524">
        <v>-80.8240579</v>
      </c>
      <c r="I6524">
        <v>4</v>
      </c>
      <c r="J6524">
        <v>13</v>
      </c>
      <c r="K6524">
        <v>1</v>
      </c>
      <c r="L6524" t="s">
        <v>7790</v>
      </c>
    </row>
    <row r="6525" spans="1:12" x14ac:dyDescent="0.2">
      <c r="A6525" t="s">
        <v>22440</v>
      </c>
      <c r="B6525" t="s">
        <v>22441</v>
      </c>
      <c r="C6525" t="s">
        <v>22442</v>
      </c>
      <c r="D6525" t="s">
        <v>21</v>
      </c>
      <c r="E6525" t="s">
        <v>16</v>
      </c>
      <c r="F6525">
        <v>28204</v>
      </c>
      <c r="G6525">
        <v>35.206550999999997</v>
      </c>
      <c r="H6525">
        <v>-80.837557000000004</v>
      </c>
      <c r="I6525">
        <v>4</v>
      </c>
      <c r="J6525">
        <v>3</v>
      </c>
      <c r="K6525">
        <v>1</v>
      </c>
      <c r="L6525" t="s">
        <v>12810</v>
      </c>
    </row>
    <row r="6526" spans="1:12" x14ac:dyDescent="0.2">
      <c r="A6526" t="s">
        <v>22443</v>
      </c>
      <c r="B6526" t="s">
        <v>22444</v>
      </c>
      <c r="D6526" t="s">
        <v>15</v>
      </c>
      <c r="E6526" t="s">
        <v>16</v>
      </c>
      <c r="F6526">
        <v>28031</v>
      </c>
      <c r="G6526">
        <v>35.472467999999999</v>
      </c>
      <c r="H6526">
        <v>-80.887586099999993</v>
      </c>
      <c r="I6526">
        <v>5</v>
      </c>
      <c r="J6526">
        <v>4</v>
      </c>
      <c r="K6526">
        <v>1</v>
      </c>
      <c r="L6526" t="s">
        <v>22445</v>
      </c>
    </row>
    <row r="6527" spans="1:12" x14ac:dyDescent="0.2">
      <c r="A6527" t="s">
        <v>22446</v>
      </c>
      <c r="B6527" t="s">
        <v>22447</v>
      </c>
      <c r="C6527" t="s">
        <v>22448</v>
      </c>
      <c r="D6527" t="s">
        <v>39</v>
      </c>
      <c r="E6527" t="s">
        <v>16</v>
      </c>
      <c r="F6527">
        <v>28025</v>
      </c>
      <c r="G6527">
        <v>35.408014199999997</v>
      </c>
      <c r="H6527">
        <v>-80.580953699999995</v>
      </c>
      <c r="I6527">
        <v>2.5</v>
      </c>
      <c r="J6527">
        <v>7</v>
      </c>
      <c r="K6527">
        <v>1</v>
      </c>
      <c r="L6527" t="s">
        <v>176</v>
      </c>
    </row>
    <row r="6528" spans="1:12" x14ac:dyDescent="0.2">
      <c r="A6528" t="s">
        <v>22449</v>
      </c>
      <c r="B6528" t="s">
        <v>22450</v>
      </c>
      <c r="C6528" t="s">
        <v>22451</v>
      </c>
      <c r="D6528" t="s">
        <v>39</v>
      </c>
      <c r="E6528" t="s">
        <v>16</v>
      </c>
      <c r="F6528">
        <v>28027</v>
      </c>
      <c r="G6528">
        <v>35.414859999999997</v>
      </c>
      <c r="H6528">
        <v>-80.669537000000005</v>
      </c>
      <c r="I6528">
        <v>2.5</v>
      </c>
      <c r="J6528">
        <v>3</v>
      </c>
      <c r="K6528">
        <v>0</v>
      </c>
      <c r="L6528" t="s">
        <v>22452</v>
      </c>
    </row>
    <row r="6529" spans="1:12" x14ac:dyDescent="0.2">
      <c r="A6529" t="s">
        <v>22453</v>
      </c>
      <c r="B6529" t="s">
        <v>7277</v>
      </c>
      <c r="D6529" t="s">
        <v>21</v>
      </c>
      <c r="E6529" t="s">
        <v>16</v>
      </c>
      <c r="F6529">
        <v>28271</v>
      </c>
      <c r="G6529">
        <v>35.229999900000003</v>
      </c>
      <c r="H6529">
        <v>-80.84</v>
      </c>
      <c r="I6529">
        <v>5</v>
      </c>
      <c r="J6529">
        <v>6</v>
      </c>
      <c r="K6529">
        <v>1</v>
      </c>
      <c r="L6529" t="s">
        <v>22454</v>
      </c>
    </row>
    <row r="6530" spans="1:12" x14ac:dyDescent="0.2">
      <c r="A6530" t="s">
        <v>22455</v>
      </c>
      <c r="B6530" t="s">
        <v>641</v>
      </c>
      <c r="C6530" t="s">
        <v>22456</v>
      </c>
      <c r="D6530" t="s">
        <v>26</v>
      </c>
      <c r="E6530" t="s">
        <v>16</v>
      </c>
      <c r="F6530">
        <v>28078</v>
      </c>
      <c r="G6530">
        <v>35.370858077500003</v>
      </c>
      <c r="H6530">
        <v>-80.830943249200004</v>
      </c>
      <c r="I6530">
        <v>3</v>
      </c>
      <c r="J6530">
        <v>11</v>
      </c>
      <c r="K6530">
        <v>0</v>
      </c>
      <c r="L6530" t="s">
        <v>1095</v>
      </c>
    </row>
    <row r="6531" spans="1:12" x14ac:dyDescent="0.2">
      <c r="A6531" t="s">
        <v>22457</v>
      </c>
      <c r="B6531" t="s">
        <v>22458</v>
      </c>
      <c r="C6531" t="s">
        <v>22459</v>
      </c>
      <c r="D6531" t="s">
        <v>21</v>
      </c>
      <c r="E6531" t="s">
        <v>16</v>
      </c>
      <c r="F6531">
        <v>28212</v>
      </c>
      <c r="G6531">
        <v>35.203544000000001</v>
      </c>
      <c r="H6531">
        <v>-80.733166999999995</v>
      </c>
      <c r="I6531">
        <v>2</v>
      </c>
      <c r="J6531">
        <v>8</v>
      </c>
      <c r="K6531">
        <v>1</v>
      </c>
      <c r="L6531" t="s">
        <v>22460</v>
      </c>
    </row>
    <row r="6532" spans="1:12" x14ac:dyDescent="0.2">
      <c r="A6532" t="s">
        <v>22461</v>
      </c>
      <c r="B6532" t="s">
        <v>22462</v>
      </c>
      <c r="C6532" t="s">
        <v>19166</v>
      </c>
      <c r="D6532" t="s">
        <v>21</v>
      </c>
      <c r="E6532" t="s">
        <v>16</v>
      </c>
      <c r="F6532">
        <v>28269</v>
      </c>
      <c r="G6532">
        <v>35.349704899999999</v>
      </c>
      <c r="H6532">
        <v>-80.842024300000006</v>
      </c>
      <c r="I6532">
        <v>3.5</v>
      </c>
      <c r="J6532">
        <v>145</v>
      </c>
      <c r="K6532">
        <v>1</v>
      </c>
      <c r="L6532" t="s">
        <v>22463</v>
      </c>
    </row>
    <row r="6533" spans="1:12" x14ac:dyDescent="0.2">
      <c r="A6533" t="s">
        <v>22464</v>
      </c>
      <c r="B6533" t="s">
        <v>498</v>
      </c>
      <c r="C6533" t="s">
        <v>10928</v>
      </c>
      <c r="D6533" t="s">
        <v>643</v>
      </c>
      <c r="E6533" t="s">
        <v>16</v>
      </c>
      <c r="F6533">
        <v>28079</v>
      </c>
      <c r="G6533">
        <v>35.047358000000003</v>
      </c>
      <c r="H6533">
        <v>-80.648398941699995</v>
      </c>
      <c r="I6533">
        <v>1.5</v>
      </c>
      <c r="J6533">
        <v>11</v>
      </c>
      <c r="K6533">
        <v>1</v>
      </c>
      <c r="L6533" t="s">
        <v>3023</v>
      </c>
    </row>
    <row r="6534" spans="1:12" x14ac:dyDescent="0.2">
      <c r="A6534" t="s">
        <v>22465</v>
      </c>
      <c r="B6534" t="s">
        <v>22466</v>
      </c>
      <c r="C6534" t="s">
        <v>22467</v>
      </c>
      <c r="D6534" t="s">
        <v>26</v>
      </c>
      <c r="E6534" t="s">
        <v>16</v>
      </c>
      <c r="F6534">
        <v>28078</v>
      </c>
      <c r="G6534">
        <v>35.4096017639</v>
      </c>
      <c r="H6534">
        <v>-80.860855579399995</v>
      </c>
      <c r="I6534">
        <v>3.5</v>
      </c>
      <c r="J6534">
        <v>11</v>
      </c>
      <c r="K6534">
        <v>0</v>
      </c>
      <c r="L6534" t="s">
        <v>22468</v>
      </c>
    </row>
    <row r="6535" spans="1:12" x14ac:dyDescent="0.2">
      <c r="A6535" t="s">
        <v>22469</v>
      </c>
      <c r="B6535" t="s">
        <v>22470</v>
      </c>
      <c r="C6535" t="s">
        <v>3197</v>
      </c>
      <c r="D6535" t="s">
        <v>21</v>
      </c>
      <c r="E6535" t="s">
        <v>16</v>
      </c>
      <c r="F6535">
        <v>28208</v>
      </c>
      <c r="G6535">
        <v>35.226652000000001</v>
      </c>
      <c r="H6535">
        <v>-80.873251999999994</v>
      </c>
      <c r="I6535">
        <v>4</v>
      </c>
      <c r="J6535">
        <v>4</v>
      </c>
      <c r="K6535">
        <v>1</v>
      </c>
      <c r="L6535" t="s">
        <v>16166</v>
      </c>
    </row>
    <row r="6536" spans="1:12" x14ac:dyDescent="0.2">
      <c r="A6536" t="s">
        <v>22471</v>
      </c>
      <c r="B6536" t="s">
        <v>22472</v>
      </c>
      <c r="C6536" t="s">
        <v>22473</v>
      </c>
      <c r="D6536" t="s">
        <v>21</v>
      </c>
      <c r="E6536" t="s">
        <v>16</v>
      </c>
      <c r="F6536">
        <v>28203</v>
      </c>
      <c r="G6536">
        <v>35.214731</v>
      </c>
      <c r="H6536">
        <v>-80.859660000000005</v>
      </c>
      <c r="I6536">
        <v>5</v>
      </c>
      <c r="J6536">
        <v>3</v>
      </c>
      <c r="K6536">
        <v>1</v>
      </c>
      <c r="L6536" t="s">
        <v>22474</v>
      </c>
    </row>
    <row r="6537" spans="1:12" x14ac:dyDescent="0.2">
      <c r="A6537" t="s">
        <v>22475</v>
      </c>
      <c r="B6537" t="s">
        <v>22476</v>
      </c>
      <c r="C6537" t="s">
        <v>22477</v>
      </c>
      <c r="D6537" t="s">
        <v>21</v>
      </c>
      <c r="E6537" t="s">
        <v>16</v>
      </c>
      <c r="F6537">
        <v>28210</v>
      </c>
      <c r="G6537">
        <v>35.094003800000003</v>
      </c>
      <c r="H6537">
        <v>-80.867139499999993</v>
      </c>
      <c r="I6537">
        <v>4</v>
      </c>
      <c r="J6537">
        <v>20</v>
      </c>
      <c r="K6537">
        <v>1</v>
      </c>
      <c r="L6537" t="s">
        <v>1895</v>
      </c>
    </row>
    <row r="6538" spans="1:12" x14ac:dyDescent="0.2">
      <c r="A6538" t="s">
        <v>22478</v>
      </c>
      <c r="B6538" t="s">
        <v>22479</v>
      </c>
      <c r="C6538" t="s">
        <v>22480</v>
      </c>
      <c r="D6538" t="s">
        <v>21</v>
      </c>
      <c r="E6538" t="s">
        <v>16</v>
      </c>
      <c r="F6538">
        <v>28134</v>
      </c>
      <c r="G6538">
        <v>35.082856883200002</v>
      </c>
      <c r="H6538">
        <v>-80.884774544600006</v>
      </c>
      <c r="I6538">
        <v>3.5</v>
      </c>
      <c r="J6538">
        <v>3</v>
      </c>
      <c r="K6538">
        <v>1</v>
      </c>
      <c r="L6538" t="s">
        <v>22481</v>
      </c>
    </row>
    <row r="6539" spans="1:12" x14ac:dyDescent="0.2">
      <c r="A6539" t="s">
        <v>22482</v>
      </c>
      <c r="B6539" t="s">
        <v>22483</v>
      </c>
      <c r="C6539" t="s">
        <v>22484</v>
      </c>
      <c r="D6539" t="s">
        <v>15</v>
      </c>
      <c r="E6539" t="s">
        <v>16</v>
      </c>
      <c r="F6539">
        <v>28031</v>
      </c>
      <c r="G6539">
        <v>35.448888099999998</v>
      </c>
      <c r="H6539">
        <v>-80.889531099999999</v>
      </c>
      <c r="I6539">
        <v>1.5</v>
      </c>
      <c r="J6539">
        <v>7</v>
      </c>
      <c r="K6539">
        <v>1</v>
      </c>
      <c r="L6539" t="s">
        <v>2743</v>
      </c>
    </row>
    <row r="6540" spans="1:12" x14ac:dyDescent="0.2">
      <c r="A6540" t="s">
        <v>22485</v>
      </c>
      <c r="B6540" t="s">
        <v>11431</v>
      </c>
      <c r="C6540" t="s">
        <v>6784</v>
      </c>
      <c r="D6540" t="s">
        <v>39</v>
      </c>
      <c r="E6540" t="s">
        <v>16</v>
      </c>
      <c r="F6540">
        <v>28027</v>
      </c>
      <c r="G6540">
        <v>35.368992499999997</v>
      </c>
      <c r="H6540">
        <v>-80.722230699999997</v>
      </c>
      <c r="I6540">
        <v>3.5</v>
      </c>
      <c r="J6540">
        <v>3</v>
      </c>
      <c r="K6540">
        <v>0</v>
      </c>
      <c r="L6540" t="s">
        <v>1453</v>
      </c>
    </row>
    <row r="6541" spans="1:12" x14ac:dyDescent="0.2">
      <c r="A6541" t="s">
        <v>22486</v>
      </c>
      <c r="B6541" t="s">
        <v>22487</v>
      </c>
      <c r="C6541" t="s">
        <v>22488</v>
      </c>
      <c r="D6541" t="s">
        <v>21</v>
      </c>
      <c r="E6541" t="s">
        <v>16</v>
      </c>
      <c r="F6541">
        <v>28134</v>
      </c>
      <c r="G6541">
        <v>35.0832014</v>
      </c>
      <c r="H6541">
        <v>-80.892295700000005</v>
      </c>
      <c r="I6541">
        <v>2.5</v>
      </c>
      <c r="J6541">
        <v>3</v>
      </c>
      <c r="K6541">
        <v>1</v>
      </c>
      <c r="L6541" t="s">
        <v>14961</v>
      </c>
    </row>
    <row r="6542" spans="1:12" x14ac:dyDescent="0.2">
      <c r="A6542" t="s">
        <v>22489</v>
      </c>
      <c r="B6542" t="s">
        <v>22490</v>
      </c>
      <c r="C6542" t="s">
        <v>8691</v>
      </c>
      <c r="D6542" t="s">
        <v>21</v>
      </c>
      <c r="E6542" t="s">
        <v>16</v>
      </c>
      <c r="F6542">
        <v>28285</v>
      </c>
      <c r="G6542">
        <v>35.227554499999997</v>
      </c>
      <c r="H6542">
        <v>-80.841753699999998</v>
      </c>
      <c r="I6542">
        <v>3.5</v>
      </c>
      <c r="J6542">
        <v>4</v>
      </c>
      <c r="K6542">
        <v>1</v>
      </c>
      <c r="L6542" t="s">
        <v>3480</v>
      </c>
    </row>
    <row r="6543" spans="1:12" x14ac:dyDescent="0.2">
      <c r="A6543" t="s">
        <v>22491</v>
      </c>
      <c r="B6543" t="s">
        <v>22492</v>
      </c>
      <c r="C6543" t="s">
        <v>22493</v>
      </c>
      <c r="D6543" t="s">
        <v>21</v>
      </c>
      <c r="E6543" t="s">
        <v>16</v>
      </c>
      <c r="F6543">
        <v>28203</v>
      </c>
      <c r="G6543">
        <v>35.210558399999996</v>
      </c>
      <c r="H6543">
        <v>-80.856654800000001</v>
      </c>
      <c r="I6543">
        <v>5</v>
      </c>
      <c r="J6543">
        <v>3</v>
      </c>
      <c r="K6543">
        <v>1</v>
      </c>
      <c r="L6543" t="s">
        <v>22494</v>
      </c>
    </row>
    <row r="6544" spans="1:12" x14ac:dyDescent="0.2">
      <c r="A6544" t="s">
        <v>22495</v>
      </c>
      <c r="B6544" t="s">
        <v>22496</v>
      </c>
      <c r="C6544" t="s">
        <v>22497</v>
      </c>
      <c r="D6544" t="s">
        <v>39</v>
      </c>
      <c r="E6544" t="s">
        <v>16</v>
      </c>
      <c r="F6544">
        <v>28025</v>
      </c>
      <c r="G6544">
        <v>35.4104378432</v>
      </c>
      <c r="H6544">
        <v>-80.581086366400001</v>
      </c>
      <c r="I6544">
        <v>4.5</v>
      </c>
      <c r="J6544">
        <v>33</v>
      </c>
      <c r="K6544">
        <v>1</v>
      </c>
      <c r="L6544" t="s">
        <v>3633</v>
      </c>
    </row>
    <row r="6545" spans="1:12" x14ac:dyDescent="0.2">
      <c r="A6545" t="s">
        <v>22498</v>
      </c>
      <c r="B6545" t="s">
        <v>22499</v>
      </c>
      <c r="C6545" t="s">
        <v>3726</v>
      </c>
      <c r="D6545" t="s">
        <v>295</v>
      </c>
      <c r="E6545" t="s">
        <v>16</v>
      </c>
      <c r="F6545">
        <v>28134</v>
      </c>
      <c r="G6545">
        <v>35.0822</v>
      </c>
      <c r="H6545">
        <v>-80.877224200000001</v>
      </c>
      <c r="I6545">
        <v>3</v>
      </c>
      <c r="J6545">
        <v>4</v>
      </c>
      <c r="K6545">
        <v>0</v>
      </c>
      <c r="L6545" t="s">
        <v>22500</v>
      </c>
    </row>
    <row r="6546" spans="1:12" x14ac:dyDescent="0.2">
      <c r="A6546" t="s">
        <v>22501</v>
      </c>
      <c r="B6546" t="s">
        <v>22502</v>
      </c>
      <c r="C6546" t="s">
        <v>22503</v>
      </c>
      <c r="D6546" t="s">
        <v>21</v>
      </c>
      <c r="E6546" t="s">
        <v>16</v>
      </c>
      <c r="F6546">
        <v>28205</v>
      </c>
      <c r="G6546">
        <v>35.2479297</v>
      </c>
      <c r="H6546">
        <v>-80.804580099999995</v>
      </c>
      <c r="I6546">
        <v>3.5</v>
      </c>
      <c r="J6546">
        <v>5</v>
      </c>
      <c r="K6546">
        <v>0</v>
      </c>
      <c r="L6546" t="s">
        <v>22504</v>
      </c>
    </row>
    <row r="6547" spans="1:12" x14ac:dyDescent="0.2">
      <c r="A6547" t="s">
        <v>22505</v>
      </c>
      <c r="B6547" t="s">
        <v>14331</v>
      </c>
      <c r="C6547" t="s">
        <v>22506</v>
      </c>
      <c r="D6547" t="s">
        <v>21</v>
      </c>
      <c r="E6547" t="s">
        <v>16</v>
      </c>
      <c r="F6547">
        <v>28213</v>
      </c>
      <c r="G6547">
        <v>35.258974513399998</v>
      </c>
      <c r="H6547">
        <v>-80.776820637399993</v>
      </c>
      <c r="I6547">
        <v>2</v>
      </c>
      <c r="J6547">
        <v>7</v>
      </c>
      <c r="K6547">
        <v>1</v>
      </c>
      <c r="L6547" t="s">
        <v>22507</v>
      </c>
    </row>
    <row r="6548" spans="1:12" x14ac:dyDescent="0.2">
      <c r="A6548" t="s">
        <v>22508</v>
      </c>
      <c r="B6548" t="s">
        <v>22509</v>
      </c>
      <c r="C6548" t="s">
        <v>22510</v>
      </c>
      <c r="D6548" t="s">
        <v>21</v>
      </c>
      <c r="E6548" t="s">
        <v>16</v>
      </c>
      <c r="F6548">
        <v>28202</v>
      </c>
      <c r="G6548">
        <v>35.22936</v>
      </c>
      <c r="H6548">
        <v>-80.855184718999993</v>
      </c>
      <c r="I6548">
        <v>5</v>
      </c>
      <c r="J6548">
        <v>30</v>
      </c>
      <c r="K6548">
        <v>1</v>
      </c>
      <c r="L6548" t="s">
        <v>22511</v>
      </c>
    </row>
    <row r="6549" spans="1:12" x14ac:dyDescent="0.2">
      <c r="A6549" t="s">
        <v>22512</v>
      </c>
      <c r="B6549" t="s">
        <v>22513</v>
      </c>
      <c r="C6549" t="s">
        <v>6031</v>
      </c>
      <c r="D6549" t="s">
        <v>21</v>
      </c>
      <c r="E6549" t="s">
        <v>16</v>
      </c>
      <c r="F6549">
        <v>28277</v>
      </c>
      <c r="G6549">
        <v>35.023359616800001</v>
      </c>
      <c r="H6549">
        <v>-80.848364855400007</v>
      </c>
      <c r="I6549">
        <v>4.5</v>
      </c>
      <c r="J6549">
        <v>73</v>
      </c>
      <c r="K6549">
        <v>1</v>
      </c>
      <c r="L6549" t="s">
        <v>22514</v>
      </c>
    </row>
    <row r="6550" spans="1:12" x14ac:dyDescent="0.2">
      <c r="A6550" t="s">
        <v>22515</v>
      </c>
      <c r="B6550" t="s">
        <v>22516</v>
      </c>
      <c r="C6550" t="s">
        <v>22517</v>
      </c>
      <c r="D6550" t="s">
        <v>21</v>
      </c>
      <c r="E6550" t="s">
        <v>16</v>
      </c>
      <c r="F6550">
        <v>28227</v>
      </c>
      <c r="G6550">
        <v>35.171874000000003</v>
      </c>
      <c r="H6550">
        <v>-80.656172999999995</v>
      </c>
      <c r="I6550">
        <v>3.5</v>
      </c>
      <c r="J6550">
        <v>3</v>
      </c>
      <c r="K6550">
        <v>1</v>
      </c>
      <c r="L6550" t="s">
        <v>22518</v>
      </c>
    </row>
    <row r="6551" spans="1:12" x14ac:dyDescent="0.2">
      <c r="A6551" t="s">
        <v>22519</v>
      </c>
      <c r="B6551" t="s">
        <v>22520</v>
      </c>
      <c r="C6551" t="s">
        <v>22521</v>
      </c>
      <c r="D6551" t="s">
        <v>359</v>
      </c>
      <c r="E6551" t="s">
        <v>16</v>
      </c>
      <c r="F6551">
        <v>28036</v>
      </c>
      <c r="G6551">
        <v>35.501792899999998</v>
      </c>
      <c r="H6551">
        <v>-80.849456200000006</v>
      </c>
      <c r="I6551">
        <v>4</v>
      </c>
      <c r="J6551">
        <v>48</v>
      </c>
      <c r="K6551">
        <v>1</v>
      </c>
      <c r="L6551" t="s">
        <v>5307</v>
      </c>
    </row>
    <row r="6552" spans="1:12" x14ac:dyDescent="0.2">
      <c r="A6552" t="s">
        <v>22522</v>
      </c>
      <c r="B6552" t="s">
        <v>22523</v>
      </c>
      <c r="C6552" t="s">
        <v>10378</v>
      </c>
      <c r="D6552" t="s">
        <v>21</v>
      </c>
      <c r="E6552" t="s">
        <v>16</v>
      </c>
      <c r="F6552">
        <v>28277</v>
      </c>
      <c r="G6552">
        <v>35.038885899999997</v>
      </c>
      <c r="H6552">
        <v>-80.794769000000002</v>
      </c>
      <c r="I6552">
        <v>3</v>
      </c>
      <c r="J6552">
        <v>41</v>
      </c>
      <c r="K6552">
        <v>0</v>
      </c>
      <c r="L6552" t="s">
        <v>1056</v>
      </c>
    </row>
    <row r="6553" spans="1:12" x14ac:dyDescent="0.2">
      <c r="A6553" t="s">
        <v>22524</v>
      </c>
      <c r="B6553" t="s">
        <v>4993</v>
      </c>
      <c r="C6553" t="s">
        <v>22525</v>
      </c>
      <c r="D6553" t="s">
        <v>21</v>
      </c>
      <c r="E6553" t="s">
        <v>16</v>
      </c>
      <c r="F6553">
        <v>28226</v>
      </c>
      <c r="G6553">
        <v>35.095787999999999</v>
      </c>
      <c r="H6553">
        <v>-80.785891000000007</v>
      </c>
      <c r="I6553">
        <v>2.5</v>
      </c>
      <c r="J6553">
        <v>24</v>
      </c>
      <c r="K6553">
        <v>1</v>
      </c>
      <c r="L6553" t="s">
        <v>22526</v>
      </c>
    </row>
    <row r="6554" spans="1:12" x14ac:dyDescent="0.2">
      <c r="A6554" t="s">
        <v>22527</v>
      </c>
      <c r="B6554" t="s">
        <v>6555</v>
      </c>
      <c r="C6554" t="s">
        <v>8588</v>
      </c>
      <c r="D6554" t="s">
        <v>26</v>
      </c>
      <c r="E6554" t="s">
        <v>16</v>
      </c>
      <c r="F6554">
        <v>28078</v>
      </c>
      <c r="G6554">
        <v>35.404753094699998</v>
      </c>
      <c r="H6554">
        <v>-80.865405815900004</v>
      </c>
      <c r="I6554">
        <v>3</v>
      </c>
      <c r="J6554">
        <v>4</v>
      </c>
      <c r="K6554">
        <v>1</v>
      </c>
      <c r="L6554" t="s">
        <v>3108</v>
      </c>
    </row>
    <row r="6555" spans="1:12" x14ac:dyDescent="0.2">
      <c r="A6555" t="s">
        <v>22528</v>
      </c>
      <c r="B6555" t="s">
        <v>22529</v>
      </c>
      <c r="C6555" t="s">
        <v>9317</v>
      </c>
      <c r="D6555" t="s">
        <v>295</v>
      </c>
      <c r="E6555" t="s">
        <v>16</v>
      </c>
      <c r="F6555">
        <v>28134</v>
      </c>
      <c r="G6555">
        <v>35.073002000000002</v>
      </c>
      <c r="H6555">
        <v>-80.878427000000002</v>
      </c>
      <c r="I6555">
        <v>2.5</v>
      </c>
      <c r="J6555">
        <v>10</v>
      </c>
      <c r="K6555">
        <v>1</v>
      </c>
      <c r="L6555" t="s">
        <v>22530</v>
      </c>
    </row>
    <row r="6556" spans="1:12" x14ac:dyDescent="0.2">
      <c r="A6556" t="s">
        <v>22531</v>
      </c>
      <c r="B6556" t="s">
        <v>22532</v>
      </c>
      <c r="C6556" t="s">
        <v>22533</v>
      </c>
      <c r="D6556" t="s">
        <v>21</v>
      </c>
      <c r="E6556" t="s">
        <v>16</v>
      </c>
      <c r="F6556">
        <v>28216</v>
      </c>
      <c r="G6556">
        <v>35.3352529</v>
      </c>
      <c r="H6556">
        <v>-80.799018500000003</v>
      </c>
      <c r="I6556">
        <v>3.5</v>
      </c>
      <c r="J6556">
        <v>3</v>
      </c>
      <c r="K6556">
        <v>1</v>
      </c>
      <c r="L6556" t="s">
        <v>1247</v>
      </c>
    </row>
    <row r="6557" spans="1:12" x14ac:dyDescent="0.2">
      <c r="A6557" t="s">
        <v>22534</v>
      </c>
      <c r="B6557" t="s">
        <v>22535</v>
      </c>
      <c r="C6557" t="s">
        <v>22536</v>
      </c>
      <c r="D6557" t="s">
        <v>21</v>
      </c>
      <c r="E6557" t="s">
        <v>16</v>
      </c>
      <c r="F6557">
        <v>28273</v>
      </c>
      <c r="G6557">
        <v>35.104564000000003</v>
      </c>
      <c r="H6557">
        <v>-80.988640000000004</v>
      </c>
      <c r="I6557">
        <v>5</v>
      </c>
      <c r="J6557">
        <v>7</v>
      </c>
      <c r="K6557">
        <v>0</v>
      </c>
      <c r="L6557" t="s">
        <v>22537</v>
      </c>
    </row>
    <row r="6558" spans="1:12" x14ac:dyDescent="0.2">
      <c r="A6558" t="s">
        <v>22538</v>
      </c>
      <c r="B6558" t="s">
        <v>2528</v>
      </c>
      <c r="C6558" t="s">
        <v>22539</v>
      </c>
      <c r="D6558" t="s">
        <v>21</v>
      </c>
      <c r="E6558" t="s">
        <v>16</v>
      </c>
      <c r="F6558">
        <v>28203</v>
      </c>
      <c r="G6558">
        <v>35.214464499999998</v>
      </c>
      <c r="H6558">
        <v>-80.862104599999995</v>
      </c>
      <c r="I6558">
        <v>2.5</v>
      </c>
      <c r="J6558">
        <v>25</v>
      </c>
      <c r="K6558">
        <v>1</v>
      </c>
      <c r="L6558" t="s">
        <v>22540</v>
      </c>
    </row>
    <row r="6559" spans="1:12" x14ac:dyDescent="0.2">
      <c r="A6559" t="s">
        <v>22541</v>
      </c>
      <c r="B6559" t="s">
        <v>6805</v>
      </c>
      <c r="C6559" t="s">
        <v>22542</v>
      </c>
      <c r="D6559" t="s">
        <v>21</v>
      </c>
      <c r="E6559" t="s">
        <v>16</v>
      </c>
      <c r="F6559">
        <v>28213</v>
      </c>
      <c r="G6559">
        <v>35.292160884399998</v>
      </c>
      <c r="H6559">
        <v>-80.753636956199998</v>
      </c>
      <c r="I6559">
        <v>2.5</v>
      </c>
      <c r="J6559">
        <v>3</v>
      </c>
      <c r="K6559">
        <v>1</v>
      </c>
      <c r="L6559" t="s">
        <v>22543</v>
      </c>
    </row>
    <row r="6560" spans="1:12" x14ac:dyDescent="0.2">
      <c r="A6560" t="e">
        <f>-ub4sJzrd7v3NW72qY1pmQ</f>
        <v>#NAME?</v>
      </c>
      <c r="B6560" t="s">
        <v>22544</v>
      </c>
      <c r="C6560" t="s">
        <v>22545</v>
      </c>
      <c r="D6560" t="s">
        <v>21</v>
      </c>
      <c r="E6560" t="s">
        <v>16</v>
      </c>
      <c r="F6560">
        <v>28203</v>
      </c>
      <c r="G6560">
        <v>35.216822100000002</v>
      </c>
      <c r="H6560">
        <v>-80.852151399999997</v>
      </c>
      <c r="I6560">
        <v>4.5</v>
      </c>
      <c r="J6560">
        <v>7</v>
      </c>
      <c r="K6560">
        <v>0</v>
      </c>
      <c r="L6560" t="s">
        <v>188</v>
      </c>
    </row>
    <row r="6561" spans="1:12" x14ac:dyDescent="0.2">
      <c r="A6561" t="s">
        <v>22546</v>
      </c>
      <c r="B6561" t="s">
        <v>22547</v>
      </c>
      <c r="C6561" t="s">
        <v>22548</v>
      </c>
      <c r="D6561" t="s">
        <v>21</v>
      </c>
      <c r="E6561" t="s">
        <v>16</v>
      </c>
      <c r="F6561">
        <v>28273</v>
      </c>
      <c r="G6561">
        <v>35.1429756</v>
      </c>
      <c r="H6561">
        <v>-80.877298600000003</v>
      </c>
      <c r="I6561">
        <v>4</v>
      </c>
      <c r="J6561">
        <v>4</v>
      </c>
      <c r="K6561">
        <v>1</v>
      </c>
      <c r="L6561" t="s">
        <v>22549</v>
      </c>
    </row>
    <row r="6562" spans="1:12" x14ac:dyDescent="0.2">
      <c r="A6562" t="s">
        <v>22550</v>
      </c>
      <c r="B6562" t="s">
        <v>22551</v>
      </c>
      <c r="C6562" t="s">
        <v>22552</v>
      </c>
      <c r="D6562" t="s">
        <v>39</v>
      </c>
      <c r="E6562" t="s">
        <v>16</v>
      </c>
      <c r="F6562">
        <v>28027</v>
      </c>
      <c r="G6562">
        <v>35.4194052</v>
      </c>
      <c r="H6562">
        <v>-80.615476400000006</v>
      </c>
      <c r="I6562">
        <v>1</v>
      </c>
      <c r="J6562">
        <v>3</v>
      </c>
      <c r="K6562">
        <v>1</v>
      </c>
      <c r="L6562" t="s">
        <v>22553</v>
      </c>
    </row>
    <row r="6563" spans="1:12" x14ac:dyDescent="0.2">
      <c r="A6563" t="s">
        <v>22554</v>
      </c>
      <c r="B6563" t="s">
        <v>22555</v>
      </c>
      <c r="C6563" t="s">
        <v>22556</v>
      </c>
      <c r="D6563" t="s">
        <v>62</v>
      </c>
      <c r="E6563" t="s">
        <v>16</v>
      </c>
      <c r="F6563">
        <v>28227</v>
      </c>
      <c r="G6563">
        <v>35.174457199999999</v>
      </c>
      <c r="H6563">
        <v>-80.657408799999999</v>
      </c>
      <c r="I6563">
        <v>3</v>
      </c>
      <c r="J6563">
        <v>6</v>
      </c>
      <c r="K6563">
        <v>1</v>
      </c>
      <c r="L6563" t="s">
        <v>1380</v>
      </c>
    </row>
    <row r="6564" spans="1:12" x14ac:dyDescent="0.2">
      <c r="A6564" t="s">
        <v>22557</v>
      </c>
      <c r="B6564" t="s">
        <v>22558</v>
      </c>
      <c r="C6564" t="s">
        <v>22559</v>
      </c>
      <c r="D6564" t="s">
        <v>21</v>
      </c>
      <c r="E6564" t="s">
        <v>16</v>
      </c>
      <c r="F6564">
        <v>28206</v>
      </c>
      <c r="G6564">
        <v>35.277137000000003</v>
      </c>
      <c r="H6564">
        <v>-80.797058000000007</v>
      </c>
      <c r="I6564">
        <v>5</v>
      </c>
      <c r="J6564">
        <v>8</v>
      </c>
      <c r="K6564">
        <v>1</v>
      </c>
      <c r="L6564" t="s">
        <v>22560</v>
      </c>
    </row>
    <row r="6565" spans="1:12" x14ac:dyDescent="0.2">
      <c r="A6565" t="s">
        <v>22561</v>
      </c>
      <c r="B6565" t="s">
        <v>22562</v>
      </c>
      <c r="C6565" t="s">
        <v>22563</v>
      </c>
      <c r="D6565" t="s">
        <v>21</v>
      </c>
      <c r="E6565" t="s">
        <v>16</v>
      </c>
      <c r="F6565">
        <v>28226</v>
      </c>
      <c r="G6565">
        <v>35.088024900000001</v>
      </c>
      <c r="H6565">
        <v>-80.845606500000002</v>
      </c>
      <c r="I6565">
        <v>4.5</v>
      </c>
      <c r="J6565">
        <v>80</v>
      </c>
      <c r="K6565">
        <v>1</v>
      </c>
      <c r="L6565" t="s">
        <v>22564</v>
      </c>
    </row>
    <row r="6566" spans="1:12" x14ac:dyDescent="0.2">
      <c r="A6566" t="s">
        <v>22565</v>
      </c>
      <c r="B6566" t="s">
        <v>22566</v>
      </c>
      <c r="C6566" t="s">
        <v>22567</v>
      </c>
      <c r="D6566" t="s">
        <v>21</v>
      </c>
      <c r="E6566" t="s">
        <v>16</v>
      </c>
      <c r="F6566">
        <v>28263</v>
      </c>
      <c r="G6566">
        <v>35.214053999999997</v>
      </c>
      <c r="H6566">
        <v>-80.8233757</v>
      </c>
      <c r="I6566">
        <v>4</v>
      </c>
      <c r="J6566">
        <v>17</v>
      </c>
      <c r="K6566">
        <v>1</v>
      </c>
      <c r="L6566" t="s">
        <v>58</v>
      </c>
    </row>
    <row r="6567" spans="1:12" x14ac:dyDescent="0.2">
      <c r="A6567" t="s">
        <v>22568</v>
      </c>
      <c r="B6567" t="s">
        <v>22569</v>
      </c>
      <c r="D6567" t="s">
        <v>21</v>
      </c>
      <c r="E6567" t="s">
        <v>16</v>
      </c>
      <c r="F6567">
        <v>28269</v>
      </c>
      <c r="G6567">
        <v>35.3352529</v>
      </c>
      <c r="H6567">
        <v>-80.799018500000003</v>
      </c>
      <c r="I6567">
        <v>3.5</v>
      </c>
      <c r="J6567">
        <v>3</v>
      </c>
      <c r="K6567">
        <v>1</v>
      </c>
      <c r="L6567" t="s">
        <v>6284</v>
      </c>
    </row>
    <row r="6568" spans="1:12" x14ac:dyDescent="0.2">
      <c r="A6568" t="s">
        <v>22570</v>
      </c>
      <c r="B6568" t="s">
        <v>22571</v>
      </c>
      <c r="C6568" t="s">
        <v>22572</v>
      </c>
      <c r="D6568" t="s">
        <v>21</v>
      </c>
      <c r="E6568" t="s">
        <v>16</v>
      </c>
      <c r="F6568">
        <v>28204</v>
      </c>
      <c r="G6568">
        <v>35.225293000000001</v>
      </c>
      <c r="H6568">
        <v>-80.821427999999997</v>
      </c>
      <c r="I6568">
        <v>4.5</v>
      </c>
      <c r="J6568">
        <v>88</v>
      </c>
      <c r="K6568">
        <v>1</v>
      </c>
      <c r="L6568" t="s">
        <v>22573</v>
      </c>
    </row>
    <row r="6569" spans="1:12" x14ac:dyDescent="0.2">
      <c r="A6569" t="s">
        <v>22574</v>
      </c>
      <c r="B6569" t="s">
        <v>22575</v>
      </c>
      <c r="C6569" t="s">
        <v>22576</v>
      </c>
      <c r="D6569" t="s">
        <v>15</v>
      </c>
      <c r="E6569" t="s">
        <v>16</v>
      </c>
      <c r="F6569">
        <v>28031</v>
      </c>
      <c r="G6569">
        <v>35.485422200000002</v>
      </c>
      <c r="H6569">
        <v>-80.873191899999995</v>
      </c>
      <c r="I6569">
        <v>1.5</v>
      </c>
      <c r="J6569">
        <v>9</v>
      </c>
      <c r="K6569">
        <v>1</v>
      </c>
      <c r="L6569" t="s">
        <v>260</v>
      </c>
    </row>
    <row r="6570" spans="1:12" x14ac:dyDescent="0.2">
      <c r="A6570" t="s">
        <v>22577</v>
      </c>
      <c r="B6570" t="s">
        <v>6462</v>
      </c>
      <c r="C6570" t="s">
        <v>22578</v>
      </c>
      <c r="D6570" t="s">
        <v>21</v>
      </c>
      <c r="E6570" t="s">
        <v>16</v>
      </c>
      <c r="F6570">
        <v>28210</v>
      </c>
      <c r="G6570">
        <v>35.287571999999997</v>
      </c>
      <c r="H6570">
        <v>-80.760694000000001</v>
      </c>
      <c r="I6570">
        <v>2.5</v>
      </c>
      <c r="J6570">
        <v>39</v>
      </c>
      <c r="K6570">
        <v>1</v>
      </c>
      <c r="L6570" t="s">
        <v>22579</v>
      </c>
    </row>
    <row r="6571" spans="1:12" x14ac:dyDescent="0.2">
      <c r="A6571" t="s">
        <v>22580</v>
      </c>
      <c r="B6571" t="s">
        <v>22581</v>
      </c>
      <c r="C6571" t="s">
        <v>22582</v>
      </c>
      <c r="D6571" t="s">
        <v>697</v>
      </c>
      <c r="E6571" t="s">
        <v>16</v>
      </c>
      <c r="F6571">
        <v>28037</v>
      </c>
      <c r="G6571">
        <v>35.437883999999997</v>
      </c>
      <c r="H6571">
        <v>-81.006858100000002</v>
      </c>
      <c r="I6571">
        <v>3</v>
      </c>
      <c r="J6571">
        <v>4</v>
      </c>
      <c r="K6571">
        <v>0</v>
      </c>
      <c r="L6571" t="s">
        <v>2029</v>
      </c>
    </row>
    <row r="6572" spans="1:12" x14ac:dyDescent="0.2">
      <c r="A6572" t="s">
        <v>22583</v>
      </c>
      <c r="B6572" t="s">
        <v>22584</v>
      </c>
      <c r="C6572" t="s">
        <v>805</v>
      </c>
      <c r="D6572" t="s">
        <v>21</v>
      </c>
      <c r="E6572" t="s">
        <v>16</v>
      </c>
      <c r="F6572">
        <v>28269</v>
      </c>
      <c r="G6572">
        <v>35.221392573999999</v>
      </c>
      <c r="H6572">
        <v>-80.943514871999994</v>
      </c>
      <c r="I6572">
        <v>1</v>
      </c>
      <c r="J6572">
        <v>3</v>
      </c>
      <c r="K6572">
        <v>1</v>
      </c>
      <c r="L6572" t="s">
        <v>22585</v>
      </c>
    </row>
    <row r="6573" spans="1:12" x14ac:dyDescent="0.2">
      <c r="A6573" t="s">
        <v>22586</v>
      </c>
      <c r="B6573" t="s">
        <v>22587</v>
      </c>
      <c r="C6573" t="s">
        <v>22588</v>
      </c>
      <c r="D6573" t="s">
        <v>601</v>
      </c>
      <c r="E6573" t="s">
        <v>16</v>
      </c>
      <c r="F6573">
        <v>28081</v>
      </c>
      <c r="G6573">
        <v>35.474930999999998</v>
      </c>
      <c r="H6573">
        <v>-80.624496399999998</v>
      </c>
      <c r="I6573">
        <v>4</v>
      </c>
      <c r="J6573">
        <v>4</v>
      </c>
      <c r="K6573">
        <v>1</v>
      </c>
      <c r="L6573" t="s">
        <v>22589</v>
      </c>
    </row>
    <row r="6574" spans="1:12" x14ac:dyDescent="0.2">
      <c r="A6574" t="s">
        <v>22590</v>
      </c>
      <c r="B6574" t="s">
        <v>22591</v>
      </c>
      <c r="C6574" t="s">
        <v>9002</v>
      </c>
      <c r="D6574" t="s">
        <v>21</v>
      </c>
      <c r="E6574" t="s">
        <v>16</v>
      </c>
      <c r="F6574">
        <v>28227</v>
      </c>
      <c r="G6574">
        <v>35.203451100000002</v>
      </c>
      <c r="H6574">
        <v>-80.721612300000004</v>
      </c>
      <c r="I6574">
        <v>3.5</v>
      </c>
      <c r="J6574">
        <v>200</v>
      </c>
      <c r="K6574">
        <v>0</v>
      </c>
      <c r="L6574" t="s">
        <v>22592</v>
      </c>
    </row>
    <row r="6575" spans="1:12" x14ac:dyDescent="0.2">
      <c r="A6575" t="s">
        <v>22593</v>
      </c>
      <c r="B6575" t="s">
        <v>22594</v>
      </c>
      <c r="C6575" t="s">
        <v>22595</v>
      </c>
      <c r="D6575" t="s">
        <v>21</v>
      </c>
      <c r="E6575" t="s">
        <v>16</v>
      </c>
      <c r="F6575">
        <v>28211</v>
      </c>
      <c r="G6575">
        <v>35.178907700000003</v>
      </c>
      <c r="H6575">
        <v>-80.800186800000006</v>
      </c>
      <c r="I6575">
        <v>4.5</v>
      </c>
      <c r="J6575">
        <v>28</v>
      </c>
      <c r="K6575">
        <v>1</v>
      </c>
      <c r="L6575" t="s">
        <v>20553</v>
      </c>
    </row>
    <row r="6576" spans="1:12" x14ac:dyDescent="0.2">
      <c r="A6576" t="s">
        <v>22596</v>
      </c>
      <c r="B6576" t="s">
        <v>22597</v>
      </c>
      <c r="C6576" t="s">
        <v>22598</v>
      </c>
      <c r="D6576" t="s">
        <v>21</v>
      </c>
      <c r="E6576" t="s">
        <v>16</v>
      </c>
      <c r="F6576">
        <v>28204</v>
      </c>
      <c r="G6576">
        <v>35.214770999999999</v>
      </c>
      <c r="H6576">
        <v>-80.838460999999995</v>
      </c>
      <c r="I6576">
        <v>3</v>
      </c>
      <c r="J6576">
        <v>13</v>
      </c>
      <c r="K6576">
        <v>1</v>
      </c>
      <c r="L6576" t="s">
        <v>2679</v>
      </c>
    </row>
    <row r="6577" spans="1:12" x14ac:dyDescent="0.2">
      <c r="A6577" t="s">
        <v>22599</v>
      </c>
      <c r="B6577" t="s">
        <v>22600</v>
      </c>
      <c r="C6577" t="s">
        <v>22601</v>
      </c>
      <c r="D6577" t="s">
        <v>21</v>
      </c>
      <c r="E6577" t="s">
        <v>16</v>
      </c>
      <c r="F6577">
        <v>28217</v>
      </c>
      <c r="G6577">
        <v>35.1625248</v>
      </c>
      <c r="H6577">
        <v>-80.887370000000004</v>
      </c>
      <c r="I6577">
        <v>3.5</v>
      </c>
      <c r="J6577">
        <v>9</v>
      </c>
      <c r="K6577">
        <v>1</v>
      </c>
      <c r="L6577" t="s">
        <v>2029</v>
      </c>
    </row>
    <row r="6578" spans="1:12" x14ac:dyDescent="0.2">
      <c r="A6578" t="s">
        <v>22602</v>
      </c>
      <c r="B6578" t="s">
        <v>22603</v>
      </c>
      <c r="C6578" t="s">
        <v>22604</v>
      </c>
      <c r="D6578" t="s">
        <v>21</v>
      </c>
      <c r="E6578" t="s">
        <v>16</v>
      </c>
      <c r="F6578">
        <v>28203</v>
      </c>
      <c r="G6578">
        <v>35.203255499999997</v>
      </c>
      <c r="H6578">
        <v>-80.863940200000002</v>
      </c>
      <c r="I6578">
        <v>3.5</v>
      </c>
      <c r="J6578">
        <v>415</v>
      </c>
      <c r="K6578">
        <v>1</v>
      </c>
      <c r="L6578" t="s">
        <v>22605</v>
      </c>
    </row>
    <row r="6579" spans="1:12" x14ac:dyDescent="0.2">
      <c r="A6579" t="s">
        <v>22606</v>
      </c>
      <c r="B6579" t="s">
        <v>3088</v>
      </c>
      <c r="C6579" t="s">
        <v>22607</v>
      </c>
      <c r="D6579" t="s">
        <v>21</v>
      </c>
      <c r="E6579" t="s">
        <v>16</v>
      </c>
      <c r="F6579">
        <v>28203</v>
      </c>
      <c r="G6579">
        <v>35.2065853</v>
      </c>
      <c r="H6579">
        <v>-80.860949599999998</v>
      </c>
      <c r="I6579">
        <v>4</v>
      </c>
      <c r="J6579">
        <v>50</v>
      </c>
      <c r="K6579">
        <v>0</v>
      </c>
      <c r="L6579" t="s">
        <v>22608</v>
      </c>
    </row>
    <row r="6580" spans="1:12" x14ac:dyDescent="0.2">
      <c r="A6580" t="s">
        <v>22609</v>
      </c>
      <c r="B6580" t="s">
        <v>22610</v>
      </c>
      <c r="C6580" t="s">
        <v>22611</v>
      </c>
      <c r="D6580" t="s">
        <v>21</v>
      </c>
      <c r="E6580" t="s">
        <v>16</v>
      </c>
      <c r="F6580">
        <v>28213</v>
      </c>
      <c r="G6580">
        <v>35.298095000000004</v>
      </c>
      <c r="H6580">
        <v>-80.735999000000007</v>
      </c>
      <c r="I6580">
        <v>4.5</v>
      </c>
      <c r="J6580">
        <v>3</v>
      </c>
      <c r="K6580">
        <v>0</v>
      </c>
      <c r="L6580" t="s">
        <v>22612</v>
      </c>
    </row>
    <row r="6581" spans="1:12" x14ac:dyDescent="0.2">
      <c r="A6581" t="s">
        <v>22613</v>
      </c>
      <c r="B6581" t="s">
        <v>22614</v>
      </c>
      <c r="C6581" t="s">
        <v>22615</v>
      </c>
      <c r="D6581" t="s">
        <v>21</v>
      </c>
      <c r="E6581" t="s">
        <v>16</v>
      </c>
      <c r="F6581">
        <v>28205</v>
      </c>
      <c r="G6581">
        <v>35.219690499999999</v>
      </c>
      <c r="H6581">
        <v>-80.800987199999994</v>
      </c>
      <c r="I6581">
        <v>5</v>
      </c>
      <c r="J6581">
        <v>11</v>
      </c>
      <c r="K6581">
        <v>1</v>
      </c>
      <c r="L6581" t="s">
        <v>8536</v>
      </c>
    </row>
    <row r="6582" spans="1:12" x14ac:dyDescent="0.2">
      <c r="A6582" t="s">
        <v>22616</v>
      </c>
      <c r="B6582" t="s">
        <v>22617</v>
      </c>
      <c r="C6582" t="s">
        <v>22618</v>
      </c>
      <c r="D6582" t="s">
        <v>21</v>
      </c>
      <c r="E6582" t="s">
        <v>16</v>
      </c>
      <c r="F6582">
        <v>28203</v>
      </c>
      <c r="G6582">
        <v>35.217016000000001</v>
      </c>
      <c r="H6582">
        <v>-80.856803999999997</v>
      </c>
      <c r="I6582">
        <v>4</v>
      </c>
      <c r="J6582">
        <v>61</v>
      </c>
      <c r="K6582">
        <v>1</v>
      </c>
      <c r="L6582" t="s">
        <v>22619</v>
      </c>
    </row>
    <row r="6583" spans="1:12" x14ac:dyDescent="0.2">
      <c r="A6583" t="s">
        <v>22620</v>
      </c>
      <c r="B6583" t="s">
        <v>22621</v>
      </c>
      <c r="C6583" t="s">
        <v>22622</v>
      </c>
      <c r="D6583" t="s">
        <v>21</v>
      </c>
      <c r="E6583" t="s">
        <v>16</v>
      </c>
      <c r="F6583">
        <v>28227</v>
      </c>
      <c r="G6583">
        <v>35.143450000000001</v>
      </c>
      <c r="H6583">
        <v>-80.724805000000003</v>
      </c>
      <c r="I6583">
        <v>4</v>
      </c>
      <c r="J6583">
        <v>19</v>
      </c>
      <c r="K6583">
        <v>1</v>
      </c>
      <c r="L6583" t="s">
        <v>22623</v>
      </c>
    </row>
    <row r="6584" spans="1:12" x14ac:dyDescent="0.2">
      <c r="A6584" t="s">
        <v>22624</v>
      </c>
      <c r="B6584" t="s">
        <v>22625</v>
      </c>
      <c r="C6584" t="s">
        <v>22626</v>
      </c>
      <c r="D6584" t="s">
        <v>21</v>
      </c>
      <c r="E6584" t="s">
        <v>16</v>
      </c>
      <c r="F6584">
        <v>28214</v>
      </c>
      <c r="G6584">
        <v>35.227046899999998</v>
      </c>
      <c r="H6584">
        <v>-80.996953599999998</v>
      </c>
      <c r="I6584">
        <v>4</v>
      </c>
      <c r="J6584">
        <v>6</v>
      </c>
      <c r="K6584">
        <v>1</v>
      </c>
      <c r="L6584" t="s">
        <v>22627</v>
      </c>
    </row>
    <row r="6585" spans="1:12" x14ac:dyDescent="0.2">
      <c r="A6585" t="s">
        <v>22628</v>
      </c>
      <c r="B6585" t="s">
        <v>22629</v>
      </c>
      <c r="C6585" t="s">
        <v>22630</v>
      </c>
      <c r="D6585" t="s">
        <v>21</v>
      </c>
      <c r="E6585" t="s">
        <v>16</v>
      </c>
      <c r="F6585">
        <v>28211</v>
      </c>
      <c r="G6585">
        <v>35.171632099999997</v>
      </c>
      <c r="H6585">
        <v>-80.806417300000007</v>
      </c>
      <c r="I6585">
        <v>4</v>
      </c>
      <c r="J6585">
        <v>4</v>
      </c>
      <c r="K6585">
        <v>1</v>
      </c>
      <c r="L6585" t="s">
        <v>14284</v>
      </c>
    </row>
    <row r="6586" spans="1:12" x14ac:dyDescent="0.2">
      <c r="A6586" t="s">
        <v>22631</v>
      </c>
      <c r="B6586" t="s">
        <v>22632</v>
      </c>
      <c r="C6586" t="s">
        <v>22633</v>
      </c>
      <c r="D6586" t="s">
        <v>21</v>
      </c>
      <c r="E6586" t="s">
        <v>16</v>
      </c>
      <c r="F6586">
        <v>28211</v>
      </c>
      <c r="G6586">
        <v>35.176361300000003</v>
      </c>
      <c r="H6586">
        <v>-80.798205699999997</v>
      </c>
      <c r="I6586">
        <v>3.5</v>
      </c>
      <c r="J6586">
        <v>7</v>
      </c>
      <c r="K6586">
        <v>0</v>
      </c>
      <c r="L6586" t="s">
        <v>22634</v>
      </c>
    </row>
    <row r="6587" spans="1:12" x14ac:dyDescent="0.2">
      <c r="A6587" t="s">
        <v>22635</v>
      </c>
      <c r="B6587" t="s">
        <v>12296</v>
      </c>
      <c r="C6587" t="s">
        <v>22636</v>
      </c>
      <c r="D6587" t="s">
        <v>21</v>
      </c>
      <c r="E6587" t="s">
        <v>16</v>
      </c>
      <c r="F6587">
        <v>28215</v>
      </c>
      <c r="G6587">
        <v>35.249550300000003</v>
      </c>
      <c r="H6587">
        <v>-80.778808900000001</v>
      </c>
      <c r="I6587">
        <v>2.5</v>
      </c>
      <c r="J6587">
        <v>4</v>
      </c>
      <c r="K6587">
        <v>1</v>
      </c>
      <c r="L6587" t="s">
        <v>22637</v>
      </c>
    </row>
    <row r="6588" spans="1:12" x14ac:dyDescent="0.2">
      <c r="A6588" t="s">
        <v>22638</v>
      </c>
      <c r="B6588" t="s">
        <v>22639</v>
      </c>
      <c r="C6588" t="s">
        <v>22640</v>
      </c>
      <c r="D6588" t="s">
        <v>21</v>
      </c>
      <c r="E6588" t="s">
        <v>16</v>
      </c>
      <c r="F6588">
        <v>28205</v>
      </c>
      <c r="G6588">
        <v>35.191775399999997</v>
      </c>
      <c r="H6588">
        <v>-80.778830600000006</v>
      </c>
      <c r="I6588">
        <v>5</v>
      </c>
      <c r="J6588">
        <v>3</v>
      </c>
      <c r="K6588">
        <v>1</v>
      </c>
      <c r="L6588" t="s">
        <v>22641</v>
      </c>
    </row>
    <row r="6589" spans="1:12" x14ac:dyDescent="0.2">
      <c r="A6589" t="s">
        <v>22642</v>
      </c>
      <c r="B6589" t="s">
        <v>22643</v>
      </c>
      <c r="C6589" t="s">
        <v>22644</v>
      </c>
      <c r="D6589" t="s">
        <v>15</v>
      </c>
      <c r="E6589" t="s">
        <v>16</v>
      </c>
      <c r="F6589">
        <v>28031</v>
      </c>
      <c r="G6589">
        <v>35.4650935859</v>
      </c>
      <c r="H6589">
        <v>-80.870732542900001</v>
      </c>
      <c r="I6589">
        <v>3</v>
      </c>
      <c r="J6589">
        <v>98</v>
      </c>
      <c r="K6589">
        <v>1</v>
      </c>
      <c r="L6589" t="s">
        <v>22645</v>
      </c>
    </row>
    <row r="6590" spans="1:12" x14ac:dyDescent="0.2">
      <c r="A6590" t="s">
        <v>22646</v>
      </c>
      <c r="B6590" t="s">
        <v>22647</v>
      </c>
      <c r="C6590" t="s">
        <v>22648</v>
      </c>
      <c r="D6590" t="s">
        <v>643</v>
      </c>
      <c r="E6590" t="s">
        <v>16</v>
      </c>
      <c r="F6590">
        <v>28079</v>
      </c>
      <c r="G6590">
        <v>35.063561920799998</v>
      </c>
      <c r="H6590">
        <v>-80.637797751500003</v>
      </c>
      <c r="I6590">
        <v>3.5</v>
      </c>
      <c r="J6590">
        <v>20</v>
      </c>
      <c r="K6590">
        <v>1</v>
      </c>
      <c r="L6590" t="s">
        <v>22649</v>
      </c>
    </row>
    <row r="6591" spans="1:12" x14ac:dyDescent="0.2">
      <c r="A6591" t="s">
        <v>22650</v>
      </c>
      <c r="B6591" t="s">
        <v>22651</v>
      </c>
      <c r="C6591" t="s">
        <v>22652</v>
      </c>
      <c r="D6591" t="s">
        <v>15</v>
      </c>
      <c r="E6591" t="s">
        <v>16</v>
      </c>
      <c r="F6591">
        <v>28031</v>
      </c>
      <c r="G6591">
        <v>35.486622599999997</v>
      </c>
      <c r="H6591">
        <v>-80.858838300000002</v>
      </c>
      <c r="I6591">
        <v>4.5</v>
      </c>
      <c r="J6591">
        <v>15</v>
      </c>
      <c r="K6591">
        <v>1</v>
      </c>
      <c r="L6591" t="s">
        <v>22653</v>
      </c>
    </row>
    <row r="6592" spans="1:12" x14ac:dyDescent="0.2">
      <c r="A6592" t="s">
        <v>22654</v>
      </c>
      <c r="B6592" t="s">
        <v>22655</v>
      </c>
      <c r="C6592" t="s">
        <v>22656</v>
      </c>
      <c r="D6592" t="s">
        <v>21</v>
      </c>
      <c r="E6592" t="s">
        <v>16</v>
      </c>
      <c r="F6592">
        <v>28277</v>
      </c>
      <c r="G6592">
        <v>35.069707880999999</v>
      </c>
      <c r="H6592">
        <v>-80.842526829999997</v>
      </c>
      <c r="I6592">
        <v>3.5</v>
      </c>
      <c r="J6592">
        <v>3</v>
      </c>
      <c r="K6592">
        <v>0</v>
      </c>
      <c r="L6592" t="s">
        <v>22657</v>
      </c>
    </row>
    <row r="6593" spans="1:12" x14ac:dyDescent="0.2">
      <c r="A6593" t="s">
        <v>22658</v>
      </c>
      <c r="B6593" t="s">
        <v>22659</v>
      </c>
      <c r="C6593" t="s">
        <v>22660</v>
      </c>
      <c r="D6593" t="s">
        <v>643</v>
      </c>
      <c r="E6593" t="s">
        <v>16</v>
      </c>
      <c r="F6593">
        <v>28079</v>
      </c>
      <c r="G6593">
        <v>35.068953</v>
      </c>
      <c r="H6593">
        <v>-80.678809000000001</v>
      </c>
      <c r="I6593">
        <v>4.5</v>
      </c>
      <c r="J6593">
        <v>101</v>
      </c>
      <c r="K6593">
        <v>1</v>
      </c>
      <c r="L6593" t="s">
        <v>22661</v>
      </c>
    </row>
    <row r="6594" spans="1:12" x14ac:dyDescent="0.2">
      <c r="A6594" t="s">
        <v>22662</v>
      </c>
      <c r="B6594" t="s">
        <v>22663</v>
      </c>
      <c r="C6594" t="s">
        <v>22664</v>
      </c>
      <c r="D6594" t="s">
        <v>26</v>
      </c>
      <c r="E6594" t="s">
        <v>16</v>
      </c>
      <c r="F6594">
        <v>28078</v>
      </c>
      <c r="G6594">
        <v>35.357677299999999</v>
      </c>
      <c r="H6594">
        <v>-80.894204999999999</v>
      </c>
      <c r="I6594">
        <v>4.5</v>
      </c>
      <c r="J6594">
        <v>3</v>
      </c>
      <c r="K6594">
        <v>1</v>
      </c>
      <c r="L6594" t="s">
        <v>22665</v>
      </c>
    </row>
    <row r="6595" spans="1:12" x14ac:dyDescent="0.2">
      <c r="A6595" t="s">
        <v>22666</v>
      </c>
      <c r="B6595" t="s">
        <v>22667</v>
      </c>
      <c r="C6595" t="s">
        <v>22668</v>
      </c>
      <c r="D6595" t="s">
        <v>21</v>
      </c>
      <c r="E6595" t="s">
        <v>16</v>
      </c>
      <c r="F6595">
        <v>28269</v>
      </c>
      <c r="G6595">
        <v>35.315328000000001</v>
      </c>
      <c r="H6595">
        <v>-80.783821000000003</v>
      </c>
      <c r="I6595">
        <v>2</v>
      </c>
      <c r="J6595">
        <v>3</v>
      </c>
      <c r="K6595">
        <v>1</v>
      </c>
      <c r="L6595" t="s">
        <v>901</v>
      </c>
    </row>
    <row r="6596" spans="1:12" x14ac:dyDescent="0.2">
      <c r="A6596" t="s">
        <v>22669</v>
      </c>
      <c r="B6596" t="s">
        <v>18717</v>
      </c>
      <c r="C6596" t="s">
        <v>22670</v>
      </c>
      <c r="D6596" t="s">
        <v>21</v>
      </c>
      <c r="E6596" t="s">
        <v>16</v>
      </c>
      <c r="F6596">
        <v>28217</v>
      </c>
      <c r="G6596">
        <v>35.142910100000002</v>
      </c>
      <c r="H6596">
        <v>-80.906798499999994</v>
      </c>
      <c r="I6596">
        <v>3</v>
      </c>
      <c r="J6596">
        <v>10</v>
      </c>
      <c r="K6596">
        <v>0</v>
      </c>
      <c r="L6596" t="s">
        <v>1547</v>
      </c>
    </row>
    <row r="6597" spans="1:12" x14ac:dyDescent="0.2">
      <c r="A6597" t="s">
        <v>22671</v>
      </c>
      <c r="B6597" t="s">
        <v>22672</v>
      </c>
      <c r="C6597" t="s">
        <v>22673</v>
      </c>
      <c r="D6597" t="s">
        <v>21</v>
      </c>
      <c r="E6597" t="s">
        <v>16</v>
      </c>
      <c r="F6597">
        <v>28207</v>
      </c>
      <c r="G6597">
        <v>35.183541732899997</v>
      </c>
      <c r="H6597">
        <v>-80.820853652799997</v>
      </c>
      <c r="I6597">
        <v>4</v>
      </c>
      <c r="J6597">
        <v>3</v>
      </c>
      <c r="K6597">
        <v>1</v>
      </c>
      <c r="L6597" t="s">
        <v>22674</v>
      </c>
    </row>
    <row r="6598" spans="1:12" x14ac:dyDescent="0.2">
      <c r="A6598" t="s">
        <v>22675</v>
      </c>
      <c r="B6598" t="s">
        <v>22676</v>
      </c>
      <c r="C6598" t="s">
        <v>22677</v>
      </c>
      <c r="D6598" t="s">
        <v>21</v>
      </c>
      <c r="E6598" t="s">
        <v>16</v>
      </c>
      <c r="F6598">
        <v>28205</v>
      </c>
      <c r="G6598">
        <v>35.2199873</v>
      </c>
      <c r="H6598">
        <v>-80.804318899999998</v>
      </c>
      <c r="I6598">
        <v>3</v>
      </c>
      <c r="J6598">
        <v>3</v>
      </c>
      <c r="K6598">
        <v>1</v>
      </c>
      <c r="L6598" t="s">
        <v>22678</v>
      </c>
    </row>
    <row r="6599" spans="1:12" x14ac:dyDescent="0.2">
      <c r="A6599" t="s">
        <v>22679</v>
      </c>
      <c r="B6599" t="s">
        <v>22680</v>
      </c>
      <c r="C6599" t="s">
        <v>22681</v>
      </c>
      <c r="D6599" t="s">
        <v>21</v>
      </c>
      <c r="E6599" t="s">
        <v>16</v>
      </c>
      <c r="F6599">
        <v>28273</v>
      </c>
      <c r="G6599">
        <v>35.137639</v>
      </c>
      <c r="H6599">
        <v>-80.931890999999993</v>
      </c>
      <c r="I6599">
        <v>1</v>
      </c>
      <c r="J6599">
        <v>3</v>
      </c>
      <c r="K6599">
        <v>1</v>
      </c>
      <c r="L6599" t="s">
        <v>19064</v>
      </c>
    </row>
    <row r="6600" spans="1:12" x14ac:dyDescent="0.2">
      <c r="A6600" t="s">
        <v>22682</v>
      </c>
      <c r="B6600" t="s">
        <v>22683</v>
      </c>
      <c r="C6600" t="s">
        <v>19370</v>
      </c>
      <c r="D6600" t="s">
        <v>21</v>
      </c>
      <c r="E6600" t="s">
        <v>16</v>
      </c>
      <c r="F6600">
        <v>28202</v>
      </c>
      <c r="G6600">
        <v>35.220603300000001</v>
      </c>
      <c r="H6600">
        <v>-80.846255200000002</v>
      </c>
      <c r="I6600">
        <v>4</v>
      </c>
      <c r="J6600">
        <v>5</v>
      </c>
      <c r="K6600">
        <v>1</v>
      </c>
      <c r="L6600" t="s">
        <v>22684</v>
      </c>
    </row>
    <row r="6601" spans="1:12" x14ac:dyDescent="0.2">
      <c r="A6601" t="s">
        <v>22685</v>
      </c>
      <c r="B6601" t="s">
        <v>22686</v>
      </c>
      <c r="C6601" t="s">
        <v>22687</v>
      </c>
      <c r="D6601" t="s">
        <v>295</v>
      </c>
      <c r="E6601" t="s">
        <v>16</v>
      </c>
      <c r="F6601">
        <v>28134</v>
      </c>
      <c r="G6601">
        <v>35.082645999999997</v>
      </c>
      <c r="H6601">
        <v>-80.885621999999998</v>
      </c>
      <c r="I6601">
        <v>3.5</v>
      </c>
      <c r="J6601">
        <v>141</v>
      </c>
      <c r="K6601">
        <v>1</v>
      </c>
      <c r="L6601" t="s">
        <v>22688</v>
      </c>
    </row>
    <row r="6602" spans="1:12" x14ac:dyDescent="0.2">
      <c r="A6602" t="s">
        <v>22689</v>
      </c>
      <c r="B6602" t="s">
        <v>22690</v>
      </c>
      <c r="C6602" t="s">
        <v>22691</v>
      </c>
      <c r="D6602" t="s">
        <v>21</v>
      </c>
      <c r="E6602" t="s">
        <v>16</v>
      </c>
      <c r="F6602">
        <v>28203</v>
      </c>
      <c r="G6602">
        <v>35.207302599999998</v>
      </c>
      <c r="H6602">
        <v>-80.851055200000005</v>
      </c>
      <c r="I6602">
        <v>2.5</v>
      </c>
      <c r="J6602">
        <v>3</v>
      </c>
      <c r="K6602">
        <v>1</v>
      </c>
      <c r="L6602" t="s">
        <v>22692</v>
      </c>
    </row>
    <row r="6603" spans="1:12" x14ac:dyDescent="0.2">
      <c r="A6603" t="s">
        <v>22693</v>
      </c>
      <c r="B6603" t="s">
        <v>22694</v>
      </c>
      <c r="C6603" t="s">
        <v>22695</v>
      </c>
      <c r="D6603" t="s">
        <v>697</v>
      </c>
      <c r="E6603" t="s">
        <v>16</v>
      </c>
      <c r="F6603">
        <v>28037</v>
      </c>
      <c r="G6603">
        <v>35.448048999999997</v>
      </c>
      <c r="H6603">
        <v>-80.995504999999994</v>
      </c>
      <c r="I6603">
        <v>2.5</v>
      </c>
      <c r="J6603">
        <v>8</v>
      </c>
      <c r="K6603">
        <v>1</v>
      </c>
      <c r="L6603" t="s">
        <v>22696</v>
      </c>
    </row>
    <row r="6604" spans="1:12" x14ac:dyDescent="0.2">
      <c r="A6604" t="s">
        <v>22697</v>
      </c>
      <c r="B6604" t="s">
        <v>22698</v>
      </c>
      <c r="C6604" t="s">
        <v>19782</v>
      </c>
      <c r="D6604" t="s">
        <v>21</v>
      </c>
      <c r="E6604" t="s">
        <v>16</v>
      </c>
      <c r="F6604">
        <v>28277</v>
      </c>
      <c r="G6604">
        <v>35.086283999999999</v>
      </c>
      <c r="H6604">
        <v>-80.850639000000001</v>
      </c>
      <c r="I6604">
        <v>3</v>
      </c>
      <c r="J6604">
        <v>14</v>
      </c>
      <c r="K6604">
        <v>0</v>
      </c>
      <c r="L6604" t="s">
        <v>3548</v>
      </c>
    </row>
    <row r="6605" spans="1:12" x14ac:dyDescent="0.2">
      <c r="A6605" t="s">
        <v>22699</v>
      </c>
      <c r="B6605" t="s">
        <v>22700</v>
      </c>
      <c r="C6605" t="s">
        <v>22701</v>
      </c>
      <c r="D6605" t="s">
        <v>30</v>
      </c>
      <c r="E6605" t="s">
        <v>16</v>
      </c>
      <c r="F6605">
        <v>28056</v>
      </c>
      <c r="G6605">
        <v>35.216013500000003</v>
      </c>
      <c r="H6605">
        <v>-81.169345000000007</v>
      </c>
      <c r="I6605">
        <v>4</v>
      </c>
      <c r="J6605">
        <v>39</v>
      </c>
      <c r="K6605">
        <v>1</v>
      </c>
      <c r="L6605" t="s">
        <v>1323</v>
      </c>
    </row>
    <row r="6606" spans="1:12" x14ac:dyDescent="0.2">
      <c r="A6606" t="s">
        <v>22702</v>
      </c>
      <c r="B6606" t="s">
        <v>22703</v>
      </c>
      <c r="C6606" t="s">
        <v>22704</v>
      </c>
      <c r="D6606" t="s">
        <v>21</v>
      </c>
      <c r="E6606" t="s">
        <v>16</v>
      </c>
      <c r="F6606">
        <v>28217</v>
      </c>
      <c r="G6606">
        <v>35.166204999999998</v>
      </c>
      <c r="H6606">
        <v>-80.876446000000001</v>
      </c>
      <c r="I6606">
        <v>3.5</v>
      </c>
      <c r="J6606">
        <v>131</v>
      </c>
      <c r="K6606">
        <v>1</v>
      </c>
      <c r="L6606" t="s">
        <v>22705</v>
      </c>
    </row>
    <row r="6607" spans="1:12" x14ac:dyDescent="0.2">
      <c r="A6607" t="s">
        <v>22706</v>
      </c>
      <c r="B6607" t="s">
        <v>22707</v>
      </c>
      <c r="C6607" t="s">
        <v>12798</v>
      </c>
      <c r="D6607" t="s">
        <v>21</v>
      </c>
      <c r="E6607" t="s">
        <v>16</v>
      </c>
      <c r="F6607">
        <v>28277</v>
      </c>
      <c r="G6607">
        <v>35.095275299999997</v>
      </c>
      <c r="H6607">
        <v>-80.779138099999997</v>
      </c>
      <c r="I6607">
        <v>2</v>
      </c>
      <c r="J6607">
        <v>6</v>
      </c>
      <c r="K6607">
        <v>1</v>
      </c>
      <c r="L6607" t="s">
        <v>14346</v>
      </c>
    </row>
    <row r="6608" spans="1:12" x14ac:dyDescent="0.2">
      <c r="A6608" t="s">
        <v>22708</v>
      </c>
      <c r="B6608" t="s">
        <v>22709</v>
      </c>
      <c r="C6608" t="s">
        <v>22710</v>
      </c>
      <c r="D6608" t="s">
        <v>456</v>
      </c>
      <c r="E6608" t="s">
        <v>16</v>
      </c>
      <c r="F6608">
        <v>28012</v>
      </c>
      <c r="G6608">
        <v>35.252384384400003</v>
      </c>
      <c r="H6608">
        <v>-81.026537863599998</v>
      </c>
      <c r="I6608">
        <v>3.5</v>
      </c>
      <c r="J6608">
        <v>9</v>
      </c>
      <c r="K6608">
        <v>0</v>
      </c>
      <c r="L6608" t="s">
        <v>22711</v>
      </c>
    </row>
    <row r="6609" spans="1:12" x14ac:dyDescent="0.2">
      <c r="A6609" t="s">
        <v>22712</v>
      </c>
      <c r="B6609" t="s">
        <v>22713</v>
      </c>
      <c r="C6609" t="s">
        <v>22714</v>
      </c>
      <c r="D6609" t="s">
        <v>643</v>
      </c>
      <c r="E6609" t="s">
        <v>16</v>
      </c>
      <c r="F6609">
        <v>28079</v>
      </c>
      <c r="G6609">
        <v>35.072138000000002</v>
      </c>
      <c r="H6609">
        <v>-80.641418000000002</v>
      </c>
      <c r="I6609">
        <v>5</v>
      </c>
      <c r="J6609">
        <v>3</v>
      </c>
      <c r="K6609">
        <v>1</v>
      </c>
      <c r="L6609" t="s">
        <v>22715</v>
      </c>
    </row>
    <row r="6610" spans="1:12" x14ac:dyDescent="0.2">
      <c r="A6610" t="s">
        <v>22716</v>
      </c>
      <c r="B6610" t="s">
        <v>314</v>
      </c>
      <c r="C6610" t="s">
        <v>22717</v>
      </c>
      <c r="D6610" t="s">
        <v>62</v>
      </c>
      <c r="E6610" t="s">
        <v>16</v>
      </c>
      <c r="F6610">
        <v>28227</v>
      </c>
      <c r="G6610">
        <v>35.1813571</v>
      </c>
      <c r="H6610">
        <v>-80.644397600000005</v>
      </c>
      <c r="I6610">
        <v>2.5</v>
      </c>
      <c r="J6610">
        <v>5</v>
      </c>
      <c r="K6610">
        <v>1</v>
      </c>
      <c r="L6610" t="s">
        <v>22718</v>
      </c>
    </row>
    <row r="6611" spans="1:12" x14ac:dyDescent="0.2">
      <c r="A6611" t="s">
        <v>22719</v>
      </c>
      <c r="B6611" t="s">
        <v>2666</v>
      </c>
      <c r="C6611" t="s">
        <v>22720</v>
      </c>
      <c r="D6611" t="s">
        <v>21</v>
      </c>
      <c r="E6611" t="s">
        <v>16</v>
      </c>
      <c r="F6611">
        <v>28262</v>
      </c>
      <c r="G6611">
        <v>35.303283</v>
      </c>
      <c r="H6611">
        <v>-80.748650999999995</v>
      </c>
      <c r="I6611">
        <v>1.5</v>
      </c>
      <c r="J6611">
        <v>20</v>
      </c>
      <c r="K6611">
        <v>1</v>
      </c>
      <c r="L6611" t="s">
        <v>22721</v>
      </c>
    </row>
    <row r="6612" spans="1:12" x14ac:dyDescent="0.2">
      <c r="A6612" t="s">
        <v>22722</v>
      </c>
      <c r="B6612" t="s">
        <v>22723</v>
      </c>
      <c r="C6612" t="s">
        <v>22724</v>
      </c>
      <c r="D6612" t="s">
        <v>588</v>
      </c>
      <c r="E6612" t="s">
        <v>16</v>
      </c>
      <c r="F6612">
        <v>28110</v>
      </c>
      <c r="G6612">
        <v>35.026722499999998</v>
      </c>
      <c r="H6612">
        <v>-80.584999800000006</v>
      </c>
      <c r="I6612">
        <v>3.5</v>
      </c>
      <c r="J6612">
        <v>23</v>
      </c>
      <c r="K6612">
        <v>1</v>
      </c>
      <c r="L6612" t="s">
        <v>10815</v>
      </c>
    </row>
    <row r="6613" spans="1:12" x14ac:dyDescent="0.2">
      <c r="A6613" t="s">
        <v>22725</v>
      </c>
      <c r="B6613" t="s">
        <v>22726</v>
      </c>
      <c r="C6613" t="s">
        <v>22727</v>
      </c>
      <c r="D6613" t="s">
        <v>21</v>
      </c>
      <c r="E6613" t="s">
        <v>16</v>
      </c>
      <c r="F6613">
        <v>28277</v>
      </c>
      <c r="G6613">
        <v>35.064123000000002</v>
      </c>
      <c r="H6613">
        <v>-80.787702600000003</v>
      </c>
      <c r="I6613">
        <v>4.5</v>
      </c>
      <c r="J6613">
        <v>53</v>
      </c>
      <c r="K6613">
        <v>1</v>
      </c>
      <c r="L6613" t="s">
        <v>22728</v>
      </c>
    </row>
    <row r="6614" spans="1:12" x14ac:dyDescent="0.2">
      <c r="A6614" t="s">
        <v>22729</v>
      </c>
      <c r="B6614" t="s">
        <v>22730</v>
      </c>
      <c r="C6614" t="s">
        <v>22731</v>
      </c>
      <c r="D6614" t="s">
        <v>39</v>
      </c>
      <c r="E6614" t="s">
        <v>16</v>
      </c>
      <c r="F6614">
        <v>28027</v>
      </c>
      <c r="G6614">
        <v>35.369146000000001</v>
      </c>
      <c r="H6614">
        <v>-80.724345999999997</v>
      </c>
      <c r="I6614">
        <v>2.5</v>
      </c>
      <c r="J6614">
        <v>3</v>
      </c>
      <c r="K6614">
        <v>1</v>
      </c>
      <c r="L6614" t="s">
        <v>12208</v>
      </c>
    </row>
    <row r="6615" spans="1:12" x14ac:dyDescent="0.2">
      <c r="A6615" t="s">
        <v>22732</v>
      </c>
      <c r="B6615" t="s">
        <v>22733</v>
      </c>
      <c r="C6615" t="s">
        <v>22734</v>
      </c>
      <c r="D6615" t="s">
        <v>21</v>
      </c>
      <c r="E6615" t="s">
        <v>16</v>
      </c>
      <c r="F6615">
        <v>28204</v>
      </c>
      <c r="G6615">
        <v>35.221212700000002</v>
      </c>
      <c r="H6615">
        <v>-80.825711499999997</v>
      </c>
      <c r="I6615">
        <v>4</v>
      </c>
      <c r="J6615">
        <v>8</v>
      </c>
      <c r="K6615">
        <v>1</v>
      </c>
      <c r="L6615" t="s">
        <v>22735</v>
      </c>
    </row>
    <row r="6616" spans="1:12" x14ac:dyDescent="0.2">
      <c r="A6616" t="s">
        <v>22736</v>
      </c>
      <c r="B6616" t="s">
        <v>22375</v>
      </c>
      <c r="C6616" t="s">
        <v>22737</v>
      </c>
      <c r="D6616" t="s">
        <v>135</v>
      </c>
      <c r="E6616" t="s">
        <v>16</v>
      </c>
      <c r="F6616">
        <v>28105</v>
      </c>
      <c r="G6616">
        <v>35.124171400000002</v>
      </c>
      <c r="H6616">
        <v>-80.715761099999995</v>
      </c>
      <c r="I6616">
        <v>2.5</v>
      </c>
      <c r="J6616">
        <v>9</v>
      </c>
      <c r="K6616">
        <v>1</v>
      </c>
      <c r="L6616" t="s">
        <v>22738</v>
      </c>
    </row>
    <row r="6617" spans="1:12" x14ac:dyDescent="0.2">
      <c r="A6617" t="s">
        <v>22739</v>
      </c>
      <c r="B6617" t="s">
        <v>856</v>
      </c>
      <c r="C6617" t="s">
        <v>22740</v>
      </c>
      <c r="D6617" t="s">
        <v>643</v>
      </c>
      <c r="E6617" t="s">
        <v>16</v>
      </c>
      <c r="F6617">
        <v>28079</v>
      </c>
      <c r="G6617">
        <v>35.080708199999997</v>
      </c>
      <c r="H6617">
        <v>-80.656777000000005</v>
      </c>
      <c r="I6617">
        <v>2</v>
      </c>
      <c r="J6617">
        <v>10</v>
      </c>
      <c r="K6617">
        <v>1</v>
      </c>
      <c r="L6617" t="s">
        <v>22741</v>
      </c>
    </row>
    <row r="6618" spans="1:12" x14ac:dyDescent="0.2">
      <c r="A6618" t="s">
        <v>22742</v>
      </c>
      <c r="B6618" t="s">
        <v>22743</v>
      </c>
      <c r="C6618" t="s">
        <v>10536</v>
      </c>
      <c r="D6618" t="s">
        <v>21</v>
      </c>
      <c r="E6618" t="s">
        <v>16</v>
      </c>
      <c r="F6618">
        <v>28202</v>
      </c>
      <c r="G6618">
        <v>35.216771999999999</v>
      </c>
      <c r="H6618">
        <v>-80.856674999999996</v>
      </c>
      <c r="I6618">
        <v>1.5</v>
      </c>
      <c r="J6618">
        <v>5</v>
      </c>
      <c r="K6618">
        <v>1</v>
      </c>
      <c r="L6618" t="s">
        <v>5735</v>
      </c>
    </row>
    <row r="6619" spans="1:12" x14ac:dyDescent="0.2">
      <c r="A6619" t="s">
        <v>22744</v>
      </c>
      <c r="B6619" t="s">
        <v>6928</v>
      </c>
      <c r="C6619" t="s">
        <v>22745</v>
      </c>
      <c r="D6619" t="s">
        <v>21</v>
      </c>
      <c r="E6619" t="s">
        <v>16</v>
      </c>
      <c r="F6619">
        <v>28217</v>
      </c>
      <c r="G6619">
        <v>35.162954300000003</v>
      </c>
      <c r="H6619">
        <v>-80.886570399999997</v>
      </c>
      <c r="I6619">
        <v>3</v>
      </c>
      <c r="J6619">
        <v>116</v>
      </c>
      <c r="K6619">
        <v>1</v>
      </c>
      <c r="L6619" t="s">
        <v>22746</v>
      </c>
    </row>
    <row r="6620" spans="1:12" x14ac:dyDescent="0.2">
      <c r="A6620" t="s">
        <v>22747</v>
      </c>
      <c r="B6620" t="s">
        <v>22748</v>
      </c>
      <c r="C6620" t="s">
        <v>22749</v>
      </c>
      <c r="D6620" t="s">
        <v>21</v>
      </c>
      <c r="E6620" t="s">
        <v>16</v>
      </c>
      <c r="F6620">
        <v>28203</v>
      </c>
      <c r="G6620">
        <v>35.208297999999999</v>
      </c>
      <c r="H6620">
        <v>-80.860978000000003</v>
      </c>
      <c r="I6620">
        <v>3.5</v>
      </c>
      <c r="J6620">
        <v>35</v>
      </c>
      <c r="K6620">
        <v>0</v>
      </c>
      <c r="L6620" t="s">
        <v>22750</v>
      </c>
    </row>
    <row r="6621" spans="1:12" x14ac:dyDescent="0.2">
      <c r="A6621" t="s">
        <v>22751</v>
      </c>
      <c r="B6621" t="s">
        <v>2392</v>
      </c>
      <c r="C6621" t="s">
        <v>11472</v>
      </c>
      <c r="D6621" t="s">
        <v>21</v>
      </c>
      <c r="E6621" t="s">
        <v>16</v>
      </c>
      <c r="F6621">
        <v>28215</v>
      </c>
      <c r="G6621">
        <v>35.235658299999997</v>
      </c>
      <c r="H6621">
        <v>-80.735256899999996</v>
      </c>
      <c r="I6621">
        <v>3.5</v>
      </c>
      <c r="J6621">
        <v>20</v>
      </c>
      <c r="K6621">
        <v>1</v>
      </c>
      <c r="L6621" t="s">
        <v>1353</v>
      </c>
    </row>
    <row r="6622" spans="1:12" x14ac:dyDescent="0.2">
      <c r="A6622" t="s">
        <v>22752</v>
      </c>
      <c r="B6622" t="s">
        <v>22753</v>
      </c>
      <c r="C6622" t="s">
        <v>7563</v>
      </c>
      <c r="D6622" t="s">
        <v>21</v>
      </c>
      <c r="E6622" t="s">
        <v>16</v>
      </c>
      <c r="F6622">
        <v>28213</v>
      </c>
      <c r="G6622">
        <v>35.307129000000003</v>
      </c>
      <c r="H6622">
        <v>-80.720898000000005</v>
      </c>
      <c r="I6622">
        <v>3.5</v>
      </c>
      <c r="J6622">
        <v>7</v>
      </c>
      <c r="K6622">
        <v>0</v>
      </c>
      <c r="L6622" t="s">
        <v>22754</v>
      </c>
    </row>
    <row r="6623" spans="1:12" x14ac:dyDescent="0.2">
      <c r="A6623" t="s">
        <v>22755</v>
      </c>
      <c r="B6623" t="s">
        <v>22756</v>
      </c>
      <c r="C6623" t="s">
        <v>22757</v>
      </c>
      <c r="D6623" t="s">
        <v>239</v>
      </c>
      <c r="E6623" t="s">
        <v>16</v>
      </c>
      <c r="F6623">
        <v>28173</v>
      </c>
      <c r="G6623">
        <v>34.943668000000002</v>
      </c>
      <c r="H6623">
        <v>-80.753161000000006</v>
      </c>
      <c r="I6623">
        <v>5</v>
      </c>
      <c r="J6623">
        <v>4</v>
      </c>
      <c r="K6623">
        <v>1</v>
      </c>
      <c r="L6623" t="s">
        <v>22758</v>
      </c>
    </row>
    <row r="6624" spans="1:12" x14ac:dyDescent="0.2">
      <c r="A6624" t="s">
        <v>22759</v>
      </c>
      <c r="B6624" t="s">
        <v>1178</v>
      </c>
      <c r="C6624" t="s">
        <v>22760</v>
      </c>
      <c r="D6624" t="s">
        <v>21</v>
      </c>
      <c r="E6624" t="s">
        <v>16</v>
      </c>
      <c r="F6624">
        <v>28203</v>
      </c>
      <c r="G6624">
        <v>35.2106342298</v>
      </c>
      <c r="H6624">
        <v>-80.858353809099995</v>
      </c>
      <c r="I6624">
        <v>3</v>
      </c>
      <c r="J6624">
        <v>38</v>
      </c>
      <c r="K6624">
        <v>1</v>
      </c>
      <c r="L6624" t="s">
        <v>22761</v>
      </c>
    </row>
    <row r="6625" spans="1:12" x14ac:dyDescent="0.2">
      <c r="A6625" t="s">
        <v>22762</v>
      </c>
      <c r="B6625" t="s">
        <v>22763</v>
      </c>
      <c r="C6625" t="s">
        <v>13217</v>
      </c>
      <c r="D6625" t="s">
        <v>21</v>
      </c>
      <c r="E6625" t="s">
        <v>16</v>
      </c>
      <c r="F6625">
        <v>28273</v>
      </c>
      <c r="G6625">
        <v>35.134334564200003</v>
      </c>
      <c r="H6625">
        <v>-80.893348693799993</v>
      </c>
      <c r="I6625">
        <v>2.5</v>
      </c>
      <c r="J6625">
        <v>3</v>
      </c>
      <c r="K6625">
        <v>1</v>
      </c>
      <c r="L6625" t="s">
        <v>22764</v>
      </c>
    </row>
    <row r="6626" spans="1:12" x14ac:dyDescent="0.2">
      <c r="A6626" t="s">
        <v>22765</v>
      </c>
      <c r="B6626" t="s">
        <v>1093</v>
      </c>
      <c r="C6626" t="s">
        <v>22766</v>
      </c>
      <c r="D6626" t="s">
        <v>21</v>
      </c>
      <c r="E6626" t="s">
        <v>16</v>
      </c>
      <c r="F6626">
        <v>28210</v>
      </c>
      <c r="G6626">
        <v>35.093395600000001</v>
      </c>
      <c r="H6626">
        <v>-80.858442800000006</v>
      </c>
      <c r="I6626">
        <v>3</v>
      </c>
      <c r="J6626">
        <v>6</v>
      </c>
      <c r="K6626">
        <v>0</v>
      </c>
      <c r="L6626" t="s">
        <v>12342</v>
      </c>
    </row>
    <row r="6627" spans="1:12" x14ac:dyDescent="0.2">
      <c r="A6627" t="s">
        <v>22767</v>
      </c>
      <c r="B6627" t="s">
        <v>21721</v>
      </c>
      <c r="C6627" t="s">
        <v>22768</v>
      </c>
      <c r="D6627" t="s">
        <v>39</v>
      </c>
      <c r="E6627" t="s">
        <v>16</v>
      </c>
      <c r="F6627">
        <v>28027</v>
      </c>
      <c r="G6627">
        <v>35.370589199999998</v>
      </c>
      <c r="H6627">
        <v>-80.726155599999998</v>
      </c>
      <c r="I6627">
        <v>4</v>
      </c>
      <c r="J6627">
        <v>50</v>
      </c>
      <c r="K6627">
        <v>0</v>
      </c>
      <c r="L6627" t="s">
        <v>1091</v>
      </c>
    </row>
    <row r="6628" spans="1:12" x14ac:dyDescent="0.2">
      <c r="A6628" t="s">
        <v>22769</v>
      </c>
      <c r="B6628" t="s">
        <v>446</v>
      </c>
      <c r="C6628" t="s">
        <v>14820</v>
      </c>
      <c r="D6628" t="s">
        <v>21</v>
      </c>
      <c r="E6628" t="s">
        <v>16</v>
      </c>
      <c r="F6628">
        <v>28273</v>
      </c>
      <c r="G6628">
        <v>35.103145452699998</v>
      </c>
      <c r="H6628">
        <v>-80.986290931400006</v>
      </c>
      <c r="I6628">
        <v>4</v>
      </c>
      <c r="J6628">
        <v>18</v>
      </c>
      <c r="K6628">
        <v>0</v>
      </c>
      <c r="L6628" t="s">
        <v>1997</v>
      </c>
    </row>
    <row r="6629" spans="1:12" x14ac:dyDescent="0.2">
      <c r="A6629" t="s">
        <v>22770</v>
      </c>
      <c r="B6629" t="s">
        <v>2794</v>
      </c>
      <c r="C6629" t="s">
        <v>22771</v>
      </c>
      <c r="D6629" t="s">
        <v>21</v>
      </c>
      <c r="E6629" t="s">
        <v>16</v>
      </c>
      <c r="F6629">
        <v>28203</v>
      </c>
      <c r="G6629">
        <v>35.214206500000003</v>
      </c>
      <c r="H6629">
        <v>-80.857887099999999</v>
      </c>
      <c r="I6629">
        <v>3.5</v>
      </c>
      <c r="J6629">
        <v>51</v>
      </c>
      <c r="K6629">
        <v>1</v>
      </c>
      <c r="L6629" t="s">
        <v>22772</v>
      </c>
    </row>
    <row r="6630" spans="1:12" x14ac:dyDescent="0.2">
      <c r="A6630" t="s">
        <v>22773</v>
      </c>
      <c r="B6630" t="s">
        <v>22774</v>
      </c>
      <c r="C6630" t="s">
        <v>22775</v>
      </c>
      <c r="D6630" t="s">
        <v>21</v>
      </c>
      <c r="E6630" t="s">
        <v>16</v>
      </c>
      <c r="F6630">
        <v>28270</v>
      </c>
      <c r="G6630">
        <v>35.138196399999998</v>
      </c>
      <c r="H6630">
        <v>-80.736815800000002</v>
      </c>
      <c r="I6630">
        <v>5</v>
      </c>
      <c r="J6630">
        <v>9</v>
      </c>
      <c r="K6630">
        <v>1</v>
      </c>
      <c r="L6630" t="s">
        <v>3224</v>
      </c>
    </row>
    <row r="6631" spans="1:12" x14ac:dyDescent="0.2">
      <c r="A6631" t="s">
        <v>22776</v>
      </c>
      <c r="B6631" t="s">
        <v>22777</v>
      </c>
      <c r="C6631" t="s">
        <v>22778</v>
      </c>
      <c r="D6631" t="s">
        <v>21</v>
      </c>
      <c r="E6631" t="s">
        <v>16</v>
      </c>
      <c r="F6631">
        <v>28269</v>
      </c>
      <c r="G6631">
        <v>35.367702484100001</v>
      </c>
      <c r="H6631">
        <v>-80.787406921400006</v>
      </c>
      <c r="I6631">
        <v>3.5</v>
      </c>
      <c r="J6631">
        <v>3</v>
      </c>
      <c r="K6631">
        <v>1</v>
      </c>
      <c r="L6631" t="s">
        <v>22779</v>
      </c>
    </row>
    <row r="6632" spans="1:12" x14ac:dyDescent="0.2">
      <c r="A6632" t="s">
        <v>22780</v>
      </c>
      <c r="B6632" t="s">
        <v>22781</v>
      </c>
      <c r="C6632" t="s">
        <v>22782</v>
      </c>
      <c r="D6632" t="s">
        <v>39</v>
      </c>
      <c r="E6632" t="s">
        <v>16</v>
      </c>
      <c r="F6632">
        <v>28025</v>
      </c>
      <c r="G6632">
        <v>35.422519600000001</v>
      </c>
      <c r="H6632">
        <v>-80.575913999999997</v>
      </c>
      <c r="I6632">
        <v>3.5</v>
      </c>
      <c r="J6632">
        <v>3</v>
      </c>
      <c r="K6632">
        <v>1</v>
      </c>
      <c r="L6632" t="s">
        <v>22783</v>
      </c>
    </row>
    <row r="6633" spans="1:12" x14ac:dyDescent="0.2">
      <c r="A6633" t="s">
        <v>22784</v>
      </c>
      <c r="B6633" t="s">
        <v>22785</v>
      </c>
      <c r="C6633" t="s">
        <v>22786</v>
      </c>
      <c r="D6633" t="s">
        <v>2611</v>
      </c>
      <c r="E6633" t="s">
        <v>16</v>
      </c>
      <c r="F6633">
        <v>28117</v>
      </c>
      <c r="G6633">
        <v>35.541849399999997</v>
      </c>
      <c r="H6633">
        <v>-80.860626300000007</v>
      </c>
      <c r="I6633">
        <v>3.5</v>
      </c>
      <c r="J6633">
        <v>3</v>
      </c>
      <c r="K6633">
        <v>1</v>
      </c>
      <c r="L6633" t="s">
        <v>22787</v>
      </c>
    </row>
    <row r="6634" spans="1:12" x14ac:dyDescent="0.2">
      <c r="A6634" t="s">
        <v>22788</v>
      </c>
      <c r="B6634" t="s">
        <v>446</v>
      </c>
      <c r="C6634" t="s">
        <v>22789</v>
      </c>
      <c r="D6634" t="s">
        <v>22790</v>
      </c>
      <c r="E6634" t="s">
        <v>16</v>
      </c>
      <c r="F6634">
        <v>28216</v>
      </c>
      <c r="G6634">
        <v>35.35248</v>
      </c>
      <c r="H6634">
        <v>-80.850626000000005</v>
      </c>
      <c r="I6634">
        <v>3.5</v>
      </c>
      <c r="J6634">
        <v>15</v>
      </c>
      <c r="K6634">
        <v>1</v>
      </c>
      <c r="L6634" t="s">
        <v>448</v>
      </c>
    </row>
    <row r="6635" spans="1:12" x14ac:dyDescent="0.2">
      <c r="A6635" t="s">
        <v>22791</v>
      </c>
      <c r="B6635" t="s">
        <v>22792</v>
      </c>
      <c r="C6635" t="s">
        <v>22793</v>
      </c>
      <c r="D6635" t="s">
        <v>21</v>
      </c>
      <c r="E6635" t="s">
        <v>16</v>
      </c>
      <c r="F6635">
        <v>28206</v>
      </c>
      <c r="G6635">
        <v>35.246822100000003</v>
      </c>
      <c r="H6635">
        <v>-80.817752100000007</v>
      </c>
      <c r="I6635">
        <v>4</v>
      </c>
      <c r="J6635">
        <v>6</v>
      </c>
      <c r="K6635">
        <v>1</v>
      </c>
      <c r="L6635" t="s">
        <v>22794</v>
      </c>
    </row>
    <row r="6636" spans="1:12" x14ac:dyDescent="0.2">
      <c r="A6636" t="s">
        <v>22795</v>
      </c>
      <c r="B6636" t="s">
        <v>22796</v>
      </c>
      <c r="C6636" t="s">
        <v>22797</v>
      </c>
      <c r="D6636" t="s">
        <v>39</v>
      </c>
      <c r="E6636" t="s">
        <v>16</v>
      </c>
      <c r="F6636">
        <v>28025</v>
      </c>
      <c r="G6636">
        <v>35.446539700000002</v>
      </c>
      <c r="H6636">
        <v>-80.600253800000004</v>
      </c>
      <c r="I6636">
        <v>4.5</v>
      </c>
      <c r="J6636">
        <v>88</v>
      </c>
      <c r="K6636">
        <v>1</v>
      </c>
      <c r="L6636" t="s">
        <v>13735</v>
      </c>
    </row>
    <row r="6637" spans="1:12" x14ac:dyDescent="0.2">
      <c r="A6637" t="s">
        <v>22798</v>
      </c>
      <c r="B6637" t="s">
        <v>10854</v>
      </c>
      <c r="C6637" t="s">
        <v>22799</v>
      </c>
      <c r="D6637" t="s">
        <v>21</v>
      </c>
      <c r="E6637" t="s">
        <v>16</v>
      </c>
      <c r="F6637">
        <v>28217</v>
      </c>
      <c r="G6637">
        <v>35.164758083199999</v>
      </c>
      <c r="H6637">
        <v>-80.8839969502</v>
      </c>
      <c r="I6637">
        <v>1.5</v>
      </c>
      <c r="J6637">
        <v>4</v>
      </c>
      <c r="K6637">
        <v>1</v>
      </c>
      <c r="L6637" t="s">
        <v>4329</v>
      </c>
    </row>
    <row r="6638" spans="1:12" x14ac:dyDescent="0.2">
      <c r="A6638" t="s">
        <v>22800</v>
      </c>
      <c r="B6638" t="s">
        <v>22801</v>
      </c>
      <c r="C6638" t="s">
        <v>3636</v>
      </c>
      <c r="D6638" t="s">
        <v>21</v>
      </c>
      <c r="E6638" t="s">
        <v>16</v>
      </c>
      <c r="F6638">
        <v>28202</v>
      </c>
      <c r="G6638">
        <v>35.225275400000001</v>
      </c>
      <c r="H6638">
        <v>-80.842026799999999</v>
      </c>
      <c r="I6638">
        <v>3</v>
      </c>
      <c r="J6638">
        <v>165</v>
      </c>
      <c r="K6638">
        <v>1</v>
      </c>
      <c r="L6638" t="s">
        <v>3216</v>
      </c>
    </row>
    <row r="6639" spans="1:12" x14ac:dyDescent="0.2">
      <c r="A6639" t="s">
        <v>22802</v>
      </c>
      <c r="B6639" t="s">
        <v>22803</v>
      </c>
      <c r="C6639" t="s">
        <v>22804</v>
      </c>
      <c r="D6639" t="s">
        <v>295</v>
      </c>
      <c r="E6639" t="s">
        <v>16</v>
      </c>
      <c r="F6639">
        <v>28134</v>
      </c>
      <c r="G6639">
        <v>35.111775199999997</v>
      </c>
      <c r="H6639">
        <v>-80.915675500000006</v>
      </c>
      <c r="I6639">
        <v>4</v>
      </c>
      <c r="J6639">
        <v>24</v>
      </c>
      <c r="K6639">
        <v>1</v>
      </c>
      <c r="L6639" t="s">
        <v>22805</v>
      </c>
    </row>
    <row r="6640" spans="1:12" x14ac:dyDescent="0.2">
      <c r="A6640" t="s">
        <v>22806</v>
      </c>
      <c r="B6640" t="s">
        <v>2239</v>
      </c>
      <c r="C6640" t="s">
        <v>18012</v>
      </c>
      <c r="D6640" t="s">
        <v>135</v>
      </c>
      <c r="E6640" t="s">
        <v>16</v>
      </c>
      <c r="F6640">
        <v>28105</v>
      </c>
      <c r="G6640">
        <v>35.122570000000003</v>
      </c>
      <c r="H6640">
        <v>-80.705923999999996</v>
      </c>
      <c r="I6640">
        <v>3</v>
      </c>
      <c r="J6640">
        <v>4</v>
      </c>
      <c r="K6640">
        <v>1</v>
      </c>
      <c r="L6640" t="s">
        <v>22807</v>
      </c>
    </row>
    <row r="6641" spans="1:12" x14ac:dyDescent="0.2">
      <c r="A6641" t="s">
        <v>22808</v>
      </c>
      <c r="B6641" t="s">
        <v>22809</v>
      </c>
      <c r="C6641" t="s">
        <v>22810</v>
      </c>
      <c r="D6641" t="s">
        <v>21</v>
      </c>
      <c r="E6641" t="s">
        <v>16</v>
      </c>
      <c r="F6641">
        <v>28203</v>
      </c>
      <c r="G6641">
        <v>35.201453100000002</v>
      </c>
      <c r="H6641">
        <v>-80.844739500000003</v>
      </c>
      <c r="I6641">
        <v>5</v>
      </c>
      <c r="J6641">
        <v>11</v>
      </c>
      <c r="K6641">
        <v>1</v>
      </c>
      <c r="L6641" t="s">
        <v>4826</v>
      </c>
    </row>
    <row r="6642" spans="1:12" x14ac:dyDescent="0.2">
      <c r="A6642" t="s">
        <v>22811</v>
      </c>
      <c r="B6642" t="s">
        <v>22812</v>
      </c>
      <c r="C6642" t="s">
        <v>22813</v>
      </c>
      <c r="D6642" t="s">
        <v>21</v>
      </c>
      <c r="E6642" t="s">
        <v>16</v>
      </c>
      <c r="F6642">
        <v>28277</v>
      </c>
      <c r="G6642">
        <v>35.034181670599999</v>
      </c>
      <c r="H6642">
        <v>-80.857041077999995</v>
      </c>
      <c r="I6642">
        <v>1.5</v>
      </c>
      <c r="J6642">
        <v>6</v>
      </c>
      <c r="K6642">
        <v>1</v>
      </c>
      <c r="L6642" t="s">
        <v>565</v>
      </c>
    </row>
    <row r="6643" spans="1:12" x14ac:dyDescent="0.2">
      <c r="A6643" t="s">
        <v>22814</v>
      </c>
      <c r="B6643" t="s">
        <v>22815</v>
      </c>
      <c r="C6643" t="s">
        <v>22816</v>
      </c>
      <c r="D6643" t="s">
        <v>21</v>
      </c>
      <c r="E6643" t="s">
        <v>16</v>
      </c>
      <c r="F6643">
        <v>28269</v>
      </c>
      <c r="G6643">
        <v>35.343051799999998</v>
      </c>
      <c r="H6643">
        <v>-80.769381499999994</v>
      </c>
      <c r="I6643">
        <v>1.5</v>
      </c>
      <c r="J6643">
        <v>3</v>
      </c>
      <c r="K6643">
        <v>1</v>
      </c>
      <c r="L6643" t="s">
        <v>4152</v>
      </c>
    </row>
    <row r="6644" spans="1:12" x14ac:dyDescent="0.2">
      <c r="A6644" t="s">
        <v>22817</v>
      </c>
      <c r="B6644" t="s">
        <v>22818</v>
      </c>
      <c r="C6644" t="s">
        <v>22819</v>
      </c>
      <c r="D6644" t="s">
        <v>30</v>
      </c>
      <c r="E6644" t="s">
        <v>16</v>
      </c>
      <c r="F6644">
        <v>28056</v>
      </c>
      <c r="G6644">
        <v>35.259417999999997</v>
      </c>
      <c r="H6644">
        <v>-81.113397000000006</v>
      </c>
      <c r="I6644">
        <v>3.5</v>
      </c>
      <c r="J6644">
        <v>88</v>
      </c>
      <c r="K6644">
        <v>1</v>
      </c>
      <c r="L6644" t="s">
        <v>1014</v>
      </c>
    </row>
    <row r="6645" spans="1:12" x14ac:dyDescent="0.2">
      <c r="A6645" t="s">
        <v>22820</v>
      </c>
      <c r="B6645" t="s">
        <v>22821</v>
      </c>
      <c r="C6645" t="s">
        <v>22822</v>
      </c>
      <c r="D6645" t="s">
        <v>21</v>
      </c>
      <c r="E6645" t="s">
        <v>16</v>
      </c>
      <c r="F6645">
        <v>28262</v>
      </c>
      <c r="G6645">
        <v>35.340156999999998</v>
      </c>
      <c r="H6645">
        <v>-80.768636999999998</v>
      </c>
      <c r="I6645">
        <v>3.5</v>
      </c>
      <c r="J6645">
        <v>7</v>
      </c>
      <c r="K6645">
        <v>1</v>
      </c>
      <c r="L6645" t="s">
        <v>22823</v>
      </c>
    </row>
    <row r="6646" spans="1:12" x14ac:dyDescent="0.2">
      <c r="A6646" t="s">
        <v>22824</v>
      </c>
      <c r="B6646" t="s">
        <v>22825</v>
      </c>
      <c r="C6646" t="s">
        <v>22826</v>
      </c>
      <c r="D6646" t="s">
        <v>30</v>
      </c>
      <c r="E6646" t="s">
        <v>16</v>
      </c>
      <c r="F6646">
        <v>28054</v>
      </c>
      <c r="G6646">
        <v>35.2793834</v>
      </c>
      <c r="H6646">
        <v>-81.141201100000004</v>
      </c>
      <c r="I6646">
        <v>5</v>
      </c>
      <c r="J6646">
        <v>5</v>
      </c>
      <c r="K6646">
        <v>1</v>
      </c>
      <c r="L6646" t="s">
        <v>2104</v>
      </c>
    </row>
    <row r="6647" spans="1:12" x14ac:dyDescent="0.2">
      <c r="A6647" t="s">
        <v>22827</v>
      </c>
      <c r="B6647" t="s">
        <v>22828</v>
      </c>
      <c r="C6647" t="s">
        <v>22829</v>
      </c>
      <c r="D6647" t="s">
        <v>21</v>
      </c>
      <c r="E6647" t="s">
        <v>16</v>
      </c>
      <c r="F6647">
        <v>28206</v>
      </c>
      <c r="G6647">
        <v>35.271037800000002</v>
      </c>
      <c r="H6647">
        <v>-80.842449599999995</v>
      </c>
      <c r="I6647">
        <v>4</v>
      </c>
      <c r="J6647">
        <v>51</v>
      </c>
      <c r="K6647">
        <v>1</v>
      </c>
      <c r="L6647" t="s">
        <v>22830</v>
      </c>
    </row>
    <row r="6648" spans="1:12" x14ac:dyDescent="0.2">
      <c r="A6648" t="s">
        <v>22831</v>
      </c>
      <c r="B6648" t="s">
        <v>22832</v>
      </c>
      <c r="C6648" t="s">
        <v>22833</v>
      </c>
      <c r="D6648" t="s">
        <v>21</v>
      </c>
      <c r="E6648" t="s">
        <v>16</v>
      </c>
      <c r="F6648">
        <v>28210</v>
      </c>
      <c r="G6648">
        <v>35.146605162199997</v>
      </c>
      <c r="H6648">
        <v>-80.827420932500004</v>
      </c>
      <c r="I6648">
        <v>2.5</v>
      </c>
      <c r="J6648">
        <v>4</v>
      </c>
      <c r="K6648">
        <v>1</v>
      </c>
      <c r="L6648" t="s">
        <v>22834</v>
      </c>
    </row>
    <row r="6649" spans="1:12" x14ac:dyDescent="0.2">
      <c r="A6649" t="s">
        <v>22835</v>
      </c>
      <c r="B6649" t="s">
        <v>121</v>
      </c>
      <c r="C6649" t="s">
        <v>22836</v>
      </c>
      <c r="D6649" t="s">
        <v>30</v>
      </c>
      <c r="E6649" t="s">
        <v>16</v>
      </c>
      <c r="F6649">
        <v>28054</v>
      </c>
      <c r="G6649">
        <v>35.2627229</v>
      </c>
      <c r="H6649">
        <v>-81.156927300000007</v>
      </c>
      <c r="I6649">
        <v>1.5</v>
      </c>
      <c r="J6649">
        <v>7</v>
      </c>
      <c r="K6649">
        <v>0</v>
      </c>
      <c r="L6649" t="s">
        <v>22837</v>
      </c>
    </row>
    <row r="6650" spans="1:12" x14ac:dyDescent="0.2">
      <c r="A6650" t="s">
        <v>22838</v>
      </c>
      <c r="B6650" t="s">
        <v>3106</v>
      </c>
      <c r="C6650" t="s">
        <v>22839</v>
      </c>
      <c r="D6650" t="s">
        <v>588</v>
      </c>
      <c r="E6650" t="s">
        <v>16</v>
      </c>
      <c r="F6650">
        <v>28110</v>
      </c>
      <c r="G6650">
        <v>35.061843400000001</v>
      </c>
      <c r="H6650">
        <v>-80.632940599999998</v>
      </c>
      <c r="I6650">
        <v>4</v>
      </c>
      <c r="J6650">
        <v>5</v>
      </c>
      <c r="K6650">
        <v>1</v>
      </c>
      <c r="L6650" t="s">
        <v>3108</v>
      </c>
    </row>
    <row r="6651" spans="1:12" x14ac:dyDescent="0.2">
      <c r="A6651" t="s">
        <v>22840</v>
      </c>
      <c r="B6651" t="s">
        <v>7303</v>
      </c>
      <c r="C6651" t="s">
        <v>22841</v>
      </c>
      <c r="D6651" t="s">
        <v>39</v>
      </c>
      <c r="E6651" t="s">
        <v>16</v>
      </c>
      <c r="F6651">
        <v>28027</v>
      </c>
      <c r="G6651">
        <v>35.3700689</v>
      </c>
      <c r="H6651">
        <v>-80.723929799999993</v>
      </c>
      <c r="I6651">
        <v>2</v>
      </c>
      <c r="J6651">
        <v>5</v>
      </c>
      <c r="K6651">
        <v>0</v>
      </c>
      <c r="L6651" t="s">
        <v>22842</v>
      </c>
    </row>
    <row r="6652" spans="1:12" x14ac:dyDescent="0.2">
      <c r="A6652" t="s">
        <v>22843</v>
      </c>
      <c r="B6652" t="s">
        <v>22844</v>
      </c>
      <c r="C6652" t="s">
        <v>552</v>
      </c>
      <c r="D6652" t="s">
        <v>21</v>
      </c>
      <c r="E6652" t="s">
        <v>16</v>
      </c>
      <c r="F6652">
        <v>28208</v>
      </c>
      <c r="G6652">
        <v>35.220587550200001</v>
      </c>
      <c r="H6652">
        <v>-80.944139777800004</v>
      </c>
      <c r="I6652">
        <v>3</v>
      </c>
      <c r="J6652">
        <v>19</v>
      </c>
      <c r="K6652">
        <v>1</v>
      </c>
      <c r="L6652" t="s">
        <v>1176</v>
      </c>
    </row>
    <row r="6653" spans="1:12" x14ac:dyDescent="0.2">
      <c r="A6653" t="s">
        <v>22845</v>
      </c>
      <c r="B6653" t="s">
        <v>22846</v>
      </c>
      <c r="C6653" t="s">
        <v>22847</v>
      </c>
      <c r="D6653" t="s">
        <v>21</v>
      </c>
      <c r="E6653" t="s">
        <v>16</v>
      </c>
      <c r="F6653">
        <v>28205</v>
      </c>
      <c r="G6653">
        <v>35.220697000000001</v>
      </c>
      <c r="H6653">
        <v>-80.809002000000007</v>
      </c>
      <c r="I6653">
        <v>4.5</v>
      </c>
      <c r="J6653">
        <v>12</v>
      </c>
      <c r="K6653">
        <v>1</v>
      </c>
      <c r="L6653" t="s">
        <v>22848</v>
      </c>
    </row>
    <row r="6654" spans="1:12" x14ac:dyDescent="0.2">
      <c r="A6654" t="s">
        <v>22849</v>
      </c>
      <c r="B6654" t="s">
        <v>22850</v>
      </c>
      <c r="C6654" t="s">
        <v>22851</v>
      </c>
      <c r="D6654" t="s">
        <v>21</v>
      </c>
      <c r="E6654" t="s">
        <v>16</v>
      </c>
      <c r="F6654">
        <v>28209</v>
      </c>
      <c r="G6654">
        <v>35.197405799999999</v>
      </c>
      <c r="H6654">
        <v>-80.868782400000001</v>
      </c>
      <c r="I6654">
        <v>5</v>
      </c>
      <c r="J6654">
        <v>9</v>
      </c>
      <c r="K6654">
        <v>1</v>
      </c>
      <c r="L6654" t="s">
        <v>22852</v>
      </c>
    </row>
    <row r="6655" spans="1:12" x14ac:dyDescent="0.2">
      <c r="A6655" t="s">
        <v>22853</v>
      </c>
      <c r="B6655" t="s">
        <v>22854</v>
      </c>
      <c r="C6655" t="s">
        <v>22855</v>
      </c>
      <c r="D6655" t="s">
        <v>21</v>
      </c>
      <c r="E6655" t="s">
        <v>16</v>
      </c>
      <c r="F6655">
        <v>28202</v>
      </c>
      <c r="G6655">
        <v>35.225551000000003</v>
      </c>
      <c r="H6655">
        <v>-80.841871999999995</v>
      </c>
      <c r="I6655">
        <v>3.5</v>
      </c>
      <c r="J6655">
        <v>346</v>
      </c>
      <c r="K6655">
        <v>0</v>
      </c>
      <c r="L6655" t="s">
        <v>22856</v>
      </c>
    </row>
    <row r="6656" spans="1:12" x14ac:dyDescent="0.2">
      <c r="A6656" t="s">
        <v>22857</v>
      </c>
      <c r="B6656" t="s">
        <v>22858</v>
      </c>
      <c r="C6656" t="s">
        <v>22859</v>
      </c>
      <c r="D6656" t="s">
        <v>21</v>
      </c>
      <c r="E6656" t="s">
        <v>16</v>
      </c>
      <c r="F6656">
        <v>28278</v>
      </c>
      <c r="G6656">
        <v>35.099277100000002</v>
      </c>
      <c r="H6656">
        <v>-80.992368799999994</v>
      </c>
      <c r="I6656">
        <v>2.5</v>
      </c>
      <c r="J6656">
        <v>5</v>
      </c>
      <c r="K6656">
        <v>1</v>
      </c>
      <c r="L6656" t="s">
        <v>2315</v>
      </c>
    </row>
    <row r="6657" spans="1:12" x14ac:dyDescent="0.2">
      <c r="A6657" t="s">
        <v>22860</v>
      </c>
      <c r="B6657" t="s">
        <v>22861</v>
      </c>
      <c r="C6657" t="s">
        <v>22862</v>
      </c>
      <c r="D6657" t="s">
        <v>21</v>
      </c>
      <c r="E6657" t="s">
        <v>16</v>
      </c>
      <c r="F6657">
        <v>28262</v>
      </c>
      <c r="G6657">
        <v>35.328916291399999</v>
      </c>
      <c r="H6657">
        <v>-80.738592110599996</v>
      </c>
      <c r="I6657">
        <v>5</v>
      </c>
      <c r="J6657">
        <v>53</v>
      </c>
      <c r="K6657">
        <v>1</v>
      </c>
      <c r="L6657" t="s">
        <v>3957</v>
      </c>
    </row>
    <row r="6658" spans="1:12" x14ac:dyDescent="0.2">
      <c r="A6658" t="s">
        <v>22863</v>
      </c>
      <c r="B6658" t="s">
        <v>22864</v>
      </c>
      <c r="C6658" t="s">
        <v>22865</v>
      </c>
      <c r="D6658" t="s">
        <v>135</v>
      </c>
      <c r="E6658" t="s">
        <v>16</v>
      </c>
      <c r="F6658">
        <v>28104</v>
      </c>
      <c r="G6658">
        <v>35.078764300000003</v>
      </c>
      <c r="H6658">
        <v>-80.655315000000002</v>
      </c>
      <c r="I6658">
        <v>5</v>
      </c>
      <c r="J6658">
        <v>18</v>
      </c>
      <c r="K6658">
        <v>1</v>
      </c>
      <c r="L6658" t="s">
        <v>22866</v>
      </c>
    </row>
    <row r="6659" spans="1:12" x14ac:dyDescent="0.2">
      <c r="A6659" t="s">
        <v>22867</v>
      </c>
      <c r="B6659" t="s">
        <v>22868</v>
      </c>
      <c r="C6659" t="s">
        <v>22869</v>
      </c>
      <c r="D6659" t="s">
        <v>21</v>
      </c>
      <c r="E6659" t="s">
        <v>16</v>
      </c>
      <c r="F6659">
        <v>28216</v>
      </c>
      <c r="G6659">
        <v>35.349006617299999</v>
      </c>
      <c r="H6659">
        <v>-80.855316847799998</v>
      </c>
      <c r="I6659">
        <v>3.5</v>
      </c>
      <c r="J6659">
        <v>42</v>
      </c>
      <c r="K6659">
        <v>0</v>
      </c>
      <c r="L6659" t="s">
        <v>22870</v>
      </c>
    </row>
    <row r="6660" spans="1:12" x14ac:dyDescent="0.2">
      <c r="A6660" t="s">
        <v>22871</v>
      </c>
      <c r="B6660" t="s">
        <v>22872</v>
      </c>
      <c r="C6660" t="s">
        <v>22873</v>
      </c>
      <c r="D6660" t="s">
        <v>167</v>
      </c>
      <c r="E6660" t="s">
        <v>16</v>
      </c>
      <c r="F6660">
        <v>28075</v>
      </c>
      <c r="G6660">
        <v>35.327078700000001</v>
      </c>
      <c r="H6660">
        <v>-80.647992099999996</v>
      </c>
      <c r="I6660">
        <v>5</v>
      </c>
      <c r="J6660">
        <v>4</v>
      </c>
      <c r="K6660">
        <v>0</v>
      </c>
      <c r="L6660" t="s">
        <v>188</v>
      </c>
    </row>
    <row r="6661" spans="1:12" x14ac:dyDescent="0.2">
      <c r="A6661" t="s">
        <v>22874</v>
      </c>
      <c r="B6661" t="s">
        <v>498</v>
      </c>
      <c r="C6661" t="s">
        <v>4151</v>
      </c>
      <c r="D6661" t="s">
        <v>21</v>
      </c>
      <c r="E6661" t="s">
        <v>16</v>
      </c>
      <c r="F6661">
        <v>28226</v>
      </c>
      <c r="G6661">
        <v>35.116936391000003</v>
      </c>
      <c r="H6661">
        <v>-80.824503376799996</v>
      </c>
      <c r="I6661">
        <v>3</v>
      </c>
      <c r="J6661">
        <v>12</v>
      </c>
      <c r="K6661">
        <v>1</v>
      </c>
      <c r="L6661" t="s">
        <v>22875</v>
      </c>
    </row>
    <row r="6662" spans="1:12" x14ac:dyDescent="0.2">
      <c r="A6662" t="s">
        <v>22876</v>
      </c>
      <c r="B6662" t="s">
        <v>22877</v>
      </c>
      <c r="C6662" t="s">
        <v>22604</v>
      </c>
      <c r="D6662" t="s">
        <v>21</v>
      </c>
      <c r="E6662" t="s">
        <v>16</v>
      </c>
      <c r="F6662">
        <v>28203</v>
      </c>
      <c r="G6662">
        <v>35.203255499999997</v>
      </c>
      <c r="H6662">
        <v>-80.863940200000002</v>
      </c>
      <c r="I6662">
        <v>5</v>
      </c>
      <c r="J6662">
        <v>3</v>
      </c>
      <c r="K6662">
        <v>1</v>
      </c>
      <c r="L6662" t="s">
        <v>22878</v>
      </c>
    </row>
    <row r="6663" spans="1:12" x14ac:dyDescent="0.2">
      <c r="A6663" t="s">
        <v>22879</v>
      </c>
      <c r="B6663" t="s">
        <v>22880</v>
      </c>
      <c r="C6663" t="s">
        <v>22881</v>
      </c>
      <c r="D6663" t="s">
        <v>21</v>
      </c>
      <c r="E6663" t="s">
        <v>16</v>
      </c>
      <c r="F6663">
        <v>28203</v>
      </c>
      <c r="G6663">
        <v>35.208424000000001</v>
      </c>
      <c r="H6663">
        <v>-80.859758999999997</v>
      </c>
      <c r="I6663">
        <v>4.5</v>
      </c>
      <c r="J6663">
        <v>349</v>
      </c>
      <c r="K6663">
        <v>0</v>
      </c>
      <c r="L6663" t="s">
        <v>22882</v>
      </c>
    </row>
    <row r="6664" spans="1:12" x14ac:dyDescent="0.2">
      <c r="A6664" t="s">
        <v>22883</v>
      </c>
      <c r="B6664" t="s">
        <v>22884</v>
      </c>
      <c r="C6664" t="s">
        <v>22885</v>
      </c>
      <c r="D6664" t="s">
        <v>21</v>
      </c>
      <c r="E6664" t="s">
        <v>16</v>
      </c>
      <c r="F6664">
        <v>28217</v>
      </c>
      <c r="G6664">
        <v>35.181432200000003</v>
      </c>
      <c r="H6664">
        <v>-80.915545899999998</v>
      </c>
      <c r="I6664">
        <v>3.5</v>
      </c>
      <c r="J6664">
        <v>33</v>
      </c>
      <c r="K6664">
        <v>1</v>
      </c>
      <c r="L6664" t="s">
        <v>709</v>
      </c>
    </row>
    <row r="6665" spans="1:12" x14ac:dyDescent="0.2">
      <c r="A6665" t="s">
        <v>22886</v>
      </c>
      <c r="B6665" t="s">
        <v>22887</v>
      </c>
      <c r="C6665" t="s">
        <v>22888</v>
      </c>
      <c r="D6665" t="s">
        <v>39</v>
      </c>
      <c r="E6665" t="s">
        <v>16</v>
      </c>
      <c r="F6665">
        <v>28207</v>
      </c>
      <c r="G6665">
        <v>35.341681800000003</v>
      </c>
      <c r="H6665">
        <v>-80.678129400000003</v>
      </c>
      <c r="I6665">
        <v>3.5</v>
      </c>
      <c r="J6665">
        <v>5</v>
      </c>
      <c r="K6665">
        <v>1</v>
      </c>
      <c r="L6665" t="s">
        <v>2029</v>
      </c>
    </row>
    <row r="6666" spans="1:12" x14ac:dyDescent="0.2">
      <c r="A6666" t="s">
        <v>22889</v>
      </c>
      <c r="B6666" t="s">
        <v>22890</v>
      </c>
      <c r="C6666" t="s">
        <v>22891</v>
      </c>
      <c r="D6666" t="s">
        <v>26</v>
      </c>
      <c r="E6666" t="s">
        <v>16</v>
      </c>
      <c r="F6666">
        <v>28078</v>
      </c>
      <c r="G6666">
        <v>35.431573999999998</v>
      </c>
      <c r="H6666">
        <v>-80.872591999999997</v>
      </c>
      <c r="I6666">
        <v>4.5</v>
      </c>
      <c r="J6666">
        <v>10</v>
      </c>
      <c r="K6666">
        <v>1</v>
      </c>
      <c r="L6666" t="s">
        <v>22892</v>
      </c>
    </row>
    <row r="6667" spans="1:12" x14ac:dyDescent="0.2">
      <c r="A6667" t="s">
        <v>22893</v>
      </c>
      <c r="B6667" t="s">
        <v>5490</v>
      </c>
      <c r="C6667" t="s">
        <v>18077</v>
      </c>
      <c r="D6667" t="s">
        <v>21</v>
      </c>
      <c r="E6667" t="s">
        <v>16</v>
      </c>
      <c r="F6667">
        <v>28277</v>
      </c>
      <c r="G6667">
        <v>35.035141715899996</v>
      </c>
      <c r="H6667">
        <v>-80.807711007899997</v>
      </c>
      <c r="I6667">
        <v>3.5</v>
      </c>
      <c r="J6667">
        <v>88</v>
      </c>
      <c r="K6667">
        <v>1</v>
      </c>
      <c r="L6667" t="s">
        <v>22894</v>
      </c>
    </row>
    <row r="6668" spans="1:12" x14ac:dyDescent="0.2">
      <c r="A6668" t="s">
        <v>22895</v>
      </c>
      <c r="B6668" t="s">
        <v>22896</v>
      </c>
      <c r="C6668" t="s">
        <v>22897</v>
      </c>
      <c r="D6668" t="s">
        <v>39</v>
      </c>
      <c r="E6668" t="s">
        <v>16</v>
      </c>
      <c r="F6668">
        <v>28027</v>
      </c>
      <c r="G6668">
        <v>35.374997235599999</v>
      </c>
      <c r="H6668">
        <v>-80.723955172000004</v>
      </c>
      <c r="I6668">
        <v>3</v>
      </c>
      <c r="J6668">
        <v>50</v>
      </c>
      <c r="K6668">
        <v>0</v>
      </c>
      <c r="L6668" t="s">
        <v>22898</v>
      </c>
    </row>
    <row r="6669" spans="1:12" x14ac:dyDescent="0.2">
      <c r="A6669" t="s">
        <v>22899</v>
      </c>
      <c r="B6669" t="s">
        <v>11131</v>
      </c>
      <c r="C6669" t="s">
        <v>22900</v>
      </c>
      <c r="D6669" t="s">
        <v>21</v>
      </c>
      <c r="E6669" t="s">
        <v>16</v>
      </c>
      <c r="F6669">
        <v>28277</v>
      </c>
      <c r="G6669">
        <v>35.0640827</v>
      </c>
      <c r="H6669">
        <v>-80.770671800000002</v>
      </c>
      <c r="I6669">
        <v>3</v>
      </c>
      <c r="J6669">
        <v>119</v>
      </c>
      <c r="K6669">
        <v>1</v>
      </c>
      <c r="L6669" t="s">
        <v>3449</v>
      </c>
    </row>
    <row r="6670" spans="1:12" x14ac:dyDescent="0.2">
      <c r="A6670" t="s">
        <v>22901</v>
      </c>
      <c r="B6670" t="s">
        <v>22902</v>
      </c>
      <c r="C6670" t="s">
        <v>22903</v>
      </c>
      <c r="D6670" t="s">
        <v>135</v>
      </c>
      <c r="E6670" t="s">
        <v>16</v>
      </c>
      <c r="F6670">
        <v>28105</v>
      </c>
      <c r="G6670">
        <v>35.137189999999997</v>
      </c>
      <c r="H6670">
        <v>-80.717067099999994</v>
      </c>
      <c r="I6670">
        <v>3</v>
      </c>
      <c r="J6670">
        <v>10</v>
      </c>
      <c r="K6670">
        <v>1</v>
      </c>
      <c r="L6670" t="s">
        <v>22904</v>
      </c>
    </row>
    <row r="6671" spans="1:12" x14ac:dyDescent="0.2">
      <c r="A6671" t="s">
        <v>22905</v>
      </c>
      <c r="B6671" t="s">
        <v>7806</v>
      </c>
      <c r="C6671" t="s">
        <v>22906</v>
      </c>
      <c r="D6671" t="s">
        <v>21</v>
      </c>
      <c r="E6671" t="s">
        <v>16</v>
      </c>
      <c r="F6671">
        <v>28217</v>
      </c>
      <c r="G6671">
        <v>35.165373039800002</v>
      </c>
      <c r="H6671">
        <v>-80.876443776399995</v>
      </c>
      <c r="I6671">
        <v>5</v>
      </c>
      <c r="J6671">
        <v>8</v>
      </c>
      <c r="K6671">
        <v>1</v>
      </c>
      <c r="L6671" t="s">
        <v>17875</v>
      </c>
    </row>
    <row r="6672" spans="1:12" x14ac:dyDescent="0.2">
      <c r="A6672" t="s">
        <v>22907</v>
      </c>
      <c r="B6672" t="s">
        <v>22908</v>
      </c>
      <c r="C6672" t="s">
        <v>22909</v>
      </c>
      <c r="D6672" t="s">
        <v>295</v>
      </c>
      <c r="E6672" t="s">
        <v>16</v>
      </c>
      <c r="F6672">
        <v>28134</v>
      </c>
      <c r="G6672">
        <v>35.079867847499997</v>
      </c>
      <c r="H6672">
        <v>-80.878163200000003</v>
      </c>
      <c r="I6672">
        <v>4</v>
      </c>
      <c r="J6672">
        <v>15</v>
      </c>
      <c r="K6672">
        <v>1</v>
      </c>
      <c r="L6672" t="s">
        <v>22910</v>
      </c>
    </row>
    <row r="6673" spans="1:12" x14ac:dyDescent="0.2">
      <c r="A6673" t="s">
        <v>22911</v>
      </c>
      <c r="B6673" t="s">
        <v>22912</v>
      </c>
      <c r="C6673" t="s">
        <v>2168</v>
      </c>
      <c r="D6673" t="s">
        <v>15</v>
      </c>
      <c r="E6673" t="s">
        <v>16</v>
      </c>
      <c r="F6673">
        <v>28031</v>
      </c>
      <c r="G6673">
        <v>35.479950299999999</v>
      </c>
      <c r="H6673">
        <v>-80.888320899999997</v>
      </c>
      <c r="I6673">
        <v>5</v>
      </c>
      <c r="J6673">
        <v>3</v>
      </c>
      <c r="K6673">
        <v>1</v>
      </c>
      <c r="L6673" t="s">
        <v>11666</v>
      </c>
    </row>
    <row r="6674" spans="1:12" x14ac:dyDescent="0.2">
      <c r="A6674" t="s">
        <v>22913</v>
      </c>
      <c r="B6674" t="s">
        <v>22914</v>
      </c>
      <c r="C6674" t="s">
        <v>4083</v>
      </c>
      <c r="D6674" t="s">
        <v>39</v>
      </c>
      <c r="E6674" t="s">
        <v>16</v>
      </c>
      <c r="F6674">
        <v>28027</v>
      </c>
      <c r="G6674">
        <v>35.4184634</v>
      </c>
      <c r="H6674">
        <v>-80.675388699999999</v>
      </c>
      <c r="I6674">
        <v>3.5</v>
      </c>
      <c r="J6674">
        <v>23</v>
      </c>
      <c r="K6674">
        <v>0</v>
      </c>
      <c r="L6674" t="s">
        <v>22915</v>
      </c>
    </row>
    <row r="6675" spans="1:12" x14ac:dyDescent="0.2">
      <c r="A6675" t="s">
        <v>22916</v>
      </c>
      <c r="B6675" t="s">
        <v>22917</v>
      </c>
      <c r="C6675" t="s">
        <v>22918</v>
      </c>
      <c r="D6675" t="s">
        <v>135</v>
      </c>
      <c r="E6675" t="s">
        <v>16</v>
      </c>
      <c r="F6675">
        <v>28105</v>
      </c>
      <c r="G6675">
        <v>35.1170422</v>
      </c>
      <c r="H6675">
        <v>-80.725706299999999</v>
      </c>
      <c r="I6675">
        <v>5</v>
      </c>
      <c r="J6675">
        <v>5</v>
      </c>
      <c r="K6675">
        <v>1</v>
      </c>
      <c r="L6675" t="s">
        <v>22919</v>
      </c>
    </row>
    <row r="6676" spans="1:12" x14ac:dyDescent="0.2">
      <c r="A6676" t="s">
        <v>22920</v>
      </c>
      <c r="B6676" t="s">
        <v>22921</v>
      </c>
      <c r="C6676" t="s">
        <v>12440</v>
      </c>
      <c r="D6676" t="s">
        <v>30</v>
      </c>
      <c r="E6676" t="s">
        <v>16</v>
      </c>
      <c r="F6676">
        <v>28052</v>
      </c>
      <c r="G6676">
        <v>35.263977500000003</v>
      </c>
      <c r="H6676">
        <v>-81.184632300000004</v>
      </c>
      <c r="I6676">
        <v>4</v>
      </c>
      <c r="J6676">
        <v>38</v>
      </c>
      <c r="K6676">
        <v>0</v>
      </c>
      <c r="L6676" t="s">
        <v>1056</v>
      </c>
    </row>
    <row r="6677" spans="1:12" x14ac:dyDescent="0.2">
      <c r="A6677" t="s">
        <v>22922</v>
      </c>
      <c r="B6677" t="s">
        <v>22923</v>
      </c>
      <c r="C6677" t="s">
        <v>22924</v>
      </c>
      <c r="D6677" t="s">
        <v>21</v>
      </c>
      <c r="E6677" t="s">
        <v>16</v>
      </c>
      <c r="F6677">
        <v>28217</v>
      </c>
      <c r="G6677">
        <v>35.139901000000002</v>
      </c>
      <c r="H6677">
        <v>-80.878666999999993</v>
      </c>
      <c r="I6677">
        <v>2.5</v>
      </c>
      <c r="J6677">
        <v>30</v>
      </c>
      <c r="K6677">
        <v>1</v>
      </c>
      <c r="L6677" t="s">
        <v>2648</v>
      </c>
    </row>
    <row r="6678" spans="1:12" x14ac:dyDescent="0.2">
      <c r="A6678" t="s">
        <v>22925</v>
      </c>
      <c r="B6678" t="s">
        <v>22926</v>
      </c>
      <c r="C6678" t="s">
        <v>22927</v>
      </c>
      <c r="D6678" t="s">
        <v>21</v>
      </c>
      <c r="E6678" t="s">
        <v>16</v>
      </c>
      <c r="F6678">
        <v>28202</v>
      </c>
      <c r="G6678">
        <v>35.228594299999997</v>
      </c>
      <c r="H6678">
        <v>-80.839993899999996</v>
      </c>
      <c r="I6678">
        <v>3.5</v>
      </c>
      <c r="J6678">
        <v>17</v>
      </c>
      <c r="K6678">
        <v>1</v>
      </c>
      <c r="L6678" t="s">
        <v>22928</v>
      </c>
    </row>
    <row r="6679" spans="1:12" x14ac:dyDescent="0.2">
      <c r="A6679" t="s">
        <v>22929</v>
      </c>
      <c r="B6679" t="s">
        <v>22930</v>
      </c>
      <c r="C6679" t="s">
        <v>22931</v>
      </c>
      <c r="D6679" t="s">
        <v>21</v>
      </c>
      <c r="E6679" t="s">
        <v>16</v>
      </c>
      <c r="F6679">
        <v>28217</v>
      </c>
      <c r="G6679">
        <v>35.188254800000003</v>
      </c>
      <c r="H6679">
        <v>-80.891609500000001</v>
      </c>
      <c r="I6679">
        <v>4</v>
      </c>
      <c r="J6679">
        <v>8</v>
      </c>
      <c r="K6679">
        <v>1</v>
      </c>
      <c r="L6679" t="s">
        <v>22932</v>
      </c>
    </row>
    <row r="6680" spans="1:12" x14ac:dyDescent="0.2">
      <c r="A6680" t="s">
        <v>22933</v>
      </c>
      <c r="B6680" t="s">
        <v>22934</v>
      </c>
      <c r="C6680" t="s">
        <v>13979</v>
      </c>
      <c r="D6680" t="s">
        <v>21</v>
      </c>
      <c r="E6680" t="s">
        <v>16</v>
      </c>
      <c r="F6680">
        <v>28277</v>
      </c>
      <c r="G6680">
        <v>35.054022400000001</v>
      </c>
      <c r="H6680">
        <v>-80.849168700000007</v>
      </c>
      <c r="I6680">
        <v>3.5</v>
      </c>
      <c r="J6680">
        <v>6</v>
      </c>
      <c r="K6680">
        <v>1</v>
      </c>
      <c r="L6680" t="s">
        <v>22935</v>
      </c>
    </row>
    <row r="6681" spans="1:12" x14ac:dyDescent="0.2">
      <c r="A6681" t="s">
        <v>22936</v>
      </c>
      <c r="B6681" t="s">
        <v>22937</v>
      </c>
      <c r="C6681" t="s">
        <v>22938</v>
      </c>
      <c r="D6681" t="s">
        <v>21</v>
      </c>
      <c r="E6681" t="s">
        <v>16</v>
      </c>
      <c r="F6681">
        <v>28262</v>
      </c>
      <c r="G6681">
        <v>35.305665699999999</v>
      </c>
      <c r="H6681">
        <v>-80.764704199999997</v>
      </c>
      <c r="I6681">
        <v>4</v>
      </c>
      <c r="J6681">
        <v>8</v>
      </c>
      <c r="K6681">
        <v>1</v>
      </c>
      <c r="L6681" t="s">
        <v>569</v>
      </c>
    </row>
    <row r="6682" spans="1:12" x14ac:dyDescent="0.2">
      <c r="A6682" t="s">
        <v>22939</v>
      </c>
      <c r="B6682" t="s">
        <v>9857</v>
      </c>
      <c r="C6682" t="s">
        <v>22940</v>
      </c>
      <c r="D6682" t="s">
        <v>30</v>
      </c>
      <c r="E6682" t="s">
        <v>16</v>
      </c>
      <c r="F6682">
        <v>28052</v>
      </c>
      <c r="G6682">
        <v>35.238342500000002</v>
      </c>
      <c r="H6682">
        <v>-81.194858400000001</v>
      </c>
      <c r="I6682">
        <v>3.5</v>
      </c>
      <c r="J6682">
        <v>4</v>
      </c>
      <c r="K6682">
        <v>1</v>
      </c>
      <c r="L6682" t="s">
        <v>1131</v>
      </c>
    </row>
    <row r="6683" spans="1:12" x14ac:dyDescent="0.2">
      <c r="A6683" t="s">
        <v>22941</v>
      </c>
      <c r="B6683" t="s">
        <v>22942</v>
      </c>
      <c r="C6683" t="s">
        <v>22943</v>
      </c>
      <c r="D6683" t="s">
        <v>21</v>
      </c>
      <c r="E6683" t="s">
        <v>16</v>
      </c>
      <c r="F6683">
        <v>28202</v>
      </c>
      <c r="G6683">
        <v>35.229866899999998</v>
      </c>
      <c r="H6683">
        <v>-80.837649099999993</v>
      </c>
      <c r="I6683">
        <v>3.5</v>
      </c>
      <c r="J6683">
        <v>3</v>
      </c>
      <c r="K6683">
        <v>1</v>
      </c>
      <c r="L6683" t="s">
        <v>901</v>
      </c>
    </row>
    <row r="6684" spans="1:12" x14ac:dyDescent="0.2">
      <c r="A6684" t="s">
        <v>22944</v>
      </c>
      <c r="B6684" t="s">
        <v>6462</v>
      </c>
      <c r="C6684" t="s">
        <v>22945</v>
      </c>
      <c r="D6684" t="s">
        <v>39</v>
      </c>
      <c r="E6684" t="s">
        <v>16</v>
      </c>
      <c r="F6684">
        <v>28025</v>
      </c>
      <c r="G6684">
        <v>35.370762999999997</v>
      </c>
      <c r="H6684">
        <v>-80.550686900000002</v>
      </c>
      <c r="I6684">
        <v>2.5</v>
      </c>
      <c r="J6684">
        <v>7</v>
      </c>
      <c r="K6684">
        <v>1</v>
      </c>
      <c r="L6684" t="s">
        <v>22946</v>
      </c>
    </row>
    <row r="6685" spans="1:12" x14ac:dyDescent="0.2">
      <c r="A6685" t="s">
        <v>22947</v>
      </c>
      <c r="B6685" t="s">
        <v>3508</v>
      </c>
      <c r="C6685" t="s">
        <v>22948</v>
      </c>
      <c r="D6685" t="s">
        <v>21</v>
      </c>
      <c r="E6685" t="s">
        <v>16</v>
      </c>
      <c r="F6685">
        <v>28262</v>
      </c>
      <c r="G6685">
        <v>35.303428699999998</v>
      </c>
      <c r="H6685">
        <v>-80.748850599999997</v>
      </c>
      <c r="I6685">
        <v>2.5</v>
      </c>
      <c r="J6685">
        <v>18</v>
      </c>
      <c r="K6685">
        <v>1</v>
      </c>
      <c r="L6685" t="s">
        <v>17443</v>
      </c>
    </row>
    <row r="6686" spans="1:12" x14ac:dyDescent="0.2">
      <c r="A6686" t="s">
        <v>22949</v>
      </c>
      <c r="B6686" t="s">
        <v>22950</v>
      </c>
      <c r="C6686" t="s">
        <v>22951</v>
      </c>
      <c r="D6686" t="s">
        <v>21</v>
      </c>
      <c r="E6686" t="s">
        <v>16</v>
      </c>
      <c r="F6686">
        <v>28207</v>
      </c>
      <c r="G6686">
        <v>35.203733100000001</v>
      </c>
      <c r="H6686">
        <v>-80.835724499999998</v>
      </c>
      <c r="I6686">
        <v>3.5</v>
      </c>
      <c r="J6686">
        <v>31</v>
      </c>
      <c r="K6686">
        <v>0</v>
      </c>
      <c r="L6686" t="s">
        <v>22952</v>
      </c>
    </row>
    <row r="6687" spans="1:12" x14ac:dyDescent="0.2">
      <c r="A6687" t="s">
        <v>22953</v>
      </c>
      <c r="B6687" t="s">
        <v>4373</v>
      </c>
      <c r="C6687" t="s">
        <v>22954</v>
      </c>
      <c r="D6687" t="s">
        <v>21</v>
      </c>
      <c r="E6687" t="s">
        <v>16</v>
      </c>
      <c r="F6687">
        <v>28208</v>
      </c>
      <c r="G6687">
        <v>35.224193100000001</v>
      </c>
      <c r="H6687">
        <v>-80.8984557</v>
      </c>
      <c r="I6687">
        <v>3</v>
      </c>
      <c r="J6687">
        <v>9</v>
      </c>
      <c r="K6687">
        <v>1</v>
      </c>
      <c r="L6687" t="s">
        <v>22955</v>
      </c>
    </row>
    <row r="6688" spans="1:12" x14ac:dyDescent="0.2">
      <c r="A6688" t="s">
        <v>22956</v>
      </c>
      <c r="B6688" t="s">
        <v>22957</v>
      </c>
      <c r="C6688" t="s">
        <v>22958</v>
      </c>
      <c r="D6688" t="s">
        <v>21</v>
      </c>
      <c r="E6688" t="s">
        <v>16</v>
      </c>
      <c r="F6688">
        <v>28207</v>
      </c>
      <c r="G6688">
        <v>35.200052800000002</v>
      </c>
      <c r="H6688">
        <v>-80.8248593</v>
      </c>
      <c r="I6688">
        <v>4.5</v>
      </c>
      <c r="J6688">
        <v>11</v>
      </c>
      <c r="K6688">
        <v>0</v>
      </c>
      <c r="L6688" t="s">
        <v>22959</v>
      </c>
    </row>
    <row r="6689" spans="1:12" x14ac:dyDescent="0.2">
      <c r="A6689" t="s">
        <v>22960</v>
      </c>
      <c r="B6689" t="s">
        <v>22961</v>
      </c>
      <c r="C6689" t="s">
        <v>22962</v>
      </c>
      <c r="D6689" t="s">
        <v>21</v>
      </c>
      <c r="E6689" t="s">
        <v>16</v>
      </c>
      <c r="F6689">
        <v>28273</v>
      </c>
      <c r="G6689">
        <v>35.1035781</v>
      </c>
      <c r="H6689">
        <v>-80.877458399999995</v>
      </c>
      <c r="I6689">
        <v>2.5</v>
      </c>
      <c r="J6689">
        <v>3</v>
      </c>
      <c r="K6689">
        <v>0</v>
      </c>
      <c r="L6689" t="s">
        <v>22963</v>
      </c>
    </row>
    <row r="6690" spans="1:12" x14ac:dyDescent="0.2">
      <c r="A6690" t="s">
        <v>22964</v>
      </c>
      <c r="B6690" t="s">
        <v>1265</v>
      </c>
      <c r="C6690" t="s">
        <v>22965</v>
      </c>
      <c r="D6690" t="s">
        <v>135</v>
      </c>
      <c r="E6690" t="s">
        <v>16</v>
      </c>
      <c r="F6690">
        <v>28105</v>
      </c>
      <c r="G6690">
        <v>35.129231500000003</v>
      </c>
      <c r="H6690">
        <v>-80.702992499999993</v>
      </c>
      <c r="I6690">
        <v>3.5</v>
      </c>
      <c r="J6690">
        <v>13</v>
      </c>
      <c r="K6690">
        <v>1</v>
      </c>
      <c r="L6690" t="s">
        <v>22966</v>
      </c>
    </row>
    <row r="6691" spans="1:12" x14ac:dyDescent="0.2">
      <c r="A6691" t="s">
        <v>22967</v>
      </c>
      <c r="B6691" t="s">
        <v>22968</v>
      </c>
      <c r="C6691" t="s">
        <v>15530</v>
      </c>
      <c r="D6691" t="s">
        <v>21</v>
      </c>
      <c r="E6691" t="s">
        <v>16</v>
      </c>
      <c r="F6691">
        <v>28211</v>
      </c>
      <c r="G6691">
        <v>35.154129900000001</v>
      </c>
      <c r="H6691">
        <v>-80.824370599999995</v>
      </c>
      <c r="I6691">
        <v>4</v>
      </c>
      <c r="J6691">
        <v>24</v>
      </c>
      <c r="K6691">
        <v>1</v>
      </c>
      <c r="L6691" t="s">
        <v>22969</v>
      </c>
    </row>
    <row r="6692" spans="1:12" x14ac:dyDescent="0.2">
      <c r="A6692" t="s">
        <v>22970</v>
      </c>
      <c r="B6692" t="s">
        <v>22971</v>
      </c>
      <c r="C6692" t="s">
        <v>22972</v>
      </c>
      <c r="D6692" t="s">
        <v>26</v>
      </c>
      <c r="E6692" t="s">
        <v>16</v>
      </c>
      <c r="F6692">
        <v>28078</v>
      </c>
      <c r="G6692">
        <v>35.439314500000002</v>
      </c>
      <c r="H6692">
        <v>-80.871894999999995</v>
      </c>
      <c r="I6692">
        <v>1</v>
      </c>
      <c r="J6692">
        <v>6</v>
      </c>
      <c r="K6692">
        <v>1</v>
      </c>
    </row>
    <row r="6693" spans="1:12" x14ac:dyDescent="0.2">
      <c r="A6693" t="s">
        <v>22973</v>
      </c>
      <c r="B6693" t="s">
        <v>8265</v>
      </c>
      <c r="C6693" t="s">
        <v>6784</v>
      </c>
      <c r="D6693" t="s">
        <v>39</v>
      </c>
      <c r="E6693" t="s">
        <v>16</v>
      </c>
      <c r="F6693">
        <v>28027</v>
      </c>
      <c r="G6693">
        <v>35.3700689</v>
      </c>
      <c r="H6693">
        <v>-80.723929799999993</v>
      </c>
      <c r="I6693">
        <v>5</v>
      </c>
      <c r="J6693">
        <v>3</v>
      </c>
      <c r="K6693">
        <v>1</v>
      </c>
      <c r="L6693" t="s">
        <v>8267</v>
      </c>
    </row>
    <row r="6694" spans="1:12" x14ac:dyDescent="0.2">
      <c r="A6694" t="s">
        <v>22974</v>
      </c>
      <c r="B6694" t="s">
        <v>1926</v>
      </c>
      <c r="C6694" t="s">
        <v>22975</v>
      </c>
      <c r="D6694" t="s">
        <v>21</v>
      </c>
      <c r="E6694" t="s">
        <v>16</v>
      </c>
      <c r="F6694">
        <v>28211</v>
      </c>
      <c r="G6694">
        <v>35.175283299999997</v>
      </c>
      <c r="H6694">
        <v>-80.797612200000003</v>
      </c>
      <c r="I6694">
        <v>3.5</v>
      </c>
      <c r="J6694">
        <v>42</v>
      </c>
      <c r="K6694">
        <v>1</v>
      </c>
      <c r="L6694" t="s">
        <v>11715</v>
      </c>
    </row>
    <row r="6695" spans="1:12" x14ac:dyDescent="0.2">
      <c r="A6695" t="s">
        <v>22976</v>
      </c>
      <c r="B6695" t="s">
        <v>22977</v>
      </c>
      <c r="C6695" t="s">
        <v>22978</v>
      </c>
      <c r="D6695" t="s">
        <v>21</v>
      </c>
      <c r="E6695" t="s">
        <v>16</v>
      </c>
      <c r="F6695">
        <v>28277</v>
      </c>
      <c r="G6695">
        <v>35.031813300000003</v>
      </c>
      <c r="H6695">
        <v>-80.807931600000003</v>
      </c>
      <c r="I6695">
        <v>5</v>
      </c>
      <c r="J6695">
        <v>3</v>
      </c>
      <c r="K6695">
        <v>1</v>
      </c>
      <c r="L6695" t="s">
        <v>22979</v>
      </c>
    </row>
    <row r="6696" spans="1:12" x14ac:dyDescent="0.2">
      <c r="A6696" t="s">
        <v>22980</v>
      </c>
      <c r="B6696" t="s">
        <v>22981</v>
      </c>
      <c r="C6696" t="s">
        <v>22982</v>
      </c>
      <c r="D6696" t="s">
        <v>39</v>
      </c>
      <c r="E6696" t="s">
        <v>16</v>
      </c>
      <c r="F6696">
        <v>28027</v>
      </c>
      <c r="G6696">
        <v>35.364776900000003</v>
      </c>
      <c r="H6696">
        <v>-80.633688800000002</v>
      </c>
      <c r="I6696">
        <v>3.5</v>
      </c>
      <c r="J6696">
        <v>26</v>
      </c>
      <c r="K6696">
        <v>1</v>
      </c>
      <c r="L6696" t="s">
        <v>4696</v>
      </c>
    </row>
    <row r="6697" spans="1:12" x14ac:dyDescent="0.2">
      <c r="A6697" t="s">
        <v>22983</v>
      </c>
      <c r="B6697" t="s">
        <v>22984</v>
      </c>
      <c r="C6697" t="s">
        <v>22985</v>
      </c>
      <c r="D6697" t="s">
        <v>21</v>
      </c>
      <c r="E6697" t="s">
        <v>16</v>
      </c>
      <c r="F6697">
        <v>28205</v>
      </c>
      <c r="G6697">
        <v>35.198947500000003</v>
      </c>
      <c r="H6697">
        <v>-80.795532100000003</v>
      </c>
      <c r="I6697">
        <v>4</v>
      </c>
      <c r="J6697">
        <v>35</v>
      </c>
      <c r="K6697">
        <v>1</v>
      </c>
      <c r="L6697" t="s">
        <v>22986</v>
      </c>
    </row>
    <row r="6698" spans="1:12" x14ac:dyDescent="0.2">
      <c r="A6698" t="s">
        <v>22987</v>
      </c>
      <c r="B6698" t="s">
        <v>10854</v>
      </c>
      <c r="C6698" t="s">
        <v>22988</v>
      </c>
      <c r="D6698" t="s">
        <v>21</v>
      </c>
      <c r="E6698" t="s">
        <v>16</v>
      </c>
      <c r="F6698">
        <v>28210</v>
      </c>
      <c r="G6698">
        <v>35.150880999999998</v>
      </c>
      <c r="H6698">
        <v>-80.835054999999997</v>
      </c>
      <c r="I6698">
        <v>1.5</v>
      </c>
      <c r="J6698">
        <v>3</v>
      </c>
      <c r="K6698">
        <v>0</v>
      </c>
      <c r="L6698" t="s">
        <v>4329</v>
      </c>
    </row>
    <row r="6699" spans="1:12" x14ac:dyDescent="0.2">
      <c r="A6699" t="s">
        <v>22989</v>
      </c>
      <c r="B6699" t="s">
        <v>22990</v>
      </c>
      <c r="C6699" t="s">
        <v>22991</v>
      </c>
      <c r="D6699" t="s">
        <v>21</v>
      </c>
      <c r="E6699" t="s">
        <v>16</v>
      </c>
      <c r="F6699">
        <v>28215</v>
      </c>
      <c r="G6699">
        <v>35.283023999999997</v>
      </c>
      <c r="H6699">
        <v>-80.668467000000007</v>
      </c>
      <c r="I6699">
        <v>4.5</v>
      </c>
      <c r="J6699">
        <v>7</v>
      </c>
      <c r="K6699">
        <v>1</v>
      </c>
      <c r="L6699" t="s">
        <v>10633</v>
      </c>
    </row>
    <row r="6700" spans="1:12" x14ac:dyDescent="0.2">
      <c r="A6700" t="s">
        <v>22992</v>
      </c>
      <c r="B6700" t="s">
        <v>22993</v>
      </c>
      <c r="C6700" t="s">
        <v>22994</v>
      </c>
      <c r="D6700" t="s">
        <v>697</v>
      </c>
      <c r="E6700" t="s">
        <v>16</v>
      </c>
      <c r="F6700">
        <v>28037</v>
      </c>
      <c r="G6700">
        <v>35.453998200000001</v>
      </c>
      <c r="H6700">
        <v>-80.993074899999996</v>
      </c>
      <c r="I6700">
        <v>5</v>
      </c>
      <c r="J6700">
        <v>3</v>
      </c>
      <c r="K6700">
        <v>1</v>
      </c>
      <c r="L6700" t="s">
        <v>1517</v>
      </c>
    </row>
    <row r="6701" spans="1:12" x14ac:dyDescent="0.2">
      <c r="A6701" t="s">
        <v>22995</v>
      </c>
      <c r="B6701" t="s">
        <v>22996</v>
      </c>
      <c r="C6701" t="s">
        <v>22997</v>
      </c>
      <c r="D6701" t="s">
        <v>21</v>
      </c>
      <c r="E6701" t="s">
        <v>16</v>
      </c>
      <c r="F6701">
        <v>28273</v>
      </c>
      <c r="G6701">
        <v>35.111859691100001</v>
      </c>
      <c r="H6701">
        <v>-80.881449971799995</v>
      </c>
      <c r="I6701">
        <v>1.5</v>
      </c>
      <c r="J6701">
        <v>11</v>
      </c>
      <c r="K6701">
        <v>0</v>
      </c>
      <c r="L6701" t="s">
        <v>22998</v>
      </c>
    </row>
    <row r="6702" spans="1:12" x14ac:dyDescent="0.2">
      <c r="A6702" t="s">
        <v>22999</v>
      </c>
      <c r="B6702" t="s">
        <v>23000</v>
      </c>
      <c r="C6702" t="s">
        <v>23001</v>
      </c>
      <c r="D6702" t="s">
        <v>62</v>
      </c>
      <c r="E6702" t="s">
        <v>16</v>
      </c>
      <c r="F6702">
        <v>28227</v>
      </c>
      <c r="G6702">
        <v>35.172353999999999</v>
      </c>
      <c r="H6702">
        <v>-80.661499000000006</v>
      </c>
      <c r="I6702">
        <v>3.5</v>
      </c>
      <c r="J6702">
        <v>16</v>
      </c>
      <c r="K6702">
        <v>0</v>
      </c>
      <c r="L6702" t="s">
        <v>18741</v>
      </c>
    </row>
    <row r="6703" spans="1:12" x14ac:dyDescent="0.2">
      <c r="A6703" t="s">
        <v>23002</v>
      </c>
      <c r="B6703" t="s">
        <v>22375</v>
      </c>
      <c r="C6703" t="s">
        <v>23003</v>
      </c>
      <c r="D6703" t="s">
        <v>21</v>
      </c>
      <c r="E6703" t="s">
        <v>16</v>
      </c>
      <c r="F6703">
        <v>28210</v>
      </c>
      <c r="G6703">
        <v>35.151773400000003</v>
      </c>
      <c r="H6703">
        <v>-80.838211400000006</v>
      </c>
      <c r="I6703">
        <v>2</v>
      </c>
      <c r="J6703">
        <v>78</v>
      </c>
      <c r="K6703">
        <v>1</v>
      </c>
      <c r="L6703" t="s">
        <v>23004</v>
      </c>
    </row>
    <row r="6704" spans="1:12" x14ac:dyDescent="0.2">
      <c r="A6704" t="s">
        <v>23005</v>
      </c>
      <c r="B6704" t="s">
        <v>23006</v>
      </c>
      <c r="C6704" t="s">
        <v>23007</v>
      </c>
      <c r="D6704" t="s">
        <v>21</v>
      </c>
      <c r="E6704" t="s">
        <v>16</v>
      </c>
      <c r="F6704">
        <v>28277</v>
      </c>
      <c r="G6704">
        <v>35.034992500000001</v>
      </c>
      <c r="H6704">
        <v>-80.807238999999996</v>
      </c>
      <c r="I6704">
        <v>4.5</v>
      </c>
      <c r="J6704">
        <v>5</v>
      </c>
      <c r="K6704">
        <v>0</v>
      </c>
      <c r="L6704" t="s">
        <v>23008</v>
      </c>
    </row>
    <row r="6705" spans="1:12" x14ac:dyDescent="0.2">
      <c r="A6705" t="s">
        <v>23009</v>
      </c>
      <c r="B6705" t="s">
        <v>23010</v>
      </c>
      <c r="C6705" t="s">
        <v>23011</v>
      </c>
      <c r="D6705" t="s">
        <v>62</v>
      </c>
      <c r="E6705" t="s">
        <v>16</v>
      </c>
      <c r="F6705">
        <v>28227</v>
      </c>
      <c r="G6705">
        <v>35.176237242100001</v>
      </c>
      <c r="H6705">
        <v>-80.653396933300002</v>
      </c>
      <c r="I6705">
        <v>4</v>
      </c>
      <c r="J6705">
        <v>6</v>
      </c>
      <c r="K6705">
        <v>1</v>
      </c>
      <c r="L6705" t="s">
        <v>23012</v>
      </c>
    </row>
    <row r="6706" spans="1:12" x14ac:dyDescent="0.2">
      <c r="A6706" t="s">
        <v>23013</v>
      </c>
      <c r="B6706" t="s">
        <v>2525</v>
      </c>
      <c r="C6706" t="s">
        <v>23014</v>
      </c>
      <c r="D6706" t="s">
        <v>21</v>
      </c>
      <c r="E6706" t="s">
        <v>16</v>
      </c>
      <c r="F6706">
        <v>28203</v>
      </c>
      <c r="G6706">
        <v>35.219925000000003</v>
      </c>
      <c r="H6706">
        <v>-80.852367999999998</v>
      </c>
      <c r="I6706">
        <v>2.5</v>
      </c>
      <c r="J6706">
        <v>23</v>
      </c>
      <c r="K6706">
        <v>1</v>
      </c>
      <c r="L6706" t="s">
        <v>1010</v>
      </c>
    </row>
    <row r="6707" spans="1:12" x14ac:dyDescent="0.2">
      <c r="A6707" t="s">
        <v>23015</v>
      </c>
      <c r="B6707" t="s">
        <v>23016</v>
      </c>
      <c r="C6707" t="s">
        <v>23017</v>
      </c>
      <c r="D6707" t="s">
        <v>21</v>
      </c>
      <c r="E6707" t="s">
        <v>16</v>
      </c>
      <c r="F6707">
        <v>28210</v>
      </c>
      <c r="G6707">
        <v>35.148007999999997</v>
      </c>
      <c r="H6707">
        <v>-80.827689000000007</v>
      </c>
      <c r="I6707">
        <v>5</v>
      </c>
      <c r="J6707">
        <v>3</v>
      </c>
      <c r="K6707">
        <v>1</v>
      </c>
      <c r="L6707" t="s">
        <v>23018</v>
      </c>
    </row>
    <row r="6708" spans="1:12" x14ac:dyDescent="0.2">
      <c r="A6708" t="s">
        <v>23019</v>
      </c>
      <c r="B6708" t="s">
        <v>23020</v>
      </c>
      <c r="C6708" t="s">
        <v>23021</v>
      </c>
      <c r="D6708" t="s">
        <v>21</v>
      </c>
      <c r="E6708" t="s">
        <v>16</v>
      </c>
      <c r="F6708">
        <v>28207</v>
      </c>
      <c r="G6708">
        <v>35.2017837</v>
      </c>
      <c r="H6708">
        <v>-80.824656500000003</v>
      </c>
      <c r="I6708">
        <v>4.5</v>
      </c>
      <c r="J6708">
        <v>22</v>
      </c>
      <c r="K6708">
        <v>1</v>
      </c>
      <c r="L6708" t="s">
        <v>23022</v>
      </c>
    </row>
    <row r="6709" spans="1:12" x14ac:dyDescent="0.2">
      <c r="A6709" t="s">
        <v>23023</v>
      </c>
      <c r="B6709" t="s">
        <v>7603</v>
      </c>
      <c r="C6709" t="s">
        <v>23024</v>
      </c>
      <c r="D6709" t="s">
        <v>21</v>
      </c>
      <c r="E6709" t="s">
        <v>16</v>
      </c>
      <c r="F6709">
        <v>28205</v>
      </c>
      <c r="G6709">
        <v>35.240698485599999</v>
      </c>
      <c r="H6709">
        <v>-80.813262127300007</v>
      </c>
      <c r="I6709">
        <v>4.5</v>
      </c>
      <c r="J6709">
        <v>21</v>
      </c>
      <c r="K6709">
        <v>1</v>
      </c>
      <c r="L6709" t="s">
        <v>23025</v>
      </c>
    </row>
    <row r="6710" spans="1:12" x14ac:dyDescent="0.2">
      <c r="A6710" t="s">
        <v>23026</v>
      </c>
      <c r="B6710" t="s">
        <v>23027</v>
      </c>
      <c r="C6710" t="s">
        <v>23028</v>
      </c>
      <c r="D6710" t="s">
        <v>21</v>
      </c>
      <c r="E6710" t="s">
        <v>16</v>
      </c>
      <c r="F6710">
        <v>28269</v>
      </c>
      <c r="G6710">
        <v>35.276977299999999</v>
      </c>
      <c r="H6710">
        <v>-80.840027800000001</v>
      </c>
      <c r="I6710">
        <v>2</v>
      </c>
      <c r="J6710">
        <v>6</v>
      </c>
      <c r="K6710">
        <v>1</v>
      </c>
      <c r="L6710" t="s">
        <v>23029</v>
      </c>
    </row>
    <row r="6711" spans="1:12" x14ac:dyDescent="0.2">
      <c r="A6711" t="s">
        <v>23030</v>
      </c>
      <c r="B6711" t="s">
        <v>23031</v>
      </c>
      <c r="C6711" t="s">
        <v>23032</v>
      </c>
      <c r="D6711" t="s">
        <v>21</v>
      </c>
      <c r="E6711" t="s">
        <v>16</v>
      </c>
      <c r="F6711">
        <v>28205</v>
      </c>
      <c r="G6711">
        <v>35.190254600000003</v>
      </c>
      <c r="H6711">
        <v>-80.773420299999998</v>
      </c>
      <c r="I6711">
        <v>2.5</v>
      </c>
      <c r="J6711">
        <v>3</v>
      </c>
      <c r="K6711">
        <v>1</v>
      </c>
      <c r="L6711" t="s">
        <v>2481</v>
      </c>
    </row>
    <row r="6712" spans="1:12" x14ac:dyDescent="0.2">
      <c r="A6712" t="s">
        <v>23033</v>
      </c>
      <c r="B6712" t="s">
        <v>23034</v>
      </c>
      <c r="C6712" t="s">
        <v>23035</v>
      </c>
      <c r="D6712" t="s">
        <v>21</v>
      </c>
      <c r="E6712" t="s">
        <v>16</v>
      </c>
      <c r="F6712">
        <v>28273</v>
      </c>
      <c r="G6712">
        <v>35.102514999999997</v>
      </c>
      <c r="H6712">
        <v>-80.877060999999998</v>
      </c>
      <c r="I6712">
        <v>3</v>
      </c>
      <c r="J6712">
        <v>11</v>
      </c>
      <c r="K6712">
        <v>0</v>
      </c>
      <c r="L6712" t="s">
        <v>23036</v>
      </c>
    </row>
    <row r="6713" spans="1:12" x14ac:dyDescent="0.2">
      <c r="A6713" t="s">
        <v>23037</v>
      </c>
      <c r="B6713" t="s">
        <v>23038</v>
      </c>
      <c r="C6713" t="s">
        <v>23039</v>
      </c>
      <c r="D6713" t="s">
        <v>21</v>
      </c>
      <c r="E6713" t="s">
        <v>16</v>
      </c>
      <c r="F6713">
        <v>28204</v>
      </c>
      <c r="G6713">
        <v>35.2214873</v>
      </c>
      <c r="H6713">
        <v>-80.824846399999998</v>
      </c>
      <c r="I6713">
        <v>2.5</v>
      </c>
      <c r="J6713">
        <v>4</v>
      </c>
      <c r="K6713">
        <v>1</v>
      </c>
      <c r="L6713" t="s">
        <v>23040</v>
      </c>
    </row>
    <row r="6714" spans="1:12" x14ac:dyDescent="0.2">
      <c r="A6714" t="s">
        <v>23041</v>
      </c>
      <c r="B6714" t="s">
        <v>5252</v>
      </c>
      <c r="C6714" t="s">
        <v>23042</v>
      </c>
      <c r="D6714" t="s">
        <v>21</v>
      </c>
      <c r="E6714" t="s">
        <v>16</v>
      </c>
      <c r="F6714">
        <v>28202</v>
      </c>
      <c r="G6714">
        <v>35.228044825200001</v>
      </c>
      <c r="H6714">
        <v>-80.842202</v>
      </c>
      <c r="I6714">
        <v>3</v>
      </c>
      <c r="J6714">
        <v>30</v>
      </c>
      <c r="K6714">
        <v>1</v>
      </c>
      <c r="L6714" t="s">
        <v>23043</v>
      </c>
    </row>
    <row r="6715" spans="1:12" x14ac:dyDescent="0.2">
      <c r="A6715" t="s">
        <v>23044</v>
      </c>
      <c r="B6715" t="s">
        <v>23045</v>
      </c>
      <c r="C6715" t="s">
        <v>23046</v>
      </c>
      <c r="D6715" t="s">
        <v>4949</v>
      </c>
      <c r="E6715" t="s">
        <v>16</v>
      </c>
      <c r="F6715">
        <v>28098</v>
      </c>
      <c r="G6715">
        <v>35.255812499999998</v>
      </c>
      <c r="H6715">
        <v>-81.096616999999995</v>
      </c>
      <c r="I6715">
        <v>2.5</v>
      </c>
      <c r="J6715">
        <v>3</v>
      </c>
      <c r="K6715">
        <v>1</v>
      </c>
      <c r="L6715" t="s">
        <v>23047</v>
      </c>
    </row>
    <row r="6716" spans="1:12" x14ac:dyDescent="0.2">
      <c r="A6716" t="s">
        <v>23048</v>
      </c>
      <c r="B6716" t="s">
        <v>23049</v>
      </c>
      <c r="C6716" t="s">
        <v>23050</v>
      </c>
      <c r="D6716" t="s">
        <v>21</v>
      </c>
      <c r="E6716" t="s">
        <v>16</v>
      </c>
      <c r="F6716">
        <v>28202</v>
      </c>
      <c r="G6716">
        <v>35.233575100000003</v>
      </c>
      <c r="H6716">
        <v>-80.848987800000003</v>
      </c>
      <c r="I6716">
        <v>4.5</v>
      </c>
      <c r="J6716">
        <v>24</v>
      </c>
      <c r="K6716">
        <v>0</v>
      </c>
      <c r="L6716" t="s">
        <v>23051</v>
      </c>
    </row>
    <row r="6717" spans="1:12" x14ac:dyDescent="0.2">
      <c r="A6717" t="s">
        <v>23052</v>
      </c>
      <c r="B6717" t="s">
        <v>16579</v>
      </c>
      <c r="C6717" t="s">
        <v>23053</v>
      </c>
      <c r="D6717" t="s">
        <v>1239</v>
      </c>
      <c r="E6717" t="s">
        <v>16</v>
      </c>
      <c r="F6717">
        <v>28107</v>
      </c>
      <c r="G6717">
        <v>35.247078999999999</v>
      </c>
      <c r="H6717">
        <v>-80.577135999999996</v>
      </c>
      <c r="I6717">
        <v>4</v>
      </c>
      <c r="J6717">
        <v>6</v>
      </c>
      <c r="K6717">
        <v>0</v>
      </c>
      <c r="L6717" t="s">
        <v>971</v>
      </c>
    </row>
    <row r="6718" spans="1:12" x14ac:dyDescent="0.2">
      <c r="A6718" t="s">
        <v>23054</v>
      </c>
      <c r="B6718" t="s">
        <v>459</v>
      </c>
      <c r="C6718" t="s">
        <v>23055</v>
      </c>
      <c r="D6718" t="s">
        <v>26</v>
      </c>
      <c r="E6718" t="s">
        <v>16</v>
      </c>
      <c r="F6718">
        <v>28078</v>
      </c>
      <c r="G6718">
        <v>35.411622000000001</v>
      </c>
      <c r="H6718">
        <v>-80.855260000000001</v>
      </c>
      <c r="I6718">
        <v>2.5</v>
      </c>
      <c r="J6718">
        <v>29</v>
      </c>
      <c r="K6718">
        <v>1</v>
      </c>
      <c r="L6718" t="s">
        <v>23056</v>
      </c>
    </row>
    <row r="6719" spans="1:12" x14ac:dyDescent="0.2">
      <c r="A6719" t="s">
        <v>23057</v>
      </c>
      <c r="B6719" t="s">
        <v>23058</v>
      </c>
      <c r="C6719" t="s">
        <v>23059</v>
      </c>
      <c r="D6719" t="s">
        <v>21</v>
      </c>
      <c r="E6719" t="s">
        <v>16</v>
      </c>
      <c r="F6719">
        <v>28214</v>
      </c>
      <c r="G6719">
        <v>35.2392015</v>
      </c>
      <c r="H6719">
        <v>-80.938133500000006</v>
      </c>
      <c r="I6719">
        <v>3.5</v>
      </c>
      <c r="J6719">
        <v>15</v>
      </c>
      <c r="K6719">
        <v>1</v>
      </c>
      <c r="L6719" t="s">
        <v>260</v>
      </c>
    </row>
    <row r="6720" spans="1:12" x14ac:dyDescent="0.2">
      <c r="A6720" t="e">
        <f>-_uCcDpZ2aW_lw4bOCgK5g</f>
        <v>#NAME?</v>
      </c>
      <c r="B6720" t="s">
        <v>9511</v>
      </c>
      <c r="C6720" t="s">
        <v>23060</v>
      </c>
      <c r="D6720" t="s">
        <v>39</v>
      </c>
      <c r="E6720" t="s">
        <v>16</v>
      </c>
      <c r="F6720">
        <v>28027</v>
      </c>
      <c r="G6720">
        <v>35.411171000000003</v>
      </c>
      <c r="H6720">
        <v>-80.667392000000007</v>
      </c>
      <c r="I6720">
        <v>2.5</v>
      </c>
      <c r="J6720">
        <v>5</v>
      </c>
      <c r="K6720">
        <v>1</v>
      </c>
      <c r="L6720" t="s">
        <v>23061</v>
      </c>
    </row>
    <row r="6721" spans="1:12" x14ac:dyDescent="0.2">
      <c r="A6721" t="s">
        <v>23062</v>
      </c>
      <c r="B6721" t="s">
        <v>2239</v>
      </c>
      <c r="C6721" t="s">
        <v>23063</v>
      </c>
      <c r="D6721" t="s">
        <v>26</v>
      </c>
      <c r="E6721" t="s">
        <v>16</v>
      </c>
      <c r="F6721">
        <v>28078</v>
      </c>
      <c r="G6721">
        <v>35.4405</v>
      </c>
      <c r="H6721">
        <v>-80.845200000000006</v>
      </c>
      <c r="I6721">
        <v>3</v>
      </c>
      <c r="J6721">
        <v>5</v>
      </c>
      <c r="K6721">
        <v>1</v>
      </c>
      <c r="L6721" t="s">
        <v>22807</v>
      </c>
    </row>
    <row r="6722" spans="1:12" x14ac:dyDescent="0.2">
      <c r="A6722" t="s">
        <v>23064</v>
      </c>
      <c r="B6722" t="s">
        <v>1265</v>
      </c>
      <c r="C6722" t="s">
        <v>23065</v>
      </c>
      <c r="D6722" t="s">
        <v>39</v>
      </c>
      <c r="E6722" t="s">
        <v>16</v>
      </c>
      <c r="F6722">
        <v>28027</v>
      </c>
      <c r="G6722">
        <v>35.420051200000003</v>
      </c>
      <c r="H6722">
        <v>-80.676698000000002</v>
      </c>
      <c r="I6722">
        <v>4</v>
      </c>
      <c r="J6722">
        <v>4</v>
      </c>
      <c r="K6722">
        <v>1</v>
      </c>
      <c r="L6722" t="s">
        <v>9141</v>
      </c>
    </row>
    <row r="6723" spans="1:12" x14ac:dyDescent="0.2">
      <c r="A6723" t="s">
        <v>23066</v>
      </c>
      <c r="B6723" t="s">
        <v>23067</v>
      </c>
      <c r="C6723" t="s">
        <v>23068</v>
      </c>
      <c r="D6723" t="s">
        <v>62</v>
      </c>
      <c r="E6723" t="s">
        <v>16</v>
      </c>
      <c r="F6723">
        <v>28227</v>
      </c>
      <c r="G6723">
        <v>35.1689328</v>
      </c>
      <c r="H6723">
        <v>-80.6047856</v>
      </c>
      <c r="I6723">
        <v>2</v>
      </c>
      <c r="J6723">
        <v>4</v>
      </c>
      <c r="K6723">
        <v>1</v>
      </c>
    </row>
    <row r="6724" spans="1:12" x14ac:dyDescent="0.2">
      <c r="A6724" t="s">
        <v>23069</v>
      </c>
      <c r="B6724" t="s">
        <v>23070</v>
      </c>
      <c r="C6724" t="s">
        <v>23071</v>
      </c>
      <c r="D6724" t="s">
        <v>21</v>
      </c>
      <c r="E6724" t="s">
        <v>16</v>
      </c>
      <c r="F6724">
        <v>28203</v>
      </c>
      <c r="G6724">
        <v>35.2019558</v>
      </c>
      <c r="H6724">
        <v>-80.844507100000001</v>
      </c>
      <c r="I6724">
        <v>2.5</v>
      </c>
      <c r="J6724">
        <v>15</v>
      </c>
      <c r="K6724">
        <v>0</v>
      </c>
      <c r="L6724" t="s">
        <v>23072</v>
      </c>
    </row>
    <row r="6725" spans="1:12" x14ac:dyDescent="0.2">
      <c r="A6725" t="s">
        <v>23073</v>
      </c>
      <c r="B6725" t="s">
        <v>15235</v>
      </c>
      <c r="C6725" t="s">
        <v>23074</v>
      </c>
      <c r="D6725" t="s">
        <v>135</v>
      </c>
      <c r="E6725" t="s">
        <v>16</v>
      </c>
      <c r="F6725">
        <v>28104</v>
      </c>
      <c r="G6725">
        <v>35.068755440099999</v>
      </c>
      <c r="H6725">
        <v>-80.701162218999997</v>
      </c>
      <c r="I6725">
        <v>3.5</v>
      </c>
      <c r="J6725">
        <v>125</v>
      </c>
      <c r="K6725">
        <v>1</v>
      </c>
      <c r="L6725" t="s">
        <v>2073</v>
      </c>
    </row>
    <row r="6726" spans="1:12" x14ac:dyDescent="0.2">
      <c r="A6726" t="s">
        <v>23075</v>
      </c>
      <c r="B6726" t="s">
        <v>11960</v>
      </c>
      <c r="C6726" t="s">
        <v>23076</v>
      </c>
      <c r="D6726" t="s">
        <v>21</v>
      </c>
      <c r="E6726" t="s">
        <v>16</v>
      </c>
      <c r="F6726">
        <v>28212</v>
      </c>
      <c r="G6726">
        <v>35.184802500000004</v>
      </c>
      <c r="H6726">
        <v>-80.758828300000005</v>
      </c>
      <c r="I6726">
        <v>4</v>
      </c>
      <c r="J6726">
        <v>19</v>
      </c>
      <c r="K6726">
        <v>0</v>
      </c>
      <c r="L6726" t="s">
        <v>23077</v>
      </c>
    </row>
    <row r="6727" spans="1:12" x14ac:dyDescent="0.2">
      <c r="A6727" t="s">
        <v>23078</v>
      </c>
      <c r="B6727" t="s">
        <v>8328</v>
      </c>
      <c r="C6727" t="s">
        <v>23079</v>
      </c>
      <c r="D6727" t="s">
        <v>15</v>
      </c>
      <c r="E6727" t="s">
        <v>16</v>
      </c>
      <c r="F6727">
        <v>28031</v>
      </c>
      <c r="G6727">
        <v>35.463012499999998</v>
      </c>
      <c r="H6727">
        <v>-80.869800999999995</v>
      </c>
      <c r="I6727">
        <v>4</v>
      </c>
      <c r="J6727">
        <v>9</v>
      </c>
      <c r="K6727">
        <v>1</v>
      </c>
      <c r="L6727" t="s">
        <v>10143</v>
      </c>
    </row>
    <row r="6728" spans="1:12" x14ac:dyDescent="0.2">
      <c r="A6728" t="s">
        <v>23080</v>
      </c>
      <c r="B6728" t="s">
        <v>23081</v>
      </c>
      <c r="C6728" t="s">
        <v>23082</v>
      </c>
      <c r="D6728" t="s">
        <v>21</v>
      </c>
      <c r="E6728" t="s">
        <v>16</v>
      </c>
      <c r="F6728">
        <v>28269</v>
      </c>
      <c r="G6728">
        <v>35.350830799999997</v>
      </c>
      <c r="H6728">
        <v>-80.841671199999993</v>
      </c>
      <c r="I6728">
        <v>4</v>
      </c>
      <c r="J6728">
        <v>11</v>
      </c>
      <c r="K6728">
        <v>0</v>
      </c>
      <c r="L6728" t="s">
        <v>1380</v>
      </c>
    </row>
    <row r="6729" spans="1:12" x14ac:dyDescent="0.2">
      <c r="A6729" t="s">
        <v>23083</v>
      </c>
      <c r="B6729" t="s">
        <v>3729</v>
      </c>
      <c r="C6729" t="s">
        <v>23084</v>
      </c>
      <c r="D6729" t="s">
        <v>21</v>
      </c>
      <c r="E6729" t="s">
        <v>16</v>
      </c>
      <c r="F6729">
        <v>28208</v>
      </c>
      <c r="G6729">
        <v>35.245170999999999</v>
      </c>
      <c r="H6729">
        <v>-80.895279299999999</v>
      </c>
      <c r="I6729">
        <v>2</v>
      </c>
      <c r="J6729">
        <v>10</v>
      </c>
      <c r="K6729">
        <v>1</v>
      </c>
      <c r="L6729" t="s">
        <v>23085</v>
      </c>
    </row>
    <row r="6730" spans="1:12" x14ac:dyDescent="0.2">
      <c r="A6730" t="s">
        <v>23086</v>
      </c>
      <c r="B6730" t="s">
        <v>23087</v>
      </c>
      <c r="C6730" t="s">
        <v>23088</v>
      </c>
      <c r="D6730" t="s">
        <v>21</v>
      </c>
      <c r="E6730" t="s">
        <v>16</v>
      </c>
      <c r="F6730">
        <v>28204</v>
      </c>
      <c r="G6730">
        <v>35.216087299999998</v>
      </c>
      <c r="H6730">
        <v>-80.822055500000005</v>
      </c>
      <c r="I6730">
        <v>5</v>
      </c>
      <c r="J6730">
        <v>28</v>
      </c>
      <c r="K6730">
        <v>1</v>
      </c>
      <c r="L6730" t="s">
        <v>23089</v>
      </c>
    </row>
    <row r="6731" spans="1:12" x14ac:dyDescent="0.2">
      <c r="A6731" t="s">
        <v>23090</v>
      </c>
      <c r="B6731" t="s">
        <v>23091</v>
      </c>
      <c r="C6731" t="s">
        <v>23092</v>
      </c>
      <c r="D6731" t="s">
        <v>21</v>
      </c>
      <c r="E6731" t="s">
        <v>16</v>
      </c>
      <c r="F6731">
        <v>28203</v>
      </c>
      <c r="G6731">
        <v>35.200346000000003</v>
      </c>
      <c r="H6731">
        <v>-80.843667999999994</v>
      </c>
      <c r="I6731">
        <v>3.5</v>
      </c>
      <c r="J6731">
        <v>113</v>
      </c>
      <c r="K6731">
        <v>1</v>
      </c>
      <c r="L6731" t="s">
        <v>23093</v>
      </c>
    </row>
    <row r="6732" spans="1:12" x14ac:dyDescent="0.2">
      <c r="A6732" t="s">
        <v>23094</v>
      </c>
      <c r="B6732" t="s">
        <v>23095</v>
      </c>
      <c r="C6732" t="s">
        <v>23096</v>
      </c>
      <c r="D6732" t="s">
        <v>601</v>
      </c>
      <c r="E6732" t="s">
        <v>16</v>
      </c>
      <c r="F6732">
        <v>28083</v>
      </c>
      <c r="G6732">
        <v>35.475319200000001</v>
      </c>
      <c r="H6732">
        <v>-80.609926799999997</v>
      </c>
      <c r="I6732">
        <v>3.5</v>
      </c>
      <c r="J6732">
        <v>3</v>
      </c>
      <c r="K6732">
        <v>1</v>
      </c>
      <c r="L6732" t="s">
        <v>709</v>
      </c>
    </row>
    <row r="6733" spans="1:12" x14ac:dyDescent="0.2">
      <c r="A6733" t="s">
        <v>23097</v>
      </c>
      <c r="B6733" t="s">
        <v>8094</v>
      </c>
      <c r="C6733" t="s">
        <v>23098</v>
      </c>
      <c r="D6733" t="s">
        <v>39</v>
      </c>
      <c r="E6733" t="s">
        <v>16</v>
      </c>
      <c r="F6733">
        <v>28027</v>
      </c>
      <c r="G6733">
        <v>35.383161999999999</v>
      </c>
      <c r="H6733">
        <v>-80.694881899999999</v>
      </c>
      <c r="I6733">
        <v>4</v>
      </c>
      <c r="J6733">
        <v>5</v>
      </c>
      <c r="K6733">
        <v>0</v>
      </c>
      <c r="L6733" t="s">
        <v>23099</v>
      </c>
    </row>
    <row r="6734" spans="1:12" x14ac:dyDescent="0.2">
      <c r="A6734" t="s">
        <v>23100</v>
      </c>
      <c r="B6734" t="s">
        <v>23101</v>
      </c>
      <c r="C6734" t="s">
        <v>23102</v>
      </c>
      <c r="D6734" t="s">
        <v>21</v>
      </c>
      <c r="E6734" t="s">
        <v>16</v>
      </c>
      <c r="F6734">
        <v>28278</v>
      </c>
      <c r="G6734">
        <v>35.071982800000001</v>
      </c>
      <c r="H6734">
        <v>-81.019222799999994</v>
      </c>
      <c r="I6734">
        <v>4</v>
      </c>
      <c r="J6734">
        <v>9</v>
      </c>
      <c r="K6734">
        <v>1</v>
      </c>
      <c r="L6734" t="s">
        <v>23103</v>
      </c>
    </row>
    <row r="6735" spans="1:12" x14ac:dyDescent="0.2">
      <c r="A6735" t="s">
        <v>23104</v>
      </c>
      <c r="B6735" t="s">
        <v>23105</v>
      </c>
      <c r="C6735" t="s">
        <v>23106</v>
      </c>
      <c r="D6735" t="s">
        <v>30</v>
      </c>
      <c r="E6735" t="s">
        <v>16</v>
      </c>
      <c r="F6735">
        <v>28052</v>
      </c>
      <c r="G6735">
        <v>35.227505100000002</v>
      </c>
      <c r="H6735">
        <v>-81.199249699999996</v>
      </c>
      <c r="I6735">
        <v>2.5</v>
      </c>
      <c r="J6735">
        <v>3</v>
      </c>
      <c r="K6735">
        <v>1</v>
      </c>
      <c r="L6735" t="s">
        <v>23107</v>
      </c>
    </row>
    <row r="6736" spans="1:12" x14ac:dyDescent="0.2">
      <c r="A6736" t="s">
        <v>23108</v>
      </c>
      <c r="B6736" t="s">
        <v>459</v>
      </c>
      <c r="C6736" t="s">
        <v>23109</v>
      </c>
      <c r="D6736" t="s">
        <v>62</v>
      </c>
      <c r="E6736" t="s">
        <v>16</v>
      </c>
      <c r="F6736">
        <v>28227</v>
      </c>
      <c r="G6736">
        <v>35.187420000000003</v>
      </c>
      <c r="H6736">
        <v>-80.691017000000002</v>
      </c>
      <c r="I6736">
        <v>1.5</v>
      </c>
      <c r="J6736">
        <v>18</v>
      </c>
      <c r="K6736">
        <v>1</v>
      </c>
      <c r="L6736" t="s">
        <v>23110</v>
      </c>
    </row>
    <row r="6737" spans="1:12" x14ac:dyDescent="0.2">
      <c r="A6737" t="s">
        <v>23111</v>
      </c>
      <c r="B6737" t="s">
        <v>13097</v>
      </c>
      <c r="C6737" t="s">
        <v>2160</v>
      </c>
      <c r="D6737" t="s">
        <v>295</v>
      </c>
      <c r="E6737" t="s">
        <v>16</v>
      </c>
      <c r="F6737">
        <v>28134</v>
      </c>
      <c r="G6737">
        <v>35.0822</v>
      </c>
      <c r="H6737">
        <v>-80.877224200000001</v>
      </c>
      <c r="I6737">
        <v>2.5</v>
      </c>
      <c r="J6737">
        <v>9</v>
      </c>
      <c r="K6737">
        <v>1</v>
      </c>
      <c r="L6737" t="s">
        <v>23112</v>
      </c>
    </row>
    <row r="6738" spans="1:12" x14ac:dyDescent="0.2">
      <c r="A6738" t="s">
        <v>23113</v>
      </c>
      <c r="B6738" t="s">
        <v>23114</v>
      </c>
      <c r="C6738" t="s">
        <v>23115</v>
      </c>
      <c r="D6738" t="s">
        <v>21</v>
      </c>
      <c r="E6738" t="s">
        <v>16</v>
      </c>
      <c r="F6738">
        <v>28210</v>
      </c>
      <c r="G6738">
        <v>35.128599999999999</v>
      </c>
      <c r="H6738">
        <v>-80.837000000000003</v>
      </c>
      <c r="I6738">
        <v>2</v>
      </c>
      <c r="J6738">
        <v>9</v>
      </c>
      <c r="K6738">
        <v>0</v>
      </c>
      <c r="L6738" t="s">
        <v>565</v>
      </c>
    </row>
    <row r="6739" spans="1:12" x14ac:dyDescent="0.2">
      <c r="A6739" t="s">
        <v>23116</v>
      </c>
      <c r="B6739" t="s">
        <v>23117</v>
      </c>
      <c r="C6739" t="s">
        <v>18819</v>
      </c>
      <c r="D6739" t="s">
        <v>21</v>
      </c>
      <c r="E6739" t="s">
        <v>16</v>
      </c>
      <c r="F6739">
        <v>28209</v>
      </c>
      <c r="G6739">
        <v>35.173768500000001</v>
      </c>
      <c r="H6739">
        <v>-80.840539100000001</v>
      </c>
      <c r="I6739">
        <v>5</v>
      </c>
      <c r="J6739">
        <v>8</v>
      </c>
      <c r="K6739">
        <v>0</v>
      </c>
      <c r="L6739" t="s">
        <v>1071</v>
      </c>
    </row>
    <row r="6740" spans="1:12" x14ac:dyDescent="0.2">
      <c r="A6740" t="s">
        <v>23118</v>
      </c>
      <c r="B6740" t="s">
        <v>23119</v>
      </c>
      <c r="C6740" t="s">
        <v>23120</v>
      </c>
      <c r="D6740" t="s">
        <v>21</v>
      </c>
      <c r="E6740" t="s">
        <v>16</v>
      </c>
      <c r="F6740">
        <v>28207</v>
      </c>
      <c r="G6740">
        <v>35.208411300000002</v>
      </c>
      <c r="H6740">
        <v>-80.825229300000004</v>
      </c>
      <c r="I6740">
        <v>3.5</v>
      </c>
      <c r="J6740">
        <v>40</v>
      </c>
      <c r="K6740">
        <v>1</v>
      </c>
      <c r="L6740" t="s">
        <v>23121</v>
      </c>
    </row>
    <row r="6741" spans="1:12" x14ac:dyDescent="0.2">
      <c r="A6741" t="s">
        <v>23122</v>
      </c>
      <c r="B6741" t="s">
        <v>23123</v>
      </c>
      <c r="C6741" t="s">
        <v>23124</v>
      </c>
      <c r="D6741" t="s">
        <v>21</v>
      </c>
      <c r="E6741" t="s">
        <v>16</v>
      </c>
      <c r="F6741">
        <v>28216</v>
      </c>
      <c r="G6741">
        <v>35.266697399999998</v>
      </c>
      <c r="H6741">
        <v>-80.871030399999995</v>
      </c>
      <c r="I6741">
        <v>2</v>
      </c>
      <c r="J6741">
        <v>8</v>
      </c>
      <c r="K6741">
        <v>1</v>
      </c>
      <c r="L6741" t="s">
        <v>23125</v>
      </c>
    </row>
    <row r="6742" spans="1:12" x14ac:dyDescent="0.2">
      <c r="A6742" t="s">
        <v>23126</v>
      </c>
      <c r="B6742" t="s">
        <v>19956</v>
      </c>
      <c r="C6742" t="s">
        <v>23127</v>
      </c>
      <c r="D6742" t="s">
        <v>39</v>
      </c>
      <c r="E6742" t="s">
        <v>16</v>
      </c>
      <c r="F6742">
        <v>28027</v>
      </c>
      <c r="G6742">
        <v>35.418153265699999</v>
      </c>
      <c r="H6742">
        <v>-80.677413940400001</v>
      </c>
      <c r="I6742">
        <v>3.5</v>
      </c>
      <c r="J6742">
        <v>12</v>
      </c>
      <c r="K6742">
        <v>0</v>
      </c>
      <c r="L6742" t="s">
        <v>23128</v>
      </c>
    </row>
    <row r="6743" spans="1:12" x14ac:dyDescent="0.2">
      <c r="A6743" t="s">
        <v>23129</v>
      </c>
      <c r="B6743" t="s">
        <v>23130</v>
      </c>
      <c r="C6743" t="s">
        <v>13229</v>
      </c>
      <c r="D6743" t="s">
        <v>295</v>
      </c>
      <c r="E6743" t="s">
        <v>16</v>
      </c>
      <c r="F6743">
        <v>28134</v>
      </c>
      <c r="G6743">
        <v>35.090941000000001</v>
      </c>
      <c r="H6743">
        <v>-80.886936000000006</v>
      </c>
      <c r="I6743">
        <v>4</v>
      </c>
      <c r="J6743">
        <v>4</v>
      </c>
      <c r="K6743">
        <v>0</v>
      </c>
      <c r="L6743" t="s">
        <v>63</v>
      </c>
    </row>
    <row r="6744" spans="1:12" x14ac:dyDescent="0.2">
      <c r="A6744" t="s">
        <v>23131</v>
      </c>
      <c r="B6744" t="s">
        <v>5107</v>
      </c>
      <c r="C6744" t="s">
        <v>23132</v>
      </c>
      <c r="D6744" t="s">
        <v>21</v>
      </c>
      <c r="E6744" t="s">
        <v>16</v>
      </c>
      <c r="F6744">
        <v>28280</v>
      </c>
      <c r="G6744">
        <v>35.226427899999997</v>
      </c>
      <c r="H6744">
        <v>-80.843278400000003</v>
      </c>
      <c r="I6744">
        <v>4</v>
      </c>
      <c r="J6744">
        <v>50</v>
      </c>
      <c r="K6744">
        <v>1</v>
      </c>
      <c r="L6744" t="s">
        <v>23133</v>
      </c>
    </row>
    <row r="6745" spans="1:12" x14ac:dyDescent="0.2">
      <c r="A6745" t="s">
        <v>23134</v>
      </c>
      <c r="B6745" t="s">
        <v>23135</v>
      </c>
      <c r="C6745" t="s">
        <v>552</v>
      </c>
      <c r="D6745" t="s">
        <v>21</v>
      </c>
      <c r="E6745" t="s">
        <v>16</v>
      </c>
      <c r="F6745">
        <v>28208</v>
      </c>
      <c r="G6745">
        <v>35.220434699999998</v>
      </c>
      <c r="H6745">
        <v>-80.941076199999998</v>
      </c>
      <c r="I6745">
        <v>3</v>
      </c>
      <c r="J6745">
        <v>62</v>
      </c>
      <c r="K6745">
        <v>1</v>
      </c>
      <c r="L6745" t="s">
        <v>23136</v>
      </c>
    </row>
    <row r="6746" spans="1:12" x14ac:dyDescent="0.2">
      <c r="A6746" t="s">
        <v>23137</v>
      </c>
      <c r="B6746" t="s">
        <v>23138</v>
      </c>
      <c r="C6746" t="s">
        <v>23139</v>
      </c>
      <c r="D6746" t="s">
        <v>39</v>
      </c>
      <c r="E6746" t="s">
        <v>16</v>
      </c>
      <c r="F6746">
        <v>28027</v>
      </c>
      <c r="G6746">
        <v>35.443136000000003</v>
      </c>
      <c r="H6746">
        <v>-80.624116000000001</v>
      </c>
      <c r="I6746">
        <v>3</v>
      </c>
      <c r="J6746">
        <v>5</v>
      </c>
      <c r="K6746">
        <v>1</v>
      </c>
      <c r="L6746" t="s">
        <v>709</v>
      </c>
    </row>
    <row r="6747" spans="1:12" x14ac:dyDescent="0.2">
      <c r="A6747" t="s">
        <v>23140</v>
      </c>
      <c r="B6747" t="s">
        <v>23141</v>
      </c>
      <c r="C6747" t="s">
        <v>1322</v>
      </c>
      <c r="D6747" t="s">
        <v>62</v>
      </c>
      <c r="E6747" t="s">
        <v>16</v>
      </c>
      <c r="F6747">
        <v>28227</v>
      </c>
      <c r="G6747">
        <v>35.176327000000001</v>
      </c>
      <c r="H6747">
        <v>-80.653380999999996</v>
      </c>
      <c r="I6747">
        <v>4</v>
      </c>
      <c r="J6747">
        <v>55</v>
      </c>
      <c r="K6747">
        <v>1</v>
      </c>
      <c r="L6747" t="s">
        <v>23142</v>
      </c>
    </row>
    <row r="6748" spans="1:12" x14ac:dyDescent="0.2">
      <c r="A6748" t="s">
        <v>23143</v>
      </c>
      <c r="B6748" t="s">
        <v>23144</v>
      </c>
      <c r="D6748" t="s">
        <v>21</v>
      </c>
      <c r="E6748" t="s">
        <v>16</v>
      </c>
      <c r="F6748">
        <v>28262</v>
      </c>
      <c r="G6748">
        <v>35.330152900000002</v>
      </c>
      <c r="H6748">
        <v>-80.732528700000003</v>
      </c>
      <c r="I6748">
        <v>5</v>
      </c>
      <c r="J6748">
        <v>54</v>
      </c>
      <c r="K6748">
        <v>1</v>
      </c>
      <c r="L6748" t="s">
        <v>23145</v>
      </c>
    </row>
    <row r="6749" spans="1:12" x14ac:dyDescent="0.2">
      <c r="A6749" t="s">
        <v>23146</v>
      </c>
      <c r="B6749" t="s">
        <v>23147</v>
      </c>
      <c r="C6749" t="s">
        <v>8479</v>
      </c>
      <c r="D6749" t="s">
        <v>21</v>
      </c>
      <c r="E6749" t="s">
        <v>16</v>
      </c>
      <c r="F6749">
        <v>28226</v>
      </c>
      <c r="G6749">
        <v>35.101115299999996</v>
      </c>
      <c r="H6749">
        <v>-80.782457600000001</v>
      </c>
      <c r="I6749">
        <v>3</v>
      </c>
      <c r="J6749">
        <v>12</v>
      </c>
      <c r="K6749">
        <v>1</v>
      </c>
      <c r="L6749" t="s">
        <v>2448</v>
      </c>
    </row>
    <row r="6750" spans="1:12" x14ac:dyDescent="0.2">
      <c r="A6750" t="s">
        <v>23148</v>
      </c>
      <c r="B6750" t="s">
        <v>6337</v>
      </c>
      <c r="C6750" t="s">
        <v>23149</v>
      </c>
      <c r="D6750" t="s">
        <v>21</v>
      </c>
      <c r="E6750" t="s">
        <v>16</v>
      </c>
      <c r="F6750">
        <v>28277</v>
      </c>
      <c r="G6750">
        <v>35.078768363400002</v>
      </c>
      <c r="H6750">
        <v>-80.817339420300002</v>
      </c>
      <c r="I6750">
        <v>4.5</v>
      </c>
      <c r="J6750">
        <v>63</v>
      </c>
      <c r="K6750">
        <v>0</v>
      </c>
      <c r="L6750" t="s">
        <v>23150</v>
      </c>
    </row>
    <row r="6751" spans="1:12" x14ac:dyDescent="0.2">
      <c r="A6751" t="s">
        <v>23151</v>
      </c>
      <c r="B6751" t="s">
        <v>23152</v>
      </c>
      <c r="C6751" t="s">
        <v>23153</v>
      </c>
      <c r="D6751" t="s">
        <v>456</v>
      </c>
      <c r="E6751" t="s">
        <v>16</v>
      </c>
      <c r="F6751">
        <v>28012</v>
      </c>
      <c r="G6751">
        <v>35.243684000000002</v>
      </c>
      <c r="H6751">
        <v>-81.036914999999993</v>
      </c>
      <c r="I6751">
        <v>4</v>
      </c>
      <c r="J6751">
        <v>6</v>
      </c>
      <c r="K6751">
        <v>0</v>
      </c>
      <c r="L6751" t="s">
        <v>23154</v>
      </c>
    </row>
    <row r="6752" spans="1:12" x14ac:dyDescent="0.2">
      <c r="A6752" t="s">
        <v>23155</v>
      </c>
      <c r="B6752" t="s">
        <v>23156</v>
      </c>
      <c r="C6752" t="s">
        <v>23157</v>
      </c>
      <c r="D6752" t="s">
        <v>21</v>
      </c>
      <c r="E6752" t="s">
        <v>16</v>
      </c>
      <c r="F6752">
        <v>28226</v>
      </c>
      <c r="G6752">
        <v>35.088498000000001</v>
      </c>
      <c r="H6752">
        <v>-80.860703000000001</v>
      </c>
      <c r="I6752">
        <v>3.5</v>
      </c>
      <c r="J6752">
        <v>12</v>
      </c>
      <c r="K6752">
        <v>0</v>
      </c>
      <c r="L6752" t="s">
        <v>23158</v>
      </c>
    </row>
    <row r="6753" spans="1:12" x14ac:dyDescent="0.2">
      <c r="A6753" t="s">
        <v>23159</v>
      </c>
      <c r="B6753" t="s">
        <v>41</v>
      </c>
      <c r="C6753" t="s">
        <v>23160</v>
      </c>
      <c r="D6753" t="s">
        <v>135</v>
      </c>
      <c r="E6753" t="s">
        <v>16</v>
      </c>
      <c r="F6753">
        <v>28105</v>
      </c>
      <c r="G6753">
        <v>35.083019999999998</v>
      </c>
      <c r="H6753">
        <v>-80.728738000000007</v>
      </c>
      <c r="I6753">
        <v>3</v>
      </c>
      <c r="J6753">
        <v>3</v>
      </c>
      <c r="K6753">
        <v>0</v>
      </c>
      <c r="L6753" t="s">
        <v>2837</v>
      </c>
    </row>
    <row r="6754" spans="1:12" x14ac:dyDescent="0.2">
      <c r="A6754" t="s">
        <v>23161</v>
      </c>
      <c r="B6754" t="s">
        <v>23162</v>
      </c>
      <c r="C6754" t="s">
        <v>23163</v>
      </c>
      <c r="D6754" t="s">
        <v>15</v>
      </c>
      <c r="E6754" t="s">
        <v>16</v>
      </c>
      <c r="F6754">
        <v>28031</v>
      </c>
      <c r="G6754">
        <v>35.481418679800001</v>
      </c>
      <c r="H6754">
        <v>-80.884324898100004</v>
      </c>
      <c r="I6754">
        <v>3.5</v>
      </c>
      <c r="J6754">
        <v>3</v>
      </c>
      <c r="K6754">
        <v>1</v>
      </c>
      <c r="L6754" t="s">
        <v>23164</v>
      </c>
    </row>
    <row r="6755" spans="1:12" x14ac:dyDescent="0.2">
      <c r="A6755" t="s">
        <v>23165</v>
      </c>
      <c r="B6755" t="s">
        <v>23166</v>
      </c>
      <c r="C6755" t="s">
        <v>23167</v>
      </c>
      <c r="D6755" t="s">
        <v>359</v>
      </c>
      <c r="E6755" t="s">
        <v>16</v>
      </c>
      <c r="F6755">
        <v>28036</v>
      </c>
      <c r="G6755">
        <v>35.495123</v>
      </c>
      <c r="H6755">
        <v>-80.852547799999996</v>
      </c>
      <c r="I6755">
        <v>5</v>
      </c>
      <c r="J6755">
        <v>7</v>
      </c>
      <c r="K6755">
        <v>1</v>
      </c>
      <c r="L6755" t="s">
        <v>23168</v>
      </c>
    </row>
    <row r="6756" spans="1:12" x14ac:dyDescent="0.2">
      <c r="A6756" t="s">
        <v>23169</v>
      </c>
      <c r="B6756" t="s">
        <v>23170</v>
      </c>
      <c r="C6756" t="s">
        <v>23171</v>
      </c>
      <c r="D6756" t="s">
        <v>21</v>
      </c>
      <c r="E6756" t="s">
        <v>16</v>
      </c>
      <c r="F6756">
        <v>28211</v>
      </c>
      <c r="G6756">
        <v>35.155442000000001</v>
      </c>
      <c r="H6756">
        <v>-80.824248999999995</v>
      </c>
      <c r="I6756">
        <v>4</v>
      </c>
      <c r="J6756">
        <v>9</v>
      </c>
      <c r="K6756">
        <v>0</v>
      </c>
      <c r="L6756" t="s">
        <v>23172</v>
      </c>
    </row>
    <row r="6757" spans="1:12" x14ac:dyDescent="0.2">
      <c r="A6757" t="s">
        <v>23173</v>
      </c>
      <c r="B6757" t="s">
        <v>23174</v>
      </c>
      <c r="C6757" t="s">
        <v>23175</v>
      </c>
      <c r="D6757" t="s">
        <v>21</v>
      </c>
      <c r="E6757" t="s">
        <v>16</v>
      </c>
      <c r="F6757">
        <v>28226</v>
      </c>
      <c r="G6757">
        <v>35.099905100000001</v>
      </c>
      <c r="H6757">
        <v>-80.7820605</v>
      </c>
      <c r="I6757">
        <v>5</v>
      </c>
      <c r="J6757">
        <v>3</v>
      </c>
      <c r="K6757">
        <v>1</v>
      </c>
      <c r="L6757" t="s">
        <v>23176</v>
      </c>
    </row>
    <row r="6758" spans="1:12" x14ac:dyDescent="0.2">
      <c r="A6758" t="s">
        <v>23177</v>
      </c>
      <c r="B6758" t="s">
        <v>2144</v>
      </c>
      <c r="C6758" t="s">
        <v>23178</v>
      </c>
      <c r="D6758" t="s">
        <v>21</v>
      </c>
      <c r="E6758" t="s">
        <v>16</v>
      </c>
      <c r="F6758">
        <v>28269</v>
      </c>
      <c r="G6758">
        <v>35.339426799999998</v>
      </c>
      <c r="H6758">
        <v>-80.833919899999998</v>
      </c>
      <c r="I6758">
        <v>2.5</v>
      </c>
      <c r="J6758">
        <v>20</v>
      </c>
      <c r="K6758">
        <v>1</v>
      </c>
      <c r="L6758" t="s">
        <v>1771</v>
      </c>
    </row>
    <row r="6759" spans="1:12" x14ac:dyDescent="0.2">
      <c r="A6759" t="s">
        <v>23179</v>
      </c>
      <c r="B6759" t="s">
        <v>23180</v>
      </c>
      <c r="C6759" t="s">
        <v>23181</v>
      </c>
      <c r="D6759" t="s">
        <v>456</v>
      </c>
      <c r="E6759" t="s">
        <v>16</v>
      </c>
      <c r="F6759">
        <v>28012</v>
      </c>
      <c r="G6759">
        <v>35.242924299999999</v>
      </c>
      <c r="H6759">
        <v>-81.036896900000002</v>
      </c>
      <c r="I6759">
        <v>2.5</v>
      </c>
      <c r="J6759">
        <v>10</v>
      </c>
      <c r="K6759">
        <v>0</v>
      </c>
      <c r="L6759" t="s">
        <v>515</v>
      </c>
    </row>
    <row r="6760" spans="1:12" x14ac:dyDescent="0.2">
      <c r="A6760" t="s">
        <v>23182</v>
      </c>
      <c r="B6760" t="s">
        <v>23183</v>
      </c>
      <c r="C6760" t="s">
        <v>552</v>
      </c>
      <c r="D6760" t="s">
        <v>21</v>
      </c>
      <c r="E6760" t="s">
        <v>16</v>
      </c>
      <c r="F6760">
        <v>28208</v>
      </c>
      <c r="G6760">
        <v>35.220559399999999</v>
      </c>
      <c r="H6760">
        <v>-80.943873699999997</v>
      </c>
      <c r="I6760">
        <v>4</v>
      </c>
      <c r="J6760">
        <v>15</v>
      </c>
      <c r="K6760">
        <v>1</v>
      </c>
      <c r="L6760" t="s">
        <v>23184</v>
      </c>
    </row>
    <row r="6761" spans="1:12" x14ac:dyDescent="0.2">
      <c r="A6761" t="s">
        <v>23185</v>
      </c>
      <c r="B6761" t="s">
        <v>3729</v>
      </c>
      <c r="C6761" t="s">
        <v>23186</v>
      </c>
      <c r="D6761" t="s">
        <v>30</v>
      </c>
      <c r="E6761" t="s">
        <v>16</v>
      </c>
      <c r="F6761">
        <v>28056</v>
      </c>
      <c r="G6761">
        <v>35.262011700000002</v>
      </c>
      <c r="H6761">
        <v>-81.126511800000003</v>
      </c>
      <c r="I6761">
        <v>4.5</v>
      </c>
      <c r="J6761">
        <v>4</v>
      </c>
      <c r="K6761">
        <v>1</v>
      </c>
      <c r="L6761" t="s">
        <v>1394</v>
      </c>
    </row>
    <row r="6762" spans="1:12" x14ac:dyDescent="0.2">
      <c r="A6762" t="s">
        <v>23187</v>
      </c>
      <c r="B6762" t="s">
        <v>3328</v>
      </c>
      <c r="C6762" t="s">
        <v>23188</v>
      </c>
      <c r="D6762" t="s">
        <v>21</v>
      </c>
      <c r="E6762" t="s">
        <v>16</v>
      </c>
      <c r="F6762">
        <v>28226</v>
      </c>
      <c r="G6762">
        <v>35.101286000000002</v>
      </c>
      <c r="H6762">
        <v>-80.779544700000002</v>
      </c>
      <c r="I6762">
        <v>2.5</v>
      </c>
      <c r="J6762">
        <v>7</v>
      </c>
      <c r="K6762">
        <v>1</v>
      </c>
      <c r="L6762" t="s">
        <v>23189</v>
      </c>
    </row>
    <row r="6763" spans="1:12" x14ac:dyDescent="0.2">
      <c r="A6763" t="s">
        <v>23190</v>
      </c>
      <c r="B6763" t="s">
        <v>23191</v>
      </c>
      <c r="C6763" t="s">
        <v>23192</v>
      </c>
      <c r="D6763" t="s">
        <v>21</v>
      </c>
      <c r="E6763" t="s">
        <v>16</v>
      </c>
      <c r="F6763">
        <v>28213</v>
      </c>
      <c r="G6763">
        <v>35.263726599999998</v>
      </c>
      <c r="H6763">
        <v>-80.771710600000006</v>
      </c>
      <c r="I6763">
        <v>3</v>
      </c>
      <c r="J6763">
        <v>4</v>
      </c>
      <c r="K6763">
        <v>1</v>
      </c>
      <c r="L6763" t="s">
        <v>23193</v>
      </c>
    </row>
    <row r="6764" spans="1:12" x14ac:dyDescent="0.2">
      <c r="A6764" t="s">
        <v>23194</v>
      </c>
      <c r="B6764" t="s">
        <v>23195</v>
      </c>
      <c r="C6764" t="s">
        <v>23196</v>
      </c>
      <c r="D6764" t="s">
        <v>26</v>
      </c>
      <c r="E6764" t="s">
        <v>16</v>
      </c>
      <c r="F6764">
        <v>28078</v>
      </c>
      <c r="G6764">
        <v>35.442585147199999</v>
      </c>
      <c r="H6764">
        <v>-80.864324077600003</v>
      </c>
      <c r="I6764">
        <v>4.5</v>
      </c>
      <c r="J6764">
        <v>8</v>
      </c>
      <c r="K6764">
        <v>1</v>
      </c>
      <c r="L6764" t="s">
        <v>19355</v>
      </c>
    </row>
    <row r="6765" spans="1:12" x14ac:dyDescent="0.2">
      <c r="A6765" t="s">
        <v>23197</v>
      </c>
      <c r="B6765" t="s">
        <v>23198</v>
      </c>
      <c r="C6765" t="s">
        <v>23199</v>
      </c>
      <c r="D6765" t="s">
        <v>4275</v>
      </c>
      <c r="E6765" t="s">
        <v>16</v>
      </c>
      <c r="F6765">
        <v>28104</v>
      </c>
      <c r="G6765">
        <v>35.000616557500003</v>
      </c>
      <c r="H6765">
        <v>-80.694074098100003</v>
      </c>
      <c r="I6765">
        <v>4.5</v>
      </c>
      <c r="J6765">
        <v>85</v>
      </c>
      <c r="K6765">
        <v>1</v>
      </c>
      <c r="L6765" t="s">
        <v>14228</v>
      </c>
    </row>
    <row r="6766" spans="1:12" x14ac:dyDescent="0.2">
      <c r="A6766" t="s">
        <v>23200</v>
      </c>
      <c r="B6766" t="s">
        <v>23201</v>
      </c>
      <c r="C6766" t="s">
        <v>19166</v>
      </c>
      <c r="D6766" t="s">
        <v>21</v>
      </c>
      <c r="E6766" t="s">
        <v>16</v>
      </c>
      <c r="F6766">
        <v>28269</v>
      </c>
      <c r="G6766">
        <v>35.349696999999999</v>
      </c>
      <c r="H6766">
        <v>-80.842190099999996</v>
      </c>
      <c r="I6766">
        <v>2.5</v>
      </c>
      <c r="J6766">
        <v>7</v>
      </c>
      <c r="K6766">
        <v>1</v>
      </c>
      <c r="L6766" t="s">
        <v>18506</v>
      </c>
    </row>
    <row r="6767" spans="1:12" x14ac:dyDescent="0.2">
      <c r="A6767" t="s">
        <v>23202</v>
      </c>
      <c r="B6767" t="s">
        <v>23203</v>
      </c>
      <c r="C6767" t="s">
        <v>23204</v>
      </c>
      <c r="D6767" t="s">
        <v>26</v>
      </c>
      <c r="E6767" t="s">
        <v>16</v>
      </c>
      <c r="F6767">
        <v>28078</v>
      </c>
      <c r="G6767">
        <v>35.436833292499998</v>
      </c>
      <c r="H6767">
        <v>-80.843857079700001</v>
      </c>
      <c r="I6767">
        <v>3.5</v>
      </c>
      <c r="J6767">
        <v>6</v>
      </c>
      <c r="K6767">
        <v>1</v>
      </c>
      <c r="L6767" t="s">
        <v>23205</v>
      </c>
    </row>
    <row r="6768" spans="1:12" x14ac:dyDescent="0.2">
      <c r="A6768" t="s">
        <v>23206</v>
      </c>
      <c r="B6768" t="s">
        <v>446</v>
      </c>
      <c r="C6768" t="s">
        <v>23207</v>
      </c>
      <c r="D6768" t="s">
        <v>21</v>
      </c>
      <c r="E6768" t="s">
        <v>16</v>
      </c>
      <c r="F6768">
        <v>28277</v>
      </c>
      <c r="G6768">
        <v>35.058692999999998</v>
      </c>
      <c r="H6768">
        <v>-80.813253000000003</v>
      </c>
      <c r="I6768">
        <v>3.5</v>
      </c>
      <c r="J6768">
        <v>38</v>
      </c>
      <c r="K6768">
        <v>1</v>
      </c>
      <c r="L6768" t="s">
        <v>1997</v>
      </c>
    </row>
    <row r="6769" spans="1:12" x14ac:dyDescent="0.2">
      <c r="A6769" t="s">
        <v>23208</v>
      </c>
      <c r="B6769" t="s">
        <v>23209</v>
      </c>
      <c r="C6769" t="s">
        <v>23210</v>
      </c>
      <c r="D6769" t="s">
        <v>21</v>
      </c>
      <c r="E6769" t="s">
        <v>16</v>
      </c>
      <c r="F6769">
        <v>28205</v>
      </c>
      <c r="G6769">
        <v>35.194707600000001</v>
      </c>
      <c r="H6769">
        <v>-80.789065800000003</v>
      </c>
      <c r="I6769">
        <v>3.5</v>
      </c>
      <c r="J6769">
        <v>27</v>
      </c>
      <c r="K6769">
        <v>1</v>
      </c>
      <c r="L6769" t="s">
        <v>23211</v>
      </c>
    </row>
    <row r="6770" spans="1:12" x14ac:dyDescent="0.2">
      <c r="A6770" t="s">
        <v>23212</v>
      </c>
      <c r="B6770" t="s">
        <v>23213</v>
      </c>
      <c r="C6770" t="s">
        <v>23214</v>
      </c>
      <c r="D6770" t="s">
        <v>21</v>
      </c>
      <c r="E6770" t="s">
        <v>16</v>
      </c>
      <c r="F6770">
        <v>28213</v>
      </c>
      <c r="G6770">
        <v>35.276899399999998</v>
      </c>
      <c r="H6770">
        <v>-80.728148599999997</v>
      </c>
      <c r="I6770">
        <v>3.5</v>
      </c>
      <c r="J6770">
        <v>3</v>
      </c>
      <c r="K6770">
        <v>1</v>
      </c>
      <c r="L6770" t="s">
        <v>23215</v>
      </c>
    </row>
    <row r="6771" spans="1:12" x14ac:dyDescent="0.2">
      <c r="A6771" t="s">
        <v>23216</v>
      </c>
      <c r="B6771" t="s">
        <v>2075</v>
      </c>
      <c r="C6771" t="s">
        <v>6685</v>
      </c>
      <c r="D6771" t="s">
        <v>21</v>
      </c>
      <c r="E6771" t="s">
        <v>16</v>
      </c>
      <c r="F6771">
        <v>28226</v>
      </c>
      <c r="G6771">
        <v>35.088111099999999</v>
      </c>
      <c r="H6771">
        <v>-80.860668399999994</v>
      </c>
      <c r="I6771">
        <v>2</v>
      </c>
      <c r="J6771">
        <v>9</v>
      </c>
      <c r="K6771">
        <v>1</v>
      </c>
      <c r="L6771" t="s">
        <v>1453</v>
      </c>
    </row>
    <row r="6772" spans="1:12" x14ac:dyDescent="0.2">
      <c r="A6772" t="s">
        <v>23217</v>
      </c>
      <c r="B6772" t="s">
        <v>4056</v>
      </c>
      <c r="C6772" t="s">
        <v>23218</v>
      </c>
      <c r="D6772" t="s">
        <v>21</v>
      </c>
      <c r="E6772" t="s">
        <v>16</v>
      </c>
      <c r="F6772">
        <v>28277</v>
      </c>
      <c r="G6772">
        <v>35.062255800000003</v>
      </c>
      <c r="H6772">
        <v>-80.815448099999998</v>
      </c>
      <c r="I6772">
        <v>3.5</v>
      </c>
      <c r="J6772">
        <v>298</v>
      </c>
      <c r="K6772">
        <v>1</v>
      </c>
      <c r="L6772" t="s">
        <v>23219</v>
      </c>
    </row>
    <row r="6773" spans="1:12" x14ac:dyDescent="0.2">
      <c r="A6773" t="s">
        <v>23220</v>
      </c>
      <c r="B6773" t="s">
        <v>23221</v>
      </c>
      <c r="C6773" t="s">
        <v>23222</v>
      </c>
      <c r="D6773" t="s">
        <v>359</v>
      </c>
      <c r="E6773" t="s">
        <v>16</v>
      </c>
      <c r="F6773">
        <v>28036</v>
      </c>
      <c r="G6773">
        <v>35.494593700000003</v>
      </c>
      <c r="H6773">
        <v>-80.854186900000002</v>
      </c>
      <c r="I6773">
        <v>5</v>
      </c>
      <c r="J6773">
        <v>4</v>
      </c>
      <c r="K6773">
        <v>1</v>
      </c>
      <c r="L6773" t="s">
        <v>23223</v>
      </c>
    </row>
    <row r="6774" spans="1:12" x14ac:dyDescent="0.2">
      <c r="A6774" t="s">
        <v>23224</v>
      </c>
      <c r="B6774" t="s">
        <v>23225</v>
      </c>
      <c r="C6774" t="s">
        <v>23226</v>
      </c>
      <c r="D6774" t="s">
        <v>26</v>
      </c>
      <c r="E6774" t="s">
        <v>16</v>
      </c>
      <c r="F6774">
        <v>28078</v>
      </c>
      <c r="G6774">
        <v>35.410305200000003</v>
      </c>
      <c r="H6774">
        <v>-80.848704299999994</v>
      </c>
      <c r="I6774">
        <v>4.5</v>
      </c>
      <c r="J6774">
        <v>3</v>
      </c>
      <c r="K6774">
        <v>1</v>
      </c>
      <c r="L6774" t="s">
        <v>420</v>
      </c>
    </row>
    <row r="6775" spans="1:12" x14ac:dyDescent="0.2">
      <c r="A6775" t="s">
        <v>23227</v>
      </c>
      <c r="B6775" t="s">
        <v>23228</v>
      </c>
      <c r="C6775" t="s">
        <v>23229</v>
      </c>
      <c r="D6775" t="s">
        <v>239</v>
      </c>
      <c r="E6775" t="s">
        <v>16</v>
      </c>
      <c r="F6775">
        <v>28173</v>
      </c>
      <c r="G6775">
        <v>34.924601000000003</v>
      </c>
      <c r="H6775">
        <v>-80.742834999999999</v>
      </c>
      <c r="I6775">
        <v>4</v>
      </c>
      <c r="J6775">
        <v>70</v>
      </c>
      <c r="K6775">
        <v>1</v>
      </c>
      <c r="L6775" t="s">
        <v>23230</v>
      </c>
    </row>
    <row r="6776" spans="1:12" x14ac:dyDescent="0.2">
      <c r="A6776" t="s">
        <v>23231</v>
      </c>
      <c r="B6776" t="s">
        <v>23232</v>
      </c>
      <c r="C6776" t="s">
        <v>23233</v>
      </c>
      <c r="D6776" t="s">
        <v>21</v>
      </c>
      <c r="E6776" t="s">
        <v>16</v>
      </c>
      <c r="F6776">
        <v>28208</v>
      </c>
      <c r="G6776">
        <v>35.237126000000004</v>
      </c>
      <c r="H6776">
        <v>-80.912936000000002</v>
      </c>
      <c r="I6776">
        <v>3</v>
      </c>
      <c r="J6776">
        <v>9</v>
      </c>
      <c r="K6776">
        <v>1</v>
      </c>
      <c r="L6776" t="s">
        <v>23234</v>
      </c>
    </row>
    <row r="6777" spans="1:12" x14ac:dyDescent="0.2">
      <c r="A6777" t="s">
        <v>23235</v>
      </c>
      <c r="B6777" t="s">
        <v>891</v>
      </c>
      <c r="C6777" t="s">
        <v>23236</v>
      </c>
      <c r="D6777" t="s">
        <v>601</v>
      </c>
      <c r="E6777" t="s">
        <v>16</v>
      </c>
      <c r="F6777">
        <v>28081</v>
      </c>
      <c r="G6777">
        <v>35.436778932000003</v>
      </c>
      <c r="H6777">
        <v>-80.679675042599996</v>
      </c>
      <c r="I6777">
        <v>2</v>
      </c>
      <c r="J6777">
        <v>10</v>
      </c>
      <c r="K6777">
        <v>1</v>
      </c>
      <c r="L6777" t="s">
        <v>23237</v>
      </c>
    </row>
    <row r="6778" spans="1:12" x14ac:dyDescent="0.2">
      <c r="A6778" t="s">
        <v>23238</v>
      </c>
      <c r="B6778" t="s">
        <v>1294</v>
      </c>
      <c r="C6778" t="s">
        <v>23239</v>
      </c>
      <c r="D6778" t="s">
        <v>21</v>
      </c>
      <c r="E6778" t="s">
        <v>16</v>
      </c>
      <c r="F6778">
        <v>28212</v>
      </c>
      <c r="G6778">
        <v>35.178449000000001</v>
      </c>
      <c r="H6778">
        <v>-80.750758200000007</v>
      </c>
      <c r="I6778">
        <v>4</v>
      </c>
      <c r="J6778">
        <v>22</v>
      </c>
      <c r="K6778">
        <v>1</v>
      </c>
      <c r="L6778" t="s">
        <v>11072</v>
      </c>
    </row>
    <row r="6779" spans="1:12" x14ac:dyDescent="0.2">
      <c r="A6779" t="s">
        <v>23240</v>
      </c>
      <c r="B6779" t="s">
        <v>23241</v>
      </c>
      <c r="C6779" t="s">
        <v>23242</v>
      </c>
      <c r="D6779" t="s">
        <v>21</v>
      </c>
      <c r="E6779" t="s">
        <v>16</v>
      </c>
      <c r="F6779">
        <v>28262</v>
      </c>
      <c r="G6779">
        <v>35.340252599999999</v>
      </c>
      <c r="H6779">
        <v>-80.764957899999999</v>
      </c>
      <c r="I6779">
        <v>4</v>
      </c>
      <c r="J6779">
        <v>170</v>
      </c>
      <c r="K6779">
        <v>1</v>
      </c>
      <c r="L6779" t="s">
        <v>23243</v>
      </c>
    </row>
    <row r="6780" spans="1:12" x14ac:dyDescent="0.2">
      <c r="A6780" t="s">
        <v>23244</v>
      </c>
      <c r="B6780" t="s">
        <v>23245</v>
      </c>
      <c r="C6780" t="s">
        <v>23246</v>
      </c>
      <c r="D6780" t="s">
        <v>21</v>
      </c>
      <c r="E6780" t="s">
        <v>16</v>
      </c>
      <c r="F6780">
        <v>28204</v>
      </c>
      <c r="G6780">
        <v>35.213340500000001</v>
      </c>
      <c r="H6780">
        <v>-80.828584699999993</v>
      </c>
      <c r="I6780">
        <v>4</v>
      </c>
      <c r="J6780">
        <v>5</v>
      </c>
      <c r="K6780">
        <v>1</v>
      </c>
      <c r="L6780" t="s">
        <v>23247</v>
      </c>
    </row>
    <row r="6781" spans="1:12" x14ac:dyDescent="0.2">
      <c r="A6781" t="s">
        <v>23248</v>
      </c>
      <c r="B6781" t="s">
        <v>3508</v>
      </c>
      <c r="C6781" t="s">
        <v>3636</v>
      </c>
      <c r="D6781" t="s">
        <v>21</v>
      </c>
      <c r="E6781" t="s">
        <v>16</v>
      </c>
      <c r="F6781">
        <v>28202</v>
      </c>
      <c r="G6781">
        <v>35.225335999999999</v>
      </c>
      <c r="H6781">
        <v>-80.842506999999998</v>
      </c>
      <c r="I6781">
        <v>4.5</v>
      </c>
      <c r="J6781">
        <v>3</v>
      </c>
      <c r="K6781">
        <v>1</v>
      </c>
      <c r="L6781" t="s">
        <v>23249</v>
      </c>
    </row>
    <row r="6782" spans="1:12" x14ac:dyDescent="0.2">
      <c r="A6782" t="s">
        <v>23250</v>
      </c>
      <c r="B6782" t="s">
        <v>23251</v>
      </c>
      <c r="C6782" t="s">
        <v>23252</v>
      </c>
      <c r="D6782" t="s">
        <v>588</v>
      </c>
      <c r="E6782" t="s">
        <v>16</v>
      </c>
      <c r="F6782">
        <v>28110</v>
      </c>
      <c r="G6782">
        <v>35.023381999999998</v>
      </c>
      <c r="H6782">
        <v>-80.579993000000002</v>
      </c>
      <c r="I6782">
        <v>4.5</v>
      </c>
      <c r="J6782">
        <v>6</v>
      </c>
      <c r="K6782">
        <v>1</v>
      </c>
      <c r="L6782" t="s">
        <v>23253</v>
      </c>
    </row>
    <row r="6783" spans="1:12" x14ac:dyDescent="0.2">
      <c r="A6783" t="s">
        <v>23254</v>
      </c>
      <c r="B6783" t="s">
        <v>2943</v>
      </c>
      <c r="C6783" t="s">
        <v>23255</v>
      </c>
      <c r="D6783" t="s">
        <v>21</v>
      </c>
      <c r="E6783" t="s">
        <v>16</v>
      </c>
      <c r="F6783">
        <v>28277</v>
      </c>
      <c r="G6783">
        <v>35.035317599999999</v>
      </c>
      <c r="H6783">
        <v>-80.806893200000005</v>
      </c>
      <c r="I6783">
        <v>3</v>
      </c>
      <c r="J6783">
        <v>7</v>
      </c>
      <c r="K6783">
        <v>1</v>
      </c>
      <c r="L6783" t="s">
        <v>23256</v>
      </c>
    </row>
    <row r="6784" spans="1:12" x14ac:dyDescent="0.2">
      <c r="A6784" t="s">
        <v>23257</v>
      </c>
      <c r="B6784" t="s">
        <v>23258</v>
      </c>
      <c r="C6784" t="s">
        <v>23259</v>
      </c>
      <c r="D6784" t="s">
        <v>21</v>
      </c>
      <c r="E6784" t="s">
        <v>16</v>
      </c>
      <c r="F6784">
        <v>28212</v>
      </c>
      <c r="G6784">
        <v>35.179412599999999</v>
      </c>
      <c r="H6784">
        <v>-80.750969999999995</v>
      </c>
      <c r="I6784">
        <v>4</v>
      </c>
      <c r="J6784">
        <v>73</v>
      </c>
      <c r="K6784">
        <v>1</v>
      </c>
      <c r="L6784" t="s">
        <v>1543</v>
      </c>
    </row>
    <row r="6785" spans="1:12" x14ac:dyDescent="0.2">
      <c r="A6785" t="s">
        <v>23260</v>
      </c>
      <c r="B6785" t="s">
        <v>23261</v>
      </c>
      <c r="C6785" t="s">
        <v>15666</v>
      </c>
      <c r="D6785" t="s">
        <v>21</v>
      </c>
      <c r="E6785" t="s">
        <v>16</v>
      </c>
      <c r="F6785">
        <v>28217</v>
      </c>
      <c r="G6785">
        <v>35.1620992</v>
      </c>
      <c r="H6785">
        <v>-80.886246200000002</v>
      </c>
      <c r="I6785">
        <v>2.5</v>
      </c>
      <c r="J6785">
        <v>61</v>
      </c>
      <c r="K6785">
        <v>1</v>
      </c>
      <c r="L6785" t="s">
        <v>23262</v>
      </c>
    </row>
    <row r="6786" spans="1:12" x14ac:dyDescent="0.2">
      <c r="A6786" t="s">
        <v>23263</v>
      </c>
      <c r="B6786" t="s">
        <v>1000</v>
      </c>
      <c r="C6786" t="s">
        <v>23264</v>
      </c>
      <c r="D6786" t="s">
        <v>9498</v>
      </c>
      <c r="E6786" t="s">
        <v>16</v>
      </c>
      <c r="F6786">
        <v>28104</v>
      </c>
      <c r="G6786">
        <v>35.023509099999998</v>
      </c>
      <c r="H6786">
        <v>-80.760825600000004</v>
      </c>
      <c r="I6786">
        <v>3</v>
      </c>
      <c r="J6786">
        <v>48</v>
      </c>
      <c r="K6786">
        <v>1</v>
      </c>
      <c r="L6786" t="s">
        <v>23265</v>
      </c>
    </row>
    <row r="6787" spans="1:12" x14ac:dyDescent="0.2">
      <c r="A6787" t="s">
        <v>23266</v>
      </c>
      <c r="B6787" t="s">
        <v>5486</v>
      </c>
      <c r="C6787" t="s">
        <v>18062</v>
      </c>
      <c r="D6787" t="s">
        <v>21</v>
      </c>
      <c r="E6787" t="s">
        <v>16</v>
      </c>
      <c r="F6787">
        <v>28202</v>
      </c>
      <c r="G6787">
        <v>35.225825</v>
      </c>
      <c r="H6787">
        <v>-80.846495000000004</v>
      </c>
      <c r="I6787">
        <v>3.5</v>
      </c>
      <c r="J6787">
        <v>121</v>
      </c>
      <c r="K6787">
        <v>0</v>
      </c>
      <c r="L6787" t="s">
        <v>5488</v>
      </c>
    </row>
    <row r="6788" spans="1:12" x14ac:dyDescent="0.2">
      <c r="A6788" t="s">
        <v>23267</v>
      </c>
      <c r="B6788" t="s">
        <v>6890</v>
      </c>
      <c r="C6788" t="s">
        <v>23268</v>
      </c>
      <c r="D6788" t="s">
        <v>21</v>
      </c>
      <c r="E6788" t="s">
        <v>16</v>
      </c>
      <c r="F6788">
        <v>28277</v>
      </c>
      <c r="G6788">
        <v>35.055348531</v>
      </c>
      <c r="H6788">
        <v>-80.8516475558</v>
      </c>
      <c r="I6788">
        <v>3</v>
      </c>
      <c r="J6788">
        <v>17</v>
      </c>
      <c r="K6788">
        <v>1</v>
      </c>
      <c r="L6788" t="s">
        <v>1436</v>
      </c>
    </row>
    <row r="6789" spans="1:12" x14ac:dyDescent="0.2">
      <c r="A6789" t="s">
        <v>23269</v>
      </c>
      <c r="B6789" t="s">
        <v>9259</v>
      </c>
      <c r="C6789" t="s">
        <v>23270</v>
      </c>
      <c r="D6789" t="s">
        <v>21</v>
      </c>
      <c r="E6789" t="s">
        <v>16</v>
      </c>
      <c r="F6789">
        <v>28227</v>
      </c>
      <c r="G6789">
        <v>35.212512199999999</v>
      </c>
      <c r="H6789">
        <v>-80.681790399999997</v>
      </c>
      <c r="I6789">
        <v>2.5</v>
      </c>
      <c r="J6789">
        <v>10</v>
      </c>
      <c r="K6789">
        <v>1</v>
      </c>
      <c r="L6789" t="s">
        <v>23271</v>
      </c>
    </row>
    <row r="6790" spans="1:12" x14ac:dyDescent="0.2">
      <c r="A6790" t="s">
        <v>23272</v>
      </c>
      <c r="B6790" t="s">
        <v>23273</v>
      </c>
      <c r="C6790" t="s">
        <v>11094</v>
      </c>
      <c r="D6790" t="s">
        <v>21</v>
      </c>
      <c r="E6790" t="s">
        <v>16</v>
      </c>
      <c r="F6790">
        <v>28209</v>
      </c>
      <c r="G6790">
        <v>35.170890900000003</v>
      </c>
      <c r="H6790">
        <v>-80.850449800000007</v>
      </c>
      <c r="I6790">
        <v>4</v>
      </c>
      <c r="J6790">
        <v>400</v>
      </c>
      <c r="K6790">
        <v>0</v>
      </c>
      <c r="L6790" t="s">
        <v>23274</v>
      </c>
    </row>
    <row r="6791" spans="1:12" x14ac:dyDescent="0.2">
      <c r="A6791" t="s">
        <v>23275</v>
      </c>
      <c r="B6791" t="s">
        <v>22046</v>
      </c>
      <c r="C6791" t="s">
        <v>23276</v>
      </c>
      <c r="D6791" t="s">
        <v>26</v>
      </c>
      <c r="E6791" t="s">
        <v>16</v>
      </c>
      <c r="F6791">
        <v>28078</v>
      </c>
      <c r="G6791">
        <v>35.443137200000002</v>
      </c>
      <c r="H6791">
        <v>-80.859639700000002</v>
      </c>
      <c r="I6791">
        <v>4</v>
      </c>
      <c r="J6791">
        <v>63</v>
      </c>
      <c r="K6791">
        <v>1</v>
      </c>
      <c r="L6791" t="s">
        <v>23277</v>
      </c>
    </row>
    <row r="6792" spans="1:12" x14ac:dyDescent="0.2">
      <c r="A6792" t="s">
        <v>23278</v>
      </c>
      <c r="B6792" t="s">
        <v>23279</v>
      </c>
      <c r="C6792" t="s">
        <v>23280</v>
      </c>
      <c r="D6792" t="s">
        <v>21</v>
      </c>
      <c r="E6792" t="s">
        <v>16</v>
      </c>
      <c r="F6792">
        <v>28217</v>
      </c>
      <c r="G6792">
        <v>35.183672399999999</v>
      </c>
      <c r="H6792">
        <v>-80.881448399999996</v>
      </c>
      <c r="I6792">
        <v>3.5</v>
      </c>
      <c r="J6792">
        <v>7</v>
      </c>
      <c r="K6792">
        <v>1</v>
      </c>
      <c r="L6792" t="s">
        <v>8578</v>
      </c>
    </row>
    <row r="6793" spans="1:12" x14ac:dyDescent="0.2">
      <c r="A6793" t="s">
        <v>23281</v>
      </c>
      <c r="B6793" t="s">
        <v>23282</v>
      </c>
      <c r="C6793" t="s">
        <v>23283</v>
      </c>
      <c r="D6793" t="s">
        <v>643</v>
      </c>
      <c r="E6793" t="s">
        <v>16</v>
      </c>
      <c r="F6793">
        <v>28079</v>
      </c>
      <c r="G6793">
        <v>35.075175000000002</v>
      </c>
      <c r="H6793">
        <v>-80.663535999999993</v>
      </c>
      <c r="I6793">
        <v>2.5</v>
      </c>
      <c r="J6793">
        <v>3</v>
      </c>
      <c r="K6793">
        <v>1</v>
      </c>
      <c r="L6793" t="s">
        <v>23284</v>
      </c>
    </row>
    <row r="6794" spans="1:12" x14ac:dyDescent="0.2">
      <c r="A6794" t="s">
        <v>23285</v>
      </c>
      <c r="B6794" t="s">
        <v>3200</v>
      </c>
      <c r="C6794" t="s">
        <v>23286</v>
      </c>
      <c r="D6794" t="s">
        <v>21</v>
      </c>
      <c r="E6794" t="s">
        <v>16</v>
      </c>
      <c r="F6794">
        <v>28273</v>
      </c>
      <c r="G6794">
        <v>35.143458000000003</v>
      </c>
      <c r="H6794">
        <v>-80.930491000000004</v>
      </c>
      <c r="I6794">
        <v>3</v>
      </c>
      <c r="J6794">
        <v>109</v>
      </c>
      <c r="K6794">
        <v>1</v>
      </c>
      <c r="L6794" t="s">
        <v>23287</v>
      </c>
    </row>
    <row r="6795" spans="1:12" x14ac:dyDescent="0.2">
      <c r="A6795" t="s">
        <v>23288</v>
      </c>
      <c r="B6795" t="s">
        <v>23289</v>
      </c>
      <c r="C6795" t="s">
        <v>23290</v>
      </c>
      <c r="D6795" t="s">
        <v>21</v>
      </c>
      <c r="E6795" t="s">
        <v>16</v>
      </c>
      <c r="F6795">
        <v>28226</v>
      </c>
      <c r="G6795">
        <v>35.085724900000002</v>
      </c>
      <c r="H6795">
        <v>-80.847474000000005</v>
      </c>
      <c r="I6795">
        <v>3.5</v>
      </c>
      <c r="J6795">
        <v>14</v>
      </c>
      <c r="K6795">
        <v>1</v>
      </c>
      <c r="L6795" t="s">
        <v>709</v>
      </c>
    </row>
    <row r="6796" spans="1:12" x14ac:dyDescent="0.2">
      <c r="A6796" t="s">
        <v>23291</v>
      </c>
      <c r="B6796" t="s">
        <v>23292</v>
      </c>
      <c r="C6796" t="s">
        <v>23293</v>
      </c>
      <c r="D6796" t="s">
        <v>21</v>
      </c>
      <c r="E6796" t="s">
        <v>16</v>
      </c>
      <c r="F6796">
        <v>28203</v>
      </c>
      <c r="G6796">
        <v>35.208232000000002</v>
      </c>
      <c r="H6796">
        <v>-80.852213000000006</v>
      </c>
      <c r="I6796">
        <v>3.5</v>
      </c>
      <c r="J6796">
        <v>17</v>
      </c>
      <c r="K6796">
        <v>1</v>
      </c>
      <c r="L6796" t="s">
        <v>23294</v>
      </c>
    </row>
    <row r="6797" spans="1:12" x14ac:dyDescent="0.2">
      <c r="A6797" t="s">
        <v>23295</v>
      </c>
      <c r="B6797" t="s">
        <v>23296</v>
      </c>
      <c r="C6797" t="s">
        <v>23297</v>
      </c>
      <c r="D6797" t="s">
        <v>21</v>
      </c>
      <c r="E6797" t="s">
        <v>16</v>
      </c>
      <c r="F6797">
        <v>28210</v>
      </c>
      <c r="G6797">
        <v>35.152791800000003</v>
      </c>
      <c r="H6797">
        <v>-80.8402873</v>
      </c>
      <c r="I6797">
        <v>4</v>
      </c>
      <c r="J6797">
        <v>24</v>
      </c>
      <c r="K6797">
        <v>1</v>
      </c>
      <c r="L6797" t="s">
        <v>23298</v>
      </c>
    </row>
    <row r="6798" spans="1:12" x14ac:dyDescent="0.2">
      <c r="A6798" t="s">
        <v>23299</v>
      </c>
      <c r="B6798" t="s">
        <v>23300</v>
      </c>
      <c r="C6798" t="s">
        <v>23301</v>
      </c>
      <c r="D6798" t="s">
        <v>21</v>
      </c>
      <c r="E6798" t="s">
        <v>16</v>
      </c>
      <c r="F6798">
        <v>28205</v>
      </c>
      <c r="G6798">
        <v>35.201264728399998</v>
      </c>
      <c r="H6798">
        <v>-80.806655992100005</v>
      </c>
      <c r="I6798">
        <v>5</v>
      </c>
      <c r="J6798">
        <v>3</v>
      </c>
      <c r="K6798">
        <v>0</v>
      </c>
      <c r="L6798" t="s">
        <v>23302</v>
      </c>
    </row>
    <row r="6799" spans="1:12" x14ac:dyDescent="0.2">
      <c r="A6799" t="s">
        <v>23303</v>
      </c>
      <c r="B6799" t="s">
        <v>641</v>
      </c>
      <c r="C6799" t="s">
        <v>23304</v>
      </c>
      <c r="D6799" t="s">
        <v>21</v>
      </c>
      <c r="E6799" t="s">
        <v>16</v>
      </c>
      <c r="F6799">
        <v>28205</v>
      </c>
      <c r="G6799">
        <v>35.220051676799997</v>
      </c>
      <c r="H6799">
        <v>-80.802573859700004</v>
      </c>
      <c r="I6799">
        <v>1.5</v>
      </c>
      <c r="J6799">
        <v>30</v>
      </c>
      <c r="K6799">
        <v>1</v>
      </c>
      <c r="L6799" t="s">
        <v>23305</v>
      </c>
    </row>
    <row r="6800" spans="1:12" x14ac:dyDescent="0.2">
      <c r="A6800" t="s">
        <v>23306</v>
      </c>
      <c r="B6800" t="s">
        <v>6462</v>
      </c>
      <c r="C6800" t="s">
        <v>23307</v>
      </c>
      <c r="D6800" t="s">
        <v>21</v>
      </c>
      <c r="E6800" t="s">
        <v>16</v>
      </c>
      <c r="F6800">
        <v>28273</v>
      </c>
      <c r="G6800">
        <v>35.1713898</v>
      </c>
      <c r="H6800">
        <v>-80.962195600000001</v>
      </c>
      <c r="I6800">
        <v>4</v>
      </c>
      <c r="J6800">
        <v>9</v>
      </c>
      <c r="K6800">
        <v>1</v>
      </c>
      <c r="L6800" t="s">
        <v>23308</v>
      </c>
    </row>
    <row r="6801" spans="1:12" x14ac:dyDescent="0.2">
      <c r="A6801" t="s">
        <v>23309</v>
      </c>
      <c r="B6801" t="s">
        <v>23310</v>
      </c>
      <c r="C6801" t="s">
        <v>23311</v>
      </c>
      <c r="D6801" t="s">
        <v>21</v>
      </c>
      <c r="E6801" t="s">
        <v>16</v>
      </c>
      <c r="F6801">
        <v>28205</v>
      </c>
      <c r="G6801">
        <v>35.196162000000001</v>
      </c>
      <c r="H6801">
        <v>-80.788718000000003</v>
      </c>
      <c r="I6801">
        <v>4</v>
      </c>
      <c r="J6801">
        <v>4</v>
      </c>
      <c r="K6801">
        <v>1</v>
      </c>
      <c r="L6801" t="s">
        <v>2069</v>
      </c>
    </row>
    <row r="6802" spans="1:12" x14ac:dyDescent="0.2">
      <c r="A6802" t="s">
        <v>23312</v>
      </c>
      <c r="B6802" t="s">
        <v>650</v>
      </c>
      <c r="C6802" t="s">
        <v>6638</v>
      </c>
      <c r="D6802" t="s">
        <v>26</v>
      </c>
      <c r="E6802" t="s">
        <v>16</v>
      </c>
      <c r="F6802">
        <v>28078</v>
      </c>
      <c r="G6802">
        <v>35.446196798099997</v>
      </c>
      <c r="H6802">
        <v>-80.878931916300004</v>
      </c>
      <c r="I6802">
        <v>4</v>
      </c>
      <c r="J6802">
        <v>5</v>
      </c>
      <c r="K6802">
        <v>1</v>
      </c>
      <c r="L6802" t="s">
        <v>23313</v>
      </c>
    </row>
    <row r="6803" spans="1:12" x14ac:dyDescent="0.2">
      <c r="A6803" t="s">
        <v>23314</v>
      </c>
      <c r="B6803" t="s">
        <v>23315</v>
      </c>
      <c r="C6803" t="s">
        <v>23316</v>
      </c>
      <c r="D6803" t="s">
        <v>135</v>
      </c>
      <c r="E6803" t="s">
        <v>16</v>
      </c>
      <c r="F6803">
        <v>28105</v>
      </c>
      <c r="G6803">
        <v>35.119382030300002</v>
      </c>
      <c r="H6803">
        <v>-80.719288587600005</v>
      </c>
      <c r="I6803">
        <v>3</v>
      </c>
      <c r="J6803">
        <v>22</v>
      </c>
      <c r="K6803">
        <v>1</v>
      </c>
      <c r="L6803" t="s">
        <v>709</v>
      </c>
    </row>
    <row r="6804" spans="1:12" x14ac:dyDescent="0.2">
      <c r="A6804" t="s">
        <v>23317</v>
      </c>
      <c r="B6804" t="s">
        <v>2330</v>
      </c>
      <c r="C6804" t="s">
        <v>23318</v>
      </c>
      <c r="D6804" t="s">
        <v>21</v>
      </c>
      <c r="E6804" t="s">
        <v>16</v>
      </c>
      <c r="F6804">
        <v>28262</v>
      </c>
      <c r="G6804">
        <v>35.317193699999997</v>
      </c>
      <c r="H6804">
        <v>-80.740204000000006</v>
      </c>
      <c r="I6804">
        <v>3.5</v>
      </c>
      <c r="J6804">
        <v>19</v>
      </c>
      <c r="K6804">
        <v>1</v>
      </c>
      <c r="L6804" t="s">
        <v>4390</v>
      </c>
    </row>
    <row r="6805" spans="1:12" x14ac:dyDescent="0.2">
      <c r="A6805" t="s">
        <v>23319</v>
      </c>
      <c r="B6805" t="s">
        <v>23320</v>
      </c>
      <c r="C6805" t="s">
        <v>23321</v>
      </c>
      <c r="D6805" t="s">
        <v>21</v>
      </c>
      <c r="E6805" t="s">
        <v>16</v>
      </c>
      <c r="F6805">
        <v>28277</v>
      </c>
      <c r="G6805">
        <v>35.077913199999998</v>
      </c>
      <c r="H6805">
        <v>-80.818295699999993</v>
      </c>
      <c r="I6805">
        <v>5</v>
      </c>
      <c r="J6805">
        <v>12</v>
      </c>
      <c r="K6805">
        <v>1</v>
      </c>
      <c r="L6805" t="s">
        <v>23322</v>
      </c>
    </row>
    <row r="6806" spans="1:12" x14ac:dyDescent="0.2">
      <c r="A6806" t="s">
        <v>23323</v>
      </c>
      <c r="B6806" t="s">
        <v>6648</v>
      </c>
      <c r="C6806" t="s">
        <v>23324</v>
      </c>
      <c r="D6806" t="s">
        <v>21</v>
      </c>
      <c r="E6806" t="s">
        <v>16</v>
      </c>
      <c r="F6806">
        <v>28277</v>
      </c>
      <c r="G6806">
        <v>35.057033538799999</v>
      </c>
      <c r="H6806">
        <v>-80.851646423299997</v>
      </c>
      <c r="I6806">
        <v>2.5</v>
      </c>
      <c r="J6806">
        <v>70</v>
      </c>
      <c r="K6806">
        <v>1</v>
      </c>
      <c r="L6806" t="s">
        <v>8798</v>
      </c>
    </row>
    <row r="6807" spans="1:12" x14ac:dyDescent="0.2">
      <c r="A6807" t="s">
        <v>23325</v>
      </c>
      <c r="B6807" t="s">
        <v>23326</v>
      </c>
      <c r="C6807" t="s">
        <v>23327</v>
      </c>
      <c r="D6807" t="s">
        <v>359</v>
      </c>
      <c r="E6807" t="s">
        <v>16</v>
      </c>
      <c r="F6807">
        <v>28036</v>
      </c>
      <c r="G6807">
        <v>35.503347902100003</v>
      </c>
      <c r="H6807">
        <v>-80.863940119700004</v>
      </c>
      <c r="I6807">
        <v>3.5</v>
      </c>
      <c r="J6807">
        <v>16</v>
      </c>
      <c r="K6807">
        <v>1</v>
      </c>
      <c r="L6807" t="s">
        <v>23328</v>
      </c>
    </row>
    <row r="6808" spans="1:12" x14ac:dyDescent="0.2">
      <c r="A6808" t="s">
        <v>23329</v>
      </c>
      <c r="B6808" t="s">
        <v>23330</v>
      </c>
      <c r="D6808" t="s">
        <v>21</v>
      </c>
      <c r="E6808" t="s">
        <v>16</v>
      </c>
      <c r="F6808">
        <v>28269</v>
      </c>
      <c r="G6808">
        <v>35.3352529</v>
      </c>
      <c r="H6808">
        <v>-80.799018500000003</v>
      </c>
      <c r="I6808">
        <v>5</v>
      </c>
      <c r="J6808">
        <v>3</v>
      </c>
      <c r="K6808">
        <v>1</v>
      </c>
      <c r="L6808" t="s">
        <v>23331</v>
      </c>
    </row>
    <row r="6809" spans="1:12" x14ac:dyDescent="0.2">
      <c r="A6809" t="s">
        <v>23332</v>
      </c>
      <c r="B6809" t="s">
        <v>23333</v>
      </c>
      <c r="C6809" t="s">
        <v>23334</v>
      </c>
      <c r="D6809" t="s">
        <v>21</v>
      </c>
      <c r="E6809" t="s">
        <v>16</v>
      </c>
      <c r="F6809">
        <v>28269</v>
      </c>
      <c r="G6809">
        <v>35.364989600000001</v>
      </c>
      <c r="H6809">
        <v>-80.786947999999995</v>
      </c>
      <c r="I6809">
        <v>5</v>
      </c>
      <c r="J6809">
        <v>5</v>
      </c>
      <c r="K6809">
        <v>1</v>
      </c>
      <c r="L6809" t="s">
        <v>23335</v>
      </c>
    </row>
    <row r="6810" spans="1:12" x14ac:dyDescent="0.2">
      <c r="A6810" t="s">
        <v>23336</v>
      </c>
      <c r="B6810" t="s">
        <v>23337</v>
      </c>
      <c r="C6810" t="s">
        <v>23338</v>
      </c>
      <c r="D6810" t="s">
        <v>26</v>
      </c>
      <c r="E6810" t="s">
        <v>16</v>
      </c>
      <c r="F6810">
        <v>28078</v>
      </c>
      <c r="G6810">
        <v>35.443365999999997</v>
      </c>
      <c r="H6810">
        <v>-80.885407000000001</v>
      </c>
      <c r="I6810">
        <v>4</v>
      </c>
      <c r="J6810">
        <v>5</v>
      </c>
      <c r="K6810">
        <v>0</v>
      </c>
      <c r="L6810" t="s">
        <v>428</v>
      </c>
    </row>
    <row r="6811" spans="1:12" x14ac:dyDescent="0.2">
      <c r="A6811" t="s">
        <v>23339</v>
      </c>
      <c r="B6811" t="s">
        <v>23340</v>
      </c>
      <c r="C6811" t="s">
        <v>23341</v>
      </c>
      <c r="D6811" t="s">
        <v>62</v>
      </c>
      <c r="E6811" t="s">
        <v>16</v>
      </c>
      <c r="F6811">
        <v>28227</v>
      </c>
      <c r="G6811">
        <v>35.213064000000003</v>
      </c>
      <c r="H6811">
        <v>-80.600968600000002</v>
      </c>
      <c r="I6811">
        <v>5</v>
      </c>
      <c r="J6811">
        <v>3</v>
      </c>
      <c r="K6811">
        <v>1</v>
      </c>
      <c r="L6811" t="s">
        <v>23342</v>
      </c>
    </row>
    <row r="6812" spans="1:12" x14ac:dyDescent="0.2">
      <c r="A6812" t="s">
        <v>23343</v>
      </c>
      <c r="B6812" t="s">
        <v>446</v>
      </c>
      <c r="C6812" t="s">
        <v>23344</v>
      </c>
      <c r="D6812" t="s">
        <v>830</v>
      </c>
      <c r="E6812" t="s">
        <v>16</v>
      </c>
      <c r="F6812">
        <v>28034</v>
      </c>
      <c r="G6812">
        <v>35.314526000000001</v>
      </c>
      <c r="H6812">
        <v>-81.185202000000004</v>
      </c>
      <c r="I6812">
        <v>3</v>
      </c>
      <c r="J6812">
        <v>4</v>
      </c>
      <c r="K6812">
        <v>1</v>
      </c>
      <c r="L6812" t="s">
        <v>1997</v>
      </c>
    </row>
    <row r="6813" spans="1:12" x14ac:dyDescent="0.2">
      <c r="A6813" t="s">
        <v>23345</v>
      </c>
      <c r="B6813" t="s">
        <v>73</v>
      </c>
      <c r="C6813" t="s">
        <v>23346</v>
      </c>
      <c r="D6813" t="s">
        <v>21</v>
      </c>
      <c r="E6813" t="s">
        <v>16</v>
      </c>
      <c r="F6813">
        <v>28211</v>
      </c>
      <c r="G6813">
        <v>35.176431999999998</v>
      </c>
      <c r="H6813">
        <v>-80.802129699999995</v>
      </c>
      <c r="I6813">
        <v>3</v>
      </c>
      <c r="J6813">
        <v>45</v>
      </c>
      <c r="K6813">
        <v>1</v>
      </c>
      <c r="L6813" t="s">
        <v>23347</v>
      </c>
    </row>
    <row r="6814" spans="1:12" x14ac:dyDescent="0.2">
      <c r="A6814" t="s">
        <v>23348</v>
      </c>
      <c r="B6814" t="s">
        <v>23349</v>
      </c>
      <c r="C6814" t="s">
        <v>23350</v>
      </c>
      <c r="D6814" t="s">
        <v>21</v>
      </c>
      <c r="E6814" t="s">
        <v>16</v>
      </c>
      <c r="F6814">
        <v>28214</v>
      </c>
      <c r="G6814">
        <v>35.302567000000003</v>
      </c>
      <c r="H6814">
        <v>-80.987318400000007</v>
      </c>
      <c r="I6814">
        <v>3</v>
      </c>
      <c r="J6814">
        <v>15</v>
      </c>
      <c r="K6814">
        <v>1</v>
      </c>
      <c r="L6814" t="s">
        <v>23351</v>
      </c>
    </row>
    <row r="6815" spans="1:12" x14ac:dyDescent="0.2">
      <c r="A6815" t="s">
        <v>23352</v>
      </c>
      <c r="B6815" t="s">
        <v>23353</v>
      </c>
      <c r="C6815" t="s">
        <v>23354</v>
      </c>
      <c r="D6815" t="s">
        <v>15</v>
      </c>
      <c r="E6815" t="s">
        <v>16</v>
      </c>
      <c r="F6815">
        <v>28031</v>
      </c>
      <c r="G6815">
        <v>35.458970700000002</v>
      </c>
      <c r="H6815">
        <v>-80.854600899999994</v>
      </c>
      <c r="I6815">
        <v>3</v>
      </c>
      <c r="J6815">
        <v>9</v>
      </c>
      <c r="K6815">
        <v>1</v>
      </c>
      <c r="L6815" t="s">
        <v>23355</v>
      </c>
    </row>
    <row r="6816" spans="1:12" x14ac:dyDescent="0.2">
      <c r="A6816" t="s">
        <v>23356</v>
      </c>
      <c r="B6816" t="s">
        <v>23357</v>
      </c>
      <c r="C6816" t="s">
        <v>23358</v>
      </c>
      <c r="D6816" t="s">
        <v>21</v>
      </c>
      <c r="E6816" t="s">
        <v>16</v>
      </c>
      <c r="F6816">
        <v>28208</v>
      </c>
      <c r="G6816">
        <v>35.256129999999999</v>
      </c>
      <c r="H6816">
        <v>-80.897815889499995</v>
      </c>
      <c r="I6816">
        <v>4.5</v>
      </c>
      <c r="J6816">
        <v>7</v>
      </c>
      <c r="K6816">
        <v>1</v>
      </c>
      <c r="L6816" t="s">
        <v>23359</v>
      </c>
    </row>
    <row r="6817" spans="1:12" x14ac:dyDescent="0.2">
      <c r="A6817" t="s">
        <v>23360</v>
      </c>
      <c r="B6817" t="s">
        <v>23361</v>
      </c>
      <c r="C6817" t="s">
        <v>23362</v>
      </c>
      <c r="D6817" t="s">
        <v>135</v>
      </c>
      <c r="E6817" t="s">
        <v>16</v>
      </c>
      <c r="F6817">
        <v>28105</v>
      </c>
      <c r="G6817">
        <v>35.128957100000001</v>
      </c>
      <c r="H6817">
        <v>-80.726898800000001</v>
      </c>
      <c r="I6817">
        <v>4</v>
      </c>
      <c r="J6817">
        <v>7</v>
      </c>
      <c r="K6817">
        <v>1</v>
      </c>
      <c r="L6817" t="s">
        <v>8578</v>
      </c>
    </row>
    <row r="6818" spans="1:12" x14ac:dyDescent="0.2">
      <c r="A6818" t="s">
        <v>23363</v>
      </c>
      <c r="B6818" t="s">
        <v>4174</v>
      </c>
      <c r="C6818" t="s">
        <v>23364</v>
      </c>
      <c r="D6818" t="s">
        <v>21</v>
      </c>
      <c r="E6818" t="s">
        <v>16</v>
      </c>
      <c r="F6818">
        <v>28210</v>
      </c>
      <c r="G6818">
        <v>35.1434463358</v>
      </c>
      <c r="H6818">
        <v>-80.876108401799996</v>
      </c>
      <c r="I6818">
        <v>3.5</v>
      </c>
      <c r="J6818">
        <v>30</v>
      </c>
      <c r="K6818">
        <v>0</v>
      </c>
      <c r="L6818" t="s">
        <v>2905</v>
      </c>
    </row>
    <row r="6819" spans="1:12" x14ac:dyDescent="0.2">
      <c r="A6819" t="s">
        <v>23365</v>
      </c>
      <c r="B6819" t="s">
        <v>23366</v>
      </c>
      <c r="C6819" t="s">
        <v>23367</v>
      </c>
      <c r="D6819" t="s">
        <v>21</v>
      </c>
      <c r="E6819" t="s">
        <v>16</v>
      </c>
      <c r="F6819">
        <v>28216</v>
      </c>
      <c r="G6819">
        <v>35.352138799999999</v>
      </c>
      <c r="H6819">
        <v>-80.851223200000007</v>
      </c>
      <c r="I6819">
        <v>2.5</v>
      </c>
      <c r="J6819">
        <v>7</v>
      </c>
      <c r="K6819">
        <v>0</v>
      </c>
      <c r="L6819" t="s">
        <v>1056</v>
      </c>
    </row>
    <row r="6820" spans="1:12" x14ac:dyDescent="0.2">
      <c r="A6820" t="s">
        <v>23368</v>
      </c>
      <c r="B6820" t="s">
        <v>23369</v>
      </c>
      <c r="C6820" t="s">
        <v>23370</v>
      </c>
      <c r="D6820" t="s">
        <v>21</v>
      </c>
      <c r="E6820" t="s">
        <v>16</v>
      </c>
      <c r="F6820">
        <v>28202</v>
      </c>
      <c r="G6820">
        <v>35.224158099999997</v>
      </c>
      <c r="H6820">
        <v>-80.848741899999993</v>
      </c>
      <c r="I6820">
        <v>3</v>
      </c>
      <c r="J6820">
        <v>27</v>
      </c>
      <c r="K6820">
        <v>1</v>
      </c>
      <c r="L6820" t="s">
        <v>23371</v>
      </c>
    </row>
    <row r="6821" spans="1:12" x14ac:dyDescent="0.2">
      <c r="A6821" t="s">
        <v>23372</v>
      </c>
      <c r="B6821" t="s">
        <v>23373</v>
      </c>
      <c r="C6821" t="s">
        <v>23374</v>
      </c>
      <c r="D6821" t="s">
        <v>21</v>
      </c>
      <c r="E6821" t="s">
        <v>16</v>
      </c>
      <c r="F6821">
        <v>28211</v>
      </c>
      <c r="G6821">
        <v>35.149931000000002</v>
      </c>
      <c r="H6821">
        <v>-80.825117000000006</v>
      </c>
      <c r="I6821">
        <v>1.5</v>
      </c>
      <c r="J6821">
        <v>24</v>
      </c>
      <c r="K6821">
        <v>1</v>
      </c>
      <c r="L6821" t="s">
        <v>23375</v>
      </c>
    </row>
    <row r="6822" spans="1:12" x14ac:dyDescent="0.2">
      <c r="A6822" t="s">
        <v>23376</v>
      </c>
      <c r="B6822" t="s">
        <v>2144</v>
      </c>
      <c r="C6822" t="s">
        <v>23377</v>
      </c>
      <c r="D6822" t="s">
        <v>21</v>
      </c>
      <c r="E6822" t="s">
        <v>16</v>
      </c>
      <c r="F6822">
        <v>28203</v>
      </c>
      <c r="G6822">
        <v>35.205171</v>
      </c>
      <c r="H6822">
        <v>-80.863572000000005</v>
      </c>
      <c r="I6822">
        <v>3</v>
      </c>
      <c r="J6822">
        <v>62</v>
      </c>
      <c r="K6822">
        <v>1</v>
      </c>
      <c r="L6822" t="s">
        <v>9225</v>
      </c>
    </row>
    <row r="6823" spans="1:12" x14ac:dyDescent="0.2">
      <c r="A6823" t="s">
        <v>23378</v>
      </c>
      <c r="B6823" t="s">
        <v>23379</v>
      </c>
      <c r="C6823" t="s">
        <v>23380</v>
      </c>
      <c r="D6823" t="s">
        <v>21</v>
      </c>
      <c r="E6823" t="s">
        <v>16</v>
      </c>
      <c r="F6823">
        <v>28205</v>
      </c>
      <c r="G6823">
        <v>35.246501000000002</v>
      </c>
      <c r="H6823">
        <v>-80.806128000000001</v>
      </c>
      <c r="I6823">
        <v>4.5</v>
      </c>
      <c r="J6823">
        <v>984</v>
      </c>
      <c r="K6823">
        <v>1</v>
      </c>
      <c r="L6823" t="s">
        <v>23381</v>
      </c>
    </row>
    <row r="6824" spans="1:12" x14ac:dyDescent="0.2">
      <c r="A6824" t="s">
        <v>23382</v>
      </c>
      <c r="B6824" t="s">
        <v>23383</v>
      </c>
      <c r="C6824" t="s">
        <v>13245</v>
      </c>
      <c r="D6824" t="s">
        <v>21</v>
      </c>
      <c r="E6824" t="s">
        <v>16</v>
      </c>
      <c r="F6824">
        <v>28209</v>
      </c>
      <c r="G6824">
        <v>35.195727018299998</v>
      </c>
      <c r="H6824">
        <v>-80.827661601499997</v>
      </c>
      <c r="I6824">
        <v>4</v>
      </c>
      <c r="J6824">
        <v>3</v>
      </c>
      <c r="K6824">
        <v>1</v>
      </c>
      <c r="L6824" t="s">
        <v>23384</v>
      </c>
    </row>
    <row r="6825" spans="1:12" x14ac:dyDescent="0.2">
      <c r="A6825" t="s">
        <v>23385</v>
      </c>
      <c r="B6825" t="s">
        <v>23386</v>
      </c>
      <c r="C6825" t="s">
        <v>23387</v>
      </c>
      <c r="D6825" t="s">
        <v>21</v>
      </c>
      <c r="E6825" t="s">
        <v>16</v>
      </c>
      <c r="F6825">
        <v>28204</v>
      </c>
      <c r="G6825">
        <v>35.221694900000003</v>
      </c>
      <c r="H6825">
        <v>-80.818923999999996</v>
      </c>
      <c r="I6825">
        <v>4.5</v>
      </c>
      <c r="J6825">
        <v>12</v>
      </c>
      <c r="K6825">
        <v>1</v>
      </c>
      <c r="L6825" t="s">
        <v>188</v>
      </c>
    </row>
    <row r="6826" spans="1:12" x14ac:dyDescent="0.2">
      <c r="A6826" t="s">
        <v>23388</v>
      </c>
      <c r="B6826" t="s">
        <v>23389</v>
      </c>
      <c r="C6826" t="s">
        <v>23390</v>
      </c>
      <c r="D6826" t="s">
        <v>21</v>
      </c>
      <c r="E6826" t="s">
        <v>16</v>
      </c>
      <c r="F6826">
        <v>28269</v>
      </c>
      <c r="G6826">
        <v>35.353445399999998</v>
      </c>
      <c r="H6826">
        <v>-80.8402873</v>
      </c>
      <c r="I6826">
        <v>3.5</v>
      </c>
      <c r="J6826">
        <v>3</v>
      </c>
      <c r="K6826">
        <v>1</v>
      </c>
      <c r="L6826" t="s">
        <v>23391</v>
      </c>
    </row>
    <row r="6827" spans="1:12" x14ac:dyDescent="0.2">
      <c r="A6827" t="s">
        <v>23392</v>
      </c>
      <c r="B6827" t="s">
        <v>23393</v>
      </c>
      <c r="C6827" t="s">
        <v>23394</v>
      </c>
      <c r="D6827" t="s">
        <v>588</v>
      </c>
      <c r="E6827" t="s">
        <v>16</v>
      </c>
      <c r="F6827">
        <v>28110</v>
      </c>
      <c r="G6827">
        <v>35.013012000000003</v>
      </c>
      <c r="H6827">
        <v>-80.572451000000001</v>
      </c>
      <c r="I6827">
        <v>5</v>
      </c>
      <c r="J6827">
        <v>8</v>
      </c>
      <c r="K6827">
        <v>0</v>
      </c>
      <c r="L6827" t="s">
        <v>23395</v>
      </c>
    </row>
    <row r="6828" spans="1:12" x14ac:dyDescent="0.2">
      <c r="A6828" t="s">
        <v>23396</v>
      </c>
      <c r="B6828" t="s">
        <v>23397</v>
      </c>
      <c r="C6828" t="s">
        <v>23398</v>
      </c>
      <c r="D6828" t="s">
        <v>942</v>
      </c>
      <c r="E6828" t="s">
        <v>16</v>
      </c>
      <c r="F6828">
        <v>28120</v>
      </c>
      <c r="G6828">
        <v>35.295164</v>
      </c>
      <c r="H6828">
        <v>-81.021360000000001</v>
      </c>
      <c r="I6828">
        <v>5</v>
      </c>
      <c r="J6828">
        <v>6</v>
      </c>
      <c r="K6828">
        <v>1</v>
      </c>
      <c r="L6828" t="s">
        <v>23399</v>
      </c>
    </row>
    <row r="6829" spans="1:12" x14ac:dyDescent="0.2">
      <c r="A6829" t="s">
        <v>23400</v>
      </c>
      <c r="B6829" t="s">
        <v>23401</v>
      </c>
      <c r="C6829" t="s">
        <v>23402</v>
      </c>
      <c r="D6829" t="s">
        <v>39</v>
      </c>
      <c r="E6829" t="s">
        <v>16</v>
      </c>
      <c r="F6829">
        <v>28081</v>
      </c>
      <c r="G6829">
        <v>35.436895999999997</v>
      </c>
      <c r="H6829">
        <v>-80.679875100000004</v>
      </c>
      <c r="I6829">
        <v>5</v>
      </c>
      <c r="J6829">
        <v>4</v>
      </c>
      <c r="K6829">
        <v>1</v>
      </c>
      <c r="L6829" t="s">
        <v>188</v>
      </c>
    </row>
    <row r="6830" spans="1:12" x14ac:dyDescent="0.2">
      <c r="A6830" t="s">
        <v>23403</v>
      </c>
      <c r="B6830" t="s">
        <v>23404</v>
      </c>
      <c r="C6830" t="s">
        <v>23405</v>
      </c>
      <c r="D6830" t="s">
        <v>39</v>
      </c>
      <c r="E6830" t="s">
        <v>16</v>
      </c>
      <c r="F6830">
        <v>28025</v>
      </c>
      <c r="G6830">
        <v>35.388117426500003</v>
      </c>
      <c r="H6830">
        <v>-80.561105731200001</v>
      </c>
      <c r="I6830">
        <v>3</v>
      </c>
      <c r="J6830">
        <v>26</v>
      </c>
      <c r="K6830">
        <v>1</v>
      </c>
      <c r="L6830" t="s">
        <v>176</v>
      </c>
    </row>
    <row r="6831" spans="1:12" x14ac:dyDescent="0.2">
      <c r="A6831" t="s">
        <v>23406</v>
      </c>
      <c r="B6831" t="s">
        <v>23407</v>
      </c>
      <c r="C6831" t="s">
        <v>23408</v>
      </c>
      <c r="D6831" t="s">
        <v>295</v>
      </c>
      <c r="E6831" t="s">
        <v>16</v>
      </c>
      <c r="F6831">
        <v>28134</v>
      </c>
      <c r="G6831">
        <v>35.101277000000003</v>
      </c>
      <c r="H6831">
        <v>-80.905303000000004</v>
      </c>
      <c r="I6831">
        <v>4.5</v>
      </c>
      <c r="J6831">
        <v>17</v>
      </c>
      <c r="K6831">
        <v>0</v>
      </c>
      <c r="L6831" t="s">
        <v>2198</v>
      </c>
    </row>
    <row r="6832" spans="1:12" x14ac:dyDescent="0.2">
      <c r="A6832" t="s">
        <v>23409</v>
      </c>
      <c r="B6832" t="s">
        <v>10803</v>
      </c>
      <c r="C6832" t="s">
        <v>23410</v>
      </c>
      <c r="D6832" t="s">
        <v>15</v>
      </c>
      <c r="E6832" t="s">
        <v>16</v>
      </c>
      <c r="F6832">
        <v>28036</v>
      </c>
      <c r="G6832">
        <v>35.4765631</v>
      </c>
      <c r="H6832">
        <v>-80.892902300000003</v>
      </c>
      <c r="I6832">
        <v>5</v>
      </c>
      <c r="J6832">
        <v>15</v>
      </c>
      <c r="K6832">
        <v>1</v>
      </c>
      <c r="L6832" t="s">
        <v>2782</v>
      </c>
    </row>
    <row r="6833" spans="1:12" x14ac:dyDescent="0.2">
      <c r="A6833" t="s">
        <v>23411</v>
      </c>
      <c r="B6833" t="s">
        <v>23412</v>
      </c>
      <c r="C6833" t="s">
        <v>23413</v>
      </c>
      <c r="D6833" t="s">
        <v>21</v>
      </c>
      <c r="E6833" t="s">
        <v>16</v>
      </c>
      <c r="F6833">
        <v>28273</v>
      </c>
      <c r="G6833">
        <v>35.1281064</v>
      </c>
      <c r="H6833">
        <v>-80.9423697</v>
      </c>
      <c r="I6833">
        <v>4.5</v>
      </c>
      <c r="J6833">
        <v>48</v>
      </c>
      <c r="K6833">
        <v>1</v>
      </c>
      <c r="L6833" t="s">
        <v>23414</v>
      </c>
    </row>
    <row r="6834" spans="1:12" x14ac:dyDescent="0.2">
      <c r="A6834" t="s">
        <v>23415</v>
      </c>
      <c r="B6834" t="s">
        <v>23416</v>
      </c>
      <c r="C6834" t="s">
        <v>23417</v>
      </c>
      <c r="D6834" t="s">
        <v>26</v>
      </c>
      <c r="E6834" t="s">
        <v>16</v>
      </c>
      <c r="F6834">
        <v>28078</v>
      </c>
      <c r="G6834">
        <v>35.408681999999999</v>
      </c>
      <c r="H6834">
        <v>-80.863047899999998</v>
      </c>
      <c r="I6834">
        <v>3.5</v>
      </c>
      <c r="J6834">
        <v>101</v>
      </c>
      <c r="K6834">
        <v>1</v>
      </c>
      <c r="L6834" t="s">
        <v>18486</v>
      </c>
    </row>
    <row r="6835" spans="1:12" x14ac:dyDescent="0.2">
      <c r="A6835" t="s">
        <v>23418</v>
      </c>
      <c r="B6835" t="s">
        <v>6500</v>
      </c>
      <c r="C6835" t="s">
        <v>23419</v>
      </c>
      <c r="D6835" t="s">
        <v>21</v>
      </c>
      <c r="E6835" t="s">
        <v>16</v>
      </c>
      <c r="F6835">
        <v>28273</v>
      </c>
      <c r="G6835">
        <v>35.139177400000001</v>
      </c>
      <c r="H6835">
        <v>-80.9337771</v>
      </c>
      <c r="I6835">
        <v>3.5</v>
      </c>
      <c r="J6835">
        <v>4</v>
      </c>
      <c r="K6835">
        <v>0</v>
      </c>
      <c r="L6835" t="s">
        <v>23420</v>
      </c>
    </row>
    <row r="6836" spans="1:12" x14ac:dyDescent="0.2">
      <c r="A6836" t="s">
        <v>23421</v>
      </c>
      <c r="B6836" t="s">
        <v>23422</v>
      </c>
      <c r="C6836" t="s">
        <v>23423</v>
      </c>
      <c r="D6836" t="s">
        <v>39</v>
      </c>
      <c r="E6836" t="s">
        <v>16</v>
      </c>
      <c r="F6836">
        <v>28027</v>
      </c>
      <c r="G6836">
        <v>35.383611883199997</v>
      </c>
      <c r="H6836">
        <v>-80.597278922800001</v>
      </c>
      <c r="I6836">
        <v>4.5</v>
      </c>
      <c r="J6836">
        <v>3</v>
      </c>
      <c r="K6836">
        <v>1</v>
      </c>
      <c r="L6836" t="s">
        <v>23424</v>
      </c>
    </row>
    <row r="6837" spans="1:12" x14ac:dyDescent="0.2">
      <c r="A6837" t="s">
        <v>23425</v>
      </c>
      <c r="B6837" t="s">
        <v>23426</v>
      </c>
      <c r="C6837" t="s">
        <v>23427</v>
      </c>
      <c r="D6837" t="s">
        <v>21</v>
      </c>
      <c r="E6837" t="s">
        <v>16</v>
      </c>
      <c r="F6837">
        <v>28202</v>
      </c>
      <c r="G6837">
        <v>35.221753300000003</v>
      </c>
      <c r="H6837">
        <v>-80.836178599999997</v>
      </c>
      <c r="I6837">
        <v>5</v>
      </c>
      <c r="J6837">
        <v>8</v>
      </c>
      <c r="K6837">
        <v>1</v>
      </c>
      <c r="L6837" t="s">
        <v>23428</v>
      </c>
    </row>
    <row r="6838" spans="1:12" x14ac:dyDescent="0.2">
      <c r="A6838" t="s">
        <v>23429</v>
      </c>
      <c r="B6838" t="s">
        <v>23430</v>
      </c>
      <c r="C6838" t="s">
        <v>23431</v>
      </c>
      <c r="D6838" t="s">
        <v>21</v>
      </c>
      <c r="E6838" t="s">
        <v>16</v>
      </c>
      <c r="F6838">
        <v>28209</v>
      </c>
      <c r="G6838">
        <v>35.169065000000003</v>
      </c>
      <c r="H6838">
        <v>-80.852266</v>
      </c>
      <c r="I6838">
        <v>3.5</v>
      </c>
      <c r="J6838">
        <v>3</v>
      </c>
      <c r="K6838">
        <v>1</v>
      </c>
      <c r="L6838" t="s">
        <v>23432</v>
      </c>
    </row>
    <row r="6839" spans="1:12" x14ac:dyDescent="0.2">
      <c r="A6839" t="s">
        <v>23433</v>
      </c>
      <c r="B6839" t="s">
        <v>23434</v>
      </c>
      <c r="C6839" t="s">
        <v>23435</v>
      </c>
      <c r="D6839" t="s">
        <v>295</v>
      </c>
      <c r="E6839" t="s">
        <v>16</v>
      </c>
      <c r="F6839">
        <v>28134</v>
      </c>
      <c r="G6839">
        <v>35.043980099999999</v>
      </c>
      <c r="H6839">
        <v>-80.864833700000005</v>
      </c>
      <c r="I6839">
        <v>4.5</v>
      </c>
      <c r="J6839">
        <v>5</v>
      </c>
      <c r="K6839">
        <v>1</v>
      </c>
      <c r="L6839" t="s">
        <v>3618</v>
      </c>
    </row>
    <row r="6840" spans="1:12" x14ac:dyDescent="0.2">
      <c r="A6840" t="s">
        <v>23436</v>
      </c>
      <c r="B6840" t="s">
        <v>23437</v>
      </c>
      <c r="C6840" t="s">
        <v>23438</v>
      </c>
      <c r="D6840" t="s">
        <v>21</v>
      </c>
      <c r="E6840" t="s">
        <v>16</v>
      </c>
      <c r="F6840">
        <v>28226</v>
      </c>
      <c r="G6840">
        <v>35.134844000000001</v>
      </c>
      <c r="H6840">
        <v>-80.807941</v>
      </c>
      <c r="I6840">
        <v>3</v>
      </c>
      <c r="J6840">
        <v>3</v>
      </c>
      <c r="K6840">
        <v>0</v>
      </c>
      <c r="L6840" t="s">
        <v>58</v>
      </c>
    </row>
    <row r="6841" spans="1:12" x14ac:dyDescent="0.2">
      <c r="A6841" t="s">
        <v>23439</v>
      </c>
      <c r="B6841" t="s">
        <v>23440</v>
      </c>
      <c r="C6841" t="s">
        <v>23441</v>
      </c>
      <c r="D6841" t="s">
        <v>21</v>
      </c>
      <c r="E6841" t="s">
        <v>16</v>
      </c>
      <c r="F6841">
        <v>28209</v>
      </c>
      <c r="G6841">
        <v>35.186033199999997</v>
      </c>
      <c r="H6841">
        <v>-80.876957300000001</v>
      </c>
      <c r="I6841">
        <v>4.5</v>
      </c>
      <c r="J6841">
        <v>44</v>
      </c>
      <c r="K6841">
        <v>1</v>
      </c>
      <c r="L6841" t="s">
        <v>23442</v>
      </c>
    </row>
    <row r="6842" spans="1:12" x14ac:dyDescent="0.2">
      <c r="A6842" t="s">
        <v>23443</v>
      </c>
      <c r="B6842" t="s">
        <v>23444</v>
      </c>
      <c r="C6842" t="s">
        <v>23445</v>
      </c>
      <c r="D6842" t="s">
        <v>39</v>
      </c>
      <c r="E6842" t="s">
        <v>16</v>
      </c>
      <c r="F6842">
        <v>28027</v>
      </c>
      <c r="G6842">
        <v>35.419653886699997</v>
      </c>
      <c r="H6842">
        <v>-80.6765990966</v>
      </c>
      <c r="I6842">
        <v>5</v>
      </c>
      <c r="J6842">
        <v>3</v>
      </c>
      <c r="K6842">
        <v>1</v>
      </c>
      <c r="L6842" t="s">
        <v>23446</v>
      </c>
    </row>
    <row r="6843" spans="1:12" x14ac:dyDescent="0.2">
      <c r="A6843" t="s">
        <v>23447</v>
      </c>
      <c r="B6843" t="s">
        <v>23448</v>
      </c>
      <c r="C6843" t="s">
        <v>23449</v>
      </c>
      <c r="D6843" t="s">
        <v>21</v>
      </c>
      <c r="E6843" t="s">
        <v>16</v>
      </c>
      <c r="F6843">
        <v>28269</v>
      </c>
      <c r="G6843">
        <v>35.306553999999998</v>
      </c>
      <c r="H6843">
        <v>-80.840806200000003</v>
      </c>
      <c r="I6843">
        <v>2</v>
      </c>
      <c r="J6843">
        <v>5</v>
      </c>
      <c r="K6843">
        <v>1</v>
      </c>
      <c r="L6843" t="s">
        <v>287</v>
      </c>
    </row>
    <row r="6844" spans="1:12" x14ac:dyDescent="0.2">
      <c r="A6844" t="s">
        <v>23450</v>
      </c>
      <c r="B6844" t="s">
        <v>23451</v>
      </c>
      <c r="C6844" t="s">
        <v>23452</v>
      </c>
      <c r="D6844" t="s">
        <v>21</v>
      </c>
      <c r="E6844" t="s">
        <v>16</v>
      </c>
      <c r="F6844">
        <v>28227</v>
      </c>
      <c r="G6844">
        <v>35.201985000000001</v>
      </c>
      <c r="H6844">
        <v>-80.724024</v>
      </c>
      <c r="I6844">
        <v>3.5</v>
      </c>
      <c r="J6844">
        <v>10</v>
      </c>
      <c r="K6844">
        <v>1</v>
      </c>
      <c r="L6844" t="s">
        <v>9637</v>
      </c>
    </row>
    <row r="6845" spans="1:12" x14ac:dyDescent="0.2">
      <c r="A6845" t="s">
        <v>23453</v>
      </c>
      <c r="B6845" t="s">
        <v>957</v>
      </c>
      <c r="C6845" t="s">
        <v>3414</v>
      </c>
      <c r="D6845" t="s">
        <v>21</v>
      </c>
      <c r="E6845" t="s">
        <v>16</v>
      </c>
      <c r="F6845">
        <v>28210</v>
      </c>
      <c r="G6845">
        <v>35.152266863800001</v>
      </c>
      <c r="H6845">
        <v>-80.840277467700005</v>
      </c>
      <c r="I6845">
        <v>3.5</v>
      </c>
      <c r="J6845">
        <v>47</v>
      </c>
      <c r="K6845">
        <v>0</v>
      </c>
      <c r="L6845" t="s">
        <v>23454</v>
      </c>
    </row>
    <row r="6846" spans="1:12" x14ac:dyDescent="0.2">
      <c r="A6846" t="s">
        <v>23455</v>
      </c>
      <c r="B6846" t="s">
        <v>23456</v>
      </c>
      <c r="C6846" t="s">
        <v>23457</v>
      </c>
      <c r="D6846" t="s">
        <v>21</v>
      </c>
      <c r="E6846" t="s">
        <v>16</v>
      </c>
      <c r="F6846">
        <v>28203</v>
      </c>
      <c r="G6846">
        <v>35.2183651</v>
      </c>
      <c r="H6846">
        <v>-80.856308900000002</v>
      </c>
      <c r="I6846">
        <v>4</v>
      </c>
      <c r="J6846">
        <v>117</v>
      </c>
      <c r="K6846">
        <v>1</v>
      </c>
      <c r="L6846" t="s">
        <v>23458</v>
      </c>
    </row>
    <row r="6847" spans="1:12" x14ac:dyDescent="0.2">
      <c r="A6847" t="s">
        <v>23459</v>
      </c>
      <c r="B6847" t="s">
        <v>1426</v>
      </c>
      <c r="C6847" t="s">
        <v>23460</v>
      </c>
      <c r="D6847" t="s">
        <v>21</v>
      </c>
      <c r="E6847" t="s">
        <v>16</v>
      </c>
      <c r="F6847">
        <v>28226</v>
      </c>
      <c r="G6847">
        <v>35.0871937</v>
      </c>
      <c r="H6847">
        <v>-80.850282500000006</v>
      </c>
      <c r="I6847">
        <v>2</v>
      </c>
      <c r="J6847">
        <v>28</v>
      </c>
      <c r="K6847">
        <v>1</v>
      </c>
      <c r="L6847" t="s">
        <v>23461</v>
      </c>
    </row>
    <row r="6848" spans="1:12" x14ac:dyDescent="0.2">
      <c r="A6848" t="s">
        <v>23462</v>
      </c>
      <c r="B6848" t="s">
        <v>23463</v>
      </c>
      <c r="C6848" t="s">
        <v>23464</v>
      </c>
      <c r="D6848" t="s">
        <v>21</v>
      </c>
      <c r="E6848" t="s">
        <v>16</v>
      </c>
      <c r="F6848">
        <v>28208</v>
      </c>
      <c r="G6848">
        <v>35.245797000000003</v>
      </c>
      <c r="H6848">
        <v>-80.898456999999993</v>
      </c>
      <c r="I6848">
        <v>3.5</v>
      </c>
      <c r="J6848">
        <v>15</v>
      </c>
      <c r="K6848">
        <v>1</v>
      </c>
      <c r="L6848" t="s">
        <v>23465</v>
      </c>
    </row>
    <row r="6849" spans="1:12" x14ac:dyDescent="0.2">
      <c r="A6849" t="s">
        <v>23466</v>
      </c>
      <c r="B6849" t="s">
        <v>23467</v>
      </c>
      <c r="C6849" t="s">
        <v>23468</v>
      </c>
      <c r="D6849" t="s">
        <v>21</v>
      </c>
      <c r="E6849" t="s">
        <v>16</v>
      </c>
      <c r="F6849">
        <v>28262</v>
      </c>
      <c r="G6849">
        <v>35.302274500000003</v>
      </c>
      <c r="H6849">
        <v>-80.7543565</v>
      </c>
      <c r="I6849">
        <v>1.5</v>
      </c>
      <c r="J6849">
        <v>6</v>
      </c>
      <c r="K6849">
        <v>1</v>
      </c>
      <c r="L6849" t="s">
        <v>23469</v>
      </c>
    </row>
    <row r="6850" spans="1:12" x14ac:dyDescent="0.2">
      <c r="A6850" t="s">
        <v>23470</v>
      </c>
      <c r="B6850" t="s">
        <v>23471</v>
      </c>
      <c r="C6850" t="s">
        <v>23472</v>
      </c>
      <c r="D6850" t="s">
        <v>239</v>
      </c>
      <c r="E6850" t="s">
        <v>16</v>
      </c>
      <c r="F6850">
        <v>28173</v>
      </c>
      <c r="G6850">
        <v>34.924217900000002</v>
      </c>
      <c r="H6850">
        <v>-80.744266800000005</v>
      </c>
      <c r="I6850">
        <v>4.5</v>
      </c>
      <c r="J6850">
        <v>3</v>
      </c>
      <c r="K6850">
        <v>1</v>
      </c>
      <c r="L6850" t="s">
        <v>23473</v>
      </c>
    </row>
    <row r="6851" spans="1:12" x14ac:dyDescent="0.2">
      <c r="A6851" t="s">
        <v>23474</v>
      </c>
      <c r="B6851" t="s">
        <v>16856</v>
      </c>
      <c r="C6851" t="s">
        <v>23475</v>
      </c>
      <c r="D6851" t="s">
        <v>295</v>
      </c>
      <c r="E6851" t="s">
        <v>16</v>
      </c>
      <c r="F6851">
        <v>28134</v>
      </c>
      <c r="G6851">
        <v>35.086977699999998</v>
      </c>
      <c r="H6851">
        <v>-80.871765400000001</v>
      </c>
      <c r="I6851">
        <v>3.5</v>
      </c>
      <c r="J6851">
        <v>14</v>
      </c>
      <c r="K6851">
        <v>0</v>
      </c>
      <c r="L6851" t="s">
        <v>23476</v>
      </c>
    </row>
    <row r="6852" spans="1:12" x14ac:dyDescent="0.2">
      <c r="A6852" t="s">
        <v>23477</v>
      </c>
      <c r="B6852" t="s">
        <v>23478</v>
      </c>
      <c r="C6852" t="s">
        <v>23479</v>
      </c>
      <c r="D6852" t="s">
        <v>21</v>
      </c>
      <c r="E6852" t="s">
        <v>16</v>
      </c>
      <c r="F6852">
        <v>28277</v>
      </c>
      <c r="G6852">
        <v>35.054978400000003</v>
      </c>
      <c r="H6852">
        <v>-80.811911800000004</v>
      </c>
      <c r="I6852">
        <v>2.5</v>
      </c>
      <c r="J6852">
        <v>8</v>
      </c>
      <c r="K6852">
        <v>1</v>
      </c>
      <c r="L6852" t="s">
        <v>3556</v>
      </c>
    </row>
    <row r="6853" spans="1:12" x14ac:dyDescent="0.2">
      <c r="A6853" t="s">
        <v>23480</v>
      </c>
      <c r="B6853" t="s">
        <v>23481</v>
      </c>
      <c r="C6853" t="s">
        <v>23482</v>
      </c>
      <c r="D6853" t="s">
        <v>39</v>
      </c>
      <c r="E6853" t="s">
        <v>16</v>
      </c>
      <c r="F6853">
        <v>28025</v>
      </c>
      <c r="G6853">
        <v>35.442715100000001</v>
      </c>
      <c r="H6853">
        <v>-80.597693699999994</v>
      </c>
      <c r="I6853">
        <v>3</v>
      </c>
      <c r="J6853">
        <v>4</v>
      </c>
      <c r="K6853">
        <v>1</v>
      </c>
      <c r="L6853" t="s">
        <v>1801</v>
      </c>
    </row>
    <row r="6854" spans="1:12" x14ac:dyDescent="0.2">
      <c r="A6854" t="s">
        <v>23483</v>
      </c>
      <c r="B6854" t="s">
        <v>23484</v>
      </c>
      <c r="C6854" t="s">
        <v>23485</v>
      </c>
      <c r="D6854" t="s">
        <v>21</v>
      </c>
      <c r="E6854" t="s">
        <v>16</v>
      </c>
      <c r="F6854">
        <v>28203</v>
      </c>
      <c r="G6854">
        <v>35.203521799999997</v>
      </c>
      <c r="H6854">
        <v>-80.842190099999996</v>
      </c>
      <c r="I6854">
        <v>4</v>
      </c>
      <c r="J6854">
        <v>7</v>
      </c>
      <c r="K6854">
        <v>1</v>
      </c>
      <c r="L6854" t="s">
        <v>256</v>
      </c>
    </row>
    <row r="6855" spans="1:12" x14ac:dyDescent="0.2">
      <c r="A6855" t="s">
        <v>23486</v>
      </c>
      <c r="B6855" t="s">
        <v>23487</v>
      </c>
      <c r="C6855" t="s">
        <v>23488</v>
      </c>
      <c r="D6855" t="s">
        <v>21</v>
      </c>
      <c r="E6855" t="s">
        <v>16</v>
      </c>
      <c r="F6855">
        <v>28273</v>
      </c>
      <c r="G6855">
        <v>35.136684000000002</v>
      </c>
      <c r="H6855">
        <v>-80.931932494600005</v>
      </c>
      <c r="I6855">
        <v>4</v>
      </c>
      <c r="J6855">
        <v>20</v>
      </c>
      <c r="K6855">
        <v>1</v>
      </c>
      <c r="L6855" t="s">
        <v>3004</v>
      </c>
    </row>
    <row r="6856" spans="1:12" x14ac:dyDescent="0.2">
      <c r="A6856" t="s">
        <v>23489</v>
      </c>
      <c r="B6856" t="s">
        <v>23490</v>
      </c>
      <c r="C6856" t="s">
        <v>23491</v>
      </c>
      <c r="D6856" t="s">
        <v>39</v>
      </c>
      <c r="E6856" t="s">
        <v>16</v>
      </c>
      <c r="F6856">
        <v>28027</v>
      </c>
      <c r="G6856">
        <v>35.423992699999999</v>
      </c>
      <c r="H6856">
        <v>-80.614704099999997</v>
      </c>
      <c r="I6856">
        <v>4</v>
      </c>
      <c r="J6856">
        <v>10</v>
      </c>
      <c r="K6856">
        <v>1</v>
      </c>
      <c r="L6856" t="s">
        <v>188</v>
      </c>
    </row>
    <row r="6857" spans="1:12" x14ac:dyDescent="0.2">
      <c r="A6857" t="s">
        <v>23492</v>
      </c>
      <c r="B6857" t="s">
        <v>12771</v>
      </c>
      <c r="C6857" t="s">
        <v>23493</v>
      </c>
      <c r="D6857" t="s">
        <v>15</v>
      </c>
      <c r="E6857" t="s">
        <v>16</v>
      </c>
      <c r="F6857">
        <v>28031</v>
      </c>
      <c r="G6857">
        <v>35.481845</v>
      </c>
      <c r="H6857">
        <v>-80.858136999999999</v>
      </c>
      <c r="I6857">
        <v>4</v>
      </c>
      <c r="J6857">
        <v>17</v>
      </c>
      <c r="K6857">
        <v>0</v>
      </c>
      <c r="L6857" t="s">
        <v>21694</v>
      </c>
    </row>
    <row r="6858" spans="1:12" x14ac:dyDescent="0.2">
      <c r="A6858" t="s">
        <v>23494</v>
      </c>
      <c r="B6858" t="s">
        <v>23495</v>
      </c>
      <c r="C6858" t="s">
        <v>23496</v>
      </c>
      <c r="D6858" t="s">
        <v>21</v>
      </c>
      <c r="E6858" t="s">
        <v>16</v>
      </c>
      <c r="F6858">
        <v>28214</v>
      </c>
      <c r="G6858">
        <v>35.3216374</v>
      </c>
      <c r="H6858">
        <v>-80.952889400000004</v>
      </c>
      <c r="I6858">
        <v>4</v>
      </c>
      <c r="J6858">
        <v>50</v>
      </c>
      <c r="K6858">
        <v>1</v>
      </c>
      <c r="L6858" t="s">
        <v>11041</v>
      </c>
    </row>
    <row r="6859" spans="1:12" x14ac:dyDescent="0.2">
      <c r="A6859" t="s">
        <v>23497</v>
      </c>
      <c r="B6859" t="s">
        <v>23498</v>
      </c>
      <c r="C6859" t="s">
        <v>23499</v>
      </c>
      <c r="D6859" t="s">
        <v>239</v>
      </c>
      <c r="E6859" t="s">
        <v>16</v>
      </c>
      <c r="F6859">
        <v>28173</v>
      </c>
      <c r="G6859">
        <v>34.938626999999997</v>
      </c>
      <c r="H6859">
        <v>-80.750771999999998</v>
      </c>
      <c r="I6859">
        <v>3</v>
      </c>
      <c r="J6859">
        <v>27</v>
      </c>
      <c r="K6859">
        <v>1</v>
      </c>
      <c r="L6859" t="s">
        <v>23500</v>
      </c>
    </row>
    <row r="6860" spans="1:12" x14ac:dyDescent="0.2">
      <c r="A6860" t="s">
        <v>23501</v>
      </c>
      <c r="B6860" t="s">
        <v>23502</v>
      </c>
      <c r="C6860" t="s">
        <v>8710</v>
      </c>
      <c r="D6860" t="s">
        <v>21</v>
      </c>
      <c r="E6860" t="s">
        <v>16</v>
      </c>
      <c r="F6860">
        <v>28269</v>
      </c>
      <c r="G6860">
        <v>35.334688399999997</v>
      </c>
      <c r="H6860">
        <v>-80.813501400000007</v>
      </c>
      <c r="I6860">
        <v>1</v>
      </c>
      <c r="J6860">
        <v>5</v>
      </c>
      <c r="K6860">
        <v>1</v>
      </c>
      <c r="L6860" t="s">
        <v>23503</v>
      </c>
    </row>
    <row r="6861" spans="1:12" x14ac:dyDescent="0.2">
      <c r="A6861" t="s">
        <v>23504</v>
      </c>
      <c r="B6861" t="s">
        <v>2525</v>
      </c>
      <c r="C6861" t="s">
        <v>23505</v>
      </c>
      <c r="D6861" t="s">
        <v>21</v>
      </c>
      <c r="E6861" t="s">
        <v>16</v>
      </c>
      <c r="F6861">
        <v>28213</v>
      </c>
      <c r="G6861">
        <v>35.257559000000001</v>
      </c>
      <c r="H6861">
        <v>-80.782077000000001</v>
      </c>
      <c r="I6861">
        <v>3.5</v>
      </c>
      <c r="J6861">
        <v>3</v>
      </c>
      <c r="K6861">
        <v>0</v>
      </c>
      <c r="L6861" t="s">
        <v>1010</v>
      </c>
    </row>
    <row r="6862" spans="1:12" x14ac:dyDescent="0.2">
      <c r="A6862" t="s">
        <v>23506</v>
      </c>
      <c r="B6862" t="s">
        <v>23507</v>
      </c>
      <c r="C6862" t="s">
        <v>23508</v>
      </c>
      <c r="D6862" t="s">
        <v>21</v>
      </c>
      <c r="E6862" t="s">
        <v>16</v>
      </c>
      <c r="F6862">
        <v>28203</v>
      </c>
      <c r="G6862">
        <v>35.207734000000002</v>
      </c>
      <c r="H6862">
        <v>-80.875759000000002</v>
      </c>
      <c r="I6862">
        <v>4</v>
      </c>
      <c r="J6862">
        <v>31</v>
      </c>
      <c r="K6862">
        <v>1</v>
      </c>
      <c r="L6862" t="s">
        <v>23509</v>
      </c>
    </row>
    <row r="6863" spans="1:12" x14ac:dyDescent="0.2">
      <c r="A6863" t="s">
        <v>23510</v>
      </c>
      <c r="B6863" t="s">
        <v>23511</v>
      </c>
      <c r="C6863" t="s">
        <v>23512</v>
      </c>
      <c r="D6863" t="s">
        <v>21</v>
      </c>
      <c r="E6863" t="s">
        <v>16</v>
      </c>
      <c r="F6863">
        <v>28280</v>
      </c>
      <c r="G6863">
        <v>35.226365999999999</v>
      </c>
      <c r="H6863">
        <v>-80.842911000000001</v>
      </c>
      <c r="I6863">
        <v>2</v>
      </c>
      <c r="J6863">
        <v>11</v>
      </c>
      <c r="K6863">
        <v>0</v>
      </c>
      <c r="L6863" t="s">
        <v>23513</v>
      </c>
    </row>
    <row r="6864" spans="1:12" x14ac:dyDescent="0.2">
      <c r="A6864" t="s">
        <v>23514</v>
      </c>
      <c r="B6864" t="s">
        <v>23515</v>
      </c>
      <c r="C6864" t="s">
        <v>23516</v>
      </c>
      <c r="D6864" t="s">
        <v>135</v>
      </c>
      <c r="E6864" t="s">
        <v>16</v>
      </c>
      <c r="F6864">
        <v>28105</v>
      </c>
      <c r="G6864">
        <v>35.117386400000001</v>
      </c>
      <c r="H6864">
        <v>-80.702490800000007</v>
      </c>
      <c r="I6864">
        <v>4</v>
      </c>
      <c r="J6864">
        <v>21</v>
      </c>
      <c r="K6864">
        <v>1</v>
      </c>
      <c r="L6864" t="s">
        <v>21908</v>
      </c>
    </row>
    <row r="6865" spans="1:12" x14ac:dyDescent="0.2">
      <c r="A6865" t="s">
        <v>23517</v>
      </c>
      <c r="B6865" t="s">
        <v>23518</v>
      </c>
      <c r="C6865" t="s">
        <v>23519</v>
      </c>
      <c r="D6865" t="s">
        <v>26</v>
      </c>
      <c r="E6865" t="s">
        <v>16</v>
      </c>
      <c r="F6865">
        <v>28078</v>
      </c>
      <c r="G6865">
        <v>35.417937000000002</v>
      </c>
      <c r="H6865">
        <v>-80.857057999999995</v>
      </c>
      <c r="I6865">
        <v>3</v>
      </c>
      <c r="J6865">
        <v>6</v>
      </c>
      <c r="K6865">
        <v>1</v>
      </c>
      <c r="L6865" t="s">
        <v>23520</v>
      </c>
    </row>
    <row r="6866" spans="1:12" x14ac:dyDescent="0.2">
      <c r="A6866" t="s">
        <v>23521</v>
      </c>
      <c r="B6866" t="s">
        <v>23522</v>
      </c>
      <c r="C6866" t="s">
        <v>17921</v>
      </c>
      <c r="D6866" t="s">
        <v>26</v>
      </c>
      <c r="E6866" t="s">
        <v>16</v>
      </c>
      <c r="F6866">
        <v>28078</v>
      </c>
      <c r="G6866">
        <v>35.405021300000001</v>
      </c>
      <c r="H6866">
        <v>-80.867658300000002</v>
      </c>
      <c r="I6866">
        <v>5</v>
      </c>
      <c r="J6866">
        <v>5</v>
      </c>
      <c r="K6866">
        <v>1</v>
      </c>
      <c r="L6866" t="s">
        <v>23523</v>
      </c>
    </row>
    <row r="6867" spans="1:12" x14ac:dyDescent="0.2">
      <c r="A6867" t="s">
        <v>23524</v>
      </c>
      <c r="B6867" t="s">
        <v>23525</v>
      </c>
      <c r="C6867" t="s">
        <v>23526</v>
      </c>
      <c r="D6867" t="s">
        <v>15</v>
      </c>
      <c r="E6867" t="s">
        <v>16</v>
      </c>
      <c r="F6867">
        <v>28031</v>
      </c>
      <c r="G6867">
        <v>35.480487099999998</v>
      </c>
      <c r="H6867">
        <v>-80.860178700000006</v>
      </c>
      <c r="I6867">
        <v>3.5</v>
      </c>
      <c r="J6867">
        <v>27</v>
      </c>
      <c r="K6867">
        <v>1</v>
      </c>
      <c r="L6867" t="s">
        <v>7155</v>
      </c>
    </row>
    <row r="6868" spans="1:12" x14ac:dyDescent="0.2">
      <c r="A6868" t="s">
        <v>23527</v>
      </c>
      <c r="B6868" t="s">
        <v>23528</v>
      </c>
      <c r="C6868" t="s">
        <v>23529</v>
      </c>
      <c r="D6868" t="s">
        <v>15</v>
      </c>
      <c r="E6868" t="s">
        <v>16</v>
      </c>
      <c r="F6868">
        <v>28031</v>
      </c>
      <c r="G6868">
        <v>35.476428300000002</v>
      </c>
      <c r="H6868">
        <v>-80.878811600000006</v>
      </c>
      <c r="I6868">
        <v>1</v>
      </c>
      <c r="J6868">
        <v>5</v>
      </c>
      <c r="K6868">
        <v>1</v>
      </c>
      <c r="L6868" t="s">
        <v>4584</v>
      </c>
    </row>
    <row r="6869" spans="1:12" x14ac:dyDescent="0.2">
      <c r="A6869" t="s">
        <v>23530</v>
      </c>
      <c r="B6869" t="s">
        <v>23531</v>
      </c>
      <c r="C6869" t="s">
        <v>23532</v>
      </c>
      <c r="D6869" t="s">
        <v>21</v>
      </c>
      <c r="E6869" t="s">
        <v>16</v>
      </c>
      <c r="F6869">
        <v>28205</v>
      </c>
      <c r="G6869">
        <v>35.247298000000001</v>
      </c>
      <c r="H6869">
        <v>-80.803345300000004</v>
      </c>
      <c r="I6869">
        <v>4</v>
      </c>
      <c r="J6869">
        <v>13</v>
      </c>
      <c r="K6869">
        <v>0</v>
      </c>
      <c r="L6869" t="s">
        <v>256</v>
      </c>
    </row>
    <row r="6870" spans="1:12" x14ac:dyDescent="0.2">
      <c r="A6870" t="s">
        <v>23533</v>
      </c>
      <c r="B6870" t="s">
        <v>1008</v>
      </c>
      <c r="C6870" t="s">
        <v>23534</v>
      </c>
      <c r="D6870" t="s">
        <v>15</v>
      </c>
      <c r="E6870" t="s">
        <v>16</v>
      </c>
      <c r="F6870">
        <v>28031</v>
      </c>
      <c r="G6870">
        <v>35.466097099999999</v>
      </c>
      <c r="H6870">
        <v>-80.871310300000005</v>
      </c>
      <c r="I6870">
        <v>2.5</v>
      </c>
      <c r="J6870">
        <v>14</v>
      </c>
      <c r="K6870">
        <v>1</v>
      </c>
      <c r="L6870" t="s">
        <v>5759</v>
      </c>
    </row>
    <row r="6871" spans="1:12" x14ac:dyDescent="0.2">
      <c r="A6871" t="s">
        <v>23535</v>
      </c>
      <c r="B6871" t="s">
        <v>5085</v>
      </c>
      <c r="C6871" t="s">
        <v>23536</v>
      </c>
      <c r="D6871" t="s">
        <v>643</v>
      </c>
      <c r="E6871" t="s">
        <v>16</v>
      </c>
      <c r="F6871">
        <v>28079</v>
      </c>
      <c r="G6871">
        <v>35.068513622600001</v>
      </c>
      <c r="H6871">
        <v>-80.677587514699994</v>
      </c>
      <c r="I6871">
        <v>3.5</v>
      </c>
      <c r="J6871">
        <v>31</v>
      </c>
      <c r="K6871">
        <v>1</v>
      </c>
      <c r="L6871" t="s">
        <v>23537</v>
      </c>
    </row>
    <row r="6872" spans="1:12" x14ac:dyDescent="0.2">
      <c r="A6872" t="s">
        <v>23538</v>
      </c>
      <c r="B6872" t="s">
        <v>23539</v>
      </c>
      <c r="C6872" t="s">
        <v>23540</v>
      </c>
      <c r="D6872" t="s">
        <v>21</v>
      </c>
      <c r="E6872" t="s">
        <v>16</v>
      </c>
      <c r="F6872">
        <v>28217</v>
      </c>
      <c r="G6872">
        <v>35.1726958</v>
      </c>
      <c r="H6872">
        <v>-80.9331727</v>
      </c>
      <c r="I6872">
        <v>2</v>
      </c>
      <c r="J6872">
        <v>11</v>
      </c>
      <c r="K6872">
        <v>1</v>
      </c>
      <c r="L6872" t="s">
        <v>23541</v>
      </c>
    </row>
    <row r="6873" spans="1:12" x14ac:dyDescent="0.2">
      <c r="A6873" t="s">
        <v>23542</v>
      </c>
      <c r="B6873" t="s">
        <v>23543</v>
      </c>
      <c r="C6873" t="s">
        <v>23544</v>
      </c>
      <c r="D6873" t="s">
        <v>21</v>
      </c>
      <c r="E6873" t="s">
        <v>16</v>
      </c>
      <c r="F6873">
        <v>28269</v>
      </c>
      <c r="G6873">
        <v>35.3372083</v>
      </c>
      <c r="H6873">
        <v>-80.825754799999999</v>
      </c>
      <c r="I6873">
        <v>5</v>
      </c>
      <c r="J6873">
        <v>17</v>
      </c>
      <c r="K6873">
        <v>1</v>
      </c>
      <c r="L6873" t="s">
        <v>23545</v>
      </c>
    </row>
    <row r="6874" spans="1:12" x14ac:dyDescent="0.2">
      <c r="A6874" t="s">
        <v>23546</v>
      </c>
      <c r="B6874" t="s">
        <v>23547</v>
      </c>
      <c r="C6874" t="s">
        <v>552</v>
      </c>
      <c r="D6874" t="s">
        <v>21</v>
      </c>
      <c r="E6874" t="s">
        <v>16</v>
      </c>
      <c r="F6874">
        <v>28214</v>
      </c>
      <c r="G6874">
        <v>35.218450848000003</v>
      </c>
      <c r="H6874">
        <v>-80.942326034900006</v>
      </c>
      <c r="I6874">
        <v>2.5</v>
      </c>
      <c r="J6874">
        <v>279</v>
      </c>
      <c r="K6874">
        <v>1</v>
      </c>
      <c r="L6874" t="s">
        <v>1563</v>
      </c>
    </row>
    <row r="6875" spans="1:12" x14ac:dyDescent="0.2">
      <c r="A6875" t="s">
        <v>23548</v>
      </c>
      <c r="B6875" t="s">
        <v>23549</v>
      </c>
      <c r="C6875" t="s">
        <v>23550</v>
      </c>
      <c r="D6875" t="s">
        <v>30</v>
      </c>
      <c r="E6875" t="s">
        <v>16</v>
      </c>
      <c r="F6875">
        <v>28052</v>
      </c>
      <c r="G6875">
        <v>35.259867200000002</v>
      </c>
      <c r="H6875">
        <v>-81.184094299999998</v>
      </c>
      <c r="I6875">
        <v>3.5</v>
      </c>
      <c r="J6875">
        <v>3</v>
      </c>
      <c r="K6875">
        <v>1</v>
      </c>
      <c r="L6875" t="s">
        <v>23551</v>
      </c>
    </row>
    <row r="6876" spans="1:12" x14ac:dyDescent="0.2">
      <c r="A6876" t="s">
        <v>23552</v>
      </c>
      <c r="B6876" t="s">
        <v>23553</v>
      </c>
      <c r="C6876" t="s">
        <v>12345</v>
      </c>
      <c r="D6876" t="s">
        <v>359</v>
      </c>
      <c r="E6876" t="s">
        <v>16</v>
      </c>
      <c r="F6876">
        <v>28036</v>
      </c>
      <c r="G6876">
        <v>35.499355799999996</v>
      </c>
      <c r="H6876">
        <v>-80.848766299999994</v>
      </c>
      <c r="I6876">
        <v>3</v>
      </c>
      <c r="J6876">
        <v>4</v>
      </c>
      <c r="K6876">
        <v>1</v>
      </c>
      <c r="L6876" t="s">
        <v>23554</v>
      </c>
    </row>
    <row r="6877" spans="1:12" x14ac:dyDescent="0.2">
      <c r="A6877" t="s">
        <v>23555</v>
      </c>
      <c r="B6877" t="s">
        <v>23556</v>
      </c>
      <c r="C6877" t="s">
        <v>23557</v>
      </c>
      <c r="D6877" t="s">
        <v>21</v>
      </c>
      <c r="E6877" t="s">
        <v>16</v>
      </c>
      <c r="F6877">
        <v>28209</v>
      </c>
      <c r="G6877">
        <v>35.197420000000001</v>
      </c>
      <c r="H6877">
        <v>-80.868782400000001</v>
      </c>
      <c r="I6877">
        <v>5</v>
      </c>
      <c r="J6877">
        <v>7</v>
      </c>
      <c r="K6877">
        <v>0</v>
      </c>
      <c r="L6877" t="s">
        <v>23558</v>
      </c>
    </row>
    <row r="6878" spans="1:12" x14ac:dyDescent="0.2">
      <c r="A6878" t="s">
        <v>23559</v>
      </c>
      <c r="B6878" t="s">
        <v>23560</v>
      </c>
      <c r="C6878" t="s">
        <v>23561</v>
      </c>
      <c r="D6878" t="s">
        <v>135</v>
      </c>
      <c r="E6878" t="s">
        <v>16</v>
      </c>
      <c r="F6878">
        <v>28105</v>
      </c>
      <c r="G6878">
        <v>35.126846499999999</v>
      </c>
      <c r="H6878">
        <v>-80.708418699999996</v>
      </c>
      <c r="I6878">
        <v>5</v>
      </c>
      <c r="J6878">
        <v>6</v>
      </c>
      <c r="K6878">
        <v>1</v>
      </c>
      <c r="L6878" t="s">
        <v>23562</v>
      </c>
    </row>
    <row r="6879" spans="1:12" x14ac:dyDescent="0.2">
      <c r="A6879" t="s">
        <v>23563</v>
      </c>
      <c r="B6879" t="s">
        <v>23564</v>
      </c>
      <c r="C6879" t="s">
        <v>23565</v>
      </c>
      <c r="D6879" t="s">
        <v>21</v>
      </c>
      <c r="E6879" t="s">
        <v>16</v>
      </c>
      <c r="F6879">
        <v>28202</v>
      </c>
      <c r="G6879">
        <v>35.227998499999998</v>
      </c>
      <c r="H6879">
        <v>-80.841346799999997</v>
      </c>
      <c r="I6879">
        <v>4.5</v>
      </c>
      <c r="J6879">
        <v>219</v>
      </c>
      <c r="K6879">
        <v>1</v>
      </c>
      <c r="L6879" t="s">
        <v>3430</v>
      </c>
    </row>
    <row r="6880" spans="1:12" x14ac:dyDescent="0.2">
      <c r="A6880" t="s">
        <v>23566</v>
      </c>
      <c r="B6880" t="s">
        <v>23567</v>
      </c>
      <c r="C6880" t="s">
        <v>23568</v>
      </c>
      <c r="D6880" t="s">
        <v>23569</v>
      </c>
      <c r="E6880" t="s">
        <v>16</v>
      </c>
      <c r="F6880">
        <v>28173</v>
      </c>
      <c r="G6880">
        <v>34.967523499999999</v>
      </c>
      <c r="H6880">
        <v>-80.802047299999998</v>
      </c>
      <c r="I6880">
        <v>3.5</v>
      </c>
      <c r="J6880">
        <v>4</v>
      </c>
      <c r="K6880">
        <v>1</v>
      </c>
      <c r="L6880" t="s">
        <v>23570</v>
      </c>
    </row>
    <row r="6881" spans="1:12" x14ac:dyDescent="0.2">
      <c r="A6881" t="s">
        <v>23571</v>
      </c>
      <c r="B6881" t="s">
        <v>3985</v>
      </c>
      <c r="C6881" t="s">
        <v>23572</v>
      </c>
      <c r="D6881" t="s">
        <v>21</v>
      </c>
      <c r="E6881" t="s">
        <v>16</v>
      </c>
      <c r="F6881">
        <v>28262</v>
      </c>
      <c r="G6881">
        <v>35.337416300000001</v>
      </c>
      <c r="H6881">
        <v>-80.757049499999994</v>
      </c>
      <c r="I6881">
        <v>4</v>
      </c>
      <c r="J6881">
        <v>41</v>
      </c>
      <c r="K6881">
        <v>1</v>
      </c>
      <c r="L6881" t="s">
        <v>23573</v>
      </c>
    </row>
    <row r="6882" spans="1:12" x14ac:dyDescent="0.2">
      <c r="A6882" t="s">
        <v>23574</v>
      </c>
      <c r="B6882" t="s">
        <v>23575</v>
      </c>
      <c r="C6882" t="s">
        <v>23576</v>
      </c>
      <c r="D6882" t="s">
        <v>21</v>
      </c>
      <c r="E6882" t="s">
        <v>16</v>
      </c>
      <c r="F6882">
        <v>28208</v>
      </c>
      <c r="G6882">
        <v>35.209921700000002</v>
      </c>
      <c r="H6882">
        <v>-80.9391356</v>
      </c>
      <c r="I6882">
        <v>1.5</v>
      </c>
      <c r="J6882">
        <v>3</v>
      </c>
      <c r="K6882">
        <v>1</v>
      </c>
      <c r="L6882" t="s">
        <v>23577</v>
      </c>
    </row>
    <row r="6883" spans="1:12" x14ac:dyDescent="0.2">
      <c r="A6883" t="s">
        <v>23578</v>
      </c>
      <c r="B6883" t="s">
        <v>23579</v>
      </c>
      <c r="C6883" t="s">
        <v>23580</v>
      </c>
      <c r="D6883" t="s">
        <v>26</v>
      </c>
      <c r="E6883" t="s">
        <v>16</v>
      </c>
      <c r="F6883">
        <v>28078</v>
      </c>
      <c r="G6883">
        <v>35.4047999</v>
      </c>
      <c r="H6883">
        <v>-80.840633299999993</v>
      </c>
      <c r="I6883">
        <v>4</v>
      </c>
      <c r="J6883">
        <v>4</v>
      </c>
      <c r="K6883">
        <v>1</v>
      </c>
      <c r="L6883" t="s">
        <v>23581</v>
      </c>
    </row>
    <row r="6884" spans="1:12" x14ac:dyDescent="0.2">
      <c r="A6884" t="s">
        <v>23582</v>
      </c>
      <c r="B6884" t="s">
        <v>21800</v>
      </c>
      <c r="C6884" t="s">
        <v>23583</v>
      </c>
      <c r="D6884" t="s">
        <v>21</v>
      </c>
      <c r="E6884" t="s">
        <v>16</v>
      </c>
      <c r="F6884">
        <v>28226</v>
      </c>
      <c r="G6884">
        <v>35.088432342399997</v>
      </c>
      <c r="H6884">
        <v>-80.8599348945</v>
      </c>
      <c r="I6884">
        <v>4</v>
      </c>
      <c r="J6884">
        <v>479</v>
      </c>
      <c r="K6884">
        <v>1</v>
      </c>
      <c r="L6884" t="s">
        <v>23584</v>
      </c>
    </row>
    <row r="6885" spans="1:12" x14ac:dyDescent="0.2">
      <c r="A6885" t="s">
        <v>23585</v>
      </c>
      <c r="B6885" t="s">
        <v>23586</v>
      </c>
      <c r="C6885" t="s">
        <v>23587</v>
      </c>
      <c r="D6885" t="s">
        <v>26</v>
      </c>
      <c r="E6885" t="s">
        <v>16</v>
      </c>
      <c r="F6885">
        <v>28078</v>
      </c>
      <c r="G6885">
        <v>35.413051899999999</v>
      </c>
      <c r="H6885">
        <v>-80.855235100000002</v>
      </c>
      <c r="I6885">
        <v>4.5</v>
      </c>
      <c r="J6885">
        <v>7</v>
      </c>
      <c r="K6885">
        <v>0</v>
      </c>
      <c r="L6885" t="s">
        <v>23588</v>
      </c>
    </row>
    <row r="6886" spans="1:12" x14ac:dyDescent="0.2">
      <c r="A6886" t="s">
        <v>23589</v>
      </c>
      <c r="B6886" t="s">
        <v>23590</v>
      </c>
      <c r="C6886" t="s">
        <v>23591</v>
      </c>
      <c r="D6886" t="s">
        <v>26</v>
      </c>
      <c r="E6886" t="s">
        <v>16</v>
      </c>
      <c r="F6886">
        <v>28078</v>
      </c>
      <c r="G6886">
        <v>35.421415000000003</v>
      </c>
      <c r="H6886">
        <v>-80.841724999999997</v>
      </c>
      <c r="I6886">
        <v>4</v>
      </c>
      <c r="J6886">
        <v>15</v>
      </c>
      <c r="K6886">
        <v>1</v>
      </c>
      <c r="L6886" t="s">
        <v>457</v>
      </c>
    </row>
    <row r="6887" spans="1:12" x14ac:dyDescent="0.2">
      <c r="A6887" t="s">
        <v>23592</v>
      </c>
      <c r="B6887" t="s">
        <v>23593</v>
      </c>
      <c r="C6887" t="s">
        <v>23594</v>
      </c>
      <c r="D6887" t="s">
        <v>588</v>
      </c>
      <c r="E6887" t="s">
        <v>16</v>
      </c>
      <c r="F6887">
        <v>28110</v>
      </c>
      <c r="G6887">
        <v>35.011227900000002</v>
      </c>
      <c r="H6887">
        <v>-80.564601499999995</v>
      </c>
      <c r="I6887">
        <v>3</v>
      </c>
      <c r="J6887">
        <v>16</v>
      </c>
      <c r="K6887">
        <v>1</v>
      </c>
      <c r="L6887" t="s">
        <v>23595</v>
      </c>
    </row>
    <row r="6888" spans="1:12" x14ac:dyDescent="0.2">
      <c r="A6888" t="s">
        <v>23596</v>
      </c>
      <c r="B6888" t="s">
        <v>23597</v>
      </c>
      <c r="C6888" t="s">
        <v>391</v>
      </c>
      <c r="D6888" t="s">
        <v>21</v>
      </c>
      <c r="E6888" t="s">
        <v>16</v>
      </c>
      <c r="F6888">
        <v>28211</v>
      </c>
      <c r="G6888">
        <v>35.152509000000002</v>
      </c>
      <c r="H6888">
        <v>-80.832942000000003</v>
      </c>
      <c r="I6888">
        <v>4.5</v>
      </c>
      <c r="J6888">
        <v>8</v>
      </c>
      <c r="K6888">
        <v>0</v>
      </c>
      <c r="L6888" t="s">
        <v>1436</v>
      </c>
    </row>
    <row r="6889" spans="1:12" x14ac:dyDescent="0.2">
      <c r="A6889" t="s">
        <v>23598</v>
      </c>
      <c r="B6889" t="s">
        <v>23599</v>
      </c>
      <c r="C6889" t="s">
        <v>23600</v>
      </c>
      <c r="D6889" t="s">
        <v>39</v>
      </c>
      <c r="E6889" t="s">
        <v>16</v>
      </c>
      <c r="F6889">
        <v>28027</v>
      </c>
      <c r="G6889">
        <v>35.408575599999999</v>
      </c>
      <c r="H6889">
        <v>-80.672701799999999</v>
      </c>
      <c r="I6889">
        <v>4.5</v>
      </c>
      <c r="J6889">
        <v>5</v>
      </c>
      <c r="K6889">
        <v>1</v>
      </c>
      <c r="L6889" t="s">
        <v>23601</v>
      </c>
    </row>
    <row r="6890" spans="1:12" x14ac:dyDescent="0.2">
      <c r="A6890" t="s">
        <v>23602</v>
      </c>
      <c r="B6890" t="s">
        <v>23603</v>
      </c>
      <c r="C6890" t="s">
        <v>23604</v>
      </c>
      <c r="D6890" t="s">
        <v>135</v>
      </c>
      <c r="E6890" t="s">
        <v>16</v>
      </c>
      <c r="F6890">
        <v>28104</v>
      </c>
      <c r="G6890">
        <v>35.023723099999998</v>
      </c>
      <c r="H6890">
        <v>-80.765044500000002</v>
      </c>
      <c r="I6890">
        <v>3</v>
      </c>
      <c r="J6890">
        <v>8</v>
      </c>
      <c r="K6890">
        <v>1</v>
      </c>
      <c r="L6890" t="s">
        <v>23605</v>
      </c>
    </row>
    <row r="6891" spans="1:12" x14ac:dyDescent="0.2">
      <c r="A6891" t="s">
        <v>23606</v>
      </c>
      <c r="B6891" t="s">
        <v>23607</v>
      </c>
      <c r="C6891" t="s">
        <v>23608</v>
      </c>
      <c r="D6891" t="s">
        <v>21</v>
      </c>
      <c r="E6891" t="s">
        <v>16</v>
      </c>
      <c r="F6891">
        <v>28217</v>
      </c>
      <c r="G6891">
        <v>35.144778899999999</v>
      </c>
      <c r="H6891">
        <v>-80.8771086</v>
      </c>
      <c r="I6891">
        <v>1</v>
      </c>
      <c r="J6891">
        <v>3</v>
      </c>
      <c r="K6891">
        <v>1</v>
      </c>
      <c r="L6891" t="s">
        <v>192</v>
      </c>
    </row>
    <row r="6892" spans="1:12" x14ac:dyDescent="0.2">
      <c r="A6892" t="s">
        <v>23609</v>
      </c>
      <c r="B6892" t="s">
        <v>23610</v>
      </c>
      <c r="C6892" t="s">
        <v>23611</v>
      </c>
      <c r="D6892" t="s">
        <v>21</v>
      </c>
      <c r="E6892" t="s">
        <v>16</v>
      </c>
      <c r="F6892">
        <v>28226</v>
      </c>
      <c r="G6892">
        <v>35.0874576</v>
      </c>
      <c r="H6892">
        <v>-80.843769899999998</v>
      </c>
      <c r="I6892">
        <v>2.5</v>
      </c>
      <c r="J6892">
        <v>12</v>
      </c>
      <c r="K6892">
        <v>1</v>
      </c>
      <c r="L6892" t="s">
        <v>7998</v>
      </c>
    </row>
    <row r="6893" spans="1:12" x14ac:dyDescent="0.2">
      <c r="A6893" t="s">
        <v>23612</v>
      </c>
      <c r="B6893" t="s">
        <v>23613</v>
      </c>
      <c r="C6893" t="s">
        <v>23614</v>
      </c>
      <c r="D6893" t="s">
        <v>21</v>
      </c>
      <c r="E6893" t="s">
        <v>16</v>
      </c>
      <c r="F6893">
        <v>28208</v>
      </c>
      <c r="G6893">
        <v>35.228330999999997</v>
      </c>
      <c r="H6893">
        <v>-80.863570499999994</v>
      </c>
      <c r="I6893">
        <v>3.5</v>
      </c>
      <c r="J6893">
        <v>7</v>
      </c>
      <c r="K6893">
        <v>1</v>
      </c>
      <c r="L6893" t="s">
        <v>901</v>
      </c>
    </row>
    <row r="6894" spans="1:12" x14ac:dyDescent="0.2">
      <c r="A6894" t="s">
        <v>23615</v>
      </c>
      <c r="B6894" t="s">
        <v>23616</v>
      </c>
      <c r="C6894" t="s">
        <v>23617</v>
      </c>
      <c r="D6894" t="s">
        <v>26</v>
      </c>
      <c r="E6894" t="s">
        <v>16</v>
      </c>
      <c r="F6894">
        <v>28078</v>
      </c>
      <c r="G6894">
        <v>35.444978499999998</v>
      </c>
      <c r="H6894">
        <v>-80.886959399999995</v>
      </c>
      <c r="I6894">
        <v>4</v>
      </c>
      <c r="J6894">
        <v>14</v>
      </c>
      <c r="K6894">
        <v>1</v>
      </c>
      <c r="L6894" t="s">
        <v>565</v>
      </c>
    </row>
    <row r="6895" spans="1:12" x14ac:dyDescent="0.2">
      <c r="A6895" t="s">
        <v>23618</v>
      </c>
      <c r="B6895" t="s">
        <v>23619</v>
      </c>
      <c r="C6895" t="s">
        <v>23620</v>
      </c>
      <c r="D6895" t="s">
        <v>21</v>
      </c>
      <c r="E6895" t="s">
        <v>16</v>
      </c>
      <c r="F6895">
        <v>28205</v>
      </c>
      <c r="G6895">
        <v>35.219282300000003</v>
      </c>
      <c r="H6895">
        <v>-80.802609799999999</v>
      </c>
      <c r="I6895">
        <v>4.5</v>
      </c>
      <c r="J6895">
        <v>28</v>
      </c>
      <c r="K6895">
        <v>1</v>
      </c>
      <c r="L6895" t="s">
        <v>23621</v>
      </c>
    </row>
    <row r="6896" spans="1:12" x14ac:dyDescent="0.2">
      <c r="A6896" t="s">
        <v>23622</v>
      </c>
      <c r="B6896" t="s">
        <v>2727</v>
      </c>
      <c r="C6896" t="s">
        <v>23623</v>
      </c>
      <c r="D6896" t="s">
        <v>21</v>
      </c>
      <c r="E6896" t="s">
        <v>16</v>
      </c>
      <c r="F6896">
        <v>28263</v>
      </c>
      <c r="G6896">
        <v>35.061107999999997</v>
      </c>
      <c r="H6896">
        <v>-80.817188999999999</v>
      </c>
      <c r="I6896">
        <v>2.5</v>
      </c>
      <c r="J6896">
        <v>53</v>
      </c>
      <c r="K6896">
        <v>0</v>
      </c>
      <c r="L6896" t="s">
        <v>1547</v>
      </c>
    </row>
    <row r="6897" spans="1:12" x14ac:dyDescent="0.2">
      <c r="A6897" t="s">
        <v>23624</v>
      </c>
      <c r="B6897" t="s">
        <v>23625</v>
      </c>
      <c r="C6897" t="s">
        <v>3726</v>
      </c>
      <c r="D6897" t="s">
        <v>295</v>
      </c>
      <c r="E6897" t="s">
        <v>16</v>
      </c>
      <c r="F6897">
        <v>28134</v>
      </c>
      <c r="G6897">
        <v>35.0822</v>
      </c>
      <c r="H6897">
        <v>-80.877224200000001</v>
      </c>
      <c r="I6897">
        <v>4</v>
      </c>
      <c r="J6897">
        <v>6</v>
      </c>
      <c r="K6897">
        <v>1</v>
      </c>
      <c r="L6897" t="s">
        <v>8309</v>
      </c>
    </row>
    <row r="6898" spans="1:12" x14ac:dyDescent="0.2">
      <c r="A6898" t="s">
        <v>23626</v>
      </c>
      <c r="B6898" t="s">
        <v>23627</v>
      </c>
      <c r="C6898" t="s">
        <v>23628</v>
      </c>
      <c r="D6898" t="s">
        <v>39</v>
      </c>
      <c r="E6898" t="s">
        <v>16</v>
      </c>
      <c r="F6898">
        <v>28025</v>
      </c>
      <c r="G6898">
        <v>35.411571600000002</v>
      </c>
      <c r="H6898">
        <v>-80.569545000000005</v>
      </c>
      <c r="I6898">
        <v>4.5</v>
      </c>
      <c r="J6898">
        <v>3</v>
      </c>
      <c r="K6898">
        <v>1</v>
      </c>
      <c r="L6898" t="s">
        <v>2349</v>
      </c>
    </row>
    <row r="6899" spans="1:12" x14ac:dyDescent="0.2">
      <c r="A6899" t="s">
        <v>23629</v>
      </c>
      <c r="B6899" t="s">
        <v>5107</v>
      </c>
      <c r="C6899" t="s">
        <v>23630</v>
      </c>
      <c r="D6899" t="s">
        <v>21</v>
      </c>
      <c r="E6899" t="s">
        <v>16</v>
      </c>
      <c r="F6899">
        <v>28203</v>
      </c>
      <c r="G6899">
        <v>35.204975699999999</v>
      </c>
      <c r="H6899">
        <v>-80.838545800000006</v>
      </c>
      <c r="I6899">
        <v>4</v>
      </c>
      <c r="J6899">
        <v>7</v>
      </c>
      <c r="K6899">
        <v>1</v>
      </c>
      <c r="L6899" t="s">
        <v>23631</v>
      </c>
    </row>
    <row r="6900" spans="1:12" x14ac:dyDescent="0.2">
      <c r="A6900" t="s">
        <v>23632</v>
      </c>
      <c r="B6900" t="s">
        <v>23633</v>
      </c>
      <c r="C6900" t="s">
        <v>23634</v>
      </c>
      <c r="D6900" t="s">
        <v>62</v>
      </c>
      <c r="E6900" t="s">
        <v>16</v>
      </c>
      <c r="F6900">
        <v>28227</v>
      </c>
      <c r="G6900">
        <v>35.179712000000002</v>
      </c>
      <c r="H6900">
        <v>-80.645415799999995</v>
      </c>
      <c r="I6900">
        <v>4</v>
      </c>
      <c r="J6900">
        <v>5</v>
      </c>
      <c r="K6900">
        <v>1</v>
      </c>
      <c r="L6900" t="s">
        <v>23635</v>
      </c>
    </row>
    <row r="6901" spans="1:12" x14ac:dyDescent="0.2">
      <c r="A6901" t="s">
        <v>23636</v>
      </c>
      <c r="B6901" t="s">
        <v>23637</v>
      </c>
      <c r="C6901" t="s">
        <v>23638</v>
      </c>
      <c r="D6901" t="s">
        <v>643</v>
      </c>
      <c r="E6901" t="s">
        <v>16</v>
      </c>
      <c r="F6901">
        <v>28079</v>
      </c>
      <c r="G6901">
        <v>35.085094499999997</v>
      </c>
      <c r="H6901">
        <v>-80.656904400000002</v>
      </c>
      <c r="I6901">
        <v>5</v>
      </c>
      <c r="J6901">
        <v>4</v>
      </c>
      <c r="K6901">
        <v>1</v>
      </c>
      <c r="L6901" t="s">
        <v>1165</v>
      </c>
    </row>
    <row r="6902" spans="1:12" x14ac:dyDescent="0.2">
      <c r="A6902" t="s">
        <v>23639</v>
      </c>
      <c r="B6902" t="s">
        <v>13097</v>
      </c>
      <c r="C6902" t="s">
        <v>805</v>
      </c>
      <c r="D6902" t="s">
        <v>21</v>
      </c>
      <c r="E6902" t="s">
        <v>16</v>
      </c>
      <c r="F6902">
        <v>28208</v>
      </c>
      <c r="G6902">
        <v>35.216718161899998</v>
      </c>
      <c r="H6902">
        <v>-80.946380319400006</v>
      </c>
      <c r="I6902">
        <v>2.5</v>
      </c>
      <c r="J6902">
        <v>10</v>
      </c>
      <c r="K6902">
        <v>1</v>
      </c>
      <c r="L6902" t="s">
        <v>23640</v>
      </c>
    </row>
    <row r="6903" spans="1:12" x14ac:dyDescent="0.2">
      <c r="A6903" t="s">
        <v>23641</v>
      </c>
      <c r="B6903" t="s">
        <v>23642</v>
      </c>
      <c r="C6903" t="s">
        <v>23643</v>
      </c>
      <c r="D6903" t="s">
        <v>21</v>
      </c>
      <c r="E6903" t="s">
        <v>16</v>
      </c>
      <c r="F6903">
        <v>28269</v>
      </c>
      <c r="G6903">
        <v>35.375376000000003</v>
      </c>
      <c r="H6903">
        <v>-80.768610999999893</v>
      </c>
      <c r="I6903">
        <v>3.5</v>
      </c>
      <c r="J6903">
        <v>3</v>
      </c>
      <c r="K6903">
        <v>1</v>
      </c>
      <c r="L6903" t="s">
        <v>23644</v>
      </c>
    </row>
    <row r="6904" spans="1:12" x14ac:dyDescent="0.2">
      <c r="A6904" t="s">
        <v>23645</v>
      </c>
      <c r="B6904" t="s">
        <v>23646</v>
      </c>
      <c r="C6904" t="s">
        <v>23647</v>
      </c>
      <c r="D6904" t="s">
        <v>135</v>
      </c>
      <c r="E6904" t="s">
        <v>16</v>
      </c>
      <c r="F6904">
        <v>28105</v>
      </c>
      <c r="G6904">
        <v>35.125914999999999</v>
      </c>
      <c r="H6904">
        <v>-80.707521</v>
      </c>
      <c r="I6904">
        <v>3</v>
      </c>
      <c r="J6904">
        <v>5</v>
      </c>
      <c r="K6904">
        <v>1</v>
      </c>
      <c r="L6904" t="s">
        <v>23648</v>
      </c>
    </row>
    <row r="6905" spans="1:12" x14ac:dyDescent="0.2">
      <c r="A6905" t="s">
        <v>23649</v>
      </c>
      <c r="B6905" t="s">
        <v>23650</v>
      </c>
      <c r="C6905" t="s">
        <v>7174</v>
      </c>
      <c r="D6905" t="s">
        <v>3396</v>
      </c>
      <c r="E6905" t="s">
        <v>16</v>
      </c>
      <c r="F6905">
        <v>28104</v>
      </c>
      <c r="G6905">
        <v>35.086742600000001</v>
      </c>
      <c r="H6905">
        <v>-80.696225699999999</v>
      </c>
      <c r="I6905">
        <v>4.5</v>
      </c>
      <c r="J6905">
        <v>6</v>
      </c>
      <c r="K6905">
        <v>0</v>
      </c>
      <c r="L6905" t="s">
        <v>2735</v>
      </c>
    </row>
    <row r="6906" spans="1:12" x14ac:dyDescent="0.2">
      <c r="A6906" t="s">
        <v>23651</v>
      </c>
      <c r="B6906" t="s">
        <v>23652</v>
      </c>
      <c r="C6906" t="s">
        <v>23653</v>
      </c>
      <c r="D6906" t="s">
        <v>30</v>
      </c>
      <c r="E6906" t="s">
        <v>16</v>
      </c>
      <c r="F6906">
        <v>28056</v>
      </c>
      <c r="G6906">
        <v>35.260992940599998</v>
      </c>
      <c r="H6906">
        <v>-81.133647339199996</v>
      </c>
      <c r="I6906">
        <v>5</v>
      </c>
      <c r="J6906">
        <v>5</v>
      </c>
      <c r="K6906">
        <v>1</v>
      </c>
      <c r="L6906" t="s">
        <v>3401</v>
      </c>
    </row>
    <row r="6907" spans="1:12" x14ac:dyDescent="0.2">
      <c r="A6907" t="s">
        <v>23654</v>
      </c>
      <c r="B6907" t="s">
        <v>23655</v>
      </c>
      <c r="C6907" t="s">
        <v>23656</v>
      </c>
      <c r="D6907" t="s">
        <v>21</v>
      </c>
      <c r="E6907" t="s">
        <v>16</v>
      </c>
      <c r="F6907">
        <v>28205</v>
      </c>
      <c r="G6907">
        <v>35.230822854199999</v>
      </c>
      <c r="H6907">
        <v>-80.778672128799997</v>
      </c>
      <c r="I6907">
        <v>5</v>
      </c>
      <c r="J6907">
        <v>16</v>
      </c>
      <c r="K6907">
        <v>1</v>
      </c>
      <c r="L6907" t="s">
        <v>23657</v>
      </c>
    </row>
    <row r="6908" spans="1:12" x14ac:dyDescent="0.2">
      <c r="A6908" t="s">
        <v>23658</v>
      </c>
      <c r="B6908" t="s">
        <v>23659</v>
      </c>
      <c r="C6908" t="s">
        <v>23660</v>
      </c>
      <c r="D6908" t="s">
        <v>135</v>
      </c>
      <c r="E6908" t="s">
        <v>16</v>
      </c>
      <c r="F6908">
        <v>28105</v>
      </c>
      <c r="G6908">
        <v>35.128448400000003</v>
      </c>
      <c r="H6908">
        <v>-80.709178899999998</v>
      </c>
      <c r="I6908">
        <v>3</v>
      </c>
      <c r="J6908">
        <v>3</v>
      </c>
      <c r="K6908">
        <v>0</v>
      </c>
      <c r="L6908" t="s">
        <v>1547</v>
      </c>
    </row>
    <row r="6909" spans="1:12" x14ac:dyDescent="0.2">
      <c r="A6909" t="s">
        <v>23661</v>
      </c>
      <c r="B6909" t="s">
        <v>23662</v>
      </c>
      <c r="C6909" t="s">
        <v>23663</v>
      </c>
      <c r="D6909" t="s">
        <v>21</v>
      </c>
      <c r="E6909" t="s">
        <v>16</v>
      </c>
      <c r="F6909">
        <v>28226</v>
      </c>
      <c r="G6909">
        <v>35.086497999999999</v>
      </c>
      <c r="H6909">
        <v>-80.848216899999997</v>
      </c>
      <c r="I6909">
        <v>5</v>
      </c>
      <c r="J6909">
        <v>11</v>
      </c>
      <c r="K6909">
        <v>1</v>
      </c>
      <c r="L6909" t="s">
        <v>23664</v>
      </c>
    </row>
    <row r="6910" spans="1:12" x14ac:dyDescent="0.2">
      <c r="A6910" t="s">
        <v>23665</v>
      </c>
      <c r="B6910" t="s">
        <v>23666</v>
      </c>
      <c r="C6910" t="s">
        <v>23667</v>
      </c>
      <c r="D6910" t="s">
        <v>21</v>
      </c>
      <c r="E6910" t="s">
        <v>16</v>
      </c>
      <c r="F6910">
        <v>28204</v>
      </c>
      <c r="G6910">
        <v>35.213101000000002</v>
      </c>
      <c r="H6910">
        <v>-80.834904499999993</v>
      </c>
      <c r="I6910">
        <v>4</v>
      </c>
      <c r="J6910">
        <v>53</v>
      </c>
      <c r="K6910">
        <v>1</v>
      </c>
      <c r="L6910" t="s">
        <v>23668</v>
      </c>
    </row>
    <row r="6911" spans="1:12" x14ac:dyDescent="0.2">
      <c r="A6911" t="s">
        <v>23669</v>
      </c>
      <c r="B6911" t="s">
        <v>23670</v>
      </c>
      <c r="C6911" t="s">
        <v>23671</v>
      </c>
      <c r="D6911" t="s">
        <v>21</v>
      </c>
      <c r="E6911" t="s">
        <v>16</v>
      </c>
      <c r="F6911">
        <v>28216</v>
      </c>
      <c r="G6911">
        <v>35.240149000000002</v>
      </c>
      <c r="H6911">
        <v>-80.859020000000001</v>
      </c>
      <c r="I6911">
        <v>5</v>
      </c>
      <c r="J6911">
        <v>9</v>
      </c>
      <c r="K6911">
        <v>1</v>
      </c>
      <c r="L6911" t="s">
        <v>23672</v>
      </c>
    </row>
    <row r="6912" spans="1:12" x14ac:dyDescent="0.2">
      <c r="A6912" t="s">
        <v>23673</v>
      </c>
      <c r="B6912" t="s">
        <v>5256</v>
      </c>
      <c r="C6912" t="s">
        <v>23674</v>
      </c>
      <c r="D6912" t="s">
        <v>21</v>
      </c>
      <c r="E6912" t="s">
        <v>16</v>
      </c>
      <c r="F6912">
        <v>28209</v>
      </c>
      <c r="G6912">
        <v>35.170976000000003</v>
      </c>
      <c r="H6912">
        <v>-80.849325500000006</v>
      </c>
      <c r="I6912">
        <v>3.5</v>
      </c>
      <c r="J6912">
        <v>76</v>
      </c>
      <c r="K6912">
        <v>0</v>
      </c>
      <c r="L6912" t="s">
        <v>23675</v>
      </c>
    </row>
    <row r="6913" spans="1:12" x14ac:dyDescent="0.2">
      <c r="A6913" t="s">
        <v>23676</v>
      </c>
      <c r="B6913" t="s">
        <v>23677</v>
      </c>
      <c r="C6913" t="s">
        <v>23678</v>
      </c>
      <c r="D6913" t="s">
        <v>135</v>
      </c>
      <c r="E6913" t="s">
        <v>16</v>
      </c>
      <c r="F6913">
        <v>28105</v>
      </c>
      <c r="G6913">
        <v>35.084554500000003</v>
      </c>
      <c r="H6913">
        <v>-80.735256899999996</v>
      </c>
      <c r="I6913">
        <v>3.5</v>
      </c>
      <c r="J6913">
        <v>3</v>
      </c>
      <c r="K6913">
        <v>1</v>
      </c>
      <c r="L6913" t="s">
        <v>23679</v>
      </c>
    </row>
    <row r="6914" spans="1:12" x14ac:dyDescent="0.2">
      <c r="A6914" t="s">
        <v>23680</v>
      </c>
      <c r="B6914" t="s">
        <v>23681</v>
      </c>
      <c r="C6914" t="s">
        <v>23682</v>
      </c>
      <c r="D6914" t="s">
        <v>21</v>
      </c>
      <c r="E6914" t="s">
        <v>16</v>
      </c>
      <c r="F6914">
        <v>28277</v>
      </c>
      <c r="G6914">
        <v>35.059254099999997</v>
      </c>
      <c r="H6914">
        <v>-80.839195799999999</v>
      </c>
      <c r="I6914">
        <v>1.5</v>
      </c>
      <c r="J6914">
        <v>15</v>
      </c>
      <c r="K6914">
        <v>1</v>
      </c>
      <c r="L6914" t="s">
        <v>23683</v>
      </c>
    </row>
    <row r="6915" spans="1:12" x14ac:dyDescent="0.2">
      <c r="A6915" t="s">
        <v>23684</v>
      </c>
      <c r="B6915" t="s">
        <v>23685</v>
      </c>
      <c r="C6915" t="s">
        <v>23686</v>
      </c>
      <c r="D6915" t="s">
        <v>21</v>
      </c>
      <c r="E6915" t="s">
        <v>16</v>
      </c>
      <c r="F6915">
        <v>28269</v>
      </c>
      <c r="G6915">
        <v>35.332523000000002</v>
      </c>
      <c r="H6915">
        <v>-80.817108000000005</v>
      </c>
      <c r="I6915">
        <v>1.5</v>
      </c>
      <c r="J6915">
        <v>27</v>
      </c>
      <c r="K6915">
        <v>1</v>
      </c>
      <c r="L6915" t="s">
        <v>23687</v>
      </c>
    </row>
    <row r="6916" spans="1:12" x14ac:dyDescent="0.2">
      <c r="A6916" t="s">
        <v>23688</v>
      </c>
      <c r="B6916" t="s">
        <v>15060</v>
      </c>
      <c r="C6916" t="s">
        <v>3636</v>
      </c>
      <c r="D6916" t="s">
        <v>21</v>
      </c>
      <c r="E6916" t="s">
        <v>16</v>
      </c>
      <c r="F6916">
        <v>28202</v>
      </c>
      <c r="G6916">
        <v>35.225569</v>
      </c>
      <c r="H6916">
        <v>-80.841954999999999</v>
      </c>
      <c r="I6916">
        <v>2.5</v>
      </c>
      <c r="J6916">
        <v>17</v>
      </c>
      <c r="K6916">
        <v>0</v>
      </c>
      <c r="L6916" t="s">
        <v>1436</v>
      </c>
    </row>
    <row r="6917" spans="1:12" x14ac:dyDescent="0.2">
      <c r="A6917" t="s">
        <v>23689</v>
      </c>
      <c r="B6917" t="s">
        <v>6152</v>
      </c>
      <c r="C6917" t="s">
        <v>3404</v>
      </c>
      <c r="D6917" t="s">
        <v>39</v>
      </c>
      <c r="E6917" t="s">
        <v>16</v>
      </c>
      <c r="F6917">
        <v>28027</v>
      </c>
      <c r="G6917">
        <v>35.417124000000001</v>
      </c>
      <c r="H6917">
        <v>-80.678476000000003</v>
      </c>
      <c r="I6917">
        <v>4</v>
      </c>
      <c r="J6917">
        <v>27</v>
      </c>
      <c r="K6917">
        <v>1</v>
      </c>
      <c r="L6917" t="s">
        <v>23690</v>
      </c>
    </row>
    <row r="6918" spans="1:12" x14ac:dyDescent="0.2">
      <c r="A6918" t="s">
        <v>23691</v>
      </c>
      <c r="B6918" t="s">
        <v>23692</v>
      </c>
      <c r="C6918" t="s">
        <v>23693</v>
      </c>
      <c r="D6918" t="s">
        <v>239</v>
      </c>
      <c r="E6918" t="s">
        <v>16</v>
      </c>
      <c r="F6918">
        <v>28173</v>
      </c>
      <c r="G6918">
        <v>34.954259800000003</v>
      </c>
      <c r="H6918">
        <v>-80.759513999999996</v>
      </c>
      <c r="I6918">
        <v>2.5</v>
      </c>
      <c r="J6918">
        <v>34</v>
      </c>
      <c r="K6918">
        <v>1</v>
      </c>
      <c r="L6918" t="s">
        <v>287</v>
      </c>
    </row>
    <row r="6919" spans="1:12" x14ac:dyDescent="0.2">
      <c r="A6919" t="s">
        <v>23694</v>
      </c>
      <c r="B6919" t="s">
        <v>23695</v>
      </c>
      <c r="C6919" t="s">
        <v>23696</v>
      </c>
      <c r="D6919" t="s">
        <v>21</v>
      </c>
      <c r="E6919" t="s">
        <v>16</v>
      </c>
      <c r="F6919">
        <v>28205</v>
      </c>
      <c r="G6919">
        <v>35.191513999999998</v>
      </c>
      <c r="H6919">
        <v>-80.775154999999998</v>
      </c>
      <c r="I6919">
        <v>5</v>
      </c>
      <c r="J6919">
        <v>18</v>
      </c>
      <c r="K6919">
        <v>1</v>
      </c>
      <c r="L6919" t="s">
        <v>23697</v>
      </c>
    </row>
    <row r="6920" spans="1:12" x14ac:dyDescent="0.2">
      <c r="A6920" t="s">
        <v>23698</v>
      </c>
      <c r="B6920" t="s">
        <v>23699</v>
      </c>
      <c r="C6920" t="s">
        <v>23700</v>
      </c>
      <c r="D6920" t="s">
        <v>21</v>
      </c>
      <c r="E6920" t="s">
        <v>16</v>
      </c>
      <c r="F6920">
        <v>28202</v>
      </c>
      <c r="G6920">
        <v>35.218237999999999</v>
      </c>
      <c r="H6920">
        <v>-80.843123000000006</v>
      </c>
      <c r="I6920">
        <v>4</v>
      </c>
      <c r="J6920">
        <v>40</v>
      </c>
      <c r="K6920">
        <v>1</v>
      </c>
      <c r="L6920" t="s">
        <v>23701</v>
      </c>
    </row>
    <row r="6921" spans="1:12" x14ac:dyDescent="0.2">
      <c r="A6921" t="s">
        <v>23702</v>
      </c>
      <c r="B6921" t="s">
        <v>5781</v>
      </c>
      <c r="C6921" t="s">
        <v>23703</v>
      </c>
      <c r="D6921" t="s">
        <v>21</v>
      </c>
      <c r="E6921" t="s">
        <v>16</v>
      </c>
      <c r="F6921">
        <v>28277</v>
      </c>
      <c r="G6921">
        <v>35.036787143200002</v>
      </c>
      <c r="H6921">
        <v>-80.806618630900005</v>
      </c>
      <c r="I6921">
        <v>3</v>
      </c>
      <c r="J6921">
        <v>4</v>
      </c>
      <c r="K6921">
        <v>1</v>
      </c>
      <c r="L6921" t="s">
        <v>23704</v>
      </c>
    </row>
    <row r="6922" spans="1:12" x14ac:dyDescent="0.2">
      <c r="A6922" t="s">
        <v>23705</v>
      </c>
      <c r="B6922" t="s">
        <v>3985</v>
      </c>
      <c r="C6922" t="s">
        <v>23706</v>
      </c>
      <c r="D6922" t="s">
        <v>21</v>
      </c>
      <c r="E6922" t="s">
        <v>16</v>
      </c>
      <c r="F6922">
        <v>28273</v>
      </c>
      <c r="G6922">
        <v>35.101100000000002</v>
      </c>
      <c r="H6922">
        <v>-80.985539000000003</v>
      </c>
      <c r="I6922">
        <v>4.5</v>
      </c>
      <c r="J6922">
        <v>64</v>
      </c>
      <c r="K6922">
        <v>1</v>
      </c>
      <c r="L6922" t="s">
        <v>23707</v>
      </c>
    </row>
    <row r="6923" spans="1:12" x14ac:dyDescent="0.2">
      <c r="A6923" t="s">
        <v>23708</v>
      </c>
      <c r="B6923" t="s">
        <v>23709</v>
      </c>
      <c r="C6923" t="s">
        <v>23710</v>
      </c>
      <c r="D6923" t="s">
        <v>30</v>
      </c>
      <c r="E6923" t="s">
        <v>16</v>
      </c>
      <c r="F6923">
        <v>28054</v>
      </c>
      <c r="G6923">
        <v>35.262523199999997</v>
      </c>
      <c r="H6923">
        <v>-81.171519900000007</v>
      </c>
      <c r="I6923">
        <v>3.5</v>
      </c>
      <c r="J6923">
        <v>6</v>
      </c>
      <c r="K6923">
        <v>1</v>
      </c>
      <c r="L6923" t="s">
        <v>23711</v>
      </c>
    </row>
    <row r="6924" spans="1:12" x14ac:dyDescent="0.2">
      <c r="A6924" t="s">
        <v>23712</v>
      </c>
      <c r="B6924" t="s">
        <v>23713</v>
      </c>
      <c r="C6924" t="s">
        <v>23714</v>
      </c>
      <c r="D6924" t="s">
        <v>21</v>
      </c>
      <c r="E6924" t="s">
        <v>16</v>
      </c>
      <c r="F6924">
        <v>28204</v>
      </c>
      <c r="G6924">
        <v>35.212542599999999</v>
      </c>
      <c r="H6924">
        <v>-80.835690600000007</v>
      </c>
      <c r="I6924">
        <v>3.5</v>
      </c>
      <c r="J6924">
        <v>20</v>
      </c>
      <c r="K6924">
        <v>1</v>
      </c>
      <c r="L6924" t="s">
        <v>23715</v>
      </c>
    </row>
    <row r="6925" spans="1:12" x14ac:dyDescent="0.2">
      <c r="A6925" t="s">
        <v>23716</v>
      </c>
      <c r="B6925" t="s">
        <v>23717</v>
      </c>
      <c r="C6925" t="s">
        <v>23718</v>
      </c>
      <c r="D6925" t="s">
        <v>21</v>
      </c>
      <c r="E6925" t="s">
        <v>16</v>
      </c>
      <c r="F6925">
        <v>28273</v>
      </c>
      <c r="G6925">
        <v>35.117835300000003</v>
      </c>
      <c r="H6925">
        <v>-80.915012099999998</v>
      </c>
      <c r="I6925">
        <v>3</v>
      </c>
      <c r="J6925">
        <v>22</v>
      </c>
      <c r="K6925">
        <v>1</v>
      </c>
      <c r="L6925" t="s">
        <v>23719</v>
      </c>
    </row>
    <row r="6926" spans="1:12" x14ac:dyDescent="0.2">
      <c r="A6926" t="s">
        <v>23720</v>
      </c>
      <c r="B6926" t="s">
        <v>1058</v>
      </c>
      <c r="C6926" t="s">
        <v>23721</v>
      </c>
      <c r="D6926" t="s">
        <v>21</v>
      </c>
      <c r="E6926" t="s">
        <v>16</v>
      </c>
      <c r="F6926">
        <v>28262</v>
      </c>
      <c r="G6926">
        <v>35.337579174399998</v>
      </c>
      <c r="H6926">
        <v>-80.757398223600006</v>
      </c>
      <c r="I6926">
        <v>4.5</v>
      </c>
      <c r="J6926">
        <v>23</v>
      </c>
      <c r="K6926">
        <v>1</v>
      </c>
      <c r="L6926" t="s">
        <v>2104</v>
      </c>
    </row>
    <row r="6927" spans="1:12" x14ac:dyDescent="0.2">
      <c r="A6927" t="s">
        <v>23722</v>
      </c>
      <c r="B6927" t="s">
        <v>23723</v>
      </c>
      <c r="C6927" t="s">
        <v>23724</v>
      </c>
      <c r="D6927" t="s">
        <v>26</v>
      </c>
      <c r="E6927" t="s">
        <v>16</v>
      </c>
      <c r="F6927">
        <v>28078</v>
      </c>
      <c r="G6927">
        <v>35.410342900000003</v>
      </c>
      <c r="H6927">
        <v>-80.834599999999995</v>
      </c>
      <c r="I6927">
        <v>5</v>
      </c>
      <c r="J6927">
        <v>5</v>
      </c>
      <c r="K6927">
        <v>1</v>
      </c>
      <c r="L6927" t="s">
        <v>23725</v>
      </c>
    </row>
    <row r="6928" spans="1:12" x14ac:dyDescent="0.2">
      <c r="A6928" t="s">
        <v>23726</v>
      </c>
      <c r="B6928" t="s">
        <v>459</v>
      </c>
      <c r="C6928" t="s">
        <v>23727</v>
      </c>
      <c r="D6928" t="s">
        <v>21</v>
      </c>
      <c r="E6928" t="s">
        <v>16</v>
      </c>
      <c r="F6928">
        <v>28269</v>
      </c>
      <c r="G6928">
        <v>35.307861039700001</v>
      </c>
      <c r="H6928">
        <v>-80.842415999899998</v>
      </c>
      <c r="I6928">
        <v>2</v>
      </c>
      <c r="J6928">
        <v>13</v>
      </c>
      <c r="K6928">
        <v>1</v>
      </c>
      <c r="L6928" t="s">
        <v>10130</v>
      </c>
    </row>
    <row r="6929" spans="1:12" x14ac:dyDescent="0.2">
      <c r="A6929" t="s">
        <v>23728</v>
      </c>
      <c r="B6929" t="s">
        <v>5309</v>
      </c>
      <c r="C6929" t="s">
        <v>23729</v>
      </c>
      <c r="D6929" t="s">
        <v>588</v>
      </c>
      <c r="E6929" t="s">
        <v>16</v>
      </c>
      <c r="F6929">
        <v>28110</v>
      </c>
      <c r="G6929">
        <v>35.007334</v>
      </c>
      <c r="H6929">
        <v>-80.560579200000006</v>
      </c>
      <c r="I6929">
        <v>2.5</v>
      </c>
      <c r="J6929">
        <v>3</v>
      </c>
      <c r="K6929">
        <v>1</v>
      </c>
      <c r="L6929" t="s">
        <v>4329</v>
      </c>
    </row>
    <row r="6930" spans="1:12" x14ac:dyDescent="0.2">
      <c r="A6930" t="s">
        <v>23730</v>
      </c>
      <c r="B6930" t="s">
        <v>9857</v>
      </c>
      <c r="C6930" t="s">
        <v>23731</v>
      </c>
      <c r="D6930" t="s">
        <v>167</v>
      </c>
      <c r="E6930" t="s">
        <v>16</v>
      </c>
      <c r="F6930">
        <v>28075</v>
      </c>
      <c r="G6930">
        <v>35.322644599999997</v>
      </c>
      <c r="H6930">
        <v>-80.648082400000007</v>
      </c>
      <c r="I6930">
        <v>2.5</v>
      </c>
      <c r="J6930">
        <v>12</v>
      </c>
      <c r="K6930">
        <v>1</v>
      </c>
      <c r="L6930" t="s">
        <v>8703</v>
      </c>
    </row>
    <row r="6931" spans="1:12" x14ac:dyDescent="0.2">
      <c r="A6931" t="s">
        <v>23732</v>
      </c>
      <c r="B6931" t="s">
        <v>23733</v>
      </c>
      <c r="C6931" t="s">
        <v>23734</v>
      </c>
      <c r="D6931" t="s">
        <v>21</v>
      </c>
      <c r="E6931" t="s">
        <v>16</v>
      </c>
      <c r="F6931">
        <v>28262</v>
      </c>
      <c r="G6931">
        <v>35.303084499999997</v>
      </c>
      <c r="H6931">
        <v>-80.746471799999995</v>
      </c>
      <c r="I6931">
        <v>4</v>
      </c>
      <c r="J6931">
        <v>13</v>
      </c>
      <c r="K6931">
        <v>1</v>
      </c>
      <c r="L6931" t="s">
        <v>23735</v>
      </c>
    </row>
    <row r="6932" spans="1:12" x14ac:dyDescent="0.2">
      <c r="A6932" t="s">
        <v>23736</v>
      </c>
      <c r="B6932" t="s">
        <v>23737</v>
      </c>
      <c r="C6932" t="s">
        <v>23738</v>
      </c>
      <c r="D6932" t="s">
        <v>21</v>
      </c>
      <c r="E6932" t="s">
        <v>16</v>
      </c>
      <c r="F6932">
        <v>28209</v>
      </c>
      <c r="G6932">
        <v>35.1611282</v>
      </c>
      <c r="H6932">
        <v>-80.849317299999996</v>
      </c>
      <c r="I6932">
        <v>5</v>
      </c>
      <c r="J6932">
        <v>3</v>
      </c>
      <c r="K6932">
        <v>1</v>
      </c>
      <c r="L6932" t="s">
        <v>23739</v>
      </c>
    </row>
    <row r="6933" spans="1:12" x14ac:dyDescent="0.2">
      <c r="A6933" t="s">
        <v>23740</v>
      </c>
      <c r="B6933" t="s">
        <v>23741</v>
      </c>
      <c r="C6933" t="s">
        <v>23742</v>
      </c>
      <c r="D6933" t="s">
        <v>15</v>
      </c>
      <c r="E6933" t="s">
        <v>16</v>
      </c>
      <c r="F6933">
        <v>28031</v>
      </c>
      <c r="G6933">
        <v>35.458255999999999</v>
      </c>
      <c r="H6933">
        <v>-80.867457999999999</v>
      </c>
      <c r="I6933">
        <v>4.5</v>
      </c>
      <c r="J6933">
        <v>56</v>
      </c>
      <c r="K6933">
        <v>1</v>
      </c>
      <c r="L6933" t="s">
        <v>23743</v>
      </c>
    </row>
    <row r="6934" spans="1:12" x14ac:dyDescent="0.2">
      <c r="A6934" t="s">
        <v>23744</v>
      </c>
      <c r="B6934" t="s">
        <v>23745</v>
      </c>
      <c r="C6934" t="s">
        <v>23746</v>
      </c>
      <c r="D6934" t="s">
        <v>21</v>
      </c>
      <c r="E6934" t="s">
        <v>16</v>
      </c>
      <c r="F6934">
        <v>28205</v>
      </c>
      <c r="G6934">
        <v>35.201068999999997</v>
      </c>
      <c r="H6934">
        <v>-80.764510999999999</v>
      </c>
      <c r="I6934">
        <v>4.5</v>
      </c>
      <c r="J6934">
        <v>8</v>
      </c>
      <c r="K6934">
        <v>1</v>
      </c>
      <c r="L6934" t="s">
        <v>23747</v>
      </c>
    </row>
    <row r="6935" spans="1:12" x14ac:dyDescent="0.2">
      <c r="A6935" t="s">
        <v>23748</v>
      </c>
      <c r="B6935" t="s">
        <v>23749</v>
      </c>
      <c r="C6935" t="s">
        <v>23750</v>
      </c>
      <c r="D6935" t="s">
        <v>21</v>
      </c>
      <c r="E6935" t="s">
        <v>16</v>
      </c>
      <c r="F6935">
        <v>28226</v>
      </c>
      <c r="G6935">
        <v>35.090196291399998</v>
      </c>
      <c r="H6935">
        <v>-80.866242144200001</v>
      </c>
      <c r="I6935">
        <v>3</v>
      </c>
      <c r="J6935">
        <v>5</v>
      </c>
      <c r="K6935">
        <v>1</v>
      </c>
      <c r="L6935" t="s">
        <v>23751</v>
      </c>
    </row>
    <row r="6936" spans="1:12" x14ac:dyDescent="0.2">
      <c r="A6936" t="s">
        <v>23752</v>
      </c>
      <c r="B6936" t="s">
        <v>23753</v>
      </c>
      <c r="C6936" t="s">
        <v>23754</v>
      </c>
      <c r="D6936" t="s">
        <v>295</v>
      </c>
      <c r="E6936" t="s">
        <v>16</v>
      </c>
      <c r="F6936">
        <v>28134</v>
      </c>
      <c r="G6936">
        <v>35.088387099999998</v>
      </c>
      <c r="H6936">
        <v>-80.872193600000003</v>
      </c>
      <c r="I6936">
        <v>5</v>
      </c>
      <c r="J6936">
        <v>3</v>
      </c>
      <c r="K6936">
        <v>0</v>
      </c>
      <c r="L6936" t="s">
        <v>23755</v>
      </c>
    </row>
    <row r="6937" spans="1:12" x14ac:dyDescent="0.2">
      <c r="A6937" t="s">
        <v>23756</v>
      </c>
      <c r="B6937" t="s">
        <v>23757</v>
      </c>
      <c r="D6937" t="s">
        <v>21</v>
      </c>
      <c r="E6937" t="s">
        <v>16</v>
      </c>
      <c r="F6937">
        <v>28277</v>
      </c>
      <c r="G6937">
        <v>35.053549599999997</v>
      </c>
      <c r="H6937">
        <v>-80.821169600000005</v>
      </c>
      <c r="I6937">
        <v>5</v>
      </c>
      <c r="J6937">
        <v>5</v>
      </c>
      <c r="K6937">
        <v>1</v>
      </c>
      <c r="L6937" t="s">
        <v>23758</v>
      </c>
    </row>
    <row r="6938" spans="1:12" x14ac:dyDescent="0.2">
      <c r="A6938" t="s">
        <v>23759</v>
      </c>
      <c r="B6938" t="s">
        <v>4870</v>
      </c>
      <c r="C6938" t="s">
        <v>11808</v>
      </c>
      <c r="D6938" t="s">
        <v>15</v>
      </c>
      <c r="E6938" t="s">
        <v>16</v>
      </c>
      <c r="F6938">
        <v>28031</v>
      </c>
      <c r="G6938">
        <v>35.481619199999997</v>
      </c>
      <c r="H6938">
        <v>-80.883105200000003</v>
      </c>
      <c r="I6938">
        <v>1.5</v>
      </c>
      <c r="J6938">
        <v>3</v>
      </c>
      <c r="K6938">
        <v>1</v>
      </c>
      <c r="L6938" t="s">
        <v>151</v>
      </c>
    </row>
    <row r="6939" spans="1:12" x14ac:dyDescent="0.2">
      <c r="A6939" t="s">
        <v>23760</v>
      </c>
      <c r="B6939" t="s">
        <v>23761</v>
      </c>
      <c r="C6939" t="s">
        <v>23762</v>
      </c>
      <c r="D6939" t="s">
        <v>21</v>
      </c>
      <c r="E6939" t="s">
        <v>16</v>
      </c>
      <c r="F6939">
        <v>28269</v>
      </c>
      <c r="G6939">
        <v>35.333202499999999</v>
      </c>
      <c r="H6939">
        <v>-80.819564999999997</v>
      </c>
      <c r="I6939">
        <v>2</v>
      </c>
      <c r="J6939">
        <v>10</v>
      </c>
      <c r="K6939">
        <v>1</v>
      </c>
      <c r="L6939" t="s">
        <v>967</v>
      </c>
    </row>
    <row r="6940" spans="1:12" x14ac:dyDescent="0.2">
      <c r="A6940" t="s">
        <v>23763</v>
      </c>
      <c r="B6940" t="s">
        <v>23764</v>
      </c>
      <c r="C6940" t="s">
        <v>18199</v>
      </c>
      <c r="D6940" t="s">
        <v>135</v>
      </c>
      <c r="E6940" t="s">
        <v>16</v>
      </c>
      <c r="F6940">
        <v>28105</v>
      </c>
      <c r="G6940">
        <v>35.101704900000001</v>
      </c>
      <c r="H6940">
        <v>-80.681756100000001</v>
      </c>
      <c r="I6940">
        <v>2.5</v>
      </c>
      <c r="J6940">
        <v>143</v>
      </c>
      <c r="K6940">
        <v>1</v>
      </c>
      <c r="L6940" t="s">
        <v>23765</v>
      </c>
    </row>
    <row r="6941" spans="1:12" x14ac:dyDescent="0.2">
      <c r="A6941" t="s">
        <v>23766</v>
      </c>
      <c r="B6941" t="s">
        <v>23767</v>
      </c>
      <c r="C6941" t="s">
        <v>23768</v>
      </c>
      <c r="D6941" t="s">
        <v>21</v>
      </c>
      <c r="E6941" t="s">
        <v>16</v>
      </c>
      <c r="F6941">
        <v>28269</v>
      </c>
      <c r="G6941">
        <v>35.3093948</v>
      </c>
      <c r="H6941">
        <v>-80.798487300000005</v>
      </c>
      <c r="I6941">
        <v>5</v>
      </c>
      <c r="J6941">
        <v>4</v>
      </c>
      <c r="K6941">
        <v>1</v>
      </c>
      <c r="L6941" t="s">
        <v>23769</v>
      </c>
    </row>
    <row r="6942" spans="1:12" x14ac:dyDescent="0.2">
      <c r="A6942" t="s">
        <v>23770</v>
      </c>
      <c r="B6942" t="s">
        <v>23771</v>
      </c>
      <c r="C6942" t="s">
        <v>23772</v>
      </c>
      <c r="D6942" t="s">
        <v>23773</v>
      </c>
      <c r="E6942" t="s">
        <v>16</v>
      </c>
      <c r="F6942">
        <v>28105</v>
      </c>
      <c r="G6942">
        <v>35.1164311</v>
      </c>
      <c r="H6942">
        <v>-80.722766800000002</v>
      </c>
      <c r="I6942">
        <v>4</v>
      </c>
      <c r="J6942">
        <v>8</v>
      </c>
      <c r="K6942">
        <v>1</v>
      </c>
      <c r="L6942" t="s">
        <v>23774</v>
      </c>
    </row>
    <row r="6943" spans="1:12" x14ac:dyDescent="0.2">
      <c r="A6943" t="s">
        <v>23775</v>
      </c>
      <c r="B6943" t="s">
        <v>23776</v>
      </c>
      <c r="C6943" t="s">
        <v>23777</v>
      </c>
      <c r="D6943" t="s">
        <v>21</v>
      </c>
      <c r="E6943" t="s">
        <v>16</v>
      </c>
      <c r="F6943">
        <v>28205</v>
      </c>
      <c r="G6943">
        <v>35.2201995</v>
      </c>
      <c r="H6943">
        <v>-80.806827799999994</v>
      </c>
      <c r="I6943">
        <v>3</v>
      </c>
      <c r="J6943">
        <v>3</v>
      </c>
      <c r="K6943">
        <v>1</v>
      </c>
      <c r="L6943" t="s">
        <v>256</v>
      </c>
    </row>
    <row r="6944" spans="1:12" x14ac:dyDescent="0.2">
      <c r="A6944" t="s">
        <v>23778</v>
      </c>
      <c r="B6944" t="s">
        <v>23779</v>
      </c>
      <c r="C6944" t="s">
        <v>23780</v>
      </c>
      <c r="D6944" t="s">
        <v>2611</v>
      </c>
      <c r="E6944" t="s">
        <v>16</v>
      </c>
      <c r="F6944">
        <v>28117</v>
      </c>
      <c r="G6944">
        <v>35.5277338</v>
      </c>
      <c r="H6944">
        <v>-80.866885699999997</v>
      </c>
      <c r="I6944">
        <v>3.5</v>
      </c>
      <c r="J6944">
        <v>3</v>
      </c>
      <c r="K6944">
        <v>0</v>
      </c>
      <c r="L6944" t="s">
        <v>1453</v>
      </c>
    </row>
    <row r="6945" spans="1:12" x14ac:dyDescent="0.2">
      <c r="A6945" t="s">
        <v>23781</v>
      </c>
      <c r="B6945" t="s">
        <v>23782</v>
      </c>
      <c r="C6945" t="s">
        <v>23783</v>
      </c>
      <c r="D6945" t="s">
        <v>239</v>
      </c>
      <c r="E6945" t="s">
        <v>16</v>
      </c>
      <c r="F6945">
        <v>28173</v>
      </c>
      <c r="G6945">
        <v>34.938010652800003</v>
      </c>
      <c r="H6945">
        <v>-80.750557780299999</v>
      </c>
      <c r="I6945">
        <v>3.5</v>
      </c>
      <c r="J6945">
        <v>66</v>
      </c>
      <c r="K6945">
        <v>0</v>
      </c>
      <c r="L6945" t="s">
        <v>21256</v>
      </c>
    </row>
    <row r="6946" spans="1:12" x14ac:dyDescent="0.2">
      <c r="A6946" t="s">
        <v>23784</v>
      </c>
      <c r="B6946" t="s">
        <v>23785</v>
      </c>
      <c r="C6946" t="s">
        <v>22681</v>
      </c>
      <c r="D6946" t="s">
        <v>21</v>
      </c>
      <c r="E6946" t="s">
        <v>16</v>
      </c>
      <c r="F6946">
        <v>28273</v>
      </c>
      <c r="G6946">
        <v>35.1376238</v>
      </c>
      <c r="H6946">
        <v>-80.931871799999996</v>
      </c>
      <c r="I6946">
        <v>4.5</v>
      </c>
      <c r="J6946">
        <v>7</v>
      </c>
      <c r="K6946">
        <v>1</v>
      </c>
      <c r="L6946" t="s">
        <v>23786</v>
      </c>
    </row>
    <row r="6947" spans="1:12" x14ac:dyDescent="0.2">
      <c r="A6947" t="s">
        <v>23787</v>
      </c>
      <c r="B6947" t="s">
        <v>2528</v>
      </c>
      <c r="C6947" t="s">
        <v>23788</v>
      </c>
      <c r="D6947" t="s">
        <v>21</v>
      </c>
      <c r="E6947" t="s">
        <v>16</v>
      </c>
      <c r="F6947">
        <v>28208</v>
      </c>
      <c r="G6947">
        <v>35.224076199999999</v>
      </c>
      <c r="H6947">
        <v>-80.894652500000007</v>
      </c>
      <c r="I6947">
        <v>3</v>
      </c>
      <c r="J6947">
        <v>13</v>
      </c>
      <c r="K6947">
        <v>1</v>
      </c>
      <c r="L6947" t="s">
        <v>23789</v>
      </c>
    </row>
    <row r="6948" spans="1:12" x14ac:dyDescent="0.2">
      <c r="A6948" t="s">
        <v>23790</v>
      </c>
      <c r="B6948" t="s">
        <v>23791</v>
      </c>
      <c r="C6948" t="s">
        <v>23792</v>
      </c>
      <c r="D6948" t="s">
        <v>643</v>
      </c>
      <c r="E6948" t="s">
        <v>16</v>
      </c>
      <c r="F6948">
        <v>28079</v>
      </c>
      <c r="G6948">
        <v>35.107092000000002</v>
      </c>
      <c r="H6948">
        <v>-80.632602399999996</v>
      </c>
      <c r="I6948">
        <v>4</v>
      </c>
      <c r="J6948">
        <v>7</v>
      </c>
      <c r="K6948">
        <v>1</v>
      </c>
      <c r="L6948" t="s">
        <v>23793</v>
      </c>
    </row>
    <row r="6949" spans="1:12" x14ac:dyDescent="0.2">
      <c r="A6949" t="s">
        <v>23794</v>
      </c>
      <c r="B6949" t="s">
        <v>23795</v>
      </c>
      <c r="C6949" t="s">
        <v>23796</v>
      </c>
      <c r="D6949" t="s">
        <v>21</v>
      </c>
      <c r="E6949" t="s">
        <v>16</v>
      </c>
      <c r="F6949">
        <v>28273</v>
      </c>
      <c r="G6949">
        <v>35.129507699999998</v>
      </c>
      <c r="H6949">
        <v>-80.911494399999995</v>
      </c>
      <c r="I6949">
        <v>4.5</v>
      </c>
      <c r="J6949">
        <v>7</v>
      </c>
      <c r="K6949">
        <v>1</v>
      </c>
      <c r="L6949" t="s">
        <v>23797</v>
      </c>
    </row>
    <row r="6950" spans="1:12" x14ac:dyDescent="0.2">
      <c r="A6950" t="s">
        <v>23798</v>
      </c>
      <c r="B6950" t="s">
        <v>9259</v>
      </c>
      <c r="C6950" t="s">
        <v>23799</v>
      </c>
      <c r="D6950" t="s">
        <v>21</v>
      </c>
      <c r="E6950" t="s">
        <v>16</v>
      </c>
      <c r="F6950">
        <v>28277</v>
      </c>
      <c r="G6950">
        <v>35.062365999999997</v>
      </c>
      <c r="H6950">
        <v>-80.774165999999994</v>
      </c>
      <c r="I6950">
        <v>2.5</v>
      </c>
      <c r="J6950">
        <v>24</v>
      </c>
      <c r="K6950">
        <v>1</v>
      </c>
      <c r="L6950" t="s">
        <v>23800</v>
      </c>
    </row>
    <row r="6951" spans="1:12" x14ac:dyDescent="0.2">
      <c r="A6951" t="s">
        <v>23801</v>
      </c>
      <c r="B6951" t="s">
        <v>23802</v>
      </c>
      <c r="C6951" t="s">
        <v>23803</v>
      </c>
      <c r="D6951" t="s">
        <v>21</v>
      </c>
      <c r="E6951" t="s">
        <v>16</v>
      </c>
      <c r="F6951">
        <v>28217</v>
      </c>
      <c r="G6951">
        <v>35.199940499999997</v>
      </c>
      <c r="H6951">
        <v>-80.874424000000005</v>
      </c>
      <c r="I6951">
        <v>5</v>
      </c>
      <c r="J6951">
        <v>4</v>
      </c>
      <c r="K6951">
        <v>1</v>
      </c>
      <c r="L6951" t="s">
        <v>23804</v>
      </c>
    </row>
    <row r="6952" spans="1:12" x14ac:dyDescent="0.2">
      <c r="A6952" t="s">
        <v>23805</v>
      </c>
      <c r="B6952" t="s">
        <v>23806</v>
      </c>
      <c r="C6952" t="s">
        <v>23807</v>
      </c>
      <c r="D6952" t="s">
        <v>21</v>
      </c>
      <c r="E6952" t="s">
        <v>16</v>
      </c>
      <c r="F6952">
        <v>28278</v>
      </c>
      <c r="G6952">
        <v>35.096178000000002</v>
      </c>
      <c r="H6952">
        <v>-81.003156000000004</v>
      </c>
      <c r="I6952">
        <v>1</v>
      </c>
      <c r="J6952">
        <v>3</v>
      </c>
      <c r="K6952">
        <v>1</v>
      </c>
      <c r="L6952" t="s">
        <v>23808</v>
      </c>
    </row>
    <row r="6953" spans="1:12" x14ac:dyDescent="0.2">
      <c r="A6953" t="s">
        <v>23809</v>
      </c>
      <c r="B6953" t="s">
        <v>1178</v>
      </c>
      <c r="C6953" t="s">
        <v>23810</v>
      </c>
      <c r="D6953" t="s">
        <v>30</v>
      </c>
      <c r="E6953" t="s">
        <v>16</v>
      </c>
      <c r="F6953">
        <v>28054</v>
      </c>
      <c r="G6953">
        <v>35.267255842899999</v>
      </c>
      <c r="H6953">
        <v>-81.1491669909</v>
      </c>
      <c r="I6953">
        <v>2.5</v>
      </c>
      <c r="J6953">
        <v>7</v>
      </c>
      <c r="K6953">
        <v>1</v>
      </c>
      <c r="L6953" t="s">
        <v>1990</v>
      </c>
    </row>
    <row r="6954" spans="1:12" x14ac:dyDescent="0.2">
      <c r="A6954" t="s">
        <v>23811</v>
      </c>
      <c r="B6954" t="s">
        <v>23812</v>
      </c>
      <c r="C6954" t="s">
        <v>514</v>
      </c>
      <c r="D6954" t="s">
        <v>21</v>
      </c>
      <c r="E6954" t="s">
        <v>16</v>
      </c>
      <c r="F6954">
        <v>28277</v>
      </c>
      <c r="G6954">
        <v>35.053561100000003</v>
      </c>
      <c r="H6954">
        <v>-80.811782100000002</v>
      </c>
      <c r="I6954">
        <v>5</v>
      </c>
      <c r="J6954">
        <v>4</v>
      </c>
      <c r="K6954">
        <v>1</v>
      </c>
      <c r="L6954" t="s">
        <v>23813</v>
      </c>
    </row>
    <row r="6955" spans="1:12" x14ac:dyDescent="0.2">
      <c r="A6955" t="s">
        <v>23814</v>
      </c>
      <c r="B6955" t="s">
        <v>23815</v>
      </c>
      <c r="C6955" t="s">
        <v>23816</v>
      </c>
      <c r="D6955" t="s">
        <v>26</v>
      </c>
      <c r="E6955" t="s">
        <v>16</v>
      </c>
      <c r="F6955">
        <v>28078</v>
      </c>
      <c r="G6955">
        <v>35.4451629</v>
      </c>
      <c r="H6955">
        <v>-80.880274200000002</v>
      </c>
      <c r="I6955">
        <v>4.5</v>
      </c>
      <c r="J6955">
        <v>3</v>
      </c>
      <c r="K6955">
        <v>0</v>
      </c>
      <c r="L6955" t="s">
        <v>23817</v>
      </c>
    </row>
    <row r="6956" spans="1:12" x14ac:dyDescent="0.2">
      <c r="A6956" t="s">
        <v>23818</v>
      </c>
      <c r="B6956" t="s">
        <v>23819</v>
      </c>
      <c r="C6956" t="s">
        <v>23820</v>
      </c>
      <c r="D6956" t="s">
        <v>21</v>
      </c>
      <c r="E6956" t="s">
        <v>16</v>
      </c>
      <c r="F6956">
        <v>28202</v>
      </c>
      <c r="G6956">
        <v>35.224565400000003</v>
      </c>
      <c r="H6956">
        <v>-80.847422800000004</v>
      </c>
      <c r="I6956">
        <v>3.5</v>
      </c>
      <c r="J6956">
        <v>82</v>
      </c>
      <c r="K6956">
        <v>1</v>
      </c>
      <c r="L6956" t="s">
        <v>23821</v>
      </c>
    </row>
    <row r="6957" spans="1:12" x14ac:dyDescent="0.2">
      <c r="A6957" t="s">
        <v>23822</v>
      </c>
      <c r="B6957" t="s">
        <v>2228</v>
      </c>
      <c r="C6957" t="s">
        <v>23823</v>
      </c>
      <c r="D6957" t="s">
        <v>26</v>
      </c>
      <c r="E6957" t="s">
        <v>16</v>
      </c>
      <c r="F6957">
        <v>28078</v>
      </c>
      <c r="G6957">
        <v>35.412431865599999</v>
      </c>
      <c r="H6957">
        <v>-80.854308612200001</v>
      </c>
      <c r="I6957">
        <v>3.5</v>
      </c>
      <c r="J6957">
        <v>3</v>
      </c>
      <c r="K6957">
        <v>1</v>
      </c>
      <c r="L6957" t="s">
        <v>5827</v>
      </c>
    </row>
    <row r="6958" spans="1:12" x14ac:dyDescent="0.2">
      <c r="A6958" t="s">
        <v>23824</v>
      </c>
      <c r="B6958" t="s">
        <v>23825</v>
      </c>
      <c r="C6958" t="s">
        <v>23826</v>
      </c>
      <c r="D6958" t="s">
        <v>21</v>
      </c>
      <c r="E6958" t="s">
        <v>16</v>
      </c>
      <c r="F6958">
        <v>28273</v>
      </c>
      <c r="G6958">
        <v>35.138856727899999</v>
      </c>
      <c r="H6958">
        <v>-80.933072539999998</v>
      </c>
      <c r="I6958">
        <v>5</v>
      </c>
      <c r="J6958">
        <v>8</v>
      </c>
      <c r="K6958">
        <v>0</v>
      </c>
      <c r="L6958" t="s">
        <v>23827</v>
      </c>
    </row>
    <row r="6959" spans="1:12" x14ac:dyDescent="0.2">
      <c r="A6959" t="s">
        <v>23828</v>
      </c>
      <c r="B6959" t="s">
        <v>7126</v>
      </c>
      <c r="C6959" t="s">
        <v>23829</v>
      </c>
      <c r="D6959" t="s">
        <v>21</v>
      </c>
      <c r="E6959" t="s">
        <v>16</v>
      </c>
      <c r="F6959">
        <v>28203</v>
      </c>
      <c r="G6959">
        <v>35.204113200000002</v>
      </c>
      <c r="H6959">
        <v>-80.864556399999998</v>
      </c>
      <c r="I6959">
        <v>3.5</v>
      </c>
      <c r="J6959">
        <v>27</v>
      </c>
      <c r="K6959">
        <v>1</v>
      </c>
      <c r="L6959" t="s">
        <v>23830</v>
      </c>
    </row>
    <row r="6960" spans="1:12" x14ac:dyDescent="0.2">
      <c r="A6960" t="s">
        <v>23831</v>
      </c>
      <c r="B6960" t="s">
        <v>23832</v>
      </c>
      <c r="C6960" t="s">
        <v>23833</v>
      </c>
      <c r="D6960" t="s">
        <v>21</v>
      </c>
      <c r="E6960" t="s">
        <v>16</v>
      </c>
      <c r="F6960">
        <v>28203</v>
      </c>
      <c r="G6960">
        <v>35.202561199999998</v>
      </c>
      <c r="H6960">
        <v>-80.866015399999995</v>
      </c>
      <c r="I6960">
        <v>3</v>
      </c>
      <c r="J6960">
        <v>57</v>
      </c>
      <c r="K6960">
        <v>1</v>
      </c>
      <c r="L6960" t="s">
        <v>3649</v>
      </c>
    </row>
    <row r="6961" spans="1:12" x14ac:dyDescent="0.2">
      <c r="A6961" t="s">
        <v>23834</v>
      </c>
      <c r="B6961" t="s">
        <v>23835</v>
      </c>
      <c r="C6961" t="s">
        <v>23836</v>
      </c>
      <c r="D6961" t="s">
        <v>21</v>
      </c>
      <c r="E6961" t="s">
        <v>16</v>
      </c>
      <c r="F6961">
        <v>28205</v>
      </c>
      <c r="G6961">
        <v>35.194653700000003</v>
      </c>
      <c r="H6961">
        <v>-80.786966899999996</v>
      </c>
      <c r="I6961">
        <v>3.5</v>
      </c>
      <c r="J6961">
        <v>5</v>
      </c>
      <c r="K6961">
        <v>1</v>
      </c>
      <c r="L6961" t="s">
        <v>23837</v>
      </c>
    </row>
    <row r="6962" spans="1:12" x14ac:dyDescent="0.2">
      <c r="A6962" t="s">
        <v>23838</v>
      </c>
      <c r="B6962" t="s">
        <v>20233</v>
      </c>
      <c r="C6962" t="s">
        <v>23839</v>
      </c>
      <c r="D6962" t="s">
        <v>21</v>
      </c>
      <c r="E6962" t="s">
        <v>16</v>
      </c>
      <c r="F6962">
        <v>28209</v>
      </c>
      <c r="G6962">
        <v>35.174850900000003</v>
      </c>
      <c r="H6962">
        <v>-80.847318000000001</v>
      </c>
      <c r="I6962">
        <v>4</v>
      </c>
      <c r="J6962">
        <v>185</v>
      </c>
      <c r="K6962">
        <v>1</v>
      </c>
      <c r="L6962" t="s">
        <v>23840</v>
      </c>
    </row>
    <row r="6963" spans="1:12" x14ac:dyDescent="0.2">
      <c r="A6963" t="s">
        <v>23841</v>
      </c>
      <c r="B6963" t="s">
        <v>23842</v>
      </c>
      <c r="C6963" t="s">
        <v>23843</v>
      </c>
      <c r="D6963" t="s">
        <v>21</v>
      </c>
      <c r="E6963" t="s">
        <v>16</v>
      </c>
      <c r="F6963">
        <v>28206</v>
      </c>
      <c r="G6963">
        <v>35.254097899999998</v>
      </c>
      <c r="H6963">
        <v>-80.8015714</v>
      </c>
      <c r="I6963">
        <v>4</v>
      </c>
      <c r="J6963">
        <v>16</v>
      </c>
      <c r="K6963">
        <v>1</v>
      </c>
      <c r="L6963" t="s">
        <v>23844</v>
      </c>
    </row>
    <row r="6964" spans="1:12" x14ac:dyDescent="0.2">
      <c r="A6964" t="s">
        <v>23845</v>
      </c>
      <c r="B6964" t="s">
        <v>7806</v>
      </c>
      <c r="C6964" t="s">
        <v>23846</v>
      </c>
      <c r="D6964" t="s">
        <v>39</v>
      </c>
      <c r="E6964" t="s">
        <v>16</v>
      </c>
      <c r="F6964">
        <v>28027</v>
      </c>
      <c r="G6964">
        <v>35.394089864000001</v>
      </c>
      <c r="H6964">
        <v>-80.618031207200005</v>
      </c>
      <c r="I6964">
        <v>4</v>
      </c>
      <c r="J6964">
        <v>13</v>
      </c>
      <c r="K6964">
        <v>1</v>
      </c>
      <c r="L6964" t="s">
        <v>23847</v>
      </c>
    </row>
    <row r="6965" spans="1:12" x14ac:dyDescent="0.2">
      <c r="A6965" t="s">
        <v>23848</v>
      </c>
      <c r="B6965" t="s">
        <v>23849</v>
      </c>
      <c r="C6965" t="s">
        <v>23850</v>
      </c>
      <c r="D6965" t="s">
        <v>30</v>
      </c>
      <c r="E6965" t="s">
        <v>16</v>
      </c>
      <c r="F6965">
        <v>28056</v>
      </c>
      <c r="G6965">
        <v>35.254826999999999</v>
      </c>
      <c r="H6965">
        <v>-81.095229000000003</v>
      </c>
      <c r="I6965">
        <v>2</v>
      </c>
      <c r="J6965">
        <v>11</v>
      </c>
      <c r="K6965">
        <v>1</v>
      </c>
      <c r="L6965" t="s">
        <v>23851</v>
      </c>
    </row>
    <row r="6966" spans="1:12" x14ac:dyDescent="0.2">
      <c r="A6966" t="s">
        <v>23852</v>
      </c>
      <c r="B6966" t="s">
        <v>23853</v>
      </c>
      <c r="C6966" t="s">
        <v>23854</v>
      </c>
      <c r="D6966" t="s">
        <v>135</v>
      </c>
      <c r="E6966" t="s">
        <v>16</v>
      </c>
      <c r="F6966">
        <v>28105</v>
      </c>
      <c r="G6966">
        <v>35.121241900000001</v>
      </c>
      <c r="H6966">
        <v>-80.701263900000001</v>
      </c>
      <c r="I6966">
        <v>1</v>
      </c>
      <c r="J6966">
        <v>3</v>
      </c>
      <c r="K6966">
        <v>1</v>
      </c>
      <c r="L6966" t="s">
        <v>23855</v>
      </c>
    </row>
    <row r="6967" spans="1:12" x14ac:dyDescent="0.2">
      <c r="A6967" t="s">
        <v>23856</v>
      </c>
      <c r="B6967" t="s">
        <v>23857</v>
      </c>
      <c r="C6967" t="s">
        <v>23858</v>
      </c>
      <c r="D6967" t="s">
        <v>21</v>
      </c>
      <c r="E6967" t="s">
        <v>16</v>
      </c>
      <c r="F6967">
        <v>28227</v>
      </c>
      <c r="G6967">
        <v>35.207146999999999</v>
      </c>
      <c r="H6967">
        <v>-80.724692000000005</v>
      </c>
      <c r="I6967">
        <v>2.5</v>
      </c>
      <c r="J6967">
        <v>3</v>
      </c>
      <c r="K6967">
        <v>1</v>
      </c>
      <c r="L6967" t="s">
        <v>256</v>
      </c>
    </row>
    <row r="6968" spans="1:12" x14ac:dyDescent="0.2">
      <c r="A6968" t="s">
        <v>23859</v>
      </c>
      <c r="B6968" t="s">
        <v>23860</v>
      </c>
      <c r="C6968" t="s">
        <v>23861</v>
      </c>
      <c r="D6968" t="s">
        <v>21</v>
      </c>
      <c r="E6968" t="s">
        <v>16</v>
      </c>
      <c r="F6968">
        <v>28211</v>
      </c>
      <c r="G6968">
        <v>35.198428300000003</v>
      </c>
      <c r="H6968">
        <v>-80.811609000000004</v>
      </c>
      <c r="I6968">
        <v>5</v>
      </c>
      <c r="J6968">
        <v>3</v>
      </c>
      <c r="K6968">
        <v>1</v>
      </c>
      <c r="L6968" t="s">
        <v>23862</v>
      </c>
    </row>
    <row r="6969" spans="1:12" x14ac:dyDescent="0.2">
      <c r="A6969" t="s">
        <v>23863</v>
      </c>
      <c r="B6969" t="s">
        <v>6648</v>
      </c>
      <c r="C6969" t="s">
        <v>23864</v>
      </c>
      <c r="D6969" t="s">
        <v>21</v>
      </c>
      <c r="E6969" t="s">
        <v>16</v>
      </c>
      <c r="F6969">
        <v>28207</v>
      </c>
      <c r="G6969">
        <v>35.195079999999997</v>
      </c>
      <c r="H6969">
        <v>-80.825792000000007</v>
      </c>
      <c r="I6969">
        <v>2.5</v>
      </c>
      <c r="J6969">
        <v>3</v>
      </c>
      <c r="K6969">
        <v>0</v>
      </c>
      <c r="L6969" t="s">
        <v>23865</v>
      </c>
    </row>
    <row r="6970" spans="1:12" x14ac:dyDescent="0.2">
      <c r="A6970" t="s">
        <v>23866</v>
      </c>
      <c r="B6970" t="s">
        <v>1926</v>
      </c>
      <c r="C6970" t="s">
        <v>23867</v>
      </c>
      <c r="D6970" t="s">
        <v>21</v>
      </c>
      <c r="E6970" t="s">
        <v>16</v>
      </c>
      <c r="F6970">
        <v>28209</v>
      </c>
      <c r="G6970">
        <v>35.171211599999999</v>
      </c>
      <c r="H6970">
        <v>-80.846817400000006</v>
      </c>
      <c r="I6970">
        <v>4</v>
      </c>
      <c r="J6970">
        <v>21</v>
      </c>
      <c r="K6970">
        <v>1</v>
      </c>
      <c r="L6970" t="s">
        <v>6827</v>
      </c>
    </row>
    <row r="6971" spans="1:12" x14ac:dyDescent="0.2">
      <c r="A6971" t="s">
        <v>23868</v>
      </c>
      <c r="B6971" t="s">
        <v>2246</v>
      </c>
      <c r="C6971" t="s">
        <v>23869</v>
      </c>
      <c r="D6971" t="s">
        <v>135</v>
      </c>
      <c r="E6971" t="s">
        <v>16</v>
      </c>
      <c r="F6971">
        <v>28105</v>
      </c>
      <c r="G6971">
        <v>35.137609500000003</v>
      </c>
      <c r="H6971">
        <v>-80.715017000000003</v>
      </c>
      <c r="I6971">
        <v>5</v>
      </c>
      <c r="J6971">
        <v>8</v>
      </c>
      <c r="K6971">
        <v>1</v>
      </c>
      <c r="L6971" t="s">
        <v>1173</v>
      </c>
    </row>
    <row r="6972" spans="1:12" x14ac:dyDescent="0.2">
      <c r="A6972" t="s">
        <v>23870</v>
      </c>
      <c r="B6972" t="s">
        <v>23871</v>
      </c>
      <c r="C6972" t="s">
        <v>23872</v>
      </c>
      <c r="D6972" t="s">
        <v>21</v>
      </c>
      <c r="E6972" t="s">
        <v>16</v>
      </c>
      <c r="F6972">
        <v>28277</v>
      </c>
      <c r="G6972">
        <v>35.058370199999999</v>
      </c>
      <c r="H6972">
        <v>-80.844740900000005</v>
      </c>
      <c r="I6972">
        <v>4</v>
      </c>
      <c r="J6972">
        <v>36</v>
      </c>
      <c r="K6972">
        <v>1</v>
      </c>
      <c r="L6972" t="s">
        <v>6895</v>
      </c>
    </row>
    <row r="6973" spans="1:12" x14ac:dyDescent="0.2">
      <c r="A6973" t="s">
        <v>23873</v>
      </c>
      <c r="B6973" t="s">
        <v>314</v>
      </c>
      <c r="C6973" t="s">
        <v>3945</v>
      </c>
      <c r="D6973" t="s">
        <v>26</v>
      </c>
      <c r="E6973" t="s">
        <v>16</v>
      </c>
      <c r="F6973">
        <v>28078</v>
      </c>
      <c r="G6973">
        <v>35.4113015</v>
      </c>
      <c r="H6973">
        <v>-80.853661099999997</v>
      </c>
      <c r="I6973">
        <v>3</v>
      </c>
      <c r="J6973">
        <v>10</v>
      </c>
      <c r="K6973">
        <v>1</v>
      </c>
      <c r="L6973" t="s">
        <v>2198</v>
      </c>
    </row>
    <row r="6974" spans="1:12" x14ac:dyDescent="0.2">
      <c r="A6974" t="s">
        <v>23874</v>
      </c>
      <c r="B6974" t="s">
        <v>23875</v>
      </c>
      <c r="C6974" t="s">
        <v>23876</v>
      </c>
      <c r="D6974" t="s">
        <v>21</v>
      </c>
      <c r="E6974" t="s">
        <v>16</v>
      </c>
      <c r="F6974">
        <v>28277</v>
      </c>
      <c r="G6974">
        <v>35.065441034899997</v>
      </c>
      <c r="H6974">
        <v>-80.795882083500004</v>
      </c>
      <c r="I6974">
        <v>5</v>
      </c>
      <c r="J6974">
        <v>8</v>
      </c>
      <c r="K6974">
        <v>1</v>
      </c>
      <c r="L6974" t="s">
        <v>2198</v>
      </c>
    </row>
    <row r="6975" spans="1:12" x14ac:dyDescent="0.2">
      <c r="A6975" t="s">
        <v>23877</v>
      </c>
      <c r="B6975" t="s">
        <v>23878</v>
      </c>
      <c r="D6975" t="s">
        <v>643</v>
      </c>
      <c r="E6975" t="s">
        <v>16</v>
      </c>
      <c r="F6975">
        <v>28079</v>
      </c>
      <c r="G6975">
        <v>35.101964799999998</v>
      </c>
      <c r="H6975">
        <v>-80.599385400000003</v>
      </c>
      <c r="I6975">
        <v>2.5</v>
      </c>
      <c r="J6975">
        <v>3</v>
      </c>
      <c r="K6975">
        <v>1</v>
      </c>
      <c r="L6975" t="s">
        <v>23879</v>
      </c>
    </row>
    <row r="6976" spans="1:12" x14ac:dyDescent="0.2">
      <c r="A6976" t="s">
        <v>23880</v>
      </c>
      <c r="B6976" t="s">
        <v>23881</v>
      </c>
      <c r="C6976" t="s">
        <v>23882</v>
      </c>
      <c r="D6976" t="s">
        <v>26</v>
      </c>
      <c r="E6976" t="s">
        <v>16</v>
      </c>
      <c r="F6976">
        <v>28078</v>
      </c>
      <c r="G6976">
        <v>35.409088500000003</v>
      </c>
      <c r="H6976">
        <v>-80.860575299999994</v>
      </c>
      <c r="I6976">
        <v>4</v>
      </c>
      <c r="J6976">
        <v>272</v>
      </c>
      <c r="K6976">
        <v>1</v>
      </c>
      <c r="L6976" t="s">
        <v>23883</v>
      </c>
    </row>
    <row r="6977" spans="1:12" x14ac:dyDescent="0.2">
      <c r="A6977" t="s">
        <v>23884</v>
      </c>
      <c r="B6977" t="s">
        <v>23885</v>
      </c>
      <c r="C6977" t="s">
        <v>23886</v>
      </c>
      <c r="D6977" t="s">
        <v>26</v>
      </c>
      <c r="E6977" t="s">
        <v>16</v>
      </c>
      <c r="F6977">
        <v>28078</v>
      </c>
      <c r="G6977">
        <v>35.445924439400002</v>
      </c>
      <c r="H6977">
        <v>-80.878584001299998</v>
      </c>
      <c r="I6977">
        <v>4.5</v>
      </c>
      <c r="J6977">
        <v>67</v>
      </c>
      <c r="K6977">
        <v>1</v>
      </c>
      <c r="L6977" t="s">
        <v>23887</v>
      </c>
    </row>
    <row r="6978" spans="1:12" x14ac:dyDescent="0.2">
      <c r="A6978" t="s">
        <v>23888</v>
      </c>
      <c r="B6978" t="s">
        <v>23889</v>
      </c>
      <c r="C6978" t="s">
        <v>13058</v>
      </c>
      <c r="D6978" t="s">
        <v>135</v>
      </c>
      <c r="E6978" t="s">
        <v>16</v>
      </c>
      <c r="F6978">
        <v>28105</v>
      </c>
      <c r="G6978">
        <v>35.1268022</v>
      </c>
      <c r="H6978">
        <v>-80.708281099999994</v>
      </c>
      <c r="I6978">
        <v>5</v>
      </c>
      <c r="J6978">
        <v>3</v>
      </c>
      <c r="K6978">
        <v>1</v>
      </c>
      <c r="L6978" t="s">
        <v>23890</v>
      </c>
    </row>
    <row r="6979" spans="1:12" x14ac:dyDescent="0.2">
      <c r="A6979" t="s">
        <v>23891</v>
      </c>
      <c r="B6979" t="s">
        <v>17998</v>
      </c>
      <c r="C6979" t="s">
        <v>23892</v>
      </c>
      <c r="D6979" t="s">
        <v>21</v>
      </c>
      <c r="E6979" t="s">
        <v>16</v>
      </c>
      <c r="F6979">
        <v>28209</v>
      </c>
      <c r="G6979">
        <v>35.171296499999997</v>
      </c>
      <c r="H6979">
        <v>-80.850434300000003</v>
      </c>
      <c r="I6979">
        <v>4</v>
      </c>
      <c r="J6979">
        <v>3</v>
      </c>
      <c r="K6979">
        <v>1</v>
      </c>
      <c r="L6979" t="s">
        <v>23893</v>
      </c>
    </row>
    <row r="6980" spans="1:12" x14ac:dyDescent="0.2">
      <c r="A6980" t="s">
        <v>23894</v>
      </c>
      <c r="B6980" t="s">
        <v>19073</v>
      </c>
      <c r="C6980" t="s">
        <v>23895</v>
      </c>
      <c r="D6980" t="s">
        <v>21</v>
      </c>
      <c r="E6980" t="s">
        <v>16</v>
      </c>
      <c r="F6980">
        <v>28217</v>
      </c>
      <c r="G6980">
        <v>35.1748081</v>
      </c>
      <c r="H6980">
        <v>-80.876304399999995</v>
      </c>
      <c r="I6980">
        <v>2.5</v>
      </c>
      <c r="J6980">
        <v>29</v>
      </c>
      <c r="K6980">
        <v>1</v>
      </c>
      <c r="L6980" t="s">
        <v>23896</v>
      </c>
    </row>
    <row r="6981" spans="1:12" x14ac:dyDescent="0.2">
      <c r="A6981" t="s">
        <v>23897</v>
      </c>
      <c r="B6981" t="s">
        <v>23898</v>
      </c>
      <c r="C6981" t="s">
        <v>23899</v>
      </c>
      <c r="D6981" t="s">
        <v>21</v>
      </c>
      <c r="E6981" t="s">
        <v>16</v>
      </c>
      <c r="F6981">
        <v>28216</v>
      </c>
      <c r="G6981">
        <v>35.301642700000002</v>
      </c>
      <c r="H6981">
        <v>-80.936109700000003</v>
      </c>
      <c r="I6981">
        <v>3.5</v>
      </c>
      <c r="J6981">
        <v>26</v>
      </c>
      <c r="K6981">
        <v>1</v>
      </c>
      <c r="L6981" t="s">
        <v>21385</v>
      </c>
    </row>
    <row r="6982" spans="1:12" x14ac:dyDescent="0.2">
      <c r="A6982" t="s">
        <v>23900</v>
      </c>
      <c r="B6982" t="s">
        <v>23901</v>
      </c>
      <c r="C6982" t="s">
        <v>23902</v>
      </c>
      <c r="D6982" t="s">
        <v>21</v>
      </c>
      <c r="E6982" t="s">
        <v>16</v>
      </c>
      <c r="F6982">
        <v>28227</v>
      </c>
      <c r="G6982">
        <v>35.183660500000002</v>
      </c>
      <c r="H6982">
        <v>-80.649946499999999</v>
      </c>
      <c r="I6982">
        <v>4</v>
      </c>
      <c r="J6982">
        <v>12</v>
      </c>
      <c r="K6982">
        <v>1</v>
      </c>
      <c r="L6982" t="s">
        <v>666</v>
      </c>
    </row>
    <row r="6983" spans="1:12" x14ac:dyDescent="0.2">
      <c r="A6983" t="s">
        <v>23903</v>
      </c>
      <c r="B6983" t="s">
        <v>23904</v>
      </c>
      <c r="C6983" t="s">
        <v>23905</v>
      </c>
      <c r="D6983" t="s">
        <v>21</v>
      </c>
      <c r="E6983" t="s">
        <v>16</v>
      </c>
      <c r="F6983">
        <v>28216</v>
      </c>
      <c r="G6983">
        <v>35.262596100000003</v>
      </c>
      <c r="H6983">
        <v>-80.854361999999995</v>
      </c>
      <c r="I6983">
        <v>5</v>
      </c>
      <c r="J6983">
        <v>3</v>
      </c>
      <c r="K6983">
        <v>1</v>
      </c>
      <c r="L6983" t="s">
        <v>159</v>
      </c>
    </row>
    <row r="6984" spans="1:12" x14ac:dyDescent="0.2">
      <c r="A6984" t="s">
        <v>23906</v>
      </c>
      <c r="B6984" t="s">
        <v>641</v>
      </c>
      <c r="C6984" t="s">
        <v>23907</v>
      </c>
      <c r="D6984" t="s">
        <v>30</v>
      </c>
      <c r="E6984" t="s">
        <v>16</v>
      </c>
      <c r="F6984">
        <v>28052</v>
      </c>
      <c r="G6984">
        <v>35.262765999999999</v>
      </c>
      <c r="H6984">
        <v>-81.153491000000002</v>
      </c>
      <c r="I6984">
        <v>2</v>
      </c>
      <c r="J6984">
        <v>11</v>
      </c>
      <c r="K6984">
        <v>1</v>
      </c>
      <c r="L6984" t="s">
        <v>23908</v>
      </c>
    </row>
    <row r="6985" spans="1:12" x14ac:dyDescent="0.2">
      <c r="A6985" t="s">
        <v>23909</v>
      </c>
      <c r="B6985" t="s">
        <v>23910</v>
      </c>
      <c r="C6985" t="s">
        <v>23911</v>
      </c>
      <c r="D6985" t="s">
        <v>62</v>
      </c>
      <c r="E6985" t="s">
        <v>16</v>
      </c>
      <c r="F6985">
        <v>28227</v>
      </c>
      <c r="G6985">
        <v>35.167347800000002</v>
      </c>
      <c r="H6985">
        <v>-80.665247399999998</v>
      </c>
      <c r="I6985">
        <v>5</v>
      </c>
      <c r="J6985">
        <v>3</v>
      </c>
      <c r="K6985">
        <v>1</v>
      </c>
      <c r="L6985" t="s">
        <v>23912</v>
      </c>
    </row>
    <row r="6986" spans="1:12" x14ac:dyDescent="0.2">
      <c r="A6986" t="s">
        <v>23913</v>
      </c>
      <c r="B6986" t="s">
        <v>23914</v>
      </c>
      <c r="C6986" t="s">
        <v>23915</v>
      </c>
      <c r="D6986" t="s">
        <v>942</v>
      </c>
      <c r="E6986" t="s">
        <v>16</v>
      </c>
      <c r="F6986">
        <v>28120</v>
      </c>
      <c r="G6986">
        <v>35.296762598699999</v>
      </c>
      <c r="H6986">
        <v>-81.016285053499999</v>
      </c>
      <c r="I6986">
        <v>4.5</v>
      </c>
      <c r="J6986">
        <v>12</v>
      </c>
      <c r="K6986">
        <v>1</v>
      </c>
      <c r="L6986" t="s">
        <v>23916</v>
      </c>
    </row>
    <row r="6987" spans="1:12" x14ac:dyDescent="0.2">
      <c r="A6987" t="s">
        <v>23917</v>
      </c>
      <c r="B6987" t="s">
        <v>5983</v>
      </c>
      <c r="C6987" t="s">
        <v>23918</v>
      </c>
      <c r="D6987" t="s">
        <v>21</v>
      </c>
      <c r="E6987" t="s">
        <v>16</v>
      </c>
      <c r="F6987">
        <v>28273</v>
      </c>
      <c r="G6987">
        <v>35.104586500000003</v>
      </c>
      <c r="H6987">
        <v>-80.988417900000002</v>
      </c>
      <c r="I6987">
        <v>3</v>
      </c>
      <c r="J6987">
        <v>25</v>
      </c>
      <c r="K6987">
        <v>1</v>
      </c>
      <c r="L6987" t="s">
        <v>1323</v>
      </c>
    </row>
    <row r="6988" spans="1:12" x14ac:dyDescent="0.2">
      <c r="A6988" t="s">
        <v>23919</v>
      </c>
      <c r="B6988" t="s">
        <v>459</v>
      </c>
      <c r="C6988" t="s">
        <v>23920</v>
      </c>
      <c r="D6988" t="s">
        <v>21</v>
      </c>
      <c r="E6988" t="s">
        <v>16</v>
      </c>
      <c r="F6988">
        <v>28270</v>
      </c>
      <c r="G6988">
        <v>35.140811499999998</v>
      </c>
      <c r="H6988">
        <v>-80.733979399999996</v>
      </c>
      <c r="I6988">
        <v>2.5</v>
      </c>
      <c r="J6988">
        <v>29</v>
      </c>
      <c r="K6988">
        <v>1</v>
      </c>
      <c r="L6988" t="s">
        <v>461</v>
      </c>
    </row>
    <row r="6989" spans="1:12" x14ac:dyDescent="0.2">
      <c r="A6989" t="s">
        <v>23921</v>
      </c>
      <c r="B6989" t="s">
        <v>23922</v>
      </c>
      <c r="D6989" t="s">
        <v>21</v>
      </c>
      <c r="E6989" t="s">
        <v>16</v>
      </c>
      <c r="F6989">
        <v>28273</v>
      </c>
      <c r="G6989">
        <v>35.231402000000003</v>
      </c>
      <c r="H6989">
        <v>-80.845840999999993</v>
      </c>
      <c r="I6989">
        <v>3.5</v>
      </c>
      <c r="J6989">
        <v>7</v>
      </c>
      <c r="K6989">
        <v>1</v>
      </c>
      <c r="L6989" t="s">
        <v>23923</v>
      </c>
    </row>
    <row r="6990" spans="1:12" x14ac:dyDescent="0.2">
      <c r="A6990" t="s">
        <v>23924</v>
      </c>
      <c r="B6990" t="s">
        <v>23925</v>
      </c>
      <c r="C6990" t="s">
        <v>23926</v>
      </c>
      <c r="D6990" t="s">
        <v>21</v>
      </c>
      <c r="E6990" t="s">
        <v>16</v>
      </c>
      <c r="F6990">
        <v>28277</v>
      </c>
      <c r="G6990">
        <v>35.067958599999997</v>
      </c>
      <c r="H6990">
        <v>-80.8413252</v>
      </c>
      <c r="I6990">
        <v>5</v>
      </c>
      <c r="J6990">
        <v>20</v>
      </c>
      <c r="K6990">
        <v>1</v>
      </c>
      <c r="L6990" t="s">
        <v>23927</v>
      </c>
    </row>
    <row r="6991" spans="1:12" x14ac:dyDescent="0.2">
      <c r="A6991" t="s">
        <v>23928</v>
      </c>
      <c r="B6991" t="s">
        <v>23929</v>
      </c>
      <c r="C6991" t="s">
        <v>23930</v>
      </c>
      <c r="D6991" t="s">
        <v>2611</v>
      </c>
      <c r="E6991" t="s">
        <v>16</v>
      </c>
      <c r="F6991">
        <v>28117</v>
      </c>
      <c r="G6991">
        <v>35.5238885455</v>
      </c>
      <c r="H6991">
        <v>-80.865483420399997</v>
      </c>
      <c r="I6991">
        <v>4</v>
      </c>
      <c r="J6991">
        <v>6</v>
      </c>
      <c r="K6991">
        <v>1</v>
      </c>
      <c r="L6991" t="s">
        <v>2905</v>
      </c>
    </row>
    <row r="6992" spans="1:12" x14ac:dyDescent="0.2">
      <c r="A6992" t="s">
        <v>23931</v>
      </c>
      <c r="B6992" t="s">
        <v>23932</v>
      </c>
      <c r="D6992" t="s">
        <v>21</v>
      </c>
      <c r="E6992" t="s">
        <v>16</v>
      </c>
      <c r="F6992">
        <v>28262</v>
      </c>
      <c r="G6992">
        <v>35.330152900000002</v>
      </c>
      <c r="H6992">
        <v>-80.732528700000003</v>
      </c>
      <c r="I6992">
        <v>1</v>
      </c>
      <c r="J6992">
        <v>3</v>
      </c>
      <c r="K6992">
        <v>1</v>
      </c>
      <c r="L6992" t="s">
        <v>4985</v>
      </c>
    </row>
    <row r="6993" spans="1:12" x14ac:dyDescent="0.2">
      <c r="A6993" t="s">
        <v>23933</v>
      </c>
      <c r="B6993" t="s">
        <v>21839</v>
      </c>
      <c r="C6993" t="s">
        <v>23934</v>
      </c>
      <c r="D6993" t="s">
        <v>15</v>
      </c>
      <c r="E6993" t="s">
        <v>16</v>
      </c>
      <c r="F6993">
        <v>28031</v>
      </c>
      <c r="G6993">
        <v>35.457791700000001</v>
      </c>
      <c r="H6993">
        <v>-80.868090600000002</v>
      </c>
      <c r="I6993">
        <v>4</v>
      </c>
      <c r="J6993">
        <v>340</v>
      </c>
      <c r="K6993">
        <v>1</v>
      </c>
      <c r="L6993" t="s">
        <v>23935</v>
      </c>
    </row>
    <row r="6994" spans="1:12" x14ac:dyDescent="0.2">
      <c r="A6994" t="s">
        <v>23936</v>
      </c>
      <c r="B6994" t="s">
        <v>23937</v>
      </c>
      <c r="C6994" t="s">
        <v>23938</v>
      </c>
      <c r="D6994" t="s">
        <v>21</v>
      </c>
      <c r="E6994" t="s">
        <v>16</v>
      </c>
      <c r="F6994">
        <v>28203</v>
      </c>
      <c r="G6994">
        <v>35.303002900000003</v>
      </c>
      <c r="H6994">
        <v>-80.747603499999997</v>
      </c>
      <c r="I6994">
        <v>4</v>
      </c>
      <c r="J6994">
        <v>4</v>
      </c>
      <c r="K6994">
        <v>0</v>
      </c>
      <c r="L6994" t="s">
        <v>23939</v>
      </c>
    </row>
    <row r="6995" spans="1:12" x14ac:dyDescent="0.2">
      <c r="A6995" t="s">
        <v>23940</v>
      </c>
      <c r="B6995" t="s">
        <v>23941</v>
      </c>
      <c r="C6995" t="s">
        <v>23942</v>
      </c>
      <c r="D6995" t="s">
        <v>167</v>
      </c>
      <c r="E6995" t="s">
        <v>16</v>
      </c>
      <c r="F6995">
        <v>28075</v>
      </c>
      <c r="G6995">
        <v>35.321588300000002</v>
      </c>
      <c r="H6995">
        <v>-80.652265700000001</v>
      </c>
      <c r="I6995">
        <v>4</v>
      </c>
      <c r="J6995">
        <v>42</v>
      </c>
      <c r="K6995">
        <v>1</v>
      </c>
      <c r="L6995" t="s">
        <v>23943</v>
      </c>
    </row>
    <row r="6996" spans="1:12" x14ac:dyDescent="0.2">
      <c r="A6996" t="s">
        <v>23944</v>
      </c>
      <c r="B6996" t="s">
        <v>23945</v>
      </c>
      <c r="C6996" t="s">
        <v>23946</v>
      </c>
      <c r="D6996" t="s">
        <v>15</v>
      </c>
      <c r="E6996" t="s">
        <v>16</v>
      </c>
      <c r="F6996">
        <v>28031</v>
      </c>
      <c r="G6996">
        <v>35.479089899999998</v>
      </c>
      <c r="H6996">
        <v>-80.893766600000006</v>
      </c>
      <c r="I6996">
        <v>4.5</v>
      </c>
      <c r="J6996">
        <v>8</v>
      </c>
      <c r="K6996">
        <v>1</v>
      </c>
      <c r="L6996" t="s">
        <v>15473</v>
      </c>
    </row>
    <row r="6997" spans="1:12" x14ac:dyDescent="0.2">
      <c r="A6997" t="s">
        <v>23947</v>
      </c>
      <c r="B6997" t="s">
        <v>23948</v>
      </c>
      <c r="C6997" t="s">
        <v>23949</v>
      </c>
      <c r="D6997" t="s">
        <v>21</v>
      </c>
      <c r="E6997" t="s">
        <v>16</v>
      </c>
      <c r="F6997">
        <v>28262</v>
      </c>
      <c r="G6997">
        <v>35.302143000000001</v>
      </c>
      <c r="H6997">
        <v>-80.747747700000005</v>
      </c>
      <c r="I6997">
        <v>2</v>
      </c>
      <c r="J6997">
        <v>9</v>
      </c>
      <c r="K6997">
        <v>0</v>
      </c>
      <c r="L6997" t="s">
        <v>709</v>
      </c>
    </row>
    <row r="6998" spans="1:12" x14ac:dyDescent="0.2">
      <c r="A6998" t="s">
        <v>23950</v>
      </c>
      <c r="B6998" t="s">
        <v>23951</v>
      </c>
      <c r="D6998" t="s">
        <v>21</v>
      </c>
      <c r="E6998" t="s">
        <v>16</v>
      </c>
      <c r="F6998">
        <v>28105</v>
      </c>
      <c r="G6998">
        <v>35.1105564</v>
      </c>
      <c r="H6998">
        <v>-80.7103532</v>
      </c>
      <c r="I6998">
        <v>5</v>
      </c>
      <c r="J6998">
        <v>7</v>
      </c>
      <c r="K6998">
        <v>1</v>
      </c>
      <c r="L6998" t="s">
        <v>23952</v>
      </c>
    </row>
    <row r="6999" spans="1:12" x14ac:dyDescent="0.2">
      <c r="A6999" t="s">
        <v>23953</v>
      </c>
      <c r="B6999" t="s">
        <v>2196</v>
      </c>
      <c r="C6999" t="s">
        <v>23954</v>
      </c>
      <c r="D6999" t="s">
        <v>15</v>
      </c>
      <c r="E6999" t="s">
        <v>16</v>
      </c>
      <c r="F6999">
        <v>28031</v>
      </c>
      <c r="G6999">
        <v>35.446528000000001</v>
      </c>
      <c r="H6999">
        <v>-80.892049999999998</v>
      </c>
      <c r="I6999">
        <v>3</v>
      </c>
      <c r="J6999">
        <v>4</v>
      </c>
      <c r="K6999">
        <v>0</v>
      </c>
      <c r="L6999" t="s">
        <v>3224</v>
      </c>
    </row>
    <row r="7000" spans="1:12" x14ac:dyDescent="0.2">
      <c r="A7000" t="s">
        <v>23955</v>
      </c>
      <c r="B7000" t="s">
        <v>446</v>
      </c>
      <c r="C7000" t="s">
        <v>5180</v>
      </c>
      <c r="D7000" t="s">
        <v>167</v>
      </c>
      <c r="E7000" t="s">
        <v>16</v>
      </c>
      <c r="F7000">
        <v>28215</v>
      </c>
      <c r="G7000">
        <v>35.282871749999998</v>
      </c>
      <c r="H7000">
        <v>-80.669501690000004</v>
      </c>
      <c r="I7000">
        <v>3</v>
      </c>
      <c r="J7000">
        <v>3</v>
      </c>
      <c r="K7000">
        <v>1</v>
      </c>
      <c r="L7000" t="s">
        <v>448</v>
      </c>
    </row>
    <row r="7001" spans="1:12" x14ac:dyDescent="0.2">
      <c r="A7001" t="s">
        <v>23956</v>
      </c>
      <c r="B7001" t="s">
        <v>23957</v>
      </c>
      <c r="C7001" t="s">
        <v>23958</v>
      </c>
      <c r="D7001" t="s">
        <v>21</v>
      </c>
      <c r="E7001" t="s">
        <v>16</v>
      </c>
      <c r="F7001">
        <v>28269</v>
      </c>
      <c r="G7001">
        <v>35.349720300000001</v>
      </c>
      <c r="H7001">
        <v>-80.843833500000002</v>
      </c>
      <c r="I7001">
        <v>3.5</v>
      </c>
      <c r="J7001">
        <v>4</v>
      </c>
      <c r="K7001">
        <v>0</v>
      </c>
      <c r="L7001" t="s">
        <v>23959</v>
      </c>
    </row>
    <row r="7002" spans="1:12" x14ac:dyDescent="0.2">
      <c r="A7002" t="s">
        <v>23960</v>
      </c>
      <c r="B7002" t="s">
        <v>5533</v>
      </c>
      <c r="C7002" t="s">
        <v>23961</v>
      </c>
      <c r="D7002" t="s">
        <v>21</v>
      </c>
      <c r="E7002" t="s">
        <v>16</v>
      </c>
      <c r="F7002">
        <v>28280</v>
      </c>
      <c r="G7002">
        <v>35.226661</v>
      </c>
      <c r="H7002">
        <v>-80.843191000000004</v>
      </c>
      <c r="I7002">
        <v>2.5</v>
      </c>
      <c r="J7002">
        <v>18</v>
      </c>
      <c r="K7002">
        <v>1</v>
      </c>
      <c r="L7002" t="s">
        <v>23962</v>
      </c>
    </row>
    <row r="7003" spans="1:12" x14ac:dyDescent="0.2">
      <c r="A7003" t="s">
        <v>23963</v>
      </c>
      <c r="B7003" t="s">
        <v>23964</v>
      </c>
      <c r="C7003" t="s">
        <v>23965</v>
      </c>
      <c r="D7003" t="s">
        <v>21</v>
      </c>
      <c r="E7003" t="s">
        <v>16</v>
      </c>
      <c r="F7003">
        <v>28209</v>
      </c>
      <c r="G7003">
        <v>35.160510322100002</v>
      </c>
      <c r="H7003">
        <v>-80.850068913499996</v>
      </c>
      <c r="I7003">
        <v>4.5</v>
      </c>
      <c r="J7003">
        <v>158</v>
      </c>
      <c r="K7003">
        <v>1</v>
      </c>
      <c r="L7003" t="s">
        <v>448</v>
      </c>
    </row>
    <row r="7004" spans="1:12" x14ac:dyDescent="0.2">
      <c r="A7004" t="s">
        <v>23966</v>
      </c>
      <c r="B7004" t="s">
        <v>23967</v>
      </c>
      <c r="C7004" t="s">
        <v>23968</v>
      </c>
      <c r="D7004" t="s">
        <v>21</v>
      </c>
      <c r="E7004" t="s">
        <v>16</v>
      </c>
      <c r="F7004">
        <v>28269</v>
      </c>
      <c r="G7004">
        <v>35.294229999999999</v>
      </c>
      <c r="H7004">
        <v>-80.819972500000006</v>
      </c>
      <c r="I7004">
        <v>4</v>
      </c>
      <c r="J7004">
        <v>14</v>
      </c>
      <c r="K7004">
        <v>1</v>
      </c>
      <c r="L7004" t="s">
        <v>2349</v>
      </c>
    </row>
    <row r="7005" spans="1:12" x14ac:dyDescent="0.2">
      <c r="A7005" t="s">
        <v>23969</v>
      </c>
      <c r="B7005" t="s">
        <v>23970</v>
      </c>
      <c r="C7005" t="s">
        <v>23971</v>
      </c>
      <c r="D7005" t="s">
        <v>21</v>
      </c>
      <c r="E7005" t="s">
        <v>16</v>
      </c>
      <c r="F7005">
        <v>28216</v>
      </c>
      <c r="G7005">
        <v>35.349041</v>
      </c>
      <c r="H7005">
        <v>-80.857712000000006</v>
      </c>
      <c r="I7005">
        <v>2</v>
      </c>
      <c r="J7005">
        <v>23</v>
      </c>
      <c r="K7005">
        <v>1</v>
      </c>
      <c r="L7005" t="s">
        <v>23972</v>
      </c>
    </row>
    <row r="7006" spans="1:12" x14ac:dyDescent="0.2">
      <c r="A7006" t="s">
        <v>23973</v>
      </c>
      <c r="B7006" t="s">
        <v>23974</v>
      </c>
      <c r="C7006" t="s">
        <v>23975</v>
      </c>
      <c r="D7006" t="s">
        <v>39</v>
      </c>
      <c r="E7006" t="s">
        <v>16</v>
      </c>
      <c r="F7006">
        <v>28027</v>
      </c>
      <c r="G7006">
        <v>35.389085899999998</v>
      </c>
      <c r="H7006">
        <v>-80.622458300000005</v>
      </c>
      <c r="I7006">
        <v>2.5</v>
      </c>
      <c r="J7006">
        <v>8</v>
      </c>
      <c r="K7006">
        <v>1</v>
      </c>
      <c r="L7006" t="s">
        <v>709</v>
      </c>
    </row>
    <row r="7007" spans="1:12" x14ac:dyDescent="0.2">
      <c r="A7007" t="s">
        <v>23976</v>
      </c>
      <c r="B7007" t="s">
        <v>23977</v>
      </c>
      <c r="D7007" t="s">
        <v>21</v>
      </c>
      <c r="E7007" t="s">
        <v>16</v>
      </c>
      <c r="F7007">
        <v>28277</v>
      </c>
      <c r="G7007">
        <v>35.231402000000003</v>
      </c>
      <c r="H7007">
        <v>-80.845840999999993</v>
      </c>
      <c r="I7007">
        <v>4.5</v>
      </c>
      <c r="J7007">
        <v>5</v>
      </c>
      <c r="K7007">
        <v>1</v>
      </c>
      <c r="L7007" t="s">
        <v>23978</v>
      </c>
    </row>
    <row r="7008" spans="1:12" x14ac:dyDescent="0.2">
      <c r="A7008" t="s">
        <v>23979</v>
      </c>
      <c r="B7008" t="s">
        <v>23980</v>
      </c>
      <c r="C7008" t="s">
        <v>23981</v>
      </c>
      <c r="D7008" t="s">
        <v>135</v>
      </c>
      <c r="E7008" t="s">
        <v>16</v>
      </c>
      <c r="F7008">
        <v>28105</v>
      </c>
      <c r="G7008">
        <v>35.117364000000002</v>
      </c>
      <c r="H7008">
        <v>-80.694580999999999</v>
      </c>
      <c r="I7008">
        <v>2.5</v>
      </c>
      <c r="J7008">
        <v>9</v>
      </c>
      <c r="K7008">
        <v>1</v>
      </c>
      <c r="L7008" t="s">
        <v>3004</v>
      </c>
    </row>
    <row r="7009" spans="1:12" x14ac:dyDescent="0.2">
      <c r="A7009" t="s">
        <v>23982</v>
      </c>
      <c r="B7009" t="s">
        <v>23983</v>
      </c>
      <c r="C7009" t="s">
        <v>23984</v>
      </c>
      <c r="D7009" t="s">
        <v>21</v>
      </c>
      <c r="E7009" t="s">
        <v>16</v>
      </c>
      <c r="F7009">
        <v>28269</v>
      </c>
      <c r="G7009">
        <v>35.320953094799997</v>
      </c>
      <c r="H7009">
        <v>-80.825475253999997</v>
      </c>
      <c r="I7009">
        <v>2.5</v>
      </c>
      <c r="J7009">
        <v>17</v>
      </c>
      <c r="K7009">
        <v>1</v>
      </c>
      <c r="L7009" t="s">
        <v>23985</v>
      </c>
    </row>
    <row r="7010" spans="1:12" x14ac:dyDescent="0.2">
      <c r="A7010" t="s">
        <v>23986</v>
      </c>
      <c r="B7010" t="s">
        <v>23987</v>
      </c>
      <c r="C7010" t="s">
        <v>23988</v>
      </c>
      <c r="D7010" t="s">
        <v>21</v>
      </c>
      <c r="E7010" t="s">
        <v>16</v>
      </c>
      <c r="F7010">
        <v>28204</v>
      </c>
      <c r="G7010">
        <v>35.224707299999999</v>
      </c>
      <c r="H7010">
        <v>-80.820736999999994</v>
      </c>
      <c r="I7010">
        <v>5</v>
      </c>
      <c r="J7010">
        <v>5</v>
      </c>
      <c r="K7010">
        <v>1</v>
      </c>
      <c r="L7010" t="s">
        <v>13703</v>
      </c>
    </row>
    <row r="7011" spans="1:12" x14ac:dyDescent="0.2">
      <c r="A7011" t="s">
        <v>23989</v>
      </c>
      <c r="B7011" t="s">
        <v>20345</v>
      </c>
      <c r="C7011" t="s">
        <v>16019</v>
      </c>
      <c r="D7011" t="s">
        <v>21</v>
      </c>
      <c r="E7011" t="s">
        <v>16</v>
      </c>
      <c r="F7011">
        <v>28202</v>
      </c>
      <c r="G7011">
        <v>35.226196108700002</v>
      </c>
      <c r="H7011">
        <v>-80.844870183500007</v>
      </c>
      <c r="I7011">
        <v>4.5</v>
      </c>
      <c r="J7011">
        <v>333</v>
      </c>
      <c r="K7011">
        <v>1</v>
      </c>
      <c r="L7011" t="s">
        <v>23990</v>
      </c>
    </row>
    <row r="7012" spans="1:12" x14ac:dyDescent="0.2">
      <c r="A7012" t="s">
        <v>23991</v>
      </c>
      <c r="B7012" t="s">
        <v>4749</v>
      </c>
      <c r="C7012" t="s">
        <v>23992</v>
      </c>
      <c r="D7012" t="s">
        <v>21</v>
      </c>
      <c r="E7012" t="s">
        <v>16</v>
      </c>
      <c r="F7012">
        <v>28215</v>
      </c>
      <c r="G7012">
        <v>35.235259900000003</v>
      </c>
      <c r="H7012">
        <v>-80.73621</v>
      </c>
      <c r="I7012">
        <v>2</v>
      </c>
      <c r="J7012">
        <v>5</v>
      </c>
      <c r="K7012">
        <v>1</v>
      </c>
      <c r="L7012" t="s">
        <v>23993</v>
      </c>
    </row>
    <row r="7013" spans="1:12" x14ac:dyDescent="0.2">
      <c r="A7013" t="s">
        <v>23994</v>
      </c>
      <c r="B7013" t="s">
        <v>23995</v>
      </c>
      <c r="C7013" t="s">
        <v>23996</v>
      </c>
      <c r="D7013" t="s">
        <v>21</v>
      </c>
      <c r="E7013" t="s">
        <v>16</v>
      </c>
      <c r="F7013">
        <v>28277</v>
      </c>
      <c r="G7013">
        <v>35.095965</v>
      </c>
      <c r="H7013">
        <v>-80.780178000000006</v>
      </c>
      <c r="I7013">
        <v>3.5</v>
      </c>
      <c r="J7013">
        <v>146</v>
      </c>
      <c r="K7013">
        <v>1</v>
      </c>
      <c r="L7013" t="s">
        <v>2073</v>
      </c>
    </row>
    <row r="7014" spans="1:12" x14ac:dyDescent="0.2">
      <c r="A7014" t="s">
        <v>23997</v>
      </c>
      <c r="B7014" t="s">
        <v>23998</v>
      </c>
      <c r="C7014" t="s">
        <v>9657</v>
      </c>
      <c r="D7014" t="s">
        <v>21</v>
      </c>
      <c r="E7014" t="s">
        <v>16</v>
      </c>
      <c r="F7014">
        <v>28202</v>
      </c>
      <c r="G7014">
        <v>35.220257368699997</v>
      </c>
      <c r="H7014">
        <v>-80.944013729299996</v>
      </c>
      <c r="I7014">
        <v>1.5</v>
      </c>
      <c r="J7014">
        <v>169</v>
      </c>
      <c r="K7014">
        <v>0</v>
      </c>
      <c r="L7014" t="s">
        <v>1176</v>
      </c>
    </row>
    <row r="7015" spans="1:12" x14ac:dyDescent="0.2">
      <c r="A7015" t="s">
        <v>23999</v>
      </c>
      <c r="B7015" t="s">
        <v>24000</v>
      </c>
      <c r="C7015" t="s">
        <v>24001</v>
      </c>
      <c r="D7015" t="s">
        <v>15</v>
      </c>
      <c r="E7015" t="s">
        <v>16</v>
      </c>
      <c r="F7015">
        <v>28031</v>
      </c>
      <c r="G7015">
        <v>35.484803800000002</v>
      </c>
      <c r="H7015">
        <v>-80.878126600000002</v>
      </c>
      <c r="I7015">
        <v>4.5</v>
      </c>
      <c r="J7015">
        <v>15</v>
      </c>
      <c r="K7015">
        <v>1</v>
      </c>
      <c r="L7015" t="s">
        <v>24002</v>
      </c>
    </row>
    <row r="7016" spans="1:12" x14ac:dyDescent="0.2">
      <c r="A7016" t="s">
        <v>24003</v>
      </c>
      <c r="B7016" t="s">
        <v>24004</v>
      </c>
      <c r="C7016" t="s">
        <v>24005</v>
      </c>
      <c r="D7016" t="s">
        <v>21</v>
      </c>
      <c r="E7016" t="s">
        <v>16</v>
      </c>
      <c r="F7016">
        <v>28209</v>
      </c>
      <c r="G7016">
        <v>35.170727573199997</v>
      </c>
      <c r="H7016">
        <v>-80.846732946399996</v>
      </c>
      <c r="I7016">
        <v>3.5</v>
      </c>
      <c r="J7016">
        <v>3</v>
      </c>
      <c r="K7016">
        <v>1</v>
      </c>
      <c r="L7016" t="s">
        <v>24006</v>
      </c>
    </row>
    <row r="7017" spans="1:12" x14ac:dyDescent="0.2">
      <c r="A7017" t="s">
        <v>24007</v>
      </c>
      <c r="B7017" t="s">
        <v>24008</v>
      </c>
      <c r="C7017" t="s">
        <v>24009</v>
      </c>
      <c r="D7017" t="s">
        <v>135</v>
      </c>
      <c r="E7017" t="s">
        <v>16</v>
      </c>
      <c r="F7017">
        <v>28105</v>
      </c>
      <c r="G7017">
        <v>35.121745500000003</v>
      </c>
      <c r="H7017">
        <v>-80.721695299999993</v>
      </c>
      <c r="I7017">
        <v>2</v>
      </c>
      <c r="J7017">
        <v>13</v>
      </c>
      <c r="K7017">
        <v>1</v>
      </c>
      <c r="L7017" t="s">
        <v>24010</v>
      </c>
    </row>
    <row r="7018" spans="1:12" x14ac:dyDescent="0.2">
      <c r="A7018" t="s">
        <v>24011</v>
      </c>
      <c r="B7018" t="s">
        <v>24012</v>
      </c>
      <c r="C7018" t="s">
        <v>12558</v>
      </c>
      <c r="D7018" t="s">
        <v>21</v>
      </c>
      <c r="E7018" t="s">
        <v>16</v>
      </c>
      <c r="F7018">
        <v>28226</v>
      </c>
      <c r="G7018">
        <v>35.091566299999997</v>
      </c>
      <c r="H7018">
        <v>-80.844190699999999</v>
      </c>
      <c r="I7018">
        <v>4</v>
      </c>
      <c r="J7018">
        <v>3</v>
      </c>
      <c r="K7018">
        <v>1</v>
      </c>
      <c r="L7018" t="s">
        <v>12985</v>
      </c>
    </row>
    <row r="7019" spans="1:12" x14ac:dyDescent="0.2">
      <c r="A7019" t="s">
        <v>24013</v>
      </c>
      <c r="B7019" t="s">
        <v>8332</v>
      </c>
      <c r="C7019" t="s">
        <v>5887</v>
      </c>
      <c r="D7019" t="s">
        <v>21</v>
      </c>
      <c r="E7019" t="s">
        <v>16</v>
      </c>
      <c r="F7019">
        <v>28203</v>
      </c>
      <c r="G7019">
        <v>35.1998167</v>
      </c>
      <c r="H7019">
        <v>-80.841198300000002</v>
      </c>
      <c r="I7019">
        <v>3.5</v>
      </c>
      <c r="J7019">
        <v>24</v>
      </c>
      <c r="K7019">
        <v>0</v>
      </c>
      <c r="L7019" t="s">
        <v>8205</v>
      </c>
    </row>
    <row r="7020" spans="1:12" x14ac:dyDescent="0.2">
      <c r="A7020" t="s">
        <v>24014</v>
      </c>
      <c r="B7020" t="s">
        <v>13934</v>
      </c>
      <c r="C7020" t="s">
        <v>24015</v>
      </c>
      <c r="D7020" t="s">
        <v>21</v>
      </c>
      <c r="E7020" t="s">
        <v>16</v>
      </c>
      <c r="F7020">
        <v>28262</v>
      </c>
      <c r="G7020">
        <v>35.3018212546</v>
      </c>
      <c r="H7020">
        <v>-80.800779126600005</v>
      </c>
      <c r="I7020">
        <v>2</v>
      </c>
      <c r="J7020">
        <v>4</v>
      </c>
      <c r="K7020">
        <v>1</v>
      </c>
      <c r="L7020" t="s">
        <v>24016</v>
      </c>
    </row>
    <row r="7021" spans="1:12" x14ac:dyDescent="0.2">
      <c r="A7021" t="s">
        <v>24017</v>
      </c>
      <c r="B7021" t="s">
        <v>24018</v>
      </c>
      <c r="C7021" t="s">
        <v>24019</v>
      </c>
      <c r="D7021" t="s">
        <v>15</v>
      </c>
      <c r="E7021" t="s">
        <v>16</v>
      </c>
      <c r="F7021">
        <v>28031</v>
      </c>
      <c r="G7021">
        <v>35.480553999999998</v>
      </c>
      <c r="H7021">
        <v>-80.879188999999997</v>
      </c>
      <c r="I7021">
        <v>3.5</v>
      </c>
      <c r="J7021">
        <v>8</v>
      </c>
      <c r="K7021">
        <v>1</v>
      </c>
      <c r="L7021" t="s">
        <v>3422</v>
      </c>
    </row>
    <row r="7022" spans="1:12" x14ac:dyDescent="0.2">
      <c r="A7022" t="e">
        <f>-y3OEfG-Glha0qp2iWlxoA</f>
        <v>#NAME?</v>
      </c>
      <c r="B7022" t="s">
        <v>121</v>
      </c>
      <c r="C7022" t="s">
        <v>24020</v>
      </c>
      <c r="D7022" t="s">
        <v>456</v>
      </c>
      <c r="E7022" t="s">
        <v>16</v>
      </c>
      <c r="F7022">
        <v>28012</v>
      </c>
      <c r="G7022">
        <v>35.253329000000001</v>
      </c>
      <c r="H7022">
        <v>-81.027326000000002</v>
      </c>
      <c r="I7022">
        <v>2</v>
      </c>
      <c r="J7022">
        <v>29</v>
      </c>
      <c r="K7022">
        <v>1</v>
      </c>
      <c r="L7022" t="s">
        <v>1131</v>
      </c>
    </row>
    <row r="7023" spans="1:12" x14ac:dyDescent="0.2">
      <c r="A7023" t="s">
        <v>24021</v>
      </c>
      <c r="B7023" t="s">
        <v>24022</v>
      </c>
      <c r="C7023" t="s">
        <v>24023</v>
      </c>
      <c r="D7023" t="s">
        <v>21</v>
      </c>
      <c r="E7023" t="s">
        <v>16</v>
      </c>
      <c r="F7023">
        <v>28227</v>
      </c>
      <c r="G7023">
        <v>35.2221801787</v>
      </c>
      <c r="H7023">
        <v>-80.723901941099996</v>
      </c>
      <c r="I7023">
        <v>2</v>
      </c>
      <c r="J7023">
        <v>3</v>
      </c>
      <c r="K7023">
        <v>1</v>
      </c>
      <c r="L7023" t="s">
        <v>24024</v>
      </c>
    </row>
    <row r="7024" spans="1:12" x14ac:dyDescent="0.2">
      <c r="A7024" t="s">
        <v>24025</v>
      </c>
      <c r="B7024" t="s">
        <v>24026</v>
      </c>
      <c r="C7024" t="s">
        <v>24027</v>
      </c>
      <c r="D7024" t="s">
        <v>21</v>
      </c>
      <c r="E7024" t="s">
        <v>16</v>
      </c>
      <c r="F7024">
        <v>28206</v>
      </c>
      <c r="G7024">
        <v>35.265401300000001</v>
      </c>
      <c r="H7024">
        <v>-80.823159399999994</v>
      </c>
      <c r="I7024">
        <v>4.5</v>
      </c>
      <c r="J7024">
        <v>6</v>
      </c>
      <c r="K7024">
        <v>1</v>
      </c>
      <c r="L7024" t="s">
        <v>1582</v>
      </c>
    </row>
    <row r="7025" spans="1:12" x14ac:dyDescent="0.2">
      <c r="A7025" t="s">
        <v>24028</v>
      </c>
      <c r="B7025" t="s">
        <v>24029</v>
      </c>
      <c r="C7025" t="s">
        <v>24030</v>
      </c>
      <c r="D7025" t="s">
        <v>21</v>
      </c>
      <c r="E7025" t="s">
        <v>16</v>
      </c>
      <c r="F7025">
        <v>28203</v>
      </c>
      <c r="G7025">
        <v>35.208003699999999</v>
      </c>
      <c r="H7025">
        <v>-80.859984100000005</v>
      </c>
      <c r="I7025">
        <v>2.5</v>
      </c>
      <c r="J7025">
        <v>11</v>
      </c>
      <c r="K7025">
        <v>1</v>
      </c>
      <c r="L7025" t="s">
        <v>24031</v>
      </c>
    </row>
    <row r="7026" spans="1:12" x14ac:dyDescent="0.2">
      <c r="A7026" t="s">
        <v>24032</v>
      </c>
      <c r="B7026" t="s">
        <v>24033</v>
      </c>
      <c r="C7026" t="s">
        <v>24034</v>
      </c>
      <c r="D7026" t="s">
        <v>21</v>
      </c>
      <c r="E7026" t="s">
        <v>16</v>
      </c>
      <c r="F7026">
        <v>28209</v>
      </c>
      <c r="G7026">
        <v>35.171735300000002</v>
      </c>
      <c r="H7026">
        <v>-80.849271599999994</v>
      </c>
      <c r="I7026">
        <v>3.5</v>
      </c>
      <c r="J7026">
        <v>43</v>
      </c>
      <c r="K7026">
        <v>0</v>
      </c>
      <c r="L7026" t="s">
        <v>24035</v>
      </c>
    </row>
    <row r="7027" spans="1:12" x14ac:dyDescent="0.2">
      <c r="A7027" t="s">
        <v>24036</v>
      </c>
      <c r="B7027" t="s">
        <v>24037</v>
      </c>
      <c r="C7027" t="s">
        <v>24038</v>
      </c>
      <c r="D7027" t="s">
        <v>21</v>
      </c>
      <c r="E7027" t="s">
        <v>16</v>
      </c>
      <c r="F7027">
        <v>28202</v>
      </c>
      <c r="G7027">
        <v>35.22607</v>
      </c>
      <c r="H7027">
        <v>-80.843057000000002</v>
      </c>
      <c r="I7027">
        <v>4</v>
      </c>
      <c r="J7027">
        <v>49</v>
      </c>
      <c r="K7027">
        <v>1</v>
      </c>
      <c r="L7027" t="s">
        <v>6002</v>
      </c>
    </row>
    <row r="7028" spans="1:12" x14ac:dyDescent="0.2">
      <c r="A7028" t="s">
        <v>24039</v>
      </c>
      <c r="B7028" t="s">
        <v>8401</v>
      </c>
      <c r="C7028" t="s">
        <v>17999</v>
      </c>
      <c r="D7028" t="s">
        <v>135</v>
      </c>
      <c r="E7028" t="s">
        <v>16</v>
      </c>
      <c r="F7028">
        <v>28105</v>
      </c>
      <c r="G7028">
        <v>35.130915999999999</v>
      </c>
      <c r="H7028">
        <v>-80.712254999999999</v>
      </c>
      <c r="I7028">
        <v>2.5</v>
      </c>
      <c r="J7028">
        <v>24</v>
      </c>
      <c r="K7028">
        <v>0</v>
      </c>
      <c r="L7028" t="s">
        <v>24040</v>
      </c>
    </row>
    <row r="7029" spans="1:12" x14ac:dyDescent="0.2">
      <c r="A7029" t="s">
        <v>24041</v>
      </c>
      <c r="B7029" t="s">
        <v>24042</v>
      </c>
      <c r="C7029" t="s">
        <v>24043</v>
      </c>
      <c r="D7029" t="s">
        <v>21</v>
      </c>
      <c r="E7029" t="s">
        <v>16</v>
      </c>
      <c r="F7029">
        <v>28203</v>
      </c>
      <c r="G7029">
        <v>35.222375900000003</v>
      </c>
      <c r="H7029">
        <v>-80.856567400000003</v>
      </c>
      <c r="I7029">
        <v>4.5</v>
      </c>
      <c r="J7029">
        <v>37</v>
      </c>
      <c r="K7029">
        <v>1</v>
      </c>
      <c r="L7029" t="s">
        <v>24044</v>
      </c>
    </row>
    <row r="7030" spans="1:12" x14ac:dyDescent="0.2">
      <c r="A7030" t="s">
        <v>24045</v>
      </c>
      <c r="B7030" t="s">
        <v>24046</v>
      </c>
      <c r="C7030" t="s">
        <v>24047</v>
      </c>
      <c r="D7030" t="s">
        <v>295</v>
      </c>
      <c r="E7030" t="s">
        <v>16</v>
      </c>
      <c r="F7030">
        <v>28134</v>
      </c>
      <c r="G7030">
        <v>35.075729617</v>
      </c>
      <c r="H7030">
        <v>-80.877954541899996</v>
      </c>
      <c r="I7030">
        <v>5</v>
      </c>
      <c r="J7030">
        <v>9</v>
      </c>
      <c r="K7030">
        <v>1</v>
      </c>
      <c r="L7030" t="s">
        <v>24048</v>
      </c>
    </row>
    <row r="7031" spans="1:12" x14ac:dyDescent="0.2">
      <c r="A7031" t="s">
        <v>24049</v>
      </c>
      <c r="B7031" t="s">
        <v>3106</v>
      </c>
      <c r="C7031" t="s">
        <v>24050</v>
      </c>
      <c r="D7031" t="s">
        <v>21</v>
      </c>
      <c r="E7031" t="s">
        <v>16</v>
      </c>
      <c r="F7031">
        <v>28215</v>
      </c>
      <c r="G7031">
        <v>35.230663</v>
      </c>
      <c r="H7031">
        <v>-80.743256000000002</v>
      </c>
      <c r="I7031">
        <v>4</v>
      </c>
      <c r="J7031">
        <v>3</v>
      </c>
      <c r="K7031">
        <v>1</v>
      </c>
      <c r="L7031" t="s">
        <v>3108</v>
      </c>
    </row>
    <row r="7032" spans="1:12" x14ac:dyDescent="0.2">
      <c r="A7032" t="s">
        <v>24051</v>
      </c>
      <c r="B7032" t="s">
        <v>24052</v>
      </c>
      <c r="C7032" t="s">
        <v>24053</v>
      </c>
      <c r="D7032" t="s">
        <v>21</v>
      </c>
      <c r="E7032" t="s">
        <v>16</v>
      </c>
      <c r="F7032">
        <v>28211</v>
      </c>
      <c r="G7032">
        <v>35.151161999999999</v>
      </c>
      <c r="H7032">
        <v>-80.823154000000002</v>
      </c>
      <c r="I7032">
        <v>4.5</v>
      </c>
      <c r="J7032">
        <v>20</v>
      </c>
      <c r="K7032">
        <v>1</v>
      </c>
      <c r="L7032" t="s">
        <v>24054</v>
      </c>
    </row>
    <row r="7033" spans="1:12" x14ac:dyDescent="0.2">
      <c r="A7033" t="s">
        <v>24055</v>
      </c>
      <c r="B7033" t="s">
        <v>24056</v>
      </c>
      <c r="C7033" t="s">
        <v>24057</v>
      </c>
      <c r="D7033" t="s">
        <v>21</v>
      </c>
      <c r="E7033" t="s">
        <v>16</v>
      </c>
      <c r="F7033">
        <v>28277</v>
      </c>
      <c r="G7033">
        <v>35.034683200000003</v>
      </c>
      <c r="H7033">
        <v>-80.806849900000003</v>
      </c>
      <c r="I7033">
        <v>4</v>
      </c>
      <c r="J7033">
        <v>4</v>
      </c>
      <c r="K7033">
        <v>1</v>
      </c>
      <c r="L7033" t="s">
        <v>24058</v>
      </c>
    </row>
    <row r="7034" spans="1:12" x14ac:dyDescent="0.2">
      <c r="A7034" t="s">
        <v>24059</v>
      </c>
      <c r="B7034" t="s">
        <v>24060</v>
      </c>
      <c r="C7034" t="s">
        <v>24061</v>
      </c>
      <c r="D7034" t="s">
        <v>588</v>
      </c>
      <c r="E7034" t="s">
        <v>16</v>
      </c>
      <c r="F7034">
        <v>28110</v>
      </c>
      <c r="G7034">
        <v>35.009885199999999</v>
      </c>
      <c r="H7034">
        <v>-80.562150599999995</v>
      </c>
      <c r="I7034">
        <v>3</v>
      </c>
      <c r="J7034">
        <v>15</v>
      </c>
      <c r="K7034">
        <v>1</v>
      </c>
      <c r="L7034" t="s">
        <v>9042</v>
      </c>
    </row>
    <row r="7035" spans="1:12" x14ac:dyDescent="0.2">
      <c r="A7035" t="s">
        <v>24062</v>
      </c>
      <c r="B7035" t="s">
        <v>24063</v>
      </c>
      <c r="C7035" t="s">
        <v>24064</v>
      </c>
      <c r="D7035" t="s">
        <v>21</v>
      </c>
      <c r="E7035" t="s">
        <v>16</v>
      </c>
      <c r="F7035">
        <v>28210</v>
      </c>
      <c r="G7035">
        <v>35.149932</v>
      </c>
      <c r="H7035">
        <v>-80.839089000000001</v>
      </c>
      <c r="I7035">
        <v>1.5</v>
      </c>
      <c r="J7035">
        <v>6</v>
      </c>
      <c r="K7035">
        <v>1</v>
      </c>
      <c r="L7035" t="s">
        <v>24065</v>
      </c>
    </row>
    <row r="7036" spans="1:12" x14ac:dyDescent="0.2">
      <c r="A7036" t="s">
        <v>24066</v>
      </c>
      <c r="B7036" t="s">
        <v>24067</v>
      </c>
      <c r="C7036" t="s">
        <v>24068</v>
      </c>
      <c r="D7036" t="s">
        <v>135</v>
      </c>
      <c r="E7036" t="s">
        <v>16</v>
      </c>
      <c r="F7036">
        <v>28104</v>
      </c>
      <c r="G7036">
        <v>35.086666000000001</v>
      </c>
      <c r="H7036">
        <v>-80.681799999999996</v>
      </c>
      <c r="I7036">
        <v>4</v>
      </c>
      <c r="J7036">
        <v>4</v>
      </c>
      <c r="K7036">
        <v>1</v>
      </c>
      <c r="L7036" t="s">
        <v>24069</v>
      </c>
    </row>
    <row r="7037" spans="1:12" x14ac:dyDescent="0.2">
      <c r="A7037" t="s">
        <v>24070</v>
      </c>
      <c r="B7037" t="s">
        <v>24071</v>
      </c>
      <c r="C7037" t="s">
        <v>24072</v>
      </c>
      <c r="D7037" t="s">
        <v>456</v>
      </c>
      <c r="E7037" t="s">
        <v>16</v>
      </c>
      <c r="F7037">
        <v>28012</v>
      </c>
      <c r="G7037">
        <v>35.263067499999998</v>
      </c>
      <c r="H7037">
        <v>-81.026682399999999</v>
      </c>
      <c r="I7037">
        <v>3.5</v>
      </c>
      <c r="J7037">
        <v>18</v>
      </c>
      <c r="K7037">
        <v>1</v>
      </c>
      <c r="L7037" t="s">
        <v>24073</v>
      </c>
    </row>
    <row r="7038" spans="1:12" x14ac:dyDescent="0.2">
      <c r="A7038" t="s">
        <v>24074</v>
      </c>
      <c r="B7038" t="s">
        <v>24075</v>
      </c>
      <c r="C7038" t="s">
        <v>24076</v>
      </c>
      <c r="D7038" t="s">
        <v>21</v>
      </c>
      <c r="E7038" t="s">
        <v>16</v>
      </c>
      <c r="F7038">
        <v>28262</v>
      </c>
      <c r="G7038">
        <v>35.328246072900001</v>
      </c>
      <c r="H7038">
        <v>-80.710675264399995</v>
      </c>
      <c r="I7038">
        <v>2</v>
      </c>
      <c r="J7038">
        <v>3</v>
      </c>
      <c r="K7038">
        <v>1</v>
      </c>
      <c r="L7038" t="s">
        <v>24077</v>
      </c>
    </row>
    <row r="7039" spans="1:12" x14ac:dyDescent="0.2">
      <c r="A7039" t="s">
        <v>24078</v>
      </c>
      <c r="B7039" t="s">
        <v>24079</v>
      </c>
      <c r="C7039" t="s">
        <v>8691</v>
      </c>
      <c r="D7039" t="s">
        <v>21</v>
      </c>
      <c r="E7039" t="s">
        <v>16</v>
      </c>
      <c r="F7039">
        <v>28202</v>
      </c>
      <c r="G7039">
        <v>35.227554499999997</v>
      </c>
      <c r="H7039">
        <v>-80.841753699999998</v>
      </c>
      <c r="I7039">
        <v>4</v>
      </c>
      <c r="J7039">
        <v>23</v>
      </c>
      <c r="K7039">
        <v>1</v>
      </c>
      <c r="L7039" t="s">
        <v>24080</v>
      </c>
    </row>
    <row r="7040" spans="1:12" x14ac:dyDescent="0.2">
      <c r="A7040" t="s">
        <v>24081</v>
      </c>
      <c r="B7040" t="s">
        <v>24082</v>
      </c>
      <c r="C7040" t="s">
        <v>24083</v>
      </c>
      <c r="D7040" t="s">
        <v>21</v>
      </c>
      <c r="E7040" t="s">
        <v>16</v>
      </c>
      <c r="F7040">
        <v>28203</v>
      </c>
      <c r="G7040">
        <v>35.212353100000001</v>
      </c>
      <c r="H7040">
        <v>-80.859270699999996</v>
      </c>
      <c r="I7040">
        <v>3</v>
      </c>
      <c r="J7040">
        <v>4</v>
      </c>
      <c r="K7040">
        <v>1</v>
      </c>
      <c r="L7040" t="s">
        <v>24084</v>
      </c>
    </row>
    <row r="7041" spans="1:12" x14ac:dyDescent="0.2">
      <c r="A7041" t="s">
        <v>24085</v>
      </c>
      <c r="B7041" t="s">
        <v>24086</v>
      </c>
      <c r="C7041" t="s">
        <v>24087</v>
      </c>
      <c r="D7041" t="s">
        <v>21</v>
      </c>
      <c r="E7041" t="s">
        <v>16</v>
      </c>
      <c r="F7041">
        <v>28226</v>
      </c>
      <c r="G7041">
        <v>35.085926999999998</v>
      </c>
      <c r="H7041">
        <v>-80.847368000000003</v>
      </c>
      <c r="I7041">
        <v>5</v>
      </c>
      <c r="J7041">
        <v>3</v>
      </c>
      <c r="K7041">
        <v>1</v>
      </c>
      <c r="L7041" t="s">
        <v>8367</v>
      </c>
    </row>
    <row r="7042" spans="1:12" x14ac:dyDescent="0.2">
      <c r="A7042" t="e">
        <f>-rpqZTTXA5bOcQ4o6qtfeQ</f>
        <v>#NAME?</v>
      </c>
      <c r="B7042" t="s">
        <v>3204</v>
      </c>
      <c r="C7042" t="s">
        <v>24088</v>
      </c>
      <c r="D7042" t="s">
        <v>4949</v>
      </c>
      <c r="E7042" t="s">
        <v>16</v>
      </c>
      <c r="F7042">
        <v>28098</v>
      </c>
      <c r="G7042">
        <v>35.264094999999998</v>
      </c>
      <c r="H7042">
        <v>-81.091254800000002</v>
      </c>
      <c r="I7042">
        <v>3</v>
      </c>
      <c r="J7042">
        <v>6</v>
      </c>
      <c r="K7042">
        <v>1</v>
      </c>
      <c r="L7042" t="s">
        <v>7723</v>
      </c>
    </row>
    <row r="7043" spans="1:12" x14ac:dyDescent="0.2">
      <c r="A7043" t="s">
        <v>24089</v>
      </c>
      <c r="B7043" t="s">
        <v>24090</v>
      </c>
      <c r="C7043" t="s">
        <v>24091</v>
      </c>
      <c r="D7043" t="s">
        <v>21</v>
      </c>
      <c r="E7043" t="s">
        <v>16</v>
      </c>
      <c r="F7043">
        <v>28213</v>
      </c>
      <c r="G7043">
        <v>35.295435979799997</v>
      </c>
      <c r="H7043">
        <v>-80.739203454199995</v>
      </c>
      <c r="I7043">
        <v>3</v>
      </c>
      <c r="J7043">
        <v>11</v>
      </c>
      <c r="K7043">
        <v>1</v>
      </c>
      <c r="L7043" t="s">
        <v>188</v>
      </c>
    </row>
    <row r="7044" spans="1:12" x14ac:dyDescent="0.2">
      <c r="A7044" t="s">
        <v>24092</v>
      </c>
      <c r="B7044" t="s">
        <v>24093</v>
      </c>
      <c r="C7044" t="s">
        <v>24094</v>
      </c>
      <c r="D7044" t="s">
        <v>295</v>
      </c>
      <c r="E7044" t="s">
        <v>16</v>
      </c>
      <c r="F7044">
        <v>28134</v>
      </c>
      <c r="G7044">
        <v>35.085507399999997</v>
      </c>
      <c r="H7044">
        <v>-80.891259899999994</v>
      </c>
      <c r="I7044">
        <v>4.5</v>
      </c>
      <c r="J7044">
        <v>67</v>
      </c>
      <c r="K7044">
        <v>0</v>
      </c>
      <c r="L7044" t="s">
        <v>24095</v>
      </c>
    </row>
    <row r="7045" spans="1:12" x14ac:dyDescent="0.2">
      <c r="A7045" t="s">
        <v>24096</v>
      </c>
      <c r="B7045" t="s">
        <v>24097</v>
      </c>
      <c r="C7045" t="s">
        <v>24098</v>
      </c>
      <c r="D7045" t="s">
        <v>21</v>
      </c>
      <c r="E7045" t="s">
        <v>16</v>
      </c>
      <c r="F7045">
        <v>28217</v>
      </c>
      <c r="G7045">
        <v>35.181477999999998</v>
      </c>
      <c r="H7045">
        <v>-80.885447999999997</v>
      </c>
      <c r="I7045">
        <v>2.5</v>
      </c>
      <c r="J7045">
        <v>32</v>
      </c>
      <c r="K7045">
        <v>1</v>
      </c>
      <c r="L7045" t="s">
        <v>923</v>
      </c>
    </row>
    <row r="7046" spans="1:12" x14ac:dyDescent="0.2">
      <c r="A7046" t="s">
        <v>24099</v>
      </c>
      <c r="B7046" t="s">
        <v>11043</v>
      </c>
      <c r="C7046" t="s">
        <v>24100</v>
      </c>
      <c r="D7046" t="s">
        <v>643</v>
      </c>
      <c r="E7046" t="s">
        <v>16</v>
      </c>
      <c r="F7046">
        <v>28079</v>
      </c>
      <c r="G7046">
        <v>35.101982</v>
      </c>
      <c r="H7046">
        <v>-80.625817999999995</v>
      </c>
      <c r="I7046">
        <v>4</v>
      </c>
      <c r="J7046">
        <v>5</v>
      </c>
      <c r="K7046">
        <v>1</v>
      </c>
      <c r="L7046" t="s">
        <v>24101</v>
      </c>
    </row>
    <row r="7047" spans="1:12" x14ac:dyDescent="0.2">
      <c r="A7047" t="s">
        <v>24102</v>
      </c>
      <c r="B7047" t="s">
        <v>10847</v>
      </c>
      <c r="C7047" t="s">
        <v>24103</v>
      </c>
      <c r="D7047" t="s">
        <v>135</v>
      </c>
      <c r="E7047" t="s">
        <v>16</v>
      </c>
      <c r="F7047">
        <v>28105</v>
      </c>
      <c r="G7047">
        <v>35.117434899999999</v>
      </c>
      <c r="H7047">
        <v>-80.697313699999995</v>
      </c>
      <c r="I7047">
        <v>4.5</v>
      </c>
      <c r="J7047">
        <v>3</v>
      </c>
      <c r="K7047">
        <v>1</v>
      </c>
      <c r="L7047" t="s">
        <v>1173</v>
      </c>
    </row>
    <row r="7048" spans="1:12" x14ac:dyDescent="0.2">
      <c r="A7048" t="s">
        <v>24104</v>
      </c>
      <c r="B7048" t="s">
        <v>2943</v>
      </c>
      <c r="C7048" t="s">
        <v>12207</v>
      </c>
      <c r="D7048" t="s">
        <v>26</v>
      </c>
      <c r="E7048" t="s">
        <v>16</v>
      </c>
      <c r="F7048">
        <v>28078</v>
      </c>
      <c r="G7048">
        <v>35.444823399999997</v>
      </c>
      <c r="H7048">
        <v>-80.880713499999999</v>
      </c>
      <c r="I7048">
        <v>4</v>
      </c>
      <c r="J7048">
        <v>9</v>
      </c>
      <c r="K7048">
        <v>1</v>
      </c>
      <c r="L7048" t="s">
        <v>24105</v>
      </c>
    </row>
    <row r="7049" spans="1:12" x14ac:dyDescent="0.2">
      <c r="A7049" t="s">
        <v>24106</v>
      </c>
      <c r="B7049" t="s">
        <v>24107</v>
      </c>
      <c r="C7049" t="s">
        <v>24108</v>
      </c>
      <c r="D7049" t="s">
        <v>21</v>
      </c>
      <c r="E7049" t="s">
        <v>16</v>
      </c>
      <c r="F7049">
        <v>28273</v>
      </c>
      <c r="G7049">
        <v>35.134518999999997</v>
      </c>
      <c r="H7049">
        <v>-80.940601999999998</v>
      </c>
      <c r="I7049">
        <v>3.5</v>
      </c>
      <c r="J7049">
        <v>3</v>
      </c>
      <c r="K7049">
        <v>1</v>
      </c>
      <c r="L7049" t="s">
        <v>1913</v>
      </c>
    </row>
    <row r="7050" spans="1:12" x14ac:dyDescent="0.2">
      <c r="A7050" t="s">
        <v>24109</v>
      </c>
      <c r="B7050" t="s">
        <v>24110</v>
      </c>
      <c r="C7050" t="s">
        <v>24111</v>
      </c>
      <c r="D7050" t="s">
        <v>21</v>
      </c>
      <c r="E7050" t="s">
        <v>16</v>
      </c>
      <c r="F7050">
        <v>28277</v>
      </c>
      <c r="G7050">
        <v>35.047643800000003</v>
      </c>
      <c r="H7050">
        <v>-80.767728300000002</v>
      </c>
      <c r="I7050">
        <v>5</v>
      </c>
      <c r="J7050">
        <v>5</v>
      </c>
      <c r="K7050">
        <v>1</v>
      </c>
      <c r="L7050" t="s">
        <v>24112</v>
      </c>
    </row>
    <row r="7051" spans="1:12" x14ac:dyDescent="0.2">
      <c r="A7051" t="s">
        <v>24113</v>
      </c>
      <c r="B7051" t="s">
        <v>24114</v>
      </c>
      <c r="C7051" t="s">
        <v>9731</v>
      </c>
      <c r="D7051" t="s">
        <v>15</v>
      </c>
      <c r="E7051" t="s">
        <v>16</v>
      </c>
      <c r="F7051">
        <v>28031</v>
      </c>
      <c r="G7051">
        <v>35.476128799999998</v>
      </c>
      <c r="H7051">
        <v>-80.889969199999996</v>
      </c>
      <c r="I7051">
        <v>3.5</v>
      </c>
      <c r="J7051">
        <v>34</v>
      </c>
      <c r="K7051">
        <v>1</v>
      </c>
      <c r="L7051" t="s">
        <v>12342</v>
      </c>
    </row>
    <row r="7052" spans="1:12" x14ac:dyDescent="0.2">
      <c r="A7052" t="s">
        <v>24115</v>
      </c>
      <c r="B7052" t="s">
        <v>24116</v>
      </c>
      <c r="C7052" t="s">
        <v>24117</v>
      </c>
      <c r="D7052" t="s">
        <v>21</v>
      </c>
      <c r="E7052" t="s">
        <v>16</v>
      </c>
      <c r="F7052">
        <v>28263</v>
      </c>
      <c r="G7052">
        <v>35.335627000000002</v>
      </c>
      <c r="H7052">
        <v>-80.922953000000007</v>
      </c>
      <c r="I7052">
        <v>4.5</v>
      </c>
      <c r="J7052">
        <v>5</v>
      </c>
      <c r="K7052">
        <v>1</v>
      </c>
      <c r="L7052" t="s">
        <v>24118</v>
      </c>
    </row>
    <row r="7053" spans="1:12" x14ac:dyDescent="0.2">
      <c r="A7053" t="s">
        <v>24119</v>
      </c>
      <c r="B7053" t="s">
        <v>3204</v>
      </c>
      <c r="C7053" t="s">
        <v>24120</v>
      </c>
      <c r="D7053" t="s">
        <v>21</v>
      </c>
      <c r="E7053" t="s">
        <v>16</v>
      </c>
      <c r="F7053">
        <v>28208</v>
      </c>
      <c r="G7053">
        <v>35.190344600000003</v>
      </c>
      <c r="H7053">
        <v>-80.928581199999996</v>
      </c>
      <c r="I7053">
        <v>3.5</v>
      </c>
      <c r="J7053">
        <v>8</v>
      </c>
      <c r="K7053">
        <v>1</v>
      </c>
      <c r="L7053" t="s">
        <v>7723</v>
      </c>
    </row>
    <row r="7054" spans="1:12" x14ac:dyDescent="0.2">
      <c r="A7054" t="s">
        <v>24121</v>
      </c>
      <c r="B7054" t="s">
        <v>24122</v>
      </c>
      <c r="C7054" t="s">
        <v>24123</v>
      </c>
      <c r="D7054" t="s">
        <v>21</v>
      </c>
      <c r="E7054" t="s">
        <v>16</v>
      </c>
      <c r="F7054">
        <v>28208</v>
      </c>
      <c r="G7054">
        <v>35.239604</v>
      </c>
      <c r="H7054">
        <v>-80.901511999999997</v>
      </c>
      <c r="I7054">
        <v>3.5</v>
      </c>
      <c r="J7054">
        <v>3</v>
      </c>
      <c r="K7054">
        <v>1</v>
      </c>
      <c r="L7054" t="s">
        <v>24124</v>
      </c>
    </row>
    <row r="7055" spans="1:12" x14ac:dyDescent="0.2">
      <c r="A7055" t="s">
        <v>24125</v>
      </c>
      <c r="B7055" t="s">
        <v>24126</v>
      </c>
      <c r="C7055" t="s">
        <v>24127</v>
      </c>
      <c r="D7055" t="s">
        <v>21</v>
      </c>
      <c r="E7055" t="s">
        <v>16</v>
      </c>
      <c r="F7055">
        <v>28270</v>
      </c>
      <c r="G7055">
        <v>35.140568999999999</v>
      </c>
      <c r="H7055">
        <v>-80.735990000000001</v>
      </c>
      <c r="I7055">
        <v>2</v>
      </c>
      <c r="J7055">
        <v>14</v>
      </c>
      <c r="K7055">
        <v>0</v>
      </c>
      <c r="L7055" t="s">
        <v>24128</v>
      </c>
    </row>
    <row r="7056" spans="1:12" x14ac:dyDescent="0.2">
      <c r="A7056" t="s">
        <v>24129</v>
      </c>
      <c r="B7056" t="s">
        <v>24130</v>
      </c>
      <c r="C7056" t="s">
        <v>24131</v>
      </c>
      <c r="D7056" t="s">
        <v>830</v>
      </c>
      <c r="E7056" t="s">
        <v>16</v>
      </c>
      <c r="F7056">
        <v>28034</v>
      </c>
      <c r="G7056">
        <v>35.329852000000002</v>
      </c>
      <c r="H7056">
        <v>-81.134431000000006</v>
      </c>
      <c r="I7056">
        <v>4</v>
      </c>
      <c r="J7056">
        <v>23</v>
      </c>
      <c r="K7056">
        <v>1</v>
      </c>
      <c r="L7056" t="s">
        <v>24132</v>
      </c>
    </row>
    <row r="7057" spans="1:12" x14ac:dyDescent="0.2">
      <c r="A7057" t="s">
        <v>24133</v>
      </c>
      <c r="B7057" t="s">
        <v>24134</v>
      </c>
      <c r="C7057" t="s">
        <v>19561</v>
      </c>
      <c r="D7057" t="s">
        <v>21</v>
      </c>
      <c r="E7057" t="s">
        <v>16</v>
      </c>
      <c r="F7057">
        <v>28278</v>
      </c>
      <c r="G7057">
        <v>35.172503900000002</v>
      </c>
      <c r="H7057">
        <v>-80.962281899999994</v>
      </c>
      <c r="I7057">
        <v>3</v>
      </c>
      <c r="J7057">
        <v>5</v>
      </c>
      <c r="K7057">
        <v>1</v>
      </c>
      <c r="L7057" t="s">
        <v>24135</v>
      </c>
    </row>
    <row r="7058" spans="1:12" x14ac:dyDescent="0.2">
      <c r="A7058" t="s">
        <v>24136</v>
      </c>
      <c r="B7058" t="s">
        <v>24137</v>
      </c>
      <c r="C7058" t="s">
        <v>24138</v>
      </c>
      <c r="D7058" t="s">
        <v>21</v>
      </c>
      <c r="E7058" t="s">
        <v>16</v>
      </c>
      <c r="F7058">
        <v>28226</v>
      </c>
      <c r="G7058">
        <v>35.100461799999998</v>
      </c>
      <c r="H7058">
        <v>-80.780340800000005</v>
      </c>
      <c r="I7058">
        <v>4</v>
      </c>
      <c r="J7058">
        <v>3</v>
      </c>
      <c r="K7058">
        <v>1</v>
      </c>
      <c r="L7058" t="s">
        <v>1956</v>
      </c>
    </row>
    <row r="7059" spans="1:12" x14ac:dyDescent="0.2">
      <c r="A7059" t="s">
        <v>24139</v>
      </c>
      <c r="B7059" t="s">
        <v>15631</v>
      </c>
      <c r="C7059" t="s">
        <v>24140</v>
      </c>
      <c r="D7059" t="s">
        <v>21</v>
      </c>
      <c r="E7059" t="s">
        <v>16</v>
      </c>
      <c r="F7059">
        <v>28202</v>
      </c>
      <c r="G7059">
        <v>35.224974699999997</v>
      </c>
      <c r="H7059">
        <v>-80.841943799999996</v>
      </c>
      <c r="I7059">
        <v>4</v>
      </c>
      <c r="J7059">
        <v>11</v>
      </c>
      <c r="K7059">
        <v>0</v>
      </c>
      <c r="L7059" t="s">
        <v>24141</v>
      </c>
    </row>
    <row r="7060" spans="1:12" x14ac:dyDescent="0.2">
      <c r="A7060" t="s">
        <v>24142</v>
      </c>
      <c r="B7060" t="s">
        <v>24143</v>
      </c>
      <c r="C7060" t="s">
        <v>24144</v>
      </c>
      <c r="D7060" t="s">
        <v>39</v>
      </c>
      <c r="E7060" t="s">
        <v>16</v>
      </c>
      <c r="F7060">
        <v>28027</v>
      </c>
      <c r="G7060">
        <v>35.369641999999999</v>
      </c>
      <c r="H7060">
        <v>-80.723623000000003</v>
      </c>
      <c r="I7060">
        <v>2.5</v>
      </c>
      <c r="J7060">
        <v>7</v>
      </c>
      <c r="K7060">
        <v>1</v>
      </c>
      <c r="L7060" t="s">
        <v>176</v>
      </c>
    </row>
    <row r="7061" spans="1:12" x14ac:dyDescent="0.2">
      <c r="A7061" t="s">
        <v>24145</v>
      </c>
      <c r="B7061" t="s">
        <v>24146</v>
      </c>
      <c r="C7061" t="s">
        <v>24147</v>
      </c>
      <c r="D7061" t="s">
        <v>135</v>
      </c>
      <c r="E7061" t="s">
        <v>16</v>
      </c>
      <c r="F7061">
        <v>28105</v>
      </c>
      <c r="G7061">
        <v>35.122816</v>
      </c>
      <c r="H7061">
        <v>-80.718517000000006</v>
      </c>
      <c r="I7061">
        <v>3.5</v>
      </c>
      <c r="J7061">
        <v>22</v>
      </c>
      <c r="K7061">
        <v>1</v>
      </c>
      <c r="L7061" t="s">
        <v>2047</v>
      </c>
    </row>
    <row r="7062" spans="1:12" x14ac:dyDescent="0.2">
      <c r="A7062" t="s">
        <v>24148</v>
      </c>
      <c r="B7062" t="s">
        <v>5983</v>
      </c>
      <c r="C7062" t="s">
        <v>24149</v>
      </c>
      <c r="D7062" t="s">
        <v>942</v>
      </c>
      <c r="E7062" t="s">
        <v>16</v>
      </c>
      <c r="F7062">
        <v>28120</v>
      </c>
      <c r="G7062">
        <v>35.289919130900003</v>
      </c>
      <c r="H7062">
        <v>-81.017409529600002</v>
      </c>
      <c r="I7062">
        <v>3.5</v>
      </c>
      <c r="J7062">
        <v>40</v>
      </c>
      <c r="K7062">
        <v>1</v>
      </c>
      <c r="L7062" t="s">
        <v>1323</v>
      </c>
    </row>
    <row r="7063" spans="1:12" x14ac:dyDescent="0.2">
      <c r="A7063" t="s">
        <v>24150</v>
      </c>
      <c r="B7063" t="s">
        <v>18389</v>
      </c>
      <c r="C7063" t="s">
        <v>24151</v>
      </c>
      <c r="D7063" t="s">
        <v>39</v>
      </c>
      <c r="E7063" t="s">
        <v>16</v>
      </c>
      <c r="F7063">
        <v>28025</v>
      </c>
      <c r="G7063">
        <v>35.370527899999999</v>
      </c>
      <c r="H7063">
        <v>-80.548042100000004</v>
      </c>
      <c r="I7063">
        <v>3</v>
      </c>
      <c r="J7063">
        <v>4</v>
      </c>
      <c r="K7063">
        <v>1</v>
      </c>
      <c r="L7063" t="s">
        <v>709</v>
      </c>
    </row>
    <row r="7064" spans="1:12" x14ac:dyDescent="0.2">
      <c r="A7064" t="s">
        <v>24152</v>
      </c>
      <c r="B7064" t="s">
        <v>24153</v>
      </c>
      <c r="C7064" t="s">
        <v>24154</v>
      </c>
      <c r="D7064" t="s">
        <v>30</v>
      </c>
      <c r="E7064" t="s">
        <v>16</v>
      </c>
      <c r="F7064">
        <v>28054</v>
      </c>
      <c r="G7064">
        <v>35.236331999999997</v>
      </c>
      <c r="H7064">
        <v>-81.166634000000002</v>
      </c>
      <c r="I7064">
        <v>1</v>
      </c>
      <c r="J7064">
        <v>3</v>
      </c>
      <c r="K7064">
        <v>1</v>
      </c>
      <c r="L7064" t="s">
        <v>565</v>
      </c>
    </row>
    <row r="7065" spans="1:12" x14ac:dyDescent="0.2">
      <c r="A7065" t="s">
        <v>24155</v>
      </c>
      <c r="B7065" t="s">
        <v>24156</v>
      </c>
      <c r="C7065" t="s">
        <v>552</v>
      </c>
      <c r="D7065" t="s">
        <v>21</v>
      </c>
      <c r="E7065" t="s">
        <v>16</v>
      </c>
      <c r="F7065">
        <v>28208</v>
      </c>
      <c r="G7065">
        <v>35.220236999999997</v>
      </c>
      <c r="H7065">
        <v>-80.947080999999997</v>
      </c>
      <c r="I7065">
        <v>3.5</v>
      </c>
      <c r="J7065">
        <v>8</v>
      </c>
      <c r="K7065">
        <v>1</v>
      </c>
      <c r="L7065" t="s">
        <v>1547</v>
      </c>
    </row>
    <row r="7066" spans="1:12" x14ac:dyDescent="0.2">
      <c r="A7066" t="s">
        <v>24157</v>
      </c>
      <c r="B7066" t="s">
        <v>24158</v>
      </c>
      <c r="C7066" t="s">
        <v>24159</v>
      </c>
      <c r="D7066" t="s">
        <v>21</v>
      </c>
      <c r="E7066" t="s">
        <v>16</v>
      </c>
      <c r="F7066">
        <v>28217</v>
      </c>
      <c r="G7066">
        <v>35.183756000000002</v>
      </c>
      <c r="H7066">
        <v>-80.899732999999998</v>
      </c>
      <c r="I7066">
        <v>1</v>
      </c>
      <c r="J7066">
        <v>4</v>
      </c>
      <c r="K7066">
        <v>1</v>
      </c>
      <c r="L7066" t="s">
        <v>6067</v>
      </c>
    </row>
    <row r="7067" spans="1:12" x14ac:dyDescent="0.2">
      <c r="A7067" t="s">
        <v>24160</v>
      </c>
      <c r="B7067" t="s">
        <v>24161</v>
      </c>
      <c r="C7067" t="s">
        <v>24162</v>
      </c>
      <c r="D7067" t="s">
        <v>2611</v>
      </c>
      <c r="E7067" t="s">
        <v>16</v>
      </c>
      <c r="F7067">
        <v>28117</v>
      </c>
      <c r="G7067">
        <v>35.527900000000002</v>
      </c>
      <c r="H7067">
        <v>-80.866653999999997</v>
      </c>
      <c r="I7067">
        <v>4</v>
      </c>
      <c r="J7067">
        <v>120</v>
      </c>
      <c r="K7067">
        <v>1</v>
      </c>
      <c r="L7067" t="s">
        <v>971</v>
      </c>
    </row>
    <row r="7068" spans="1:12" x14ac:dyDescent="0.2">
      <c r="A7068" t="s">
        <v>24163</v>
      </c>
      <c r="B7068" t="s">
        <v>24164</v>
      </c>
      <c r="C7068" t="s">
        <v>24165</v>
      </c>
      <c r="D7068" t="s">
        <v>21</v>
      </c>
      <c r="E7068" t="s">
        <v>16</v>
      </c>
      <c r="F7068">
        <v>28211</v>
      </c>
      <c r="G7068">
        <v>35.190997000000003</v>
      </c>
      <c r="H7068">
        <v>-80.805162600000003</v>
      </c>
      <c r="I7068">
        <v>3</v>
      </c>
      <c r="J7068">
        <v>5</v>
      </c>
      <c r="K7068">
        <v>1</v>
      </c>
      <c r="L7068" t="s">
        <v>24166</v>
      </c>
    </row>
    <row r="7069" spans="1:12" x14ac:dyDescent="0.2">
      <c r="A7069" t="s">
        <v>24167</v>
      </c>
      <c r="B7069" t="s">
        <v>24168</v>
      </c>
      <c r="C7069" t="s">
        <v>24169</v>
      </c>
      <c r="D7069" t="s">
        <v>21</v>
      </c>
      <c r="E7069" t="s">
        <v>16</v>
      </c>
      <c r="F7069">
        <v>28277</v>
      </c>
      <c r="G7069">
        <v>35.055822900000003</v>
      </c>
      <c r="H7069">
        <v>-80.853651999999997</v>
      </c>
      <c r="I7069">
        <v>4</v>
      </c>
      <c r="J7069">
        <v>43</v>
      </c>
      <c r="K7069">
        <v>0</v>
      </c>
      <c r="L7069" t="s">
        <v>24170</v>
      </c>
    </row>
    <row r="7070" spans="1:12" x14ac:dyDescent="0.2">
      <c r="A7070" t="s">
        <v>24171</v>
      </c>
      <c r="B7070" t="s">
        <v>24172</v>
      </c>
      <c r="C7070" t="s">
        <v>24173</v>
      </c>
      <c r="D7070" t="s">
        <v>21</v>
      </c>
      <c r="E7070" t="s">
        <v>16</v>
      </c>
      <c r="F7070">
        <v>28212</v>
      </c>
      <c r="G7070">
        <v>35.170839526899996</v>
      </c>
      <c r="H7070">
        <v>-80.744284147000002</v>
      </c>
      <c r="I7070">
        <v>1</v>
      </c>
      <c r="J7070">
        <v>3</v>
      </c>
      <c r="K7070">
        <v>1</v>
      </c>
      <c r="L7070" t="s">
        <v>1150</v>
      </c>
    </row>
    <row r="7071" spans="1:12" x14ac:dyDescent="0.2">
      <c r="A7071" t="s">
        <v>24174</v>
      </c>
      <c r="B7071" t="s">
        <v>24175</v>
      </c>
      <c r="C7071" t="s">
        <v>391</v>
      </c>
      <c r="D7071" t="s">
        <v>21</v>
      </c>
      <c r="E7071" t="s">
        <v>16</v>
      </c>
      <c r="F7071">
        <v>28211</v>
      </c>
      <c r="G7071">
        <v>35.152231100000002</v>
      </c>
      <c r="H7071">
        <v>-80.831896799999996</v>
      </c>
      <c r="I7071">
        <v>2.5</v>
      </c>
      <c r="J7071">
        <v>4</v>
      </c>
      <c r="K7071">
        <v>1</v>
      </c>
      <c r="L7071" t="s">
        <v>24176</v>
      </c>
    </row>
    <row r="7072" spans="1:12" x14ac:dyDescent="0.2">
      <c r="A7072" t="s">
        <v>24177</v>
      </c>
      <c r="B7072" t="s">
        <v>24178</v>
      </c>
      <c r="C7072" t="s">
        <v>24179</v>
      </c>
      <c r="D7072" t="s">
        <v>21</v>
      </c>
      <c r="E7072" t="s">
        <v>16</v>
      </c>
      <c r="F7072">
        <v>28277</v>
      </c>
      <c r="G7072">
        <v>35.0171858</v>
      </c>
      <c r="H7072">
        <v>-80.851130699999999</v>
      </c>
      <c r="I7072">
        <v>5</v>
      </c>
      <c r="J7072">
        <v>3</v>
      </c>
      <c r="K7072">
        <v>1</v>
      </c>
      <c r="L7072" t="s">
        <v>24180</v>
      </c>
    </row>
    <row r="7073" spans="1:12" x14ac:dyDescent="0.2">
      <c r="A7073" t="s">
        <v>24181</v>
      </c>
      <c r="B7073" t="s">
        <v>4532</v>
      </c>
      <c r="C7073" t="s">
        <v>24182</v>
      </c>
      <c r="D7073" t="s">
        <v>21</v>
      </c>
      <c r="E7073" t="s">
        <v>16</v>
      </c>
      <c r="F7073">
        <v>28212</v>
      </c>
      <c r="G7073">
        <v>35.203678500000002</v>
      </c>
      <c r="H7073">
        <v>-80.744436800000003</v>
      </c>
      <c r="I7073">
        <v>3</v>
      </c>
      <c r="J7073">
        <v>4</v>
      </c>
      <c r="K7073">
        <v>1</v>
      </c>
      <c r="L7073" t="s">
        <v>24183</v>
      </c>
    </row>
    <row r="7074" spans="1:12" x14ac:dyDescent="0.2">
      <c r="A7074" t="s">
        <v>24184</v>
      </c>
      <c r="B7074" t="s">
        <v>1190</v>
      </c>
      <c r="C7074" t="s">
        <v>24185</v>
      </c>
      <c r="D7074" t="s">
        <v>62</v>
      </c>
      <c r="E7074" t="s">
        <v>16</v>
      </c>
      <c r="F7074">
        <v>28227</v>
      </c>
      <c r="G7074">
        <v>35.1723316</v>
      </c>
      <c r="H7074">
        <v>-80.660552600000003</v>
      </c>
      <c r="I7074">
        <v>2.5</v>
      </c>
      <c r="J7074">
        <v>9</v>
      </c>
      <c r="K7074">
        <v>1</v>
      </c>
      <c r="L7074" t="s">
        <v>159</v>
      </c>
    </row>
    <row r="7075" spans="1:12" x14ac:dyDescent="0.2">
      <c r="A7075" t="s">
        <v>24186</v>
      </c>
      <c r="B7075" t="s">
        <v>459</v>
      </c>
      <c r="C7075" t="s">
        <v>24187</v>
      </c>
      <c r="D7075" t="s">
        <v>21</v>
      </c>
      <c r="E7075" t="s">
        <v>16</v>
      </c>
      <c r="F7075">
        <v>28209</v>
      </c>
      <c r="G7075">
        <v>35.171225</v>
      </c>
      <c r="H7075">
        <v>-80.845962</v>
      </c>
      <c r="I7075">
        <v>2</v>
      </c>
      <c r="J7075">
        <v>32</v>
      </c>
      <c r="K7075">
        <v>1</v>
      </c>
      <c r="L7075" t="s">
        <v>24188</v>
      </c>
    </row>
    <row r="7076" spans="1:12" x14ac:dyDescent="0.2">
      <c r="A7076" t="s">
        <v>24189</v>
      </c>
      <c r="B7076" t="s">
        <v>24190</v>
      </c>
      <c r="C7076" t="s">
        <v>24191</v>
      </c>
      <c r="D7076" t="s">
        <v>167</v>
      </c>
      <c r="E7076" t="s">
        <v>16</v>
      </c>
      <c r="F7076">
        <v>28075</v>
      </c>
      <c r="G7076">
        <v>35.321191900000002</v>
      </c>
      <c r="H7076">
        <v>-80.660249100000001</v>
      </c>
      <c r="I7076">
        <v>4</v>
      </c>
      <c r="J7076">
        <v>4</v>
      </c>
      <c r="K7076">
        <v>0</v>
      </c>
      <c r="L7076" t="s">
        <v>24192</v>
      </c>
    </row>
    <row r="7077" spans="1:12" x14ac:dyDescent="0.2">
      <c r="A7077" t="s">
        <v>24193</v>
      </c>
      <c r="B7077" t="s">
        <v>13097</v>
      </c>
      <c r="C7077" t="s">
        <v>391</v>
      </c>
      <c r="D7077" t="s">
        <v>21</v>
      </c>
      <c r="E7077" t="s">
        <v>16</v>
      </c>
      <c r="F7077">
        <v>28211</v>
      </c>
      <c r="G7077">
        <v>35.152231100000002</v>
      </c>
      <c r="H7077">
        <v>-80.831896799999996</v>
      </c>
      <c r="I7077">
        <v>2.5</v>
      </c>
      <c r="J7077">
        <v>3</v>
      </c>
      <c r="K7077">
        <v>1</v>
      </c>
      <c r="L7077" t="s">
        <v>24194</v>
      </c>
    </row>
    <row r="7078" spans="1:12" x14ac:dyDescent="0.2">
      <c r="A7078" t="s">
        <v>24195</v>
      </c>
      <c r="B7078" t="s">
        <v>24196</v>
      </c>
      <c r="C7078" t="s">
        <v>24197</v>
      </c>
      <c r="D7078" t="s">
        <v>21</v>
      </c>
      <c r="E7078" t="s">
        <v>16</v>
      </c>
      <c r="F7078">
        <v>28277</v>
      </c>
      <c r="G7078">
        <v>35.0543301505</v>
      </c>
      <c r="H7078">
        <v>-80.770806044599993</v>
      </c>
      <c r="I7078">
        <v>4</v>
      </c>
      <c r="J7078">
        <v>13</v>
      </c>
      <c r="K7078">
        <v>1</v>
      </c>
      <c r="L7078" t="s">
        <v>24198</v>
      </c>
    </row>
    <row r="7079" spans="1:12" x14ac:dyDescent="0.2">
      <c r="A7079" t="s">
        <v>24199</v>
      </c>
      <c r="B7079" t="s">
        <v>24200</v>
      </c>
      <c r="C7079" t="s">
        <v>24201</v>
      </c>
      <c r="D7079" t="s">
        <v>21</v>
      </c>
      <c r="E7079" t="s">
        <v>16</v>
      </c>
      <c r="F7079">
        <v>28205</v>
      </c>
      <c r="G7079">
        <v>35.217751399999997</v>
      </c>
      <c r="H7079">
        <v>-80.792953299999994</v>
      </c>
      <c r="I7079">
        <v>3</v>
      </c>
      <c r="J7079">
        <v>9</v>
      </c>
      <c r="K7079">
        <v>1</v>
      </c>
      <c r="L7079" t="s">
        <v>5488</v>
      </c>
    </row>
    <row r="7080" spans="1:12" x14ac:dyDescent="0.2">
      <c r="A7080" t="s">
        <v>24202</v>
      </c>
      <c r="B7080" t="s">
        <v>24203</v>
      </c>
      <c r="C7080" t="s">
        <v>16408</v>
      </c>
      <c r="D7080" t="s">
        <v>21</v>
      </c>
      <c r="E7080" t="s">
        <v>16</v>
      </c>
      <c r="F7080">
        <v>28210</v>
      </c>
      <c r="G7080">
        <v>35.152313526299999</v>
      </c>
      <c r="H7080">
        <v>-80.839445468600005</v>
      </c>
      <c r="I7080">
        <v>4</v>
      </c>
      <c r="J7080">
        <v>45</v>
      </c>
      <c r="K7080">
        <v>0</v>
      </c>
      <c r="L7080" t="s">
        <v>24204</v>
      </c>
    </row>
    <row r="7081" spans="1:12" x14ac:dyDescent="0.2">
      <c r="A7081" t="s">
        <v>24205</v>
      </c>
      <c r="B7081" t="s">
        <v>24206</v>
      </c>
      <c r="C7081" t="s">
        <v>24207</v>
      </c>
      <c r="D7081" t="s">
        <v>21</v>
      </c>
      <c r="E7081" t="s">
        <v>16</v>
      </c>
      <c r="F7081">
        <v>28269</v>
      </c>
      <c r="G7081">
        <v>35.337227400000003</v>
      </c>
      <c r="H7081">
        <v>-80.815134900000004</v>
      </c>
      <c r="I7081">
        <v>4.5</v>
      </c>
      <c r="J7081">
        <v>10</v>
      </c>
      <c r="K7081">
        <v>1</v>
      </c>
      <c r="L7081" t="s">
        <v>1319</v>
      </c>
    </row>
    <row r="7082" spans="1:12" x14ac:dyDescent="0.2">
      <c r="A7082" t="s">
        <v>24208</v>
      </c>
      <c r="B7082" t="s">
        <v>24209</v>
      </c>
      <c r="C7082" t="s">
        <v>24210</v>
      </c>
      <c r="D7082" t="s">
        <v>15</v>
      </c>
      <c r="E7082" t="s">
        <v>16</v>
      </c>
      <c r="F7082">
        <v>28031</v>
      </c>
      <c r="G7082">
        <v>35.4881253</v>
      </c>
      <c r="H7082">
        <v>-80.874424000000005</v>
      </c>
      <c r="I7082">
        <v>4.5</v>
      </c>
      <c r="J7082">
        <v>6</v>
      </c>
      <c r="K7082">
        <v>1</v>
      </c>
      <c r="L7082" t="s">
        <v>24211</v>
      </c>
    </row>
    <row r="7083" spans="1:12" x14ac:dyDescent="0.2">
      <c r="A7083" t="s">
        <v>24212</v>
      </c>
      <c r="B7083" t="s">
        <v>459</v>
      </c>
      <c r="C7083" t="s">
        <v>24213</v>
      </c>
      <c r="D7083" t="s">
        <v>21</v>
      </c>
      <c r="E7083" t="s">
        <v>16</v>
      </c>
      <c r="F7083">
        <v>28213</v>
      </c>
      <c r="G7083">
        <v>35.274028999999999</v>
      </c>
      <c r="H7083">
        <v>-80.793538999999996</v>
      </c>
      <c r="I7083">
        <v>2.5</v>
      </c>
      <c r="J7083">
        <v>11</v>
      </c>
      <c r="K7083">
        <v>1</v>
      </c>
      <c r="L7083" t="s">
        <v>8237</v>
      </c>
    </row>
    <row r="7084" spans="1:12" x14ac:dyDescent="0.2">
      <c r="A7084" t="s">
        <v>24214</v>
      </c>
      <c r="B7084" t="s">
        <v>24215</v>
      </c>
      <c r="C7084" t="s">
        <v>24216</v>
      </c>
      <c r="D7084" t="s">
        <v>15</v>
      </c>
      <c r="E7084" t="s">
        <v>16</v>
      </c>
      <c r="F7084">
        <v>28031</v>
      </c>
      <c r="G7084">
        <v>35.475825399999998</v>
      </c>
      <c r="H7084">
        <v>-80.853850300000005</v>
      </c>
      <c r="I7084">
        <v>3.5</v>
      </c>
      <c r="J7084">
        <v>6</v>
      </c>
      <c r="K7084">
        <v>1</v>
      </c>
      <c r="L7084" t="s">
        <v>24217</v>
      </c>
    </row>
    <row r="7085" spans="1:12" x14ac:dyDescent="0.2">
      <c r="A7085" t="s">
        <v>24218</v>
      </c>
      <c r="B7085" t="s">
        <v>24209</v>
      </c>
      <c r="C7085" t="s">
        <v>24219</v>
      </c>
      <c r="D7085" t="s">
        <v>643</v>
      </c>
      <c r="E7085" t="s">
        <v>16</v>
      </c>
      <c r="F7085">
        <v>28079</v>
      </c>
      <c r="G7085">
        <v>35.068294399999999</v>
      </c>
      <c r="H7085">
        <v>-80.680333500000003</v>
      </c>
      <c r="I7085">
        <v>4.5</v>
      </c>
      <c r="J7085">
        <v>9</v>
      </c>
      <c r="K7085">
        <v>1</v>
      </c>
      <c r="L7085" t="s">
        <v>24220</v>
      </c>
    </row>
    <row r="7086" spans="1:12" x14ac:dyDescent="0.2">
      <c r="A7086" t="s">
        <v>24221</v>
      </c>
      <c r="B7086" t="s">
        <v>24222</v>
      </c>
      <c r="C7086" t="s">
        <v>24223</v>
      </c>
      <c r="D7086" t="s">
        <v>21</v>
      </c>
      <c r="E7086" t="s">
        <v>16</v>
      </c>
      <c r="F7086">
        <v>28217</v>
      </c>
      <c r="G7086">
        <v>35.174067800000003</v>
      </c>
      <c r="H7086">
        <v>-80.875526300000004</v>
      </c>
      <c r="I7086">
        <v>3.5</v>
      </c>
      <c r="J7086">
        <v>3</v>
      </c>
      <c r="K7086">
        <v>1</v>
      </c>
      <c r="L7086" t="s">
        <v>24224</v>
      </c>
    </row>
    <row r="7087" spans="1:12" x14ac:dyDescent="0.2">
      <c r="A7087" t="s">
        <v>24225</v>
      </c>
      <c r="B7087" t="s">
        <v>24226</v>
      </c>
      <c r="C7087" t="s">
        <v>21763</v>
      </c>
      <c r="D7087" t="s">
        <v>21</v>
      </c>
      <c r="E7087" t="s">
        <v>16</v>
      </c>
      <c r="F7087">
        <v>28204</v>
      </c>
      <c r="G7087">
        <v>35.215723500000003</v>
      </c>
      <c r="H7087">
        <v>-80.821569800000006</v>
      </c>
      <c r="I7087">
        <v>5</v>
      </c>
      <c r="J7087">
        <v>6</v>
      </c>
      <c r="K7087">
        <v>1</v>
      </c>
      <c r="L7087" t="s">
        <v>24227</v>
      </c>
    </row>
    <row r="7088" spans="1:12" x14ac:dyDescent="0.2">
      <c r="A7088" t="s">
        <v>24228</v>
      </c>
      <c r="B7088" t="s">
        <v>24229</v>
      </c>
      <c r="C7088" t="s">
        <v>24230</v>
      </c>
      <c r="D7088" t="s">
        <v>21</v>
      </c>
      <c r="E7088" t="s">
        <v>16</v>
      </c>
      <c r="F7088">
        <v>28262</v>
      </c>
      <c r="G7088">
        <v>35.337308961799998</v>
      </c>
      <c r="H7088">
        <v>-80.708597972999996</v>
      </c>
      <c r="I7088">
        <v>5</v>
      </c>
      <c r="J7088">
        <v>5</v>
      </c>
      <c r="K7088">
        <v>1</v>
      </c>
      <c r="L7088" t="s">
        <v>63</v>
      </c>
    </row>
    <row r="7089" spans="1:12" x14ac:dyDescent="0.2">
      <c r="A7089" t="s">
        <v>24231</v>
      </c>
      <c r="B7089" t="s">
        <v>21169</v>
      </c>
      <c r="C7089" t="s">
        <v>24232</v>
      </c>
      <c r="D7089" t="s">
        <v>588</v>
      </c>
      <c r="E7089" t="s">
        <v>16</v>
      </c>
      <c r="F7089">
        <v>28110</v>
      </c>
      <c r="G7089">
        <v>35.005831499999999</v>
      </c>
      <c r="H7089">
        <v>-80.5589054</v>
      </c>
      <c r="I7089">
        <v>3</v>
      </c>
      <c r="J7089">
        <v>44</v>
      </c>
      <c r="K7089">
        <v>1</v>
      </c>
      <c r="L7089" t="s">
        <v>24233</v>
      </c>
    </row>
    <row r="7090" spans="1:12" x14ac:dyDescent="0.2">
      <c r="A7090" t="s">
        <v>24234</v>
      </c>
      <c r="B7090" t="s">
        <v>24235</v>
      </c>
      <c r="C7090" t="s">
        <v>24236</v>
      </c>
      <c r="D7090" t="s">
        <v>21</v>
      </c>
      <c r="E7090" t="s">
        <v>16</v>
      </c>
      <c r="F7090">
        <v>28227</v>
      </c>
      <c r="G7090">
        <v>35.160924199999997</v>
      </c>
      <c r="H7090">
        <v>-80.738807699999995</v>
      </c>
      <c r="I7090">
        <v>3</v>
      </c>
      <c r="J7090">
        <v>11</v>
      </c>
      <c r="K7090">
        <v>1</v>
      </c>
      <c r="L7090" t="s">
        <v>24237</v>
      </c>
    </row>
    <row r="7091" spans="1:12" x14ac:dyDescent="0.2">
      <c r="A7091" t="s">
        <v>24238</v>
      </c>
      <c r="B7091" t="s">
        <v>641</v>
      </c>
      <c r="C7091" t="s">
        <v>24239</v>
      </c>
      <c r="D7091" t="s">
        <v>4275</v>
      </c>
      <c r="E7091" t="s">
        <v>16</v>
      </c>
      <c r="F7091">
        <v>28104</v>
      </c>
      <c r="G7091">
        <v>35.001519999999999</v>
      </c>
      <c r="H7091">
        <v>-80.700541299999998</v>
      </c>
      <c r="I7091">
        <v>1.5</v>
      </c>
      <c r="J7091">
        <v>33</v>
      </c>
      <c r="K7091">
        <v>1</v>
      </c>
      <c r="L7091" t="s">
        <v>24240</v>
      </c>
    </row>
    <row r="7092" spans="1:12" x14ac:dyDescent="0.2">
      <c r="A7092" t="s">
        <v>24241</v>
      </c>
      <c r="B7092" t="s">
        <v>24242</v>
      </c>
      <c r="C7092" t="s">
        <v>24243</v>
      </c>
      <c r="D7092" t="s">
        <v>21</v>
      </c>
      <c r="E7092" t="s">
        <v>16</v>
      </c>
      <c r="F7092">
        <v>28273</v>
      </c>
      <c r="G7092">
        <v>35.121924200000002</v>
      </c>
      <c r="H7092">
        <v>-80.950924400000005</v>
      </c>
      <c r="I7092">
        <v>4</v>
      </c>
      <c r="J7092">
        <v>18</v>
      </c>
      <c r="K7092">
        <v>1</v>
      </c>
      <c r="L7092" t="s">
        <v>1319</v>
      </c>
    </row>
    <row r="7093" spans="1:12" x14ac:dyDescent="0.2">
      <c r="A7093" t="s">
        <v>24244</v>
      </c>
      <c r="B7093" t="s">
        <v>24245</v>
      </c>
      <c r="C7093" t="s">
        <v>24246</v>
      </c>
      <c r="D7093" t="s">
        <v>21</v>
      </c>
      <c r="E7093" t="s">
        <v>16</v>
      </c>
      <c r="F7093">
        <v>28214</v>
      </c>
      <c r="G7093">
        <v>35.257508299999998</v>
      </c>
      <c r="H7093">
        <v>-80.972256200000004</v>
      </c>
      <c r="I7093">
        <v>1</v>
      </c>
      <c r="J7093">
        <v>3</v>
      </c>
      <c r="K7093">
        <v>1</v>
      </c>
    </row>
    <row r="7094" spans="1:12" x14ac:dyDescent="0.2">
      <c r="A7094" t="s">
        <v>24247</v>
      </c>
      <c r="B7094" t="s">
        <v>101</v>
      </c>
      <c r="C7094" t="s">
        <v>24248</v>
      </c>
      <c r="D7094" t="s">
        <v>21</v>
      </c>
      <c r="E7094" t="s">
        <v>16</v>
      </c>
      <c r="F7094">
        <v>28208</v>
      </c>
      <c r="G7094">
        <v>35.234782199999998</v>
      </c>
      <c r="H7094">
        <v>-80.880021900000003</v>
      </c>
      <c r="I7094">
        <v>3</v>
      </c>
      <c r="J7094">
        <v>6</v>
      </c>
      <c r="K7094">
        <v>1</v>
      </c>
      <c r="L7094" t="s">
        <v>2652</v>
      </c>
    </row>
    <row r="7095" spans="1:12" x14ac:dyDescent="0.2">
      <c r="A7095" t="s">
        <v>24249</v>
      </c>
      <c r="B7095" t="s">
        <v>498</v>
      </c>
      <c r="C7095" t="s">
        <v>24250</v>
      </c>
      <c r="D7095" t="s">
        <v>21</v>
      </c>
      <c r="E7095" t="s">
        <v>16</v>
      </c>
      <c r="F7095">
        <v>28277</v>
      </c>
      <c r="G7095">
        <v>35.053130000000003</v>
      </c>
      <c r="H7095">
        <v>-80.849024999999997</v>
      </c>
      <c r="I7095">
        <v>4</v>
      </c>
      <c r="J7095">
        <v>40</v>
      </c>
      <c r="K7095">
        <v>1</v>
      </c>
      <c r="L7095" t="s">
        <v>24251</v>
      </c>
    </row>
    <row r="7096" spans="1:12" x14ac:dyDescent="0.2">
      <c r="A7096" t="s">
        <v>24252</v>
      </c>
      <c r="B7096" t="s">
        <v>24253</v>
      </c>
      <c r="C7096" t="s">
        <v>24254</v>
      </c>
      <c r="D7096" t="s">
        <v>30</v>
      </c>
      <c r="E7096" t="s">
        <v>16</v>
      </c>
      <c r="F7096">
        <v>28056</v>
      </c>
      <c r="G7096">
        <v>35.257379100000001</v>
      </c>
      <c r="H7096">
        <v>-81.110727400000002</v>
      </c>
      <c r="I7096">
        <v>4.5</v>
      </c>
      <c r="J7096">
        <v>3</v>
      </c>
      <c r="K7096">
        <v>1</v>
      </c>
      <c r="L7096" t="s">
        <v>24255</v>
      </c>
    </row>
    <row r="7097" spans="1:12" x14ac:dyDescent="0.2">
      <c r="A7097" t="s">
        <v>24256</v>
      </c>
      <c r="B7097" t="s">
        <v>24257</v>
      </c>
      <c r="C7097" t="s">
        <v>24258</v>
      </c>
      <c r="D7097" t="s">
        <v>30</v>
      </c>
      <c r="E7097" t="s">
        <v>16</v>
      </c>
      <c r="F7097">
        <v>28054</v>
      </c>
      <c r="G7097">
        <v>35.261196400000003</v>
      </c>
      <c r="H7097">
        <v>-81.170216999999994</v>
      </c>
      <c r="I7097">
        <v>2</v>
      </c>
      <c r="J7097">
        <v>4</v>
      </c>
      <c r="K7097">
        <v>0</v>
      </c>
      <c r="L7097" t="s">
        <v>3649</v>
      </c>
    </row>
    <row r="7098" spans="1:12" x14ac:dyDescent="0.2">
      <c r="A7098" t="s">
        <v>24259</v>
      </c>
      <c r="B7098" t="s">
        <v>21408</v>
      </c>
      <c r="C7098" t="s">
        <v>24260</v>
      </c>
      <c r="D7098" t="s">
        <v>39</v>
      </c>
      <c r="E7098" t="s">
        <v>16</v>
      </c>
      <c r="F7098">
        <v>28027</v>
      </c>
      <c r="G7098">
        <v>35.412626099999997</v>
      </c>
      <c r="H7098">
        <v>-80.664445599999993</v>
      </c>
      <c r="I7098">
        <v>2.5</v>
      </c>
      <c r="J7098">
        <v>35</v>
      </c>
      <c r="K7098">
        <v>1</v>
      </c>
      <c r="L7098" t="s">
        <v>9565</v>
      </c>
    </row>
    <row r="7099" spans="1:12" x14ac:dyDescent="0.2">
      <c r="A7099" t="s">
        <v>24261</v>
      </c>
      <c r="B7099" t="s">
        <v>24262</v>
      </c>
      <c r="C7099" t="s">
        <v>560</v>
      </c>
      <c r="D7099" t="s">
        <v>21</v>
      </c>
      <c r="E7099" t="s">
        <v>16</v>
      </c>
      <c r="F7099">
        <v>28227</v>
      </c>
      <c r="G7099">
        <v>35.144776999999998</v>
      </c>
      <c r="H7099">
        <v>-80.734009</v>
      </c>
      <c r="I7099">
        <v>4.5</v>
      </c>
      <c r="J7099">
        <v>12</v>
      </c>
      <c r="K7099">
        <v>1</v>
      </c>
      <c r="L7099" t="s">
        <v>24263</v>
      </c>
    </row>
    <row r="7100" spans="1:12" x14ac:dyDescent="0.2">
      <c r="A7100" t="s">
        <v>24264</v>
      </c>
      <c r="B7100" t="s">
        <v>24265</v>
      </c>
      <c r="C7100" t="s">
        <v>24266</v>
      </c>
      <c r="D7100" t="s">
        <v>21</v>
      </c>
      <c r="E7100" t="s">
        <v>16</v>
      </c>
      <c r="F7100">
        <v>28217</v>
      </c>
      <c r="G7100">
        <v>35.163490400000001</v>
      </c>
      <c r="H7100">
        <v>-80.878725099999997</v>
      </c>
      <c r="I7100">
        <v>2.5</v>
      </c>
      <c r="J7100">
        <v>8</v>
      </c>
      <c r="K7100">
        <v>1</v>
      </c>
      <c r="L7100" t="s">
        <v>24031</v>
      </c>
    </row>
    <row r="7101" spans="1:12" x14ac:dyDescent="0.2">
      <c r="A7101" t="s">
        <v>24267</v>
      </c>
      <c r="B7101" t="s">
        <v>24268</v>
      </c>
      <c r="C7101" t="s">
        <v>24269</v>
      </c>
      <c r="D7101" t="s">
        <v>2557</v>
      </c>
      <c r="E7101" t="s">
        <v>16</v>
      </c>
      <c r="F7101">
        <v>28032</v>
      </c>
      <c r="G7101">
        <v>35.249200000000002</v>
      </c>
      <c r="H7101">
        <v>-81.080465000000004</v>
      </c>
      <c r="I7101">
        <v>4</v>
      </c>
      <c r="J7101">
        <v>6</v>
      </c>
      <c r="K7101">
        <v>0</v>
      </c>
      <c r="L7101" t="s">
        <v>1323</v>
      </c>
    </row>
    <row r="7102" spans="1:12" x14ac:dyDescent="0.2">
      <c r="A7102" t="s">
        <v>24270</v>
      </c>
      <c r="B7102" t="s">
        <v>24271</v>
      </c>
      <c r="C7102" t="s">
        <v>24272</v>
      </c>
      <c r="D7102" t="s">
        <v>30</v>
      </c>
      <c r="E7102" t="s">
        <v>16</v>
      </c>
      <c r="F7102">
        <v>28056</v>
      </c>
      <c r="G7102">
        <v>35.209820100000002</v>
      </c>
      <c r="H7102">
        <v>-81.165038100000004</v>
      </c>
      <c r="I7102">
        <v>4.5</v>
      </c>
      <c r="J7102">
        <v>3</v>
      </c>
      <c r="K7102">
        <v>1</v>
      </c>
      <c r="L7102" t="s">
        <v>24273</v>
      </c>
    </row>
    <row r="7103" spans="1:12" x14ac:dyDescent="0.2">
      <c r="A7103" t="s">
        <v>24274</v>
      </c>
      <c r="B7103" t="s">
        <v>24275</v>
      </c>
      <c r="C7103" t="s">
        <v>24276</v>
      </c>
      <c r="D7103" t="s">
        <v>21</v>
      </c>
      <c r="E7103" t="s">
        <v>16</v>
      </c>
      <c r="F7103">
        <v>28269</v>
      </c>
      <c r="G7103">
        <v>35.365983999999997</v>
      </c>
      <c r="H7103">
        <v>-80.786026000000007</v>
      </c>
      <c r="I7103">
        <v>4.5</v>
      </c>
      <c r="J7103">
        <v>85</v>
      </c>
      <c r="K7103">
        <v>1</v>
      </c>
      <c r="L7103" t="s">
        <v>5317</v>
      </c>
    </row>
    <row r="7104" spans="1:12" x14ac:dyDescent="0.2">
      <c r="A7104" t="s">
        <v>24277</v>
      </c>
      <c r="B7104" t="s">
        <v>11162</v>
      </c>
      <c r="C7104" t="s">
        <v>15259</v>
      </c>
      <c r="D7104" t="s">
        <v>21</v>
      </c>
      <c r="E7104" t="s">
        <v>16</v>
      </c>
      <c r="F7104">
        <v>28273</v>
      </c>
      <c r="G7104">
        <v>35.120503900000003</v>
      </c>
      <c r="H7104">
        <v>-80.949078</v>
      </c>
      <c r="I7104">
        <v>4</v>
      </c>
      <c r="J7104">
        <v>31</v>
      </c>
      <c r="K7104">
        <v>1</v>
      </c>
      <c r="L7104" t="s">
        <v>24278</v>
      </c>
    </row>
    <row r="7105" spans="1:12" x14ac:dyDescent="0.2">
      <c r="A7105" t="s">
        <v>24279</v>
      </c>
      <c r="B7105" t="s">
        <v>24280</v>
      </c>
      <c r="C7105" t="s">
        <v>24281</v>
      </c>
      <c r="D7105" t="s">
        <v>15</v>
      </c>
      <c r="E7105" t="s">
        <v>16</v>
      </c>
      <c r="F7105">
        <v>28031</v>
      </c>
      <c r="G7105">
        <v>35.46002</v>
      </c>
      <c r="H7105">
        <v>-80.849801999999997</v>
      </c>
      <c r="I7105">
        <v>3</v>
      </c>
      <c r="J7105">
        <v>7</v>
      </c>
      <c r="K7105">
        <v>1</v>
      </c>
      <c r="L7105" t="s">
        <v>24282</v>
      </c>
    </row>
    <row r="7106" spans="1:12" x14ac:dyDescent="0.2">
      <c r="A7106" t="s">
        <v>24283</v>
      </c>
      <c r="B7106" t="s">
        <v>24284</v>
      </c>
      <c r="C7106" t="s">
        <v>24285</v>
      </c>
      <c r="D7106" t="s">
        <v>21</v>
      </c>
      <c r="E7106" t="s">
        <v>16</v>
      </c>
      <c r="F7106">
        <v>28212</v>
      </c>
      <c r="G7106">
        <v>35.173290399999999</v>
      </c>
      <c r="H7106">
        <v>-80.747900599999994</v>
      </c>
      <c r="I7106">
        <v>3.5</v>
      </c>
      <c r="J7106">
        <v>8</v>
      </c>
      <c r="K7106">
        <v>1</v>
      </c>
      <c r="L7106" t="s">
        <v>24286</v>
      </c>
    </row>
    <row r="7107" spans="1:12" x14ac:dyDescent="0.2">
      <c r="A7107" t="s">
        <v>24287</v>
      </c>
      <c r="B7107" t="s">
        <v>3508</v>
      </c>
      <c r="C7107" t="s">
        <v>24288</v>
      </c>
      <c r="D7107" t="s">
        <v>21</v>
      </c>
      <c r="E7107" t="s">
        <v>16</v>
      </c>
      <c r="F7107">
        <v>28277</v>
      </c>
      <c r="G7107">
        <v>35.034053138700003</v>
      </c>
      <c r="H7107">
        <v>-80.808128157699997</v>
      </c>
      <c r="I7107">
        <v>2</v>
      </c>
      <c r="J7107">
        <v>11</v>
      </c>
      <c r="K7107">
        <v>1</v>
      </c>
      <c r="L7107" t="s">
        <v>24289</v>
      </c>
    </row>
    <row r="7108" spans="1:12" x14ac:dyDescent="0.2">
      <c r="A7108" t="s">
        <v>24290</v>
      </c>
      <c r="B7108" t="s">
        <v>24291</v>
      </c>
      <c r="C7108" t="s">
        <v>24292</v>
      </c>
      <c r="D7108" t="s">
        <v>643</v>
      </c>
      <c r="E7108" t="s">
        <v>16</v>
      </c>
      <c r="F7108">
        <v>28079</v>
      </c>
      <c r="G7108">
        <v>35.106712999999999</v>
      </c>
      <c r="H7108">
        <v>-80.573272000000003</v>
      </c>
      <c r="I7108">
        <v>2</v>
      </c>
      <c r="J7108">
        <v>9</v>
      </c>
      <c r="K7108">
        <v>1</v>
      </c>
      <c r="L7108" t="s">
        <v>24293</v>
      </c>
    </row>
    <row r="7109" spans="1:12" x14ac:dyDescent="0.2">
      <c r="A7109" t="s">
        <v>24294</v>
      </c>
      <c r="B7109" t="s">
        <v>24295</v>
      </c>
      <c r="C7109" t="s">
        <v>24296</v>
      </c>
      <c r="D7109" t="s">
        <v>21</v>
      </c>
      <c r="E7109" t="s">
        <v>16</v>
      </c>
      <c r="F7109">
        <v>28270</v>
      </c>
      <c r="G7109">
        <v>35.0850189919</v>
      </c>
      <c r="H7109">
        <v>-80.740474685999999</v>
      </c>
      <c r="I7109">
        <v>5</v>
      </c>
      <c r="J7109">
        <v>8</v>
      </c>
      <c r="K7109">
        <v>1</v>
      </c>
      <c r="L7109" t="s">
        <v>3345</v>
      </c>
    </row>
    <row r="7110" spans="1:12" x14ac:dyDescent="0.2">
      <c r="A7110" t="s">
        <v>24297</v>
      </c>
      <c r="B7110" t="s">
        <v>24298</v>
      </c>
      <c r="C7110" t="s">
        <v>24299</v>
      </c>
      <c r="D7110" t="s">
        <v>21</v>
      </c>
      <c r="E7110" t="s">
        <v>16</v>
      </c>
      <c r="F7110">
        <v>28277</v>
      </c>
      <c r="G7110">
        <v>35.059170000000002</v>
      </c>
      <c r="H7110">
        <v>-80.849810000000005</v>
      </c>
      <c r="I7110">
        <v>4.5</v>
      </c>
      <c r="J7110">
        <v>19</v>
      </c>
      <c r="K7110">
        <v>1</v>
      </c>
      <c r="L7110" t="s">
        <v>24300</v>
      </c>
    </row>
    <row r="7111" spans="1:12" x14ac:dyDescent="0.2">
      <c r="A7111" t="s">
        <v>24301</v>
      </c>
      <c r="B7111" t="s">
        <v>24302</v>
      </c>
      <c r="D7111" t="s">
        <v>21</v>
      </c>
      <c r="E7111" t="s">
        <v>16</v>
      </c>
      <c r="F7111">
        <v>28202</v>
      </c>
      <c r="G7111">
        <v>35.227607727100001</v>
      </c>
      <c r="H7111">
        <v>-80.843757629400002</v>
      </c>
      <c r="I7111">
        <v>3.5</v>
      </c>
      <c r="J7111">
        <v>3</v>
      </c>
      <c r="K7111">
        <v>1</v>
      </c>
      <c r="L7111" t="s">
        <v>24303</v>
      </c>
    </row>
    <row r="7112" spans="1:12" x14ac:dyDescent="0.2">
      <c r="A7112" t="s">
        <v>24304</v>
      </c>
      <c r="B7112" t="s">
        <v>24305</v>
      </c>
      <c r="C7112" t="s">
        <v>24306</v>
      </c>
      <c r="D7112" t="s">
        <v>21</v>
      </c>
      <c r="E7112" t="s">
        <v>16</v>
      </c>
      <c r="F7112">
        <v>28277</v>
      </c>
      <c r="G7112">
        <v>35.030967199999999</v>
      </c>
      <c r="H7112">
        <v>-80.807485799999995</v>
      </c>
      <c r="I7112">
        <v>4</v>
      </c>
      <c r="J7112">
        <v>17</v>
      </c>
      <c r="K7112">
        <v>1</v>
      </c>
      <c r="L7112" t="s">
        <v>24307</v>
      </c>
    </row>
    <row r="7113" spans="1:12" x14ac:dyDescent="0.2">
      <c r="A7113" t="s">
        <v>24308</v>
      </c>
      <c r="B7113" t="s">
        <v>345</v>
      </c>
      <c r="C7113" t="s">
        <v>24309</v>
      </c>
      <c r="D7113" t="s">
        <v>26</v>
      </c>
      <c r="E7113" t="s">
        <v>16</v>
      </c>
      <c r="F7113">
        <v>28078</v>
      </c>
      <c r="G7113">
        <v>35.406267499999998</v>
      </c>
      <c r="H7113">
        <v>-80.864353399999999</v>
      </c>
      <c r="I7113">
        <v>3</v>
      </c>
      <c r="J7113">
        <v>22</v>
      </c>
      <c r="K7113">
        <v>1</v>
      </c>
      <c r="L7113" t="s">
        <v>10700</v>
      </c>
    </row>
    <row r="7114" spans="1:12" x14ac:dyDescent="0.2">
      <c r="A7114" t="s">
        <v>24310</v>
      </c>
      <c r="B7114" t="s">
        <v>24311</v>
      </c>
      <c r="C7114" t="s">
        <v>7859</v>
      </c>
      <c r="D7114" t="s">
        <v>21</v>
      </c>
      <c r="E7114" t="s">
        <v>16</v>
      </c>
      <c r="F7114">
        <v>28202</v>
      </c>
      <c r="G7114">
        <v>35.232829000000002</v>
      </c>
      <c r="H7114">
        <v>-80.848562999999999</v>
      </c>
      <c r="I7114">
        <v>3</v>
      </c>
      <c r="J7114">
        <v>3</v>
      </c>
      <c r="K7114">
        <v>0</v>
      </c>
      <c r="L7114" t="s">
        <v>24312</v>
      </c>
    </row>
    <row r="7115" spans="1:12" x14ac:dyDescent="0.2">
      <c r="A7115" t="s">
        <v>24313</v>
      </c>
      <c r="B7115" t="s">
        <v>24314</v>
      </c>
      <c r="C7115" t="s">
        <v>24315</v>
      </c>
      <c r="D7115" t="s">
        <v>21</v>
      </c>
      <c r="E7115" t="s">
        <v>16</v>
      </c>
      <c r="F7115">
        <v>28203</v>
      </c>
      <c r="G7115">
        <v>35.199069199999997</v>
      </c>
      <c r="H7115">
        <v>-80.852525400000005</v>
      </c>
      <c r="I7115">
        <v>4.5</v>
      </c>
      <c r="J7115">
        <v>199</v>
      </c>
      <c r="K7115">
        <v>1</v>
      </c>
      <c r="L7115" t="s">
        <v>24316</v>
      </c>
    </row>
    <row r="7116" spans="1:12" x14ac:dyDescent="0.2">
      <c r="A7116" t="s">
        <v>24317</v>
      </c>
      <c r="B7116" t="s">
        <v>24318</v>
      </c>
      <c r="C7116" t="s">
        <v>24319</v>
      </c>
      <c r="D7116" t="s">
        <v>21</v>
      </c>
      <c r="E7116" t="s">
        <v>16</v>
      </c>
      <c r="F7116">
        <v>28273</v>
      </c>
      <c r="G7116">
        <v>35.138694000000001</v>
      </c>
      <c r="H7116">
        <v>-80.932815000000005</v>
      </c>
      <c r="I7116">
        <v>4</v>
      </c>
      <c r="J7116">
        <v>11</v>
      </c>
      <c r="K7116">
        <v>1</v>
      </c>
      <c r="L7116" t="s">
        <v>24320</v>
      </c>
    </row>
    <row r="7117" spans="1:12" x14ac:dyDescent="0.2">
      <c r="A7117" t="s">
        <v>24321</v>
      </c>
      <c r="B7117" t="s">
        <v>24322</v>
      </c>
      <c r="C7117" t="s">
        <v>24323</v>
      </c>
      <c r="D7117" t="s">
        <v>21</v>
      </c>
      <c r="E7117" t="s">
        <v>16</v>
      </c>
      <c r="F7117">
        <v>28262</v>
      </c>
      <c r="G7117">
        <v>35.337242199999999</v>
      </c>
      <c r="H7117">
        <v>-80.7092703</v>
      </c>
      <c r="I7117">
        <v>4</v>
      </c>
      <c r="J7117">
        <v>18</v>
      </c>
      <c r="K7117">
        <v>1</v>
      </c>
      <c r="L7117" t="s">
        <v>24324</v>
      </c>
    </row>
    <row r="7118" spans="1:12" x14ac:dyDescent="0.2">
      <c r="A7118" t="s">
        <v>24325</v>
      </c>
      <c r="B7118" t="s">
        <v>24326</v>
      </c>
      <c r="C7118" t="s">
        <v>24327</v>
      </c>
      <c r="D7118" t="s">
        <v>697</v>
      </c>
      <c r="E7118" t="s">
        <v>16</v>
      </c>
      <c r="F7118">
        <v>28037</v>
      </c>
      <c r="G7118">
        <v>35.484164999999997</v>
      </c>
      <c r="H7118">
        <v>-80.996909000000002</v>
      </c>
      <c r="I7118">
        <v>4.5</v>
      </c>
      <c r="J7118">
        <v>7</v>
      </c>
      <c r="K7118">
        <v>1</v>
      </c>
      <c r="L7118" t="s">
        <v>24328</v>
      </c>
    </row>
    <row r="7119" spans="1:12" x14ac:dyDescent="0.2">
      <c r="A7119" t="s">
        <v>24329</v>
      </c>
      <c r="B7119" t="s">
        <v>6466</v>
      </c>
      <c r="C7119" t="s">
        <v>24330</v>
      </c>
      <c r="D7119" t="s">
        <v>21</v>
      </c>
      <c r="E7119" t="s">
        <v>16</v>
      </c>
      <c r="F7119">
        <v>28262</v>
      </c>
      <c r="G7119">
        <v>35.291615399999998</v>
      </c>
      <c r="H7119">
        <v>-80.7610186</v>
      </c>
      <c r="I7119">
        <v>3.5</v>
      </c>
      <c r="J7119">
        <v>19</v>
      </c>
      <c r="K7119">
        <v>1</v>
      </c>
      <c r="L7119" t="s">
        <v>1394</v>
      </c>
    </row>
    <row r="7120" spans="1:12" x14ac:dyDescent="0.2">
      <c r="A7120" t="s">
        <v>24331</v>
      </c>
      <c r="B7120" t="s">
        <v>24332</v>
      </c>
      <c r="C7120" t="s">
        <v>21845</v>
      </c>
      <c r="D7120" t="s">
        <v>21</v>
      </c>
      <c r="E7120" t="s">
        <v>16</v>
      </c>
      <c r="F7120">
        <v>28202</v>
      </c>
      <c r="G7120">
        <v>35.228578184100002</v>
      </c>
      <c r="H7120">
        <v>-80.842453766999995</v>
      </c>
      <c r="I7120">
        <v>3.5</v>
      </c>
      <c r="J7120">
        <v>63</v>
      </c>
      <c r="K7120">
        <v>1</v>
      </c>
      <c r="L7120" t="s">
        <v>22434</v>
      </c>
    </row>
    <row r="7121" spans="1:12" x14ac:dyDescent="0.2">
      <c r="A7121" t="s">
        <v>24333</v>
      </c>
      <c r="B7121" t="s">
        <v>24334</v>
      </c>
      <c r="C7121" t="s">
        <v>15188</v>
      </c>
      <c r="D7121" t="s">
        <v>21</v>
      </c>
      <c r="E7121" t="s">
        <v>16</v>
      </c>
      <c r="F7121">
        <v>28209</v>
      </c>
      <c r="G7121">
        <v>35.174878</v>
      </c>
      <c r="H7121">
        <v>-80.8487449</v>
      </c>
      <c r="I7121">
        <v>3</v>
      </c>
      <c r="J7121">
        <v>17</v>
      </c>
      <c r="K7121">
        <v>1</v>
      </c>
      <c r="L7121" t="s">
        <v>23473</v>
      </c>
    </row>
    <row r="7122" spans="1:12" x14ac:dyDescent="0.2">
      <c r="A7122" t="s">
        <v>24335</v>
      </c>
      <c r="B7122" t="s">
        <v>2246</v>
      </c>
      <c r="C7122" t="s">
        <v>24336</v>
      </c>
      <c r="D7122" t="s">
        <v>39</v>
      </c>
      <c r="E7122" t="s">
        <v>16</v>
      </c>
      <c r="F7122">
        <v>28027</v>
      </c>
      <c r="G7122">
        <v>35.413347100000003</v>
      </c>
      <c r="H7122">
        <v>-80.662763714799993</v>
      </c>
      <c r="I7122">
        <v>4.5</v>
      </c>
      <c r="J7122">
        <v>3</v>
      </c>
      <c r="K7122">
        <v>1</v>
      </c>
      <c r="L7122" t="s">
        <v>1173</v>
      </c>
    </row>
    <row r="7123" spans="1:12" x14ac:dyDescent="0.2">
      <c r="A7123" t="s">
        <v>24337</v>
      </c>
      <c r="B7123" t="s">
        <v>24338</v>
      </c>
      <c r="C7123" t="s">
        <v>24339</v>
      </c>
      <c r="D7123" t="s">
        <v>21</v>
      </c>
      <c r="E7123" t="s">
        <v>16</v>
      </c>
      <c r="F7123">
        <v>28208</v>
      </c>
      <c r="G7123">
        <v>35.224936999999997</v>
      </c>
      <c r="H7123">
        <v>-80.876494600000001</v>
      </c>
      <c r="I7123">
        <v>4</v>
      </c>
      <c r="J7123">
        <v>13</v>
      </c>
      <c r="K7123">
        <v>1</v>
      </c>
      <c r="L7123" t="s">
        <v>24340</v>
      </c>
    </row>
    <row r="7124" spans="1:12" x14ac:dyDescent="0.2">
      <c r="A7124" t="s">
        <v>24341</v>
      </c>
      <c r="B7124" t="s">
        <v>13593</v>
      </c>
      <c r="C7124" t="s">
        <v>24342</v>
      </c>
      <c r="D7124" t="s">
        <v>21</v>
      </c>
      <c r="E7124" t="s">
        <v>16</v>
      </c>
      <c r="F7124">
        <v>28227</v>
      </c>
      <c r="G7124">
        <v>35.212206899999998</v>
      </c>
      <c r="H7124">
        <v>-80.690468199999998</v>
      </c>
      <c r="I7124">
        <v>2</v>
      </c>
      <c r="J7124">
        <v>7</v>
      </c>
      <c r="K7124">
        <v>1</v>
      </c>
      <c r="L7124" t="s">
        <v>5827</v>
      </c>
    </row>
    <row r="7125" spans="1:12" x14ac:dyDescent="0.2">
      <c r="A7125" t="s">
        <v>24343</v>
      </c>
      <c r="B7125" t="s">
        <v>24344</v>
      </c>
      <c r="C7125" t="s">
        <v>24345</v>
      </c>
      <c r="D7125" t="s">
        <v>15</v>
      </c>
      <c r="E7125" t="s">
        <v>16</v>
      </c>
      <c r="F7125">
        <v>28031</v>
      </c>
      <c r="G7125">
        <v>35.481292000000003</v>
      </c>
      <c r="H7125">
        <v>-80.884399999999999</v>
      </c>
      <c r="I7125">
        <v>3</v>
      </c>
      <c r="J7125">
        <v>3</v>
      </c>
      <c r="K7125">
        <v>0</v>
      </c>
      <c r="L7125" t="s">
        <v>1547</v>
      </c>
    </row>
    <row r="7126" spans="1:12" x14ac:dyDescent="0.2">
      <c r="A7126" t="s">
        <v>24346</v>
      </c>
      <c r="B7126" t="s">
        <v>24347</v>
      </c>
      <c r="C7126" t="s">
        <v>24348</v>
      </c>
      <c r="D7126" t="s">
        <v>21</v>
      </c>
      <c r="E7126" t="s">
        <v>16</v>
      </c>
      <c r="F7126">
        <v>28262</v>
      </c>
      <c r="G7126">
        <v>35.308471599999997</v>
      </c>
      <c r="H7126">
        <v>-80.749632500000004</v>
      </c>
      <c r="I7126">
        <v>4</v>
      </c>
      <c r="J7126">
        <v>7</v>
      </c>
      <c r="K7126">
        <v>1</v>
      </c>
      <c r="L7126" t="s">
        <v>16166</v>
      </c>
    </row>
    <row r="7127" spans="1:12" x14ac:dyDescent="0.2">
      <c r="A7127" t="s">
        <v>24349</v>
      </c>
      <c r="B7127" t="s">
        <v>758</v>
      </c>
      <c r="C7127" t="s">
        <v>24350</v>
      </c>
      <c r="D7127" t="s">
        <v>39</v>
      </c>
      <c r="E7127" t="s">
        <v>16</v>
      </c>
      <c r="F7127">
        <v>28027</v>
      </c>
      <c r="G7127">
        <v>35.367016884999998</v>
      </c>
      <c r="H7127">
        <v>-80.710153731899993</v>
      </c>
      <c r="I7127">
        <v>1.5</v>
      </c>
      <c r="J7127">
        <v>11</v>
      </c>
      <c r="K7127">
        <v>1</v>
      </c>
      <c r="L7127" t="s">
        <v>24351</v>
      </c>
    </row>
    <row r="7128" spans="1:12" x14ac:dyDescent="0.2">
      <c r="A7128" t="s">
        <v>24352</v>
      </c>
      <c r="B7128" t="s">
        <v>24353</v>
      </c>
      <c r="C7128" t="s">
        <v>24354</v>
      </c>
      <c r="D7128" t="s">
        <v>15</v>
      </c>
      <c r="E7128" t="s">
        <v>16</v>
      </c>
      <c r="F7128">
        <v>28031</v>
      </c>
      <c r="G7128">
        <v>35.4789526</v>
      </c>
      <c r="H7128">
        <v>-80.889548899999994</v>
      </c>
      <c r="I7128">
        <v>5</v>
      </c>
      <c r="J7128">
        <v>4</v>
      </c>
      <c r="K7128">
        <v>1</v>
      </c>
      <c r="L7128" t="s">
        <v>19294</v>
      </c>
    </row>
    <row r="7129" spans="1:12" x14ac:dyDescent="0.2">
      <c r="A7129" t="s">
        <v>24355</v>
      </c>
      <c r="B7129" t="s">
        <v>24356</v>
      </c>
      <c r="C7129" t="s">
        <v>24357</v>
      </c>
      <c r="D7129" t="s">
        <v>39</v>
      </c>
      <c r="E7129" t="s">
        <v>16</v>
      </c>
      <c r="F7129">
        <v>28025</v>
      </c>
      <c r="G7129">
        <v>35.384771200000003</v>
      </c>
      <c r="H7129">
        <v>-80.582671500000004</v>
      </c>
      <c r="I7129">
        <v>5</v>
      </c>
      <c r="J7129">
        <v>7</v>
      </c>
      <c r="K7129">
        <v>1</v>
      </c>
      <c r="L7129" t="s">
        <v>10715</v>
      </c>
    </row>
    <row r="7130" spans="1:12" x14ac:dyDescent="0.2">
      <c r="A7130" t="s">
        <v>24358</v>
      </c>
      <c r="B7130" t="s">
        <v>24359</v>
      </c>
      <c r="C7130" t="s">
        <v>24360</v>
      </c>
      <c r="D7130" t="s">
        <v>21</v>
      </c>
      <c r="E7130" t="s">
        <v>16</v>
      </c>
      <c r="F7130">
        <v>28273</v>
      </c>
      <c r="G7130">
        <v>35.098137937200001</v>
      </c>
      <c r="H7130">
        <v>-80.987476631999996</v>
      </c>
      <c r="I7130">
        <v>3.5</v>
      </c>
      <c r="J7130">
        <v>9</v>
      </c>
      <c r="K7130">
        <v>0</v>
      </c>
      <c r="L7130" t="s">
        <v>24361</v>
      </c>
    </row>
    <row r="7131" spans="1:12" x14ac:dyDescent="0.2">
      <c r="A7131" t="s">
        <v>24362</v>
      </c>
      <c r="B7131" t="s">
        <v>24363</v>
      </c>
      <c r="C7131" t="s">
        <v>24364</v>
      </c>
      <c r="D7131" t="s">
        <v>30</v>
      </c>
      <c r="E7131" t="s">
        <v>16</v>
      </c>
      <c r="F7131">
        <v>28054</v>
      </c>
      <c r="G7131">
        <v>35.268190599999997</v>
      </c>
      <c r="H7131">
        <v>-81.138524000000004</v>
      </c>
      <c r="I7131">
        <v>5</v>
      </c>
      <c r="J7131">
        <v>4</v>
      </c>
      <c r="K7131">
        <v>1</v>
      </c>
      <c r="L7131" t="s">
        <v>24365</v>
      </c>
    </row>
    <row r="7132" spans="1:12" x14ac:dyDescent="0.2">
      <c r="A7132" t="s">
        <v>24366</v>
      </c>
      <c r="B7132" t="s">
        <v>24367</v>
      </c>
      <c r="C7132" t="s">
        <v>24368</v>
      </c>
      <c r="D7132" t="s">
        <v>21</v>
      </c>
      <c r="E7132" t="s">
        <v>16</v>
      </c>
      <c r="F7132">
        <v>28207</v>
      </c>
      <c r="G7132">
        <v>35.186599200000003</v>
      </c>
      <c r="H7132">
        <v>-80.8220563</v>
      </c>
      <c r="I7132">
        <v>3.5</v>
      </c>
      <c r="J7132">
        <v>57</v>
      </c>
      <c r="K7132">
        <v>1</v>
      </c>
      <c r="L7132" t="s">
        <v>24369</v>
      </c>
    </row>
    <row r="7133" spans="1:12" x14ac:dyDescent="0.2">
      <c r="A7133" t="s">
        <v>24370</v>
      </c>
      <c r="B7133" t="s">
        <v>24371</v>
      </c>
      <c r="C7133" t="s">
        <v>24372</v>
      </c>
      <c r="D7133" t="s">
        <v>21</v>
      </c>
      <c r="E7133" t="s">
        <v>16</v>
      </c>
      <c r="F7133">
        <v>28205</v>
      </c>
      <c r="G7133">
        <v>35.217816084600003</v>
      </c>
      <c r="H7133">
        <v>-80.810141041899996</v>
      </c>
      <c r="I7133">
        <v>5</v>
      </c>
      <c r="J7133">
        <v>5</v>
      </c>
      <c r="K7133">
        <v>0</v>
      </c>
      <c r="L7133" t="s">
        <v>188</v>
      </c>
    </row>
    <row r="7134" spans="1:12" x14ac:dyDescent="0.2">
      <c r="A7134" t="s">
        <v>24373</v>
      </c>
      <c r="B7134" t="s">
        <v>24374</v>
      </c>
      <c r="C7134" t="s">
        <v>24375</v>
      </c>
      <c r="D7134" t="s">
        <v>39</v>
      </c>
      <c r="E7134" t="s">
        <v>16</v>
      </c>
      <c r="F7134">
        <v>28025</v>
      </c>
      <c r="G7134">
        <v>35.370645099999997</v>
      </c>
      <c r="H7134">
        <v>-80.548119099999994</v>
      </c>
      <c r="I7134">
        <v>3.5</v>
      </c>
      <c r="J7134">
        <v>70</v>
      </c>
      <c r="K7134">
        <v>1</v>
      </c>
      <c r="L7134" t="s">
        <v>971</v>
      </c>
    </row>
    <row r="7135" spans="1:12" x14ac:dyDescent="0.2">
      <c r="A7135" t="s">
        <v>24376</v>
      </c>
      <c r="B7135" t="s">
        <v>24377</v>
      </c>
      <c r="C7135" t="s">
        <v>24378</v>
      </c>
      <c r="D7135" t="s">
        <v>21</v>
      </c>
      <c r="E7135" t="s">
        <v>16</v>
      </c>
      <c r="F7135">
        <v>28273</v>
      </c>
      <c r="G7135">
        <v>35.118096299999998</v>
      </c>
      <c r="H7135">
        <v>-80.907328399999997</v>
      </c>
      <c r="I7135">
        <v>5</v>
      </c>
      <c r="J7135">
        <v>4</v>
      </c>
      <c r="K7135">
        <v>1</v>
      </c>
      <c r="L7135" t="s">
        <v>24379</v>
      </c>
    </row>
    <row r="7136" spans="1:12" x14ac:dyDescent="0.2">
      <c r="A7136" t="s">
        <v>24380</v>
      </c>
      <c r="B7136" t="s">
        <v>18015</v>
      </c>
      <c r="C7136" t="s">
        <v>24381</v>
      </c>
      <c r="D7136" t="s">
        <v>167</v>
      </c>
      <c r="E7136" t="s">
        <v>16</v>
      </c>
      <c r="F7136">
        <v>28075</v>
      </c>
      <c r="G7136">
        <v>35.315978768500003</v>
      </c>
      <c r="H7136">
        <v>-80.673936979199993</v>
      </c>
      <c r="I7136">
        <v>3.5</v>
      </c>
      <c r="J7136">
        <v>70</v>
      </c>
      <c r="K7136">
        <v>1</v>
      </c>
      <c r="L7136" t="s">
        <v>24382</v>
      </c>
    </row>
    <row r="7137" spans="1:12" x14ac:dyDescent="0.2">
      <c r="A7137" t="s">
        <v>24383</v>
      </c>
      <c r="B7137" t="s">
        <v>24384</v>
      </c>
      <c r="C7137" t="s">
        <v>24385</v>
      </c>
      <c r="D7137" t="s">
        <v>21</v>
      </c>
      <c r="E7137" t="s">
        <v>16</v>
      </c>
      <c r="F7137">
        <v>28208</v>
      </c>
      <c r="G7137">
        <v>35.237309099999997</v>
      </c>
      <c r="H7137">
        <v>-80.910655199999994</v>
      </c>
      <c r="I7137">
        <v>3</v>
      </c>
      <c r="J7137">
        <v>5</v>
      </c>
      <c r="K7137">
        <v>1</v>
      </c>
      <c r="L7137" t="s">
        <v>24386</v>
      </c>
    </row>
    <row r="7138" spans="1:12" x14ac:dyDescent="0.2">
      <c r="A7138" t="s">
        <v>24387</v>
      </c>
      <c r="B7138" t="s">
        <v>24388</v>
      </c>
      <c r="C7138" t="s">
        <v>24389</v>
      </c>
      <c r="D7138" t="s">
        <v>135</v>
      </c>
      <c r="E7138" t="s">
        <v>16</v>
      </c>
      <c r="F7138">
        <v>28105</v>
      </c>
      <c r="G7138">
        <v>35.085813000000002</v>
      </c>
      <c r="H7138">
        <v>-80.732170999999994</v>
      </c>
      <c r="I7138">
        <v>3</v>
      </c>
      <c r="J7138">
        <v>17</v>
      </c>
      <c r="K7138">
        <v>0</v>
      </c>
      <c r="L7138" t="s">
        <v>24390</v>
      </c>
    </row>
    <row r="7139" spans="1:12" x14ac:dyDescent="0.2">
      <c r="A7139" t="s">
        <v>24391</v>
      </c>
      <c r="B7139" t="s">
        <v>24392</v>
      </c>
      <c r="C7139" t="s">
        <v>24393</v>
      </c>
      <c r="D7139" t="s">
        <v>21</v>
      </c>
      <c r="E7139" t="s">
        <v>16</v>
      </c>
      <c r="F7139">
        <v>28213</v>
      </c>
      <c r="G7139">
        <v>35.258699013099999</v>
      </c>
      <c r="H7139">
        <v>-80.785958245399996</v>
      </c>
      <c r="I7139">
        <v>3</v>
      </c>
      <c r="J7139">
        <v>5</v>
      </c>
      <c r="K7139">
        <v>1</v>
      </c>
      <c r="L7139" t="s">
        <v>2905</v>
      </c>
    </row>
    <row r="7140" spans="1:12" x14ac:dyDescent="0.2">
      <c r="A7140" t="s">
        <v>24394</v>
      </c>
      <c r="B7140" t="s">
        <v>24395</v>
      </c>
      <c r="C7140" t="s">
        <v>24396</v>
      </c>
      <c r="D7140" t="s">
        <v>21</v>
      </c>
      <c r="E7140" t="s">
        <v>16</v>
      </c>
      <c r="F7140">
        <v>28203</v>
      </c>
      <c r="G7140">
        <v>35.2131945</v>
      </c>
      <c r="H7140">
        <v>-80.859024199999993</v>
      </c>
      <c r="I7140">
        <v>4</v>
      </c>
      <c r="J7140">
        <v>175</v>
      </c>
      <c r="K7140">
        <v>1</v>
      </c>
      <c r="L7140" t="s">
        <v>24397</v>
      </c>
    </row>
    <row r="7141" spans="1:12" x14ac:dyDescent="0.2">
      <c r="A7141" t="s">
        <v>24398</v>
      </c>
      <c r="B7141" t="s">
        <v>15908</v>
      </c>
      <c r="C7141" t="s">
        <v>12841</v>
      </c>
      <c r="D7141" t="s">
        <v>39</v>
      </c>
      <c r="E7141" t="s">
        <v>16</v>
      </c>
      <c r="F7141">
        <v>28027</v>
      </c>
      <c r="G7141">
        <v>35.415845300000001</v>
      </c>
      <c r="H7141">
        <v>-80.676741800000002</v>
      </c>
      <c r="I7141">
        <v>3.5</v>
      </c>
      <c r="J7141">
        <v>23</v>
      </c>
      <c r="K7141">
        <v>0</v>
      </c>
      <c r="L7141" t="s">
        <v>24399</v>
      </c>
    </row>
    <row r="7142" spans="1:12" x14ac:dyDescent="0.2">
      <c r="A7142" t="s">
        <v>24400</v>
      </c>
      <c r="B7142" t="s">
        <v>6831</v>
      </c>
      <c r="C7142" t="s">
        <v>24401</v>
      </c>
      <c r="D7142" t="s">
        <v>21</v>
      </c>
      <c r="E7142" t="s">
        <v>16</v>
      </c>
      <c r="F7142">
        <v>28262</v>
      </c>
      <c r="G7142">
        <v>35.293795000000003</v>
      </c>
      <c r="H7142">
        <v>-80.751004399999999</v>
      </c>
      <c r="I7142">
        <v>2.5</v>
      </c>
      <c r="J7142">
        <v>36</v>
      </c>
      <c r="K7142">
        <v>1</v>
      </c>
      <c r="L7142" t="s">
        <v>24402</v>
      </c>
    </row>
    <row r="7143" spans="1:12" x14ac:dyDescent="0.2">
      <c r="A7143" t="s">
        <v>24403</v>
      </c>
      <c r="B7143" t="s">
        <v>24404</v>
      </c>
      <c r="C7143" t="s">
        <v>24405</v>
      </c>
      <c r="D7143" t="s">
        <v>21</v>
      </c>
      <c r="E7143" t="s">
        <v>16</v>
      </c>
      <c r="F7143">
        <v>28269</v>
      </c>
      <c r="G7143">
        <v>35.332968999999999</v>
      </c>
      <c r="H7143">
        <v>-80.809680999999998</v>
      </c>
      <c r="I7143">
        <v>3.5</v>
      </c>
      <c r="J7143">
        <v>3</v>
      </c>
      <c r="K7143">
        <v>1</v>
      </c>
      <c r="L7143" t="s">
        <v>8578</v>
      </c>
    </row>
    <row r="7144" spans="1:12" x14ac:dyDescent="0.2">
      <c r="A7144" t="s">
        <v>24406</v>
      </c>
      <c r="B7144" t="s">
        <v>24407</v>
      </c>
      <c r="C7144" t="s">
        <v>24408</v>
      </c>
      <c r="D7144" t="s">
        <v>21</v>
      </c>
      <c r="E7144" t="s">
        <v>16</v>
      </c>
      <c r="F7144">
        <v>28209</v>
      </c>
      <c r="G7144">
        <v>35.174409599999997</v>
      </c>
      <c r="H7144">
        <v>-80.839465599999997</v>
      </c>
      <c r="I7144">
        <v>4</v>
      </c>
      <c r="J7144">
        <v>36</v>
      </c>
      <c r="K7144">
        <v>1</v>
      </c>
      <c r="L7144" t="s">
        <v>287</v>
      </c>
    </row>
    <row r="7145" spans="1:12" x14ac:dyDescent="0.2">
      <c r="A7145" t="s">
        <v>24409</v>
      </c>
      <c r="B7145" t="s">
        <v>24410</v>
      </c>
      <c r="C7145" t="s">
        <v>24411</v>
      </c>
      <c r="D7145" t="s">
        <v>21</v>
      </c>
      <c r="E7145" t="s">
        <v>16</v>
      </c>
      <c r="F7145">
        <v>28277</v>
      </c>
      <c r="G7145">
        <v>35.027231141199998</v>
      </c>
      <c r="H7145">
        <v>-80.839199423799997</v>
      </c>
      <c r="I7145">
        <v>4.5</v>
      </c>
      <c r="J7145">
        <v>25</v>
      </c>
      <c r="K7145">
        <v>1</v>
      </c>
      <c r="L7145" t="s">
        <v>24412</v>
      </c>
    </row>
    <row r="7146" spans="1:12" x14ac:dyDescent="0.2">
      <c r="A7146" t="s">
        <v>24413</v>
      </c>
      <c r="B7146" t="s">
        <v>4064</v>
      </c>
      <c r="C7146" t="s">
        <v>13560</v>
      </c>
      <c r="D7146" t="s">
        <v>26</v>
      </c>
      <c r="E7146" t="s">
        <v>16</v>
      </c>
      <c r="F7146">
        <v>28078</v>
      </c>
      <c r="G7146">
        <v>35.444881100000003</v>
      </c>
      <c r="H7146">
        <v>-80.876996000000005</v>
      </c>
      <c r="I7146">
        <v>4.5</v>
      </c>
      <c r="J7146">
        <v>10</v>
      </c>
      <c r="K7146">
        <v>1</v>
      </c>
      <c r="L7146" t="s">
        <v>24414</v>
      </c>
    </row>
    <row r="7147" spans="1:12" x14ac:dyDescent="0.2">
      <c r="A7147" t="s">
        <v>24415</v>
      </c>
      <c r="B7147" t="s">
        <v>4532</v>
      </c>
      <c r="C7147" t="s">
        <v>24416</v>
      </c>
      <c r="D7147" t="s">
        <v>21</v>
      </c>
      <c r="E7147" t="s">
        <v>16</v>
      </c>
      <c r="F7147">
        <v>28262</v>
      </c>
      <c r="G7147">
        <v>35.295964656700001</v>
      </c>
      <c r="H7147">
        <v>-80.755713517299995</v>
      </c>
      <c r="I7147">
        <v>3</v>
      </c>
      <c r="J7147">
        <v>22</v>
      </c>
      <c r="K7147">
        <v>1</v>
      </c>
      <c r="L7147" t="s">
        <v>17891</v>
      </c>
    </row>
    <row r="7148" spans="1:12" x14ac:dyDescent="0.2">
      <c r="A7148" t="s">
        <v>24417</v>
      </c>
      <c r="B7148" t="s">
        <v>24418</v>
      </c>
      <c r="C7148" t="s">
        <v>24419</v>
      </c>
      <c r="D7148" t="s">
        <v>30</v>
      </c>
      <c r="E7148" t="s">
        <v>16</v>
      </c>
      <c r="F7148">
        <v>28056</v>
      </c>
      <c r="G7148">
        <v>35.257334299999997</v>
      </c>
      <c r="H7148">
        <v>-81.111302899999998</v>
      </c>
      <c r="I7148">
        <v>3.5</v>
      </c>
      <c r="J7148">
        <v>6</v>
      </c>
      <c r="K7148">
        <v>0</v>
      </c>
      <c r="L7148" t="s">
        <v>1353</v>
      </c>
    </row>
    <row r="7149" spans="1:12" x14ac:dyDescent="0.2">
      <c r="A7149" t="s">
        <v>24420</v>
      </c>
      <c r="B7149" t="s">
        <v>668</v>
      </c>
      <c r="C7149" t="s">
        <v>24421</v>
      </c>
      <c r="D7149" t="s">
        <v>21</v>
      </c>
      <c r="E7149" t="s">
        <v>16</v>
      </c>
      <c r="F7149">
        <v>28206</v>
      </c>
      <c r="G7149">
        <v>35.2418111</v>
      </c>
      <c r="H7149">
        <v>-80.825149199999998</v>
      </c>
      <c r="I7149">
        <v>4.5</v>
      </c>
      <c r="J7149">
        <v>107</v>
      </c>
      <c r="K7149">
        <v>1</v>
      </c>
      <c r="L7149" t="s">
        <v>967</v>
      </c>
    </row>
    <row r="7150" spans="1:12" x14ac:dyDescent="0.2">
      <c r="A7150" t="s">
        <v>24422</v>
      </c>
      <c r="B7150" t="s">
        <v>24423</v>
      </c>
      <c r="C7150" t="s">
        <v>24424</v>
      </c>
      <c r="D7150" t="s">
        <v>21</v>
      </c>
      <c r="E7150" t="s">
        <v>16</v>
      </c>
      <c r="F7150">
        <v>28205</v>
      </c>
      <c r="G7150">
        <v>35.1898293</v>
      </c>
      <c r="H7150">
        <v>-80.773989599999993</v>
      </c>
      <c r="I7150">
        <v>2.5</v>
      </c>
      <c r="J7150">
        <v>6</v>
      </c>
      <c r="K7150">
        <v>1</v>
      </c>
      <c r="L7150" t="s">
        <v>24425</v>
      </c>
    </row>
    <row r="7151" spans="1:12" x14ac:dyDescent="0.2">
      <c r="A7151" t="s">
        <v>24426</v>
      </c>
      <c r="B7151" t="s">
        <v>3321</v>
      </c>
      <c r="C7151" t="s">
        <v>24427</v>
      </c>
      <c r="D7151" t="s">
        <v>21</v>
      </c>
      <c r="E7151" t="s">
        <v>16</v>
      </c>
      <c r="F7151">
        <v>28211</v>
      </c>
      <c r="G7151">
        <v>35.153065099999999</v>
      </c>
      <c r="H7151">
        <v>-80.828047499999997</v>
      </c>
      <c r="I7151">
        <v>3.5</v>
      </c>
      <c r="J7151">
        <v>52</v>
      </c>
      <c r="K7151">
        <v>1</v>
      </c>
      <c r="L7151" t="s">
        <v>24428</v>
      </c>
    </row>
    <row r="7152" spans="1:12" x14ac:dyDescent="0.2">
      <c r="A7152" t="s">
        <v>24429</v>
      </c>
      <c r="B7152" t="s">
        <v>24430</v>
      </c>
      <c r="C7152" t="s">
        <v>24431</v>
      </c>
      <c r="D7152" t="s">
        <v>21</v>
      </c>
      <c r="E7152" t="s">
        <v>16</v>
      </c>
      <c r="F7152">
        <v>28203</v>
      </c>
      <c r="G7152">
        <v>35.208224569099997</v>
      </c>
      <c r="H7152">
        <v>-80.860674530300003</v>
      </c>
      <c r="I7152">
        <v>3</v>
      </c>
      <c r="J7152">
        <v>103</v>
      </c>
      <c r="K7152">
        <v>0</v>
      </c>
      <c r="L7152" t="s">
        <v>24432</v>
      </c>
    </row>
    <row r="7153" spans="1:12" x14ac:dyDescent="0.2">
      <c r="A7153" t="s">
        <v>24433</v>
      </c>
      <c r="B7153" t="s">
        <v>24434</v>
      </c>
      <c r="C7153" t="s">
        <v>22238</v>
      </c>
      <c r="D7153" t="s">
        <v>21</v>
      </c>
      <c r="E7153" t="s">
        <v>16</v>
      </c>
      <c r="F7153">
        <v>28204</v>
      </c>
      <c r="G7153">
        <v>35.205760499999997</v>
      </c>
      <c r="H7153">
        <v>-80.838700399999993</v>
      </c>
      <c r="I7153">
        <v>3.5</v>
      </c>
      <c r="J7153">
        <v>26</v>
      </c>
      <c r="K7153">
        <v>1</v>
      </c>
      <c r="L7153" t="s">
        <v>335</v>
      </c>
    </row>
    <row r="7154" spans="1:12" x14ac:dyDescent="0.2">
      <c r="A7154" t="s">
        <v>24435</v>
      </c>
      <c r="B7154" t="s">
        <v>24436</v>
      </c>
      <c r="C7154" t="s">
        <v>24437</v>
      </c>
      <c r="D7154" t="s">
        <v>21</v>
      </c>
      <c r="E7154" t="s">
        <v>16</v>
      </c>
      <c r="F7154">
        <v>28212</v>
      </c>
      <c r="G7154">
        <v>35.205768800000001</v>
      </c>
      <c r="H7154">
        <v>-80.750707599999998</v>
      </c>
      <c r="I7154">
        <v>2.5</v>
      </c>
      <c r="J7154">
        <v>7</v>
      </c>
      <c r="K7154">
        <v>0</v>
      </c>
      <c r="L7154" t="s">
        <v>9807</v>
      </c>
    </row>
    <row r="7155" spans="1:12" x14ac:dyDescent="0.2">
      <c r="A7155" t="s">
        <v>24438</v>
      </c>
      <c r="B7155" t="s">
        <v>24439</v>
      </c>
      <c r="C7155" t="s">
        <v>24440</v>
      </c>
      <c r="D7155" t="s">
        <v>15</v>
      </c>
      <c r="E7155" t="s">
        <v>16</v>
      </c>
      <c r="F7155">
        <v>28031</v>
      </c>
      <c r="G7155">
        <v>35.479896599999996</v>
      </c>
      <c r="H7155">
        <v>-80.856614399999998</v>
      </c>
      <c r="I7155">
        <v>4.5</v>
      </c>
      <c r="J7155">
        <v>10</v>
      </c>
      <c r="K7155">
        <v>1</v>
      </c>
      <c r="L7155" t="s">
        <v>24441</v>
      </c>
    </row>
    <row r="7156" spans="1:12" x14ac:dyDescent="0.2">
      <c r="A7156" t="s">
        <v>24442</v>
      </c>
      <c r="B7156" t="s">
        <v>16119</v>
      </c>
      <c r="C7156" t="s">
        <v>24443</v>
      </c>
      <c r="D7156" t="s">
        <v>4275</v>
      </c>
      <c r="E7156" t="s">
        <v>16</v>
      </c>
      <c r="F7156">
        <v>28104</v>
      </c>
      <c r="G7156">
        <v>35.000667</v>
      </c>
      <c r="H7156">
        <v>-80.693753999999998</v>
      </c>
      <c r="I7156">
        <v>3</v>
      </c>
      <c r="J7156">
        <v>103</v>
      </c>
      <c r="K7156">
        <v>1</v>
      </c>
      <c r="L7156" t="s">
        <v>24444</v>
      </c>
    </row>
    <row r="7157" spans="1:12" x14ac:dyDescent="0.2">
      <c r="A7157" t="s">
        <v>24445</v>
      </c>
      <c r="B7157" t="s">
        <v>24446</v>
      </c>
      <c r="C7157" t="s">
        <v>24447</v>
      </c>
      <c r="D7157" t="s">
        <v>295</v>
      </c>
      <c r="E7157" t="s">
        <v>16</v>
      </c>
      <c r="F7157">
        <v>28134</v>
      </c>
      <c r="G7157">
        <v>35.085441600000003</v>
      </c>
      <c r="H7157">
        <v>-80.884455700000004</v>
      </c>
      <c r="I7157">
        <v>4</v>
      </c>
      <c r="J7157">
        <v>16</v>
      </c>
      <c r="K7157">
        <v>1</v>
      </c>
      <c r="L7157" t="s">
        <v>11715</v>
      </c>
    </row>
    <row r="7158" spans="1:12" x14ac:dyDescent="0.2">
      <c r="A7158" t="s">
        <v>24448</v>
      </c>
      <c r="B7158" t="s">
        <v>24449</v>
      </c>
      <c r="C7158" t="s">
        <v>24450</v>
      </c>
      <c r="D7158" t="s">
        <v>21</v>
      </c>
      <c r="E7158" t="s">
        <v>16</v>
      </c>
      <c r="F7158">
        <v>28204</v>
      </c>
      <c r="G7158">
        <v>35.221720500000004</v>
      </c>
      <c r="H7158">
        <v>-80.818963400000001</v>
      </c>
      <c r="I7158">
        <v>4</v>
      </c>
      <c r="J7158">
        <v>5</v>
      </c>
      <c r="K7158">
        <v>1</v>
      </c>
      <c r="L7158" t="s">
        <v>24451</v>
      </c>
    </row>
    <row r="7159" spans="1:12" x14ac:dyDescent="0.2">
      <c r="A7159" t="s">
        <v>24452</v>
      </c>
      <c r="B7159" t="s">
        <v>3274</v>
      </c>
      <c r="C7159" t="s">
        <v>24453</v>
      </c>
      <c r="D7159" t="s">
        <v>21</v>
      </c>
      <c r="E7159" t="s">
        <v>16</v>
      </c>
      <c r="F7159">
        <v>28217</v>
      </c>
      <c r="G7159">
        <v>35.170417795900001</v>
      </c>
      <c r="H7159">
        <v>-80.882737542300006</v>
      </c>
      <c r="I7159">
        <v>3.5</v>
      </c>
      <c r="J7159">
        <v>8</v>
      </c>
      <c r="K7159">
        <v>1</v>
      </c>
      <c r="L7159" t="s">
        <v>24454</v>
      </c>
    </row>
    <row r="7160" spans="1:12" x14ac:dyDescent="0.2">
      <c r="A7160" t="s">
        <v>24455</v>
      </c>
      <c r="B7160" t="s">
        <v>24456</v>
      </c>
      <c r="C7160" t="s">
        <v>24457</v>
      </c>
      <c r="D7160" t="s">
        <v>21</v>
      </c>
      <c r="E7160" t="s">
        <v>16</v>
      </c>
      <c r="F7160">
        <v>28262</v>
      </c>
      <c r="G7160">
        <v>35.288902</v>
      </c>
      <c r="H7160">
        <v>-80.760379999999998</v>
      </c>
      <c r="I7160">
        <v>4.5</v>
      </c>
      <c r="J7160">
        <v>10</v>
      </c>
      <c r="K7160">
        <v>1</v>
      </c>
      <c r="L7160" t="s">
        <v>24458</v>
      </c>
    </row>
    <row r="7161" spans="1:12" x14ac:dyDescent="0.2">
      <c r="A7161" t="s">
        <v>24459</v>
      </c>
      <c r="B7161" t="s">
        <v>24460</v>
      </c>
      <c r="C7161" t="s">
        <v>24461</v>
      </c>
      <c r="D7161" t="s">
        <v>39</v>
      </c>
      <c r="E7161" t="s">
        <v>16</v>
      </c>
      <c r="F7161">
        <v>28027</v>
      </c>
      <c r="G7161">
        <v>35.396706799999997</v>
      </c>
      <c r="H7161">
        <v>-80.661513600000006</v>
      </c>
      <c r="I7161">
        <v>4</v>
      </c>
      <c r="J7161">
        <v>78</v>
      </c>
      <c r="K7161">
        <v>1</v>
      </c>
      <c r="L7161" t="s">
        <v>24462</v>
      </c>
    </row>
    <row r="7162" spans="1:12" x14ac:dyDescent="0.2">
      <c r="A7162" t="s">
        <v>24463</v>
      </c>
      <c r="B7162" t="s">
        <v>24464</v>
      </c>
      <c r="C7162" t="s">
        <v>24465</v>
      </c>
      <c r="D7162" t="s">
        <v>456</v>
      </c>
      <c r="E7162" t="s">
        <v>16</v>
      </c>
      <c r="F7162">
        <v>28012</v>
      </c>
      <c r="G7162">
        <v>35.241853300000002</v>
      </c>
      <c r="H7162">
        <v>-81.037899600000003</v>
      </c>
      <c r="I7162">
        <v>3.5</v>
      </c>
      <c r="J7162">
        <v>20</v>
      </c>
      <c r="K7162">
        <v>1</v>
      </c>
      <c r="L7162" t="s">
        <v>24466</v>
      </c>
    </row>
    <row r="7163" spans="1:12" x14ac:dyDescent="0.2">
      <c r="A7163" t="s">
        <v>24467</v>
      </c>
      <c r="B7163" t="s">
        <v>459</v>
      </c>
      <c r="C7163" t="s">
        <v>24468</v>
      </c>
      <c r="D7163" t="s">
        <v>21</v>
      </c>
      <c r="E7163" t="s">
        <v>16</v>
      </c>
      <c r="F7163">
        <v>28269</v>
      </c>
      <c r="G7163">
        <v>35.332970000000003</v>
      </c>
      <c r="H7163">
        <v>-80.810766000000001</v>
      </c>
      <c r="I7163">
        <v>2.5</v>
      </c>
      <c r="J7163">
        <v>25</v>
      </c>
      <c r="K7163">
        <v>1</v>
      </c>
      <c r="L7163" t="s">
        <v>24469</v>
      </c>
    </row>
    <row r="7164" spans="1:12" x14ac:dyDescent="0.2">
      <c r="A7164" t="s">
        <v>24470</v>
      </c>
      <c r="B7164" t="s">
        <v>24471</v>
      </c>
      <c r="C7164" t="s">
        <v>10063</v>
      </c>
      <c r="D7164" t="s">
        <v>21</v>
      </c>
      <c r="E7164" t="s">
        <v>16</v>
      </c>
      <c r="F7164">
        <v>28208</v>
      </c>
      <c r="G7164">
        <v>35.2322834</v>
      </c>
      <c r="H7164">
        <v>-80.944253799999998</v>
      </c>
      <c r="I7164">
        <v>1.5</v>
      </c>
      <c r="J7164">
        <v>65</v>
      </c>
      <c r="K7164">
        <v>1</v>
      </c>
      <c r="L7164" t="s">
        <v>24472</v>
      </c>
    </row>
    <row r="7165" spans="1:12" x14ac:dyDescent="0.2">
      <c r="A7165" t="s">
        <v>24473</v>
      </c>
      <c r="B7165" t="s">
        <v>24474</v>
      </c>
      <c r="C7165" t="s">
        <v>24475</v>
      </c>
      <c r="D7165" t="s">
        <v>21</v>
      </c>
      <c r="E7165" t="s">
        <v>16</v>
      </c>
      <c r="F7165">
        <v>28205</v>
      </c>
      <c r="G7165">
        <v>35.211739000000001</v>
      </c>
      <c r="H7165">
        <v>-80.792389</v>
      </c>
      <c r="I7165">
        <v>1.5</v>
      </c>
      <c r="J7165">
        <v>3</v>
      </c>
      <c r="K7165">
        <v>0</v>
      </c>
      <c r="L7165" t="s">
        <v>256</v>
      </c>
    </row>
    <row r="7166" spans="1:12" x14ac:dyDescent="0.2">
      <c r="A7166" t="s">
        <v>24476</v>
      </c>
      <c r="B7166" t="s">
        <v>24477</v>
      </c>
      <c r="C7166" t="s">
        <v>24478</v>
      </c>
      <c r="D7166" t="s">
        <v>39</v>
      </c>
      <c r="E7166" t="s">
        <v>16</v>
      </c>
      <c r="F7166">
        <v>28027</v>
      </c>
      <c r="G7166">
        <v>35.369168758999997</v>
      </c>
      <c r="H7166">
        <v>-80.723156271199997</v>
      </c>
      <c r="I7166">
        <v>2.5</v>
      </c>
      <c r="J7166">
        <v>3</v>
      </c>
      <c r="K7166">
        <v>1</v>
      </c>
      <c r="L7166" t="s">
        <v>24479</v>
      </c>
    </row>
    <row r="7167" spans="1:12" x14ac:dyDescent="0.2">
      <c r="A7167" t="s">
        <v>24480</v>
      </c>
      <c r="B7167" t="s">
        <v>24481</v>
      </c>
      <c r="C7167" t="s">
        <v>24482</v>
      </c>
      <c r="D7167" t="s">
        <v>21</v>
      </c>
      <c r="E7167" t="s">
        <v>16</v>
      </c>
      <c r="F7167">
        <v>28204</v>
      </c>
      <c r="G7167">
        <v>35.214399</v>
      </c>
      <c r="H7167">
        <v>-80.833365999999998</v>
      </c>
      <c r="I7167">
        <v>4.5</v>
      </c>
      <c r="J7167">
        <v>93</v>
      </c>
      <c r="K7167">
        <v>1</v>
      </c>
      <c r="L7167" t="s">
        <v>24483</v>
      </c>
    </row>
    <row r="7168" spans="1:12" x14ac:dyDescent="0.2">
      <c r="A7168" t="s">
        <v>24484</v>
      </c>
      <c r="B7168" t="s">
        <v>24485</v>
      </c>
      <c r="C7168" t="s">
        <v>24486</v>
      </c>
      <c r="D7168" t="s">
        <v>21</v>
      </c>
      <c r="E7168" t="s">
        <v>16</v>
      </c>
      <c r="F7168">
        <v>28208</v>
      </c>
      <c r="G7168">
        <v>35.222709799999997</v>
      </c>
      <c r="H7168">
        <v>-80.872652099999996</v>
      </c>
      <c r="I7168">
        <v>4.5</v>
      </c>
      <c r="J7168">
        <v>112</v>
      </c>
      <c r="K7168">
        <v>1</v>
      </c>
      <c r="L7168" t="s">
        <v>24487</v>
      </c>
    </row>
    <row r="7169" spans="1:12" x14ac:dyDescent="0.2">
      <c r="A7169" t="s">
        <v>24488</v>
      </c>
      <c r="B7169" t="s">
        <v>8393</v>
      </c>
      <c r="C7169" t="s">
        <v>24489</v>
      </c>
      <c r="D7169" t="s">
        <v>21</v>
      </c>
      <c r="E7169" t="s">
        <v>16</v>
      </c>
      <c r="F7169">
        <v>28208</v>
      </c>
      <c r="G7169">
        <v>35.224857999999998</v>
      </c>
      <c r="H7169">
        <v>-80.896175999999997</v>
      </c>
      <c r="I7169">
        <v>2.5</v>
      </c>
      <c r="J7169">
        <v>34</v>
      </c>
      <c r="K7169">
        <v>1</v>
      </c>
      <c r="L7169" t="s">
        <v>24490</v>
      </c>
    </row>
    <row r="7170" spans="1:12" x14ac:dyDescent="0.2">
      <c r="A7170" t="s">
        <v>24491</v>
      </c>
      <c r="B7170" t="s">
        <v>4828</v>
      </c>
      <c r="C7170" t="s">
        <v>24492</v>
      </c>
      <c r="D7170" t="s">
        <v>21</v>
      </c>
      <c r="E7170" t="s">
        <v>16</v>
      </c>
      <c r="F7170">
        <v>28209</v>
      </c>
      <c r="G7170">
        <v>35.171917000000001</v>
      </c>
      <c r="H7170">
        <v>-80.848556000000002</v>
      </c>
      <c r="I7170">
        <v>3</v>
      </c>
      <c r="J7170">
        <v>64</v>
      </c>
      <c r="K7170">
        <v>1</v>
      </c>
      <c r="L7170" t="s">
        <v>4830</v>
      </c>
    </row>
    <row r="7171" spans="1:12" x14ac:dyDescent="0.2">
      <c r="A7171" t="s">
        <v>24493</v>
      </c>
      <c r="B7171" t="s">
        <v>24494</v>
      </c>
      <c r="C7171" t="s">
        <v>24495</v>
      </c>
      <c r="D7171" t="s">
        <v>21</v>
      </c>
      <c r="E7171" t="s">
        <v>16</v>
      </c>
      <c r="F7171">
        <v>28215</v>
      </c>
      <c r="G7171">
        <v>35.283054551299998</v>
      </c>
      <c r="H7171">
        <v>-80.667995134799995</v>
      </c>
      <c r="I7171">
        <v>3</v>
      </c>
      <c r="J7171">
        <v>30</v>
      </c>
      <c r="K7171">
        <v>1</v>
      </c>
      <c r="L7171" t="s">
        <v>176</v>
      </c>
    </row>
    <row r="7172" spans="1:12" x14ac:dyDescent="0.2">
      <c r="A7172" t="s">
        <v>24496</v>
      </c>
      <c r="B7172" t="s">
        <v>24497</v>
      </c>
      <c r="C7172" t="s">
        <v>24498</v>
      </c>
      <c r="D7172" t="s">
        <v>21</v>
      </c>
      <c r="E7172" t="s">
        <v>16</v>
      </c>
      <c r="F7172">
        <v>28217</v>
      </c>
      <c r="G7172">
        <v>35.185150999999998</v>
      </c>
      <c r="H7172">
        <v>-80.8861323</v>
      </c>
      <c r="I7172">
        <v>1.5</v>
      </c>
      <c r="J7172">
        <v>12</v>
      </c>
      <c r="K7172">
        <v>1</v>
      </c>
      <c r="L7172" t="s">
        <v>24499</v>
      </c>
    </row>
    <row r="7173" spans="1:12" x14ac:dyDescent="0.2">
      <c r="A7173" t="s">
        <v>24500</v>
      </c>
      <c r="B7173" t="s">
        <v>3106</v>
      </c>
      <c r="C7173" t="s">
        <v>24501</v>
      </c>
      <c r="D7173" t="s">
        <v>21</v>
      </c>
      <c r="E7173" t="s">
        <v>16</v>
      </c>
      <c r="F7173">
        <v>28215</v>
      </c>
      <c r="G7173">
        <v>35.259187599999997</v>
      </c>
      <c r="H7173">
        <v>-80.734737199999998</v>
      </c>
      <c r="I7173">
        <v>2.5</v>
      </c>
      <c r="J7173">
        <v>3</v>
      </c>
      <c r="K7173">
        <v>1</v>
      </c>
      <c r="L7173" t="s">
        <v>3108</v>
      </c>
    </row>
    <row r="7174" spans="1:12" x14ac:dyDescent="0.2">
      <c r="A7174" t="s">
        <v>24502</v>
      </c>
      <c r="B7174" t="s">
        <v>24503</v>
      </c>
      <c r="C7174" t="s">
        <v>24504</v>
      </c>
      <c r="D7174" t="s">
        <v>21</v>
      </c>
      <c r="E7174" t="s">
        <v>16</v>
      </c>
      <c r="F7174">
        <v>28217</v>
      </c>
      <c r="G7174">
        <v>35.168984999999999</v>
      </c>
      <c r="H7174">
        <v>-80.874934999999994</v>
      </c>
      <c r="I7174">
        <v>2.5</v>
      </c>
      <c r="J7174">
        <v>5</v>
      </c>
      <c r="K7174">
        <v>1</v>
      </c>
      <c r="L7174" t="s">
        <v>24505</v>
      </c>
    </row>
    <row r="7175" spans="1:12" x14ac:dyDescent="0.2">
      <c r="A7175" t="s">
        <v>24506</v>
      </c>
      <c r="B7175" t="s">
        <v>6555</v>
      </c>
      <c r="C7175" t="s">
        <v>24507</v>
      </c>
      <c r="D7175" t="s">
        <v>21</v>
      </c>
      <c r="E7175" t="s">
        <v>16</v>
      </c>
      <c r="F7175">
        <v>28209</v>
      </c>
      <c r="G7175">
        <v>35.195929700000001</v>
      </c>
      <c r="H7175">
        <v>-80.872658200000004</v>
      </c>
      <c r="I7175">
        <v>4.5</v>
      </c>
      <c r="J7175">
        <v>12</v>
      </c>
      <c r="K7175">
        <v>1</v>
      </c>
      <c r="L7175" t="s">
        <v>24508</v>
      </c>
    </row>
    <row r="7176" spans="1:12" x14ac:dyDescent="0.2">
      <c r="A7176" t="s">
        <v>24509</v>
      </c>
      <c r="B7176" t="s">
        <v>24510</v>
      </c>
      <c r="C7176" t="s">
        <v>3559</v>
      </c>
      <c r="D7176" t="s">
        <v>295</v>
      </c>
      <c r="E7176" t="s">
        <v>16</v>
      </c>
      <c r="F7176">
        <v>28134</v>
      </c>
      <c r="G7176">
        <v>35.087558399999999</v>
      </c>
      <c r="H7176">
        <v>-80.881145799999999</v>
      </c>
      <c r="I7176">
        <v>4</v>
      </c>
      <c r="J7176">
        <v>5</v>
      </c>
      <c r="K7176">
        <v>0</v>
      </c>
      <c r="L7176" t="s">
        <v>24511</v>
      </c>
    </row>
    <row r="7177" spans="1:12" x14ac:dyDescent="0.2">
      <c r="A7177" t="s">
        <v>24512</v>
      </c>
      <c r="B7177" t="s">
        <v>24513</v>
      </c>
      <c r="D7177" t="s">
        <v>21</v>
      </c>
      <c r="E7177" t="s">
        <v>16</v>
      </c>
      <c r="F7177">
        <v>28206</v>
      </c>
      <c r="G7177">
        <v>35.243632599999998</v>
      </c>
      <c r="H7177">
        <v>-80.766397299999994</v>
      </c>
      <c r="I7177">
        <v>5</v>
      </c>
      <c r="J7177">
        <v>3</v>
      </c>
      <c r="K7177">
        <v>1</v>
      </c>
      <c r="L7177" t="s">
        <v>24514</v>
      </c>
    </row>
    <row r="7178" spans="1:12" x14ac:dyDescent="0.2">
      <c r="A7178" t="s">
        <v>24515</v>
      </c>
      <c r="B7178" t="s">
        <v>24516</v>
      </c>
      <c r="C7178" t="s">
        <v>24517</v>
      </c>
      <c r="D7178" t="s">
        <v>21</v>
      </c>
      <c r="E7178" t="s">
        <v>16</v>
      </c>
      <c r="F7178">
        <v>28211</v>
      </c>
      <c r="G7178">
        <v>35.152231100000002</v>
      </c>
      <c r="H7178">
        <v>-80.831896799999996</v>
      </c>
      <c r="I7178">
        <v>2.5</v>
      </c>
      <c r="J7178">
        <v>6</v>
      </c>
      <c r="K7178">
        <v>1</v>
      </c>
      <c r="L7178" t="s">
        <v>10525</v>
      </c>
    </row>
    <row r="7179" spans="1:12" x14ac:dyDescent="0.2">
      <c r="A7179" t="s">
        <v>24518</v>
      </c>
      <c r="B7179" t="s">
        <v>24519</v>
      </c>
      <c r="C7179" t="s">
        <v>24520</v>
      </c>
      <c r="D7179" t="s">
        <v>39</v>
      </c>
      <c r="E7179" t="s">
        <v>16</v>
      </c>
      <c r="F7179">
        <v>28025</v>
      </c>
      <c r="G7179">
        <v>35.434789600000002</v>
      </c>
      <c r="H7179">
        <v>-80.604347000000004</v>
      </c>
      <c r="I7179">
        <v>5</v>
      </c>
      <c r="J7179">
        <v>4</v>
      </c>
      <c r="K7179">
        <v>1</v>
      </c>
      <c r="L7179" t="s">
        <v>8832</v>
      </c>
    </row>
    <row r="7180" spans="1:12" x14ac:dyDescent="0.2">
      <c r="A7180" t="s">
        <v>24521</v>
      </c>
      <c r="B7180" t="s">
        <v>24522</v>
      </c>
      <c r="C7180" t="s">
        <v>24523</v>
      </c>
      <c r="D7180" t="s">
        <v>456</v>
      </c>
      <c r="E7180" t="s">
        <v>16</v>
      </c>
      <c r="F7180">
        <v>28012</v>
      </c>
      <c r="G7180">
        <v>35.240414700000002</v>
      </c>
      <c r="H7180">
        <v>-81.038524499999994</v>
      </c>
      <c r="I7180">
        <v>3</v>
      </c>
      <c r="J7180">
        <v>6</v>
      </c>
      <c r="K7180">
        <v>1</v>
      </c>
      <c r="L7180" t="s">
        <v>2878</v>
      </c>
    </row>
    <row r="7181" spans="1:12" x14ac:dyDescent="0.2">
      <c r="A7181" t="s">
        <v>24524</v>
      </c>
      <c r="B7181" t="s">
        <v>498</v>
      </c>
      <c r="C7181" t="s">
        <v>24525</v>
      </c>
      <c r="D7181" t="s">
        <v>239</v>
      </c>
      <c r="E7181" t="s">
        <v>16</v>
      </c>
      <c r="F7181">
        <v>28173</v>
      </c>
      <c r="G7181">
        <v>34.9538660423</v>
      </c>
      <c r="H7181">
        <v>-80.759523099999996</v>
      </c>
      <c r="I7181">
        <v>4.5</v>
      </c>
      <c r="J7181">
        <v>15</v>
      </c>
      <c r="K7181">
        <v>1</v>
      </c>
      <c r="L7181" t="s">
        <v>24526</v>
      </c>
    </row>
    <row r="7182" spans="1:12" x14ac:dyDescent="0.2">
      <c r="A7182" t="s">
        <v>24527</v>
      </c>
      <c r="B7182" t="s">
        <v>24528</v>
      </c>
      <c r="C7182" t="s">
        <v>24529</v>
      </c>
      <c r="D7182" t="s">
        <v>588</v>
      </c>
      <c r="E7182" t="s">
        <v>16</v>
      </c>
      <c r="F7182">
        <v>28110</v>
      </c>
      <c r="G7182">
        <v>35.024402121900003</v>
      </c>
      <c r="H7182">
        <v>-80.581849515399995</v>
      </c>
      <c r="I7182">
        <v>1.5</v>
      </c>
      <c r="J7182">
        <v>4</v>
      </c>
      <c r="K7182">
        <v>1</v>
      </c>
      <c r="L7182" t="s">
        <v>192</v>
      </c>
    </row>
    <row r="7183" spans="1:12" x14ac:dyDescent="0.2">
      <c r="A7183" t="s">
        <v>24530</v>
      </c>
      <c r="B7183" t="s">
        <v>24531</v>
      </c>
      <c r="C7183" t="s">
        <v>24532</v>
      </c>
      <c r="D7183" t="s">
        <v>26</v>
      </c>
      <c r="E7183" t="s">
        <v>16</v>
      </c>
      <c r="F7183">
        <v>28078</v>
      </c>
      <c r="G7183">
        <v>35.400918400000002</v>
      </c>
      <c r="H7183">
        <v>-80.853346999999999</v>
      </c>
      <c r="I7183">
        <v>3</v>
      </c>
      <c r="J7183">
        <v>139</v>
      </c>
      <c r="K7183">
        <v>1</v>
      </c>
      <c r="L7183" t="s">
        <v>24533</v>
      </c>
    </row>
    <row r="7184" spans="1:12" x14ac:dyDescent="0.2">
      <c r="A7184" t="s">
        <v>24534</v>
      </c>
      <c r="B7184" t="s">
        <v>5762</v>
      </c>
      <c r="C7184" t="s">
        <v>15255</v>
      </c>
      <c r="D7184" t="s">
        <v>135</v>
      </c>
      <c r="E7184" t="s">
        <v>16</v>
      </c>
      <c r="F7184">
        <v>28105</v>
      </c>
      <c r="G7184">
        <v>35.133276100000003</v>
      </c>
      <c r="H7184">
        <v>-80.710392299999995</v>
      </c>
      <c r="I7184">
        <v>3.5</v>
      </c>
      <c r="J7184">
        <v>3</v>
      </c>
      <c r="K7184">
        <v>0</v>
      </c>
      <c r="L7184" t="s">
        <v>3703</v>
      </c>
    </row>
    <row r="7185" spans="1:12" x14ac:dyDescent="0.2">
      <c r="A7185" t="s">
        <v>24535</v>
      </c>
      <c r="B7185" t="s">
        <v>24536</v>
      </c>
      <c r="C7185" t="s">
        <v>24537</v>
      </c>
      <c r="D7185" t="s">
        <v>21</v>
      </c>
      <c r="E7185" t="s">
        <v>16</v>
      </c>
      <c r="F7185">
        <v>28210</v>
      </c>
      <c r="G7185">
        <v>35.152774600000001</v>
      </c>
      <c r="H7185">
        <v>-80.839392500000002</v>
      </c>
      <c r="I7185">
        <v>4.5</v>
      </c>
      <c r="J7185">
        <v>7</v>
      </c>
      <c r="K7185">
        <v>1</v>
      </c>
      <c r="L7185" t="s">
        <v>24538</v>
      </c>
    </row>
    <row r="7186" spans="1:12" x14ac:dyDescent="0.2">
      <c r="A7186" t="s">
        <v>24539</v>
      </c>
      <c r="B7186" t="s">
        <v>24540</v>
      </c>
      <c r="C7186" t="s">
        <v>24541</v>
      </c>
      <c r="D7186" t="s">
        <v>21</v>
      </c>
      <c r="E7186" t="s">
        <v>16</v>
      </c>
      <c r="F7186">
        <v>28203</v>
      </c>
      <c r="G7186">
        <v>35.201194999999998</v>
      </c>
      <c r="H7186">
        <v>-80.874984999999995</v>
      </c>
      <c r="I7186">
        <v>5</v>
      </c>
      <c r="J7186">
        <v>20</v>
      </c>
      <c r="K7186">
        <v>1</v>
      </c>
      <c r="L7186" t="s">
        <v>24542</v>
      </c>
    </row>
    <row r="7187" spans="1:12" x14ac:dyDescent="0.2">
      <c r="A7187" t="s">
        <v>24543</v>
      </c>
      <c r="B7187" t="s">
        <v>24544</v>
      </c>
      <c r="C7187" t="s">
        <v>18686</v>
      </c>
      <c r="D7187" t="s">
        <v>601</v>
      </c>
      <c r="E7187" t="s">
        <v>16</v>
      </c>
      <c r="F7187">
        <v>28081</v>
      </c>
      <c r="G7187">
        <v>35.489621800000002</v>
      </c>
      <c r="H7187">
        <v>-80.627781999999996</v>
      </c>
      <c r="I7187">
        <v>3.5</v>
      </c>
      <c r="J7187">
        <v>12</v>
      </c>
      <c r="K7187">
        <v>0</v>
      </c>
      <c r="L7187" t="s">
        <v>1547</v>
      </c>
    </row>
    <row r="7188" spans="1:12" x14ac:dyDescent="0.2">
      <c r="A7188" t="s">
        <v>24545</v>
      </c>
      <c r="B7188" t="s">
        <v>24546</v>
      </c>
      <c r="C7188" t="s">
        <v>24547</v>
      </c>
      <c r="D7188" t="s">
        <v>21</v>
      </c>
      <c r="E7188" t="s">
        <v>16</v>
      </c>
      <c r="F7188">
        <v>28269</v>
      </c>
      <c r="G7188">
        <v>35.331491999999997</v>
      </c>
      <c r="H7188">
        <v>-80.814907000000005</v>
      </c>
      <c r="I7188">
        <v>3.5</v>
      </c>
      <c r="J7188">
        <v>3</v>
      </c>
      <c r="K7188">
        <v>1</v>
      </c>
      <c r="L7188" t="s">
        <v>565</v>
      </c>
    </row>
    <row r="7189" spans="1:12" x14ac:dyDescent="0.2">
      <c r="A7189" t="e">
        <f>-dcI8oWvxdMCGp00da8Ksg</f>
        <v>#NAME?</v>
      </c>
      <c r="B7189" t="s">
        <v>24548</v>
      </c>
      <c r="C7189" t="s">
        <v>16247</v>
      </c>
      <c r="D7189" t="s">
        <v>21</v>
      </c>
      <c r="E7189" t="s">
        <v>16</v>
      </c>
      <c r="F7189">
        <v>28205</v>
      </c>
      <c r="G7189">
        <v>35.240732999999999</v>
      </c>
      <c r="H7189">
        <v>-80.814418000000003</v>
      </c>
      <c r="I7189">
        <v>4.5</v>
      </c>
      <c r="J7189">
        <v>84</v>
      </c>
      <c r="K7189">
        <v>0</v>
      </c>
      <c r="L7189" t="s">
        <v>24549</v>
      </c>
    </row>
    <row r="7190" spans="1:12" x14ac:dyDescent="0.2">
      <c r="A7190" t="s">
        <v>24550</v>
      </c>
      <c r="B7190" t="s">
        <v>24551</v>
      </c>
      <c r="C7190" t="s">
        <v>24552</v>
      </c>
      <c r="D7190" t="s">
        <v>39</v>
      </c>
      <c r="E7190" t="s">
        <v>16</v>
      </c>
      <c r="F7190">
        <v>28025</v>
      </c>
      <c r="G7190">
        <v>35.445705099999998</v>
      </c>
      <c r="H7190">
        <v>-80.603964500000004</v>
      </c>
      <c r="I7190">
        <v>5</v>
      </c>
      <c r="J7190">
        <v>3</v>
      </c>
      <c r="K7190">
        <v>1</v>
      </c>
      <c r="L7190" t="s">
        <v>24553</v>
      </c>
    </row>
    <row r="7191" spans="1:12" x14ac:dyDescent="0.2">
      <c r="A7191" t="s">
        <v>24554</v>
      </c>
      <c r="B7191" t="s">
        <v>24555</v>
      </c>
      <c r="C7191" t="s">
        <v>24556</v>
      </c>
      <c r="D7191" t="s">
        <v>26</v>
      </c>
      <c r="E7191" t="s">
        <v>16</v>
      </c>
      <c r="F7191">
        <v>28078</v>
      </c>
      <c r="G7191">
        <v>35.442220257899997</v>
      </c>
      <c r="H7191">
        <v>-80.873558521299998</v>
      </c>
      <c r="I7191">
        <v>3</v>
      </c>
      <c r="J7191">
        <v>41</v>
      </c>
      <c r="K7191">
        <v>1</v>
      </c>
      <c r="L7191" t="s">
        <v>24557</v>
      </c>
    </row>
    <row r="7192" spans="1:12" x14ac:dyDescent="0.2">
      <c r="A7192" t="s">
        <v>24558</v>
      </c>
      <c r="B7192" t="s">
        <v>24559</v>
      </c>
      <c r="C7192" t="s">
        <v>24560</v>
      </c>
      <c r="D7192" t="s">
        <v>26</v>
      </c>
      <c r="E7192" t="s">
        <v>16</v>
      </c>
      <c r="F7192">
        <v>28078</v>
      </c>
      <c r="G7192">
        <v>35.443087599999998</v>
      </c>
      <c r="H7192">
        <v>-80.860126699999995</v>
      </c>
      <c r="I7192">
        <v>3.5</v>
      </c>
      <c r="J7192">
        <v>106</v>
      </c>
      <c r="K7192">
        <v>1</v>
      </c>
      <c r="L7192" t="s">
        <v>23093</v>
      </c>
    </row>
    <row r="7193" spans="1:12" x14ac:dyDescent="0.2">
      <c r="A7193" t="s">
        <v>24561</v>
      </c>
      <c r="B7193" t="s">
        <v>24562</v>
      </c>
      <c r="C7193" t="s">
        <v>24563</v>
      </c>
      <c r="D7193" t="s">
        <v>295</v>
      </c>
      <c r="E7193" t="s">
        <v>16</v>
      </c>
      <c r="F7193">
        <v>28134</v>
      </c>
      <c r="G7193">
        <v>35.085515999999998</v>
      </c>
      <c r="H7193">
        <v>-80.891054600000004</v>
      </c>
      <c r="I7193">
        <v>5</v>
      </c>
      <c r="J7193">
        <v>39</v>
      </c>
      <c r="K7193">
        <v>1</v>
      </c>
      <c r="L7193" t="s">
        <v>24564</v>
      </c>
    </row>
    <row r="7194" spans="1:12" x14ac:dyDescent="0.2">
      <c r="A7194" t="s">
        <v>24565</v>
      </c>
      <c r="B7194" t="s">
        <v>24566</v>
      </c>
      <c r="C7194" t="s">
        <v>24567</v>
      </c>
      <c r="D7194" t="s">
        <v>21</v>
      </c>
      <c r="E7194" t="s">
        <v>16</v>
      </c>
      <c r="F7194">
        <v>28211</v>
      </c>
      <c r="G7194">
        <v>35.151220811999998</v>
      </c>
      <c r="H7194">
        <v>-80.827890143499999</v>
      </c>
      <c r="I7194">
        <v>4</v>
      </c>
      <c r="J7194">
        <v>357</v>
      </c>
      <c r="K7194">
        <v>1</v>
      </c>
      <c r="L7194" t="s">
        <v>24568</v>
      </c>
    </row>
    <row r="7195" spans="1:12" x14ac:dyDescent="0.2">
      <c r="A7195" t="s">
        <v>24569</v>
      </c>
      <c r="B7195" t="s">
        <v>24570</v>
      </c>
      <c r="C7195" t="s">
        <v>24571</v>
      </c>
      <c r="D7195" t="s">
        <v>21</v>
      </c>
      <c r="E7195" t="s">
        <v>16</v>
      </c>
      <c r="F7195">
        <v>28203</v>
      </c>
      <c r="G7195">
        <v>35.204787000000003</v>
      </c>
      <c r="H7195">
        <v>-80.867615099999995</v>
      </c>
      <c r="I7195">
        <v>4.5</v>
      </c>
      <c r="J7195">
        <v>4</v>
      </c>
      <c r="K7195">
        <v>1</v>
      </c>
      <c r="L7195" t="s">
        <v>24572</v>
      </c>
    </row>
    <row r="7196" spans="1:12" x14ac:dyDescent="0.2">
      <c r="A7196" t="s">
        <v>24573</v>
      </c>
      <c r="B7196" t="s">
        <v>24574</v>
      </c>
      <c r="C7196" t="s">
        <v>552</v>
      </c>
      <c r="D7196" t="s">
        <v>21</v>
      </c>
      <c r="E7196" t="s">
        <v>16</v>
      </c>
      <c r="F7196">
        <v>28208</v>
      </c>
      <c r="G7196">
        <v>35.219377999999999</v>
      </c>
      <c r="H7196">
        <v>-80.945041000000003</v>
      </c>
      <c r="I7196">
        <v>2.5</v>
      </c>
      <c r="J7196">
        <v>56</v>
      </c>
      <c r="K7196">
        <v>1</v>
      </c>
      <c r="L7196" t="s">
        <v>1323</v>
      </c>
    </row>
    <row r="7197" spans="1:12" x14ac:dyDescent="0.2">
      <c r="A7197" t="s">
        <v>24575</v>
      </c>
      <c r="B7197" t="s">
        <v>24576</v>
      </c>
      <c r="C7197" t="s">
        <v>24577</v>
      </c>
      <c r="D7197" t="s">
        <v>21</v>
      </c>
      <c r="E7197" t="s">
        <v>16</v>
      </c>
      <c r="F7197">
        <v>28210</v>
      </c>
      <c r="G7197">
        <v>35.147237121899998</v>
      </c>
      <c r="H7197">
        <v>-80.830146851500004</v>
      </c>
      <c r="I7197">
        <v>4</v>
      </c>
      <c r="J7197">
        <v>181</v>
      </c>
      <c r="K7197">
        <v>1</v>
      </c>
      <c r="L7197" t="s">
        <v>24578</v>
      </c>
    </row>
    <row r="7198" spans="1:12" x14ac:dyDescent="0.2">
      <c r="A7198" t="s">
        <v>24579</v>
      </c>
      <c r="B7198" t="s">
        <v>24580</v>
      </c>
      <c r="C7198" t="s">
        <v>24581</v>
      </c>
      <c r="D7198" t="s">
        <v>21</v>
      </c>
      <c r="E7198" t="s">
        <v>16</v>
      </c>
      <c r="F7198">
        <v>28208</v>
      </c>
      <c r="G7198">
        <v>35.221069700000001</v>
      </c>
      <c r="H7198">
        <v>-80.879935500000002</v>
      </c>
      <c r="I7198">
        <v>2</v>
      </c>
      <c r="J7198">
        <v>4</v>
      </c>
      <c r="K7198">
        <v>1</v>
      </c>
      <c r="L7198" t="s">
        <v>12932</v>
      </c>
    </row>
    <row r="7199" spans="1:12" x14ac:dyDescent="0.2">
      <c r="A7199" t="s">
        <v>24582</v>
      </c>
      <c r="B7199" t="s">
        <v>24583</v>
      </c>
      <c r="C7199" t="s">
        <v>24584</v>
      </c>
      <c r="D7199" t="s">
        <v>30</v>
      </c>
      <c r="E7199" t="s">
        <v>16</v>
      </c>
      <c r="F7199">
        <v>28056</v>
      </c>
      <c r="G7199">
        <v>35.252405000000003</v>
      </c>
      <c r="H7199">
        <v>-81.100756000000004</v>
      </c>
      <c r="I7199">
        <v>1.5</v>
      </c>
      <c r="J7199">
        <v>3</v>
      </c>
      <c r="K7199">
        <v>1</v>
      </c>
      <c r="L7199" t="s">
        <v>24585</v>
      </c>
    </row>
    <row r="7200" spans="1:12" x14ac:dyDescent="0.2">
      <c r="A7200" t="s">
        <v>24586</v>
      </c>
      <c r="B7200" t="s">
        <v>24587</v>
      </c>
      <c r="C7200" t="s">
        <v>24588</v>
      </c>
      <c r="D7200" t="s">
        <v>39</v>
      </c>
      <c r="E7200" t="s">
        <v>16</v>
      </c>
      <c r="F7200">
        <v>28025</v>
      </c>
      <c r="G7200">
        <v>35.4452912</v>
      </c>
      <c r="H7200">
        <v>-80.596034399999994</v>
      </c>
      <c r="I7200">
        <v>4</v>
      </c>
      <c r="J7200">
        <v>4</v>
      </c>
      <c r="K7200">
        <v>1</v>
      </c>
      <c r="L7200" t="s">
        <v>24589</v>
      </c>
    </row>
    <row r="7201" spans="1:12" x14ac:dyDescent="0.2">
      <c r="A7201" t="s">
        <v>24590</v>
      </c>
      <c r="B7201" t="s">
        <v>957</v>
      </c>
      <c r="C7201" t="s">
        <v>23338</v>
      </c>
      <c r="D7201" t="s">
        <v>26</v>
      </c>
      <c r="E7201" t="s">
        <v>16</v>
      </c>
      <c r="F7201">
        <v>28078</v>
      </c>
      <c r="G7201">
        <v>35.442720600000001</v>
      </c>
      <c r="H7201">
        <v>-80.885795099999996</v>
      </c>
      <c r="I7201">
        <v>4</v>
      </c>
      <c r="J7201">
        <v>21</v>
      </c>
      <c r="K7201">
        <v>0</v>
      </c>
      <c r="L7201" t="s">
        <v>24591</v>
      </c>
    </row>
    <row r="7202" spans="1:12" x14ac:dyDescent="0.2">
      <c r="A7202" t="s">
        <v>24592</v>
      </c>
      <c r="B7202" t="s">
        <v>24593</v>
      </c>
      <c r="C7202" t="s">
        <v>11916</v>
      </c>
      <c r="D7202" t="s">
        <v>21</v>
      </c>
      <c r="E7202" t="s">
        <v>16</v>
      </c>
      <c r="F7202">
        <v>28204</v>
      </c>
      <c r="G7202">
        <v>35.217453900000002</v>
      </c>
      <c r="H7202">
        <v>-80.830431799999999</v>
      </c>
      <c r="I7202">
        <v>4.5</v>
      </c>
      <c r="J7202">
        <v>3</v>
      </c>
      <c r="K7202">
        <v>1</v>
      </c>
      <c r="L7202" t="s">
        <v>24594</v>
      </c>
    </row>
    <row r="7203" spans="1:12" x14ac:dyDescent="0.2">
      <c r="A7203" t="s">
        <v>24595</v>
      </c>
      <c r="B7203" t="s">
        <v>24596</v>
      </c>
      <c r="C7203" t="s">
        <v>24597</v>
      </c>
      <c r="D7203" t="s">
        <v>21</v>
      </c>
      <c r="E7203" t="s">
        <v>16</v>
      </c>
      <c r="F7203">
        <v>28501</v>
      </c>
      <c r="G7203">
        <v>35.212122999999998</v>
      </c>
      <c r="H7203">
        <v>-80.801372099999995</v>
      </c>
      <c r="I7203">
        <v>5</v>
      </c>
      <c r="J7203">
        <v>4</v>
      </c>
      <c r="K7203">
        <v>1</v>
      </c>
      <c r="L7203" t="s">
        <v>24598</v>
      </c>
    </row>
    <row r="7204" spans="1:12" x14ac:dyDescent="0.2">
      <c r="A7204" t="s">
        <v>24599</v>
      </c>
      <c r="B7204" t="s">
        <v>945</v>
      </c>
      <c r="C7204" t="s">
        <v>24600</v>
      </c>
      <c r="D7204" t="s">
        <v>21</v>
      </c>
      <c r="E7204" t="s">
        <v>16</v>
      </c>
      <c r="F7204">
        <v>28273</v>
      </c>
      <c r="G7204">
        <v>35.103731000000003</v>
      </c>
      <c r="H7204">
        <v>-80.983252500000006</v>
      </c>
      <c r="I7204">
        <v>2</v>
      </c>
      <c r="J7204">
        <v>7</v>
      </c>
      <c r="K7204">
        <v>1</v>
      </c>
      <c r="L7204" t="s">
        <v>24601</v>
      </c>
    </row>
    <row r="7205" spans="1:12" x14ac:dyDescent="0.2">
      <c r="A7205" t="s">
        <v>24602</v>
      </c>
      <c r="B7205" t="s">
        <v>24603</v>
      </c>
      <c r="C7205" t="s">
        <v>24604</v>
      </c>
      <c r="D7205" t="s">
        <v>39</v>
      </c>
      <c r="E7205" t="s">
        <v>16</v>
      </c>
      <c r="F7205">
        <v>28027</v>
      </c>
      <c r="G7205">
        <v>35.3662437861</v>
      </c>
      <c r="H7205">
        <v>-80.7141706747</v>
      </c>
      <c r="I7205">
        <v>5</v>
      </c>
      <c r="J7205">
        <v>6</v>
      </c>
      <c r="K7205">
        <v>1</v>
      </c>
      <c r="L7205" t="s">
        <v>24605</v>
      </c>
    </row>
    <row r="7206" spans="1:12" x14ac:dyDescent="0.2">
      <c r="A7206" t="s">
        <v>24606</v>
      </c>
      <c r="B7206" t="s">
        <v>24607</v>
      </c>
      <c r="C7206" t="s">
        <v>24608</v>
      </c>
      <c r="D7206" t="s">
        <v>39</v>
      </c>
      <c r="E7206" t="s">
        <v>16</v>
      </c>
      <c r="F7206">
        <v>28027</v>
      </c>
      <c r="G7206">
        <v>35.385968099999999</v>
      </c>
      <c r="H7206">
        <v>-80.693222399999996</v>
      </c>
      <c r="I7206">
        <v>4</v>
      </c>
      <c r="J7206">
        <v>7</v>
      </c>
      <c r="K7206">
        <v>1</v>
      </c>
      <c r="L7206" t="s">
        <v>24609</v>
      </c>
    </row>
    <row r="7207" spans="1:12" x14ac:dyDescent="0.2">
      <c r="A7207" t="s">
        <v>24610</v>
      </c>
      <c r="B7207" t="s">
        <v>24611</v>
      </c>
      <c r="C7207" t="s">
        <v>6784</v>
      </c>
      <c r="D7207" t="s">
        <v>39</v>
      </c>
      <c r="E7207" t="s">
        <v>16</v>
      </c>
      <c r="F7207">
        <v>28027</v>
      </c>
      <c r="G7207">
        <v>35.3700689</v>
      </c>
      <c r="H7207">
        <v>-80.723929799999993</v>
      </c>
      <c r="I7207">
        <v>4</v>
      </c>
      <c r="J7207">
        <v>4</v>
      </c>
      <c r="K7207">
        <v>1</v>
      </c>
      <c r="L7207" t="s">
        <v>24612</v>
      </c>
    </row>
    <row r="7208" spans="1:12" x14ac:dyDescent="0.2">
      <c r="A7208" t="s">
        <v>24613</v>
      </c>
      <c r="B7208" t="s">
        <v>24614</v>
      </c>
      <c r="C7208" t="s">
        <v>24615</v>
      </c>
      <c r="D7208" t="s">
        <v>21</v>
      </c>
      <c r="E7208" t="s">
        <v>16</v>
      </c>
      <c r="F7208">
        <v>28203</v>
      </c>
      <c r="G7208">
        <v>35.209083999999997</v>
      </c>
      <c r="H7208">
        <v>-80.857951999999997</v>
      </c>
      <c r="I7208">
        <v>3.5</v>
      </c>
      <c r="J7208">
        <v>17</v>
      </c>
      <c r="K7208">
        <v>1</v>
      </c>
      <c r="L7208" t="s">
        <v>24616</v>
      </c>
    </row>
    <row r="7209" spans="1:12" x14ac:dyDescent="0.2">
      <c r="A7209" t="s">
        <v>24617</v>
      </c>
      <c r="B7209" t="s">
        <v>3255</v>
      </c>
      <c r="C7209" t="s">
        <v>24618</v>
      </c>
      <c r="D7209" t="s">
        <v>135</v>
      </c>
      <c r="E7209" t="s">
        <v>16</v>
      </c>
      <c r="F7209">
        <v>28105</v>
      </c>
      <c r="G7209">
        <v>35.135546099999999</v>
      </c>
      <c r="H7209">
        <v>-80.712865600000001</v>
      </c>
      <c r="I7209">
        <v>3</v>
      </c>
      <c r="J7209">
        <v>106</v>
      </c>
      <c r="K7209">
        <v>1</v>
      </c>
      <c r="L7209" t="s">
        <v>3257</v>
      </c>
    </row>
    <row r="7210" spans="1:12" x14ac:dyDescent="0.2">
      <c r="A7210" t="s">
        <v>24619</v>
      </c>
      <c r="B7210" t="s">
        <v>24620</v>
      </c>
      <c r="C7210" t="s">
        <v>24621</v>
      </c>
      <c r="D7210" t="s">
        <v>21</v>
      </c>
      <c r="E7210" t="s">
        <v>16</v>
      </c>
      <c r="F7210">
        <v>28273</v>
      </c>
      <c r="G7210">
        <v>35.130495099999997</v>
      </c>
      <c r="H7210">
        <v>-80.912616700000001</v>
      </c>
      <c r="I7210">
        <v>5</v>
      </c>
      <c r="J7210">
        <v>4</v>
      </c>
      <c r="K7210">
        <v>1</v>
      </c>
      <c r="L7210" t="s">
        <v>8247</v>
      </c>
    </row>
    <row r="7211" spans="1:12" x14ac:dyDescent="0.2">
      <c r="A7211" t="s">
        <v>24622</v>
      </c>
      <c r="B7211" t="s">
        <v>24623</v>
      </c>
      <c r="C7211" t="s">
        <v>24624</v>
      </c>
      <c r="D7211" t="s">
        <v>21</v>
      </c>
      <c r="E7211" t="s">
        <v>16</v>
      </c>
      <c r="F7211">
        <v>28205</v>
      </c>
      <c r="G7211">
        <v>35.208469100000002</v>
      </c>
      <c r="H7211">
        <v>-80.790602100000001</v>
      </c>
      <c r="I7211">
        <v>4.5</v>
      </c>
      <c r="J7211">
        <v>26</v>
      </c>
      <c r="K7211">
        <v>1</v>
      </c>
      <c r="L7211" t="s">
        <v>24625</v>
      </c>
    </row>
    <row r="7212" spans="1:12" x14ac:dyDescent="0.2">
      <c r="A7212" t="s">
        <v>24626</v>
      </c>
      <c r="B7212" t="s">
        <v>24627</v>
      </c>
      <c r="C7212" t="s">
        <v>24628</v>
      </c>
      <c r="D7212" t="s">
        <v>30</v>
      </c>
      <c r="E7212" t="s">
        <v>16</v>
      </c>
      <c r="F7212">
        <v>28054</v>
      </c>
      <c r="G7212">
        <v>35.232263600000003</v>
      </c>
      <c r="H7212">
        <v>-81.167540900000006</v>
      </c>
      <c r="I7212">
        <v>3.5</v>
      </c>
      <c r="J7212">
        <v>24</v>
      </c>
      <c r="K7212">
        <v>1</v>
      </c>
      <c r="L7212" t="s">
        <v>2905</v>
      </c>
    </row>
    <row r="7213" spans="1:12" x14ac:dyDescent="0.2">
      <c r="A7213" t="s">
        <v>24629</v>
      </c>
      <c r="B7213" t="s">
        <v>24630</v>
      </c>
      <c r="C7213" t="s">
        <v>24631</v>
      </c>
      <c r="D7213" t="s">
        <v>21</v>
      </c>
      <c r="E7213" t="s">
        <v>16</v>
      </c>
      <c r="F7213">
        <v>28216</v>
      </c>
      <c r="G7213">
        <v>35.326906000000001</v>
      </c>
      <c r="H7213">
        <v>-80.942421999999993</v>
      </c>
      <c r="I7213">
        <v>3</v>
      </c>
      <c r="J7213">
        <v>17</v>
      </c>
      <c r="K7213">
        <v>1</v>
      </c>
      <c r="L7213" t="s">
        <v>1323</v>
      </c>
    </row>
    <row r="7214" spans="1:12" x14ac:dyDescent="0.2">
      <c r="A7214" t="s">
        <v>24632</v>
      </c>
      <c r="B7214" t="s">
        <v>24633</v>
      </c>
      <c r="C7214" t="s">
        <v>24634</v>
      </c>
      <c r="D7214" t="s">
        <v>21</v>
      </c>
      <c r="E7214" t="s">
        <v>16</v>
      </c>
      <c r="F7214">
        <v>28203</v>
      </c>
      <c r="G7214">
        <v>35.199832000000001</v>
      </c>
      <c r="H7214">
        <v>-80.844795000000005</v>
      </c>
      <c r="I7214">
        <v>4</v>
      </c>
      <c r="J7214">
        <v>5</v>
      </c>
      <c r="K7214">
        <v>0</v>
      </c>
      <c r="L7214" t="s">
        <v>24635</v>
      </c>
    </row>
    <row r="7215" spans="1:12" x14ac:dyDescent="0.2">
      <c r="A7215" t="s">
        <v>24636</v>
      </c>
      <c r="B7215" t="s">
        <v>24637</v>
      </c>
      <c r="C7215" t="s">
        <v>24638</v>
      </c>
      <c r="D7215" t="s">
        <v>21</v>
      </c>
      <c r="E7215" t="s">
        <v>16</v>
      </c>
      <c r="F7215">
        <v>28202</v>
      </c>
      <c r="G7215">
        <v>35.224868066299997</v>
      </c>
      <c r="H7215">
        <v>-80.842025595899997</v>
      </c>
      <c r="I7215">
        <v>3</v>
      </c>
      <c r="J7215">
        <v>152</v>
      </c>
      <c r="K7215">
        <v>0</v>
      </c>
      <c r="L7215" t="s">
        <v>24639</v>
      </c>
    </row>
    <row r="7216" spans="1:12" x14ac:dyDescent="0.2">
      <c r="A7216" t="s">
        <v>24640</v>
      </c>
      <c r="B7216" t="s">
        <v>24641</v>
      </c>
      <c r="C7216" t="s">
        <v>12234</v>
      </c>
      <c r="D7216" t="s">
        <v>2557</v>
      </c>
      <c r="E7216" t="s">
        <v>16</v>
      </c>
      <c r="F7216">
        <v>28032</v>
      </c>
      <c r="G7216">
        <v>35.235760200000001</v>
      </c>
      <c r="H7216">
        <v>-81.072554999999994</v>
      </c>
      <c r="I7216">
        <v>4.5</v>
      </c>
      <c r="J7216">
        <v>117</v>
      </c>
      <c r="K7216">
        <v>1</v>
      </c>
      <c r="L7216" t="s">
        <v>1547</v>
      </c>
    </row>
    <row r="7217" spans="1:12" x14ac:dyDescent="0.2">
      <c r="A7217" t="s">
        <v>24642</v>
      </c>
      <c r="B7217" t="s">
        <v>9465</v>
      </c>
      <c r="C7217" t="s">
        <v>24643</v>
      </c>
      <c r="D7217" t="s">
        <v>21</v>
      </c>
      <c r="E7217" t="s">
        <v>16</v>
      </c>
      <c r="F7217">
        <v>28277</v>
      </c>
      <c r="G7217">
        <v>35.038603000000002</v>
      </c>
      <c r="H7217">
        <v>-80.794067499999997</v>
      </c>
      <c r="I7217">
        <v>4</v>
      </c>
      <c r="J7217">
        <v>9</v>
      </c>
      <c r="K7217">
        <v>1</v>
      </c>
      <c r="L7217" t="s">
        <v>440</v>
      </c>
    </row>
    <row r="7218" spans="1:12" x14ac:dyDescent="0.2">
      <c r="A7218" t="s">
        <v>24644</v>
      </c>
      <c r="B7218" t="s">
        <v>24645</v>
      </c>
      <c r="C7218" t="s">
        <v>24646</v>
      </c>
      <c r="D7218" t="s">
        <v>21</v>
      </c>
      <c r="E7218" t="s">
        <v>16</v>
      </c>
      <c r="F7218">
        <v>28226</v>
      </c>
      <c r="G7218">
        <v>35.089744281999998</v>
      </c>
      <c r="H7218">
        <v>-80.858200787399994</v>
      </c>
      <c r="I7218">
        <v>4</v>
      </c>
      <c r="J7218">
        <v>343</v>
      </c>
      <c r="K7218">
        <v>1</v>
      </c>
      <c r="L7218" t="s">
        <v>24647</v>
      </c>
    </row>
    <row r="7219" spans="1:12" x14ac:dyDescent="0.2">
      <c r="A7219" t="s">
        <v>24648</v>
      </c>
      <c r="B7219" t="s">
        <v>24649</v>
      </c>
      <c r="C7219" t="s">
        <v>24650</v>
      </c>
      <c r="D7219" t="s">
        <v>21</v>
      </c>
      <c r="E7219" t="s">
        <v>16</v>
      </c>
      <c r="F7219">
        <v>28269</v>
      </c>
      <c r="G7219">
        <v>35.333991099999999</v>
      </c>
      <c r="H7219">
        <v>-80.791965199999893</v>
      </c>
      <c r="I7219">
        <v>3</v>
      </c>
      <c r="J7219">
        <v>21</v>
      </c>
      <c r="K7219">
        <v>1</v>
      </c>
      <c r="L7219" t="s">
        <v>709</v>
      </c>
    </row>
    <row r="7220" spans="1:12" x14ac:dyDescent="0.2">
      <c r="A7220" t="s">
        <v>24651</v>
      </c>
      <c r="B7220" t="s">
        <v>24652</v>
      </c>
      <c r="C7220" t="s">
        <v>24653</v>
      </c>
      <c r="D7220" t="s">
        <v>135</v>
      </c>
      <c r="E7220" t="s">
        <v>16</v>
      </c>
      <c r="F7220">
        <v>28105</v>
      </c>
      <c r="G7220">
        <v>35.1193819</v>
      </c>
      <c r="H7220">
        <v>-80.695202499999994</v>
      </c>
      <c r="I7220">
        <v>4.5</v>
      </c>
      <c r="J7220">
        <v>48</v>
      </c>
      <c r="K7220">
        <v>1</v>
      </c>
      <c r="L7220" t="s">
        <v>1353</v>
      </c>
    </row>
    <row r="7221" spans="1:12" x14ac:dyDescent="0.2">
      <c r="A7221" t="s">
        <v>24654</v>
      </c>
      <c r="B7221" t="s">
        <v>24655</v>
      </c>
      <c r="C7221" t="s">
        <v>24656</v>
      </c>
      <c r="D7221" t="s">
        <v>295</v>
      </c>
      <c r="E7221" t="s">
        <v>16</v>
      </c>
      <c r="F7221">
        <v>28134</v>
      </c>
      <c r="G7221">
        <v>35.086993</v>
      </c>
      <c r="H7221">
        <v>-80.871765300000007</v>
      </c>
      <c r="I7221">
        <v>4</v>
      </c>
      <c r="J7221">
        <v>8</v>
      </c>
      <c r="K7221">
        <v>1</v>
      </c>
      <c r="L7221" t="s">
        <v>24657</v>
      </c>
    </row>
    <row r="7222" spans="1:12" x14ac:dyDescent="0.2">
      <c r="A7222" t="s">
        <v>24658</v>
      </c>
      <c r="B7222" t="s">
        <v>24659</v>
      </c>
      <c r="C7222" t="s">
        <v>19093</v>
      </c>
      <c r="D7222" t="s">
        <v>15</v>
      </c>
      <c r="E7222" t="s">
        <v>16</v>
      </c>
      <c r="F7222">
        <v>28031</v>
      </c>
      <c r="G7222">
        <v>35.465860999999997</v>
      </c>
      <c r="H7222">
        <v>-80.896325000000004</v>
      </c>
      <c r="I7222">
        <v>4</v>
      </c>
      <c r="J7222">
        <v>8</v>
      </c>
      <c r="K7222">
        <v>1</v>
      </c>
      <c r="L7222" t="s">
        <v>24660</v>
      </c>
    </row>
    <row r="7223" spans="1:12" x14ac:dyDescent="0.2">
      <c r="A7223" t="s">
        <v>24661</v>
      </c>
      <c r="B7223" t="s">
        <v>24662</v>
      </c>
      <c r="C7223" t="s">
        <v>24663</v>
      </c>
      <c r="D7223" t="s">
        <v>21</v>
      </c>
      <c r="E7223" t="s">
        <v>16</v>
      </c>
      <c r="F7223">
        <v>28211</v>
      </c>
      <c r="G7223">
        <v>35.148584200000002</v>
      </c>
      <c r="H7223">
        <v>-80.825405900000007</v>
      </c>
      <c r="I7223">
        <v>3.5</v>
      </c>
      <c r="J7223">
        <v>3</v>
      </c>
      <c r="K7223">
        <v>1</v>
      </c>
      <c r="L7223" t="s">
        <v>24664</v>
      </c>
    </row>
    <row r="7224" spans="1:12" x14ac:dyDescent="0.2">
      <c r="A7224" t="s">
        <v>24665</v>
      </c>
      <c r="B7224" t="s">
        <v>2540</v>
      </c>
      <c r="C7224" t="s">
        <v>24666</v>
      </c>
      <c r="D7224" t="s">
        <v>295</v>
      </c>
      <c r="E7224" t="s">
        <v>16</v>
      </c>
      <c r="F7224">
        <v>28226</v>
      </c>
      <c r="G7224">
        <v>35.090471000000001</v>
      </c>
      <c r="H7224">
        <v>-80.859288000000006</v>
      </c>
      <c r="I7224">
        <v>3</v>
      </c>
      <c r="J7224">
        <v>25</v>
      </c>
      <c r="K7224">
        <v>1</v>
      </c>
      <c r="L7224" t="s">
        <v>24667</v>
      </c>
    </row>
    <row r="7225" spans="1:12" x14ac:dyDescent="0.2">
      <c r="A7225" t="s">
        <v>24668</v>
      </c>
      <c r="B7225" t="s">
        <v>24669</v>
      </c>
      <c r="C7225" t="s">
        <v>24670</v>
      </c>
      <c r="D7225" t="s">
        <v>21</v>
      </c>
      <c r="E7225" t="s">
        <v>16</v>
      </c>
      <c r="F7225">
        <v>28208</v>
      </c>
      <c r="G7225">
        <v>35.228538999999998</v>
      </c>
      <c r="H7225">
        <v>-80.914595300000002</v>
      </c>
      <c r="I7225">
        <v>4</v>
      </c>
      <c r="J7225">
        <v>46</v>
      </c>
      <c r="K7225">
        <v>1</v>
      </c>
      <c r="L7225" t="s">
        <v>24671</v>
      </c>
    </row>
    <row r="7226" spans="1:12" x14ac:dyDescent="0.2">
      <c r="A7226" t="s">
        <v>24672</v>
      </c>
      <c r="B7226" t="s">
        <v>24673</v>
      </c>
      <c r="C7226" t="s">
        <v>24674</v>
      </c>
      <c r="D7226" t="s">
        <v>21</v>
      </c>
      <c r="E7226" t="s">
        <v>16</v>
      </c>
      <c r="F7226">
        <v>28208</v>
      </c>
      <c r="G7226">
        <v>35.224294</v>
      </c>
      <c r="H7226">
        <v>-80.940333999999993</v>
      </c>
      <c r="I7226">
        <v>2.5</v>
      </c>
      <c r="J7226">
        <v>23</v>
      </c>
      <c r="K7226">
        <v>1</v>
      </c>
      <c r="L7226" t="s">
        <v>24675</v>
      </c>
    </row>
    <row r="7227" spans="1:12" x14ac:dyDescent="0.2">
      <c r="A7227" t="s">
        <v>24676</v>
      </c>
      <c r="B7227" t="s">
        <v>24677</v>
      </c>
      <c r="C7227" t="s">
        <v>24678</v>
      </c>
      <c r="D7227" t="s">
        <v>21</v>
      </c>
      <c r="E7227" t="s">
        <v>16</v>
      </c>
      <c r="F7227">
        <v>28277</v>
      </c>
      <c r="G7227">
        <v>35.078880499999997</v>
      </c>
      <c r="H7227">
        <v>-80.817777500000005</v>
      </c>
      <c r="I7227">
        <v>4.5</v>
      </c>
      <c r="J7227">
        <v>3</v>
      </c>
      <c r="K7227">
        <v>1</v>
      </c>
      <c r="L7227" t="s">
        <v>24679</v>
      </c>
    </row>
    <row r="7228" spans="1:12" x14ac:dyDescent="0.2">
      <c r="A7228" t="s">
        <v>24680</v>
      </c>
      <c r="B7228" t="s">
        <v>24681</v>
      </c>
      <c r="C7228" t="s">
        <v>24682</v>
      </c>
      <c r="D7228" t="s">
        <v>39</v>
      </c>
      <c r="E7228" t="s">
        <v>16</v>
      </c>
      <c r="F7228">
        <v>28027</v>
      </c>
      <c r="G7228">
        <v>35.441405099999997</v>
      </c>
      <c r="H7228">
        <v>-80.732745199999997</v>
      </c>
      <c r="I7228">
        <v>4</v>
      </c>
      <c r="J7228">
        <v>9</v>
      </c>
      <c r="K7228">
        <v>1</v>
      </c>
      <c r="L7228" t="s">
        <v>24683</v>
      </c>
    </row>
    <row r="7229" spans="1:12" x14ac:dyDescent="0.2">
      <c r="A7229" t="s">
        <v>24684</v>
      </c>
      <c r="B7229" t="s">
        <v>24685</v>
      </c>
      <c r="C7229" t="s">
        <v>24686</v>
      </c>
      <c r="D7229" t="s">
        <v>21</v>
      </c>
      <c r="E7229" t="s">
        <v>16</v>
      </c>
      <c r="F7229">
        <v>28204</v>
      </c>
      <c r="G7229">
        <v>35.213808942</v>
      </c>
      <c r="H7229">
        <v>-80.844041810299998</v>
      </c>
      <c r="I7229">
        <v>4</v>
      </c>
      <c r="J7229">
        <v>105</v>
      </c>
      <c r="K7229">
        <v>0</v>
      </c>
      <c r="L7229" t="s">
        <v>24687</v>
      </c>
    </row>
    <row r="7230" spans="1:12" x14ac:dyDescent="0.2">
      <c r="A7230" t="s">
        <v>24688</v>
      </c>
      <c r="B7230" t="s">
        <v>24689</v>
      </c>
      <c r="C7230" t="s">
        <v>24690</v>
      </c>
      <c r="D7230" t="s">
        <v>21</v>
      </c>
      <c r="E7230" t="s">
        <v>16</v>
      </c>
      <c r="F7230">
        <v>28204</v>
      </c>
      <c r="G7230">
        <v>35.212166000000003</v>
      </c>
      <c r="H7230">
        <v>-80.819913</v>
      </c>
      <c r="I7230">
        <v>3.5</v>
      </c>
      <c r="J7230">
        <v>5</v>
      </c>
      <c r="K7230">
        <v>1</v>
      </c>
      <c r="L7230" t="s">
        <v>24691</v>
      </c>
    </row>
    <row r="7231" spans="1:12" x14ac:dyDescent="0.2">
      <c r="A7231" t="s">
        <v>24692</v>
      </c>
      <c r="B7231" t="s">
        <v>6387</v>
      </c>
      <c r="C7231" t="s">
        <v>24693</v>
      </c>
      <c r="D7231" t="s">
        <v>21</v>
      </c>
      <c r="E7231" t="s">
        <v>16</v>
      </c>
      <c r="F7231">
        <v>28262</v>
      </c>
      <c r="G7231">
        <v>35.307803700000001</v>
      </c>
      <c r="H7231">
        <v>-80.754221799999996</v>
      </c>
      <c r="I7231">
        <v>2</v>
      </c>
      <c r="J7231">
        <v>196</v>
      </c>
      <c r="K7231">
        <v>1</v>
      </c>
      <c r="L7231" t="s">
        <v>24694</v>
      </c>
    </row>
    <row r="7232" spans="1:12" x14ac:dyDescent="0.2">
      <c r="A7232" t="s">
        <v>24695</v>
      </c>
      <c r="B7232" t="s">
        <v>24696</v>
      </c>
      <c r="D7232" t="s">
        <v>21</v>
      </c>
      <c r="E7232" t="s">
        <v>16</v>
      </c>
      <c r="F7232">
        <v>28299</v>
      </c>
      <c r="G7232">
        <v>35.218847105099996</v>
      </c>
      <c r="H7232">
        <v>-80.810844713500003</v>
      </c>
      <c r="I7232">
        <v>4.5</v>
      </c>
      <c r="J7232">
        <v>31</v>
      </c>
      <c r="K7232">
        <v>1</v>
      </c>
      <c r="L7232" t="s">
        <v>1247</v>
      </c>
    </row>
    <row r="7233" spans="1:12" x14ac:dyDescent="0.2">
      <c r="A7233" t="s">
        <v>24697</v>
      </c>
      <c r="B7233" t="s">
        <v>24698</v>
      </c>
      <c r="C7233" t="s">
        <v>7740</v>
      </c>
      <c r="D7233" t="s">
        <v>21</v>
      </c>
      <c r="E7233" t="s">
        <v>16</v>
      </c>
      <c r="F7233">
        <v>28202</v>
      </c>
      <c r="G7233">
        <v>35.233720851800001</v>
      </c>
      <c r="H7233">
        <v>-80.849652808800002</v>
      </c>
      <c r="I7233">
        <v>4</v>
      </c>
      <c r="J7233">
        <v>4</v>
      </c>
      <c r="K7233">
        <v>1</v>
      </c>
      <c r="L7233" t="s">
        <v>24699</v>
      </c>
    </row>
    <row r="7234" spans="1:12" x14ac:dyDescent="0.2">
      <c r="A7234" t="s">
        <v>24700</v>
      </c>
      <c r="B7234" t="s">
        <v>24701</v>
      </c>
      <c r="C7234" t="s">
        <v>24702</v>
      </c>
      <c r="D7234" t="s">
        <v>456</v>
      </c>
      <c r="E7234" t="s">
        <v>16</v>
      </c>
      <c r="F7234">
        <v>28012</v>
      </c>
      <c r="G7234">
        <v>35.243155000000002</v>
      </c>
      <c r="H7234">
        <v>-81.028481999999997</v>
      </c>
      <c r="I7234">
        <v>3.5</v>
      </c>
      <c r="J7234">
        <v>4</v>
      </c>
      <c r="K7234">
        <v>0</v>
      </c>
      <c r="L7234" t="s">
        <v>24703</v>
      </c>
    </row>
    <row r="7235" spans="1:12" x14ac:dyDescent="0.2">
      <c r="A7235" t="s">
        <v>24704</v>
      </c>
      <c r="B7235" t="s">
        <v>24705</v>
      </c>
      <c r="C7235" t="s">
        <v>12939</v>
      </c>
      <c r="D7235" t="s">
        <v>135</v>
      </c>
      <c r="E7235" t="s">
        <v>16</v>
      </c>
      <c r="F7235">
        <v>28104</v>
      </c>
      <c r="G7235">
        <v>35.122031</v>
      </c>
      <c r="H7235">
        <v>-80.653672999999998</v>
      </c>
      <c r="I7235">
        <v>4.5</v>
      </c>
      <c r="J7235">
        <v>61</v>
      </c>
      <c r="K7235">
        <v>1</v>
      </c>
      <c r="L7235" t="s">
        <v>24706</v>
      </c>
    </row>
    <row r="7236" spans="1:12" x14ac:dyDescent="0.2">
      <c r="A7236" t="s">
        <v>24707</v>
      </c>
      <c r="B7236" t="s">
        <v>9255</v>
      </c>
      <c r="C7236" t="s">
        <v>24708</v>
      </c>
      <c r="D7236" t="s">
        <v>21</v>
      </c>
      <c r="E7236" t="s">
        <v>16</v>
      </c>
      <c r="F7236">
        <v>28277</v>
      </c>
      <c r="G7236">
        <v>35.053716999999999</v>
      </c>
      <c r="H7236">
        <v>-80.851276999999996</v>
      </c>
      <c r="I7236">
        <v>3</v>
      </c>
      <c r="J7236">
        <v>305</v>
      </c>
      <c r="K7236">
        <v>1</v>
      </c>
      <c r="L7236" t="s">
        <v>24709</v>
      </c>
    </row>
    <row r="7237" spans="1:12" x14ac:dyDescent="0.2">
      <c r="A7237" t="s">
        <v>24710</v>
      </c>
      <c r="B7237" t="s">
        <v>24711</v>
      </c>
      <c r="D7237" t="s">
        <v>21</v>
      </c>
      <c r="E7237" t="s">
        <v>16</v>
      </c>
      <c r="F7237">
        <v>28105</v>
      </c>
      <c r="G7237">
        <v>35.227086900000003</v>
      </c>
      <c r="H7237">
        <v>-80.843126699999999</v>
      </c>
      <c r="I7237">
        <v>1</v>
      </c>
      <c r="J7237">
        <v>3</v>
      </c>
      <c r="K7237">
        <v>1</v>
      </c>
      <c r="L7237" t="s">
        <v>24712</v>
      </c>
    </row>
    <row r="7238" spans="1:12" x14ac:dyDescent="0.2">
      <c r="A7238" t="s">
        <v>24713</v>
      </c>
      <c r="B7238" t="s">
        <v>24714</v>
      </c>
      <c r="C7238" t="s">
        <v>24715</v>
      </c>
      <c r="D7238" t="s">
        <v>26</v>
      </c>
      <c r="E7238" t="s">
        <v>16</v>
      </c>
      <c r="F7238">
        <v>28078</v>
      </c>
      <c r="G7238">
        <v>35.442570000000003</v>
      </c>
      <c r="H7238">
        <v>-80.861258699999993</v>
      </c>
      <c r="I7238">
        <v>5</v>
      </c>
      <c r="J7238">
        <v>4</v>
      </c>
      <c r="K7238">
        <v>1</v>
      </c>
      <c r="L7238" t="s">
        <v>967</v>
      </c>
    </row>
    <row r="7239" spans="1:12" x14ac:dyDescent="0.2">
      <c r="A7239" t="s">
        <v>24716</v>
      </c>
      <c r="B7239" t="s">
        <v>24717</v>
      </c>
      <c r="C7239" t="s">
        <v>24718</v>
      </c>
      <c r="D7239" t="s">
        <v>21</v>
      </c>
      <c r="E7239" t="s">
        <v>16</v>
      </c>
      <c r="F7239">
        <v>28277</v>
      </c>
      <c r="G7239">
        <v>35.054104000000002</v>
      </c>
      <c r="H7239">
        <v>-80.851939000000002</v>
      </c>
      <c r="I7239">
        <v>3.5</v>
      </c>
      <c r="J7239">
        <v>115</v>
      </c>
      <c r="K7239">
        <v>1</v>
      </c>
      <c r="L7239" t="s">
        <v>2920</v>
      </c>
    </row>
    <row r="7240" spans="1:12" x14ac:dyDescent="0.2">
      <c r="A7240" t="s">
        <v>24719</v>
      </c>
      <c r="B7240" t="s">
        <v>24720</v>
      </c>
      <c r="C7240" t="s">
        <v>24721</v>
      </c>
      <c r="D7240" t="s">
        <v>167</v>
      </c>
      <c r="E7240" t="s">
        <v>16</v>
      </c>
      <c r="F7240">
        <v>28075</v>
      </c>
      <c r="G7240">
        <v>35.326348824699998</v>
      </c>
      <c r="H7240">
        <v>-80.645550568900006</v>
      </c>
      <c r="I7240">
        <v>4.5</v>
      </c>
      <c r="J7240">
        <v>7</v>
      </c>
      <c r="K7240">
        <v>1</v>
      </c>
      <c r="L7240" t="s">
        <v>24722</v>
      </c>
    </row>
    <row r="7241" spans="1:12" x14ac:dyDescent="0.2">
      <c r="A7241" t="s">
        <v>24723</v>
      </c>
      <c r="B7241" t="s">
        <v>24724</v>
      </c>
      <c r="C7241" t="s">
        <v>24725</v>
      </c>
      <c r="D7241" t="s">
        <v>456</v>
      </c>
      <c r="E7241" t="s">
        <v>16</v>
      </c>
      <c r="F7241">
        <v>28012</v>
      </c>
      <c r="G7241">
        <v>35.252285946699999</v>
      </c>
      <c r="H7241">
        <v>-81.046328656399993</v>
      </c>
      <c r="I7241">
        <v>3</v>
      </c>
      <c r="J7241">
        <v>13</v>
      </c>
      <c r="K7241">
        <v>1</v>
      </c>
      <c r="L7241" t="s">
        <v>2146</v>
      </c>
    </row>
    <row r="7242" spans="1:12" x14ac:dyDescent="0.2">
      <c r="A7242" t="s">
        <v>24726</v>
      </c>
      <c r="B7242" t="s">
        <v>24727</v>
      </c>
      <c r="C7242" t="s">
        <v>24728</v>
      </c>
      <c r="D7242" t="s">
        <v>21</v>
      </c>
      <c r="E7242" t="s">
        <v>16</v>
      </c>
      <c r="F7242">
        <v>28262</v>
      </c>
      <c r="G7242">
        <v>35.302143000000001</v>
      </c>
      <c r="H7242">
        <v>-80.747747700000005</v>
      </c>
      <c r="I7242">
        <v>3.5</v>
      </c>
      <c r="J7242">
        <v>3</v>
      </c>
      <c r="K7242">
        <v>0</v>
      </c>
      <c r="L7242" t="s">
        <v>7790</v>
      </c>
    </row>
    <row r="7243" spans="1:12" x14ac:dyDescent="0.2">
      <c r="A7243" t="s">
        <v>24729</v>
      </c>
      <c r="B7243" t="s">
        <v>24730</v>
      </c>
      <c r="C7243" t="s">
        <v>24731</v>
      </c>
      <c r="D7243" t="s">
        <v>30</v>
      </c>
      <c r="E7243" t="s">
        <v>16</v>
      </c>
      <c r="F7243">
        <v>28054</v>
      </c>
      <c r="G7243">
        <v>35.286842499999999</v>
      </c>
      <c r="H7243">
        <v>-81.128318100000001</v>
      </c>
      <c r="I7243">
        <v>2.5</v>
      </c>
      <c r="J7243">
        <v>3</v>
      </c>
      <c r="K7243">
        <v>0</v>
      </c>
      <c r="L7243" t="s">
        <v>24732</v>
      </c>
    </row>
    <row r="7244" spans="1:12" x14ac:dyDescent="0.2">
      <c r="A7244" t="s">
        <v>24733</v>
      </c>
      <c r="B7244" t="s">
        <v>8332</v>
      </c>
      <c r="C7244" t="s">
        <v>24734</v>
      </c>
      <c r="D7244" t="s">
        <v>135</v>
      </c>
      <c r="E7244" t="s">
        <v>16</v>
      </c>
      <c r="F7244">
        <v>28105</v>
      </c>
      <c r="G7244">
        <v>35.124634399999998</v>
      </c>
      <c r="H7244">
        <v>-80.708239899999995</v>
      </c>
      <c r="I7244">
        <v>3.5</v>
      </c>
      <c r="J7244">
        <v>5</v>
      </c>
      <c r="K7244">
        <v>0</v>
      </c>
      <c r="L7244" t="s">
        <v>18913</v>
      </c>
    </row>
    <row r="7245" spans="1:12" x14ac:dyDescent="0.2">
      <c r="A7245" t="s">
        <v>24735</v>
      </c>
      <c r="B7245" t="s">
        <v>24736</v>
      </c>
      <c r="C7245" t="s">
        <v>24737</v>
      </c>
      <c r="D7245" t="s">
        <v>21</v>
      </c>
      <c r="E7245" t="s">
        <v>16</v>
      </c>
      <c r="F7245">
        <v>28211</v>
      </c>
      <c r="G7245">
        <v>35.151586830399999</v>
      </c>
      <c r="H7245">
        <v>-80.830558789899996</v>
      </c>
      <c r="I7245">
        <v>3</v>
      </c>
      <c r="J7245">
        <v>594</v>
      </c>
      <c r="K7245">
        <v>1</v>
      </c>
      <c r="L7245" t="s">
        <v>24738</v>
      </c>
    </row>
    <row r="7246" spans="1:12" x14ac:dyDescent="0.2">
      <c r="A7246" t="s">
        <v>24739</v>
      </c>
      <c r="B7246" t="s">
        <v>3255</v>
      </c>
      <c r="C7246" t="s">
        <v>24740</v>
      </c>
      <c r="D7246" t="s">
        <v>39</v>
      </c>
      <c r="E7246" t="s">
        <v>16</v>
      </c>
      <c r="F7246">
        <v>28027</v>
      </c>
      <c r="G7246">
        <v>35.371132000000003</v>
      </c>
      <c r="H7246">
        <v>-80.722567999999995</v>
      </c>
      <c r="I7246">
        <v>3</v>
      </c>
      <c r="J7246">
        <v>102</v>
      </c>
      <c r="K7246">
        <v>1</v>
      </c>
      <c r="L7246" t="s">
        <v>11332</v>
      </c>
    </row>
    <row r="7247" spans="1:12" x14ac:dyDescent="0.2">
      <c r="A7247" t="s">
        <v>24741</v>
      </c>
      <c r="B7247" t="s">
        <v>24742</v>
      </c>
      <c r="C7247" t="s">
        <v>24743</v>
      </c>
      <c r="D7247" t="s">
        <v>15</v>
      </c>
      <c r="E7247" t="s">
        <v>16</v>
      </c>
      <c r="F7247">
        <v>28031</v>
      </c>
      <c r="G7247">
        <v>35.465881699999997</v>
      </c>
      <c r="H7247">
        <v>-80.873494500000007</v>
      </c>
      <c r="I7247">
        <v>5</v>
      </c>
      <c r="J7247">
        <v>3</v>
      </c>
      <c r="K7247">
        <v>1</v>
      </c>
      <c r="L7247" t="s">
        <v>24744</v>
      </c>
    </row>
    <row r="7248" spans="1:12" x14ac:dyDescent="0.2">
      <c r="A7248" t="s">
        <v>24745</v>
      </c>
      <c r="B7248" t="s">
        <v>24746</v>
      </c>
      <c r="C7248" t="s">
        <v>3636</v>
      </c>
      <c r="D7248" t="s">
        <v>21</v>
      </c>
      <c r="E7248" t="s">
        <v>16</v>
      </c>
      <c r="F7248">
        <v>28202</v>
      </c>
      <c r="G7248">
        <v>35.225868655399999</v>
      </c>
      <c r="H7248">
        <v>-80.842115461399999</v>
      </c>
      <c r="I7248">
        <v>3</v>
      </c>
      <c r="J7248">
        <v>91</v>
      </c>
      <c r="K7248">
        <v>1</v>
      </c>
      <c r="L7248" t="s">
        <v>24747</v>
      </c>
    </row>
    <row r="7249" spans="1:12" x14ac:dyDescent="0.2">
      <c r="A7249" t="s">
        <v>24748</v>
      </c>
      <c r="B7249" t="s">
        <v>24749</v>
      </c>
      <c r="C7249" t="s">
        <v>24750</v>
      </c>
      <c r="D7249" t="s">
        <v>30</v>
      </c>
      <c r="E7249" t="s">
        <v>16</v>
      </c>
      <c r="F7249">
        <v>28054</v>
      </c>
      <c r="G7249">
        <v>35.2502608</v>
      </c>
      <c r="H7249">
        <v>-81.175155200000006</v>
      </c>
      <c r="I7249">
        <v>5</v>
      </c>
      <c r="J7249">
        <v>5</v>
      </c>
      <c r="K7249">
        <v>1</v>
      </c>
      <c r="L7249" t="s">
        <v>24751</v>
      </c>
    </row>
    <row r="7250" spans="1:12" x14ac:dyDescent="0.2">
      <c r="A7250" t="s">
        <v>24752</v>
      </c>
      <c r="B7250" t="s">
        <v>24753</v>
      </c>
      <c r="C7250" t="s">
        <v>24754</v>
      </c>
      <c r="D7250" t="s">
        <v>21</v>
      </c>
      <c r="E7250" t="s">
        <v>16</v>
      </c>
      <c r="F7250">
        <v>28269</v>
      </c>
      <c r="G7250">
        <v>35.343429299999997</v>
      </c>
      <c r="H7250">
        <v>-80.769582700000001</v>
      </c>
      <c r="I7250">
        <v>1.5</v>
      </c>
      <c r="J7250">
        <v>3</v>
      </c>
      <c r="K7250">
        <v>0</v>
      </c>
      <c r="L7250" t="s">
        <v>24755</v>
      </c>
    </row>
    <row r="7251" spans="1:12" x14ac:dyDescent="0.2">
      <c r="A7251" t="s">
        <v>24756</v>
      </c>
      <c r="B7251" t="s">
        <v>24757</v>
      </c>
      <c r="C7251" t="s">
        <v>24758</v>
      </c>
      <c r="D7251" t="s">
        <v>15</v>
      </c>
      <c r="E7251" t="s">
        <v>16</v>
      </c>
      <c r="F7251">
        <v>28031</v>
      </c>
      <c r="G7251">
        <v>35.481932999999998</v>
      </c>
      <c r="H7251">
        <v>-80.8818579</v>
      </c>
      <c r="I7251">
        <v>3.5</v>
      </c>
      <c r="J7251">
        <v>85</v>
      </c>
      <c r="K7251">
        <v>0</v>
      </c>
      <c r="L7251" t="s">
        <v>24759</v>
      </c>
    </row>
    <row r="7252" spans="1:12" x14ac:dyDescent="0.2">
      <c r="A7252" t="s">
        <v>24760</v>
      </c>
      <c r="B7252" t="s">
        <v>24761</v>
      </c>
      <c r="C7252" t="s">
        <v>24762</v>
      </c>
      <c r="D7252" t="s">
        <v>21</v>
      </c>
      <c r="E7252" t="s">
        <v>16</v>
      </c>
      <c r="F7252">
        <v>28226</v>
      </c>
      <c r="G7252">
        <v>35.101084</v>
      </c>
      <c r="H7252">
        <v>-80.781474000000003</v>
      </c>
      <c r="I7252">
        <v>3.5</v>
      </c>
      <c r="J7252">
        <v>3</v>
      </c>
      <c r="K7252">
        <v>1</v>
      </c>
      <c r="L7252" t="s">
        <v>24763</v>
      </c>
    </row>
    <row r="7253" spans="1:12" x14ac:dyDescent="0.2">
      <c r="A7253" t="s">
        <v>24764</v>
      </c>
      <c r="B7253" t="s">
        <v>24765</v>
      </c>
      <c r="C7253" t="s">
        <v>24766</v>
      </c>
      <c r="D7253" t="s">
        <v>21</v>
      </c>
      <c r="E7253" t="s">
        <v>16</v>
      </c>
      <c r="F7253">
        <v>28226</v>
      </c>
      <c r="G7253">
        <v>35.085269799999999</v>
      </c>
      <c r="H7253">
        <v>-80.815594399999995</v>
      </c>
      <c r="I7253">
        <v>5</v>
      </c>
      <c r="J7253">
        <v>4</v>
      </c>
      <c r="K7253">
        <v>1</v>
      </c>
      <c r="L7253" t="s">
        <v>24767</v>
      </c>
    </row>
    <row r="7254" spans="1:12" x14ac:dyDescent="0.2">
      <c r="A7254" t="s">
        <v>24768</v>
      </c>
      <c r="B7254" t="s">
        <v>24769</v>
      </c>
      <c r="C7254" t="s">
        <v>24770</v>
      </c>
      <c r="D7254" t="s">
        <v>26</v>
      </c>
      <c r="E7254" t="s">
        <v>16</v>
      </c>
      <c r="F7254">
        <v>28078</v>
      </c>
      <c r="G7254">
        <v>35.441473999999999</v>
      </c>
      <c r="H7254">
        <v>-80.862194200000005</v>
      </c>
      <c r="I7254">
        <v>3.5</v>
      </c>
      <c r="J7254">
        <v>3</v>
      </c>
      <c r="K7254">
        <v>1</v>
      </c>
      <c r="L7254" t="s">
        <v>24771</v>
      </c>
    </row>
    <row r="7255" spans="1:12" x14ac:dyDescent="0.2">
      <c r="A7255" t="s">
        <v>24772</v>
      </c>
      <c r="B7255" t="s">
        <v>7662</v>
      </c>
      <c r="C7255" t="s">
        <v>24773</v>
      </c>
      <c r="D7255" t="s">
        <v>26</v>
      </c>
      <c r="E7255" t="s">
        <v>16</v>
      </c>
      <c r="F7255">
        <v>28078</v>
      </c>
      <c r="G7255">
        <v>35.445984000000003</v>
      </c>
      <c r="H7255">
        <v>-80.866866999999999</v>
      </c>
      <c r="I7255">
        <v>5</v>
      </c>
      <c r="J7255">
        <v>8</v>
      </c>
      <c r="K7255">
        <v>1</v>
      </c>
      <c r="L7255" t="s">
        <v>24774</v>
      </c>
    </row>
    <row r="7256" spans="1:12" x14ac:dyDescent="0.2">
      <c r="A7256" t="s">
        <v>24775</v>
      </c>
      <c r="B7256" t="s">
        <v>3232</v>
      </c>
      <c r="C7256" t="s">
        <v>3960</v>
      </c>
      <c r="D7256" t="s">
        <v>21</v>
      </c>
      <c r="E7256" t="s">
        <v>16</v>
      </c>
      <c r="F7256">
        <v>28216</v>
      </c>
      <c r="G7256">
        <v>35.352552799999998</v>
      </c>
      <c r="H7256">
        <v>-80.851188800000003</v>
      </c>
      <c r="I7256">
        <v>2.5</v>
      </c>
      <c r="J7256">
        <v>7</v>
      </c>
      <c r="K7256">
        <v>1</v>
      </c>
      <c r="L7256" t="s">
        <v>19759</v>
      </c>
    </row>
    <row r="7257" spans="1:12" x14ac:dyDescent="0.2">
      <c r="A7257" t="s">
        <v>24776</v>
      </c>
      <c r="B7257" t="s">
        <v>24777</v>
      </c>
      <c r="D7257" t="s">
        <v>21</v>
      </c>
      <c r="E7257" t="s">
        <v>16</v>
      </c>
      <c r="F7257">
        <v>28205</v>
      </c>
      <c r="G7257">
        <v>35.226371399999998</v>
      </c>
      <c r="H7257">
        <v>-80.799018500000003</v>
      </c>
      <c r="I7257">
        <v>4</v>
      </c>
      <c r="J7257">
        <v>8</v>
      </c>
      <c r="K7257">
        <v>0</v>
      </c>
      <c r="L7257" t="s">
        <v>24778</v>
      </c>
    </row>
    <row r="7258" spans="1:12" x14ac:dyDescent="0.2">
      <c r="A7258" t="s">
        <v>24779</v>
      </c>
      <c r="B7258" t="s">
        <v>446</v>
      </c>
      <c r="C7258" t="s">
        <v>24780</v>
      </c>
      <c r="D7258" t="s">
        <v>135</v>
      </c>
      <c r="E7258" t="s">
        <v>16</v>
      </c>
      <c r="F7258">
        <v>28105</v>
      </c>
      <c r="G7258">
        <v>35.128056000000001</v>
      </c>
      <c r="H7258">
        <v>-80.702905999999999</v>
      </c>
      <c r="I7258">
        <v>3</v>
      </c>
      <c r="J7258">
        <v>39</v>
      </c>
      <c r="K7258">
        <v>1</v>
      </c>
      <c r="L7258" t="s">
        <v>448</v>
      </c>
    </row>
    <row r="7259" spans="1:12" x14ac:dyDescent="0.2">
      <c r="A7259" t="s">
        <v>24781</v>
      </c>
      <c r="B7259" t="s">
        <v>24782</v>
      </c>
      <c r="C7259" t="s">
        <v>24783</v>
      </c>
      <c r="D7259" t="s">
        <v>21</v>
      </c>
      <c r="E7259" t="s">
        <v>16</v>
      </c>
      <c r="F7259">
        <v>28212</v>
      </c>
      <c r="G7259">
        <v>35.216864000000001</v>
      </c>
      <c r="H7259">
        <v>-80.740486000000004</v>
      </c>
      <c r="I7259">
        <v>3.5</v>
      </c>
      <c r="J7259">
        <v>3</v>
      </c>
      <c r="K7259">
        <v>1</v>
      </c>
      <c r="L7259" t="s">
        <v>24784</v>
      </c>
    </row>
    <row r="7260" spans="1:12" x14ac:dyDescent="0.2">
      <c r="A7260" t="s">
        <v>24785</v>
      </c>
      <c r="B7260" t="s">
        <v>24786</v>
      </c>
      <c r="C7260" t="s">
        <v>24787</v>
      </c>
      <c r="D7260" t="s">
        <v>2557</v>
      </c>
      <c r="E7260" t="s">
        <v>16</v>
      </c>
      <c r="F7260">
        <v>28032</v>
      </c>
      <c r="G7260">
        <v>35.248838800000001</v>
      </c>
      <c r="H7260">
        <v>-81.080506</v>
      </c>
      <c r="I7260">
        <v>3.5</v>
      </c>
      <c r="J7260">
        <v>38</v>
      </c>
      <c r="K7260">
        <v>1</v>
      </c>
      <c r="L7260" t="s">
        <v>24788</v>
      </c>
    </row>
    <row r="7261" spans="1:12" x14ac:dyDescent="0.2">
      <c r="A7261" t="s">
        <v>24789</v>
      </c>
      <c r="B7261" t="s">
        <v>7126</v>
      </c>
      <c r="C7261" t="s">
        <v>24790</v>
      </c>
      <c r="D7261" t="s">
        <v>21</v>
      </c>
      <c r="E7261" t="s">
        <v>16</v>
      </c>
      <c r="F7261">
        <v>28270</v>
      </c>
      <c r="G7261">
        <v>35.1386915</v>
      </c>
      <c r="H7261">
        <v>-80.735062999999997</v>
      </c>
      <c r="I7261">
        <v>5</v>
      </c>
      <c r="J7261">
        <v>3</v>
      </c>
      <c r="K7261">
        <v>0</v>
      </c>
      <c r="L7261" t="s">
        <v>24791</v>
      </c>
    </row>
    <row r="7262" spans="1:12" x14ac:dyDescent="0.2">
      <c r="A7262" t="s">
        <v>24792</v>
      </c>
      <c r="B7262" t="s">
        <v>24793</v>
      </c>
      <c r="C7262" t="s">
        <v>24794</v>
      </c>
      <c r="D7262" t="s">
        <v>21</v>
      </c>
      <c r="E7262" t="s">
        <v>16</v>
      </c>
      <c r="F7262">
        <v>28273</v>
      </c>
      <c r="G7262">
        <v>35.138736999999999</v>
      </c>
      <c r="H7262">
        <v>-80.933026999999996</v>
      </c>
      <c r="I7262">
        <v>5</v>
      </c>
      <c r="J7262">
        <v>4</v>
      </c>
      <c r="K7262">
        <v>1</v>
      </c>
      <c r="L7262" t="s">
        <v>24795</v>
      </c>
    </row>
    <row r="7263" spans="1:12" x14ac:dyDescent="0.2">
      <c r="A7263" t="s">
        <v>24796</v>
      </c>
      <c r="B7263" t="s">
        <v>24797</v>
      </c>
      <c r="C7263" t="s">
        <v>24798</v>
      </c>
      <c r="D7263" t="s">
        <v>21</v>
      </c>
      <c r="E7263" t="s">
        <v>16</v>
      </c>
      <c r="F7263">
        <v>28214</v>
      </c>
      <c r="G7263">
        <v>35.298231000000001</v>
      </c>
      <c r="H7263">
        <v>-80.968530000000001</v>
      </c>
      <c r="I7263">
        <v>4</v>
      </c>
      <c r="J7263">
        <v>9</v>
      </c>
      <c r="K7263">
        <v>1</v>
      </c>
      <c r="L7263" t="s">
        <v>24799</v>
      </c>
    </row>
    <row r="7264" spans="1:12" x14ac:dyDescent="0.2">
      <c r="A7264" t="s">
        <v>24800</v>
      </c>
      <c r="B7264" t="s">
        <v>1093</v>
      </c>
      <c r="C7264" t="s">
        <v>24801</v>
      </c>
      <c r="D7264" t="s">
        <v>21</v>
      </c>
      <c r="E7264" t="s">
        <v>16</v>
      </c>
      <c r="F7264">
        <v>28210</v>
      </c>
      <c r="G7264">
        <v>35.148994655999999</v>
      </c>
      <c r="H7264">
        <v>-80.830010175699996</v>
      </c>
      <c r="I7264">
        <v>2.5</v>
      </c>
      <c r="J7264">
        <v>17</v>
      </c>
      <c r="K7264">
        <v>1</v>
      </c>
      <c r="L7264" t="s">
        <v>2837</v>
      </c>
    </row>
    <row r="7265" spans="1:12" x14ac:dyDescent="0.2">
      <c r="A7265" t="s">
        <v>24802</v>
      </c>
      <c r="B7265" t="s">
        <v>12454</v>
      </c>
      <c r="C7265" t="s">
        <v>24803</v>
      </c>
      <c r="D7265" t="s">
        <v>21</v>
      </c>
      <c r="E7265" t="s">
        <v>16</v>
      </c>
      <c r="F7265">
        <v>28269</v>
      </c>
      <c r="G7265">
        <v>35.347096000000001</v>
      </c>
      <c r="H7265">
        <v>-80.844395000000006</v>
      </c>
      <c r="I7265">
        <v>2</v>
      </c>
      <c r="J7265">
        <v>11</v>
      </c>
      <c r="K7265">
        <v>1</v>
      </c>
      <c r="L7265" t="s">
        <v>2009</v>
      </c>
    </row>
    <row r="7266" spans="1:12" x14ac:dyDescent="0.2">
      <c r="A7266" t="s">
        <v>24804</v>
      </c>
      <c r="B7266" t="s">
        <v>24805</v>
      </c>
      <c r="C7266" t="s">
        <v>24806</v>
      </c>
      <c r="D7266" t="s">
        <v>21</v>
      </c>
      <c r="E7266" t="s">
        <v>16</v>
      </c>
      <c r="F7266">
        <v>28226</v>
      </c>
      <c r="G7266">
        <v>35.100318899999998</v>
      </c>
      <c r="H7266">
        <v>-80.780190899999994</v>
      </c>
      <c r="I7266">
        <v>2</v>
      </c>
      <c r="J7266">
        <v>7</v>
      </c>
      <c r="K7266">
        <v>1</v>
      </c>
      <c r="L7266" t="s">
        <v>2009</v>
      </c>
    </row>
    <row r="7267" spans="1:12" x14ac:dyDescent="0.2">
      <c r="A7267" t="s">
        <v>24807</v>
      </c>
      <c r="B7267" t="s">
        <v>24808</v>
      </c>
      <c r="C7267" t="s">
        <v>24809</v>
      </c>
      <c r="D7267" t="s">
        <v>21</v>
      </c>
      <c r="E7267" t="s">
        <v>16</v>
      </c>
      <c r="F7267">
        <v>28215</v>
      </c>
      <c r="G7267">
        <v>35.229861999999997</v>
      </c>
      <c r="H7267">
        <v>-80.728691999999995</v>
      </c>
      <c r="I7267">
        <v>3.5</v>
      </c>
      <c r="J7267">
        <v>5</v>
      </c>
      <c r="K7267">
        <v>1</v>
      </c>
      <c r="L7267" t="s">
        <v>24810</v>
      </c>
    </row>
    <row r="7268" spans="1:12" x14ac:dyDescent="0.2">
      <c r="A7268" t="s">
        <v>24811</v>
      </c>
      <c r="B7268" t="s">
        <v>24812</v>
      </c>
      <c r="C7268" t="s">
        <v>24813</v>
      </c>
      <c r="D7268" t="s">
        <v>21</v>
      </c>
      <c r="E7268" t="s">
        <v>16</v>
      </c>
      <c r="F7268">
        <v>28202</v>
      </c>
      <c r="G7268">
        <v>35.233914499999997</v>
      </c>
      <c r="H7268">
        <v>-80.841627900000006</v>
      </c>
      <c r="I7268">
        <v>4.5</v>
      </c>
      <c r="J7268">
        <v>8</v>
      </c>
      <c r="K7268">
        <v>1</v>
      </c>
      <c r="L7268" t="s">
        <v>24814</v>
      </c>
    </row>
    <row r="7269" spans="1:12" x14ac:dyDescent="0.2">
      <c r="A7269" t="s">
        <v>24815</v>
      </c>
      <c r="B7269" t="s">
        <v>24816</v>
      </c>
      <c r="C7269" t="s">
        <v>24817</v>
      </c>
      <c r="D7269" t="s">
        <v>21</v>
      </c>
      <c r="E7269" t="s">
        <v>16</v>
      </c>
      <c r="F7269">
        <v>28209</v>
      </c>
      <c r="G7269">
        <v>35.171668400000001</v>
      </c>
      <c r="H7269">
        <v>-80.849263899999997</v>
      </c>
      <c r="I7269">
        <v>4</v>
      </c>
      <c r="J7269">
        <v>106</v>
      </c>
      <c r="K7269">
        <v>0</v>
      </c>
      <c r="L7269" t="s">
        <v>24818</v>
      </c>
    </row>
    <row r="7270" spans="1:12" x14ac:dyDescent="0.2">
      <c r="A7270" t="s">
        <v>24819</v>
      </c>
      <c r="B7270" t="s">
        <v>24820</v>
      </c>
      <c r="C7270" t="s">
        <v>24821</v>
      </c>
      <c r="D7270" t="s">
        <v>21</v>
      </c>
      <c r="E7270" t="s">
        <v>16</v>
      </c>
      <c r="F7270">
        <v>28215</v>
      </c>
      <c r="G7270">
        <v>35.222771468099999</v>
      </c>
      <c r="H7270">
        <v>-80.647699987099998</v>
      </c>
      <c r="I7270">
        <v>3.5</v>
      </c>
      <c r="J7270">
        <v>9</v>
      </c>
      <c r="K7270">
        <v>1</v>
      </c>
      <c r="L7270" t="s">
        <v>1357</v>
      </c>
    </row>
    <row r="7271" spans="1:12" x14ac:dyDescent="0.2">
      <c r="A7271" t="e">
        <f>-u4odNxcS27qgCVNyFfAwQ</f>
        <v>#NAME?</v>
      </c>
      <c r="B7271" t="s">
        <v>24822</v>
      </c>
      <c r="C7271" t="s">
        <v>24823</v>
      </c>
      <c r="D7271" t="s">
        <v>15</v>
      </c>
      <c r="E7271" t="s">
        <v>16</v>
      </c>
      <c r="F7271">
        <v>28031</v>
      </c>
      <c r="G7271">
        <v>35.480003012099999</v>
      </c>
      <c r="H7271">
        <v>-80.876536192399996</v>
      </c>
      <c r="I7271">
        <v>3</v>
      </c>
      <c r="J7271">
        <v>28</v>
      </c>
      <c r="K7271">
        <v>1</v>
      </c>
      <c r="L7271" t="s">
        <v>24824</v>
      </c>
    </row>
    <row r="7272" spans="1:12" x14ac:dyDescent="0.2">
      <c r="A7272" t="s">
        <v>24825</v>
      </c>
      <c r="B7272" t="s">
        <v>446</v>
      </c>
      <c r="C7272" t="s">
        <v>24826</v>
      </c>
      <c r="D7272" t="s">
        <v>21</v>
      </c>
      <c r="E7272" t="s">
        <v>16</v>
      </c>
      <c r="F7272">
        <v>28277</v>
      </c>
      <c r="G7272">
        <v>35.03745</v>
      </c>
      <c r="H7272">
        <v>-80.808173999999994</v>
      </c>
      <c r="I7272">
        <v>2</v>
      </c>
      <c r="J7272">
        <v>3</v>
      </c>
      <c r="K7272">
        <v>1</v>
      </c>
      <c r="L7272" t="s">
        <v>448</v>
      </c>
    </row>
    <row r="7273" spans="1:12" x14ac:dyDescent="0.2">
      <c r="A7273" t="s">
        <v>24827</v>
      </c>
      <c r="B7273" t="s">
        <v>24828</v>
      </c>
      <c r="C7273" t="s">
        <v>24829</v>
      </c>
      <c r="D7273" t="s">
        <v>21</v>
      </c>
      <c r="E7273" t="s">
        <v>16</v>
      </c>
      <c r="F7273">
        <v>28205</v>
      </c>
      <c r="G7273">
        <v>35.249382199999999</v>
      </c>
      <c r="H7273">
        <v>-80.801259400000006</v>
      </c>
      <c r="I7273">
        <v>5</v>
      </c>
      <c r="J7273">
        <v>5</v>
      </c>
      <c r="K7273">
        <v>1</v>
      </c>
      <c r="L7273" t="s">
        <v>24830</v>
      </c>
    </row>
    <row r="7274" spans="1:12" x14ac:dyDescent="0.2">
      <c r="A7274" t="s">
        <v>24831</v>
      </c>
      <c r="B7274" t="s">
        <v>24832</v>
      </c>
      <c r="C7274" t="s">
        <v>24833</v>
      </c>
      <c r="D7274" t="s">
        <v>21</v>
      </c>
      <c r="E7274" t="s">
        <v>16</v>
      </c>
      <c r="F7274">
        <v>28277</v>
      </c>
      <c r="G7274">
        <v>35.053494000000001</v>
      </c>
      <c r="H7274">
        <v>-80.811756000000003</v>
      </c>
      <c r="I7274">
        <v>4</v>
      </c>
      <c r="J7274">
        <v>74</v>
      </c>
      <c r="K7274">
        <v>1</v>
      </c>
      <c r="L7274" t="s">
        <v>24834</v>
      </c>
    </row>
    <row r="7275" spans="1:12" x14ac:dyDescent="0.2">
      <c r="A7275" t="s">
        <v>24835</v>
      </c>
      <c r="B7275" t="s">
        <v>24836</v>
      </c>
      <c r="C7275" t="s">
        <v>24837</v>
      </c>
      <c r="D7275" t="s">
        <v>643</v>
      </c>
      <c r="E7275" t="s">
        <v>16</v>
      </c>
      <c r="F7275">
        <v>28079</v>
      </c>
      <c r="G7275">
        <v>35.053885000000001</v>
      </c>
      <c r="H7275">
        <v>-80.683483999999893</v>
      </c>
      <c r="I7275">
        <v>5</v>
      </c>
      <c r="J7275">
        <v>16</v>
      </c>
      <c r="K7275">
        <v>0</v>
      </c>
      <c r="L7275" t="s">
        <v>2735</v>
      </c>
    </row>
    <row r="7276" spans="1:12" x14ac:dyDescent="0.2">
      <c r="A7276" t="s">
        <v>24838</v>
      </c>
      <c r="B7276" t="s">
        <v>1926</v>
      </c>
      <c r="C7276" t="s">
        <v>24839</v>
      </c>
      <c r="D7276" t="s">
        <v>26</v>
      </c>
      <c r="E7276" t="s">
        <v>16</v>
      </c>
      <c r="F7276">
        <v>28078</v>
      </c>
      <c r="G7276">
        <v>35.4086748</v>
      </c>
      <c r="H7276">
        <v>-80.853973999999994</v>
      </c>
      <c r="I7276">
        <v>2.5</v>
      </c>
      <c r="J7276">
        <v>15</v>
      </c>
      <c r="K7276">
        <v>1</v>
      </c>
      <c r="L7276" t="s">
        <v>11715</v>
      </c>
    </row>
    <row r="7277" spans="1:12" x14ac:dyDescent="0.2">
      <c r="A7277" t="s">
        <v>24840</v>
      </c>
      <c r="B7277" t="s">
        <v>24841</v>
      </c>
      <c r="C7277" t="s">
        <v>24842</v>
      </c>
      <c r="D7277" t="s">
        <v>21</v>
      </c>
      <c r="E7277" t="s">
        <v>16</v>
      </c>
      <c r="F7277">
        <v>28208</v>
      </c>
      <c r="G7277">
        <v>35.239848299999998</v>
      </c>
      <c r="H7277">
        <v>-80.914644300000006</v>
      </c>
      <c r="I7277">
        <v>5</v>
      </c>
      <c r="J7277">
        <v>3</v>
      </c>
      <c r="K7277">
        <v>1</v>
      </c>
      <c r="L7277" t="s">
        <v>24843</v>
      </c>
    </row>
    <row r="7278" spans="1:12" x14ac:dyDescent="0.2">
      <c r="A7278" t="s">
        <v>24844</v>
      </c>
      <c r="B7278" t="s">
        <v>24845</v>
      </c>
      <c r="C7278" t="s">
        <v>24846</v>
      </c>
      <c r="D7278" t="s">
        <v>295</v>
      </c>
      <c r="E7278" t="s">
        <v>16</v>
      </c>
      <c r="F7278">
        <v>28134</v>
      </c>
      <c r="G7278">
        <v>35.130515500000001</v>
      </c>
      <c r="H7278">
        <v>-80.712124599999996</v>
      </c>
      <c r="I7278">
        <v>3</v>
      </c>
      <c r="J7278">
        <v>14</v>
      </c>
      <c r="K7278">
        <v>1</v>
      </c>
      <c r="L7278" t="s">
        <v>24847</v>
      </c>
    </row>
    <row r="7279" spans="1:12" x14ac:dyDescent="0.2">
      <c r="A7279" t="s">
        <v>24848</v>
      </c>
      <c r="B7279" t="s">
        <v>24849</v>
      </c>
      <c r="C7279" t="s">
        <v>24850</v>
      </c>
      <c r="D7279" t="s">
        <v>21</v>
      </c>
      <c r="E7279" t="s">
        <v>16</v>
      </c>
      <c r="F7279">
        <v>28269</v>
      </c>
      <c r="G7279">
        <v>35.350893900000003</v>
      </c>
      <c r="H7279">
        <v>-80.841644000000002</v>
      </c>
      <c r="I7279">
        <v>4</v>
      </c>
      <c r="J7279">
        <v>11</v>
      </c>
      <c r="K7279">
        <v>1</v>
      </c>
      <c r="L7279" t="s">
        <v>24851</v>
      </c>
    </row>
    <row r="7280" spans="1:12" x14ac:dyDescent="0.2">
      <c r="A7280" t="s">
        <v>24852</v>
      </c>
      <c r="B7280" t="s">
        <v>24853</v>
      </c>
      <c r="C7280" t="s">
        <v>24854</v>
      </c>
      <c r="D7280" t="s">
        <v>21</v>
      </c>
      <c r="E7280" t="s">
        <v>16</v>
      </c>
      <c r="F7280">
        <v>28217</v>
      </c>
      <c r="G7280">
        <v>35.149653000000001</v>
      </c>
      <c r="H7280">
        <v>-80.877374000000003</v>
      </c>
      <c r="I7280">
        <v>4.5</v>
      </c>
      <c r="J7280">
        <v>8</v>
      </c>
      <c r="K7280">
        <v>1</v>
      </c>
      <c r="L7280" t="s">
        <v>24855</v>
      </c>
    </row>
    <row r="7281" spans="1:12" x14ac:dyDescent="0.2">
      <c r="A7281" t="s">
        <v>24856</v>
      </c>
      <c r="B7281" t="s">
        <v>24857</v>
      </c>
      <c r="C7281" t="s">
        <v>24858</v>
      </c>
      <c r="D7281" t="s">
        <v>21</v>
      </c>
      <c r="E7281" t="s">
        <v>16</v>
      </c>
      <c r="F7281">
        <v>28211</v>
      </c>
      <c r="G7281">
        <v>35.175249000000001</v>
      </c>
      <c r="H7281">
        <v>-80.802210000000002</v>
      </c>
      <c r="I7281">
        <v>5</v>
      </c>
      <c r="J7281">
        <v>3</v>
      </c>
      <c r="K7281">
        <v>1</v>
      </c>
      <c r="L7281" t="s">
        <v>2958</v>
      </c>
    </row>
    <row r="7282" spans="1:12" x14ac:dyDescent="0.2">
      <c r="A7282" t="s">
        <v>24859</v>
      </c>
      <c r="B7282" t="s">
        <v>24860</v>
      </c>
      <c r="C7282" t="s">
        <v>24861</v>
      </c>
      <c r="D7282" t="s">
        <v>21</v>
      </c>
      <c r="E7282" t="s">
        <v>16</v>
      </c>
      <c r="F7282">
        <v>28217</v>
      </c>
      <c r="G7282">
        <v>35.165173299999999</v>
      </c>
      <c r="H7282">
        <v>-80.881614799999994</v>
      </c>
      <c r="I7282">
        <v>3</v>
      </c>
      <c r="J7282">
        <v>11</v>
      </c>
      <c r="K7282">
        <v>0</v>
      </c>
      <c r="L7282" t="s">
        <v>5656</v>
      </c>
    </row>
    <row r="7283" spans="1:12" x14ac:dyDescent="0.2">
      <c r="A7283" t="s">
        <v>24862</v>
      </c>
      <c r="B7283" t="s">
        <v>24863</v>
      </c>
      <c r="C7283" t="s">
        <v>24864</v>
      </c>
      <c r="D7283" t="s">
        <v>21</v>
      </c>
      <c r="E7283" t="s">
        <v>16</v>
      </c>
      <c r="F7283">
        <v>28216</v>
      </c>
      <c r="G7283">
        <v>35.272698800000001</v>
      </c>
      <c r="H7283">
        <v>-80.8896175</v>
      </c>
      <c r="I7283">
        <v>4.5</v>
      </c>
      <c r="J7283">
        <v>33</v>
      </c>
      <c r="K7283">
        <v>1</v>
      </c>
      <c r="L7283" t="s">
        <v>24865</v>
      </c>
    </row>
    <row r="7284" spans="1:12" x14ac:dyDescent="0.2">
      <c r="A7284" t="s">
        <v>24866</v>
      </c>
      <c r="B7284" t="s">
        <v>24867</v>
      </c>
      <c r="C7284" t="s">
        <v>24868</v>
      </c>
      <c r="D7284" t="s">
        <v>21</v>
      </c>
      <c r="E7284" t="s">
        <v>16</v>
      </c>
      <c r="F7284">
        <v>28209</v>
      </c>
      <c r="G7284">
        <v>35.155600092100002</v>
      </c>
      <c r="H7284">
        <v>-80.832080841099994</v>
      </c>
      <c r="I7284">
        <v>3.5</v>
      </c>
      <c r="J7284">
        <v>7</v>
      </c>
      <c r="K7284">
        <v>1</v>
      </c>
      <c r="L7284" t="s">
        <v>24869</v>
      </c>
    </row>
    <row r="7285" spans="1:12" x14ac:dyDescent="0.2">
      <c r="A7285" t="s">
        <v>24870</v>
      </c>
      <c r="B7285" t="s">
        <v>3255</v>
      </c>
      <c r="C7285" t="s">
        <v>24871</v>
      </c>
      <c r="D7285" t="s">
        <v>30</v>
      </c>
      <c r="E7285" t="s">
        <v>16</v>
      </c>
      <c r="F7285">
        <v>28054</v>
      </c>
      <c r="G7285">
        <v>35.270280999999997</v>
      </c>
      <c r="H7285">
        <v>-81.150777300000001</v>
      </c>
      <c r="I7285">
        <v>2.5</v>
      </c>
      <c r="J7285">
        <v>81</v>
      </c>
      <c r="K7285">
        <v>1</v>
      </c>
      <c r="L7285" t="s">
        <v>24872</v>
      </c>
    </row>
    <row r="7286" spans="1:12" x14ac:dyDescent="0.2">
      <c r="A7286" t="s">
        <v>24873</v>
      </c>
      <c r="B7286" t="s">
        <v>9052</v>
      </c>
      <c r="C7286" t="s">
        <v>16873</v>
      </c>
      <c r="D7286" t="s">
        <v>7493</v>
      </c>
      <c r="E7286" t="s">
        <v>16</v>
      </c>
      <c r="F7286">
        <v>28097</v>
      </c>
      <c r="G7286">
        <v>35.255859999999998</v>
      </c>
      <c r="H7286">
        <v>-80.459807999999995</v>
      </c>
      <c r="I7286">
        <v>2.5</v>
      </c>
      <c r="J7286">
        <v>14</v>
      </c>
      <c r="K7286">
        <v>1</v>
      </c>
      <c r="L7286" t="s">
        <v>24874</v>
      </c>
    </row>
    <row r="7287" spans="1:12" x14ac:dyDescent="0.2">
      <c r="A7287" t="s">
        <v>24875</v>
      </c>
      <c r="B7287" t="s">
        <v>24876</v>
      </c>
      <c r="C7287" t="s">
        <v>14967</v>
      </c>
      <c r="D7287" t="s">
        <v>21</v>
      </c>
      <c r="E7287" t="s">
        <v>16</v>
      </c>
      <c r="F7287">
        <v>28273</v>
      </c>
      <c r="G7287">
        <v>35.137969307799999</v>
      </c>
      <c r="H7287">
        <v>-80.935358647100003</v>
      </c>
      <c r="I7287">
        <v>2.5</v>
      </c>
      <c r="J7287">
        <v>3</v>
      </c>
      <c r="K7287">
        <v>1</v>
      </c>
      <c r="L7287" t="s">
        <v>9807</v>
      </c>
    </row>
    <row r="7288" spans="1:12" x14ac:dyDescent="0.2">
      <c r="A7288" t="s">
        <v>24877</v>
      </c>
      <c r="B7288" t="s">
        <v>24878</v>
      </c>
      <c r="C7288" t="s">
        <v>24879</v>
      </c>
      <c r="D7288" t="s">
        <v>21</v>
      </c>
      <c r="E7288" t="s">
        <v>16</v>
      </c>
      <c r="F7288">
        <v>28216</v>
      </c>
      <c r="G7288">
        <v>35.322956300000001</v>
      </c>
      <c r="H7288">
        <v>-80.945867100000001</v>
      </c>
      <c r="I7288">
        <v>2</v>
      </c>
      <c r="J7288">
        <v>19</v>
      </c>
      <c r="K7288">
        <v>1</v>
      </c>
      <c r="L7288" t="s">
        <v>709</v>
      </c>
    </row>
    <row r="7289" spans="1:12" x14ac:dyDescent="0.2">
      <c r="A7289" t="s">
        <v>24880</v>
      </c>
      <c r="B7289" t="s">
        <v>24881</v>
      </c>
      <c r="C7289" t="s">
        <v>24882</v>
      </c>
      <c r="D7289" t="s">
        <v>21</v>
      </c>
      <c r="E7289" t="s">
        <v>16</v>
      </c>
      <c r="F7289">
        <v>28269</v>
      </c>
      <c r="G7289">
        <v>35.353353200000001</v>
      </c>
      <c r="H7289">
        <v>-80.839076300000002</v>
      </c>
      <c r="I7289">
        <v>5</v>
      </c>
      <c r="J7289">
        <v>4</v>
      </c>
      <c r="K7289">
        <v>1</v>
      </c>
      <c r="L7289" t="s">
        <v>569</v>
      </c>
    </row>
    <row r="7290" spans="1:12" x14ac:dyDescent="0.2">
      <c r="A7290" t="s">
        <v>24883</v>
      </c>
      <c r="B7290" t="s">
        <v>24884</v>
      </c>
      <c r="C7290" t="s">
        <v>24885</v>
      </c>
      <c r="D7290" t="s">
        <v>456</v>
      </c>
      <c r="E7290" t="s">
        <v>16</v>
      </c>
      <c r="F7290">
        <v>28012</v>
      </c>
      <c r="G7290">
        <v>35.242764192800003</v>
      </c>
      <c r="H7290">
        <v>-81.028155659500001</v>
      </c>
      <c r="I7290">
        <v>4.5</v>
      </c>
      <c r="J7290">
        <v>21</v>
      </c>
      <c r="K7290">
        <v>1</v>
      </c>
      <c r="L7290" t="s">
        <v>4168</v>
      </c>
    </row>
    <row r="7291" spans="1:12" x14ac:dyDescent="0.2">
      <c r="A7291" t="s">
        <v>24886</v>
      </c>
      <c r="B7291" t="s">
        <v>24887</v>
      </c>
      <c r="C7291" t="s">
        <v>24888</v>
      </c>
      <c r="D7291" t="s">
        <v>21</v>
      </c>
      <c r="E7291" t="s">
        <v>16</v>
      </c>
      <c r="F7291">
        <v>28277</v>
      </c>
      <c r="G7291">
        <v>35.028064999999998</v>
      </c>
      <c r="H7291">
        <v>-80.850115000000002</v>
      </c>
      <c r="I7291">
        <v>5</v>
      </c>
      <c r="J7291">
        <v>3</v>
      </c>
      <c r="K7291">
        <v>0</v>
      </c>
      <c r="L7291" t="s">
        <v>24889</v>
      </c>
    </row>
    <row r="7292" spans="1:12" x14ac:dyDescent="0.2">
      <c r="A7292" t="s">
        <v>24890</v>
      </c>
      <c r="B7292" t="s">
        <v>24891</v>
      </c>
      <c r="C7292" t="s">
        <v>24892</v>
      </c>
      <c r="D7292" t="s">
        <v>15</v>
      </c>
      <c r="E7292" t="s">
        <v>16</v>
      </c>
      <c r="F7292">
        <v>28031</v>
      </c>
      <c r="G7292">
        <v>35.470529999999997</v>
      </c>
      <c r="H7292">
        <v>-80.873670000000004</v>
      </c>
      <c r="I7292">
        <v>5</v>
      </c>
      <c r="J7292">
        <v>7</v>
      </c>
      <c r="K7292">
        <v>1</v>
      </c>
      <c r="L7292" t="s">
        <v>24893</v>
      </c>
    </row>
    <row r="7293" spans="1:12" x14ac:dyDescent="0.2">
      <c r="A7293" t="s">
        <v>24894</v>
      </c>
      <c r="B7293" t="s">
        <v>24895</v>
      </c>
      <c r="C7293" t="s">
        <v>24896</v>
      </c>
      <c r="D7293" t="s">
        <v>26</v>
      </c>
      <c r="E7293" t="s">
        <v>16</v>
      </c>
      <c r="F7293">
        <v>28078</v>
      </c>
      <c r="G7293">
        <v>35.442773500000001</v>
      </c>
      <c r="H7293">
        <v>-80.857455599999994</v>
      </c>
      <c r="I7293">
        <v>4</v>
      </c>
      <c r="J7293">
        <v>19</v>
      </c>
      <c r="K7293">
        <v>1</v>
      </c>
      <c r="L7293" t="s">
        <v>24897</v>
      </c>
    </row>
    <row r="7294" spans="1:12" x14ac:dyDescent="0.2">
      <c r="A7294" t="s">
        <v>24898</v>
      </c>
      <c r="B7294" t="s">
        <v>24899</v>
      </c>
      <c r="C7294" t="s">
        <v>24900</v>
      </c>
      <c r="D7294" t="s">
        <v>21</v>
      </c>
      <c r="E7294" t="s">
        <v>16</v>
      </c>
      <c r="F7294">
        <v>28270</v>
      </c>
      <c r="G7294">
        <v>35.078130299999998</v>
      </c>
      <c r="H7294">
        <v>-80.7300386</v>
      </c>
      <c r="I7294">
        <v>5</v>
      </c>
      <c r="J7294">
        <v>4</v>
      </c>
      <c r="K7294">
        <v>1</v>
      </c>
      <c r="L7294" t="s">
        <v>24901</v>
      </c>
    </row>
    <row r="7295" spans="1:12" x14ac:dyDescent="0.2">
      <c r="A7295" t="s">
        <v>24902</v>
      </c>
      <c r="B7295" t="s">
        <v>24903</v>
      </c>
      <c r="C7295" t="s">
        <v>24904</v>
      </c>
      <c r="D7295" t="s">
        <v>2611</v>
      </c>
      <c r="E7295" t="s">
        <v>16</v>
      </c>
      <c r="F7295">
        <v>28117</v>
      </c>
      <c r="G7295">
        <v>35.526597645000003</v>
      </c>
      <c r="H7295">
        <v>-80.867649243499997</v>
      </c>
      <c r="I7295">
        <v>3</v>
      </c>
      <c r="J7295">
        <v>4</v>
      </c>
      <c r="K7295">
        <v>1</v>
      </c>
      <c r="L7295" t="s">
        <v>901</v>
      </c>
    </row>
    <row r="7296" spans="1:12" x14ac:dyDescent="0.2">
      <c r="A7296" t="s">
        <v>24905</v>
      </c>
      <c r="B7296" t="s">
        <v>24906</v>
      </c>
      <c r="C7296" t="s">
        <v>24907</v>
      </c>
      <c r="D7296" t="s">
        <v>456</v>
      </c>
      <c r="E7296" t="s">
        <v>16</v>
      </c>
      <c r="F7296">
        <v>28012</v>
      </c>
      <c r="G7296">
        <v>35.2517471313</v>
      </c>
      <c r="H7296">
        <v>-81.045715332</v>
      </c>
      <c r="I7296">
        <v>4</v>
      </c>
      <c r="J7296">
        <v>10</v>
      </c>
      <c r="K7296">
        <v>1</v>
      </c>
      <c r="L7296" t="s">
        <v>2198</v>
      </c>
    </row>
    <row r="7297" spans="1:12" x14ac:dyDescent="0.2">
      <c r="A7297" t="s">
        <v>24908</v>
      </c>
      <c r="B7297" t="s">
        <v>24909</v>
      </c>
      <c r="C7297" t="s">
        <v>24910</v>
      </c>
      <c r="D7297" t="s">
        <v>21</v>
      </c>
      <c r="E7297" t="s">
        <v>16</v>
      </c>
      <c r="F7297">
        <v>28270</v>
      </c>
      <c r="G7297">
        <v>35.065838200000002</v>
      </c>
      <c r="H7297">
        <v>-80.768343900000005</v>
      </c>
      <c r="I7297">
        <v>3.5</v>
      </c>
      <c r="J7297">
        <v>7</v>
      </c>
      <c r="K7297">
        <v>1</v>
      </c>
      <c r="L7297" t="s">
        <v>1041</v>
      </c>
    </row>
    <row r="7298" spans="1:12" x14ac:dyDescent="0.2">
      <c r="A7298" t="s">
        <v>24911</v>
      </c>
      <c r="B7298" t="s">
        <v>24912</v>
      </c>
      <c r="C7298" t="s">
        <v>24913</v>
      </c>
      <c r="D7298" t="s">
        <v>21</v>
      </c>
      <c r="E7298" t="s">
        <v>16</v>
      </c>
      <c r="F7298">
        <v>28205</v>
      </c>
      <c r="G7298">
        <v>35.220079981200001</v>
      </c>
      <c r="H7298">
        <v>-80.804622737399995</v>
      </c>
      <c r="I7298">
        <v>4.5</v>
      </c>
      <c r="J7298">
        <v>13</v>
      </c>
      <c r="K7298">
        <v>1</v>
      </c>
      <c r="L7298" t="s">
        <v>24914</v>
      </c>
    </row>
    <row r="7299" spans="1:12" x14ac:dyDescent="0.2">
      <c r="A7299" t="s">
        <v>24915</v>
      </c>
      <c r="B7299" t="s">
        <v>24916</v>
      </c>
      <c r="C7299" t="s">
        <v>24917</v>
      </c>
      <c r="D7299" t="s">
        <v>21</v>
      </c>
      <c r="E7299" t="s">
        <v>16</v>
      </c>
      <c r="F7299">
        <v>28216</v>
      </c>
      <c r="G7299">
        <v>35.352097700000002</v>
      </c>
      <c r="H7299">
        <v>-80.8488775</v>
      </c>
      <c r="I7299">
        <v>2.5</v>
      </c>
      <c r="J7299">
        <v>5</v>
      </c>
      <c r="K7299">
        <v>1</v>
      </c>
      <c r="L7299" t="s">
        <v>8322</v>
      </c>
    </row>
    <row r="7300" spans="1:12" x14ac:dyDescent="0.2">
      <c r="A7300" t="s">
        <v>24918</v>
      </c>
      <c r="B7300" t="s">
        <v>24919</v>
      </c>
      <c r="C7300" t="s">
        <v>24920</v>
      </c>
      <c r="D7300" t="s">
        <v>21</v>
      </c>
      <c r="E7300" t="s">
        <v>16</v>
      </c>
      <c r="F7300">
        <v>28205</v>
      </c>
      <c r="G7300">
        <v>35.2414074</v>
      </c>
      <c r="H7300">
        <v>-80.812067499999998</v>
      </c>
      <c r="I7300">
        <v>3</v>
      </c>
      <c r="J7300">
        <v>9</v>
      </c>
      <c r="K7300">
        <v>0</v>
      </c>
      <c r="L7300" t="s">
        <v>2962</v>
      </c>
    </row>
    <row r="7301" spans="1:12" x14ac:dyDescent="0.2">
      <c r="A7301" t="s">
        <v>24921</v>
      </c>
      <c r="B7301" t="s">
        <v>24922</v>
      </c>
      <c r="C7301" t="s">
        <v>14801</v>
      </c>
      <c r="D7301" t="s">
        <v>15</v>
      </c>
      <c r="E7301" t="s">
        <v>16</v>
      </c>
      <c r="F7301">
        <v>28031</v>
      </c>
      <c r="G7301">
        <v>35.481890700000001</v>
      </c>
      <c r="H7301">
        <v>-80.873624199999995</v>
      </c>
      <c r="I7301">
        <v>4.5</v>
      </c>
      <c r="J7301">
        <v>67</v>
      </c>
      <c r="K7301">
        <v>1</v>
      </c>
      <c r="L7301" t="s">
        <v>24923</v>
      </c>
    </row>
    <row r="7302" spans="1:12" x14ac:dyDescent="0.2">
      <c r="A7302" t="s">
        <v>24924</v>
      </c>
      <c r="B7302" t="s">
        <v>24925</v>
      </c>
      <c r="C7302" t="s">
        <v>24926</v>
      </c>
      <c r="D7302" t="s">
        <v>21</v>
      </c>
      <c r="E7302" t="s">
        <v>16</v>
      </c>
      <c r="F7302">
        <v>28205</v>
      </c>
      <c r="G7302">
        <v>35.207975699999999</v>
      </c>
      <c r="H7302">
        <v>-80.790931200000003</v>
      </c>
      <c r="I7302">
        <v>3.5</v>
      </c>
      <c r="J7302">
        <v>3</v>
      </c>
      <c r="K7302">
        <v>0</v>
      </c>
      <c r="L7302" t="s">
        <v>11364</v>
      </c>
    </row>
    <row r="7303" spans="1:12" x14ac:dyDescent="0.2">
      <c r="A7303" t="s">
        <v>24927</v>
      </c>
      <c r="B7303" t="s">
        <v>24928</v>
      </c>
      <c r="C7303" t="s">
        <v>24929</v>
      </c>
      <c r="D7303" t="s">
        <v>21</v>
      </c>
      <c r="E7303" t="s">
        <v>16</v>
      </c>
      <c r="F7303">
        <v>28217</v>
      </c>
      <c r="G7303">
        <v>35.166915000000003</v>
      </c>
      <c r="H7303">
        <v>-80.878444000000002</v>
      </c>
      <c r="I7303">
        <v>3.5</v>
      </c>
      <c r="J7303">
        <v>3</v>
      </c>
      <c r="K7303">
        <v>1</v>
      </c>
      <c r="L7303" t="s">
        <v>24930</v>
      </c>
    </row>
    <row r="7304" spans="1:12" x14ac:dyDescent="0.2">
      <c r="A7304" t="s">
        <v>24931</v>
      </c>
      <c r="B7304" t="s">
        <v>800</v>
      </c>
      <c r="C7304" t="s">
        <v>24932</v>
      </c>
      <c r="D7304" t="s">
        <v>21</v>
      </c>
      <c r="E7304" t="s">
        <v>16</v>
      </c>
      <c r="F7304">
        <v>28262</v>
      </c>
      <c r="G7304">
        <v>35.311606400000002</v>
      </c>
      <c r="H7304">
        <v>-80.751284999999996</v>
      </c>
      <c r="I7304">
        <v>3</v>
      </c>
      <c r="J7304">
        <v>15</v>
      </c>
      <c r="K7304">
        <v>1</v>
      </c>
      <c r="L7304" t="s">
        <v>7553</v>
      </c>
    </row>
    <row r="7305" spans="1:12" x14ac:dyDescent="0.2">
      <c r="A7305" t="s">
        <v>24933</v>
      </c>
      <c r="B7305" t="s">
        <v>3204</v>
      </c>
      <c r="C7305" t="s">
        <v>24934</v>
      </c>
      <c r="D7305" t="s">
        <v>26</v>
      </c>
      <c r="E7305" t="s">
        <v>16</v>
      </c>
      <c r="F7305">
        <v>28078</v>
      </c>
      <c r="G7305">
        <v>35.411294599999998</v>
      </c>
      <c r="H7305">
        <v>-80.853519899999995</v>
      </c>
      <c r="I7305">
        <v>3</v>
      </c>
      <c r="J7305">
        <v>4</v>
      </c>
      <c r="K7305">
        <v>1</v>
      </c>
      <c r="L7305" t="s">
        <v>7723</v>
      </c>
    </row>
    <row r="7306" spans="1:12" x14ac:dyDescent="0.2">
      <c r="A7306" t="s">
        <v>24935</v>
      </c>
      <c r="B7306" t="s">
        <v>24936</v>
      </c>
      <c r="C7306" t="s">
        <v>24937</v>
      </c>
      <c r="D7306" t="s">
        <v>135</v>
      </c>
      <c r="E7306" t="s">
        <v>16</v>
      </c>
      <c r="F7306">
        <v>28105</v>
      </c>
      <c r="G7306">
        <v>35.140967770400003</v>
      </c>
      <c r="H7306">
        <v>-80.717981774500004</v>
      </c>
      <c r="I7306">
        <v>1.5</v>
      </c>
      <c r="J7306">
        <v>3</v>
      </c>
      <c r="K7306">
        <v>1</v>
      </c>
      <c r="L7306" t="s">
        <v>8198</v>
      </c>
    </row>
    <row r="7307" spans="1:12" x14ac:dyDescent="0.2">
      <c r="A7307" t="s">
        <v>24938</v>
      </c>
      <c r="B7307" t="s">
        <v>24939</v>
      </c>
      <c r="C7307" t="s">
        <v>12965</v>
      </c>
      <c r="D7307" t="s">
        <v>21</v>
      </c>
      <c r="E7307" t="s">
        <v>16</v>
      </c>
      <c r="F7307">
        <v>28273</v>
      </c>
      <c r="G7307">
        <v>35.144140899999996</v>
      </c>
      <c r="H7307">
        <v>-80.932913099999993</v>
      </c>
      <c r="I7307">
        <v>4</v>
      </c>
      <c r="J7307">
        <v>126</v>
      </c>
      <c r="K7307">
        <v>1</v>
      </c>
      <c r="L7307" t="s">
        <v>3605</v>
      </c>
    </row>
    <row r="7308" spans="1:12" x14ac:dyDescent="0.2">
      <c r="A7308" t="s">
        <v>24940</v>
      </c>
      <c r="B7308" t="s">
        <v>24941</v>
      </c>
      <c r="D7308" t="s">
        <v>21</v>
      </c>
      <c r="E7308" t="s">
        <v>16</v>
      </c>
      <c r="F7308">
        <v>28203</v>
      </c>
      <c r="G7308">
        <v>35.2146586</v>
      </c>
      <c r="H7308">
        <v>-80.859919300000001</v>
      </c>
      <c r="I7308">
        <v>4</v>
      </c>
      <c r="J7308">
        <v>6</v>
      </c>
      <c r="K7308">
        <v>1</v>
      </c>
      <c r="L7308" t="s">
        <v>24942</v>
      </c>
    </row>
    <row r="7309" spans="1:12" x14ac:dyDescent="0.2">
      <c r="A7309" t="s">
        <v>24943</v>
      </c>
      <c r="B7309" t="s">
        <v>16856</v>
      </c>
      <c r="C7309" t="s">
        <v>24944</v>
      </c>
      <c r="D7309" t="s">
        <v>21</v>
      </c>
      <c r="E7309" t="s">
        <v>16</v>
      </c>
      <c r="F7309">
        <v>28227</v>
      </c>
      <c r="G7309">
        <v>35.185681099999996</v>
      </c>
      <c r="H7309">
        <v>-80.690676499999995</v>
      </c>
      <c r="I7309">
        <v>2.5</v>
      </c>
      <c r="J7309">
        <v>7</v>
      </c>
      <c r="K7309">
        <v>0</v>
      </c>
      <c r="L7309" t="s">
        <v>24945</v>
      </c>
    </row>
    <row r="7310" spans="1:12" x14ac:dyDescent="0.2">
      <c r="A7310" t="s">
        <v>24946</v>
      </c>
      <c r="B7310" t="s">
        <v>24947</v>
      </c>
      <c r="C7310" t="s">
        <v>24948</v>
      </c>
      <c r="D7310" t="s">
        <v>21</v>
      </c>
      <c r="E7310" t="s">
        <v>16</v>
      </c>
      <c r="F7310">
        <v>28203</v>
      </c>
      <c r="G7310">
        <v>35.210515700000002</v>
      </c>
      <c r="H7310">
        <v>-80.855551000000006</v>
      </c>
      <c r="I7310">
        <v>3.5</v>
      </c>
      <c r="J7310">
        <v>17</v>
      </c>
      <c r="K7310">
        <v>1</v>
      </c>
      <c r="L7310" t="s">
        <v>24949</v>
      </c>
    </row>
    <row r="7311" spans="1:12" x14ac:dyDescent="0.2">
      <c r="A7311" t="s">
        <v>24950</v>
      </c>
      <c r="B7311" t="s">
        <v>24951</v>
      </c>
      <c r="C7311" t="s">
        <v>24952</v>
      </c>
      <c r="D7311" t="s">
        <v>135</v>
      </c>
      <c r="E7311" t="s">
        <v>16</v>
      </c>
      <c r="F7311">
        <v>28105</v>
      </c>
      <c r="G7311">
        <v>35.117103399999998</v>
      </c>
      <c r="H7311">
        <v>-80.714035100000004</v>
      </c>
      <c r="I7311">
        <v>4</v>
      </c>
      <c r="J7311">
        <v>5</v>
      </c>
      <c r="K7311">
        <v>1</v>
      </c>
      <c r="L7311" t="s">
        <v>24414</v>
      </c>
    </row>
    <row r="7312" spans="1:12" x14ac:dyDescent="0.2">
      <c r="A7312" t="s">
        <v>24953</v>
      </c>
      <c r="B7312" t="s">
        <v>24954</v>
      </c>
      <c r="C7312" t="s">
        <v>20029</v>
      </c>
      <c r="D7312" t="s">
        <v>21</v>
      </c>
      <c r="E7312" t="s">
        <v>16</v>
      </c>
      <c r="F7312">
        <v>28202</v>
      </c>
      <c r="G7312">
        <v>35.233063999999999</v>
      </c>
      <c r="H7312">
        <v>-80.851867999999996</v>
      </c>
      <c r="I7312">
        <v>4</v>
      </c>
      <c r="J7312">
        <v>62</v>
      </c>
      <c r="K7312">
        <v>1</v>
      </c>
      <c r="L7312" t="s">
        <v>24955</v>
      </c>
    </row>
    <row r="7313" spans="1:12" x14ac:dyDescent="0.2">
      <c r="A7313" t="s">
        <v>24956</v>
      </c>
      <c r="B7313" t="s">
        <v>24957</v>
      </c>
      <c r="C7313" t="s">
        <v>24958</v>
      </c>
      <c r="D7313" t="s">
        <v>21</v>
      </c>
      <c r="E7313" t="s">
        <v>16</v>
      </c>
      <c r="F7313">
        <v>28212</v>
      </c>
      <c r="G7313">
        <v>35.186341400000003</v>
      </c>
      <c r="H7313">
        <v>-80.763655099999994</v>
      </c>
      <c r="I7313">
        <v>4.5</v>
      </c>
      <c r="J7313">
        <v>3</v>
      </c>
      <c r="K7313">
        <v>1</v>
      </c>
      <c r="L7313" t="s">
        <v>24959</v>
      </c>
    </row>
    <row r="7314" spans="1:12" x14ac:dyDescent="0.2">
      <c r="A7314" t="s">
        <v>24960</v>
      </c>
      <c r="B7314" t="s">
        <v>24961</v>
      </c>
      <c r="C7314" t="s">
        <v>24962</v>
      </c>
      <c r="D7314" t="s">
        <v>26</v>
      </c>
      <c r="E7314" t="s">
        <v>16</v>
      </c>
      <c r="F7314">
        <v>28078</v>
      </c>
      <c r="G7314">
        <v>35.4118795236</v>
      </c>
      <c r="H7314">
        <v>-80.856764158299995</v>
      </c>
      <c r="I7314">
        <v>4.5</v>
      </c>
      <c r="J7314">
        <v>14</v>
      </c>
      <c r="K7314">
        <v>1</v>
      </c>
      <c r="L7314" t="s">
        <v>482</v>
      </c>
    </row>
    <row r="7315" spans="1:12" x14ac:dyDescent="0.2">
      <c r="A7315" t="s">
        <v>24963</v>
      </c>
      <c r="B7315" t="s">
        <v>22354</v>
      </c>
      <c r="C7315" t="s">
        <v>24964</v>
      </c>
      <c r="D7315" t="s">
        <v>21</v>
      </c>
      <c r="E7315" t="s">
        <v>16</v>
      </c>
      <c r="F7315">
        <v>28269</v>
      </c>
      <c r="G7315">
        <v>35.372159000000003</v>
      </c>
      <c r="H7315">
        <v>-80.782484999999994</v>
      </c>
      <c r="I7315">
        <v>4</v>
      </c>
      <c r="J7315">
        <v>18</v>
      </c>
      <c r="K7315">
        <v>0</v>
      </c>
      <c r="L7315" t="s">
        <v>1997</v>
      </c>
    </row>
    <row r="7316" spans="1:12" x14ac:dyDescent="0.2">
      <c r="A7316" t="s">
        <v>24965</v>
      </c>
      <c r="B7316" t="s">
        <v>24966</v>
      </c>
      <c r="C7316" t="s">
        <v>24967</v>
      </c>
      <c r="D7316" t="s">
        <v>3396</v>
      </c>
      <c r="E7316" t="s">
        <v>16</v>
      </c>
      <c r="F7316">
        <v>28104</v>
      </c>
      <c r="G7316">
        <v>35.0884</v>
      </c>
      <c r="H7316">
        <v>-80.689965599999994</v>
      </c>
      <c r="I7316">
        <v>4</v>
      </c>
      <c r="J7316">
        <v>9</v>
      </c>
      <c r="K7316">
        <v>1</v>
      </c>
      <c r="L7316" t="s">
        <v>24968</v>
      </c>
    </row>
    <row r="7317" spans="1:12" x14ac:dyDescent="0.2">
      <c r="A7317" t="s">
        <v>24969</v>
      </c>
      <c r="B7317" t="s">
        <v>1982</v>
      </c>
      <c r="C7317" t="s">
        <v>24970</v>
      </c>
      <c r="D7317" t="s">
        <v>30</v>
      </c>
      <c r="E7317" t="s">
        <v>16</v>
      </c>
      <c r="F7317">
        <v>28054</v>
      </c>
      <c r="G7317">
        <v>35.263769000000003</v>
      </c>
      <c r="H7317">
        <v>-81.135553000000002</v>
      </c>
      <c r="I7317">
        <v>2.5</v>
      </c>
      <c r="J7317">
        <v>16</v>
      </c>
      <c r="K7317">
        <v>1</v>
      </c>
      <c r="L7317" t="s">
        <v>24971</v>
      </c>
    </row>
    <row r="7318" spans="1:12" x14ac:dyDescent="0.2">
      <c r="A7318" t="s">
        <v>24972</v>
      </c>
      <c r="B7318" t="s">
        <v>2330</v>
      </c>
      <c r="C7318" t="s">
        <v>24973</v>
      </c>
      <c r="D7318" t="s">
        <v>135</v>
      </c>
      <c r="E7318" t="s">
        <v>16</v>
      </c>
      <c r="F7318">
        <v>28104</v>
      </c>
      <c r="G7318">
        <v>35.081825299999998</v>
      </c>
      <c r="H7318">
        <v>-80.729134099999996</v>
      </c>
      <c r="I7318">
        <v>4.5</v>
      </c>
      <c r="J7318">
        <v>4</v>
      </c>
      <c r="K7318">
        <v>1</v>
      </c>
      <c r="L7318" t="s">
        <v>24974</v>
      </c>
    </row>
    <row r="7319" spans="1:12" x14ac:dyDescent="0.2">
      <c r="A7319" t="e">
        <f>-kBdH3nhVGLFUgCNbBVW9g</f>
        <v>#NAME?</v>
      </c>
      <c r="B7319" t="s">
        <v>18794</v>
      </c>
      <c r="C7319" t="s">
        <v>24975</v>
      </c>
      <c r="D7319" t="s">
        <v>21</v>
      </c>
      <c r="E7319" t="s">
        <v>16</v>
      </c>
      <c r="F7319">
        <v>28216</v>
      </c>
      <c r="G7319">
        <v>35.347052499999997</v>
      </c>
      <c r="H7319">
        <v>-80.855206300000006</v>
      </c>
      <c r="I7319">
        <v>3.5</v>
      </c>
      <c r="J7319">
        <v>3</v>
      </c>
      <c r="K7319">
        <v>1</v>
      </c>
      <c r="L7319" t="s">
        <v>4329</v>
      </c>
    </row>
    <row r="7320" spans="1:12" x14ac:dyDescent="0.2">
      <c r="A7320" t="s">
        <v>24976</v>
      </c>
      <c r="B7320" t="s">
        <v>24977</v>
      </c>
      <c r="C7320" t="s">
        <v>24978</v>
      </c>
      <c r="D7320" t="s">
        <v>21</v>
      </c>
      <c r="E7320" t="s">
        <v>16</v>
      </c>
      <c r="F7320">
        <v>28277</v>
      </c>
      <c r="G7320">
        <v>35.056497</v>
      </c>
      <c r="H7320">
        <v>-80.848193499999994</v>
      </c>
      <c r="I7320">
        <v>3.5</v>
      </c>
      <c r="J7320">
        <v>73</v>
      </c>
      <c r="K7320">
        <v>1</v>
      </c>
      <c r="L7320" t="s">
        <v>24428</v>
      </c>
    </row>
    <row r="7321" spans="1:12" x14ac:dyDescent="0.2">
      <c r="A7321" t="s">
        <v>24979</v>
      </c>
      <c r="B7321" t="s">
        <v>24980</v>
      </c>
      <c r="C7321" t="s">
        <v>24981</v>
      </c>
      <c r="D7321" t="s">
        <v>21</v>
      </c>
      <c r="E7321" t="s">
        <v>16</v>
      </c>
      <c r="F7321">
        <v>28226</v>
      </c>
      <c r="G7321">
        <v>35.089197400000003</v>
      </c>
      <c r="H7321">
        <v>-80.860524600000005</v>
      </c>
      <c r="I7321">
        <v>4.5</v>
      </c>
      <c r="J7321">
        <v>9</v>
      </c>
      <c r="K7321">
        <v>1</v>
      </c>
      <c r="L7321" t="s">
        <v>24982</v>
      </c>
    </row>
    <row r="7322" spans="1:12" x14ac:dyDescent="0.2">
      <c r="A7322" t="s">
        <v>24983</v>
      </c>
      <c r="B7322" t="s">
        <v>24984</v>
      </c>
      <c r="C7322" t="s">
        <v>24985</v>
      </c>
      <c r="D7322" t="s">
        <v>21</v>
      </c>
      <c r="E7322" t="s">
        <v>16</v>
      </c>
      <c r="F7322">
        <v>28277</v>
      </c>
      <c r="G7322">
        <v>35.0558598</v>
      </c>
      <c r="H7322">
        <v>-80.835121000000001</v>
      </c>
      <c r="I7322">
        <v>4.5</v>
      </c>
      <c r="J7322">
        <v>11</v>
      </c>
      <c r="K7322">
        <v>0</v>
      </c>
      <c r="L7322" t="s">
        <v>24986</v>
      </c>
    </row>
    <row r="7323" spans="1:12" x14ac:dyDescent="0.2">
      <c r="A7323" t="s">
        <v>24987</v>
      </c>
      <c r="B7323" t="s">
        <v>24988</v>
      </c>
      <c r="C7323" t="s">
        <v>24989</v>
      </c>
      <c r="D7323" t="s">
        <v>39</v>
      </c>
      <c r="E7323" t="s">
        <v>16</v>
      </c>
      <c r="F7323">
        <v>28027</v>
      </c>
      <c r="G7323">
        <v>35.373300700000001</v>
      </c>
      <c r="H7323">
        <v>-80.608732399999994</v>
      </c>
      <c r="I7323">
        <v>3.5</v>
      </c>
      <c r="J7323">
        <v>3</v>
      </c>
      <c r="K7323">
        <v>1</v>
      </c>
      <c r="L7323" t="s">
        <v>1547</v>
      </c>
    </row>
    <row r="7324" spans="1:12" x14ac:dyDescent="0.2">
      <c r="A7324" t="s">
        <v>24990</v>
      </c>
      <c r="B7324" t="s">
        <v>24991</v>
      </c>
      <c r="C7324" t="s">
        <v>24992</v>
      </c>
      <c r="D7324" t="s">
        <v>135</v>
      </c>
      <c r="E7324" t="s">
        <v>16</v>
      </c>
      <c r="F7324">
        <v>28105</v>
      </c>
      <c r="G7324">
        <v>35.156468099999998</v>
      </c>
      <c r="H7324">
        <v>-80.730721099999997</v>
      </c>
      <c r="I7324">
        <v>2</v>
      </c>
      <c r="J7324">
        <v>6</v>
      </c>
      <c r="K7324">
        <v>1</v>
      </c>
      <c r="L7324" t="s">
        <v>119</v>
      </c>
    </row>
    <row r="7325" spans="1:12" x14ac:dyDescent="0.2">
      <c r="A7325" t="s">
        <v>24993</v>
      </c>
      <c r="B7325" t="s">
        <v>24994</v>
      </c>
      <c r="C7325" t="s">
        <v>24995</v>
      </c>
      <c r="D7325" t="s">
        <v>21</v>
      </c>
      <c r="E7325" t="s">
        <v>16</v>
      </c>
      <c r="F7325">
        <v>28216</v>
      </c>
      <c r="G7325">
        <v>35.352549000000003</v>
      </c>
      <c r="H7325">
        <v>-80.851180999999997</v>
      </c>
      <c r="I7325">
        <v>2</v>
      </c>
      <c r="J7325">
        <v>3</v>
      </c>
      <c r="K7325">
        <v>0</v>
      </c>
      <c r="L7325" t="s">
        <v>24996</v>
      </c>
    </row>
    <row r="7326" spans="1:12" x14ac:dyDescent="0.2">
      <c r="A7326" t="s">
        <v>24997</v>
      </c>
      <c r="B7326" t="s">
        <v>9511</v>
      </c>
      <c r="C7326" t="s">
        <v>24998</v>
      </c>
      <c r="D7326" t="s">
        <v>30</v>
      </c>
      <c r="E7326" t="s">
        <v>16</v>
      </c>
      <c r="F7326">
        <v>28054</v>
      </c>
      <c r="G7326">
        <v>35.225185000000003</v>
      </c>
      <c r="H7326">
        <v>-81.133260000000007</v>
      </c>
      <c r="I7326">
        <v>3</v>
      </c>
      <c r="J7326">
        <v>4</v>
      </c>
      <c r="K7326">
        <v>0</v>
      </c>
      <c r="L7326" t="s">
        <v>8367</v>
      </c>
    </row>
    <row r="7327" spans="1:12" x14ac:dyDescent="0.2">
      <c r="A7327" t="e">
        <f>-TeJelwASk2cAI97Cv4hNw</f>
        <v>#NAME?</v>
      </c>
      <c r="B7327" t="s">
        <v>24999</v>
      </c>
      <c r="C7327" t="s">
        <v>7596</v>
      </c>
      <c r="D7327" t="s">
        <v>21</v>
      </c>
      <c r="E7327" t="s">
        <v>16</v>
      </c>
      <c r="F7327">
        <v>28210</v>
      </c>
      <c r="G7327">
        <v>35.147899627699999</v>
      </c>
      <c r="H7327">
        <v>-80.829269409199995</v>
      </c>
      <c r="I7327">
        <v>3</v>
      </c>
      <c r="J7327">
        <v>4</v>
      </c>
      <c r="K7327">
        <v>0</v>
      </c>
      <c r="L7327" t="s">
        <v>25000</v>
      </c>
    </row>
    <row r="7328" spans="1:12" x14ac:dyDescent="0.2">
      <c r="A7328" t="s">
        <v>25001</v>
      </c>
      <c r="B7328" t="s">
        <v>25002</v>
      </c>
      <c r="C7328" t="s">
        <v>25003</v>
      </c>
      <c r="D7328" t="s">
        <v>39</v>
      </c>
      <c r="E7328" t="s">
        <v>16</v>
      </c>
      <c r="F7328">
        <v>28025</v>
      </c>
      <c r="G7328">
        <v>35.4258436</v>
      </c>
      <c r="H7328">
        <v>-80.595108100000004</v>
      </c>
      <c r="I7328">
        <v>5</v>
      </c>
      <c r="J7328">
        <v>3</v>
      </c>
      <c r="K7328">
        <v>1</v>
      </c>
      <c r="L7328" t="s">
        <v>11785</v>
      </c>
    </row>
    <row r="7329" spans="1:12" x14ac:dyDescent="0.2">
      <c r="A7329" t="s">
        <v>25004</v>
      </c>
      <c r="B7329" t="s">
        <v>25005</v>
      </c>
      <c r="C7329" t="s">
        <v>25006</v>
      </c>
      <c r="D7329" t="s">
        <v>62</v>
      </c>
      <c r="E7329" t="s">
        <v>16</v>
      </c>
      <c r="F7329">
        <v>28227</v>
      </c>
      <c r="G7329">
        <v>35.183686700000003</v>
      </c>
      <c r="H7329">
        <v>-80.649976199999998</v>
      </c>
      <c r="I7329">
        <v>4.5</v>
      </c>
      <c r="J7329">
        <v>9</v>
      </c>
      <c r="K7329">
        <v>1</v>
      </c>
      <c r="L7329" t="s">
        <v>25007</v>
      </c>
    </row>
    <row r="7330" spans="1:12" x14ac:dyDescent="0.2">
      <c r="A7330" t="s">
        <v>25008</v>
      </c>
      <c r="B7330" t="s">
        <v>25009</v>
      </c>
      <c r="C7330" t="s">
        <v>25010</v>
      </c>
      <c r="D7330" t="s">
        <v>26</v>
      </c>
      <c r="E7330" t="s">
        <v>16</v>
      </c>
      <c r="F7330">
        <v>28078</v>
      </c>
      <c r="G7330">
        <v>35.3770393</v>
      </c>
      <c r="H7330">
        <v>-80.8426659</v>
      </c>
      <c r="I7330">
        <v>4.5</v>
      </c>
      <c r="J7330">
        <v>25</v>
      </c>
      <c r="K7330">
        <v>1</v>
      </c>
      <c r="L7330" t="s">
        <v>25011</v>
      </c>
    </row>
    <row r="7331" spans="1:12" x14ac:dyDescent="0.2">
      <c r="A7331" t="s">
        <v>25012</v>
      </c>
      <c r="B7331" t="s">
        <v>24172</v>
      </c>
      <c r="C7331" t="s">
        <v>25013</v>
      </c>
      <c r="D7331" t="s">
        <v>21</v>
      </c>
      <c r="E7331" t="s">
        <v>16</v>
      </c>
      <c r="F7331">
        <v>28213</v>
      </c>
      <c r="G7331">
        <v>35.269233</v>
      </c>
      <c r="H7331">
        <v>-80.768637999999996</v>
      </c>
      <c r="I7331">
        <v>1.5</v>
      </c>
      <c r="J7331">
        <v>54</v>
      </c>
      <c r="K7331">
        <v>1</v>
      </c>
      <c r="L7331" t="s">
        <v>1150</v>
      </c>
    </row>
    <row r="7332" spans="1:12" x14ac:dyDescent="0.2">
      <c r="A7332" t="s">
        <v>25014</v>
      </c>
      <c r="B7332" t="s">
        <v>25015</v>
      </c>
      <c r="C7332" t="s">
        <v>25016</v>
      </c>
      <c r="D7332" t="s">
        <v>21</v>
      </c>
      <c r="E7332" t="s">
        <v>16</v>
      </c>
      <c r="F7332">
        <v>28277</v>
      </c>
      <c r="G7332">
        <v>35.035097</v>
      </c>
      <c r="H7332">
        <v>-80.809201999999999</v>
      </c>
      <c r="I7332">
        <v>4.5</v>
      </c>
      <c r="J7332">
        <v>16</v>
      </c>
      <c r="K7332">
        <v>1</v>
      </c>
      <c r="L7332" t="s">
        <v>3841</v>
      </c>
    </row>
    <row r="7333" spans="1:12" x14ac:dyDescent="0.2">
      <c r="A7333" t="s">
        <v>25017</v>
      </c>
      <c r="B7333" t="s">
        <v>25018</v>
      </c>
      <c r="C7333" t="s">
        <v>25019</v>
      </c>
      <c r="D7333" t="s">
        <v>135</v>
      </c>
      <c r="E7333" t="s">
        <v>16</v>
      </c>
      <c r="F7333">
        <v>28104</v>
      </c>
      <c r="G7333">
        <v>35.086992000000002</v>
      </c>
      <c r="H7333">
        <v>-80.671177999999998</v>
      </c>
      <c r="I7333">
        <v>3.5</v>
      </c>
      <c r="J7333">
        <v>3</v>
      </c>
      <c r="K7333">
        <v>1</v>
      </c>
      <c r="L7333" t="s">
        <v>25020</v>
      </c>
    </row>
    <row r="7334" spans="1:12" x14ac:dyDescent="0.2">
      <c r="A7334" t="s">
        <v>25021</v>
      </c>
      <c r="B7334" t="s">
        <v>25022</v>
      </c>
      <c r="C7334" t="s">
        <v>25023</v>
      </c>
      <c r="D7334" t="s">
        <v>21</v>
      </c>
      <c r="E7334" t="s">
        <v>16</v>
      </c>
      <c r="F7334">
        <v>28269</v>
      </c>
      <c r="G7334">
        <v>35.347630060299998</v>
      </c>
      <c r="H7334">
        <v>-80.840049280499997</v>
      </c>
      <c r="I7334">
        <v>2</v>
      </c>
      <c r="J7334">
        <v>26</v>
      </c>
      <c r="K7334">
        <v>1</v>
      </c>
      <c r="L7334" t="s">
        <v>4855</v>
      </c>
    </row>
    <row r="7335" spans="1:12" x14ac:dyDescent="0.2">
      <c r="A7335" t="s">
        <v>25024</v>
      </c>
      <c r="B7335" t="s">
        <v>25025</v>
      </c>
      <c r="C7335" t="s">
        <v>25026</v>
      </c>
      <c r="D7335" t="s">
        <v>26</v>
      </c>
      <c r="E7335" t="s">
        <v>16</v>
      </c>
      <c r="F7335">
        <v>28078</v>
      </c>
      <c r="G7335">
        <v>35.402282599999999</v>
      </c>
      <c r="H7335">
        <v>-80.861901500000002</v>
      </c>
      <c r="I7335">
        <v>5</v>
      </c>
      <c r="J7335">
        <v>7</v>
      </c>
      <c r="K7335">
        <v>0</v>
      </c>
      <c r="L7335" t="s">
        <v>8756</v>
      </c>
    </row>
    <row r="7336" spans="1:12" x14ac:dyDescent="0.2">
      <c r="A7336" t="s">
        <v>25027</v>
      </c>
      <c r="B7336" t="s">
        <v>25028</v>
      </c>
      <c r="C7336" t="s">
        <v>25029</v>
      </c>
      <c r="D7336" t="s">
        <v>21</v>
      </c>
      <c r="E7336" t="s">
        <v>16</v>
      </c>
      <c r="F7336">
        <v>28205</v>
      </c>
      <c r="G7336">
        <v>35.238453999999997</v>
      </c>
      <c r="H7336">
        <v>-80.816194800000005</v>
      </c>
      <c r="I7336">
        <v>3.5</v>
      </c>
      <c r="J7336">
        <v>3</v>
      </c>
      <c r="K7336">
        <v>1</v>
      </c>
      <c r="L7336" t="s">
        <v>15415</v>
      </c>
    </row>
    <row r="7337" spans="1:12" x14ac:dyDescent="0.2">
      <c r="A7337" t="s">
        <v>25030</v>
      </c>
      <c r="B7337" t="s">
        <v>25031</v>
      </c>
      <c r="C7337" t="s">
        <v>15620</v>
      </c>
      <c r="D7337" t="s">
        <v>21</v>
      </c>
      <c r="E7337" t="s">
        <v>16</v>
      </c>
      <c r="F7337">
        <v>28206</v>
      </c>
      <c r="G7337">
        <v>35.2418111</v>
      </c>
      <c r="H7337">
        <v>-80.825149199999998</v>
      </c>
      <c r="I7337">
        <v>5</v>
      </c>
      <c r="J7337">
        <v>26</v>
      </c>
      <c r="K7337">
        <v>1</v>
      </c>
      <c r="L7337" t="s">
        <v>25032</v>
      </c>
    </row>
    <row r="7338" spans="1:12" x14ac:dyDescent="0.2">
      <c r="A7338" t="s">
        <v>25033</v>
      </c>
      <c r="B7338" t="s">
        <v>25034</v>
      </c>
      <c r="C7338" t="s">
        <v>25035</v>
      </c>
      <c r="D7338" t="s">
        <v>39</v>
      </c>
      <c r="E7338" t="s">
        <v>16</v>
      </c>
      <c r="F7338">
        <v>28025</v>
      </c>
      <c r="G7338">
        <v>35.410494300000003</v>
      </c>
      <c r="H7338">
        <v>-80.580774899999994</v>
      </c>
      <c r="I7338">
        <v>4</v>
      </c>
      <c r="J7338">
        <v>143</v>
      </c>
      <c r="K7338">
        <v>1</v>
      </c>
      <c r="L7338" t="s">
        <v>25036</v>
      </c>
    </row>
    <row r="7339" spans="1:12" x14ac:dyDescent="0.2">
      <c r="A7339" t="s">
        <v>25037</v>
      </c>
      <c r="B7339" t="s">
        <v>25038</v>
      </c>
      <c r="C7339" t="s">
        <v>25039</v>
      </c>
      <c r="D7339" t="s">
        <v>21</v>
      </c>
      <c r="E7339" t="s">
        <v>16</v>
      </c>
      <c r="F7339">
        <v>28204</v>
      </c>
      <c r="G7339">
        <v>35.212387900000003</v>
      </c>
      <c r="H7339">
        <v>-80.817146500000007</v>
      </c>
      <c r="I7339">
        <v>4</v>
      </c>
      <c r="J7339">
        <v>22</v>
      </c>
      <c r="K7339">
        <v>1</v>
      </c>
      <c r="L7339" t="s">
        <v>14346</v>
      </c>
    </row>
    <row r="7340" spans="1:12" x14ac:dyDescent="0.2">
      <c r="A7340" t="s">
        <v>25040</v>
      </c>
      <c r="B7340" t="s">
        <v>25041</v>
      </c>
      <c r="D7340" t="s">
        <v>21</v>
      </c>
      <c r="E7340" t="s">
        <v>16</v>
      </c>
      <c r="F7340">
        <v>28215</v>
      </c>
      <c r="G7340">
        <v>35.241357200000003</v>
      </c>
      <c r="H7340">
        <v>-80.7103532</v>
      </c>
      <c r="I7340">
        <v>1</v>
      </c>
      <c r="J7340">
        <v>3</v>
      </c>
      <c r="K7340">
        <v>1</v>
      </c>
      <c r="L7340" t="s">
        <v>1109</v>
      </c>
    </row>
    <row r="7341" spans="1:12" x14ac:dyDescent="0.2">
      <c r="A7341" t="s">
        <v>25042</v>
      </c>
      <c r="B7341" t="s">
        <v>2528</v>
      </c>
      <c r="C7341" t="s">
        <v>25043</v>
      </c>
      <c r="D7341" t="s">
        <v>21</v>
      </c>
      <c r="E7341" t="s">
        <v>16</v>
      </c>
      <c r="F7341">
        <v>28227</v>
      </c>
      <c r="G7341">
        <v>35.203162900000002</v>
      </c>
      <c r="H7341">
        <v>-80.725469599999997</v>
      </c>
      <c r="I7341">
        <v>2</v>
      </c>
      <c r="J7341">
        <v>30</v>
      </c>
      <c r="K7341">
        <v>1</v>
      </c>
      <c r="L7341" t="s">
        <v>2713</v>
      </c>
    </row>
    <row r="7342" spans="1:12" x14ac:dyDescent="0.2">
      <c r="A7342" t="s">
        <v>25044</v>
      </c>
      <c r="B7342" t="s">
        <v>25045</v>
      </c>
      <c r="C7342" t="s">
        <v>24360</v>
      </c>
      <c r="D7342" t="s">
        <v>21</v>
      </c>
      <c r="E7342" t="s">
        <v>16</v>
      </c>
      <c r="F7342">
        <v>28273</v>
      </c>
      <c r="G7342">
        <v>35.097705500000004</v>
      </c>
      <c r="H7342">
        <v>-80.987366399999999</v>
      </c>
      <c r="I7342">
        <v>2.5</v>
      </c>
      <c r="J7342">
        <v>6</v>
      </c>
      <c r="K7342">
        <v>1</v>
      </c>
      <c r="L7342" t="s">
        <v>25046</v>
      </c>
    </row>
    <row r="7343" spans="1:12" x14ac:dyDescent="0.2">
      <c r="A7343" t="s">
        <v>25047</v>
      </c>
      <c r="B7343" t="s">
        <v>4532</v>
      </c>
      <c r="C7343" t="s">
        <v>25048</v>
      </c>
      <c r="D7343" t="s">
        <v>21</v>
      </c>
      <c r="E7343" t="s">
        <v>16</v>
      </c>
      <c r="F7343">
        <v>28277</v>
      </c>
      <c r="G7343">
        <v>35.096386000000003</v>
      </c>
      <c r="H7343">
        <v>-80.778385</v>
      </c>
      <c r="I7343">
        <v>3</v>
      </c>
      <c r="J7343">
        <v>30</v>
      </c>
      <c r="K7343">
        <v>1</v>
      </c>
      <c r="L7343" t="s">
        <v>25049</v>
      </c>
    </row>
    <row r="7344" spans="1:12" x14ac:dyDescent="0.2">
      <c r="A7344" t="s">
        <v>25050</v>
      </c>
      <c r="B7344" t="s">
        <v>25051</v>
      </c>
      <c r="C7344" t="s">
        <v>6305</v>
      </c>
      <c r="D7344" t="s">
        <v>588</v>
      </c>
      <c r="E7344" t="s">
        <v>16</v>
      </c>
      <c r="F7344">
        <v>28110</v>
      </c>
      <c r="G7344">
        <v>35.020127799999997</v>
      </c>
      <c r="H7344">
        <v>-80.578726200000006</v>
      </c>
      <c r="I7344">
        <v>3.5</v>
      </c>
      <c r="J7344">
        <v>87</v>
      </c>
      <c r="K7344">
        <v>0</v>
      </c>
      <c r="L7344" t="s">
        <v>25052</v>
      </c>
    </row>
    <row r="7345" spans="1:12" x14ac:dyDescent="0.2">
      <c r="A7345" t="s">
        <v>25053</v>
      </c>
      <c r="B7345" t="s">
        <v>25054</v>
      </c>
      <c r="C7345" t="s">
        <v>25055</v>
      </c>
      <c r="D7345" t="s">
        <v>21</v>
      </c>
      <c r="E7345" t="s">
        <v>16</v>
      </c>
      <c r="F7345">
        <v>28204</v>
      </c>
      <c r="G7345">
        <v>35.204345000000004</v>
      </c>
      <c r="H7345">
        <v>-80.810337000000004</v>
      </c>
      <c r="I7345">
        <v>5</v>
      </c>
      <c r="J7345">
        <v>7</v>
      </c>
      <c r="K7345">
        <v>1</v>
      </c>
      <c r="L7345" t="s">
        <v>25056</v>
      </c>
    </row>
    <row r="7346" spans="1:12" x14ac:dyDescent="0.2">
      <c r="A7346" t="s">
        <v>25057</v>
      </c>
      <c r="B7346" t="s">
        <v>25058</v>
      </c>
      <c r="C7346" t="s">
        <v>25059</v>
      </c>
      <c r="D7346" t="s">
        <v>21</v>
      </c>
      <c r="E7346" t="s">
        <v>16</v>
      </c>
      <c r="F7346">
        <v>28213</v>
      </c>
      <c r="G7346">
        <v>35.3072078</v>
      </c>
      <c r="H7346">
        <v>-80.720797899999994</v>
      </c>
      <c r="I7346">
        <v>2.5</v>
      </c>
      <c r="J7346">
        <v>52</v>
      </c>
      <c r="K7346">
        <v>1</v>
      </c>
      <c r="L7346" t="s">
        <v>25060</v>
      </c>
    </row>
    <row r="7347" spans="1:12" x14ac:dyDescent="0.2">
      <c r="A7347" t="s">
        <v>25061</v>
      </c>
      <c r="B7347" t="s">
        <v>25062</v>
      </c>
      <c r="C7347" t="s">
        <v>25063</v>
      </c>
      <c r="D7347" t="s">
        <v>21</v>
      </c>
      <c r="E7347" t="s">
        <v>16</v>
      </c>
      <c r="F7347">
        <v>28226</v>
      </c>
      <c r="G7347">
        <v>35.131207400000001</v>
      </c>
      <c r="H7347">
        <v>-80.7802042</v>
      </c>
      <c r="I7347">
        <v>2</v>
      </c>
      <c r="J7347">
        <v>4</v>
      </c>
      <c r="K7347">
        <v>1</v>
      </c>
      <c r="L7347" t="s">
        <v>2743</v>
      </c>
    </row>
    <row r="7348" spans="1:12" x14ac:dyDescent="0.2">
      <c r="A7348" t="s">
        <v>25064</v>
      </c>
      <c r="B7348" t="s">
        <v>25065</v>
      </c>
      <c r="C7348" t="s">
        <v>25066</v>
      </c>
      <c r="D7348" t="s">
        <v>21</v>
      </c>
      <c r="E7348" t="s">
        <v>16</v>
      </c>
      <c r="F7348">
        <v>28226</v>
      </c>
      <c r="G7348">
        <v>35.0897893</v>
      </c>
      <c r="H7348">
        <v>-80.844136199999994</v>
      </c>
      <c r="I7348">
        <v>1.5</v>
      </c>
      <c r="J7348">
        <v>6</v>
      </c>
      <c r="K7348">
        <v>1</v>
      </c>
      <c r="L7348" t="s">
        <v>25067</v>
      </c>
    </row>
    <row r="7349" spans="1:12" x14ac:dyDescent="0.2">
      <c r="A7349" t="s">
        <v>25068</v>
      </c>
      <c r="B7349" t="s">
        <v>3232</v>
      </c>
      <c r="C7349" t="s">
        <v>25069</v>
      </c>
      <c r="D7349" t="s">
        <v>39</v>
      </c>
      <c r="E7349" t="s">
        <v>16</v>
      </c>
      <c r="F7349">
        <v>28027</v>
      </c>
      <c r="G7349">
        <v>35.368904999999998</v>
      </c>
      <c r="H7349">
        <v>-80.721350999999999</v>
      </c>
      <c r="I7349">
        <v>3.5</v>
      </c>
      <c r="J7349">
        <v>5</v>
      </c>
      <c r="K7349">
        <v>1</v>
      </c>
      <c r="L7349" t="s">
        <v>25070</v>
      </c>
    </row>
    <row r="7350" spans="1:12" x14ac:dyDescent="0.2">
      <c r="A7350" t="s">
        <v>25071</v>
      </c>
      <c r="B7350" t="s">
        <v>25072</v>
      </c>
      <c r="C7350" t="s">
        <v>25073</v>
      </c>
      <c r="D7350" t="s">
        <v>21</v>
      </c>
      <c r="E7350" t="s">
        <v>16</v>
      </c>
      <c r="F7350">
        <v>28203</v>
      </c>
      <c r="G7350">
        <v>35.2142391</v>
      </c>
      <c r="H7350">
        <v>-80.855508999999998</v>
      </c>
      <c r="I7350">
        <v>5</v>
      </c>
      <c r="J7350">
        <v>4</v>
      </c>
      <c r="K7350">
        <v>1</v>
      </c>
      <c r="L7350" t="s">
        <v>822</v>
      </c>
    </row>
    <row r="7351" spans="1:12" x14ac:dyDescent="0.2">
      <c r="A7351" t="s">
        <v>25074</v>
      </c>
      <c r="B7351" t="s">
        <v>604</v>
      </c>
      <c r="C7351" t="s">
        <v>25075</v>
      </c>
      <c r="D7351" t="s">
        <v>15</v>
      </c>
      <c r="E7351" t="s">
        <v>16</v>
      </c>
      <c r="F7351">
        <v>28031</v>
      </c>
      <c r="G7351">
        <v>35.480606999999999</v>
      </c>
      <c r="H7351">
        <v>-80.858492999999996</v>
      </c>
      <c r="I7351">
        <v>3.5</v>
      </c>
      <c r="J7351">
        <v>3</v>
      </c>
      <c r="K7351">
        <v>1</v>
      </c>
      <c r="L7351" t="s">
        <v>606</v>
      </c>
    </row>
    <row r="7352" spans="1:12" x14ac:dyDescent="0.2">
      <c r="A7352" t="s">
        <v>25076</v>
      </c>
      <c r="B7352" t="s">
        <v>25077</v>
      </c>
      <c r="C7352" t="s">
        <v>25078</v>
      </c>
      <c r="D7352" t="s">
        <v>21</v>
      </c>
      <c r="E7352" t="s">
        <v>16</v>
      </c>
      <c r="F7352">
        <v>28205</v>
      </c>
      <c r="G7352">
        <v>35.220589799999999</v>
      </c>
      <c r="H7352">
        <v>-80.815771699999999</v>
      </c>
      <c r="I7352">
        <v>4</v>
      </c>
      <c r="J7352">
        <v>572</v>
      </c>
      <c r="K7352">
        <v>1</v>
      </c>
      <c r="L7352" t="s">
        <v>25079</v>
      </c>
    </row>
    <row r="7353" spans="1:12" x14ac:dyDescent="0.2">
      <c r="A7353" t="s">
        <v>25080</v>
      </c>
      <c r="B7353" t="s">
        <v>25081</v>
      </c>
      <c r="C7353" t="s">
        <v>25082</v>
      </c>
      <c r="D7353" t="s">
        <v>21</v>
      </c>
      <c r="E7353" t="s">
        <v>16</v>
      </c>
      <c r="F7353">
        <v>28213</v>
      </c>
      <c r="G7353">
        <v>35.294148999999997</v>
      </c>
      <c r="H7353">
        <v>-80.7398259</v>
      </c>
      <c r="I7353">
        <v>3</v>
      </c>
      <c r="J7353">
        <v>4</v>
      </c>
      <c r="K7353">
        <v>1</v>
      </c>
      <c r="L7353" t="s">
        <v>25083</v>
      </c>
    </row>
    <row r="7354" spans="1:12" x14ac:dyDescent="0.2">
      <c r="A7354" t="s">
        <v>25084</v>
      </c>
      <c r="B7354" t="s">
        <v>25085</v>
      </c>
      <c r="C7354" t="s">
        <v>25086</v>
      </c>
      <c r="D7354" t="s">
        <v>21</v>
      </c>
      <c r="E7354" t="s">
        <v>16</v>
      </c>
      <c r="F7354">
        <v>28217</v>
      </c>
      <c r="G7354">
        <v>35.169485799999997</v>
      </c>
      <c r="H7354">
        <v>-80.970995099999996</v>
      </c>
      <c r="I7354">
        <v>2.5</v>
      </c>
      <c r="J7354">
        <v>3</v>
      </c>
      <c r="K7354">
        <v>1</v>
      </c>
      <c r="L7354" t="s">
        <v>25087</v>
      </c>
    </row>
    <row r="7355" spans="1:12" x14ac:dyDescent="0.2">
      <c r="A7355" t="s">
        <v>25088</v>
      </c>
      <c r="B7355" t="s">
        <v>25089</v>
      </c>
      <c r="C7355" t="s">
        <v>25090</v>
      </c>
      <c r="D7355" t="s">
        <v>21</v>
      </c>
      <c r="E7355" t="s">
        <v>16</v>
      </c>
      <c r="F7355">
        <v>28209</v>
      </c>
      <c r="G7355">
        <v>35.175621</v>
      </c>
      <c r="H7355">
        <v>-80.851395999999994</v>
      </c>
      <c r="I7355">
        <v>1</v>
      </c>
      <c r="J7355">
        <v>3</v>
      </c>
      <c r="K7355">
        <v>0</v>
      </c>
      <c r="L7355" t="s">
        <v>25091</v>
      </c>
    </row>
    <row r="7356" spans="1:12" x14ac:dyDescent="0.2">
      <c r="A7356" t="s">
        <v>25092</v>
      </c>
      <c r="B7356" t="s">
        <v>25093</v>
      </c>
      <c r="C7356" t="s">
        <v>25094</v>
      </c>
      <c r="D7356" t="s">
        <v>167</v>
      </c>
      <c r="E7356" t="s">
        <v>16</v>
      </c>
      <c r="F7356">
        <v>28075</v>
      </c>
      <c r="G7356">
        <v>35.320053999999999</v>
      </c>
      <c r="H7356">
        <v>-80.667620999999997</v>
      </c>
      <c r="I7356">
        <v>3.5</v>
      </c>
      <c r="J7356">
        <v>165</v>
      </c>
      <c r="K7356">
        <v>1</v>
      </c>
      <c r="L7356" t="s">
        <v>25095</v>
      </c>
    </row>
    <row r="7357" spans="1:12" x14ac:dyDescent="0.2">
      <c r="A7357" t="s">
        <v>25096</v>
      </c>
      <c r="B7357" t="s">
        <v>25097</v>
      </c>
      <c r="C7357" t="s">
        <v>25098</v>
      </c>
      <c r="D7357" t="s">
        <v>295</v>
      </c>
      <c r="E7357" t="s">
        <v>16</v>
      </c>
      <c r="F7357">
        <v>28134</v>
      </c>
      <c r="G7357">
        <v>35.085524599999999</v>
      </c>
      <c r="H7357">
        <v>-80.891343500000005</v>
      </c>
      <c r="I7357">
        <v>5</v>
      </c>
      <c r="J7357">
        <v>3</v>
      </c>
      <c r="K7357">
        <v>1</v>
      </c>
      <c r="L7357" t="s">
        <v>25099</v>
      </c>
    </row>
    <row r="7358" spans="1:12" x14ac:dyDescent="0.2">
      <c r="A7358" t="s">
        <v>25100</v>
      </c>
      <c r="B7358" t="s">
        <v>25101</v>
      </c>
      <c r="C7358" t="s">
        <v>25102</v>
      </c>
      <c r="D7358" t="s">
        <v>21</v>
      </c>
      <c r="E7358" t="s">
        <v>16</v>
      </c>
      <c r="F7358">
        <v>28273</v>
      </c>
      <c r="G7358">
        <v>35.134202000000002</v>
      </c>
      <c r="H7358">
        <v>-80.876641000000006</v>
      </c>
      <c r="I7358">
        <v>3.5</v>
      </c>
      <c r="J7358">
        <v>3</v>
      </c>
      <c r="K7358">
        <v>1</v>
      </c>
      <c r="L7358" t="s">
        <v>4108</v>
      </c>
    </row>
    <row r="7359" spans="1:12" x14ac:dyDescent="0.2">
      <c r="A7359" t="s">
        <v>25103</v>
      </c>
      <c r="B7359" t="s">
        <v>25104</v>
      </c>
      <c r="C7359" t="s">
        <v>25105</v>
      </c>
      <c r="D7359" t="s">
        <v>21</v>
      </c>
      <c r="E7359" t="s">
        <v>16</v>
      </c>
      <c r="F7359">
        <v>28262</v>
      </c>
      <c r="G7359">
        <v>35.29692</v>
      </c>
      <c r="H7359">
        <v>-80.755390000000006</v>
      </c>
      <c r="I7359">
        <v>4.5</v>
      </c>
      <c r="J7359">
        <v>91</v>
      </c>
      <c r="K7359">
        <v>1</v>
      </c>
      <c r="L7359" t="s">
        <v>25106</v>
      </c>
    </row>
    <row r="7360" spans="1:12" x14ac:dyDescent="0.2">
      <c r="A7360" t="s">
        <v>25107</v>
      </c>
      <c r="B7360" t="s">
        <v>25108</v>
      </c>
      <c r="C7360" t="s">
        <v>25109</v>
      </c>
      <c r="D7360" t="s">
        <v>21</v>
      </c>
      <c r="E7360" t="s">
        <v>16</v>
      </c>
      <c r="F7360">
        <v>28213</v>
      </c>
      <c r="G7360">
        <v>35.256632000000003</v>
      </c>
      <c r="H7360">
        <v>-80.791150000000002</v>
      </c>
      <c r="I7360">
        <v>4</v>
      </c>
      <c r="J7360">
        <v>49</v>
      </c>
      <c r="K7360">
        <v>1</v>
      </c>
      <c r="L7360" t="s">
        <v>3605</v>
      </c>
    </row>
    <row r="7361" spans="1:12" x14ac:dyDescent="0.2">
      <c r="A7361" t="s">
        <v>25110</v>
      </c>
      <c r="B7361" t="s">
        <v>25111</v>
      </c>
      <c r="C7361" t="s">
        <v>25112</v>
      </c>
      <c r="D7361" t="s">
        <v>135</v>
      </c>
      <c r="E7361" t="s">
        <v>16</v>
      </c>
      <c r="F7361">
        <v>28105</v>
      </c>
      <c r="G7361">
        <v>35.126702999999999</v>
      </c>
      <c r="H7361">
        <v>-80.698567999999995</v>
      </c>
      <c r="I7361">
        <v>3</v>
      </c>
      <c r="J7361">
        <v>4</v>
      </c>
      <c r="K7361">
        <v>1</v>
      </c>
      <c r="L7361" t="s">
        <v>2743</v>
      </c>
    </row>
    <row r="7362" spans="1:12" x14ac:dyDescent="0.2">
      <c r="A7362" t="s">
        <v>25113</v>
      </c>
      <c r="B7362" t="s">
        <v>25114</v>
      </c>
      <c r="C7362" t="s">
        <v>23557</v>
      </c>
      <c r="D7362" t="s">
        <v>21</v>
      </c>
      <c r="E7362" t="s">
        <v>16</v>
      </c>
      <c r="F7362">
        <v>28209</v>
      </c>
      <c r="G7362">
        <v>35.197405799999999</v>
      </c>
      <c r="H7362">
        <v>-80.868782400000001</v>
      </c>
      <c r="I7362">
        <v>2</v>
      </c>
      <c r="J7362">
        <v>3</v>
      </c>
      <c r="K7362">
        <v>0</v>
      </c>
      <c r="L7362" t="s">
        <v>709</v>
      </c>
    </row>
    <row r="7363" spans="1:12" x14ac:dyDescent="0.2">
      <c r="A7363" t="s">
        <v>25115</v>
      </c>
      <c r="B7363" t="s">
        <v>25116</v>
      </c>
      <c r="C7363" t="s">
        <v>25117</v>
      </c>
      <c r="D7363" t="s">
        <v>39</v>
      </c>
      <c r="E7363" t="s">
        <v>16</v>
      </c>
      <c r="F7363">
        <v>28025</v>
      </c>
      <c r="G7363">
        <v>35.410918000000002</v>
      </c>
      <c r="H7363">
        <v>-80.580494999999999</v>
      </c>
      <c r="I7363">
        <v>5</v>
      </c>
      <c r="J7363">
        <v>11</v>
      </c>
      <c r="K7363">
        <v>1</v>
      </c>
      <c r="L7363" t="s">
        <v>6789</v>
      </c>
    </row>
    <row r="7364" spans="1:12" x14ac:dyDescent="0.2">
      <c r="A7364" t="s">
        <v>25118</v>
      </c>
      <c r="B7364" t="s">
        <v>25119</v>
      </c>
      <c r="C7364" t="s">
        <v>25120</v>
      </c>
      <c r="D7364" t="s">
        <v>697</v>
      </c>
      <c r="E7364" t="s">
        <v>16</v>
      </c>
      <c r="F7364">
        <v>28037</v>
      </c>
      <c r="G7364">
        <v>35.483722</v>
      </c>
      <c r="H7364">
        <v>-80.997609999999995</v>
      </c>
      <c r="I7364">
        <v>5</v>
      </c>
      <c r="J7364">
        <v>8</v>
      </c>
      <c r="K7364">
        <v>1</v>
      </c>
      <c r="L7364" t="s">
        <v>25121</v>
      </c>
    </row>
    <row r="7365" spans="1:12" x14ac:dyDescent="0.2">
      <c r="A7365" t="s">
        <v>25122</v>
      </c>
      <c r="B7365" t="s">
        <v>25123</v>
      </c>
      <c r="C7365" t="s">
        <v>5147</v>
      </c>
      <c r="D7365" t="s">
        <v>21</v>
      </c>
      <c r="E7365" t="s">
        <v>16</v>
      </c>
      <c r="F7365">
        <v>28202</v>
      </c>
      <c r="G7365">
        <v>35.227762599999998</v>
      </c>
      <c r="H7365">
        <v>-80.837981600000006</v>
      </c>
      <c r="I7365">
        <v>4.5</v>
      </c>
      <c r="J7365">
        <v>484</v>
      </c>
      <c r="K7365">
        <v>1</v>
      </c>
      <c r="L7365" t="s">
        <v>448</v>
      </c>
    </row>
    <row r="7366" spans="1:12" x14ac:dyDescent="0.2">
      <c r="A7366" t="s">
        <v>25124</v>
      </c>
      <c r="B7366" t="s">
        <v>25125</v>
      </c>
      <c r="C7366" t="s">
        <v>25126</v>
      </c>
      <c r="D7366" t="s">
        <v>39</v>
      </c>
      <c r="E7366" t="s">
        <v>16</v>
      </c>
      <c r="F7366">
        <v>28025</v>
      </c>
      <c r="G7366">
        <v>35.444056000000003</v>
      </c>
      <c r="H7366">
        <v>-80.595933000000002</v>
      </c>
      <c r="I7366">
        <v>2.5</v>
      </c>
      <c r="J7366">
        <v>14</v>
      </c>
      <c r="K7366">
        <v>1</v>
      </c>
      <c r="L7366" t="s">
        <v>25127</v>
      </c>
    </row>
    <row r="7367" spans="1:12" x14ac:dyDescent="0.2">
      <c r="A7367" t="s">
        <v>25128</v>
      </c>
      <c r="B7367" t="s">
        <v>25129</v>
      </c>
      <c r="C7367" t="s">
        <v>25130</v>
      </c>
      <c r="D7367" t="s">
        <v>26</v>
      </c>
      <c r="E7367" t="s">
        <v>16</v>
      </c>
      <c r="F7367">
        <v>28078</v>
      </c>
      <c r="G7367">
        <v>35.413918324100003</v>
      </c>
      <c r="H7367">
        <v>-80.855828803500003</v>
      </c>
      <c r="I7367">
        <v>4</v>
      </c>
      <c r="J7367">
        <v>11</v>
      </c>
      <c r="K7367">
        <v>1</v>
      </c>
      <c r="L7367" t="s">
        <v>489</v>
      </c>
    </row>
    <row r="7368" spans="1:12" x14ac:dyDescent="0.2">
      <c r="A7368" t="s">
        <v>25131</v>
      </c>
      <c r="B7368" t="s">
        <v>25132</v>
      </c>
      <c r="C7368" t="s">
        <v>25133</v>
      </c>
      <c r="D7368" t="s">
        <v>643</v>
      </c>
      <c r="E7368" t="s">
        <v>16</v>
      </c>
      <c r="F7368">
        <v>28110</v>
      </c>
      <c r="G7368">
        <v>35.059035000000002</v>
      </c>
      <c r="H7368">
        <v>-80.618945699999998</v>
      </c>
      <c r="I7368">
        <v>2.5</v>
      </c>
      <c r="J7368">
        <v>3</v>
      </c>
      <c r="K7368">
        <v>1</v>
      </c>
      <c r="L7368" t="s">
        <v>25134</v>
      </c>
    </row>
    <row r="7369" spans="1:12" x14ac:dyDescent="0.2">
      <c r="A7369" t="s">
        <v>25135</v>
      </c>
      <c r="B7369" t="s">
        <v>2159</v>
      </c>
      <c r="C7369" t="s">
        <v>25136</v>
      </c>
      <c r="D7369" t="s">
        <v>39</v>
      </c>
      <c r="E7369" t="s">
        <v>16</v>
      </c>
      <c r="F7369">
        <v>28027</v>
      </c>
      <c r="G7369">
        <v>35.368687000000001</v>
      </c>
      <c r="H7369">
        <v>-80.720087000000007</v>
      </c>
      <c r="I7369">
        <v>3.5</v>
      </c>
      <c r="J7369">
        <v>10</v>
      </c>
      <c r="K7369">
        <v>1</v>
      </c>
      <c r="L7369" t="s">
        <v>14465</v>
      </c>
    </row>
    <row r="7370" spans="1:12" x14ac:dyDescent="0.2">
      <c r="A7370" t="s">
        <v>25137</v>
      </c>
      <c r="B7370" t="s">
        <v>25138</v>
      </c>
      <c r="C7370" t="s">
        <v>884</v>
      </c>
      <c r="D7370" t="s">
        <v>135</v>
      </c>
      <c r="E7370" t="s">
        <v>16</v>
      </c>
      <c r="F7370">
        <v>28104</v>
      </c>
      <c r="G7370">
        <v>35.1220477508</v>
      </c>
      <c r="H7370">
        <v>-80.653846161399997</v>
      </c>
      <c r="I7370">
        <v>3.5</v>
      </c>
      <c r="J7370">
        <v>24</v>
      </c>
      <c r="K7370">
        <v>1</v>
      </c>
      <c r="L7370" t="s">
        <v>287</v>
      </c>
    </row>
    <row r="7371" spans="1:12" x14ac:dyDescent="0.2">
      <c r="A7371" t="s">
        <v>25139</v>
      </c>
      <c r="B7371" t="s">
        <v>2257</v>
      </c>
      <c r="C7371" t="s">
        <v>25140</v>
      </c>
      <c r="D7371" t="s">
        <v>588</v>
      </c>
      <c r="E7371" t="s">
        <v>16</v>
      </c>
      <c r="F7371">
        <v>28110</v>
      </c>
      <c r="G7371">
        <v>35.013938000000003</v>
      </c>
      <c r="H7371">
        <v>-80.570521999999997</v>
      </c>
      <c r="I7371">
        <v>3</v>
      </c>
      <c r="J7371">
        <v>13</v>
      </c>
      <c r="K7371">
        <v>0</v>
      </c>
      <c r="L7371" t="s">
        <v>25141</v>
      </c>
    </row>
    <row r="7372" spans="1:12" x14ac:dyDescent="0.2">
      <c r="A7372" t="s">
        <v>25142</v>
      </c>
      <c r="B7372" t="s">
        <v>25143</v>
      </c>
      <c r="C7372" t="s">
        <v>4590</v>
      </c>
      <c r="D7372" t="s">
        <v>21</v>
      </c>
      <c r="E7372" t="s">
        <v>16</v>
      </c>
      <c r="F7372">
        <v>28227</v>
      </c>
      <c r="G7372">
        <v>35.184959999999997</v>
      </c>
      <c r="H7372">
        <v>-80.654820000000001</v>
      </c>
      <c r="I7372">
        <v>1</v>
      </c>
      <c r="J7372">
        <v>3</v>
      </c>
      <c r="K7372">
        <v>0</v>
      </c>
      <c r="L7372" t="s">
        <v>25144</v>
      </c>
    </row>
    <row r="7373" spans="1:12" x14ac:dyDescent="0.2">
      <c r="A7373" t="s">
        <v>25145</v>
      </c>
      <c r="B7373" t="s">
        <v>5252</v>
      </c>
      <c r="C7373" t="s">
        <v>25146</v>
      </c>
      <c r="D7373" t="s">
        <v>21</v>
      </c>
      <c r="E7373" t="s">
        <v>16</v>
      </c>
      <c r="F7373">
        <v>28277</v>
      </c>
      <c r="G7373">
        <v>35.095359273600003</v>
      </c>
      <c r="H7373">
        <v>-80.779292723200001</v>
      </c>
      <c r="I7373">
        <v>3</v>
      </c>
      <c r="J7373">
        <v>20</v>
      </c>
      <c r="K7373">
        <v>1</v>
      </c>
      <c r="L7373" t="s">
        <v>25147</v>
      </c>
    </row>
    <row r="7374" spans="1:12" x14ac:dyDescent="0.2">
      <c r="A7374" t="s">
        <v>25148</v>
      </c>
      <c r="B7374" t="s">
        <v>25149</v>
      </c>
      <c r="C7374" t="s">
        <v>25150</v>
      </c>
      <c r="D7374" t="s">
        <v>21</v>
      </c>
      <c r="E7374" t="s">
        <v>16</v>
      </c>
      <c r="F7374">
        <v>28262</v>
      </c>
      <c r="G7374">
        <v>35.298970300000001</v>
      </c>
      <c r="H7374">
        <v>-80.751235399999999</v>
      </c>
      <c r="I7374">
        <v>3</v>
      </c>
      <c r="J7374">
        <v>18</v>
      </c>
      <c r="K7374">
        <v>1</v>
      </c>
      <c r="L7374" t="s">
        <v>25151</v>
      </c>
    </row>
    <row r="7375" spans="1:12" x14ac:dyDescent="0.2">
      <c r="A7375" t="s">
        <v>25152</v>
      </c>
      <c r="B7375" t="s">
        <v>25153</v>
      </c>
      <c r="C7375" t="s">
        <v>25154</v>
      </c>
      <c r="D7375" t="s">
        <v>26</v>
      </c>
      <c r="E7375" t="s">
        <v>16</v>
      </c>
      <c r="F7375">
        <v>28078</v>
      </c>
      <c r="G7375">
        <v>35.438288299999897</v>
      </c>
      <c r="H7375">
        <v>-80.843876699999996</v>
      </c>
      <c r="I7375">
        <v>3.5</v>
      </c>
      <c r="J7375">
        <v>3</v>
      </c>
      <c r="K7375">
        <v>1</v>
      </c>
      <c r="L7375" t="s">
        <v>2177</v>
      </c>
    </row>
    <row r="7376" spans="1:12" x14ac:dyDescent="0.2">
      <c r="A7376" t="s">
        <v>25155</v>
      </c>
      <c r="B7376" t="s">
        <v>25156</v>
      </c>
      <c r="C7376" t="s">
        <v>25157</v>
      </c>
      <c r="D7376" t="s">
        <v>3396</v>
      </c>
      <c r="E7376" t="s">
        <v>16</v>
      </c>
      <c r="F7376">
        <v>28104</v>
      </c>
      <c r="G7376">
        <v>35.093960000000003</v>
      </c>
      <c r="H7376">
        <v>-80.668824000000001</v>
      </c>
      <c r="I7376">
        <v>4</v>
      </c>
      <c r="J7376">
        <v>9</v>
      </c>
      <c r="K7376">
        <v>1</v>
      </c>
      <c r="L7376" t="s">
        <v>25158</v>
      </c>
    </row>
    <row r="7377" spans="1:12" x14ac:dyDescent="0.2">
      <c r="A7377" t="s">
        <v>25159</v>
      </c>
      <c r="B7377" t="s">
        <v>2525</v>
      </c>
      <c r="C7377" t="s">
        <v>25160</v>
      </c>
      <c r="D7377" t="s">
        <v>39</v>
      </c>
      <c r="E7377" t="s">
        <v>16</v>
      </c>
      <c r="F7377">
        <v>28027</v>
      </c>
      <c r="G7377">
        <v>35.364548999999997</v>
      </c>
      <c r="H7377">
        <v>-80.708279000000005</v>
      </c>
      <c r="I7377">
        <v>2.5</v>
      </c>
      <c r="J7377">
        <v>12</v>
      </c>
      <c r="K7377">
        <v>1</v>
      </c>
      <c r="L7377" t="s">
        <v>5759</v>
      </c>
    </row>
    <row r="7378" spans="1:12" x14ac:dyDescent="0.2">
      <c r="A7378" t="s">
        <v>25161</v>
      </c>
      <c r="B7378" t="s">
        <v>595</v>
      </c>
      <c r="C7378" t="s">
        <v>25162</v>
      </c>
      <c r="D7378" t="s">
        <v>588</v>
      </c>
      <c r="E7378" t="s">
        <v>16</v>
      </c>
      <c r="F7378">
        <v>28110</v>
      </c>
      <c r="G7378">
        <v>35.0038494</v>
      </c>
      <c r="H7378">
        <v>-80.556192999999993</v>
      </c>
      <c r="I7378">
        <v>4</v>
      </c>
      <c r="J7378">
        <v>6</v>
      </c>
      <c r="K7378">
        <v>1</v>
      </c>
      <c r="L7378" t="s">
        <v>25163</v>
      </c>
    </row>
    <row r="7379" spans="1:12" x14ac:dyDescent="0.2">
      <c r="A7379" t="s">
        <v>25164</v>
      </c>
      <c r="B7379" t="s">
        <v>25165</v>
      </c>
      <c r="C7379" t="s">
        <v>25166</v>
      </c>
      <c r="D7379" t="s">
        <v>21</v>
      </c>
      <c r="E7379" t="s">
        <v>16</v>
      </c>
      <c r="F7379">
        <v>28227</v>
      </c>
      <c r="G7379">
        <v>35.163811799999998</v>
      </c>
      <c r="H7379">
        <v>-80.738958199999999</v>
      </c>
      <c r="I7379">
        <v>3</v>
      </c>
      <c r="J7379">
        <v>32</v>
      </c>
      <c r="K7379">
        <v>1</v>
      </c>
      <c r="L7379" t="s">
        <v>264</v>
      </c>
    </row>
    <row r="7380" spans="1:12" x14ac:dyDescent="0.2">
      <c r="A7380" t="s">
        <v>25167</v>
      </c>
      <c r="B7380" t="s">
        <v>25168</v>
      </c>
      <c r="C7380" t="s">
        <v>25169</v>
      </c>
      <c r="D7380" t="s">
        <v>359</v>
      </c>
      <c r="E7380" t="s">
        <v>16</v>
      </c>
      <c r="F7380">
        <v>28036</v>
      </c>
      <c r="G7380">
        <v>35.512626453499998</v>
      </c>
      <c r="H7380">
        <v>-80.854631415699998</v>
      </c>
      <c r="I7380">
        <v>5</v>
      </c>
      <c r="J7380">
        <v>5</v>
      </c>
      <c r="K7380">
        <v>1</v>
      </c>
      <c r="L7380" t="s">
        <v>25170</v>
      </c>
    </row>
    <row r="7381" spans="1:12" x14ac:dyDescent="0.2">
      <c r="A7381" t="s">
        <v>25171</v>
      </c>
      <c r="B7381" t="s">
        <v>25172</v>
      </c>
      <c r="C7381" t="s">
        <v>5694</v>
      </c>
      <c r="D7381" t="s">
        <v>21</v>
      </c>
      <c r="E7381" t="s">
        <v>16</v>
      </c>
      <c r="F7381">
        <v>28207</v>
      </c>
      <c r="G7381">
        <v>35.204061500000002</v>
      </c>
      <c r="H7381">
        <v>-80.835237199999995</v>
      </c>
      <c r="I7381">
        <v>1</v>
      </c>
      <c r="J7381">
        <v>5</v>
      </c>
      <c r="K7381">
        <v>1</v>
      </c>
      <c r="L7381" t="s">
        <v>25173</v>
      </c>
    </row>
    <row r="7382" spans="1:12" x14ac:dyDescent="0.2">
      <c r="A7382" t="s">
        <v>25174</v>
      </c>
      <c r="B7382" t="s">
        <v>25175</v>
      </c>
      <c r="C7382" t="s">
        <v>25176</v>
      </c>
      <c r="D7382" t="s">
        <v>15</v>
      </c>
      <c r="E7382" t="s">
        <v>16</v>
      </c>
      <c r="F7382">
        <v>28031</v>
      </c>
      <c r="G7382">
        <v>35.477634000000002</v>
      </c>
      <c r="H7382">
        <v>-80.891655099999994</v>
      </c>
      <c r="I7382">
        <v>5</v>
      </c>
      <c r="J7382">
        <v>3</v>
      </c>
      <c r="K7382">
        <v>1</v>
      </c>
      <c r="L7382" t="s">
        <v>8832</v>
      </c>
    </row>
    <row r="7383" spans="1:12" x14ac:dyDescent="0.2">
      <c r="A7383" t="s">
        <v>25177</v>
      </c>
      <c r="B7383" t="s">
        <v>25178</v>
      </c>
      <c r="C7383" t="s">
        <v>25179</v>
      </c>
      <c r="D7383" t="s">
        <v>21</v>
      </c>
      <c r="E7383" t="s">
        <v>16</v>
      </c>
      <c r="F7383">
        <v>28217</v>
      </c>
      <c r="G7383">
        <v>35.168351102000003</v>
      </c>
      <c r="H7383">
        <v>-80.876664519299993</v>
      </c>
      <c r="I7383">
        <v>2.5</v>
      </c>
      <c r="J7383">
        <v>7</v>
      </c>
      <c r="K7383">
        <v>1</v>
      </c>
      <c r="L7383" t="s">
        <v>11652</v>
      </c>
    </row>
    <row r="7384" spans="1:12" x14ac:dyDescent="0.2">
      <c r="A7384" t="s">
        <v>25180</v>
      </c>
      <c r="B7384" t="s">
        <v>25181</v>
      </c>
      <c r="C7384" t="s">
        <v>25182</v>
      </c>
      <c r="D7384" t="s">
        <v>26</v>
      </c>
      <c r="E7384" t="s">
        <v>16</v>
      </c>
      <c r="F7384">
        <v>28078</v>
      </c>
      <c r="G7384">
        <v>35.410676000000002</v>
      </c>
      <c r="H7384">
        <v>-80.842166000000006</v>
      </c>
      <c r="I7384">
        <v>4</v>
      </c>
      <c r="J7384">
        <v>12</v>
      </c>
      <c r="K7384">
        <v>0</v>
      </c>
      <c r="L7384" t="s">
        <v>515</v>
      </c>
    </row>
    <row r="7385" spans="1:12" x14ac:dyDescent="0.2">
      <c r="A7385" t="s">
        <v>25183</v>
      </c>
      <c r="B7385" t="s">
        <v>25184</v>
      </c>
      <c r="C7385" t="s">
        <v>25185</v>
      </c>
      <c r="D7385" t="s">
        <v>21</v>
      </c>
      <c r="E7385" t="s">
        <v>16</v>
      </c>
      <c r="F7385">
        <v>28262</v>
      </c>
      <c r="G7385">
        <v>35.3397273</v>
      </c>
      <c r="H7385">
        <v>-80.763096500000003</v>
      </c>
      <c r="I7385">
        <v>1</v>
      </c>
      <c r="J7385">
        <v>3</v>
      </c>
      <c r="K7385">
        <v>1</v>
      </c>
      <c r="L7385" t="s">
        <v>25186</v>
      </c>
    </row>
    <row r="7386" spans="1:12" x14ac:dyDescent="0.2">
      <c r="A7386" t="s">
        <v>25187</v>
      </c>
      <c r="B7386" t="s">
        <v>25188</v>
      </c>
      <c r="C7386" t="s">
        <v>25189</v>
      </c>
      <c r="D7386" t="s">
        <v>21</v>
      </c>
      <c r="E7386" t="s">
        <v>16</v>
      </c>
      <c r="F7386">
        <v>28269</v>
      </c>
      <c r="G7386">
        <v>35.3332421</v>
      </c>
      <c r="H7386">
        <v>-80.820564000000005</v>
      </c>
      <c r="I7386">
        <v>4.5</v>
      </c>
      <c r="J7386">
        <v>4</v>
      </c>
      <c r="K7386">
        <v>1</v>
      </c>
      <c r="L7386" t="s">
        <v>25190</v>
      </c>
    </row>
    <row r="7387" spans="1:12" x14ac:dyDescent="0.2">
      <c r="A7387" t="s">
        <v>25191</v>
      </c>
      <c r="B7387" t="s">
        <v>3193</v>
      </c>
      <c r="C7387" t="s">
        <v>25192</v>
      </c>
      <c r="D7387" t="s">
        <v>21</v>
      </c>
      <c r="E7387" t="s">
        <v>16</v>
      </c>
      <c r="F7387">
        <v>28210</v>
      </c>
      <c r="G7387">
        <v>35.1470109467</v>
      </c>
      <c r="H7387">
        <v>-80.830963701000002</v>
      </c>
      <c r="I7387">
        <v>3.5</v>
      </c>
      <c r="J7387">
        <v>9</v>
      </c>
      <c r="K7387">
        <v>1</v>
      </c>
      <c r="L7387" t="s">
        <v>3082</v>
      </c>
    </row>
    <row r="7388" spans="1:12" x14ac:dyDescent="0.2">
      <c r="A7388" t="s">
        <v>25193</v>
      </c>
      <c r="B7388" t="s">
        <v>25194</v>
      </c>
      <c r="C7388" t="s">
        <v>25195</v>
      </c>
      <c r="D7388" t="s">
        <v>942</v>
      </c>
      <c r="E7388" t="s">
        <v>16</v>
      </c>
      <c r="F7388">
        <v>28120</v>
      </c>
      <c r="G7388">
        <v>35.2912204</v>
      </c>
      <c r="H7388">
        <v>-81.024179899999993</v>
      </c>
      <c r="I7388">
        <v>4</v>
      </c>
      <c r="J7388">
        <v>64</v>
      </c>
      <c r="K7388">
        <v>1</v>
      </c>
      <c r="L7388" t="s">
        <v>25196</v>
      </c>
    </row>
    <row r="7389" spans="1:12" x14ac:dyDescent="0.2">
      <c r="A7389" t="s">
        <v>25197</v>
      </c>
      <c r="B7389" t="s">
        <v>25198</v>
      </c>
      <c r="C7389" t="s">
        <v>25199</v>
      </c>
      <c r="D7389" t="s">
        <v>21</v>
      </c>
      <c r="E7389" t="s">
        <v>16</v>
      </c>
      <c r="F7389">
        <v>28211</v>
      </c>
      <c r="G7389">
        <v>35.195781199999999</v>
      </c>
      <c r="H7389">
        <v>-80.798109800000006</v>
      </c>
      <c r="I7389">
        <v>5</v>
      </c>
      <c r="J7389">
        <v>6</v>
      </c>
      <c r="K7389">
        <v>1</v>
      </c>
      <c r="L7389" t="s">
        <v>25200</v>
      </c>
    </row>
    <row r="7390" spans="1:12" x14ac:dyDescent="0.2">
      <c r="A7390" t="s">
        <v>25201</v>
      </c>
      <c r="B7390" t="s">
        <v>25202</v>
      </c>
      <c r="C7390" t="s">
        <v>25203</v>
      </c>
      <c r="D7390" t="s">
        <v>21</v>
      </c>
      <c r="E7390" t="s">
        <v>16</v>
      </c>
      <c r="F7390">
        <v>28208</v>
      </c>
      <c r="G7390">
        <v>35.229353000000003</v>
      </c>
      <c r="H7390">
        <v>-80.862510999999998</v>
      </c>
      <c r="I7390">
        <v>1</v>
      </c>
      <c r="J7390">
        <v>3</v>
      </c>
      <c r="K7390">
        <v>1</v>
      </c>
      <c r="L7390" t="s">
        <v>25204</v>
      </c>
    </row>
    <row r="7391" spans="1:12" x14ac:dyDescent="0.2">
      <c r="A7391" t="s">
        <v>25205</v>
      </c>
      <c r="B7391" t="s">
        <v>14275</v>
      </c>
      <c r="C7391" t="s">
        <v>25206</v>
      </c>
      <c r="D7391" t="s">
        <v>26</v>
      </c>
      <c r="E7391" t="s">
        <v>16</v>
      </c>
      <c r="F7391">
        <v>28078</v>
      </c>
      <c r="G7391">
        <v>35.443505600000002</v>
      </c>
      <c r="H7391">
        <v>-80.886257400000005</v>
      </c>
      <c r="I7391">
        <v>5</v>
      </c>
      <c r="J7391">
        <v>4</v>
      </c>
      <c r="K7391">
        <v>1</v>
      </c>
      <c r="L7391" t="s">
        <v>25207</v>
      </c>
    </row>
    <row r="7392" spans="1:12" x14ac:dyDescent="0.2">
      <c r="A7392" t="s">
        <v>25208</v>
      </c>
      <c r="B7392" t="s">
        <v>25209</v>
      </c>
      <c r="C7392" t="s">
        <v>25210</v>
      </c>
      <c r="D7392" t="s">
        <v>39</v>
      </c>
      <c r="E7392" t="s">
        <v>16</v>
      </c>
      <c r="F7392">
        <v>28027</v>
      </c>
      <c r="G7392">
        <v>35.396706799999997</v>
      </c>
      <c r="H7392">
        <v>-80.661513600000006</v>
      </c>
      <c r="I7392">
        <v>4</v>
      </c>
      <c r="J7392">
        <v>191</v>
      </c>
      <c r="K7392">
        <v>1</v>
      </c>
      <c r="L7392" t="s">
        <v>25211</v>
      </c>
    </row>
    <row r="7393" spans="1:12" x14ac:dyDescent="0.2">
      <c r="A7393" t="s">
        <v>25212</v>
      </c>
      <c r="B7393" t="s">
        <v>25213</v>
      </c>
      <c r="C7393" t="s">
        <v>25214</v>
      </c>
      <c r="D7393" t="s">
        <v>21</v>
      </c>
      <c r="E7393" t="s">
        <v>16</v>
      </c>
      <c r="F7393">
        <v>28270</v>
      </c>
      <c r="G7393">
        <v>35.138196399999998</v>
      </c>
      <c r="H7393">
        <v>-80.736812200000003</v>
      </c>
      <c r="I7393">
        <v>4</v>
      </c>
      <c r="J7393">
        <v>9</v>
      </c>
      <c r="K7393">
        <v>1</v>
      </c>
      <c r="L7393" t="s">
        <v>25215</v>
      </c>
    </row>
    <row r="7394" spans="1:12" x14ac:dyDescent="0.2">
      <c r="A7394" t="e">
        <f>-nyNzdge5rgZ3aQF8Y3exQ</f>
        <v>#NAME?</v>
      </c>
      <c r="B7394" t="s">
        <v>25216</v>
      </c>
      <c r="C7394" t="s">
        <v>25217</v>
      </c>
      <c r="D7394" t="s">
        <v>135</v>
      </c>
      <c r="E7394" t="s">
        <v>16</v>
      </c>
      <c r="F7394">
        <v>28105</v>
      </c>
      <c r="G7394">
        <v>35.116766827699998</v>
      </c>
      <c r="H7394">
        <v>-80.719342231799999</v>
      </c>
      <c r="I7394">
        <v>3.5</v>
      </c>
      <c r="J7394">
        <v>119</v>
      </c>
      <c r="K7394">
        <v>1</v>
      </c>
      <c r="L7394" t="s">
        <v>11897</v>
      </c>
    </row>
    <row r="7395" spans="1:12" x14ac:dyDescent="0.2">
      <c r="A7395" t="s">
        <v>25218</v>
      </c>
      <c r="B7395" t="s">
        <v>22632</v>
      </c>
      <c r="C7395" t="s">
        <v>25219</v>
      </c>
      <c r="D7395" t="s">
        <v>21</v>
      </c>
      <c r="E7395" t="s">
        <v>16</v>
      </c>
      <c r="F7395">
        <v>28269</v>
      </c>
      <c r="G7395">
        <v>35.372615600000003</v>
      </c>
      <c r="H7395">
        <v>-80.784582400000005</v>
      </c>
      <c r="I7395">
        <v>2</v>
      </c>
      <c r="J7395">
        <v>5</v>
      </c>
      <c r="K7395">
        <v>1</v>
      </c>
      <c r="L7395" t="s">
        <v>4415</v>
      </c>
    </row>
    <row r="7396" spans="1:12" x14ac:dyDescent="0.2">
      <c r="A7396" t="s">
        <v>25220</v>
      </c>
      <c r="B7396" t="s">
        <v>25221</v>
      </c>
      <c r="C7396" t="s">
        <v>18931</v>
      </c>
      <c r="D7396" t="s">
        <v>39</v>
      </c>
      <c r="E7396" t="s">
        <v>16</v>
      </c>
      <c r="F7396">
        <v>28025</v>
      </c>
      <c r="G7396">
        <v>35.387932499999998</v>
      </c>
      <c r="H7396">
        <v>-80.560935799999996</v>
      </c>
      <c r="I7396">
        <v>3</v>
      </c>
      <c r="J7396">
        <v>12</v>
      </c>
      <c r="K7396">
        <v>1</v>
      </c>
      <c r="L7396" t="s">
        <v>25222</v>
      </c>
    </row>
    <row r="7397" spans="1:12" x14ac:dyDescent="0.2">
      <c r="A7397" t="s">
        <v>25223</v>
      </c>
      <c r="B7397" t="s">
        <v>25224</v>
      </c>
      <c r="C7397" t="s">
        <v>25225</v>
      </c>
      <c r="D7397" t="s">
        <v>21</v>
      </c>
      <c r="E7397" t="s">
        <v>16</v>
      </c>
      <c r="F7397">
        <v>28217</v>
      </c>
      <c r="G7397">
        <v>35.160038926299997</v>
      </c>
      <c r="H7397">
        <v>-80.886432981499993</v>
      </c>
      <c r="I7397">
        <v>3</v>
      </c>
      <c r="J7397">
        <v>49</v>
      </c>
      <c r="K7397">
        <v>1</v>
      </c>
      <c r="L7397" t="s">
        <v>25226</v>
      </c>
    </row>
    <row r="7398" spans="1:12" x14ac:dyDescent="0.2">
      <c r="A7398" t="s">
        <v>25227</v>
      </c>
      <c r="B7398" t="s">
        <v>25228</v>
      </c>
      <c r="C7398" t="s">
        <v>25229</v>
      </c>
      <c r="D7398" t="s">
        <v>21</v>
      </c>
      <c r="E7398" t="s">
        <v>16</v>
      </c>
      <c r="F7398">
        <v>28205</v>
      </c>
      <c r="G7398">
        <v>35.246867299999998</v>
      </c>
      <c r="H7398">
        <v>-80.805840799999999</v>
      </c>
      <c r="I7398">
        <v>3</v>
      </c>
      <c r="J7398">
        <v>3</v>
      </c>
      <c r="K7398">
        <v>0</v>
      </c>
      <c r="L7398" t="s">
        <v>25230</v>
      </c>
    </row>
    <row r="7399" spans="1:12" x14ac:dyDescent="0.2">
      <c r="A7399" t="s">
        <v>25231</v>
      </c>
      <c r="B7399" t="s">
        <v>25232</v>
      </c>
      <c r="C7399" t="s">
        <v>3730</v>
      </c>
      <c r="D7399" t="s">
        <v>21</v>
      </c>
      <c r="E7399" t="s">
        <v>16</v>
      </c>
      <c r="F7399">
        <v>28210</v>
      </c>
      <c r="G7399">
        <v>35.088940000000001</v>
      </c>
      <c r="H7399">
        <v>-80.860558999999995</v>
      </c>
      <c r="I7399">
        <v>3</v>
      </c>
      <c r="J7399">
        <v>7</v>
      </c>
      <c r="K7399">
        <v>0</v>
      </c>
      <c r="L7399" t="s">
        <v>3731</v>
      </c>
    </row>
    <row r="7400" spans="1:12" x14ac:dyDescent="0.2">
      <c r="A7400" t="s">
        <v>25233</v>
      </c>
      <c r="B7400" t="s">
        <v>25234</v>
      </c>
      <c r="C7400" t="s">
        <v>25235</v>
      </c>
      <c r="D7400" t="s">
        <v>21</v>
      </c>
      <c r="E7400" t="s">
        <v>16</v>
      </c>
      <c r="F7400">
        <v>28209</v>
      </c>
      <c r="G7400">
        <v>35.195228</v>
      </c>
      <c r="H7400">
        <v>-80.872229000000004</v>
      </c>
      <c r="I7400">
        <v>2</v>
      </c>
      <c r="J7400">
        <v>5</v>
      </c>
      <c r="K7400">
        <v>1</v>
      </c>
      <c r="L7400" t="s">
        <v>25236</v>
      </c>
    </row>
    <row r="7401" spans="1:12" x14ac:dyDescent="0.2">
      <c r="A7401" t="s">
        <v>25237</v>
      </c>
      <c r="B7401" t="s">
        <v>25238</v>
      </c>
      <c r="C7401" t="s">
        <v>25239</v>
      </c>
      <c r="D7401" t="s">
        <v>21</v>
      </c>
      <c r="E7401" t="s">
        <v>16</v>
      </c>
      <c r="F7401">
        <v>28203</v>
      </c>
      <c r="G7401">
        <v>35.212575999999999</v>
      </c>
      <c r="H7401">
        <v>-80.859435000000005</v>
      </c>
      <c r="I7401">
        <v>3.5</v>
      </c>
      <c r="J7401">
        <v>13</v>
      </c>
      <c r="K7401">
        <v>0</v>
      </c>
      <c r="L7401" t="s">
        <v>25240</v>
      </c>
    </row>
    <row r="7402" spans="1:12" x14ac:dyDescent="0.2">
      <c r="A7402" t="s">
        <v>25241</v>
      </c>
      <c r="B7402" t="s">
        <v>25242</v>
      </c>
      <c r="C7402" t="s">
        <v>25243</v>
      </c>
      <c r="D7402" t="s">
        <v>601</v>
      </c>
      <c r="E7402" t="s">
        <v>16</v>
      </c>
      <c r="F7402">
        <v>28083</v>
      </c>
      <c r="G7402">
        <v>35.456063499999999</v>
      </c>
      <c r="H7402">
        <v>-80.608595600000001</v>
      </c>
      <c r="I7402">
        <v>4</v>
      </c>
      <c r="J7402">
        <v>3</v>
      </c>
      <c r="K7402">
        <v>1</v>
      </c>
      <c r="L7402" t="s">
        <v>2962</v>
      </c>
    </row>
    <row r="7403" spans="1:12" x14ac:dyDescent="0.2">
      <c r="A7403" t="s">
        <v>25244</v>
      </c>
      <c r="B7403" t="s">
        <v>25245</v>
      </c>
      <c r="C7403" t="s">
        <v>21671</v>
      </c>
      <c r="D7403" t="s">
        <v>21</v>
      </c>
      <c r="E7403" t="s">
        <v>16</v>
      </c>
      <c r="F7403">
        <v>28269</v>
      </c>
      <c r="G7403">
        <v>35.349013499999998</v>
      </c>
      <c r="H7403">
        <v>-80.843857499999999</v>
      </c>
      <c r="I7403">
        <v>4.5</v>
      </c>
      <c r="J7403">
        <v>3</v>
      </c>
      <c r="K7403">
        <v>0</v>
      </c>
      <c r="L7403" t="s">
        <v>2459</v>
      </c>
    </row>
    <row r="7404" spans="1:12" x14ac:dyDescent="0.2">
      <c r="A7404" t="s">
        <v>25246</v>
      </c>
      <c r="B7404" t="s">
        <v>25247</v>
      </c>
      <c r="C7404" t="s">
        <v>25248</v>
      </c>
      <c r="D7404" t="s">
        <v>21</v>
      </c>
      <c r="E7404" t="s">
        <v>16</v>
      </c>
      <c r="F7404">
        <v>28206</v>
      </c>
      <c r="G7404">
        <v>35.252840900000002</v>
      </c>
      <c r="H7404">
        <v>-80.808926</v>
      </c>
      <c r="I7404">
        <v>4</v>
      </c>
      <c r="J7404">
        <v>4</v>
      </c>
      <c r="K7404">
        <v>1</v>
      </c>
      <c r="L7404" t="s">
        <v>2029</v>
      </c>
    </row>
    <row r="7405" spans="1:12" x14ac:dyDescent="0.2">
      <c r="A7405" t="s">
        <v>25249</v>
      </c>
      <c r="B7405" t="s">
        <v>1930</v>
      </c>
      <c r="C7405" t="s">
        <v>8091</v>
      </c>
      <c r="D7405" t="s">
        <v>26</v>
      </c>
      <c r="E7405" t="s">
        <v>16</v>
      </c>
      <c r="F7405">
        <v>28078</v>
      </c>
      <c r="G7405">
        <v>35.443790999999997</v>
      </c>
      <c r="H7405">
        <v>-80.861709000000005</v>
      </c>
      <c r="I7405">
        <v>3</v>
      </c>
      <c r="J7405">
        <v>8</v>
      </c>
      <c r="K7405">
        <v>1</v>
      </c>
      <c r="L7405" t="s">
        <v>8887</v>
      </c>
    </row>
    <row r="7406" spans="1:12" x14ac:dyDescent="0.2">
      <c r="A7406" t="s">
        <v>25250</v>
      </c>
      <c r="B7406" t="s">
        <v>2239</v>
      </c>
      <c r="C7406" t="s">
        <v>25251</v>
      </c>
      <c r="D7406" t="s">
        <v>21</v>
      </c>
      <c r="E7406" t="s">
        <v>16</v>
      </c>
      <c r="F7406">
        <v>28203</v>
      </c>
      <c r="G7406">
        <v>35.213741300000002</v>
      </c>
      <c r="H7406">
        <v>-80.855119799999997</v>
      </c>
      <c r="I7406">
        <v>2.5</v>
      </c>
      <c r="J7406">
        <v>27</v>
      </c>
      <c r="K7406">
        <v>1</v>
      </c>
      <c r="L7406" t="s">
        <v>4826</v>
      </c>
    </row>
    <row r="7407" spans="1:12" x14ac:dyDescent="0.2">
      <c r="A7407" t="s">
        <v>25252</v>
      </c>
      <c r="B7407" t="s">
        <v>25253</v>
      </c>
      <c r="C7407" t="s">
        <v>25254</v>
      </c>
      <c r="D7407" t="s">
        <v>21</v>
      </c>
      <c r="E7407" t="s">
        <v>16</v>
      </c>
      <c r="F7407">
        <v>28216</v>
      </c>
      <c r="G7407">
        <v>35.352097882300001</v>
      </c>
      <c r="H7407">
        <v>-80.851687283100006</v>
      </c>
      <c r="I7407">
        <v>3.5</v>
      </c>
      <c r="J7407">
        <v>79</v>
      </c>
      <c r="K7407">
        <v>0</v>
      </c>
      <c r="L7407" t="s">
        <v>25255</v>
      </c>
    </row>
    <row r="7408" spans="1:12" x14ac:dyDescent="0.2">
      <c r="A7408" t="s">
        <v>25256</v>
      </c>
      <c r="B7408" t="s">
        <v>25257</v>
      </c>
      <c r="C7408" t="s">
        <v>14223</v>
      </c>
      <c r="D7408" t="s">
        <v>21</v>
      </c>
      <c r="E7408" t="s">
        <v>16</v>
      </c>
      <c r="F7408">
        <v>28211</v>
      </c>
      <c r="G7408">
        <v>35.197683793700001</v>
      </c>
      <c r="H7408">
        <v>-80.800038198099998</v>
      </c>
      <c r="I7408">
        <v>4</v>
      </c>
      <c r="J7408">
        <v>32</v>
      </c>
      <c r="K7408">
        <v>1</v>
      </c>
      <c r="L7408" t="s">
        <v>25258</v>
      </c>
    </row>
    <row r="7409" spans="1:12" x14ac:dyDescent="0.2">
      <c r="A7409" t="s">
        <v>25259</v>
      </c>
      <c r="B7409" t="s">
        <v>6648</v>
      </c>
      <c r="C7409" t="s">
        <v>25260</v>
      </c>
      <c r="D7409" t="s">
        <v>21</v>
      </c>
      <c r="E7409" t="s">
        <v>16</v>
      </c>
      <c r="F7409">
        <v>28203</v>
      </c>
      <c r="G7409">
        <v>35.2141898</v>
      </c>
      <c r="H7409">
        <v>-80.854579299999997</v>
      </c>
      <c r="I7409">
        <v>3</v>
      </c>
      <c r="J7409">
        <v>102</v>
      </c>
      <c r="K7409">
        <v>1</v>
      </c>
      <c r="L7409" t="s">
        <v>25261</v>
      </c>
    </row>
    <row r="7410" spans="1:12" x14ac:dyDescent="0.2">
      <c r="A7410" t="s">
        <v>25262</v>
      </c>
      <c r="B7410" t="s">
        <v>25263</v>
      </c>
      <c r="C7410" t="s">
        <v>7859</v>
      </c>
      <c r="D7410" t="s">
        <v>21</v>
      </c>
      <c r="E7410" t="s">
        <v>16</v>
      </c>
      <c r="F7410">
        <v>28202</v>
      </c>
      <c r="G7410">
        <v>35.232713400000002</v>
      </c>
      <c r="H7410">
        <v>-80.848782099999994</v>
      </c>
      <c r="I7410">
        <v>3</v>
      </c>
      <c r="J7410">
        <v>34</v>
      </c>
      <c r="K7410">
        <v>1</v>
      </c>
      <c r="L7410" t="s">
        <v>25264</v>
      </c>
    </row>
    <row r="7411" spans="1:12" x14ac:dyDescent="0.2">
      <c r="A7411" t="s">
        <v>25265</v>
      </c>
      <c r="B7411" t="s">
        <v>17412</v>
      </c>
      <c r="C7411" t="s">
        <v>391</v>
      </c>
      <c r="D7411" t="s">
        <v>21</v>
      </c>
      <c r="E7411" t="s">
        <v>16</v>
      </c>
      <c r="F7411">
        <v>28211</v>
      </c>
      <c r="G7411">
        <v>35.152385099999996</v>
      </c>
      <c r="H7411">
        <v>-80.832125199999993</v>
      </c>
      <c r="I7411">
        <v>2.5</v>
      </c>
      <c r="J7411">
        <v>12</v>
      </c>
      <c r="K7411">
        <v>1</v>
      </c>
      <c r="L7411" t="s">
        <v>25266</v>
      </c>
    </row>
    <row r="7412" spans="1:12" x14ac:dyDescent="0.2">
      <c r="A7412" t="s">
        <v>25267</v>
      </c>
      <c r="B7412" t="s">
        <v>25268</v>
      </c>
      <c r="C7412" t="s">
        <v>25269</v>
      </c>
      <c r="D7412" t="s">
        <v>21</v>
      </c>
      <c r="E7412" t="s">
        <v>16</v>
      </c>
      <c r="F7412">
        <v>28277</v>
      </c>
      <c r="G7412">
        <v>35.077119000000003</v>
      </c>
      <c r="H7412">
        <v>-80.832018000000005</v>
      </c>
      <c r="I7412">
        <v>5</v>
      </c>
      <c r="J7412">
        <v>3</v>
      </c>
      <c r="K7412">
        <v>1</v>
      </c>
      <c r="L7412" t="s">
        <v>16521</v>
      </c>
    </row>
    <row r="7413" spans="1:12" x14ac:dyDescent="0.2">
      <c r="A7413" t="s">
        <v>25270</v>
      </c>
      <c r="B7413" t="s">
        <v>23832</v>
      </c>
      <c r="C7413" t="s">
        <v>25271</v>
      </c>
      <c r="D7413" t="s">
        <v>21</v>
      </c>
      <c r="E7413" t="s">
        <v>16</v>
      </c>
      <c r="F7413">
        <v>28273</v>
      </c>
      <c r="G7413">
        <v>35.101708835099998</v>
      </c>
      <c r="H7413">
        <v>-80.986439822099996</v>
      </c>
      <c r="I7413">
        <v>3</v>
      </c>
      <c r="J7413">
        <v>45</v>
      </c>
      <c r="K7413">
        <v>1</v>
      </c>
      <c r="L7413" t="s">
        <v>25272</v>
      </c>
    </row>
    <row r="7414" spans="1:12" x14ac:dyDescent="0.2">
      <c r="A7414" t="s">
        <v>25273</v>
      </c>
      <c r="B7414" t="s">
        <v>637</v>
      </c>
      <c r="C7414" t="s">
        <v>25274</v>
      </c>
      <c r="D7414" t="s">
        <v>21</v>
      </c>
      <c r="E7414" t="s">
        <v>16</v>
      </c>
      <c r="F7414">
        <v>28269</v>
      </c>
      <c r="G7414">
        <v>35.3714599698</v>
      </c>
      <c r="H7414">
        <v>-80.784803627000002</v>
      </c>
      <c r="I7414">
        <v>2.5</v>
      </c>
      <c r="J7414">
        <v>17</v>
      </c>
      <c r="K7414">
        <v>1</v>
      </c>
      <c r="L7414" t="s">
        <v>25275</v>
      </c>
    </row>
    <row r="7415" spans="1:12" x14ac:dyDescent="0.2">
      <c r="A7415" t="s">
        <v>25276</v>
      </c>
      <c r="B7415" t="s">
        <v>25277</v>
      </c>
      <c r="C7415" t="s">
        <v>25278</v>
      </c>
      <c r="D7415" t="s">
        <v>21</v>
      </c>
      <c r="E7415" t="s">
        <v>16</v>
      </c>
      <c r="F7415">
        <v>28204</v>
      </c>
      <c r="G7415">
        <v>35.213333400000003</v>
      </c>
      <c r="H7415">
        <v>-80.843579399999996</v>
      </c>
      <c r="I7415">
        <v>4</v>
      </c>
      <c r="J7415">
        <v>19</v>
      </c>
      <c r="K7415">
        <v>0</v>
      </c>
      <c r="L7415" t="s">
        <v>25279</v>
      </c>
    </row>
    <row r="7416" spans="1:12" x14ac:dyDescent="0.2">
      <c r="A7416" t="s">
        <v>25280</v>
      </c>
      <c r="B7416" t="s">
        <v>25281</v>
      </c>
      <c r="C7416" t="s">
        <v>25282</v>
      </c>
      <c r="D7416" t="s">
        <v>21</v>
      </c>
      <c r="E7416" t="s">
        <v>16</v>
      </c>
      <c r="F7416">
        <v>28270</v>
      </c>
      <c r="G7416">
        <v>35.140593000000003</v>
      </c>
      <c r="H7416">
        <v>-80.737613199999998</v>
      </c>
      <c r="I7416">
        <v>4</v>
      </c>
      <c r="J7416">
        <v>83</v>
      </c>
      <c r="K7416">
        <v>1</v>
      </c>
      <c r="L7416" t="s">
        <v>176</v>
      </c>
    </row>
    <row r="7417" spans="1:12" x14ac:dyDescent="0.2">
      <c r="A7417" t="s">
        <v>25283</v>
      </c>
      <c r="B7417" t="s">
        <v>25284</v>
      </c>
      <c r="C7417" t="s">
        <v>25285</v>
      </c>
      <c r="D7417" t="s">
        <v>15</v>
      </c>
      <c r="E7417" t="s">
        <v>16</v>
      </c>
      <c r="F7417">
        <v>28031</v>
      </c>
      <c r="G7417">
        <v>35.481884299999997</v>
      </c>
      <c r="H7417">
        <v>-80.860385600000001</v>
      </c>
      <c r="I7417">
        <v>5</v>
      </c>
      <c r="J7417">
        <v>7</v>
      </c>
      <c r="K7417">
        <v>1</v>
      </c>
      <c r="L7417" t="s">
        <v>63</v>
      </c>
    </row>
    <row r="7418" spans="1:12" x14ac:dyDescent="0.2">
      <c r="A7418" t="s">
        <v>25286</v>
      </c>
      <c r="B7418" t="s">
        <v>1204</v>
      </c>
      <c r="C7418" t="s">
        <v>25287</v>
      </c>
      <c r="D7418" t="s">
        <v>295</v>
      </c>
      <c r="E7418" t="s">
        <v>16</v>
      </c>
      <c r="F7418">
        <v>28134</v>
      </c>
      <c r="G7418">
        <v>35.0856055</v>
      </c>
      <c r="H7418">
        <v>-80.885766799999999</v>
      </c>
      <c r="I7418">
        <v>2.5</v>
      </c>
      <c r="J7418">
        <v>4</v>
      </c>
      <c r="K7418">
        <v>0</v>
      </c>
      <c r="L7418" t="s">
        <v>4734</v>
      </c>
    </row>
    <row r="7419" spans="1:12" x14ac:dyDescent="0.2">
      <c r="A7419" t="s">
        <v>25288</v>
      </c>
      <c r="B7419" t="s">
        <v>25289</v>
      </c>
      <c r="C7419" t="s">
        <v>25290</v>
      </c>
      <c r="D7419" t="s">
        <v>359</v>
      </c>
      <c r="E7419" t="s">
        <v>16</v>
      </c>
      <c r="F7419">
        <v>28036</v>
      </c>
      <c r="G7419">
        <v>35.4979941</v>
      </c>
      <c r="H7419">
        <v>-80.849403600000002</v>
      </c>
      <c r="I7419">
        <v>3.5</v>
      </c>
      <c r="J7419">
        <v>19</v>
      </c>
      <c r="K7419">
        <v>0</v>
      </c>
      <c r="L7419" t="s">
        <v>25291</v>
      </c>
    </row>
    <row r="7420" spans="1:12" x14ac:dyDescent="0.2">
      <c r="A7420" t="s">
        <v>25292</v>
      </c>
      <c r="B7420" t="s">
        <v>9484</v>
      </c>
      <c r="C7420" t="s">
        <v>6784</v>
      </c>
      <c r="D7420" t="s">
        <v>39</v>
      </c>
      <c r="E7420" t="s">
        <v>16</v>
      </c>
      <c r="F7420">
        <v>28027</v>
      </c>
      <c r="G7420">
        <v>35.3680579157</v>
      </c>
      <c r="H7420">
        <v>-80.720525181900001</v>
      </c>
      <c r="I7420">
        <v>1.5</v>
      </c>
      <c r="J7420">
        <v>18</v>
      </c>
      <c r="K7420">
        <v>1</v>
      </c>
      <c r="L7420" t="s">
        <v>709</v>
      </c>
    </row>
    <row r="7421" spans="1:12" x14ac:dyDescent="0.2">
      <c r="A7421" t="s">
        <v>25293</v>
      </c>
      <c r="B7421" t="s">
        <v>25294</v>
      </c>
      <c r="C7421" t="s">
        <v>25295</v>
      </c>
      <c r="D7421" t="s">
        <v>21</v>
      </c>
      <c r="E7421" t="s">
        <v>16</v>
      </c>
      <c r="F7421">
        <v>28226</v>
      </c>
      <c r="G7421">
        <v>35.100461799999998</v>
      </c>
      <c r="H7421">
        <v>-80.780340800000005</v>
      </c>
      <c r="I7421">
        <v>3</v>
      </c>
      <c r="J7421">
        <v>6</v>
      </c>
      <c r="K7421">
        <v>1</v>
      </c>
      <c r="L7421" t="s">
        <v>14857</v>
      </c>
    </row>
    <row r="7422" spans="1:12" x14ac:dyDescent="0.2">
      <c r="A7422" t="s">
        <v>25296</v>
      </c>
      <c r="B7422" t="s">
        <v>17140</v>
      </c>
      <c r="C7422" t="s">
        <v>25297</v>
      </c>
      <c r="D7422" t="s">
        <v>295</v>
      </c>
      <c r="E7422" t="s">
        <v>16</v>
      </c>
      <c r="F7422">
        <v>28134</v>
      </c>
      <c r="G7422">
        <v>35.078524000000002</v>
      </c>
      <c r="H7422">
        <v>-80.879921899999999</v>
      </c>
      <c r="I7422">
        <v>2.5</v>
      </c>
      <c r="J7422">
        <v>127</v>
      </c>
      <c r="K7422">
        <v>1</v>
      </c>
      <c r="L7422" t="s">
        <v>25298</v>
      </c>
    </row>
    <row r="7423" spans="1:12" x14ac:dyDescent="0.2">
      <c r="A7423" t="s">
        <v>25299</v>
      </c>
      <c r="B7423" t="s">
        <v>25300</v>
      </c>
      <c r="C7423" t="s">
        <v>25301</v>
      </c>
      <c r="D7423" t="s">
        <v>21</v>
      </c>
      <c r="E7423" t="s">
        <v>16</v>
      </c>
      <c r="F7423">
        <v>28277</v>
      </c>
      <c r="G7423">
        <v>35.058131000000003</v>
      </c>
      <c r="H7423">
        <v>-80.814967899999999</v>
      </c>
      <c r="I7423">
        <v>3.5</v>
      </c>
      <c r="J7423">
        <v>6</v>
      </c>
      <c r="K7423">
        <v>1</v>
      </c>
      <c r="L7423" t="s">
        <v>25302</v>
      </c>
    </row>
    <row r="7424" spans="1:12" x14ac:dyDescent="0.2">
      <c r="A7424" t="s">
        <v>25303</v>
      </c>
      <c r="B7424" t="s">
        <v>25304</v>
      </c>
      <c r="C7424" t="s">
        <v>25305</v>
      </c>
      <c r="D7424" t="s">
        <v>21</v>
      </c>
      <c r="E7424" t="s">
        <v>16</v>
      </c>
      <c r="F7424">
        <v>28270</v>
      </c>
      <c r="G7424">
        <v>35.135569699999998</v>
      </c>
      <c r="H7424">
        <v>-80.738114899999999</v>
      </c>
      <c r="I7424">
        <v>4.5</v>
      </c>
      <c r="J7424">
        <v>192</v>
      </c>
      <c r="K7424">
        <v>1</v>
      </c>
      <c r="L7424" t="s">
        <v>25306</v>
      </c>
    </row>
    <row r="7425" spans="1:12" x14ac:dyDescent="0.2">
      <c r="A7425" t="s">
        <v>25307</v>
      </c>
      <c r="B7425" t="s">
        <v>25308</v>
      </c>
      <c r="C7425" t="s">
        <v>25309</v>
      </c>
      <c r="D7425" t="s">
        <v>2611</v>
      </c>
      <c r="E7425" t="s">
        <v>16</v>
      </c>
      <c r="F7425">
        <v>28117</v>
      </c>
      <c r="G7425">
        <v>35.527366999999998</v>
      </c>
      <c r="H7425">
        <v>-80.867884000000004</v>
      </c>
      <c r="I7425">
        <v>5</v>
      </c>
      <c r="J7425">
        <v>16</v>
      </c>
      <c r="K7425">
        <v>1</v>
      </c>
      <c r="L7425" t="s">
        <v>23322</v>
      </c>
    </row>
    <row r="7426" spans="1:12" x14ac:dyDescent="0.2">
      <c r="A7426" t="s">
        <v>25310</v>
      </c>
      <c r="B7426" t="s">
        <v>25311</v>
      </c>
      <c r="C7426" t="s">
        <v>25312</v>
      </c>
      <c r="D7426" t="s">
        <v>21</v>
      </c>
      <c r="E7426" t="s">
        <v>16</v>
      </c>
      <c r="F7426">
        <v>28217</v>
      </c>
      <c r="G7426">
        <v>35.182983900000004</v>
      </c>
      <c r="H7426">
        <v>-80.883885699999993</v>
      </c>
      <c r="I7426">
        <v>2.5</v>
      </c>
      <c r="J7426">
        <v>3</v>
      </c>
      <c r="K7426">
        <v>1</v>
      </c>
      <c r="L7426" t="s">
        <v>2069</v>
      </c>
    </row>
    <row r="7427" spans="1:12" x14ac:dyDescent="0.2">
      <c r="A7427" t="s">
        <v>25313</v>
      </c>
      <c r="B7427" t="s">
        <v>25314</v>
      </c>
      <c r="C7427" t="s">
        <v>25315</v>
      </c>
      <c r="D7427" t="s">
        <v>21</v>
      </c>
      <c r="E7427" t="s">
        <v>16</v>
      </c>
      <c r="F7427">
        <v>28227</v>
      </c>
      <c r="G7427">
        <v>35.142090899999999</v>
      </c>
      <c r="H7427">
        <v>-80.726790500000007</v>
      </c>
      <c r="I7427">
        <v>1</v>
      </c>
      <c r="J7427">
        <v>3</v>
      </c>
      <c r="K7427">
        <v>1</v>
      </c>
      <c r="L7427" t="s">
        <v>25316</v>
      </c>
    </row>
    <row r="7428" spans="1:12" x14ac:dyDescent="0.2">
      <c r="A7428" t="s">
        <v>25317</v>
      </c>
      <c r="B7428" t="s">
        <v>25318</v>
      </c>
      <c r="C7428" t="s">
        <v>25319</v>
      </c>
      <c r="D7428" t="s">
        <v>21</v>
      </c>
      <c r="E7428" t="s">
        <v>16</v>
      </c>
      <c r="F7428">
        <v>28209</v>
      </c>
      <c r="G7428">
        <v>35.173391000000002</v>
      </c>
      <c r="H7428">
        <v>-80.847661000000002</v>
      </c>
      <c r="I7428">
        <v>4</v>
      </c>
      <c r="J7428">
        <v>5</v>
      </c>
      <c r="K7428">
        <v>1</v>
      </c>
      <c r="L7428" t="s">
        <v>25320</v>
      </c>
    </row>
    <row r="7429" spans="1:12" x14ac:dyDescent="0.2">
      <c r="A7429" t="s">
        <v>25321</v>
      </c>
      <c r="B7429" t="s">
        <v>758</v>
      </c>
      <c r="C7429" t="s">
        <v>25322</v>
      </c>
      <c r="D7429" t="s">
        <v>62</v>
      </c>
      <c r="E7429" t="s">
        <v>16</v>
      </c>
      <c r="F7429">
        <v>28227</v>
      </c>
      <c r="G7429">
        <v>35.187454799999998</v>
      </c>
      <c r="H7429">
        <v>-80.691009800000003</v>
      </c>
      <c r="I7429">
        <v>1.5</v>
      </c>
      <c r="J7429">
        <v>15</v>
      </c>
      <c r="K7429">
        <v>1</v>
      </c>
      <c r="L7429" t="s">
        <v>25323</v>
      </c>
    </row>
    <row r="7430" spans="1:12" x14ac:dyDescent="0.2">
      <c r="A7430" t="s">
        <v>25324</v>
      </c>
      <c r="B7430" t="s">
        <v>25325</v>
      </c>
      <c r="C7430" t="s">
        <v>25326</v>
      </c>
      <c r="D7430" t="s">
        <v>21</v>
      </c>
      <c r="E7430" t="s">
        <v>16</v>
      </c>
      <c r="F7430">
        <v>28210</v>
      </c>
      <c r="G7430">
        <v>35.149866000000003</v>
      </c>
      <c r="H7430">
        <v>-80.836092100000002</v>
      </c>
      <c r="I7430">
        <v>2</v>
      </c>
      <c r="J7430">
        <v>14</v>
      </c>
      <c r="K7430">
        <v>1</v>
      </c>
      <c r="L7430" t="s">
        <v>25327</v>
      </c>
    </row>
    <row r="7431" spans="1:12" x14ac:dyDescent="0.2">
      <c r="A7431" t="s">
        <v>25328</v>
      </c>
      <c r="B7431" t="s">
        <v>25329</v>
      </c>
      <c r="C7431" t="s">
        <v>25330</v>
      </c>
      <c r="D7431" t="s">
        <v>21</v>
      </c>
      <c r="E7431" t="s">
        <v>16</v>
      </c>
      <c r="F7431">
        <v>28211</v>
      </c>
      <c r="G7431">
        <v>35.172754122100002</v>
      </c>
      <c r="H7431">
        <v>-80.805006885899999</v>
      </c>
      <c r="I7431">
        <v>5</v>
      </c>
      <c r="J7431">
        <v>4</v>
      </c>
      <c r="K7431">
        <v>1</v>
      </c>
      <c r="L7431" t="s">
        <v>6934</v>
      </c>
    </row>
    <row r="7432" spans="1:12" x14ac:dyDescent="0.2">
      <c r="A7432" t="s">
        <v>25331</v>
      </c>
      <c r="B7432" t="s">
        <v>25332</v>
      </c>
      <c r="C7432" t="s">
        <v>25333</v>
      </c>
      <c r="D7432" t="s">
        <v>21</v>
      </c>
      <c r="E7432" t="s">
        <v>16</v>
      </c>
      <c r="F7432">
        <v>28209</v>
      </c>
      <c r="G7432">
        <v>35.1752678</v>
      </c>
      <c r="H7432">
        <v>-80.849269399999997</v>
      </c>
      <c r="I7432">
        <v>4.5</v>
      </c>
      <c r="J7432">
        <v>37</v>
      </c>
      <c r="K7432">
        <v>1</v>
      </c>
      <c r="L7432" t="s">
        <v>25334</v>
      </c>
    </row>
    <row r="7433" spans="1:12" x14ac:dyDescent="0.2">
      <c r="A7433" t="s">
        <v>25335</v>
      </c>
      <c r="B7433" t="s">
        <v>25336</v>
      </c>
      <c r="C7433" t="s">
        <v>25337</v>
      </c>
      <c r="D7433" t="s">
        <v>21</v>
      </c>
      <c r="E7433" t="s">
        <v>16</v>
      </c>
      <c r="F7433">
        <v>28270</v>
      </c>
      <c r="G7433">
        <v>35.145408000000003</v>
      </c>
      <c r="H7433">
        <v>-80.741369199999994</v>
      </c>
      <c r="I7433">
        <v>4</v>
      </c>
      <c r="J7433">
        <v>19</v>
      </c>
      <c r="K7433">
        <v>1</v>
      </c>
      <c r="L7433" t="s">
        <v>25338</v>
      </c>
    </row>
    <row r="7434" spans="1:12" x14ac:dyDescent="0.2">
      <c r="A7434" t="s">
        <v>25339</v>
      </c>
      <c r="B7434" t="s">
        <v>25340</v>
      </c>
      <c r="C7434" t="s">
        <v>25341</v>
      </c>
      <c r="D7434" t="s">
        <v>21</v>
      </c>
      <c r="E7434" t="s">
        <v>16</v>
      </c>
      <c r="F7434">
        <v>28203</v>
      </c>
      <c r="G7434">
        <v>35.280145400000002</v>
      </c>
      <c r="H7434">
        <v>-80.724839200000005</v>
      </c>
      <c r="I7434">
        <v>4.5</v>
      </c>
      <c r="J7434">
        <v>3</v>
      </c>
      <c r="K7434">
        <v>0</v>
      </c>
      <c r="L7434" t="s">
        <v>25342</v>
      </c>
    </row>
    <row r="7435" spans="1:12" x14ac:dyDescent="0.2">
      <c r="A7435" t="s">
        <v>25343</v>
      </c>
      <c r="B7435" t="s">
        <v>18329</v>
      </c>
      <c r="C7435" t="s">
        <v>5104</v>
      </c>
      <c r="D7435" t="s">
        <v>21</v>
      </c>
      <c r="E7435" t="s">
        <v>16</v>
      </c>
      <c r="F7435">
        <v>28217</v>
      </c>
      <c r="G7435">
        <v>35.178258999999997</v>
      </c>
      <c r="H7435">
        <v>-80.878518</v>
      </c>
      <c r="I7435">
        <v>3</v>
      </c>
      <c r="J7435">
        <v>10</v>
      </c>
      <c r="K7435">
        <v>0</v>
      </c>
      <c r="L7435" t="s">
        <v>188</v>
      </c>
    </row>
    <row r="7436" spans="1:12" x14ac:dyDescent="0.2">
      <c r="A7436" t="s">
        <v>25344</v>
      </c>
      <c r="B7436" t="s">
        <v>5107</v>
      </c>
      <c r="C7436" t="s">
        <v>25345</v>
      </c>
      <c r="D7436" t="s">
        <v>39</v>
      </c>
      <c r="E7436" t="s">
        <v>16</v>
      </c>
      <c r="F7436">
        <v>28027</v>
      </c>
      <c r="G7436">
        <v>35.419772999999999</v>
      </c>
      <c r="H7436">
        <v>-80.675159199999996</v>
      </c>
      <c r="I7436">
        <v>3.5</v>
      </c>
      <c r="J7436">
        <v>31</v>
      </c>
      <c r="K7436">
        <v>1</v>
      </c>
      <c r="L7436" t="s">
        <v>25346</v>
      </c>
    </row>
    <row r="7437" spans="1:12" x14ac:dyDescent="0.2">
      <c r="A7437" t="s">
        <v>25347</v>
      </c>
      <c r="B7437" t="s">
        <v>25348</v>
      </c>
      <c r="C7437" t="s">
        <v>25349</v>
      </c>
      <c r="D7437" t="s">
        <v>3396</v>
      </c>
      <c r="E7437" t="s">
        <v>16</v>
      </c>
      <c r="F7437">
        <v>28104</v>
      </c>
      <c r="G7437">
        <v>35.084478994900003</v>
      </c>
      <c r="H7437">
        <v>-80.698332229100004</v>
      </c>
      <c r="I7437">
        <v>4</v>
      </c>
      <c r="J7437">
        <v>20</v>
      </c>
      <c r="K7437">
        <v>0</v>
      </c>
      <c r="L7437" t="s">
        <v>25350</v>
      </c>
    </row>
    <row r="7438" spans="1:12" x14ac:dyDescent="0.2">
      <c r="A7438" t="s">
        <v>25351</v>
      </c>
      <c r="B7438" t="s">
        <v>13635</v>
      </c>
      <c r="C7438" t="s">
        <v>25352</v>
      </c>
      <c r="D7438" t="s">
        <v>39</v>
      </c>
      <c r="E7438" t="s">
        <v>16</v>
      </c>
      <c r="F7438">
        <v>28025</v>
      </c>
      <c r="G7438">
        <v>35.440101499999997</v>
      </c>
      <c r="H7438">
        <v>-80.603897700000005</v>
      </c>
      <c r="I7438">
        <v>2.5</v>
      </c>
      <c r="J7438">
        <v>3</v>
      </c>
      <c r="K7438">
        <v>1</v>
      </c>
      <c r="L7438" t="s">
        <v>25353</v>
      </c>
    </row>
    <row r="7439" spans="1:12" x14ac:dyDescent="0.2">
      <c r="A7439" t="s">
        <v>25354</v>
      </c>
      <c r="B7439" t="s">
        <v>25355</v>
      </c>
      <c r="C7439" t="s">
        <v>25356</v>
      </c>
      <c r="D7439" t="s">
        <v>21</v>
      </c>
      <c r="E7439" t="s">
        <v>16</v>
      </c>
      <c r="F7439">
        <v>28262</v>
      </c>
      <c r="G7439">
        <v>35.296922700000003</v>
      </c>
      <c r="H7439">
        <v>-80.757035799999997</v>
      </c>
      <c r="I7439">
        <v>3</v>
      </c>
      <c r="J7439">
        <v>4</v>
      </c>
      <c r="K7439">
        <v>1</v>
      </c>
      <c r="L7439" t="s">
        <v>25357</v>
      </c>
    </row>
    <row r="7440" spans="1:12" x14ac:dyDescent="0.2">
      <c r="A7440" t="s">
        <v>25358</v>
      </c>
      <c r="B7440" t="s">
        <v>25359</v>
      </c>
      <c r="C7440" t="s">
        <v>25360</v>
      </c>
      <c r="D7440" t="s">
        <v>21</v>
      </c>
      <c r="E7440" t="s">
        <v>16</v>
      </c>
      <c r="F7440">
        <v>28205</v>
      </c>
      <c r="G7440">
        <v>35.241145000000003</v>
      </c>
      <c r="H7440">
        <v>-80.812056999999996</v>
      </c>
      <c r="I7440">
        <v>4</v>
      </c>
      <c r="J7440">
        <v>8</v>
      </c>
      <c r="K7440">
        <v>0</v>
      </c>
      <c r="L7440" t="s">
        <v>25361</v>
      </c>
    </row>
    <row r="7441" spans="1:12" x14ac:dyDescent="0.2">
      <c r="A7441" t="s">
        <v>25362</v>
      </c>
      <c r="B7441" t="s">
        <v>25363</v>
      </c>
      <c r="C7441" t="s">
        <v>25364</v>
      </c>
      <c r="D7441" t="s">
        <v>21</v>
      </c>
      <c r="E7441" t="s">
        <v>16</v>
      </c>
      <c r="F7441">
        <v>28211</v>
      </c>
      <c r="G7441">
        <v>35.176380157499999</v>
      </c>
      <c r="H7441">
        <v>-80.797592163100006</v>
      </c>
      <c r="I7441">
        <v>3.5</v>
      </c>
      <c r="J7441">
        <v>75</v>
      </c>
      <c r="K7441">
        <v>1</v>
      </c>
      <c r="L7441" t="s">
        <v>13049</v>
      </c>
    </row>
    <row r="7442" spans="1:12" x14ac:dyDescent="0.2">
      <c r="A7442" t="s">
        <v>25365</v>
      </c>
      <c r="B7442" t="s">
        <v>25366</v>
      </c>
      <c r="C7442" t="s">
        <v>25367</v>
      </c>
      <c r="D7442" t="s">
        <v>21</v>
      </c>
      <c r="E7442" t="s">
        <v>16</v>
      </c>
      <c r="F7442">
        <v>28205</v>
      </c>
      <c r="G7442">
        <v>35.203882999999998</v>
      </c>
      <c r="H7442">
        <v>-80.803556</v>
      </c>
      <c r="I7442">
        <v>3.5</v>
      </c>
      <c r="J7442">
        <v>5</v>
      </c>
      <c r="K7442">
        <v>0</v>
      </c>
      <c r="L7442" t="s">
        <v>1117</v>
      </c>
    </row>
    <row r="7443" spans="1:12" x14ac:dyDescent="0.2">
      <c r="A7443" t="s">
        <v>25368</v>
      </c>
      <c r="B7443" t="s">
        <v>25369</v>
      </c>
      <c r="C7443" t="s">
        <v>25370</v>
      </c>
      <c r="D7443" t="s">
        <v>21</v>
      </c>
      <c r="E7443" t="s">
        <v>16</v>
      </c>
      <c r="F7443">
        <v>28203</v>
      </c>
      <c r="G7443">
        <v>35.202363400000003</v>
      </c>
      <c r="H7443">
        <v>-80.864661799999993</v>
      </c>
      <c r="I7443">
        <v>3.5</v>
      </c>
      <c r="J7443">
        <v>134</v>
      </c>
      <c r="K7443">
        <v>1</v>
      </c>
      <c r="L7443" t="s">
        <v>25371</v>
      </c>
    </row>
    <row r="7444" spans="1:12" x14ac:dyDescent="0.2">
      <c r="A7444" t="s">
        <v>25372</v>
      </c>
      <c r="B7444" t="s">
        <v>121</v>
      </c>
      <c r="C7444" t="s">
        <v>25373</v>
      </c>
      <c r="D7444" t="s">
        <v>21</v>
      </c>
      <c r="E7444" t="s">
        <v>16</v>
      </c>
      <c r="F7444">
        <v>28204</v>
      </c>
      <c r="G7444">
        <v>35.2141527</v>
      </c>
      <c r="H7444">
        <v>-80.8353793</v>
      </c>
      <c r="I7444">
        <v>1.5</v>
      </c>
      <c r="J7444">
        <v>75</v>
      </c>
      <c r="K7444">
        <v>1</v>
      </c>
      <c r="L7444" t="s">
        <v>25374</v>
      </c>
    </row>
    <row r="7445" spans="1:12" x14ac:dyDescent="0.2">
      <c r="A7445" t="s">
        <v>25375</v>
      </c>
      <c r="B7445" t="s">
        <v>3204</v>
      </c>
      <c r="C7445" t="s">
        <v>25376</v>
      </c>
      <c r="D7445" t="s">
        <v>21</v>
      </c>
      <c r="E7445" t="s">
        <v>16</v>
      </c>
      <c r="F7445">
        <v>28217</v>
      </c>
      <c r="G7445">
        <v>35.151555525799999</v>
      </c>
      <c r="H7445">
        <v>-80.875408653700006</v>
      </c>
      <c r="I7445">
        <v>2.5</v>
      </c>
      <c r="J7445">
        <v>3</v>
      </c>
      <c r="K7445">
        <v>1</v>
      </c>
      <c r="L7445" t="s">
        <v>3212</v>
      </c>
    </row>
    <row r="7446" spans="1:12" x14ac:dyDescent="0.2">
      <c r="A7446" t="s">
        <v>25377</v>
      </c>
      <c r="B7446" t="s">
        <v>25378</v>
      </c>
      <c r="C7446" t="s">
        <v>25379</v>
      </c>
      <c r="D7446" t="s">
        <v>21</v>
      </c>
      <c r="E7446" t="s">
        <v>16</v>
      </c>
      <c r="F7446">
        <v>28213</v>
      </c>
      <c r="G7446">
        <v>35.295559644800001</v>
      </c>
      <c r="H7446">
        <v>-80.739958360800003</v>
      </c>
      <c r="I7446">
        <v>4.5</v>
      </c>
      <c r="J7446">
        <v>5</v>
      </c>
      <c r="K7446">
        <v>1</v>
      </c>
      <c r="L7446" t="s">
        <v>412</v>
      </c>
    </row>
    <row r="7447" spans="1:12" x14ac:dyDescent="0.2">
      <c r="A7447" t="s">
        <v>25380</v>
      </c>
      <c r="B7447" t="s">
        <v>25381</v>
      </c>
      <c r="C7447" t="s">
        <v>25382</v>
      </c>
      <c r="D7447" t="s">
        <v>39</v>
      </c>
      <c r="E7447" t="s">
        <v>16</v>
      </c>
      <c r="F7447">
        <v>28027</v>
      </c>
      <c r="G7447">
        <v>35.402175903299998</v>
      </c>
      <c r="H7447">
        <v>-80.701362609900002</v>
      </c>
      <c r="I7447">
        <v>4.5</v>
      </c>
      <c r="J7447">
        <v>3</v>
      </c>
      <c r="K7447">
        <v>1</v>
      </c>
      <c r="L7447" t="s">
        <v>25383</v>
      </c>
    </row>
    <row r="7448" spans="1:12" x14ac:dyDescent="0.2">
      <c r="A7448" t="s">
        <v>25384</v>
      </c>
      <c r="B7448" t="s">
        <v>25385</v>
      </c>
      <c r="C7448" t="s">
        <v>25386</v>
      </c>
      <c r="D7448" t="s">
        <v>21</v>
      </c>
      <c r="E7448" t="s">
        <v>16</v>
      </c>
      <c r="F7448">
        <v>28277</v>
      </c>
      <c r="G7448">
        <v>35.0531218</v>
      </c>
      <c r="H7448">
        <v>-80.847149999999999</v>
      </c>
      <c r="I7448">
        <v>2.5</v>
      </c>
      <c r="J7448">
        <v>3</v>
      </c>
      <c r="K7448">
        <v>1</v>
      </c>
      <c r="L7448" t="s">
        <v>25387</v>
      </c>
    </row>
    <row r="7449" spans="1:12" x14ac:dyDescent="0.2">
      <c r="A7449" t="s">
        <v>25388</v>
      </c>
      <c r="B7449" t="s">
        <v>25389</v>
      </c>
      <c r="C7449" t="s">
        <v>25390</v>
      </c>
      <c r="D7449" t="s">
        <v>21</v>
      </c>
      <c r="E7449" t="s">
        <v>16</v>
      </c>
      <c r="F7449">
        <v>28205</v>
      </c>
      <c r="G7449">
        <v>35.218853258499998</v>
      </c>
      <c r="H7449">
        <v>-80.810514295700003</v>
      </c>
      <c r="I7449">
        <v>5</v>
      </c>
      <c r="J7449">
        <v>3</v>
      </c>
      <c r="K7449">
        <v>1</v>
      </c>
      <c r="L7449" t="s">
        <v>25391</v>
      </c>
    </row>
    <row r="7450" spans="1:12" x14ac:dyDescent="0.2">
      <c r="A7450" t="s">
        <v>25392</v>
      </c>
      <c r="B7450" t="s">
        <v>25393</v>
      </c>
      <c r="C7450" t="s">
        <v>25394</v>
      </c>
      <c r="D7450" t="s">
        <v>39</v>
      </c>
      <c r="E7450" t="s">
        <v>16</v>
      </c>
      <c r="F7450">
        <v>28027</v>
      </c>
      <c r="G7450">
        <v>35.390612579399999</v>
      </c>
      <c r="H7450">
        <v>-80.620857887</v>
      </c>
      <c r="I7450">
        <v>3.5</v>
      </c>
      <c r="J7450">
        <v>15</v>
      </c>
      <c r="K7450">
        <v>1</v>
      </c>
      <c r="L7450" t="s">
        <v>1014</v>
      </c>
    </row>
    <row r="7451" spans="1:12" x14ac:dyDescent="0.2">
      <c r="A7451" t="e">
        <f>-jgRM1SbG3J5MYz8aa0j1w</f>
        <v>#NAME?</v>
      </c>
      <c r="B7451" t="s">
        <v>25395</v>
      </c>
      <c r="C7451" t="s">
        <v>25396</v>
      </c>
      <c r="D7451" t="s">
        <v>21</v>
      </c>
      <c r="E7451" t="s">
        <v>16</v>
      </c>
      <c r="F7451">
        <v>28269</v>
      </c>
      <c r="G7451">
        <v>35.353544999999997</v>
      </c>
      <c r="H7451">
        <v>-80.840168000000006</v>
      </c>
      <c r="I7451">
        <v>2</v>
      </c>
      <c r="J7451">
        <v>17</v>
      </c>
      <c r="K7451">
        <v>1</v>
      </c>
      <c r="L7451" t="s">
        <v>25397</v>
      </c>
    </row>
    <row r="7452" spans="1:12" x14ac:dyDescent="0.2">
      <c r="A7452" t="s">
        <v>25398</v>
      </c>
      <c r="B7452" t="s">
        <v>25399</v>
      </c>
      <c r="C7452" t="s">
        <v>25400</v>
      </c>
      <c r="D7452" t="s">
        <v>21</v>
      </c>
      <c r="E7452" t="s">
        <v>16</v>
      </c>
      <c r="F7452">
        <v>28273</v>
      </c>
      <c r="G7452">
        <v>35.129281777499997</v>
      </c>
      <c r="H7452">
        <v>-80.944111566700002</v>
      </c>
      <c r="I7452">
        <v>3</v>
      </c>
      <c r="J7452">
        <v>5</v>
      </c>
      <c r="K7452">
        <v>0</v>
      </c>
      <c r="L7452" t="s">
        <v>20707</v>
      </c>
    </row>
    <row r="7453" spans="1:12" x14ac:dyDescent="0.2">
      <c r="A7453" t="s">
        <v>25401</v>
      </c>
      <c r="B7453" t="s">
        <v>25402</v>
      </c>
      <c r="C7453" t="s">
        <v>25403</v>
      </c>
      <c r="D7453" t="s">
        <v>21</v>
      </c>
      <c r="E7453" t="s">
        <v>16</v>
      </c>
      <c r="F7453">
        <v>28213</v>
      </c>
      <c r="G7453">
        <v>35.294486999999997</v>
      </c>
      <c r="H7453">
        <v>-80.751234800000006</v>
      </c>
      <c r="I7453">
        <v>4</v>
      </c>
      <c r="J7453">
        <v>5</v>
      </c>
      <c r="K7453">
        <v>0</v>
      </c>
      <c r="L7453" t="s">
        <v>287</v>
      </c>
    </row>
    <row r="7454" spans="1:12" x14ac:dyDescent="0.2">
      <c r="A7454" t="s">
        <v>25404</v>
      </c>
      <c r="B7454" t="s">
        <v>25405</v>
      </c>
      <c r="C7454" t="s">
        <v>25406</v>
      </c>
      <c r="D7454" t="s">
        <v>21</v>
      </c>
      <c r="E7454" t="s">
        <v>16</v>
      </c>
      <c r="F7454">
        <v>28210</v>
      </c>
      <c r="G7454">
        <v>35.107284200000002</v>
      </c>
      <c r="H7454">
        <v>-80.868004200000001</v>
      </c>
      <c r="I7454">
        <v>5</v>
      </c>
      <c r="J7454">
        <v>5</v>
      </c>
      <c r="K7454">
        <v>1</v>
      </c>
      <c r="L7454" t="s">
        <v>16107</v>
      </c>
    </row>
    <row r="7455" spans="1:12" x14ac:dyDescent="0.2">
      <c r="A7455" t="s">
        <v>25407</v>
      </c>
      <c r="B7455" t="s">
        <v>25408</v>
      </c>
      <c r="C7455" t="s">
        <v>25409</v>
      </c>
      <c r="D7455" t="s">
        <v>21</v>
      </c>
      <c r="E7455" t="s">
        <v>16</v>
      </c>
      <c r="F7455">
        <v>28227</v>
      </c>
      <c r="G7455">
        <v>35.176578200000002</v>
      </c>
      <c r="H7455">
        <v>-80.664891100000006</v>
      </c>
      <c r="I7455">
        <v>1</v>
      </c>
      <c r="J7455">
        <v>3</v>
      </c>
      <c r="K7455">
        <v>1</v>
      </c>
      <c r="L7455" t="s">
        <v>25410</v>
      </c>
    </row>
    <row r="7456" spans="1:12" x14ac:dyDescent="0.2">
      <c r="A7456" t="s">
        <v>25411</v>
      </c>
      <c r="B7456" t="s">
        <v>2037</v>
      </c>
      <c r="C7456" t="s">
        <v>25412</v>
      </c>
      <c r="D7456" t="s">
        <v>643</v>
      </c>
      <c r="E7456" t="s">
        <v>16</v>
      </c>
      <c r="F7456">
        <v>28079</v>
      </c>
      <c r="G7456">
        <v>35.093217799999998</v>
      </c>
      <c r="H7456">
        <v>-80.652758899999995</v>
      </c>
      <c r="I7456">
        <v>4.5</v>
      </c>
      <c r="J7456">
        <v>6</v>
      </c>
      <c r="K7456">
        <v>0</v>
      </c>
      <c r="L7456" t="s">
        <v>25413</v>
      </c>
    </row>
    <row r="7457" spans="1:12" x14ac:dyDescent="0.2">
      <c r="A7457" t="s">
        <v>25414</v>
      </c>
      <c r="B7457" t="s">
        <v>595</v>
      </c>
      <c r="C7457" t="s">
        <v>25415</v>
      </c>
      <c r="D7457" t="s">
        <v>30</v>
      </c>
      <c r="E7457" t="s">
        <v>16</v>
      </c>
      <c r="F7457">
        <v>28054</v>
      </c>
      <c r="G7457">
        <v>35.253043499999997</v>
      </c>
      <c r="H7457">
        <v>-81.176946099999995</v>
      </c>
      <c r="I7457">
        <v>2</v>
      </c>
      <c r="J7457">
        <v>7</v>
      </c>
      <c r="K7457">
        <v>1</v>
      </c>
      <c r="L7457" t="s">
        <v>8029</v>
      </c>
    </row>
    <row r="7458" spans="1:12" x14ac:dyDescent="0.2">
      <c r="A7458" t="s">
        <v>25416</v>
      </c>
      <c r="B7458" t="s">
        <v>25417</v>
      </c>
      <c r="C7458" t="s">
        <v>25418</v>
      </c>
      <c r="D7458" t="s">
        <v>21</v>
      </c>
      <c r="E7458" t="s">
        <v>16</v>
      </c>
      <c r="F7458">
        <v>28270</v>
      </c>
      <c r="G7458">
        <v>35.144441999999998</v>
      </c>
      <c r="H7458">
        <v>-80.741252000000003</v>
      </c>
      <c r="I7458">
        <v>5</v>
      </c>
      <c r="J7458">
        <v>6</v>
      </c>
      <c r="K7458">
        <v>1</v>
      </c>
      <c r="L7458" t="s">
        <v>25419</v>
      </c>
    </row>
    <row r="7459" spans="1:12" x14ac:dyDescent="0.2">
      <c r="A7459" t="s">
        <v>25420</v>
      </c>
      <c r="B7459" t="s">
        <v>25421</v>
      </c>
      <c r="C7459" t="s">
        <v>25422</v>
      </c>
      <c r="D7459" t="s">
        <v>30</v>
      </c>
      <c r="E7459" t="s">
        <v>16</v>
      </c>
      <c r="F7459">
        <v>28054</v>
      </c>
      <c r="G7459">
        <v>35.262278899999998</v>
      </c>
      <c r="H7459">
        <v>-81.145546499999995</v>
      </c>
      <c r="I7459">
        <v>2.5</v>
      </c>
      <c r="J7459">
        <v>6</v>
      </c>
      <c r="K7459">
        <v>1</v>
      </c>
      <c r="L7459" t="s">
        <v>943</v>
      </c>
    </row>
    <row r="7460" spans="1:12" x14ac:dyDescent="0.2">
      <c r="A7460" t="s">
        <v>25423</v>
      </c>
      <c r="B7460" t="s">
        <v>25424</v>
      </c>
      <c r="C7460" t="s">
        <v>25425</v>
      </c>
      <c r="D7460" t="s">
        <v>21</v>
      </c>
      <c r="E7460" t="s">
        <v>16</v>
      </c>
      <c r="F7460">
        <v>28227</v>
      </c>
      <c r="G7460">
        <v>35.14311</v>
      </c>
      <c r="H7460">
        <v>-80.729758000000004</v>
      </c>
      <c r="I7460">
        <v>3</v>
      </c>
      <c r="J7460">
        <v>5</v>
      </c>
      <c r="K7460">
        <v>1</v>
      </c>
      <c r="L7460" t="s">
        <v>25426</v>
      </c>
    </row>
    <row r="7461" spans="1:12" x14ac:dyDescent="0.2">
      <c r="A7461" t="s">
        <v>25427</v>
      </c>
      <c r="B7461" t="s">
        <v>25428</v>
      </c>
      <c r="C7461" t="s">
        <v>25429</v>
      </c>
      <c r="D7461" t="s">
        <v>456</v>
      </c>
      <c r="E7461" t="s">
        <v>16</v>
      </c>
      <c r="F7461">
        <v>28012</v>
      </c>
      <c r="G7461">
        <v>35.236361700000003</v>
      </c>
      <c r="H7461">
        <v>-81.014854999999997</v>
      </c>
      <c r="I7461">
        <v>4</v>
      </c>
      <c r="J7461">
        <v>19</v>
      </c>
      <c r="K7461">
        <v>1</v>
      </c>
      <c r="L7461" t="s">
        <v>25430</v>
      </c>
    </row>
    <row r="7462" spans="1:12" x14ac:dyDescent="0.2">
      <c r="A7462" t="s">
        <v>25431</v>
      </c>
      <c r="B7462" t="s">
        <v>641</v>
      </c>
      <c r="C7462" t="s">
        <v>25432</v>
      </c>
      <c r="D7462" t="s">
        <v>26</v>
      </c>
      <c r="E7462" t="s">
        <v>16</v>
      </c>
      <c r="F7462">
        <v>28078</v>
      </c>
      <c r="G7462">
        <v>35.4415136</v>
      </c>
      <c r="H7462">
        <v>-80.7650417089</v>
      </c>
      <c r="I7462">
        <v>1</v>
      </c>
      <c r="J7462">
        <v>33</v>
      </c>
      <c r="K7462">
        <v>1</v>
      </c>
      <c r="L7462" t="s">
        <v>25433</v>
      </c>
    </row>
    <row r="7463" spans="1:12" x14ac:dyDescent="0.2">
      <c r="A7463" t="s">
        <v>25434</v>
      </c>
      <c r="B7463" t="s">
        <v>25435</v>
      </c>
      <c r="C7463" t="s">
        <v>25436</v>
      </c>
      <c r="D7463" t="s">
        <v>21</v>
      </c>
      <c r="E7463" t="s">
        <v>16</v>
      </c>
      <c r="F7463">
        <v>28262</v>
      </c>
      <c r="G7463">
        <v>35.319072400000003</v>
      </c>
      <c r="H7463">
        <v>-80.774827000000002</v>
      </c>
      <c r="I7463">
        <v>4</v>
      </c>
      <c r="J7463">
        <v>4</v>
      </c>
      <c r="K7463">
        <v>1</v>
      </c>
      <c r="L7463" t="s">
        <v>25437</v>
      </c>
    </row>
    <row r="7464" spans="1:12" x14ac:dyDescent="0.2">
      <c r="A7464" t="s">
        <v>25438</v>
      </c>
      <c r="B7464" t="s">
        <v>25439</v>
      </c>
      <c r="C7464" t="s">
        <v>25440</v>
      </c>
      <c r="D7464" t="s">
        <v>21</v>
      </c>
      <c r="E7464" t="s">
        <v>16</v>
      </c>
      <c r="F7464">
        <v>28262</v>
      </c>
      <c r="G7464">
        <v>35.311957999999997</v>
      </c>
      <c r="H7464">
        <v>-80.717971000000006</v>
      </c>
      <c r="I7464">
        <v>2.5</v>
      </c>
      <c r="J7464">
        <v>12</v>
      </c>
      <c r="K7464">
        <v>1</v>
      </c>
      <c r="L7464" t="s">
        <v>565</v>
      </c>
    </row>
    <row r="7465" spans="1:12" x14ac:dyDescent="0.2">
      <c r="A7465" t="s">
        <v>25441</v>
      </c>
      <c r="B7465" t="s">
        <v>25442</v>
      </c>
      <c r="C7465" t="s">
        <v>25443</v>
      </c>
      <c r="D7465" t="s">
        <v>295</v>
      </c>
      <c r="E7465" t="s">
        <v>16</v>
      </c>
      <c r="F7465">
        <v>28134</v>
      </c>
      <c r="G7465">
        <v>35.082425000000001</v>
      </c>
      <c r="H7465">
        <v>-80.885720000000006</v>
      </c>
      <c r="I7465">
        <v>5</v>
      </c>
      <c r="J7465">
        <v>3</v>
      </c>
      <c r="K7465">
        <v>1</v>
      </c>
      <c r="L7465" t="s">
        <v>25444</v>
      </c>
    </row>
    <row r="7466" spans="1:12" x14ac:dyDescent="0.2">
      <c r="A7466" t="s">
        <v>25445</v>
      </c>
      <c r="B7466" t="s">
        <v>25446</v>
      </c>
      <c r="C7466" t="s">
        <v>25447</v>
      </c>
      <c r="D7466" t="s">
        <v>21</v>
      </c>
      <c r="E7466" t="s">
        <v>16</v>
      </c>
      <c r="F7466">
        <v>28202</v>
      </c>
      <c r="G7466">
        <v>35.230372899999999</v>
      </c>
      <c r="H7466">
        <v>-80.844309199999998</v>
      </c>
      <c r="I7466">
        <v>2</v>
      </c>
      <c r="J7466">
        <v>4</v>
      </c>
      <c r="K7466">
        <v>0</v>
      </c>
      <c r="L7466" t="s">
        <v>256</v>
      </c>
    </row>
    <row r="7467" spans="1:12" x14ac:dyDescent="0.2">
      <c r="A7467" t="s">
        <v>25448</v>
      </c>
      <c r="B7467" t="s">
        <v>25449</v>
      </c>
      <c r="C7467" t="s">
        <v>25</v>
      </c>
      <c r="D7467" t="s">
        <v>26</v>
      </c>
      <c r="E7467" t="s">
        <v>16</v>
      </c>
      <c r="F7467">
        <v>28078</v>
      </c>
      <c r="G7467">
        <v>35.385756800000003</v>
      </c>
      <c r="H7467">
        <v>-80.945806500000003</v>
      </c>
      <c r="I7467">
        <v>4.5</v>
      </c>
      <c r="J7467">
        <v>19</v>
      </c>
      <c r="K7467">
        <v>1</v>
      </c>
      <c r="L7467" t="s">
        <v>25450</v>
      </c>
    </row>
    <row r="7468" spans="1:12" x14ac:dyDescent="0.2">
      <c r="A7468" t="s">
        <v>25451</v>
      </c>
      <c r="B7468" t="s">
        <v>25452</v>
      </c>
      <c r="C7468" t="s">
        <v>25453</v>
      </c>
      <c r="D7468" t="s">
        <v>26</v>
      </c>
      <c r="E7468" t="s">
        <v>16</v>
      </c>
      <c r="F7468">
        <v>28078</v>
      </c>
      <c r="G7468">
        <v>35.433411599999999</v>
      </c>
      <c r="H7468">
        <v>-80.870314399999998</v>
      </c>
      <c r="I7468">
        <v>4.5</v>
      </c>
      <c r="J7468">
        <v>22</v>
      </c>
      <c r="K7468">
        <v>1</v>
      </c>
      <c r="L7468" t="s">
        <v>25454</v>
      </c>
    </row>
    <row r="7469" spans="1:12" x14ac:dyDescent="0.2">
      <c r="A7469" t="s">
        <v>25455</v>
      </c>
      <c r="B7469" t="s">
        <v>12303</v>
      </c>
      <c r="C7469" t="s">
        <v>552</v>
      </c>
      <c r="D7469" t="s">
        <v>21</v>
      </c>
      <c r="E7469" t="s">
        <v>16</v>
      </c>
      <c r="F7469">
        <v>28208</v>
      </c>
      <c r="G7469">
        <v>35.220524099999999</v>
      </c>
      <c r="H7469">
        <v>-80.944528000000005</v>
      </c>
      <c r="I7469">
        <v>2.5</v>
      </c>
      <c r="J7469">
        <v>73</v>
      </c>
      <c r="K7469">
        <v>0</v>
      </c>
      <c r="L7469" t="s">
        <v>25456</v>
      </c>
    </row>
    <row r="7470" spans="1:12" x14ac:dyDescent="0.2">
      <c r="A7470" t="s">
        <v>25457</v>
      </c>
      <c r="B7470" t="s">
        <v>25458</v>
      </c>
      <c r="C7470" t="s">
        <v>25459</v>
      </c>
      <c r="D7470" t="s">
        <v>15</v>
      </c>
      <c r="E7470" t="s">
        <v>16</v>
      </c>
      <c r="F7470">
        <v>28031</v>
      </c>
      <c r="G7470">
        <v>35.458582</v>
      </c>
      <c r="H7470">
        <v>-80.868350000000007</v>
      </c>
      <c r="I7470">
        <v>3.5</v>
      </c>
      <c r="J7470">
        <v>153</v>
      </c>
      <c r="K7470">
        <v>1</v>
      </c>
      <c r="L7470" t="s">
        <v>25460</v>
      </c>
    </row>
    <row r="7471" spans="1:12" x14ac:dyDescent="0.2">
      <c r="A7471" t="s">
        <v>25461</v>
      </c>
      <c r="B7471" t="s">
        <v>25462</v>
      </c>
      <c r="C7471" t="s">
        <v>25463</v>
      </c>
      <c r="D7471" t="s">
        <v>21</v>
      </c>
      <c r="E7471" t="s">
        <v>16</v>
      </c>
      <c r="F7471">
        <v>28203</v>
      </c>
      <c r="G7471">
        <v>35.211269999999999</v>
      </c>
      <c r="H7471">
        <v>-80.868300000000005</v>
      </c>
      <c r="I7471">
        <v>3.5</v>
      </c>
      <c r="J7471">
        <v>3</v>
      </c>
      <c r="K7471">
        <v>1</v>
      </c>
      <c r="L7471" t="s">
        <v>25464</v>
      </c>
    </row>
    <row r="7472" spans="1:12" x14ac:dyDescent="0.2">
      <c r="A7472" t="s">
        <v>25465</v>
      </c>
      <c r="B7472" t="s">
        <v>5334</v>
      </c>
      <c r="C7472" t="s">
        <v>25466</v>
      </c>
      <c r="D7472" t="s">
        <v>21</v>
      </c>
      <c r="E7472" t="s">
        <v>16</v>
      </c>
      <c r="F7472">
        <v>28262</v>
      </c>
      <c r="G7472">
        <v>35.336314513700003</v>
      </c>
      <c r="H7472">
        <v>-80.755536294500004</v>
      </c>
      <c r="I7472">
        <v>3.5</v>
      </c>
      <c r="J7472">
        <v>96</v>
      </c>
      <c r="K7472">
        <v>1</v>
      </c>
      <c r="L7472" t="s">
        <v>25467</v>
      </c>
    </row>
    <row r="7473" spans="1:12" x14ac:dyDescent="0.2">
      <c r="A7473" t="s">
        <v>25468</v>
      </c>
      <c r="B7473" t="s">
        <v>25469</v>
      </c>
      <c r="C7473" t="s">
        <v>25470</v>
      </c>
      <c r="D7473" t="s">
        <v>26</v>
      </c>
      <c r="E7473" t="s">
        <v>16</v>
      </c>
      <c r="F7473">
        <v>28078</v>
      </c>
      <c r="G7473">
        <v>35.440108000000002</v>
      </c>
      <c r="H7473">
        <v>-80.867320000000007</v>
      </c>
      <c r="I7473">
        <v>4.5</v>
      </c>
      <c r="J7473">
        <v>3</v>
      </c>
      <c r="K7473">
        <v>0</v>
      </c>
      <c r="L7473" t="s">
        <v>11041</v>
      </c>
    </row>
    <row r="7474" spans="1:12" x14ac:dyDescent="0.2">
      <c r="A7474" t="s">
        <v>25471</v>
      </c>
      <c r="B7474" t="s">
        <v>25472</v>
      </c>
      <c r="C7474" t="s">
        <v>25473</v>
      </c>
      <c r="D7474" t="s">
        <v>21</v>
      </c>
      <c r="E7474" t="s">
        <v>16</v>
      </c>
      <c r="F7474">
        <v>28277</v>
      </c>
      <c r="G7474">
        <v>35.039100500000004</v>
      </c>
      <c r="H7474">
        <v>-80.794388499999997</v>
      </c>
      <c r="I7474">
        <v>3</v>
      </c>
      <c r="J7474">
        <v>37</v>
      </c>
      <c r="K7474">
        <v>1</v>
      </c>
      <c r="L7474" t="s">
        <v>25474</v>
      </c>
    </row>
    <row r="7475" spans="1:12" x14ac:dyDescent="0.2">
      <c r="A7475" t="s">
        <v>25475</v>
      </c>
      <c r="B7475" t="s">
        <v>25476</v>
      </c>
      <c r="C7475" t="s">
        <v>25477</v>
      </c>
      <c r="D7475" t="s">
        <v>21</v>
      </c>
      <c r="E7475" t="s">
        <v>16</v>
      </c>
      <c r="F7475">
        <v>28213</v>
      </c>
      <c r="G7475">
        <v>35.262145400000001</v>
      </c>
      <c r="H7475">
        <v>-80.774547400000003</v>
      </c>
      <c r="I7475">
        <v>3</v>
      </c>
      <c r="J7475">
        <v>33</v>
      </c>
      <c r="K7475">
        <v>1</v>
      </c>
      <c r="L7475" t="s">
        <v>25478</v>
      </c>
    </row>
    <row r="7476" spans="1:12" x14ac:dyDescent="0.2">
      <c r="A7476" t="s">
        <v>25479</v>
      </c>
      <c r="B7476" t="s">
        <v>25480</v>
      </c>
      <c r="C7476" t="s">
        <v>25481</v>
      </c>
      <c r="D7476" t="s">
        <v>21</v>
      </c>
      <c r="E7476" t="s">
        <v>16</v>
      </c>
      <c r="F7476">
        <v>28277</v>
      </c>
      <c r="G7476">
        <v>35.031143724899998</v>
      </c>
      <c r="H7476">
        <v>-80.850985050199995</v>
      </c>
      <c r="I7476">
        <v>3.5</v>
      </c>
      <c r="J7476">
        <v>11</v>
      </c>
      <c r="K7476">
        <v>0</v>
      </c>
      <c r="L7476" t="s">
        <v>1453</v>
      </c>
    </row>
    <row r="7477" spans="1:12" x14ac:dyDescent="0.2">
      <c r="A7477" t="s">
        <v>25482</v>
      </c>
      <c r="B7477" t="s">
        <v>20605</v>
      </c>
      <c r="C7477" t="s">
        <v>25483</v>
      </c>
      <c r="D7477" t="s">
        <v>21</v>
      </c>
      <c r="E7477" t="s">
        <v>16</v>
      </c>
      <c r="F7477">
        <v>28269</v>
      </c>
      <c r="G7477">
        <v>35.371974999999999</v>
      </c>
      <c r="H7477">
        <v>-80.782853000000003</v>
      </c>
      <c r="I7477">
        <v>4</v>
      </c>
      <c r="J7477">
        <v>15</v>
      </c>
      <c r="K7477">
        <v>1</v>
      </c>
      <c r="L7477" t="s">
        <v>188</v>
      </c>
    </row>
    <row r="7478" spans="1:12" x14ac:dyDescent="0.2">
      <c r="A7478" t="s">
        <v>25484</v>
      </c>
      <c r="B7478" t="s">
        <v>25485</v>
      </c>
      <c r="C7478" t="s">
        <v>25486</v>
      </c>
      <c r="D7478" t="s">
        <v>21</v>
      </c>
      <c r="E7478" t="s">
        <v>16</v>
      </c>
      <c r="F7478">
        <v>28269</v>
      </c>
      <c r="G7478">
        <v>35.352847599999997</v>
      </c>
      <c r="H7478">
        <v>-80.840350000000001</v>
      </c>
      <c r="I7478">
        <v>3.5</v>
      </c>
      <c r="J7478">
        <v>3</v>
      </c>
      <c r="K7478">
        <v>0</v>
      </c>
      <c r="L7478" t="s">
        <v>25487</v>
      </c>
    </row>
    <row r="7479" spans="1:12" x14ac:dyDescent="0.2">
      <c r="A7479" t="s">
        <v>25488</v>
      </c>
      <c r="B7479" t="s">
        <v>25489</v>
      </c>
      <c r="C7479" t="s">
        <v>25490</v>
      </c>
      <c r="D7479" t="s">
        <v>21</v>
      </c>
      <c r="E7479" t="s">
        <v>16</v>
      </c>
      <c r="F7479">
        <v>28203</v>
      </c>
      <c r="G7479">
        <v>35.201447677899999</v>
      </c>
      <c r="H7479">
        <v>-80.842557879099999</v>
      </c>
      <c r="I7479">
        <v>5</v>
      </c>
      <c r="J7479">
        <v>5</v>
      </c>
      <c r="K7479">
        <v>1</v>
      </c>
      <c r="L7479" t="s">
        <v>25491</v>
      </c>
    </row>
    <row r="7480" spans="1:12" x14ac:dyDescent="0.2">
      <c r="A7480" t="s">
        <v>25492</v>
      </c>
      <c r="B7480" t="s">
        <v>1265</v>
      </c>
      <c r="C7480" t="s">
        <v>18070</v>
      </c>
      <c r="D7480" t="s">
        <v>21</v>
      </c>
      <c r="E7480" t="s">
        <v>16</v>
      </c>
      <c r="F7480">
        <v>28210</v>
      </c>
      <c r="G7480">
        <v>35.117215999999999</v>
      </c>
      <c r="H7480">
        <v>-80.857515000000006</v>
      </c>
      <c r="I7480">
        <v>2.5</v>
      </c>
      <c r="J7480">
        <v>14</v>
      </c>
      <c r="K7480">
        <v>1</v>
      </c>
      <c r="L7480" t="s">
        <v>9141</v>
      </c>
    </row>
    <row r="7481" spans="1:12" x14ac:dyDescent="0.2">
      <c r="A7481" t="s">
        <v>25493</v>
      </c>
      <c r="B7481" t="s">
        <v>25494</v>
      </c>
      <c r="C7481" t="s">
        <v>25495</v>
      </c>
      <c r="D7481" t="s">
        <v>21</v>
      </c>
      <c r="E7481" t="s">
        <v>16</v>
      </c>
      <c r="F7481">
        <v>28211</v>
      </c>
      <c r="G7481">
        <v>35.154600100000003</v>
      </c>
      <c r="H7481">
        <v>-80.834913299999997</v>
      </c>
      <c r="I7481">
        <v>3.5</v>
      </c>
      <c r="J7481">
        <v>5</v>
      </c>
      <c r="K7481">
        <v>0</v>
      </c>
      <c r="L7481" t="s">
        <v>25496</v>
      </c>
    </row>
    <row r="7482" spans="1:12" x14ac:dyDescent="0.2">
      <c r="A7482" t="s">
        <v>25497</v>
      </c>
      <c r="B7482" t="s">
        <v>1012</v>
      </c>
      <c r="C7482" t="s">
        <v>25498</v>
      </c>
      <c r="D7482" t="s">
        <v>21</v>
      </c>
      <c r="E7482" t="s">
        <v>16</v>
      </c>
      <c r="F7482">
        <v>28212</v>
      </c>
      <c r="G7482">
        <v>35.170844500000001</v>
      </c>
      <c r="H7482">
        <v>-80.745714100000001</v>
      </c>
      <c r="I7482">
        <v>2.5</v>
      </c>
      <c r="J7482">
        <v>26</v>
      </c>
      <c r="K7482">
        <v>1</v>
      </c>
      <c r="L7482" t="s">
        <v>5827</v>
      </c>
    </row>
    <row r="7483" spans="1:12" x14ac:dyDescent="0.2">
      <c r="A7483" t="s">
        <v>25499</v>
      </c>
      <c r="B7483" t="s">
        <v>24494</v>
      </c>
      <c r="C7483" t="s">
        <v>25500</v>
      </c>
      <c r="D7483" t="s">
        <v>135</v>
      </c>
      <c r="E7483" t="s">
        <v>16</v>
      </c>
      <c r="F7483">
        <v>28104</v>
      </c>
      <c r="G7483">
        <v>35.141248400000002</v>
      </c>
      <c r="H7483">
        <v>-80.624076200000005</v>
      </c>
      <c r="I7483">
        <v>3</v>
      </c>
      <c r="J7483">
        <v>24</v>
      </c>
      <c r="K7483">
        <v>1</v>
      </c>
      <c r="L7483" t="s">
        <v>264</v>
      </c>
    </row>
    <row r="7484" spans="1:12" x14ac:dyDescent="0.2">
      <c r="A7484" t="s">
        <v>25501</v>
      </c>
      <c r="B7484" t="s">
        <v>25502</v>
      </c>
      <c r="C7484" t="s">
        <v>25503</v>
      </c>
      <c r="D7484" t="s">
        <v>21</v>
      </c>
      <c r="E7484" t="s">
        <v>16</v>
      </c>
      <c r="F7484">
        <v>28209</v>
      </c>
      <c r="G7484">
        <v>35.1750057</v>
      </c>
      <c r="H7484">
        <v>-80.848547100000005</v>
      </c>
      <c r="I7484">
        <v>2</v>
      </c>
      <c r="J7484">
        <v>40</v>
      </c>
      <c r="K7484">
        <v>1</v>
      </c>
      <c r="L7484" t="s">
        <v>25504</v>
      </c>
    </row>
    <row r="7485" spans="1:12" x14ac:dyDescent="0.2">
      <c r="A7485" t="s">
        <v>25505</v>
      </c>
      <c r="B7485" t="s">
        <v>3738</v>
      </c>
      <c r="C7485" t="s">
        <v>25506</v>
      </c>
      <c r="D7485" t="s">
        <v>39</v>
      </c>
      <c r="E7485" t="s">
        <v>16</v>
      </c>
      <c r="F7485">
        <v>28027</v>
      </c>
      <c r="G7485">
        <v>35.363536000000003</v>
      </c>
      <c r="H7485">
        <v>-80.716059000000001</v>
      </c>
      <c r="I7485">
        <v>3.5</v>
      </c>
      <c r="J7485">
        <v>21</v>
      </c>
      <c r="K7485">
        <v>1</v>
      </c>
      <c r="L7485" t="s">
        <v>25507</v>
      </c>
    </row>
    <row r="7486" spans="1:12" x14ac:dyDescent="0.2">
      <c r="A7486" t="s">
        <v>25508</v>
      </c>
      <c r="B7486" t="s">
        <v>25509</v>
      </c>
      <c r="C7486" t="s">
        <v>25510</v>
      </c>
      <c r="D7486" t="s">
        <v>21</v>
      </c>
      <c r="E7486" t="s">
        <v>16</v>
      </c>
      <c r="F7486">
        <v>28205</v>
      </c>
      <c r="G7486">
        <v>35.220860999999999</v>
      </c>
      <c r="H7486">
        <v>-80.810139000000007</v>
      </c>
      <c r="I7486">
        <v>4</v>
      </c>
      <c r="J7486">
        <v>60</v>
      </c>
      <c r="K7486">
        <v>1</v>
      </c>
      <c r="L7486" t="s">
        <v>25511</v>
      </c>
    </row>
    <row r="7487" spans="1:12" x14ac:dyDescent="0.2">
      <c r="A7487" t="s">
        <v>25512</v>
      </c>
      <c r="B7487" t="s">
        <v>8028</v>
      </c>
      <c r="C7487" t="s">
        <v>25513</v>
      </c>
      <c r="D7487" t="s">
        <v>135</v>
      </c>
      <c r="E7487" t="s">
        <v>16</v>
      </c>
      <c r="F7487">
        <v>28105</v>
      </c>
      <c r="G7487">
        <v>35.137796299999998</v>
      </c>
      <c r="H7487">
        <v>-80.683630199999996</v>
      </c>
      <c r="I7487">
        <v>3</v>
      </c>
      <c r="J7487">
        <v>3</v>
      </c>
      <c r="K7487">
        <v>0</v>
      </c>
      <c r="L7487" t="s">
        <v>8029</v>
      </c>
    </row>
    <row r="7488" spans="1:12" x14ac:dyDescent="0.2">
      <c r="A7488" t="s">
        <v>25514</v>
      </c>
      <c r="B7488" t="s">
        <v>25515</v>
      </c>
      <c r="C7488" t="s">
        <v>25516</v>
      </c>
      <c r="D7488" t="s">
        <v>456</v>
      </c>
      <c r="E7488" t="s">
        <v>16</v>
      </c>
      <c r="F7488">
        <v>28012</v>
      </c>
      <c r="G7488">
        <v>35.199701856200001</v>
      </c>
      <c r="H7488">
        <v>-81.030342791600006</v>
      </c>
      <c r="I7488">
        <v>5</v>
      </c>
      <c r="J7488">
        <v>8</v>
      </c>
      <c r="K7488">
        <v>1</v>
      </c>
      <c r="L7488" t="s">
        <v>25517</v>
      </c>
    </row>
    <row r="7489" spans="1:12" x14ac:dyDescent="0.2">
      <c r="A7489" t="s">
        <v>25518</v>
      </c>
      <c r="B7489" t="s">
        <v>1351</v>
      </c>
      <c r="C7489" t="s">
        <v>24443</v>
      </c>
      <c r="D7489" t="s">
        <v>4275</v>
      </c>
      <c r="E7489" t="s">
        <v>16</v>
      </c>
      <c r="F7489">
        <v>28104</v>
      </c>
      <c r="G7489">
        <v>35.0006372442</v>
      </c>
      <c r="H7489">
        <v>-80.693636630499995</v>
      </c>
      <c r="I7489">
        <v>2.5</v>
      </c>
      <c r="J7489">
        <v>89</v>
      </c>
      <c r="K7489">
        <v>1</v>
      </c>
      <c r="L7489" t="s">
        <v>25519</v>
      </c>
    </row>
    <row r="7490" spans="1:12" x14ac:dyDescent="0.2">
      <c r="A7490" t="s">
        <v>25520</v>
      </c>
      <c r="B7490" t="s">
        <v>25521</v>
      </c>
      <c r="C7490" t="s">
        <v>25522</v>
      </c>
      <c r="D7490" t="s">
        <v>21</v>
      </c>
      <c r="E7490" t="s">
        <v>16</v>
      </c>
      <c r="F7490">
        <v>28204</v>
      </c>
      <c r="G7490">
        <v>35.212440000000001</v>
      </c>
      <c r="H7490">
        <v>-80.835392999999996</v>
      </c>
      <c r="I7490">
        <v>4.5</v>
      </c>
      <c r="J7490">
        <v>38</v>
      </c>
      <c r="K7490">
        <v>0</v>
      </c>
      <c r="L7490" t="s">
        <v>25523</v>
      </c>
    </row>
    <row r="7491" spans="1:12" x14ac:dyDescent="0.2">
      <c r="A7491" t="s">
        <v>25524</v>
      </c>
      <c r="B7491" t="s">
        <v>25525</v>
      </c>
      <c r="C7491" t="s">
        <v>25526</v>
      </c>
      <c r="D7491" t="s">
        <v>588</v>
      </c>
      <c r="E7491" t="s">
        <v>16</v>
      </c>
      <c r="F7491">
        <v>28110</v>
      </c>
      <c r="G7491">
        <v>35.023347000000001</v>
      </c>
      <c r="H7491">
        <v>-80.578952599999994</v>
      </c>
      <c r="I7491">
        <v>3.5</v>
      </c>
      <c r="J7491">
        <v>3</v>
      </c>
      <c r="K7491">
        <v>1</v>
      </c>
      <c r="L7491" t="s">
        <v>25527</v>
      </c>
    </row>
    <row r="7492" spans="1:12" x14ac:dyDescent="0.2">
      <c r="A7492" t="s">
        <v>25528</v>
      </c>
      <c r="B7492" t="s">
        <v>25529</v>
      </c>
      <c r="C7492" t="s">
        <v>25530</v>
      </c>
      <c r="D7492" t="s">
        <v>21</v>
      </c>
      <c r="E7492" t="s">
        <v>16</v>
      </c>
      <c r="F7492">
        <v>28205</v>
      </c>
      <c r="G7492">
        <v>35.220831557099999</v>
      </c>
      <c r="H7492">
        <v>-80.813939970099995</v>
      </c>
      <c r="I7492">
        <v>3.5</v>
      </c>
      <c r="J7492">
        <v>43</v>
      </c>
      <c r="K7492">
        <v>1</v>
      </c>
      <c r="L7492" t="s">
        <v>25531</v>
      </c>
    </row>
    <row r="7493" spans="1:12" x14ac:dyDescent="0.2">
      <c r="A7493" t="s">
        <v>25532</v>
      </c>
      <c r="B7493" t="s">
        <v>25533</v>
      </c>
      <c r="C7493" t="s">
        <v>4928</v>
      </c>
      <c r="D7493" t="s">
        <v>21</v>
      </c>
      <c r="E7493" t="s">
        <v>16</v>
      </c>
      <c r="F7493">
        <v>28205</v>
      </c>
      <c r="G7493">
        <v>35.205058000000001</v>
      </c>
      <c r="H7493">
        <v>-80.795195100000001</v>
      </c>
      <c r="I7493">
        <v>3.5</v>
      </c>
      <c r="J7493">
        <v>40</v>
      </c>
      <c r="K7493">
        <v>1</v>
      </c>
      <c r="L7493" t="s">
        <v>20598</v>
      </c>
    </row>
    <row r="7494" spans="1:12" x14ac:dyDescent="0.2">
      <c r="A7494" t="s">
        <v>25534</v>
      </c>
      <c r="B7494" t="s">
        <v>25535</v>
      </c>
      <c r="C7494" t="s">
        <v>25536</v>
      </c>
      <c r="D7494" t="s">
        <v>26</v>
      </c>
      <c r="E7494" t="s">
        <v>16</v>
      </c>
      <c r="F7494">
        <v>28078</v>
      </c>
      <c r="G7494">
        <v>35.438625299999998</v>
      </c>
      <c r="H7494">
        <v>-80.8440212</v>
      </c>
      <c r="I7494">
        <v>4.5</v>
      </c>
      <c r="J7494">
        <v>26</v>
      </c>
      <c r="K7494">
        <v>1</v>
      </c>
      <c r="L7494" t="s">
        <v>3484</v>
      </c>
    </row>
    <row r="7495" spans="1:12" x14ac:dyDescent="0.2">
      <c r="A7495" t="s">
        <v>25537</v>
      </c>
      <c r="B7495" t="s">
        <v>498</v>
      </c>
      <c r="C7495" t="s">
        <v>25538</v>
      </c>
      <c r="D7495" t="s">
        <v>21</v>
      </c>
      <c r="E7495" t="s">
        <v>16</v>
      </c>
      <c r="F7495">
        <v>28209</v>
      </c>
      <c r="G7495">
        <v>35.161610699999997</v>
      </c>
      <c r="H7495">
        <v>-80.849529599999997</v>
      </c>
      <c r="I7495">
        <v>3.5</v>
      </c>
      <c r="J7495">
        <v>20</v>
      </c>
      <c r="K7495">
        <v>1</v>
      </c>
      <c r="L7495" t="s">
        <v>3368</v>
      </c>
    </row>
    <row r="7496" spans="1:12" x14ac:dyDescent="0.2">
      <c r="A7496" t="s">
        <v>25539</v>
      </c>
      <c r="B7496" t="s">
        <v>25540</v>
      </c>
      <c r="C7496" t="s">
        <v>7637</v>
      </c>
      <c r="D7496" t="s">
        <v>21</v>
      </c>
      <c r="E7496" t="s">
        <v>16</v>
      </c>
      <c r="F7496">
        <v>28270</v>
      </c>
      <c r="G7496">
        <v>35.146798599999997</v>
      </c>
      <c r="H7496">
        <v>-80.742951399999995</v>
      </c>
      <c r="I7496">
        <v>5</v>
      </c>
      <c r="J7496">
        <v>4</v>
      </c>
      <c r="K7496">
        <v>0</v>
      </c>
      <c r="L7496" t="s">
        <v>14508</v>
      </c>
    </row>
    <row r="7497" spans="1:12" x14ac:dyDescent="0.2">
      <c r="A7497" t="s">
        <v>25541</v>
      </c>
      <c r="B7497" t="s">
        <v>25542</v>
      </c>
      <c r="C7497" t="s">
        <v>391</v>
      </c>
      <c r="D7497" t="s">
        <v>21</v>
      </c>
      <c r="E7497" t="s">
        <v>16</v>
      </c>
      <c r="F7497">
        <v>28211</v>
      </c>
      <c r="G7497">
        <v>35.151447296100002</v>
      </c>
      <c r="H7497">
        <v>-80.833587646500007</v>
      </c>
      <c r="I7497">
        <v>4.5</v>
      </c>
      <c r="J7497">
        <v>8</v>
      </c>
      <c r="K7497">
        <v>0</v>
      </c>
      <c r="L7497" t="s">
        <v>25543</v>
      </c>
    </row>
    <row r="7498" spans="1:12" x14ac:dyDescent="0.2">
      <c r="A7498" t="s">
        <v>25544</v>
      </c>
      <c r="B7498" t="s">
        <v>25545</v>
      </c>
      <c r="C7498" t="s">
        <v>25546</v>
      </c>
      <c r="D7498" t="s">
        <v>21</v>
      </c>
      <c r="E7498" t="s">
        <v>16</v>
      </c>
      <c r="F7498">
        <v>28211</v>
      </c>
      <c r="G7498">
        <v>35.149244000000003</v>
      </c>
      <c r="H7498">
        <v>-80.827590000000001</v>
      </c>
      <c r="I7498">
        <v>3.5</v>
      </c>
      <c r="J7498">
        <v>3</v>
      </c>
      <c r="K7498">
        <v>1</v>
      </c>
      <c r="L7498" t="s">
        <v>25547</v>
      </c>
    </row>
    <row r="7499" spans="1:12" x14ac:dyDescent="0.2">
      <c r="A7499" t="s">
        <v>25548</v>
      </c>
      <c r="B7499" t="s">
        <v>498</v>
      </c>
      <c r="C7499" t="s">
        <v>25549</v>
      </c>
      <c r="D7499" t="s">
        <v>21</v>
      </c>
      <c r="E7499" t="s">
        <v>16</v>
      </c>
      <c r="F7499">
        <v>28207</v>
      </c>
      <c r="G7499">
        <v>35.195647999999998</v>
      </c>
      <c r="H7499">
        <v>-80.826369999999997</v>
      </c>
      <c r="I7499">
        <v>3.5</v>
      </c>
      <c r="J7499">
        <v>35</v>
      </c>
      <c r="K7499">
        <v>1</v>
      </c>
      <c r="L7499" t="s">
        <v>25550</v>
      </c>
    </row>
    <row r="7500" spans="1:12" x14ac:dyDescent="0.2">
      <c r="A7500" t="s">
        <v>25551</v>
      </c>
      <c r="B7500" t="s">
        <v>25552</v>
      </c>
      <c r="C7500" t="s">
        <v>25553</v>
      </c>
      <c r="D7500" t="s">
        <v>135</v>
      </c>
      <c r="E7500" t="s">
        <v>16</v>
      </c>
      <c r="F7500">
        <v>28105</v>
      </c>
      <c r="G7500">
        <v>35.100263400000003</v>
      </c>
      <c r="H7500">
        <v>-80.676940000000002</v>
      </c>
      <c r="I7500">
        <v>5</v>
      </c>
      <c r="J7500">
        <v>4</v>
      </c>
      <c r="K7500">
        <v>1</v>
      </c>
      <c r="L7500" t="s">
        <v>25554</v>
      </c>
    </row>
    <row r="7501" spans="1:12" x14ac:dyDescent="0.2">
      <c r="A7501" t="s">
        <v>25555</v>
      </c>
      <c r="B7501" t="s">
        <v>25556</v>
      </c>
      <c r="C7501" t="s">
        <v>25557</v>
      </c>
      <c r="D7501" t="s">
        <v>135</v>
      </c>
      <c r="E7501" t="s">
        <v>16</v>
      </c>
      <c r="F7501">
        <v>28105</v>
      </c>
      <c r="G7501">
        <v>35.104196799999997</v>
      </c>
      <c r="H7501">
        <v>-80.711297500000001</v>
      </c>
      <c r="I7501">
        <v>3</v>
      </c>
      <c r="J7501">
        <v>4</v>
      </c>
      <c r="K7501">
        <v>1</v>
      </c>
      <c r="L7501" t="s">
        <v>25558</v>
      </c>
    </row>
    <row r="7502" spans="1:12" x14ac:dyDescent="0.2">
      <c r="A7502" t="s">
        <v>25559</v>
      </c>
      <c r="B7502" t="s">
        <v>641</v>
      </c>
      <c r="C7502" t="s">
        <v>25560</v>
      </c>
      <c r="D7502" t="s">
        <v>21</v>
      </c>
      <c r="E7502" t="s">
        <v>16</v>
      </c>
      <c r="F7502">
        <v>28209</v>
      </c>
      <c r="G7502">
        <v>35.201537109500002</v>
      </c>
      <c r="H7502">
        <v>-80.865525305299997</v>
      </c>
      <c r="I7502">
        <v>1.5</v>
      </c>
      <c r="J7502">
        <v>57</v>
      </c>
      <c r="K7502">
        <v>1</v>
      </c>
      <c r="L7502" t="s">
        <v>4335</v>
      </c>
    </row>
    <row r="7503" spans="1:12" x14ac:dyDescent="0.2">
      <c r="A7503" t="s">
        <v>25561</v>
      </c>
      <c r="B7503" t="s">
        <v>25562</v>
      </c>
      <c r="C7503" t="s">
        <v>25563</v>
      </c>
      <c r="D7503" t="s">
        <v>456</v>
      </c>
      <c r="E7503" t="s">
        <v>16</v>
      </c>
      <c r="F7503">
        <v>28012</v>
      </c>
      <c r="G7503">
        <v>35.246195999999998</v>
      </c>
      <c r="H7503">
        <v>-81.038978999999998</v>
      </c>
      <c r="I7503">
        <v>4</v>
      </c>
      <c r="J7503">
        <v>21</v>
      </c>
      <c r="K7503">
        <v>1</v>
      </c>
      <c r="L7503" t="s">
        <v>25564</v>
      </c>
    </row>
    <row r="7504" spans="1:12" x14ac:dyDescent="0.2">
      <c r="A7504" t="s">
        <v>25565</v>
      </c>
      <c r="B7504" t="s">
        <v>25566</v>
      </c>
      <c r="C7504" t="s">
        <v>11518</v>
      </c>
      <c r="D7504" t="s">
        <v>21</v>
      </c>
      <c r="E7504" t="s">
        <v>16</v>
      </c>
      <c r="F7504">
        <v>28212</v>
      </c>
      <c r="G7504">
        <v>35.1891234004</v>
      </c>
      <c r="H7504">
        <v>-80.759763121600002</v>
      </c>
      <c r="I7504">
        <v>3</v>
      </c>
      <c r="J7504">
        <v>9</v>
      </c>
      <c r="K7504">
        <v>0</v>
      </c>
      <c r="L7504" t="s">
        <v>25567</v>
      </c>
    </row>
    <row r="7505" spans="1:12" x14ac:dyDescent="0.2">
      <c r="A7505" t="s">
        <v>25568</v>
      </c>
      <c r="B7505" t="s">
        <v>25569</v>
      </c>
      <c r="C7505" t="s">
        <v>25570</v>
      </c>
      <c r="D7505" t="s">
        <v>21</v>
      </c>
      <c r="E7505" t="s">
        <v>16</v>
      </c>
      <c r="F7505">
        <v>28203</v>
      </c>
      <c r="G7505">
        <v>35.209910200000003</v>
      </c>
      <c r="H7505">
        <v>-80.859335599999994</v>
      </c>
      <c r="I7505">
        <v>4</v>
      </c>
      <c r="J7505">
        <v>170</v>
      </c>
      <c r="K7505">
        <v>1</v>
      </c>
      <c r="L7505" t="s">
        <v>25571</v>
      </c>
    </row>
    <row r="7506" spans="1:12" x14ac:dyDescent="0.2">
      <c r="A7506" t="s">
        <v>25572</v>
      </c>
      <c r="B7506" t="s">
        <v>25573</v>
      </c>
      <c r="C7506" t="s">
        <v>9305</v>
      </c>
      <c r="D7506" t="s">
        <v>21</v>
      </c>
      <c r="E7506" t="s">
        <v>16</v>
      </c>
      <c r="F7506">
        <v>28211</v>
      </c>
      <c r="G7506">
        <v>35.152757650300003</v>
      </c>
      <c r="H7506">
        <v>-80.828526406700007</v>
      </c>
      <c r="I7506">
        <v>4.5</v>
      </c>
      <c r="J7506">
        <v>19</v>
      </c>
      <c r="K7506">
        <v>1</v>
      </c>
      <c r="L7506" t="s">
        <v>25574</v>
      </c>
    </row>
    <row r="7507" spans="1:12" x14ac:dyDescent="0.2">
      <c r="A7507" t="s">
        <v>25575</v>
      </c>
      <c r="B7507" t="s">
        <v>7892</v>
      </c>
      <c r="C7507" t="s">
        <v>25576</v>
      </c>
      <c r="D7507" t="s">
        <v>26</v>
      </c>
      <c r="E7507" t="s">
        <v>16</v>
      </c>
      <c r="F7507">
        <v>28078</v>
      </c>
      <c r="G7507">
        <v>35.4428962</v>
      </c>
      <c r="H7507">
        <v>-80.880117799999994</v>
      </c>
      <c r="I7507">
        <v>3</v>
      </c>
      <c r="J7507">
        <v>74</v>
      </c>
      <c r="K7507">
        <v>0</v>
      </c>
      <c r="L7507" t="s">
        <v>25577</v>
      </c>
    </row>
    <row r="7508" spans="1:12" x14ac:dyDescent="0.2">
      <c r="A7508" t="s">
        <v>25578</v>
      </c>
      <c r="B7508" t="s">
        <v>25579</v>
      </c>
      <c r="C7508" t="s">
        <v>25580</v>
      </c>
      <c r="D7508" t="s">
        <v>21</v>
      </c>
      <c r="E7508" t="s">
        <v>16</v>
      </c>
      <c r="F7508">
        <v>28205</v>
      </c>
      <c r="G7508">
        <v>35.219977</v>
      </c>
      <c r="H7508">
        <v>-80.813248599999994</v>
      </c>
      <c r="I7508">
        <v>4.5</v>
      </c>
      <c r="J7508">
        <v>68</v>
      </c>
      <c r="K7508">
        <v>1</v>
      </c>
      <c r="L7508" t="s">
        <v>25581</v>
      </c>
    </row>
    <row r="7509" spans="1:12" x14ac:dyDescent="0.2">
      <c r="A7509" t="s">
        <v>25582</v>
      </c>
      <c r="B7509" t="s">
        <v>25583</v>
      </c>
      <c r="C7509" t="s">
        <v>7215</v>
      </c>
      <c r="D7509" t="s">
        <v>21</v>
      </c>
      <c r="E7509" t="s">
        <v>16</v>
      </c>
      <c r="F7509">
        <v>28202</v>
      </c>
      <c r="G7509">
        <v>35.228886099999997</v>
      </c>
      <c r="H7509">
        <v>-80.8426659</v>
      </c>
      <c r="I7509">
        <v>4</v>
      </c>
      <c r="J7509">
        <v>9</v>
      </c>
      <c r="K7509">
        <v>1</v>
      </c>
      <c r="L7509" t="s">
        <v>1041</v>
      </c>
    </row>
    <row r="7510" spans="1:12" x14ac:dyDescent="0.2">
      <c r="A7510" t="s">
        <v>25584</v>
      </c>
      <c r="B7510" t="s">
        <v>25585</v>
      </c>
      <c r="C7510" t="s">
        <v>25586</v>
      </c>
      <c r="D7510" t="s">
        <v>21</v>
      </c>
      <c r="E7510" t="s">
        <v>16</v>
      </c>
      <c r="F7510">
        <v>28227</v>
      </c>
      <c r="G7510">
        <v>35.177256</v>
      </c>
      <c r="H7510">
        <v>-80.716391999999999</v>
      </c>
      <c r="I7510">
        <v>5</v>
      </c>
      <c r="J7510">
        <v>5</v>
      </c>
      <c r="K7510">
        <v>0</v>
      </c>
      <c r="L7510" t="s">
        <v>25587</v>
      </c>
    </row>
    <row r="7511" spans="1:12" x14ac:dyDescent="0.2">
      <c r="A7511" t="s">
        <v>25588</v>
      </c>
      <c r="B7511" t="s">
        <v>25589</v>
      </c>
      <c r="C7511" t="s">
        <v>25590</v>
      </c>
      <c r="D7511" t="s">
        <v>21</v>
      </c>
      <c r="E7511" t="s">
        <v>16</v>
      </c>
      <c r="F7511">
        <v>28206</v>
      </c>
      <c r="G7511">
        <v>35.267638599999998</v>
      </c>
      <c r="H7511">
        <v>-80.821256099999999</v>
      </c>
      <c r="I7511">
        <v>3</v>
      </c>
      <c r="J7511">
        <v>3</v>
      </c>
      <c r="K7511">
        <v>1</v>
      </c>
      <c r="L7511" t="s">
        <v>2628</v>
      </c>
    </row>
    <row r="7512" spans="1:12" x14ac:dyDescent="0.2">
      <c r="A7512" t="s">
        <v>25591</v>
      </c>
      <c r="B7512" t="s">
        <v>45</v>
      </c>
      <c r="C7512" t="s">
        <v>25592</v>
      </c>
      <c r="D7512" t="s">
        <v>39</v>
      </c>
      <c r="E7512" t="s">
        <v>16</v>
      </c>
      <c r="F7512">
        <v>28027</v>
      </c>
      <c r="G7512">
        <v>35.36656</v>
      </c>
      <c r="H7512">
        <v>-80.709271000000001</v>
      </c>
      <c r="I7512">
        <v>3.5</v>
      </c>
      <c r="J7512">
        <v>5</v>
      </c>
      <c r="K7512">
        <v>1</v>
      </c>
      <c r="L7512" t="s">
        <v>25593</v>
      </c>
    </row>
    <row r="7513" spans="1:12" x14ac:dyDescent="0.2">
      <c r="A7513" t="s">
        <v>25594</v>
      </c>
      <c r="B7513" t="s">
        <v>25595</v>
      </c>
      <c r="C7513" t="s">
        <v>12745</v>
      </c>
      <c r="D7513" t="s">
        <v>26</v>
      </c>
      <c r="E7513" t="s">
        <v>16</v>
      </c>
      <c r="F7513">
        <v>28078</v>
      </c>
      <c r="G7513">
        <v>35.440691299999997</v>
      </c>
      <c r="H7513">
        <v>-80.875118900000004</v>
      </c>
      <c r="I7513">
        <v>3</v>
      </c>
      <c r="J7513">
        <v>3</v>
      </c>
      <c r="K7513">
        <v>0</v>
      </c>
      <c r="L7513" t="s">
        <v>901</v>
      </c>
    </row>
    <row r="7514" spans="1:12" x14ac:dyDescent="0.2">
      <c r="A7514" t="s">
        <v>25596</v>
      </c>
      <c r="B7514" t="s">
        <v>25597</v>
      </c>
      <c r="C7514" t="s">
        <v>25598</v>
      </c>
      <c r="D7514" t="s">
        <v>588</v>
      </c>
      <c r="E7514" t="s">
        <v>16</v>
      </c>
      <c r="F7514">
        <v>28110</v>
      </c>
      <c r="G7514">
        <v>35.021762699999996</v>
      </c>
      <c r="H7514">
        <v>-80.583009200000006</v>
      </c>
      <c r="I7514">
        <v>2</v>
      </c>
      <c r="J7514">
        <v>24</v>
      </c>
      <c r="K7514">
        <v>1</v>
      </c>
      <c r="L7514" t="s">
        <v>709</v>
      </c>
    </row>
    <row r="7515" spans="1:12" x14ac:dyDescent="0.2">
      <c r="A7515" t="s">
        <v>25599</v>
      </c>
      <c r="B7515" t="s">
        <v>25600</v>
      </c>
      <c r="C7515" t="s">
        <v>25601</v>
      </c>
      <c r="D7515" t="s">
        <v>21</v>
      </c>
      <c r="E7515" t="s">
        <v>16</v>
      </c>
      <c r="F7515">
        <v>28277</v>
      </c>
      <c r="G7515">
        <v>35.053040299999999</v>
      </c>
      <c r="H7515">
        <v>-80.770837999999998</v>
      </c>
      <c r="I7515">
        <v>2.5</v>
      </c>
      <c r="J7515">
        <v>4</v>
      </c>
      <c r="K7515">
        <v>0</v>
      </c>
      <c r="L7515" t="s">
        <v>10413</v>
      </c>
    </row>
    <row r="7516" spans="1:12" x14ac:dyDescent="0.2">
      <c r="A7516" t="s">
        <v>25602</v>
      </c>
      <c r="B7516" t="s">
        <v>25603</v>
      </c>
      <c r="C7516" t="s">
        <v>25604</v>
      </c>
      <c r="D7516" t="s">
        <v>21</v>
      </c>
      <c r="E7516" t="s">
        <v>16</v>
      </c>
      <c r="F7516">
        <v>28215</v>
      </c>
      <c r="G7516">
        <v>35.273701799999998</v>
      </c>
      <c r="H7516">
        <v>-80.7045052</v>
      </c>
      <c r="I7516">
        <v>4</v>
      </c>
      <c r="J7516">
        <v>22</v>
      </c>
      <c r="K7516">
        <v>1</v>
      </c>
      <c r="L7516" t="s">
        <v>25605</v>
      </c>
    </row>
    <row r="7517" spans="1:12" x14ac:dyDescent="0.2">
      <c r="A7517" t="s">
        <v>25606</v>
      </c>
      <c r="B7517" t="s">
        <v>2928</v>
      </c>
      <c r="C7517" t="s">
        <v>25607</v>
      </c>
      <c r="D7517" t="s">
        <v>21</v>
      </c>
      <c r="E7517" t="s">
        <v>16</v>
      </c>
      <c r="F7517">
        <v>28273</v>
      </c>
      <c r="G7517">
        <v>35.105393100000001</v>
      </c>
      <c r="H7517">
        <v>-80.877385099999998</v>
      </c>
      <c r="I7517">
        <v>3.5</v>
      </c>
      <c r="J7517">
        <v>30</v>
      </c>
      <c r="K7517">
        <v>1</v>
      </c>
      <c r="L7517" t="s">
        <v>25608</v>
      </c>
    </row>
    <row r="7518" spans="1:12" x14ac:dyDescent="0.2">
      <c r="A7518" t="s">
        <v>25609</v>
      </c>
      <c r="B7518" t="s">
        <v>25610</v>
      </c>
      <c r="C7518" t="s">
        <v>25611</v>
      </c>
      <c r="D7518" t="s">
        <v>456</v>
      </c>
      <c r="E7518" t="s">
        <v>16</v>
      </c>
      <c r="F7518">
        <v>28012</v>
      </c>
      <c r="G7518">
        <v>35.242924299999999</v>
      </c>
      <c r="H7518">
        <v>-81.036896900000002</v>
      </c>
      <c r="I7518">
        <v>4</v>
      </c>
      <c r="J7518">
        <v>114</v>
      </c>
      <c r="K7518">
        <v>1</v>
      </c>
      <c r="L7518" t="s">
        <v>25612</v>
      </c>
    </row>
    <row r="7519" spans="1:12" x14ac:dyDescent="0.2">
      <c r="A7519" t="s">
        <v>25613</v>
      </c>
      <c r="B7519" t="s">
        <v>25614</v>
      </c>
      <c r="C7519" t="s">
        <v>25615</v>
      </c>
      <c r="D7519" t="s">
        <v>21</v>
      </c>
      <c r="E7519" t="s">
        <v>16</v>
      </c>
      <c r="F7519">
        <v>28214</v>
      </c>
      <c r="G7519">
        <v>35.239562999999997</v>
      </c>
      <c r="H7519">
        <v>-80.938503999999995</v>
      </c>
      <c r="I7519">
        <v>3</v>
      </c>
      <c r="J7519">
        <v>52</v>
      </c>
      <c r="K7519">
        <v>1</v>
      </c>
      <c r="L7519" t="s">
        <v>25616</v>
      </c>
    </row>
    <row r="7520" spans="1:12" x14ac:dyDescent="0.2">
      <c r="A7520" t="s">
        <v>25617</v>
      </c>
      <c r="B7520" t="s">
        <v>25618</v>
      </c>
      <c r="C7520" t="s">
        <v>25619</v>
      </c>
      <c r="D7520" t="s">
        <v>21</v>
      </c>
      <c r="E7520" t="s">
        <v>16</v>
      </c>
      <c r="F7520">
        <v>28217</v>
      </c>
      <c r="G7520">
        <v>35.146631280900003</v>
      </c>
      <c r="H7520">
        <v>-80.9243124292</v>
      </c>
      <c r="I7520">
        <v>4</v>
      </c>
      <c r="J7520">
        <v>48</v>
      </c>
      <c r="K7520">
        <v>1</v>
      </c>
      <c r="L7520" t="s">
        <v>25620</v>
      </c>
    </row>
    <row r="7521" spans="1:12" x14ac:dyDescent="0.2">
      <c r="A7521" t="s">
        <v>25621</v>
      </c>
      <c r="B7521" t="s">
        <v>25622</v>
      </c>
      <c r="C7521" t="s">
        <v>25623</v>
      </c>
      <c r="D7521" t="s">
        <v>21</v>
      </c>
      <c r="E7521" t="s">
        <v>16</v>
      </c>
      <c r="F7521">
        <v>28207</v>
      </c>
      <c r="G7521">
        <v>35.200274499999999</v>
      </c>
      <c r="H7521">
        <v>-80.824673399999995</v>
      </c>
      <c r="I7521">
        <v>5</v>
      </c>
      <c r="J7521">
        <v>34</v>
      </c>
      <c r="K7521">
        <v>1</v>
      </c>
      <c r="L7521" t="s">
        <v>3800</v>
      </c>
    </row>
    <row r="7522" spans="1:12" x14ac:dyDescent="0.2">
      <c r="A7522" t="s">
        <v>25624</v>
      </c>
      <c r="B7522" t="s">
        <v>25625</v>
      </c>
      <c r="C7522" t="s">
        <v>25626</v>
      </c>
      <c r="D7522" t="s">
        <v>21</v>
      </c>
      <c r="E7522" t="s">
        <v>16</v>
      </c>
      <c r="F7522">
        <v>28204</v>
      </c>
      <c r="G7522">
        <v>35.207083900000001</v>
      </c>
      <c r="H7522">
        <v>-80.838091199999994</v>
      </c>
      <c r="I7522">
        <v>5</v>
      </c>
      <c r="J7522">
        <v>17</v>
      </c>
      <c r="K7522">
        <v>1</v>
      </c>
      <c r="L7522" t="s">
        <v>25627</v>
      </c>
    </row>
    <row r="7523" spans="1:12" x14ac:dyDescent="0.2">
      <c r="A7523" t="s">
        <v>25628</v>
      </c>
      <c r="B7523" t="s">
        <v>25629</v>
      </c>
      <c r="C7523" t="s">
        <v>25630</v>
      </c>
      <c r="D7523" t="s">
        <v>21</v>
      </c>
      <c r="E7523" t="s">
        <v>16</v>
      </c>
      <c r="F7523">
        <v>28269</v>
      </c>
      <c r="G7523">
        <v>35.342071799999999</v>
      </c>
      <c r="H7523">
        <v>-80.787308899999999</v>
      </c>
      <c r="I7523">
        <v>5</v>
      </c>
      <c r="J7523">
        <v>3</v>
      </c>
      <c r="K7523">
        <v>1</v>
      </c>
      <c r="L7523" t="s">
        <v>25631</v>
      </c>
    </row>
    <row r="7524" spans="1:12" x14ac:dyDescent="0.2">
      <c r="A7524" t="s">
        <v>25632</v>
      </c>
      <c r="B7524" t="s">
        <v>25633</v>
      </c>
      <c r="C7524" t="s">
        <v>15947</v>
      </c>
      <c r="D7524" t="s">
        <v>295</v>
      </c>
      <c r="E7524" t="s">
        <v>16</v>
      </c>
      <c r="F7524">
        <v>28134</v>
      </c>
      <c r="G7524">
        <v>35.089482199999999</v>
      </c>
      <c r="H7524">
        <v>-80.896342899999993</v>
      </c>
      <c r="I7524">
        <v>4.5</v>
      </c>
      <c r="J7524">
        <v>76</v>
      </c>
      <c r="K7524">
        <v>0</v>
      </c>
      <c r="L7524" t="s">
        <v>25634</v>
      </c>
    </row>
    <row r="7525" spans="1:12" x14ac:dyDescent="0.2">
      <c r="A7525" t="s">
        <v>25635</v>
      </c>
      <c r="B7525" t="s">
        <v>25636</v>
      </c>
      <c r="C7525" t="s">
        <v>14175</v>
      </c>
      <c r="D7525" t="s">
        <v>21</v>
      </c>
      <c r="E7525" t="s">
        <v>16</v>
      </c>
      <c r="F7525">
        <v>28277</v>
      </c>
      <c r="G7525">
        <v>35.078537900000001</v>
      </c>
      <c r="H7525">
        <v>-80.818357800000001</v>
      </c>
      <c r="I7525">
        <v>4</v>
      </c>
      <c r="J7525">
        <v>27</v>
      </c>
      <c r="K7525">
        <v>1</v>
      </c>
      <c r="L7525" t="s">
        <v>25637</v>
      </c>
    </row>
    <row r="7526" spans="1:12" x14ac:dyDescent="0.2">
      <c r="A7526" t="s">
        <v>25638</v>
      </c>
      <c r="B7526" t="s">
        <v>2257</v>
      </c>
      <c r="C7526" t="s">
        <v>25639</v>
      </c>
      <c r="D7526" t="s">
        <v>21</v>
      </c>
      <c r="E7526" t="s">
        <v>16</v>
      </c>
      <c r="F7526">
        <v>28202</v>
      </c>
      <c r="G7526">
        <v>35.226038299999999</v>
      </c>
      <c r="H7526">
        <v>-80.845520100000002</v>
      </c>
      <c r="I7526">
        <v>3</v>
      </c>
      <c r="J7526">
        <v>65</v>
      </c>
      <c r="K7526">
        <v>1</v>
      </c>
      <c r="L7526" t="s">
        <v>25640</v>
      </c>
    </row>
    <row r="7527" spans="1:12" x14ac:dyDescent="0.2">
      <c r="A7527" t="s">
        <v>25641</v>
      </c>
      <c r="B7527" t="s">
        <v>25642</v>
      </c>
      <c r="C7527" t="s">
        <v>25643</v>
      </c>
      <c r="D7527" t="s">
        <v>15</v>
      </c>
      <c r="E7527" t="s">
        <v>16</v>
      </c>
      <c r="F7527">
        <v>28031</v>
      </c>
      <c r="G7527">
        <v>35.480815399999997</v>
      </c>
      <c r="H7527">
        <v>-80.878468900000001</v>
      </c>
      <c r="I7527">
        <v>4</v>
      </c>
      <c r="J7527">
        <v>177</v>
      </c>
      <c r="K7527">
        <v>1</v>
      </c>
      <c r="L7527" t="s">
        <v>25644</v>
      </c>
    </row>
    <row r="7528" spans="1:12" x14ac:dyDescent="0.2">
      <c r="A7528" t="e">
        <f>-c_hXOWtO_AiJ1zQJtGxLg</f>
        <v>#NAME?</v>
      </c>
      <c r="B7528" t="s">
        <v>25645</v>
      </c>
      <c r="C7528" t="s">
        <v>25646</v>
      </c>
      <c r="D7528" t="s">
        <v>21</v>
      </c>
      <c r="E7528" t="s">
        <v>16</v>
      </c>
      <c r="F7528">
        <v>28203</v>
      </c>
      <c r="G7528">
        <v>35.2046834</v>
      </c>
      <c r="H7528">
        <v>-80.862556699999999</v>
      </c>
      <c r="I7528">
        <v>2.5</v>
      </c>
      <c r="J7528">
        <v>7</v>
      </c>
      <c r="K7528">
        <v>1</v>
      </c>
      <c r="L7528" t="s">
        <v>25647</v>
      </c>
    </row>
    <row r="7529" spans="1:12" x14ac:dyDescent="0.2">
      <c r="A7529" t="s">
        <v>25648</v>
      </c>
      <c r="B7529" t="s">
        <v>25649</v>
      </c>
      <c r="C7529" t="s">
        <v>25650</v>
      </c>
      <c r="D7529" t="s">
        <v>643</v>
      </c>
      <c r="E7529" t="s">
        <v>16</v>
      </c>
      <c r="F7529">
        <v>28079</v>
      </c>
      <c r="G7529">
        <v>35.084015999999998</v>
      </c>
      <c r="H7529">
        <v>-80.658758000000006</v>
      </c>
      <c r="I7529">
        <v>4.5</v>
      </c>
      <c r="J7529">
        <v>76</v>
      </c>
      <c r="K7529">
        <v>1</v>
      </c>
      <c r="L7529" t="s">
        <v>25651</v>
      </c>
    </row>
    <row r="7530" spans="1:12" x14ac:dyDescent="0.2">
      <c r="A7530" t="s">
        <v>25652</v>
      </c>
      <c r="B7530" t="s">
        <v>25653</v>
      </c>
      <c r="C7530" t="s">
        <v>22193</v>
      </c>
      <c r="D7530" t="s">
        <v>21</v>
      </c>
      <c r="E7530" t="s">
        <v>16</v>
      </c>
      <c r="F7530">
        <v>28277</v>
      </c>
      <c r="G7530">
        <v>35.053828799999998</v>
      </c>
      <c r="H7530">
        <v>-80.812221300000004</v>
      </c>
      <c r="I7530">
        <v>2.5</v>
      </c>
      <c r="J7530">
        <v>116</v>
      </c>
      <c r="K7530">
        <v>0</v>
      </c>
      <c r="L7530" t="s">
        <v>25654</v>
      </c>
    </row>
    <row r="7531" spans="1:12" x14ac:dyDescent="0.2">
      <c r="A7531" t="s">
        <v>25655</v>
      </c>
      <c r="B7531" t="s">
        <v>7225</v>
      </c>
      <c r="C7531" t="s">
        <v>25656</v>
      </c>
      <c r="D7531" t="s">
        <v>21</v>
      </c>
      <c r="E7531" t="s">
        <v>16</v>
      </c>
      <c r="F7531">
        <v>28203</v>
      </c>
      <c r="G7531">
        <v>35.206304000000003</v>
      </c>
      <c r="H7531">
        <v>-80.862329000000003</v>
      </c>
      <c r="I7531">
        <v>3</v>
      </c>
      <c r="J7531">
        <v>12</v>
      </c>
      <c r="K7531">
        <v>1</v>
      </c>
      <c r="L7531" t="s">
        <v>159</v>
      </c>
    </row>
    <row r="7532" spans="1:12" x14ac:dyDescent="0.2">
      <c r="A7532" t="s">
        <v>25657</v>
      </c>
      <c r="B7532" t="s">
        <v>25658</v>
      </c>
      <c r="C7532" t="s">
        <v>25659</v>
      </c>
      <c r="D7532" t="s">
        <v>21</v>
      </c>
      <c r="E7532" t="s">
        <v>16</v>
      </c>
      <c r="F7532">
        <v>28208</v>
      </c>
      <c r="G7532">
        <v>35.219887109600002</v>
      </c>
      <c r="H7532">
        <v>-80.944925081999997</v>
      </c>
      <c r="I7532">
        <v>3</v>
      </c>
      <c r="J7532">
        <v>16</v>
      </c>
      <c r="K7532">
        <v>0</v>
      </c>
      <c r="L7532" t="s">
        <v>1547</v>
      </c>
    </row>
    <row r="7533" spans="1:12" x14ac:dyDescent="0.2">
      <c r="A7533" t="s">
        <v>25660</v>
      </c>
      <c r="B7533" t="s">
        <v>25661</v>
      </c>
      <c r="C7533" t="s">
        <v>25662</v>
      </c>
      <c r="D7533" t="s">
        <v>456</v>
      </c>
      <c r="E7533" t="s">
        <v>16</v>
      </c>
      <c r="F7533">
        <v>28012</v>
      </c>
      <c r="G7533">
        <v>35.249819600000002</v>
      </c>
      <c r="H7533">
        <v>-81.064396900000006</v>
      </c>
      <c r="I7533">
        <v>4.5</v>
      </c>
      <c r="J7533">
        <v>14</v>
      </c>
      <c r="K7533">
        <v>1</v>
      </c>
      <c r="L7533" t="s">
        <v>8578</v>
      </c>
    </row>
    <row r="7534" spans="1:12" x14ac:dyDescent="0.2">
      <c r="A7534" t="s">
        <v>25663</v>
      </c>
      <c r="B7534" t="s">
        <v>25664</v>
      </c>
      <c r="C7534" t="s">
        <v>17938</v>
      </c>
      <c r="D7534" t="s">
        <v>21</v>
      </c>
      <c r="E7534" t="s">
        <v>16</v>
      </c>
      <c r="F7534">
        <v>28277</v>
      </c>
      <c r="G7534">
        <v>35.043491846999999</v>
      </c>
      <c r="H7534">
        <v>-80.848090415399994</v>
      </c>
      <c r="I7534">
        <v>4</v>
      </c>
      <c r="J7534">
        <v>80</v>
      </c>
      <c r="K7534">
        <v>0</v>
      </c>
      <c r="L7534" t="s">
        <v>25665</v>
      </c>
    </row>
    <row r="7535" spans="1:12" x14ac:dyDescent="0.2">
      <c r="A7535" t="s">
        <v>25666</v>
      </c>
      <c r="B7535" t="s">
        <v>25667</v>
      </c>
      <c r="C7535" t="s">
        <v>25668</v>
      </c>
      <c r="D7535" t="s">
        <v>21</v>
      </c>
      <c r="E7535" t="s">
        <v>16</v>
      </c>
      <c r="F7535">
        <v>28269</v>
      </c>
      <c r="G7535">
        <v>35.334651600000001</v>
      </c>
      <c r="H7535">
        <v>-80.837978000000007</v>
      </c>
      <c r="I7535">
        <v>4.5</v>
      </c>
      <c r="J7535">
        <v>9</v>
      </c>
      <c r="K7535">
        <v>1</v>
      </c>
      <c r="L7535" t="s">
        <v>25669</v>
      </c>
    </row>
    <row r="7536" spans="1:12" x14ac:dyDescent="0.2">
      <c r="A7536" t="s">
        <v>25670</v>
      </c>
      <c r="B7536" t="s">
        <v>25671</v>
      </c>
      <c r="C7536" t="s">
        <v>25672</v>
      </c>
      <c r="D7536" t="s">
        <v>26</v>
      </c>
      <c r="E7536" t="s">
        <v>16</v>
      </c>
      <c r="F7536">
        <v>28078</v>
      </c>
      <c r="G7536">
        <v>35.408296999999997</v>
      </c>
      <c r="H7536">
        <v>-80.860973000000001</v>
      </c>
      <c r="I7536">
        <v>1.5</v>
      </c>
      <c r="J7536">
        <v>3</v>
      </c>
      <c r="K7536">
        <v>0</v>
      </c>
      <c r="L7536" t="s">
        <v>25673</v>
      </c>
    </row>
    <row r="7537" spans="1:12" x14ac:dyDescent="0.2">
      <c r="A7537" t="s">
        <v>25674</v>
      </c>
      <c r="B7537" t="s">
        <v>25675</v>
      </c>
      <c r="D7537" t="s">
        <v>21</v>
      </c>
      <c r="E7537" t="s">
        <v>16</v>
      </c>
      <c r="F7537">
        <v>28215</v>
      </c>
      <c r="G7537">
        <v>35.241357200000003</v>
      </c>
      <c r="H7537">
        <v>-80.7103532</v>
      </c>
      <c r="I7537">
        <v>4</v>
      </c>
      <c r="J7537">
        <v>9</v>
      </c>
      <c r="K7537">
        <v>1</v>
      </c>
      <c r="L7537" t="s">
        <v>7033</v>
      </c>
    </row>
    <row r="7538" spans="1:12" x14ac:dyDescent="0.2">
      <c r="A7538" t="s">
        <v>25676</v>
      </c>
      <c r="B7538" t="s">
        <v>25677</v>
      </c>
      <c r="C7538" t="s">
        <v>25678</v>
      </c>
      <c r="D7538" t="s">
        <v>135</v>
      </c>
      <c r="E7538" t="s">
        <v>16</v>
      </c>
      <c r="F7538">
        <v>28105</v>
      </c>
      <c r="G7538">
        <v>35.127049599999999</v>
      </c>
      <c r="H7538">
        <v>-80.702061499999999</v>
      </c>
      <c r="I7538">
        <v>2</v>
      </c>
      <c r="J7538">
        <v>8</v>
      </c>
      <c r="K7538">
        <v>0</v>
      </c>
      <c r="L7538" t="s">
        <v>12342</v>
      </c>
    </row>
    <row r="7539" spans="1:12" x14ac:dyDescent="0.2">
      <c r="A7539" t="s">
        <v>25679</v>
      </c>
      <c r="B7539" t="s">
        <v>25680</v>
      </c>
      <c r="C7539" t="s">
        <v>25681</v>
      </c>
      <c r="D7539" t="s">
        <v>21</v>
      </c>
      <c r="E7539" t="s">
        <v>16</v>
      </c>
      <c r="F7539">
        <v>28208</v>
      </c>
      <c r="G7539">
        <v>35.199175505500001</v>
      </c>
      <c r="H7539">
        <v>-80.9167313576</v>
      </c>
      <c r="I7539">
        <v>4</v>
      </c>
      <c r="J7539">
        <v>48</v>
      </c>
      <c r="K7539">
        <v>1</v>
      </c>
      <c r="L7539" t="s">
        <v>1464</v>
      </c>
    </row>
    <row r="7540" spans="1:12" x14ac:dyDescent="0.2">
      <c r="A7540" t="s">
        <v>25682</v>
      </c>
      <c r="B7540" t="s">
        <v>25683</v>
      </c>
      <c r="C7540" t="s">
        <v>25684</v>
      </c>
      <c r="D7540" t="s">
        <v>39</v>
      </c>
      <c r="E7540" t="s">
        <v>16</v>
      </c>
      <c r="F7540">
        <v>28025</v>
      </c>
      <c r="G7540">
        <v>35.419406000000002</v>
      </c>
      <c r="H7540">
        <v>-80.588301999999999</v>
      </c>
      <c r="I7540">
        <v>2.5</v>
      </c>
      <c r="J7540">
        <v>3</v>
      </c>
      <c r="K7540">
        <v>1</v>
      </c>
      <c r="L7540" t="s">
        <v>25685</v>
      </c>
    </row>
    <row r="7541" spans="1:12" x14ac:dyDescent="0.2">
      <c r="A7541" t="s">
        <v>25686</v>
      </c>
      <c r="B7541" t="s">
        <v>3190</v>
      </c>
      <c r="C7541" t="s">
        <v>25687</v>
      </c>
      <c r="D7541" t="s">
        <v>21</v>
      </c>
      <c r="E7541" t="s">
        <v>16</v>
      </c>
      <c r="F7541">
        <v>28277</v>
      </c>
      <c r="G7541">
        <v>35.096006500000001</v>
      </c>
      <c r="H7541">
        <v>-80.780138100000002</v>
      </c>
      <c r="I7541">
        <v>4</v>
      </c>
      <c r="J7541">
        <v>9</v>
      </c>
      <c r="K7541">
        <v>0</v>
      </c>
      <c r="L7541" t="s">
        <v>1453</v>
      </c>
    </row>
    <row r="7542" spans="1:12" x14ac:dyDescent="0.2">
      <c r="A7542" t="s">
        <v>25688</v>
      </c>
      <c r="B7542" t="s">
        <v>25689</v>
      </c>
      <c r="C7542" t="s">
        <v>8496</v>
      </c>
      <c r="D7542" t="s">
        <v>21</v>
      </c>
      <c r="E7542" t="s">
        <v>16</v>
      </c>
      <c r="F7542">
        <v>28277</v>
      </c>
      <c r="G7542">
        <v>35.068285600000003</v>
      </c>
      <c r="H7542">
        <v>-80.842392099999998</v>
      </c>
      <c r="I7542">
        <v>4</v>
      </c>
      <c r="J7542">
        <v>13</v>
      </c>
      <c r="K7542">
        <v>0</v>
      </c>
      <c r="L7542" t="s">
        <v>16844</v>
      </c>
    </row>
    <row r="7543" spans="1:12" x14ac:dyDescent="0.2">
      <c r="A7543" t="s">
        <v>25690</v>
      </c>
      <c r="B7543" t="s">
        <v>25691</v>
      </c>
      <c r="C7543" t="s">
        <v>9928</v>
      </c>
      <c r="D7543" t="s">
        <v>21</v>
      </c>
      <c r="E7543" t="s">
        <v>16</v>
      </c>
      <c r="F7543">
        <v>28208</v>
      </c>
      <c r="G7543">
        <v>35.237051000000001</v>
      </c>
      <c r="H7543">
        <v>-80.918193000000002</v>
      </c>
      <c r="I7543">
        <v>1</v>
      </c>
      <c r="J7543">
        <v>50</v>
      </c>
      <c r="K7543">
        <v>1</v>
      </c>
      <c r="L7543" t="s">
        <v>1464</v>
      </c>
    </row>
    <row r="7544" spans="1:12" x14ac:dyDescent="0.2">
      <c r="A7544" t="s">
        <v>25692</v>
      </c>
      <c r="B7544" t="s">
        <v>25693</v>
      </c>
      <c r="C7544" t="s">
        <v>25694</v>
      </c>
      <c r="D7544" t="s">
        <v>26</v>
      </c>
      <c r="E7544" t="s">
        <v>16</v>
      </c>
      <c r="F7544">
        <v>28078</v>
      </c>
      <c r="G7544">
        <v>35.424529300000003</v>
      </c>
      <c r="H7544">
        <v>-80.886051699999996</v>
      </c>
      <c r="I7544">
        <v>4.5</v>
      </c>
      <c r="J7544">
        <v>5</v>
      </c>
      <c r="K7544">
        <v>1</v>
      </c>
      <c r="L7544" t="s">
        <v>1247</v>
      </c>
    </row>
    <row r="7545" spans="1:12" x14ac:dyDescent="0.2">
      <c r="A7545" t="s">
        <v>25695</v>
      </c>
      <c r="B7545" t="s">
        <v>25696</v>
      </c>
      <c r="C7545" t="s">
        <v>25697</v>
      </c>
      <c r="D7545" t="s">
        <v>21</v>
      </c>
      <c r="E7545" t="s">
        <v>16</v>
      </c>
      <c r="F7545">
        <v>28207</v>
      </c>
      <c r="G7545">
        <v>35.210662538100003</v>
      </c>
      <c r="H7545">
        <v>-80.821900106399994</v>
      </c>
      <c r="I7545">
        <v>3</v>
      </c>
      <c r="J7545">
        <v>4</v>
      </c>
      <c r="K7545">
        <v>1</v>
      </c>
      <c r="L7545" t="s">
        <v>25698</v>
      </c>
    </row>
    <row r="7546" spans="1:12" x14ac:dyDescent="0.2">
      <c r="A7546" t="s">
        <v>25699</v>
      </c>
      <c r="B7546" t="s">
        <v>11222</v>
      </c>
      <c r="C7546" t="s">
        <v>25700</v>
      </c>
      <c r="D7546" t="s">
        <v>21</v>
      </c>
      <c r="E7546" t="s">
        <v>16</v>
      </c>
      <c r="F7546">
        <v>28273</v>
      </c>
      <c r="G7546">
        <v>35.100529199999997</v>
      </c>
      <c r="H7546">
        <v>-80.985208</v>
      </c>
      <c r="I7546">
        <v>2</v>
      </c>
      <c r="J7546">
        <v>5</v>
      </c>
      <c r="K7546">
        <v>1</v>
      </c>
      <c r="L7546" t="s">
        <v>3298</v>
      </c>
    </row>
    <row r="7547" spans="1:12" x14ac:dyDescent="0.2">
      <c r="A7547" t="s">
        <v>25701</v>
      </c>
      <c r="B7547" t="s">
        <v>25702</v>
      </c>
      <c r="C7547" t="s">
        <v>25703</v>
      </c>
      <c r="D7547" t="s">
        <v>21</v>
      </c>
      <c r="E7547" t="s">
        <v>16</v>
      </c>
      <c r="F7547">
        <v>28203</v>
      </c>
      <c r="G7547">
        <v>35.202624200000002</v>
      </c>
      <c r="H7547">
        <v>-80.844419099999996</v>
      </c>
      <c r="I7547">
        <v>3.5</v>
      </c>
      <c r="J7547">
        <v>193</v>
      </c>
      <c r="K7547">
        <v>1</v>
      </c>
      <c r="L7547" t="s">
        <v>25704</v>
      </c>
    </row>
    <row r="7548" spans="1:12" x14ac:dyDescent="0.2">
      <c r="A7548" t="s">
        <v>25705</v>
      </c>
      <c r="B7548" t="s">
        <v>25706</v>
      </c>
      <c r="C7548" t="s">
        <v>25707</v>
      </c>
      <c r="D7548" t="s">
        <v>21</v>
      </c>
      <c r="E7548" t="s">
        <v>16</v>
      </c>
      <c r="F7548">
        <v>28277</v>
      </c>
      <c r="G7548">
        <v>35.069478526700003</v>
      </c>
      <c r="H7548">
        <v>-80.844769030799995</v>
      </c>
      <c r="I7548">
        <v>4</v>
      </c>
      <c r="J7548">
        <v>5</v>
      </c>
      <c r="K7548">
        <v>1</v>
      </c>
      <c r="L7548" t="s">
        <v>2772</v>
      </c>
    </row>
    <row r="7549" spans="1:12" x14ac:dyDescent="0.2">
      <c r="A7549" t="s">
        <v>25708</v>
      </c>
      <c r="B7549" t="s">
        <v>25709</v>
      </c>
      <c r="C7549" t="s">
        <v>25710</v>
      </c>
      <c r="D7549" t="s">
        <v>21</v>
      </c>
      <c r="E7549" t="s">
        <v>16</v>
      </c>
      <c r="F7549">
        <v>28203</v>
      </c>
      <c r="G7549">
        <v>35.198956000000003</v>
      </c>
      <c r="H7549">
        <v>-80.852001099999995</v>
      </c>
      <c r="I7549">
        <v>3.5</v>
      </c>
      <c r="J7549">
        <v>35</v>
      </c>
      <c r="K7549">
        <v>0</v>
      </c>
      <c r="L7549" t="s">
        <v>25711</v>
      </c>
    </row>
    <row r="7550" spans="1:12" x14ac:dyDescent="0.2">
      <c r="A7550" t="s">
        <v>25712</v>
      </c>
      <c r="B7550" t="s">
        <v>25713</v>
      </c>
      <c r="C7550" t="s">
        <v>25714</v>
      </c>
      <c r="D7550" t="s">
        <v>21</v>
      </c>
      <c r="E7550" t="s">
        <v>16</v>
      </c>
      <c r="F7550">
        <v>28213</v>
      </c>
      <c r="G7550">
        <v>35.263813499999998</v>
      </c>
      <c r="H7550">
        <v>-80.755087700000004</v>
      </c>
      <c r="I7550">
        <v>4</v>
      </c>
      <c r="J7550">
        <v>27</v>
      </c>
      <c r="K7550">
        <v>1</v>
      </c>
      <c r="L7550" t="s">
        <v>457</v>
      </c>
    </row>
    <row r="7551" spans="1:12" x14ac:dyDescent="0.2">
      <c r="A7551" t="s">
        <v>25715</v>
      </c>
      <c r="B7551" t="s">
        <v>1159</v>
      </c>
      <c r="C7551" t="s">
        <v>25716</v>
      </c>
      <c r="D7551" t="s">
        <v>21</v>
      </c>
      <c r="E7551" t="s">
        <v>16</v>
      </c>
      <c r="F7551">
        <v>28262</v>
      </c>
      <c r="G7551">
        <v>35.310609895299997</v>
      </c>
      <c r="H7551">
        <v>-80.748384855699996</v>
      </c>
      <c r="I7551">
        <v>3.5</v>
      </c>
      <c r="J7551">
        <v>40</v>
      </c>
      <c r="K7551">
        <v>1</v>
      </c>
      <c r="L7551" t="s">
        <v>1394</v>
      </c>
    </row>
    <row r="7552" spans="1:12" x14ac:dyDescent="0.2">
      <c r="A7552" t="s">
        <v>25717</v>
      </c>
      <c r="B7552" t="s">
        <v>25718</v>
      </c>
      <c r="C7552" t="s">
        <v>25719</v>
      </c>
      <c r="D7552" t="s">
        <v>21</v>
      </c>
      <c r="E7552" t="s">
        <v>16</v>
      </c>
      <c r="F7552">
        <v>28277</v>
      </c>
      <c r="G7552">
        <v>35.036197799999997</v>
      </c>
      <c r="H7552">
        <v>-80.831809100000001</v>
      </c>
      <c r="I7552">
        <v>2.5</v>
      </c>
      <c r="J7552">
        <v>3</v>
      </c>
      <c r="K7552">
        <v>1</v>
      </c>
      <c r="L7552" t="s">
        <v>25720</v>
      </c>
    </row>
    <row r="7553" spans="1:12" x14ac:dyDescent="0.2">
      <c r="A7553" t="s">
        <v>25721</v>
      </c>
      <c r="B7553" t="s">
        <v>25722</v>
      </c>
      <c r="C7553" t="s">
        <v>25723</v>
      </c>
      <c r="D7553" t="s">
        <v>21</v>
      </c>
      <c r="E7553" t="s">
        <v>16</v>
      </c>
      <c r="F7553">
        <v>28262</v>
      </c>
      <c r="G7553">
        <v>35.3143399</v>
      </c>
      <c r="H7553">
        <v>-80.751353600000002</v>
      </c>
      <c r="I7553">
        <v>5</v>
      </c>
      <c r="J7553">
        <v>23</v>
      </c>
      <c r="K7553">
        <v>1</v>
      </c>
      <c r="L7553" t="s">
        <v>25724</v>
      </c>
    </row>
    <row r="7554" spans="1:12" x14ac:dyDescent="0.2">
      <c r="A7554" t="s">
        <v>25725</v>
      </c>
      <c r="B7554" t="s">
        <v>25726</v>
      </c>
      <c r="C7554" t="s">
        <v>25727</v>
      </c>
      <c r="D7554" t="s">
        <v>135</v>
      </c>
      <c r="E7554" t="s">
        <v>16</v>
      </c>
      <c r="F7554">
        <v>28104</v>
      </c>
      <c r="G7554">
        <v>35.088106500000002</v>
      </c>
      <c r="H7554">
        <v>-80.673443000000006</v>
      </c>
      <c r="I7554">
        <v>1</v>
      </c>
      <c r="J7554">
        <v>4</v>
      </c>
      <c r="K7554">
        <v>1</v>
      </c>
      <c r="L7554" t="s">
        <v>25728</v>
      </c>
    </row>
    <row r="7555" spans="1:12" x14ac:dyDescent="0.2">
      <c r="A7555" t="s">
        <v>25729</v>
      </c>
      <c r="B7555" t="s">
        <v>25730</v>
      </c>
      <c r="C7555" t="s">
        <v>25731</v>
      </c>
      <c r="D7555" t="s">
        <v>21</v>
      </c>
      <c r="E7555" t="s">
        <v>16</v>
      </c>
      <c r="F7555">
        <v>28262</v>
      </c>
      <c r="G7555">
        <v>35.317220200000001</v>
      </c>
      <c r="H7555">
        <v>-80.739133699999996</v>
      </c>
      <c r="I7555">
        <v>3.5</v>
      </c>
      <c r="J7555">
        <v>52</v>
      </c>
      <c r="K7555">
        <v>0</v>
      </c>
      <c r="L7555" t="s">
        <v>25732</v>
      </c>
    </row>
    <row r="7556" spans="1:12" x14ac:dyDescent="0.2">
      <c r="A7556" t="s">
        <v>25733</v>
      </c>
      <c r="B7556" t="s">
        <v>1765</v>
      </c>
      <c r="C7556" t="s">
        <v>25734</v>
      </c>
      <c r="D7556" t="s">
        <v>588</v>
      </c>
      <c r="E7556" t="s">
        <v>16</v>
      </c>
      <c r="F7556">
        <v>28110</v>
      </c>
      <c r="G7556">
        <v>35.048178999999998</v>
      </c>
      <c r="H7556">
        <v>-80.642229900000004</v>
      </c>
      <c r="I7556">
        <v>3.5</v>
      </c>
      <c r="J7556">
        <v>9</v>
      </c>
      <c r="K7556">
        <v>1</v>
      </c>
      <c r="L7556" t="s">
        <v>3224</v>
      </c>
    </row>
    <row r="7557" spans="1:12" x14ac:dyDescent="0.2">
      <c r="A7557" t="s">
        <v>25735</v>
      </c>
      <c r="B7557" t="s">
        <v>25736</v>
      </c>
      <c r="D7557" t="s">
        <v>135</v>
      </c>
      <c r="E7557" t="s">
        <v>16</v>
      </c>
      <c r="F7557">
        <v>28105</v>
      </c>
      <c r="G7557">
        <v>35.1105564</v>
      </c>
      <c r="H7557">
        <v>-80.7103532</v>
      </c>
      <c r="I7557">
        <v>4.5</v>
      </c>
      <c r="J7557">
        <v>7</v>
      </c>
      <c r="K7557">
        <v>1</v>
      </c>
      <c r="L7557" t="s">
        <v>25737</v>
      </c>
    </row>
    <row r="7558" spans="1:12" x14ac:dyDescent="0.2">
      <c r="A7558" t="s">
        <v>25738</v>
      </c>
      <c r="B7558" t="s">
        <v>3040</v>
      </c>
      <c r="C7558" t="s">
        <v>25739</v>
      </c>
      <c r="D7558" t="s">
        <v>21</v>
      </c>
      <c r="E7558" t="s">
        <v>16</v>
      </c>
      <c r="F7558">
        <v>28205</v>
      </c>
      <c r="G7558">
        <v>35.217132200400002</v>
      </c>
      <c r="H7558">
        <v>-80.815058035999996</v>
      </c>
      <c r="I7558">
        <v>3.5</v>
      </c>
      <c r="J7558">
        <v>31</v>
      </c>
      <c r="K7558">
        <v>1</v>
      </c>
      <c r="L7558" t="s">
        <v>25740</v>
      </c>
    </row>
    <row r="7559" spans="1:12" x14ac:dyDescent="0.2">
      <c r="A7559" t="s">
        <v>25741</v>
      </c>
      <c r="B7559" t="s">
        <v>25742</v>
      </c>
      <c r="C7559" t="s">
        <v>25743</v>
      </c>
      <c r="D7559" t="s">
        <v>21</v>
      </c>
      <c r="E7559" t="s">
        <v>16</v>
      </c>
      <c r="F7559">
        <v>28203</v>
      </c>
      <c r="G7559">
        <v>35.197674900000003</v>
      </c>
      <c r="H7559">
        <v>-80.852469999999997</v>
      </c>
      <c r="I7559">
        <v>4</v>
      </c>
      <c r="J7559">
        <v>55</v>
      </c>
      <c r="K7559">
        <v>1</v>
      </c>
      <c r="L7559" t="s">
        <v>25744</v>
      </c>
    </row>
    <row r="7560" spans="1:12" x14ac:dyDescent="0.2">
      <c r="A7560" t="s">
        <v>25745</v>
      </c>
      <c r="B7560" t="s">
        <v>25746</v>
      </c>
      <c r="C7560" t="s">
        <v>25747</v>
      </c>
      <c r="D7560" t="s">
        <v>21</v>
      </c>
      <c r="E7560" t="s">
        <v>16</v>
      </c>
      <c r="F7560">
        <v>28202</v>
      </c>
      <c r="G7560">
        <v>35.223731000000001</v>
      </c>
      <c r="H7560">
        <v>-80.836438099999995</v>
      </c>
      <c r="I7560">
        <v>3.5</v>
      </c>
      <c r="J7560">
        <v>3</v>
      </c>
      <c r="K7560">
        <v>1</v>
      </c>
    </row>
    <row r="7561" spans="1:12" x14ac:dyDescent="0.2">
      <c r="A7561" t="s">
        <v>25748</v>
      </c>
      <c r="B7561" t="s">
        <v>25749</v>
      </c>
      <c r="C7561" t="s">
        <v>22379</v>
      </c>
      <c r="D7561" t="s">
        <v>21</v>
      </c>
      <c r="E7561" t="s">
        <v>16</v>
      </c>
      <c r="F7561">
        <v>28273</v>
      </c>
      <c r="G7561">
        <v>35.117229399999999</v>
      </c>
      <c r="H7561">
        <v>-80.961329500000005</v>
      </c>
      <c r="I7561">
        <v>5</v>
      </c>
      <c r="J7561">
        <v>5</v>
      </c>
      <c r="K7561">
        <v>1</v>
      </c>
      <c r="L7561" t="s">
        <v>25750</v>
      </c>
    </row>
    <row r="7562" spans="1:12" x14ac:dyDescent="0.2">
      <c r="A7562" t="s">
        <v>25751</v>
      </c>
      <c r="B7562" t="s">
        <v>25752</v>
      </c>
      <c r="C7562" t="s">
        <v>25753</v>
      </c>
      <c r="D7562" t="s">
        <v>4275</v>
      </c>
      <c r="E7562" t="s">
        <v>16</v>
      </c>
      <c r="F7562">
        <v>28104</v>
      </c>
      <c r="G7562">
        <v>35.001632700000002</v>
      </c>
      <c r="H7562">
        <v>-80.699072799999996</v>
      </c>
      <c r="I7562">
        <v>5</v>
      </c>
      <c r="J7562">
        <v>6</v>
      </c>
      <c r="K7562">
        <v>1</v>
      </c>
      <c r="L7562" t="s">
        <v>25754</v>
      </c>
    </row>
    <row r="7563" spans="1:12" x14ac:dyDescent="0.2">
      <c r="A7563" t="s">
        <v>25755</v>
      </c>
      <c r="B7563" t="s">
        <v>1930</v>
      </c>
      <c r="C7563" t="s">
        <v>25756</v>
      </c>
      <c r="D7563" t="s">
        <v>21</v>
      </c>
      <c r="E7563" t="s">
        <v>16</v>
      </c>
      <c r="F7563">
        <v>28213</v>
      </c>
      <c r="G7563">
        <v>35.296132</v>
      </c>
      <c r="H7563">
        <v>-80.739045000000004</v>
      </c>
      <c r="I7563">
        <v>2</v>
      </c>
      <c r="J7563">
        <v>9</v>
      </c>
      <c r="K7563">
        <v>1</v>
      </c>
      <c r="L7563" t="s">
        <v>25757</v>
      </c>
    </row>
    <row r="7564" spans="1:12" x14ac:dyDescent="0.2">
      <c r="A7564" t="s">
        <v>25758</v>
      </c>
      <c r="B7564" t="s">
        <v>25759</v>
      </c>
      <c r="C7564" t="s">
        <v>4893</v>
      </c>
      <c r="D7564" t="s">
        <v>21</v>
      </c>
      <c r="E7564" t="s">
        <v>16</v>
      </c>
      <c r="F7564">
        <v>28203</v>
      </c>
      <c r="G7564">
        <v>35.216295899999999</v>
      </c>
      <c r="H7564">
        <v>-80.854933299999999</v>
      </c>
      <c r="I7564">
        <v>2</v>
      </c>
      <c r="J7564">
        <v>36</v>
      </c>
      <c r="K7564">
        <v>1</v>
      </c>
      <c r="L7564" t="s">
        <v>25760</v>
      </c>
    </row>
    <row r="7565" spans="1:12" x14ac:dyDescent="0.2">
      <c r="A7565" t="s">
        <v>25761</v>
      </c>
      <c r="B7565" t="s">
        <v>1167</v>
      </c>
      <c r="C7565" t="s">
        <v>25762</v>
      </c>
      <c r="D7565" t="s">
        <v>21</v>
      </c>
      <c r="E7565" t="s">
        <v>16</v>
      </c>
      <c r="F7565">
        <v>28273</v>
      </c>
      <c r="G7565">
        <v>35.136532500000001</v>
      </c>
      <c r="H7565">
        <v>-80.937146400000003</v>
      </c>
      <c r="I7565">
        <v>3</v>
      </c>
      <c r="J7565">
        <v>7</v>
      </c>
      <c r="K7565">
        <v>1</v>
      </c>
      <c r="L7565" t="s">
        <v>25763</v>
      </c>
    </row>
    <row r="7566" spans="1:12" x14ac:dyDescent="0.2">
      <c r="A7566" t="s">
        <v>25764</v>
      </c>
      <c r="B7566" t="s">
        <v>22632</v>
      </c>
      <c r="C7566" t="s">
        <v>25765</v>
      </c>
      <c r="D7566" t="s">
        <v>239</v>
      </c>
      <c r="E7566" t="s">
        <v>16</v>
      </c>
      <c r="F7566">
        <v>28173</v>
      </c>
      <c r="G7566">
        <v>34.957129739700001</v>
      </c>
      <c r="H7566">
        <v>-80.7564552873</v>
      </c>
      <c r="I7566">
        <v>3.5</v>
      </c>
      <c r="J7566">
        <v>3</v>
      </c>
      <c r="K7566">
        <v>1</v>
      </c>
      <c r="L7566" t="s">
        <v>3822</v>
      </c>
    </row>
    <row r="7567" spans="1:12" x14ac:dyDescent="0.2">
      <c r="A7567" t="s">
        <v>25766</v>
      </c>
      <c r="B7567" t="s">
        <v>25767</v>
      </c>
      <c r="C7567" t="s">
        <v>25768</v>
      </c>
      <c r="D7567" t="s">
        <v>21</v>
      </c>
      <c r="E7567" t="s">
        <v>16</v>
      </c>
      <c r="F7567">
        <v>28217</v>
      </c>
      <c r="G7567">
        <v>35.16442</v>
      </c>
      <c r="H7567">
        <v>-80.883134100000007</v>
      </c>
      <c r="I7567">
        <v>3.5</v>
      </c>
      <c r="J7567">
        <v>11</v>
      </c>
      <c r="K7567">
        <v>1</v>
      </c>
      <c r="L7567" t="s">
        <v>25769</v>
      </c>
    </row>
    <row r="7568" spans="1:12" x14ac:dyDescent="0.2">
      <c r="A7568" t="s">
        <v>25770</v>
      </c>
      <c r="B7568" t="s">
        <v>25771</v>
      </c>
      <c r="C7568" t="s">
        <v>25772</v>
      </c>
      <c r="D7568" t="s">
        <v>21</v>
      </c>
      <c r="E7568" t="s">
        <v>16</v>
      </c>
      <c r="F7568">
        <v>28202</v>
      </c>
      <c r="G7568">
        <v>35.221419599999997</v>
      </c>
      <c r="H7568">
        <v>-80.839323399999998</v>
      </c>
      <c r="I7568">
        <v>3</v>
      </c>
      <c r="J7568">
        <v>13</v>
      </c>
      <c r="K7568">
        <v>1</v>
      </c>
      <c r="L7568" t="s">
        <v>1547</v>
      </c>
    </row>
    <row r="7569" spans="1:12" x14ac:dyDescent="0.2">
      <c r="A7569" t="s">
        <v>25773</v>
      </c>
      <c r="B7569" t="s">
        <v>25774</v>
      </c>
      <c r="C7569" t="s">
        <v>25775</v>
      </c>
      <c r="D7569" t="s">
        <v>30</v>
      </c>
      <c r="E7569" t="s">
        <v>16</v>
      </c>
      <c r="F7569">
        <v>28056</v>
      </c>
      <c r="G7569">
        <v>35.257267499999998</v>
      </c>
      <c r="H7569">
        <v>-81.109867399999999</v>
      </c>
      <c r="I7569">
        <v>3.5</v>
      </c>
      <c r="J7569">
        <v>170</v>
      </c>
      <c r="K7569">
        <v>0</v>
      </c>
      <c r="L7569" t="s">
        <v>25776</v>
      </c>
    </row>
    <row r="7570" spans="1:12" x14ac:dyDescent="0.2">
      <c r="A7570" t="s">
        <v>25777</v>
      </c>
      <c r="B7570" t="s">
        <v>1012</v>
      </c>
      <c r="C7570" t="s">
        <v>25778</v>
      </c>
      <c r="D7570" t="s">
        <v>39</v>
      </c>
      <c r="E7570" t="s">
        <v>16</v>
      </c>
      <c r="F7570">
        <v>28027</v>
      </c>
      <c r="G7570">
        <v>35.367582900000002</v>
      </c>
      <c r="H7570">
        <v>-80.665420800000007</v>
      </c>
      <c r="I7570">
        <v>3</v>
      </c>
      <c r="J7570">
        <v>6</v>
      </c>
      <c r="K7570">
        <v>1</v>
      </c>
      <c r="L7570" t="s">
        <v>4358</v>
      </c>
    </row>
    <row r="7571" spans="1:12" x14ac:dyDescent="0.2">
      <c r="A7571" t="s">
        <v>25779</v>
      </c>
      <c r="B7571" t="s">
        <v>25780</v>
      </c>
      <c r="C7571" t="s">
        <v>25781</v>
      </c>
      <c r="D7571" t="s">
        <v>39</v>
      </c>
      <c r="E7571" t="s">
        <v>16</v>
      </c>
      <c r="F7571">
        <v>28027</v>
      </c>
      <c r="G7571">
        <v>35.369908000000002</v>
      </c>
      <c r="H7571">
        <v>-80.724489000000005</v>
      </c>
      <c r="I7571">
        <v>3</v>
      </c>
      <c r="J7571">
        <v>5</v>
      </c>
      <c r="K7571">
        <v>1</v>
      </c>
      <c r="L7571" t="s">
        <v>25782</v>
      </c>
    </row>
    <row r="7572" spans="1:12" x14ac:dyDescent="0.2">
      <c r="A7572" t="s">
        <v>25783</v>
      </c>
      <c r="B7572" t="s">
        <v>12611</v>
      </c>
      <c r="C7572" t="s">
        <v>25784</v>
      </c>
      <c r="D7572" t="s">
        <v>135</v>
      </c>
      <c r="E7572" t="s">
        <v>16</v>
      </c>
      <c r="F7572">
        <v>28105</v>
      </c>
      <c r="G7572">
        <v>35.124178399999998</v>
      </c>
      <c r="H7572">
        <v>-80.729367699999997</v>
      </c>
      <c r="I7572">
        <v>4</v>
      </c>
      <c r="J7572">
        <v>5</v>
      </c>
      <c r="K7572">
        <v>0</v>
      </c>
      <c r="L7572" t="s">
        <v>25785</v>
      </c>
    </row>
    <row r="7573" spans="1:12" x14ac:dyDescent="0.2">
      <c r="A7573" t="s">
        <v>25786</v>
      </c>
      <c r="B7573" t="s">
        <v>25787</v>
      </c>
      <c r="C7573" t="s">
        <v>25788</v>
      </c>
      <c r="D7573" t="s">
        <v>456</v>
      </c>
      <c r="E7573" t="s">
        <v>16</v>
      </c>
      <c r="F7573">
        <v>28012</v>
      </c>
      <c r="G7573">
        <v>35.242357436699997</v>
      </c>
      <c r="H7573">
        <v>-81.028932017200006</v>
      </c>
      <c r="I7573">
        <v>5</v>
      </c>
      <c r="J7573">
        <v>3</v>
      </c>
      <c r="K7573">
        <v>1</v>
      </c>
      <c r="L7573" t="s">
        <v>25789</v>
      </c>
    </row>
    <row r="7574" spans="1:12" x14ac:dyDescent="0.2">
      <c r="A7574" t="s">
        <v>25790</v>
      </c>
      <c r="B7574" t="s">
        <v>345</v>
      </c>
      <c r="C7574" t="s">
        <v>25791</v>
      </c>
      <c r="D7574" t="s">
        <v>39</v>
      </c>
      <c r="E7574" t="s">
        <v>16</v>
      </c>
      <c r="F7574">
        <v>28027</v>
      </c>
      <c r="G7574">
        <v>35.395302999999998</v>
      </c>
      <c r="H7574">
        <v>-80.616794999999996</v>
      </c>
      <c r="I7574">
        <v>3</v>
      </c>
      <c r="J7574">
        <v>6</v>
      </c>
      <c r="K7574">
        <v>1</v>
      </c>
      <c r="L7574" t="s">
        <v>14472</v>
      </c>
    </row>
    <row r="7575" spans="1:12" x14ac:dyDescent="0.2">
      <c r="A7575" t="s">
        <v>25792</v>
      </c>
      <c r="B7575" t="s">
        <v>25793</v>
      </c>
      <c r="C7575" t="s">
        <v>25794</v>
      </c>
      <c r="D7575" t="s">
        <v>21</v>
      </c>
      <c r="E7575" t="s">
        <v>16</v>
      </c>
      <c r="F7575">
        <v>28105</v>
      </c>
      <c r="G7575">
        <v>35.122073</v>
      </c>
      <c r="H7575">
        <v>-80.699911999999998</v>
      </c>
      <c r="I7575">
        <v>5</v>
      </c>
      <c r="J7575">
        <v>21</v>
      </c>
      <c r="K7575">
        <v>0</v>
      </c>
      <c r="L7575" t="s">
        <v>25795</v>
      </c>
    </row>
    <row r="7576" spans="1:12" x14ac:dyDescent="0.2">
      <c r="A7576" t="s">
        <v>25796</v>
      </c>
      <c r="B7576" t="s">
        <v>22562</v>
      </c>
      <c r="C7576" t="s">
        <v>25797</v>
      </c>
      <c r="D7576" t="s">
        <v>21</v>
      </c>
      <c r="E7576" t="s">
        <v>16</v>
      </c>
      <c r="F7576">
        <v>28216</v>
      </c>
      <c r="G7576">
        <v>35.346521299999999</v>
      </c>
      <c r="H7576">
        <v>-80.860178599999998</v>
      </c>
      <c r="I7576">
        <v>4.5</v>
      </c>
      <c r="J7576">
        <v>35</v>
      </c>
      <c r="K7576">
        <v>1</v>
      </c>
      <c r="L7576" t="s">
        <v>25798</v>
      </c>
    </row>
    <row r="7577" spans="1:12" x14ac:dyDescent="0.2">
      <c r="A7577" t="s">
        <v>25799</v>
      </c>
      <c r="B7577" t="s">
        <v>25800</v>
      </c>
      <c r="C7577" t="s">
        <v>25801</v>
      </c>
      <c r="D7577" t="s">
        <v>21</v>
      </c>
      <c r="E7577" t="s">
        <v>16</v>
      </c>
      <c r="F7577">
        <v>28203</v>
      </c>
      <c r="G7577">
        <v>35.210135000000001</v>
      </c>
      <c r="H7577">
        <v>-80.855023000000003</v>
      </c>
      <c r="I7577">
        <v>3.5</v>
      </c>
      <c r="J7577">
        <v>5</v>
      </c>
      <c r="K7577">
        <v>0</v>
      </c>
      <c r="L7577" t="s">
        <v>25802</v>
      </c>
    </row>
    <row r="7578" spans="1:12" x14ac:dyDescent="0.2">
      <c r="A7578" t="s">
        <v>25803</v>
      </c>
      <c r="B7578" t="s">
        <v>25804</v>
      </c>
      <c r="C7578" t="s">
        <v>22897</v>
      </c>
      <c r="D7578" t="s">
        <v>39</v>
      </c>
      <c r="E7578" t="s">
        <v>16</v>
      </c>
      <c r="F7578">
        <v>28027</v>
      </c>
      <c r="G7578">
        <v>35.375106799999998</v>
      </c>
      <c r="H7578">
        <v>-80.724219300000001</v>
      </c>
      <c r="I7578">
        <v>2.5</v>
      </c>
      <c r="J7578">
        <v>41</v>
      </c>
      <c r="K7578">
        <v>0</v>
      </c>
      <c r="L7578" t="s">
        <v>1563</v>
      </c>
    </row>
    <row r="7579" spans="1:12" x14ac:dyDescent="0.2">
      <c r="A7579" t="s">
        <v>25805</v>
      </c>
      <c r="B7579" t="s">
        <v>2662</v>
      </c>
      <c r="C7579" t="s">
        <v>25806</v>
      </c>
      <c r="D7579" t="s">
        <v>21</v>
      </c>
      <c r="E7579" t="s">
        <v>16</v>
      </c>
      <c r="F7579">
        <v>28204</v>
      </c>
      <c r="G7579">
        <v>35.214260000000003</v>
      </c>
      <c r="H7579">
        <v>-80.829948999999999</v>
      </c>
      <c r="I7579">
        <v>3.5</v>
      </c>
      <c r="J7579">
        <v>22</v>
      </c>
      <c r="K7579">
        <v>1</v>
      </c>
      <c r="L7579" t="s">
        <v>2069</v>
      </c>
    </row>
    <row r="7580" spans="1:12" x14ac:dyDescent="0.2">
      <c r="A7580" t="s">
        <v>25807</v>
      </c>
      <c r="B7580" t="s">
        <v>1093</v>
      </c>
      <c r="C7580" t="s">
        <v>25808</v>
      </c>
      <c r="D7580" t="s">
        <v>697</v>
      </c>
      <c r="E7580" t="s">
        <v>16</v>
      </c>
      <c r="F7580">
        <v>28037</v>
      </c>
      <c r="G7580">
        <v>35.449574753199997</v>
      </c>
      <c r="H7580">
        <v>-81.003624979500003</v>
      </c>
      <c r="I7580">
        <v>3</v>
      </c>
      <c r="J7580">
        <v>3</v>
      </c>
      <c r="K7580">
        <v>1</v>
      </c>
      <c r="L7580" t="s">
        <v>13932</v>
      </c>
    </row>
    <row r="7581" spans="1:12" x14ac:dyDescent="0.2">
      <c r="A7581" t="s">
        <v>25809</v>
      </c>
      <c r="B7581" t="s">
        <v>25810</v>
      </c>
      <c r="C7581" t="s">
        <v>19858</v>
      </c>
      <c r="D7581" t="s">
        <v>30</v>
      </c>
      <c r="E7581" t="s">
        <v>16</v>
      </c>
      <c r="F7581">
        <v>28054</v>
      </c>
      <c r="G7581">
        <v>35.262686000000002</v>
      </c>
      <c r="H7581">
        <v>-81.155152900000004</v>
      </c>
      <c r="I7581">
        <v>3</v>
      </c>
      <c r="J7581">
        <v>6</v>
      </c>
      <c r="K7581">
        <v>0</v>
      </c>
      <c r="L7581" t="s">
        <v>2905</v>
      </c>
    </row>
    <row r="7582" spans="1:12" x14ac:dyDescent="0.2">
      <c r="A7582" t="s">
        <v>25811</v>
      </c>
      <c r="B7582" t="s">
        <v>25812</v>
      </c>
      <c r="C7582" t="s">
        <v>2603</v>
      </c>
      <c r="D7582" t="s">
        <v>21</v>
      </c>
      <c r="E7582" t="s">
        <v>16</v>
      </c>
      <c r="F7582">
        <v>28205</v>
      </c>
      <c r="G7582">
        <v>35.211123999999998</v>
      </c>
      <c r="H7582">
        <v>-80.760491000000002</v>
      </c>
      <c r="I7582">
        <v>2.5</v>
      </c>
      <c r="J7582">
        <v>7</v>
      </c>
      <c r="K7582">
        <v>0</v>
      </c>
      <c r="L7582" t="s">
        <v>1056</v>
      </c>
    </row>
    <row r="7583" spans="1:12" x14ac:dyDescent="0.2">
      <c r="A7583" t="s">
        <v>25813</v>
      </c>
      <c r="B7583" t="s">
        <v>25814</v>
      </c>
      <c r="C7583" t="s">
        <v>25815</v>
      </c>
      <c r="D7583" t="s">
        <v>21</v>
      </c>
      <c r="E7583" t="s">
        <v>16</v>
      </c>
      <c r="F7583">
        <v>28202</v>
      </c>
      <c r="G7583">
        <v>35.226180999999997</v>
      </c>
      <c r="H7583">
        <v>-80.845174099999994</v>
      </c>
      <c r="I7583">
        <v>4</v>
      </c>
      <c r="J7583">
        <v>216</v>
      </c>
      <c r="K7583">
        <v>1</v>
      </c>
      <c r="L7583" t="s">
        <v>21368</v>
      </c>
    </row>
    <row r="7584" spans="1:12" x14ac:dyDescent="0.2">
      <c r="A7584" t="s">
        <v>25816</v>
      </c>
      <c r="B7584" t="s">
        <v>25817</v>
      </c>
      <c r="C7584" t="s">
        <v>25818</v>
      </c>
      <c r="D7584" t="s">
        <v>21</v>
      </c>
      <c r="E7584" t="s">
        <v>16</v>
      </c>
      <c r="F7584">
        <v>28211</v>
      </c>
      <c r="G7584">
        <v>35.174027799999998</v>
      </c>
      <c r="H7584">
        <v>-80.8020906</v>
      </c>
      <c r="I7584">
        <v>5</v>
      </c>
      <c r="J7584">
        <v>3</v>
      </c>
      <c r="K7584">
        <v>1</v>
      </c>
      <c r="L7584" t="s">
        <v>2104</v>
      </c>
    </row>
    <row r="7585" spans="1:12" x14ac:dyDescent="0.2">
      <c r="A7585" t="s">
        <v>25819</v>
      </c>
      <c r="B7585" t="s">
        <v>25820</v>
      </c>
      <c r="C7585" t="s">
        <v>25821</v>
      </c>
      <c r="D7585" t="s">
        <v>21</v>
      </c>
      <c r="E7585" t="s">
        <v>16</v>
      </c>
      <c r="F7585">
        <v>28206</v>
      </c>
      <c r="G7585">
        <v>35.272652200000003</v>
      </c>
      <c r="H7585">
        <v>-80.822294299999996</v>
      </c>
      <c r="I7585">
        <v>1</v>
      </c>
      <c r="J7585">
        <v>19</v>
      </c>
      <c r="K7585">
        <v>1</v>
      </c>
      <c r="L7585" t="s">
        <v>25822</v>
      </c>
    </row>
    <row r="7586" spans="1:12" x14ac:dyDescent="0.2">
      <c r="A7586" t="s">
        <v>25823</v>
      </c>
      <c r="B7586" t="s">
        <v>1197</v>
      </c>
      <c r="C7586" t="s">
        <v>25824</v>
      </c>
      <c r="D7586" t="s">
        <v>643</v>
      </c>
      <c r="E7586" t="s">
        <v>16</v>
      </c>
      <c r="F7586">
        <v>28079</v>
      </c>
      <c r="G7586">
        <v>35.085588000000001</v>
      </c>
      <c r="H7586">
        <v>-80.661657000000005</v>
      </c>
      <c r="I7586">
        <v>3</v>
      </c>
      <c r="J7586">
        <v>34</v>
      </c>
      <c r="K7586">
        <v>1</v>
      </c>
      <c r="L7586" t="s">
        <v>25825</v>
      </c>
    </row>
    <row r="7587" spans="1:12" x14ac:dyDescent="0.2">
      <c r="A7587" t="s">
        <v>25826</v>
      </c>
      <c r="B7587" t="s">
        <v>25827</v>
      </c>
      <c r="C7587" t="s">
        <v>25828</v>
      </c>
      <c r="D7587" t="s">
        <v>26</v>
      </c>
      <c r="E7587" t="s">
        <v>16</v>
      </c>
      <c r="F7587">
        <v>28078</v>
      </c>
      <c r="G7587">
        <v>35.4080248</v>
      </c>
      <c r="H7587">
        <v>-80.861627100000007</v>
      </c>
      <c r="I7587">
        <v>4.5</v>
      </c>
      <c r="J7587">
        <v>3</v>
      </c>
      <c r="K7587">
        <v>1</v>
      </c>
      <c r="L7587" t="s">
        <v>4197</v>
      </c>
    </row>
    <row r="7588" spans="1:12" x14ac:dyDescent="0.2">
      <c r="A7588" t="s">
        <v>25829</v>
      </c>
      <c r="B7588" t="s">
        <v>1178</v>
      </c>
      <c r="C7588" t="s">
        <v>25830</v>
      </c>
      <c r="D7588" t="s">
        <v>21</v>
      </c>
      <c r="E7588" t="s">
        <v>16</v>
      </c>
      <c r="F7588">
        <v>28226</v>
      </c>
      <c r="G7588">
        <v>35.1054241</v>
      </c>
      <c r="H7588">
        <v>-80.8075422</v>
      </c>
      <c r="I7588">
        <v>2.5</v>
      </c>
      <c r="J7588">
        <v>14</v>
      </c>
      <c r="K7588">
        <v>1</v>
      </c>
      <c r="L7588" t="s">
        <v>13049</v>
      </c>
    </row>
    <row r="7589" spans="1:12" x14ac:dyDescent="0.2">
      <c r="A7589" t="s">
        <v>25831</v>
      </c>
      <c r="B7589" t="s">
        <v>25832</v>
      </c>
      <c r="C7589" t="s">
        <v>25833</v>
      </c>
      <c r="D7589" t="s">
        <v>21</v>
      </c>
      <c r="E7589" t="s">
        <v>16</v>
      </c>
      <c r="F7589">
        <v>28202</v>
      </c>
      <c r="G7589">
        <v>35.227249299999997</v>
      </c>
      <c r="H7589">
        <v>-80.838617299999996</v>
      </c>
      <c r="I7589">
        <v>4</v>
      </c>
      <c r="J7589">
        <v>86</v>
      </c>
      <c r="K7589">
        <v>1</v>
      </c>
      <c r="L7589" t="s">
        <v>25834</v>
      </c>
    </row>
    <row r="7590" spans="1:12" x14ac:dyDescent="0.2">
      <c r="A7590" t="s">
        <v>25835</v>
      </c>
      <c r="B7590" t="s">
        <v>25836</v>
      </c>
      <c r="C7590" t="s">
        <v>25837</v>
      </c>
      <c r="D7590" t="s">
        <v>21</v>
      </c>
      <c r="E7590" t="s">
        <v>16</v>
      </c>
      <c r="F7590">
        <v>28217</v>
      </c>
      <c r="G7590">
        <v>35.208631099999998</v>
      </c>
      <c r="H7590">
        <v>-80.874310399999999</v>
      </c>
      <c r="I7590">
        <v>2</v>
      </c>
      <c r="J7590">
        <v>4</v>
      </c>
      <c r="K7590">
        <v>1</v>
      </c>
      <c r="L7590" t="s">
        <v>2349</v>
      </c>
    </row>
    <row r="7591" spans="1:12" x14ac:dyDescent="0.2">
      <c r="A7591" t="s">
        <v>25838</v>
      </c>
      <c r="B7591" t="s">
        <v>25839</v>
      </c>
      <c r="D7591" t="s">
        <v>21</v>
      </c>
      <c r="E7591" t="s">
        <v>16</v>
      </c>
      <c r="F7591">
        <v>28270</v>
      </c>
      <c r="G7591">
        <v>35.114432000000001</v>
      </c>
      <c r="H7591">
        <v>-80.772199999999998</v>
      </c>
      <c r="I7591">
        <v>2.5</v>
      </c>
      <c r="J7591">
        <v>30</v>
      </c>
      <c r="K7591">
        <v>1</v>
      </c>
      <c r="L7591" t="s">
        <v>25840</v>
      </c>
    </row>
    <row r="7592" spans="1:12" x14ac:dyDescent="0.2">
      <c r="A7592" t="s">
        <v>25841</v>
      </c>
      <c r="B7592" t="s">
        <v>25842</v>
      </c>
      <c r="C7592" t="s">
        <v>25843</v>
      </c>
      <c r="D7592" t="s">
        <v>135</v>
      </c>
      <c r="E7592" t="s">
        <v>16</v>
      </c>
      <c r="F7592">
        <v>28105</v>
      </c>
      <c r="G7592">
        <v>35.114848500000001</v>
      </c>
      <c r="H7592">
        <v>-80.694714199999893</v>
      </c>
      <c r="I7592">
        <v>2.5</v>
      </c>
      <c r="J7592">
        <v>7</v>
      </c>
      <c r="K7592">
        <v>1</v>
      </c>
      <c r="L7592" t="s">
        <v>25844</v>
      </c>
    </row>
    <row r="7593" spans="1:12" x14ac:dyDescent="0.2">
      <c r="A7593" t="s">
        <v>25845</v>
      </c>
      <c r="B7593" t="s">
        <v>25846</v>
      </c>
      <c r="C7593" t="s">
        <v>25847</v>
      </c>
      <c r="D7593" t="s">
        <v>21</v>
      </c>
      <c r="E7593" t="s">
        <v>16</v>
      </c>
      <c r="F7593">
        <v>28226</v>
      </c>
      <c r="G7593">
        <v>35.089691100000003</v>
      </c>
      <c r="H7593">
        <v>-80.857973999999999</v>
      </c>
      <c r="I7593">
        <v>3</v>
      </c>
      <c r="J7593">
        <v>12</v>
      </c>
      <c r="K7593">
        <v>1</v>
      </c>
      <c r="L7593" t="s">
        <v>23193</v>
      </c>
    </row>
    <row r="7594" spans="1:12" x14ac:dyDescent="0.2">
      <c r="A7594" t="s">
        <v>25848</v>
      </c>
      <c r="B7594" t="s">
        <v>25849</v>
      </c>
      <c r="D7594" t="s">
        <v>21</v>
      </c>
      <c r="E7594" t="s">
        <v>16</v>
      </c>
      <c r="F7594">
        <v>28273</v>
      </c>
      <c r="G7594">
        <v>35.142595999999998</v>
      </c>
      <c r="H7594">
        <v>-80.936152899999996</v>
      </c>
      <c r="I7594">
        <v>1</v>
      </c>
      <c r="J7594">
        <v>16</v>
      </c>
      <c r="K7594">
        <v>1</v>
      </c>
      <c r="L7594" t="s">
        <v>25850</v>
      </c>
    </row>
    <row r="7595" spans="1:12" x14ac:dyDescent="0.2">
      <c r="A7595" t="s">
        <v>25851</v>
      </c>
      <c r="B7595" t="s">
        <v>24000</v>
      </c>
      <c r="C7595" t="s">
        <v>18995</v>
      </c>
      <c r="D7595" t="s">
        <v>21</v>
      </c>
      <c r="E7595" t="s">
        <v>16</v>
      </c>
      <c r="F7595">
        <v>28204</v>
      </c>
      <c r="G7595">
        <v>35.212020000000003</v>
      </c>
      <c r="H7595">
        <v>-80.833779000000007</v>
      </c>
      <c r="I7595">
        <v>4.5</v>
      </c>
      <c r="J7595">
        <v>30</v>
      </c>
      <c r="K7595">
        <v>1</v>
      </c>
      <c r="L7595" t="s">
        <v>25852</v>
      </c>
    </row>
    <row r="7596" spans="1:12" x14ac:dyDescent="0.2">
      <c r="A7596" t="s">
        <v>25853</v>
      </c>
      <c r="B7596" t="s">
        <v>25854</v>
      </c>
      <c r="C7596" t="s">
        <v>24064</v>
      </c>
      <c r="D7596" t="s">
        <v>21</v>
      </c>
      <c r="E7596" t="s">
        <v>16</v>
      </c>
      <c r="F7596">
        <v>28210</v>
      </c>
      <c r="G7596">
        <v>35.150501599999998</v>
      </c>
      <c r="H7596">
        <v>-80.838937099999995</v>
      </c>
      <c r="I7596">
        <v>3.5</v>
      </c>
      <c r="J7596">
        <v>3</v>
      </c>
      <c r="K7596">
        <v>1</v>
      </c>
      <c r="L7596" t="s">
        <v>25855</v>
      </c>
    </row>
    <row r="7597" spans="1:12" x14ac:dyDescent="0.2">
      <c r="A7597" t="s">
        <v>25856</v>
      </c>
      <c r="B7597" t="s">
        <v>25857</v>
      </c>
      <c r="C7597" t="s">
        <v>11413</v>
      </c>
      <c r="D7597" t="s">
        <v>21</v>
      </c>
      <c r="E7597" t="s">
        <v>16</v>
      </c>
      <c r="F7597">
        <v>28202</v>
      </c>
      <c r="G7597">
        <v>35.228865900000002</v>
      </c>
      <c r="H7597">
        <v>-80.8413659</v>
      </c>
      <c r="I7597">
        <v>3.5</v>
      </c>
      <c r="J7597">
        <v>28</v>
      </c>
      <c r="K7597">
        <v>0</v>
      </c>
      <c r="L7597" t="s">
        <v>25858</v>
      </c>
    </row>
    <row r="7598" spans="1:12" x14ac:dyDescent="0.2">
      <c r="A7598" t="s">
        <v>25859</v>
      </c>
      <c r="B7598" t="s">
        <v>25860</v>
      </c>
      <c r="C7598" t="s">
        <v>25861</v>
      </c>
      <c r="D7598" t="s">
        <v>21</v>
      </c>
      <c r="E7598" t="s">
        <v>16</v>
      </c>
      <c r="F7598">
        <v>28226</v>
      </c>
      <c r="G7598">
        <v>35.085650000000001</v>
      </c>
      <c r="H7598">
        <v>-80.847488999999996</v>
      </c>
      <c r="I7598">
        <v>3.5</v>
      </c>
      <c r="J7598">
        <v>159</v>
      </c>
      <c r="K7598">
        <v>1</v>
      </c>
      <c r="L7598" t="s">
        <v>25862</v>
      </c>
    </row>
    <row r="7599" spans="1:12" x14ac:dyDescent="0.2">
      <c r="A7599" t="s">
        <v>25863</v>
      </c>
      <c r="B7599" t="s">
        <v>25864</v>
      </c>
      <c r="C7599" t="s">
        <v>3636</v>
      </c>
      <c r="D7599" t="s">
        <v>21</v>
      </c>
      <c r="E7599" t="s">
        <v>16</v>
      </c>
      <c r="F7599">
        <v>28202</v>
      </c>
      <c r="G7599">
        <v>35.225275400000001</v>
      </c>
      <c r="H7599">
        <v>-80.842026799999999</v>
      </c>
      <c r="I7599">
        <v>3.5</v>
      </c>
      <c r="J7599">
        <v>367</v>
      </c>
      <c r="K7599">
        <v>1</v>
      </c>
      <c r="L7599" t="s">
        <v>25865</v>
      </c>
    </row>
    <row r="7600" spans="1:12" x14ac:dyDescent="0.2">
      <c r="A7600" t="s">
        <v>25866</v>
      </c>
      <c r="B7600" t="s">
        <v>25867</v>
      </c>
      <c r="C7600" t="s">
        <v>25868</v>
      </c>
      <c r="D7600" t="s">
        <v>21</v>
      </c>
      <c r="E7600" t="s">
        <v>16</v>
      </c>
      <c r="F7600">
        <v>28205</v>
      </c>
      <c r="G7600">
        <v>35.212325801699997</v>
      </c>
      <c r="H7600">
        <v>-80.790958252500005</v>
      </c>
      <c r="I7600">
        <v>5</v>
      </c>
      <c r="J7600">
        <v>8</v>
      </c>
      <c r="K7600">
        <v>1</v>
      </c>
      <c r="L7600" t="s">
        <v>15366</v>
      </c>
    </row>
    <row r="7601" spans="1:12" x14ac:dyDescent="0.2">
      <c r="A7601" t="s">
        <v>25869</v>
      </c>
      <c r="B7601" t="s">
        <v>9304</v>
      </c>
      <c r="C7601" t="s">
        <v>25870</v>
      </c>
      <c r="D7601" t="s">
        <v>21</v>
      </c>
      <c r="E7601" t="s">
        <v>16</v>
      </c>
      <c r="F7601">
        <v>28277</v>
      </c>
      <c r="G7601">
        <v>35.0518872026</v>
      </c>
      <c r="H7601">
        <v>-80.767615724899997</v>
      </c>
      <c r="I7601">
        <v>3</v>
      </c>
      <c r="J7601">
        <v>213</v>
      </c>
      <c r="K7601">
        <v>1</v>
      </c>
      <c r="L7601" t="s">
        <v>25871</v>
      </c>
    </row>
    <row r="7602" spans="1:12" x14ac:dyDescent="0.2">
      <c r="A7602" t="s">
        <v>25872</v>
      </c>
      <c r="B7602" t="s">
        <v>25873</v>
      </c>
      <c r="C7602" t="s">
        <v>25874</v>
      </c>
      <c r="D7602" t="s">
        <v>62</v>
      </c>
      <c r="E7602" t="s">
        <v>16</v>
      </c>
      <c r="F7602">
        <v>28227</v>
      </c>
      <c r="G7602">
        <v>35.183660500000002</v>
      </c>
      <c r="H7602">
        <v>-80.649946499999999</v>
      </c>
      <c r="I7602">
        <v>2</v>
      </c>
      <c r="J7602">
        <v>4</v>
      </c>
      <c r="K7602">
        <v>1</v>
      </c>
      <c r="L7602" t="s">
        <v>666</v>
      </c>
    </row>
    <row r="7603" spans="1:12" x14ac:dyDescent="0.2">
      <c r="A7603" t="s">
        <v>25875</v>
      </c>
      <c r="B7603" t="s">
        <v>6333</v>
      </c>
      <c r="C7603" t="s">
        <v>25876</v>
      </c>
      <c r="D7603" t="s">
        <v>21</v>
      </c>
      <c r="E7603" t="s">
        <v>16</v>
      </c>
      <c r="F7603">
        <v>28216</v>
      </c>
      <c r="G7603">
        <v>35.304087000000003</v>
      </c>
      <c r="H7603">
        <v>-80.859270699999996</v>
      </c>
      <c r="I7603">
        <v>4</v>
      </c>
      <c r="J7603">
        <v>15</v>
      </c>
      <c r="K7603">
        <v>1</v>
      </c>
      <c r="L7603" t="s">
        <v>25877</v>
      </c>
    </row>
    <row r="7604" spans="1:12" x14ac:dyDescent="0.2">
      <c r="A7604" t="s">
        <v>25878</v>
      </c>
      <c r="B7604" t="s">
        <v>25879</v>
      </c>
      <c r="C7604" t="s">
        <v>25880</v>
      </c>
      <c r="D7604" t="s">
        <v>39</v>
      </c>
      <c r="E7604" t="s">
        <v>16</v>
      </c>
      <c r="F7604">
        <v>28027</v>
      </c>
      <c r="G7604">
        <v>35.349963700000004</v>
      </c>
      <c r="H7604">
        <v>-80.6191192</v>
      </c>
      <c r="I7604">
        <v>5</v>
      </c>
      <c r="J7604">
        <v>3</v>
      </c>
      <c r="K7604">
        <v>1</v>
      </c>
      <c r="L7604" t="s">
        <v>25881</v>
      </c>
    </row>
    <row r="7605" spans="1:12" x14ac:dyDescent="0.2">
      <c r="A7605" t="s">
        <v>25882</v>
      </c>
      <c r="B7605" t="s">
        <v>25883</v>
      </c>
      <c r="C7605" t="s">
        <v>25884</v>
      </c>
      <c r="D7605" t="s">
        <v>456</v>
      </c>
      <c r="E7605" t="s">
        <v>16</v>
      </c>
      <c r="F7605">
        <v>28012</v>
      </c>
      <c r="G7605">
        <v>35.249705499999997</v>
      </c>
      <c r="H7605">
        <v>-81.024113799999995</v>
      </c>
      <c r="I7605">
        <v>3.5</v>
      </c>
      <c r="J7605">
        <v>3</v>
      </c>
      <c r="K7605">
        <v>1</v>
      </c>
      <c r="L7605" t="s">
        <v>2146</v>
      </c>
    </row>
    <row r="7606" spans="1:12" x14ac:dyDescent="0.2">
      <c r="A7606" t="s">
        <v>25885</v>
      </c>
      <c r="B7606" t="s">
        <v>25886</v>
      </c>
      <c r="C7606" t="s">
        <v>25887</v>
      </c>
      <c r="D7606" t="s">
        <v>21</v>
      </c>
      <c r="E7606" t="s">
        <v>16</v>
      </c>
      <c r="F7606">
        <v>28226</v>
      </c>
      <c r="G7606">
        <v>35.096097999999998</v>
      </c>
      <c r="H7606">
        <v>-80.785634999999999</v>
      </c>
      <c r="I7606">
        <v>3</v>
      </c>
      <c r="J7606">
        <v>22</v>
      </c>
      <c r="K7606">
        <v>1</v>
      </c>
      <c r="L7606" t="s">
        <v>25888</v>
      </c>
    </row>
    <row r="7607" spans="1:12" x14ac:dyDescent="0.2">
      <c r="A7607" t="s">
        <v>25889</v>
      </c>
      <c r="B7607" t="s">
        <v>7225</v>
      </c>
      <c r="C7607" t="s">
        <v>25890</v>
      </c>
      <c r="D7607" t="s">
        <v>21</v>
      </c>
      <c r="E7607" t="s">
        <v>16</v>
      </c>
      <c r="F7607">
        <v>28262</v>
      </c>
      <c r="G7607">
        <v>35.296627000000001</v>
      </c>
      <c r="H7607">
        <v>-80.756161000000006</v>
      </c>
      <c r="I7607">
        <v>2</v>
      </c>
      <c r="J7607">
        <v>4</v>
      </c>
      <c r="K7607">
        <v>0</v>
      </c>
      <c r="L7607" t="s">
        <v>25891</v>
      </c>
    </row>
    <row r="7608" spans="1:12" x14ac:dyDescent="0.2">
      <c r="A7608" t="s">
        <v>25892</v>
      </c>
      <c r="B7608" t="s">
        <v>18723</v>
      </c>
      <c r="C7608" t="s">
        <v>25893</v>
      </c>
      <c r="D7608" t="s">
        <v>21</v>
      </c>
      <c r="E7608" t="s">
        <v>16</v>
      </c>
      <c r="F7608">
        <v>28202</v>
      </c>
      <c r="G7608">
        <v>35.225232499999997</v>
      </c>
      <c r="H7608">
        <v>-80.843876699999996</v>
      </c>
      <c r="I7608">
        <v>2.5</v>
      </c>
      <c r="J7608">
        <v>30</v>
      </c>
      <c r="K7608">
        <v>1</v>
      </c>
      <c r="L7608" t="s">
        <v>2315</v>
      </c>
    </row>
    <row r="7609" spans="1:12" x14ac:dyDescent="0.2">
      <c r="A7609" t="s">
        <v>25894</v>
      </c>
      <c r="B7609" t="s">
        <v>25895</v>
      </c>
      <c r="C7609" t="s">
        <v>25896</v>
      </c>
      <c r="D7609" t="s">
        <v>18305</v>
      </c>
      <c r="E7609" t="s">
        <v>16</v>
      </c>
      <c r="F7609">
        <v>29707</v>
      </c>
      <c r="G7609">
        <v>35.013548</v>
      </c>
      <c r="H7609">
        <v>-80.851071000000005</v>
      </c>
      <c r="I7609">
        <v>5</v>
      </c>
      <c r="J7609">
        <v>4</v>
      </c>
      <c r="K7609">
        <v>0</v>
      </c>
      <c r="L7609" t="s">
        <v>2962</v>
      </c>
    </row>
    <row r="7610" spans="1:12" x14ac:dyDescent="0.2">
      <c r="A7610" t="s">
        <v>25897</v>
      </c>
      <c r="B7610" t="s">
        <v>25898</v>
      </c>
      <c r="C7610" t="s">
        <v>25899</v>
      </c>
      <c r="D7610" t="s">
        <v>21</v>
      </c>
      <c r="E7610" t="s">
        <v>16</v>
      </c>
      <c r="F7610">
        <v>28278</v>
      </c>
      <c r="G7610">
        <v>35.125745000000002</v>
      </c>
      <c r="H7610">
        <v>-81.025193999999999</v>
      </c>
      <c r="I7610">
        <v>5</v>
      </c>
      <c r="J7610">
        <v>3</v>
      </c>
      <c r="K7610">
        <v>1</v>
      </c>
      <c r="L7610" t="s">
        <v>25900</v>
      </c>
    </row>
    <row r="7611" spans="1:12" x14ac:dyDescent="0.2">
      <c r="A7611" t="s">
        <v>25901</v>
      </c>
      <c r="B7611" t="s">
        <v>25902</v>
      </c>
      <c r="C7611" t="s">
        <v>25903</v>
      </c>
      <c r="D7611" t="s">
        <v>21</v>
      </c>
      <c r="E7611" t="s">
        <v>16</v>
      </c>
      <c r="F7611">
        <v>28209</v>
      </c>
      <c r="G7611">
        <v>35.172728900000003</v>
      </c>
      <c r="H7611">
        <v>-80.849275000000006</v>
      </c>
      <c r="I7611">
        <v>3</v>
      </c>
      <c r="J7611">
        <v>7</v>
      </c>
      <c r="K7611">
        <v>0</v>
      </c>
      <c r="L7611" t="s">
        <v>25904</v>
      </c>
    </row>
    <row r="7612" spans="1:12" x14ac:dyDescent="0.2">
      <c r="A7612" t="s">
        <v>25905</v>
      </c>
      <c r="B7612" t="s">
        <v>25906</v>
      </c>
      <c r="C7612" t="s">
        <v>11549</v>
      </c>
      <c r="D7612" t="s">
        <v>21</v>
      </c>
      <c r="E7612" t="s">
        <v>16</v>
      </c>
      <c r="F7612">
        <v>28205</v>
      </c>
      <c r="G7612">
        <v>35.218996599999997</v>
      </c>
      <c r="H7612">
        <v>-80.797146999999995</v>
      </c>
      <c r="I7612">
        <v>4.5</v>
      </c>
      <c r="J7612">
        <v>78</v>
      </c>
      <c r="K7612">
        <v>1</v>
      </c>
      <c r="L7612" t="s">
        <v>25907</v>
      </c>
    </row>
    <row r="7613" spans="1:12" x14ac:dyDescent="0.2">
      <c r="A7613" t="s">
        <v>25908</v>
      </c>
      <c r="B7613" t="s">
        <v>25909</v>
      </c>
      <c r="C7613" t="s">
        <v>25910</v>
      </c>
      <c r="D7613" t="s">
        <v>697</v>
      </c>
      <c r="E7613" t="s">
        <v>16</v>
      </c>
      <c r="F7613">
        <v>28037</v>
      </c>
      <c r="G7613">
        <v>35.475985000000001</v>
      </c>
      <c r="H7613">
        <v>-80.994299999999996</v>
      </c>
      <c r="I7613">
        <v>3.5</v>
      </c>
      <c r="J7613">
        <v>15</v>
      </c>
      <c r="K7613">
        <v>0</v>
      </c>
      <c r="L7613" t="s">
        <v>25911</v>
      </c>
    </row>
    <row r="7614" spans="1:12" x14ac:dyDescent="0.2">
      <c r="A7614" t="s">
        <v>25912</v>
      </c>
      <c r="B7614" t="s">
        <v>2239</v>
      </c>
      <c r="C7614" t="s">
        <v>4151</v>
      </c>
      <c r="D7614" t="s">
        <v>21</v>
      </c>
      <c r="E7614" t="s">
        <v>16</v>
      </c>
      <c r="F7614">
        <v>28226</v>
      </c>
      <c r="G7614">
        <v>35.117199999999997</v>
      </c>
      <c r="H7614">
        <v>-80.824799999999996</v>
      </c>
      <c r="I7614">
        <v>3.5</v>
      </c>
      <c r="J7614">
        <v>6</v>
      </c>
      <c r="K7614">
        <v>1</v>
      </c>
      <c r="L7614" t="s">
        <v>19441</v>
      </c>
    </row>
    <row r="7615" spans="1:12" x14ac:dyDescent="0.2">
      <c r="A7615" t="s">
        <v>25913</v>
      </c>
      <c r="B7615" t="s">
        <v>25914</v>
      </c>
      <c r="C7615" t="s">
        <v>8597</v>
      </c>
      <c r="D7615" t="s">
        <v>39</v>
      </c>
      <c r="E7615" t="s">
        <v>16</v>
      </c>
      <c r="F7615">
        <v>28025</v>
      </c>
      <c r="G7615">
        <v>35.441294999999997</v>
      </c>
      <c r="H7615">
        <v>-80.603057000000007</v>
      </c>
      <c r="I7615">
        <v>2.5</v>
      </c>
      <c r="J7615">
        <v>7</v>
      </c>
      <c r="K7615">
        <v>1</v>
      </c>
      <c r="L7615" t="s">
        <v>2115</v>
      </c>
    </row>
    <row r="7616" spans="1:12" x14ac:dyDescent="0.2">
      <c r="A7616" t="s">
        <v>25915</v>
      </c>
      <c r="B7616" t="s">
        <v>25916</v>
      </c>
      <c r="C7616" t="s">
        <v>16811</v>
      </c>
      <c r="D7616" t="s">
        <v>21</v>
      </c>
      <c r="E7616" t="s">
        <v>16</v>
      </c>
      <c r="F7616">
        <v>28203</v>
      </c>
      <c r="G7616">
        <v>35.207158999999997</v>
      </c>
      <c r="H7616">
        <v>-80.860027400000007</v>
      </c>
      <c r="I7616">
        <v>3.5</v>
      </c>
      <c r="J7616">
        <v>3</v>
      </c>
      <c r="K7616">
        <v>0</v>
      </c>
      <c r="L7616" t="s">
        <v>159</v>
      </c>
    </row>
    <row r="7617" spans="1:12" x14ac:dyDescent="0.2">
      <c r="A7617" t="s">
        <v>25917</v>
      </c>
      <c r="B7617" t="s">
        <v>25918</v>
      </c>
      <c r="C7617" t="s">
        <v>25919</v>
      </c>
      <c r="D7617" t="s">
        <v>39</v>
      </c>
      <c r="E7617" t="s">
        <v>16</v>
      </c>
      <c r="F7617">
        <v>28025</v>
      </c>
      <c r="G7617">
        <v>35.376471199999997</v>
      </c>
      <c r="H7617">
        <v>-80.553054000000003</v>
      </c>
      <c r="I7617">
        <v>2</v>
      </c>
      <c r="J7617">
        <v>14</v>
      </c>
      <c r="K7617">
        <v>0</v>
      </c>
      <c r="L7617" t="s">
        <v>25920</v>
      </c>
    </row>
    <row r="7618" spans="1:12" x14ac:dyDescent="0.2">
      <c r="A7618" t="s">
        <v>25921</v>
      </c>
      <c r="B7618" t="s">
        <v>25922</v>
      </c>
      <c r="C7618" t="s">
        <v>25923</v>
      </c>
      <c r="D7618" t="s">
        <v>21</v>
      </c>
      <c r="E7618" t="s">
        <v>16</v>
      </c>
      <c r="F7618">
        <v>28269</v>
      </c>
      <c r="G7618">
        <v>35.383563799999997</v>
      </c>
      <c r="H7618">
        <v>-80.784424400000006</v>
      </c>
      <c r="I7618">
        <v>4.5</v>
      </c>
      <c r="J7618">
        <v>31</v>
      </c>
      <c r="K7618">
        <v>1</v>
      </c>
      <c r="L7618" t="s">
        <v>25924</v>
      </c>
    </row>
    <row r="7619" spans="1:12" x14ac:dyDescent="0.2">
      <c r="A7619" t="s">
        <v>25925</v>
      </c>
      <c r="B7619" t="s">
        <v>25926</v>
      </c>
      <c r="C7619" t="s">
        <v>25927</v>
      </c>
      <c r="D7619" t="s">
        <v>643</v>
      </c>
      <c r="E7619" t="s">
        <v>16</v>
      </c>
      <c r="F7619">
        <v>28079</v>
      </c>
      <c r="G7619">
        <v>35.109017000000001</v>
      </c>
      <c r="H7619">
        <v>-80.628550700000005</v>
      </c>
      <c r="I7619">
        <v>4.5</v>
      </c>
      <c r="J7619">
        <v>7</v>
      </c>
      <c r="K7619">
        <v>1</v>
      </c>
      <c r="L7619" t="s">
        <v>1247</v>
      </c>
    </row>
    <row r="7620" spans="1:12" x14ac:dyDescent="0.2">
      <c r="A7620" t="s">
        <v>25928</v>
      </c>
      <c r="B7620" t="s">
        <v>25929</v>
      </c>
      <c r="C7620" t="s">
        <v>25930</v>
      </c>
      <c r="D7620" t="s">
        <v>239</v>
      </c>
      <c r="E7620" t="s">
        <v>16</v>
      </c>
      <c r="F7620">
        <v>28173</v>
      </c>
      <c r="G7620">
        <v>34.954929</v>
      </c>
      <c r="H7620">
        <v>-80.757133999999994</v>
      </c>
      <c r="I7620">
        <v>2.5</v>
      </c>
      <c r="J7620">
        <v>11</v>
      </c>
      <c r="K7620">
        <v>1</v>
      </c>
      <c r="L7620" t="s">
        <v>6288</v>
      </c>
    </row>
    <row r="7621" spans="1:12" x14ac:dyDescent="0.2">
      <c r="A7621" t="s">
        <v>25931</v>
      </c>
      <c r="B7621" t="s">
        <v>16096</v>
      </c>
      <c r="C7621" t="s">
        <v>25932</v>
      </c>
      <c r="D7621" t="s">
        <v>30</v>
      </c>
      <c r="E7621" t="s">
        <v>16</v>
      </c>
      <c r="F7621">
        <v>28056</v>
      </c>
      <c r="G7621">
        <v>35.261834899999997</v>
      </c>
      <c r="H7621">
        <v>-81.131974900000003</v>
      </c>
      <c r="I7621">
        <v>3.5</v>
      </c>
      <c r="J7621">
        <v>5</v>
      </c>
      <c r="K7621">
        <v>0</v>
      </c>
      <c r="L7621" t="s">
        <v>25933</v>
      </c>
    </row>
    <row r="7622" spans="1:12" x14ac:dyDescent="0.2">
      <c r="A7622" t="s">
        <v>25934</v>
      </c>
      <c r="B7622" t="s">
        <v>25935</v>
      </c>
      <c r="C7622" t="s">
        <v>25936</v>
      </c>
      <c r="D7622" t="s">
        <v>21</v>
      </c>
      <c r="E7622" t="s">
        <v>16</v>
      </c>
      <c r="F7622">
        <v>28212</v>
      </c>
      <c r="G7622">
        <v>35.176281299999999</v>
      </c>
      <c r="H7622">
        <v>-80.751364300000006</v>
      </c>
      <c r="I7622">
        <v>4</v>
      </c>
      <c r="J7622">
        <v>8</v>
      </c>
      <c r="K7622">
        <v>1</v>
      </c>
      <c r="L7622" t="s">
        <v>25937</v>
      </c>
    </row>
    <row r="7623" spans="1:12" x14ac:dyDescent="0.2">
      <c r="A7623" t="s">
        <v>25938</v>
      </c>
      <c r="B7623" t="s">
        <v>25939</v>
      </c>
      <c r="C7623" t="s">
        <v>25940</v>
      </c>
      <c r="D7623" t="s">
        <v>39</v>
      </c>
      <c r="E7623" t="s">
        <v>16</v>
      </c>
      <c r="F7623">
        <v>28027</v>
      </c>
      <c r="G7623">
        <v>35.411085399999997</v>
      </c>
      <c r="H7623">
        <v>-80.664066099999999</v>
      </c>
      <c r="I7623">
        <v>4</v>
      </c>
      <c r="J7623">
        <v>13</v>
      </c>
      <c r="K7623">
        <v>1</v>
      </c>
      <c r="L7623" t="s">
        <v>9274</v>
      </c>
    </row>
    <row r="7624" spans="1:12" x14ac:dyDescent="0.2">
      <c r="A7624" t="s">
        <v>25941</v>
      </c>
      <c r="B7624" t="s">
        <v>25942</v>
      </c>
      <c r="C7624" t="s">
        <v>25943</v>
      </c>
      <c r="D7624" t="s">
        <v>21</v>
      </c>
      <c r="E7624" t="s">
        <v>16</v>
      </c>
      <c r="F7624">
        <v>28212</v>
      </c>
      <c r="G7624">
        <v>35.163893299999998</v>
      </c>
      <c r="H7624">
        <v>-80.739760399999994</v>
      </c>
      <c r="I7624">
        <v>2</v>
      </c>
      <c r="J7624">
        <v>8</v>
      </c>
      <c r="K7624">
        <v>1</v>
      </c>
      <c r="L7624" t="s">
        <v>713</v>
      </c>
    </row>
    <row r="7625" spans="1:12" x14ac:dyDescent="0.2">
      <c r="A7625" t="s">
        <v>25944</v>
      </c>
      <c r="B7625" t="s">
        <v>25945</v>
      </c>
      <c r="C7625" t="s">
        <v>25946</v>
      </c>
      <c r="D7625" t="s">
        <v>26</v>
      </c>
      <c r="E7625" t="s">
        <v>16</v>
      </c>
      <c r="F7625">
        <v>28078</v>
      </c>
      <c r="G7625">
        <v>35.406426000000003</v>
      </c>
      <c r="H7625">
        <v>-80.863771999999997</v>
      </c>
      <c r="I7625">
        <v>4.5</v>
      </c>
      <c r="J7625">
        <v>10</v>
      </c>
      <c r="K7625">
        <v>1</v>
      </c>
      <c r="L7625" t="s">
        <v>25947</v>
      </c>
    </row>
    <row r="7626" spans="1:12" x14ac:dyDescent="0.2">
      <c r="A7626" t="s">
        <v>25948</v>
      </c>
      <c r="B7626" t="s">
        <v>25949</v>
      </c>
      <c r="C7626" t="s">
        <v>25950</v>
      </c>
      <c r="D7626" t="s">
        <v>21</v>
      </c>
      <c r="E7626" t="s">
        <v>16</v>
      </c>
      <c r="F7626">
        <v>28210</v>
      </c>
      <c r="G7626">
        <v>35.148018999999998</v>
      </c>
      <c r="H7626">
        <v>-80.833326999999997</v>
      </c>
      <c r="I7626">
        <v>3</v>
      </c>
      <c r="J7626">
        <v>6</v>
      </c>
      <c r="K7626">
        <v>0</v>
      </c>
      <c r="L7626" t="s">
        <v>5884</v>
      </c>
    </row>
    <row r="7627" spans="1:12" x14ac:dyDescent="0.2">
      <c r="A7627" t="s">
        <v>25951</v>
      </c>
      <c r="B7627" t="s">
        <v>25952</v>
      </c>
      <c r="C7627" t="s">
        <v>25953</v>
      </c>
      <c r="D7627" t="s">
        <v>39</v>
      </c>
      <c r="E7627" t="s">
        <v>16</v>
      </c>
      <c r="F7627">
        <v>28027</v>
      </c>
      <c r="G7627">
        <v>35.373848953699998</v>
      </c>
      <c r="H7627">
        <v>-80.727466241200005</v>
      </c>
      <c r="I7627">
        <v>2.5</v>
      </c>
      <c r="J7627">
        <v>9</v>
      </c>
      <c r="K7627">
        <v>0</v>
      </c>
      <c r="L7627" t="s">
        <v>25954</v>
      </c>
    </row>
    <row r="7628" spans="1:12" x14ac:dyDescent="0.2">
      <c r="A7628" t="s">
        <v>25955</v>
      </c>
      <c r="B7628" t="s">
        <v>25956</v>
      </c>
      <c r="C7628" t="s">
        <v>552</v>
      </c>
      <c r="D7628" t="s">
        <v>21</v>
      </c>
      <c r="E7628" t="s">
        <v>16</v>
      </c>
      <c r="F7628">
        <v>28208</v>
      </c>
      <c r="G7628">
        <v>35.221873714099999</v>
      </c>
      <c r="H7628">
        <v>-80.941701922500002</v>
      </c>
      <c r="I7628">
        <v>3.5</v>
      </c>
      <c r="J7628">
        <v>13</v>
      </c>
      <c r="K7628">
        <v>1</v>
      </c>
      <c r="L7628" t="s">
        <v>1539</v>
      </c>
    </row>
    <row r="7629" spans="1:12" x14ac:dyDescent="0.2">
      <c r="A7629" t="s">
        <v>25957</v>
      </c>
      <c r="B7629" t="s">
        <v>25958</v>
      </c>
      <c r="C7629" t="s">
        <v>25959</v>
      </c>
      <c r="D7629" t="s">
        <v>295</v>
      </c>
      <c r="E7629" t="s">
        <v>16</v>
      </c>
      <c r="F7629">
        <v>28134</v>
      </c>
      <c r="G7629">
        <v>35.078257800000003</v>
      </c>
      <c r="H7629">
        <v>-80.885878899999994</v>
      </c>
      <c r="I7629">
        <v>1.5</v>
      </c>
      <c r="J7629">
        <v>3</v>
      </c>
      <c r="K7629">
        <v>1</v>
      </c>
      <c r="L7629" t="s">
        <v>901</v>
      </c>
    </row>
    <row r="7630" spans="1:12" x14ac:dyDescent="0.2">
      <c r="A7630" t="s">
        <v>25960</v>
      </c>
      <c r="B7630" t="s">
        <v>25961</v>
      </c>
      <c r="C7630" t="s">
        <v>25962</v>
      </c>
      <c r="D7630" t="s">
        <v>21</v>
      </c>
      <c r="E7630" t="s">
        <v>16</v>
      </c>
      <c r="F7630">
        <v>28211</v>
      </c>
      <c r="G7630">
        <v>35.152236000000002</v>
      </c>
      <c r="H7630">
        <v>-80.831896999999998</v>
      </c>
      <c r="I7630">
        <v>4</v>
      </c>
      <c r="J7630">
        <v>10</v>
      </c>
      <c r="K7630">
        <v>1</v>
      </c>
      <c r="L7630" t="s">
        <v>25963</v>
      </c>
    </row>
    <row r="7631" spans="1:12" x14ac:dyDescent="0.2">
      <c r="A7631" t="s">
        <v>25964</v>
      </c>
      <c r="B7631" t="s">
        <v>25965</v>
      </c>
      <c r="C7631" t="s">
        <v>25966</v>
      </c>
      <c r="D7631" t="s">
        <v>21</v>
      </c>
      <c r="E7631" t="s">
        <v>16</v>
      </c>
      <c r="F7631">
        <v>28213</v>
      </c>
      <c r="G7631">
        <v>35.295845999999997</v>
      </c>
      <c r="H7631">
        <v>-80.739138999999994</v>
      </c>
      <c r="I7631">
        <v>4</v>
      </c>
      <c r="J7631">
        <v>29</v>
      </c>
      <c r="K7631">
        <v>0</v>
      </c>
      <c r="L7631" t="s">
        <v>9788</v>
      </c>
    </row>
    <row r="7632" spans="1:12" x14ac:dyDescent="0.2">
      <c r="A7632" t="s">
        <v>25967</v>
      </c>
      <c r="B7632" t="s">
        <v>15222</v>
      </c>
      <c r="C7632" t="s">
        <v>25968</v>
      </c>
      <c r="D7632" t="s">
        <v>21</v>
      </c>
      <c r="E7632" t="s">
        <v>16</v>
      </c>
      <c r="F7632">
        <v>28209</v>
      </c>
      <c r="G7632">
        <v>35.192256299999997</v>
      </c>
      <c r="H7632">
        <v>-80.873321599999997</v>
      </c>
      <c r="I7632">
        <v>2.5</v>
      </c>
      <c r="J7632">
        <v>10</v>
      </c>
      <c r="K7632">
        <v>1</v>
      </c>
      <c r="L7632" t="s">
        <v>5827</v>
      </c>
    </row>
    <row r="7633" spans="1:12" x14ac:dyDescent="0.2">
      <c r="A7633" t="s">
        <v>25969</v>
      </c>
      <c r="B7633" t="s">
        <v>8393</v>
      </c>
      <c r="C7633" t="s">
        <v>25970</v>
      </c>
      <c r="D7633" t="s">
        <v>21</v>
      </c>
      <c r="E7633" t="s">
        <v>16</v>
      </c>
      <c r="F7633">
        <v>28212</v>
      </c>
      <c r="G7633">
        <v>35.203659000000002</v>
      </c>
      <c r="H7633">
        <v>-80.743054000000001</v>
      </c>
      <c r="I7633">
        <v>2</v>
      </c>
      <c r="J7633">
        <v>37</v>
      </c>
      <c r="K7633">
        <v>1</v>
      </c>
      <c r="L7633" t="s">
        <v>25971</v>
      </c>
    </row>
    <row r="7634" spans="1:12" x14ac:dyDescent="0.2">
      <c r="A7634" t="s">
        <v>25972</v>
      </c>
      <c r="B7634" t="s">
        <v>25973</v>
      </c>
      <c r="D7634" t="s">
        <v>239</v>
      </c>
      <c r="E7634" t="s">
        <v>16</v>
      </c>
      <c r="F7634">
        <v>28173</v>
      </c>
      <c r="G7634">
        <v>34.9245935</v>
      </c>
      <c r="H7634">
        <v>-80.743401899999995</v>
      </c>
      <c r="I7634">
        <v>1</v>
      </c>
      <c r="J7634">
        <v>4</v>
      </c>
      <c r="K7634">
        <v>1</v>
      </c>
      <c r="L7634" t="s">
        <v>25974</v>
      </c>
    </row>
    <row r="7635" spans="1:12" x14ac:dyDescent="0.2">
      <c r="A7635" t="s">
        <v>25975</v>
      </c>
      <c r="B7635" t="s">
        <v>25976</v>
      </c>
      <c r="C7635" t="s">
        <v>25977</v>
      </c>
      <c r="D7635" t="s">
        <v>15</v>
      </c>
      <c r="E7635" t="s">
        <v>16</v>
      </c>
      <c r="F7635">
        <v>28031</v>
      </c>
      <c r="G7635">
        <v>35.4797151</v>
      </c>
      <c r="H7635">
        <v>-80.887456499999999</v>
      </c>
      <c r="I7635">
        <v>3.5</v>
      </c>
      <c r="J7635">
        <v>45</v>
      </c>
      <c r="K7635">
        <v>1</v>
      </c>
      <c r="L7635" t="s">
        <v>25978</v>
      </c>
    </row>
    <row r="7636" spans="1:12" x14ac:dyDescent="0.2">
      <c r="A7636" t="s">
        <v>25979</v>
      </c>
      <c r="B7636" t="s">
        <v>25980</v>
      </c>
      <c r="C7636" t="s">
        <v>25981</v>
      </c>
      <c r="D7636" t="s">
        <v>21</v>
      </c>
      <c r="E7636" t="s">
        <v>16</v>
      </c>
      <c r="F7636">
        <v>28210</v>
      </c>
      <c r="G7636">
        <v>35.117299588800002</v>
      </c>
      <c r="H7636">
        <v>-80.857206753</v>
      </c>
      <c r="I7636">
        <v>4</v>
      </c>
      <c r="J7636">
        <v>31</v>
      </c>
      <c r="K7636">
        <v>0</v>
      </c>
      <c r="L7636" t="s">
        <v>25982</v>
      </c>
    </row>
    <row r="7637" spans="1:12" x14ac:dyDescent="0.2">
      <c r="A7637" t="s">
        <v>25983</v>
      </c>
      <c r="B7637" t="s">
        <v>25984</v>
      </c>
      <c r="C7637" t="s">
        <v>25985</v>
      </c>
      <c r="D7637" t="s">
        <v>456</v>
      </c>
      <c r="E7637" t="s">
        <v>16</v>
      </c>
      <c r="F7637">
        <v>28012</v>
      </c>
      <c r="G7637">
        <v>35.248251000000003</v>
      </c>
      <c r="H7637">
        <v>-81.029601</v>
      </c>
      <c r="I7637">
        <v>4</v>
      </c>
      <c r="J7637">
        <v>13</v>
      </c>
      <c r="K7637">
        <v>0</v>
      </c>
      <c r="L7637" t="s">
        <v>25986</v>
      </c>
    </row>
    <row r="7638" spans="1:12" x14ac:dyDescent="0.2">
      <c r="A7638" t="e">
        <f>-f0zCpKvtNniDhLASWcxcw</f>
        <v>#NAME?</v>
      </c>
      <c r="B7638" t="s">
        <v>25987</v>
      </c>
      <c r="C7638" t="s">
        <v>25988</v>
      </c>
      <c r="D7638" t="s">
        <v>135</v>
      </c>
      <c r="E7638" t="s">
        <v>16</v>
      </c>
      <c r="F7638">
        <v>28105</v>
      </c>
      <c r="G7638">
        <v>35.131044000000003</v>
      </c>
      <c r="H7638">
        <v>-80.703039000000004</v>
      </c>
      <c r="I7638">
        <v>2</v>
      </c>
      <c r="J7638">
        <v>8</v>
      </c>
      <c r="K7638">
        <v>1</v>
      </c>
      <c r="L7638" t="s">
        <v>25989</v>
      </c>
    </row>
    <row r="7639" spans="1:12" x14ac:dyDescent="0.2">
      <c r="A7639" t="s">
        <v>25990</v>
      </c>
      <c r="B7639" t="s">
        <v>25991</v>
      </c>
      <c r="C7639" t="s">
        <v>15022</v>
      </c>
      <c r="D7639" t="s">
        <v>21</v>
      </c>
      <c r="E7639" t="s">
        <v>16</v>
      </c>
      <c r="F7639">
        <v>28211</v>
      </c>
      <c r="G7639">
        <v>35.197197099999997</v>
      </c>
      <c r="H7639">
        <v>-80.799927100000005</v>
      </c>
      <c r="I7639">
        <v>5</v>
      </c>
      <c r="J7639">
        <v>5</v>
      </c>
      <c r="K7639">
        <v>1</v>
      </c>
      <c r="L7639" t="s">
        <v>25992</v>
      </c>
    </row>
    <row r="7640" spans="1:12" x14ac:dyDescent="0.2">
      <c r="A7640" t="s">
        <v>25993</v>
      </c>
      <c r="B7640" t="s">
        <v>1093</v>
      </c>
      <c r="C7640" t="s">
        <v>25994</v>
      </c>
      <c r="D7640" t="s">
        <v>21</v>
      </c>
      <c r="E7640" t="s">
        <v>16</v>
      </c>
      <c r="F7640">
        <v>28208</v>
      </c>
      <c r="G7640">
        <v>35.224006600000003</v>
      </c>
      <c r="H7640">
        <v>-80.897677799999997</v>
      </c>
      <c r="I7640">
        <v>1.5</v>
      </c>
      <c r="J7640">
        <v>9</v>
      </c>
      <c r="K7640">
        <v>1</v>
      </c>
      <c r="L7640" t="s">
        <v>25995</v>
      </c>
    </row>
    <row r="7641" spans="1:12" x14ac:dyDescent="0.2">
      <c r="A7641" t="s">
        <v>25996</v>
      </c>
      <c r="B7641" t="s">
        <v>25997</v>
      </c>
      <c r="C7641" t="s">
        <v>25998</v>
      </c>
      <c r="D7641" t="s">
        <v>21</v>
      </c>
      <c r="E7641" t="s">
        <v>16</v>
      </c>
      <c r="F7641">
        <v>28273</v>
      </c>
      <c r="G7641">
        <v>35.132365800000002</v>
      </c>
      <c r="H7641">
        <v>-80.910170399999998</v>
      </c>
      <c r="I7641">
        <v>2.5</v>
      </c>
      <c r="J7641">
        <v>3</v>
      </c>
      <c r="K7641">
        <v>1</v>
      </c>
      <c r="L7641" t="s">
        <v>25999</v>
      </c>
    </row>
    <row r="7642" spans="1:12" x14ac:dyDescent="0.2">
      <c r="A7642" t="s">
        <v>26000</v>
      </c>
      <c r="B7642" t="s">
        <v>26001</v>
      </c>
      <c r="C7642" t="s">
        <v>26002</v>
      </c>
      <c r="D7642" t="s">
        <v>21</v>
      </c>
      <c r="E7642" t="s">
        <v>16</v>
      </c>
      <c r="F7642">
        <v>28262</v>
      </c>
      <c r="G7642">
        <v>35.303739200000003</v>
      </c>
      <c r="H7642">
        <v>-80.749330299999997</v>
      </c>
      <c r="I7642">
        <v>4.5</v>
      </c>
      <c r="J7642">
        <v>83</v>
      </c>
      <c r="K7642">
        <v>1</v>
      </c>
      <c r="L7642" t="s">
        <v>26003</v>
      </c>
    </row>
    <row r="7643" spans="1:12" x14ac:dyDescent="0.2">
      <c r="A7643" t="s">
        <v>26004</v>
      </c>
      <c r="B7643" t="s">
        <v>26005</v>
      </c>
      <c r="C7643" t="s">
        <v>2160</v>
      </c>
      <c r="D7643" t="s">
        <v>295</v>
      </c>
      <c r="E7643" t="s">
        <v>16</v>
      </c>
      <c r="F7643">
        <v>28134</v>
      </c>
      <c r="G7643">
        <v>35.081747999999997</v>
      </c>
      <c r="H7643">
        <v>-80.875660999999994</v>
      </c>
      <c r="I7643">
        <v>3.5</v>
      </c>
      <c r="J7643">
        <v>17</v>
      </c>
      <c r="K7643">
        <v>1</v>
      </c>
      <c r="L7643" t="s">
        <v>287</v>
      </c>
    </row>
    <row r="7644" spans="1:12" x14ac:dyDescent="0.2">
      <c r="A7644" t="s">
        <v>26006</v>
      </c>
      <c r="B7644" t="s">
        <v>26007</v>
      </c>
      <c r="C7644" t="s">
        <v>26008</v>
      </c>
      <c r="D7644" t="s">
        <v>21</v>
      </c>
      <c r="E7644" t="s">
        <v>16</v>
      </c>
      <c r="F7644">
        <v>28215</v>
      </c>
      <c r="G7644">
        <v>35.236690000000003</v>
      </c>
      <c r="H7644">
        <v>-80.774502400000003</v>
      </c>
      <c r="I7644">
        <v>4.5</v>
      </c>
      <c r="J7644">
        <v>406</v>
      </c>
      <c r="K7644">
        <v>1</v>
      </c>
      <c r="L7644" t="s">
        <v>3605</v>
      </c>
    </row>
    <row r="7645" spans="1:12" x14ac:dyDescent="0.2">
      <c r="A7645" t="s">
        <v>26009</v>
      </c>
      <c r="B7645" t="s">
        <v>26010</v>
      </c>
      <c r="C7645" t="s">
        <v>26011</v>
      </c>
      <c r="D7645" t="s">
        <v>21</v>
      </c>
      <c r="E7645" t="s">
        <v>16</v>
      </c>
      <c r="F7645">
        <v>28205</v>
      </c>
      <c r="G7645">
        <v>35.240482700000001</v>
      </c>
      <c r="H7645">
        <v>-80.813296199999996</v>
      </c>
      <c r="I7645">
        <v>5</v>
      </c>
      <c r="J7645">
        <v>40</v>
      </c>
      <c r="K7645">
        <v>1</v>
      </c>
      <c r="L7645" t="s">
        <v>26012</v>
      </c>
    </row>
    <row r="7646" spans="1:12" x14ac:dyDescent="0.2">
      <c r="A7646" t="s">
        <v>26013</v>
      </c>
      <c r="B7646" t="s">
        <v>26014</v>
      </c>
      <c r="C7646" t="s">
        <v>26015</v>
      </c>
      <c r="D7646" t="s">
        <v>21</v>
      </c>
      <c r="E7646" t="s">
        <v>16</v>
      </c>
      <c r="F7646">
        <v>28273</v>
      </c>
      <c r="G7646">
        <v>35.1354033</v>
      </c>
      <c r="H7646">
        <v>-80.880281299999993</v>
      </c>
      <c r="I7646">
        <v>2.5</v>
      </c>
      <c r="J7646">
        <v>3</v>
      </c>
      <c r="K7646">
        <v>1</v>
      </c>
      <c r="L7646" t="s">
        <v>26016</v>
      </c>
    </row>
    <row r="7647" spans="1:12" x14ac:dyDescent="0.2">
      <c r="A7647" t="s">
        <v>26017</v>
      </c>
      <c r="B7647" t="s">
        <v>26018</v>
      </c>
      <c r="C7647" t="s">
        <v>26019</v>
      </c>
      <c r="D7647" t="s">
        <v>135</v>
      </c>
      <c r="E7647" t="s">
        <v>16</v>
      </c>
      <c r="F7647">
        <v>28105</v>
      </c>
      <c r="G7647">
        <v>35.135178226000001</v>
      </c>
      <c r="H7647">
        <v>-80.712151860099993</v>
      </c>
      <c r="I7647">
        <v>2.5</v>
      </c>
      <c r="J7647">
        <v>14</v>
      </c>
      <c r="K7647">
        <v>1</v>
      </c>
      <c r="L7647" t="s">
        <v>3004</v>
      </c>
    </row>
    <row r="7648" spans="1:12" x14ac:dyDescent="0.2">
      <c r="A7648" t="s">
        <v>26020</v>
      </c>
      <c r="B7648" t="s">
        <v>24477</v>
      </c>
      <c r="C7648" t="s">
        <v>26021</v>
      </c>
      <c r="D7648" t="s">
        <v>26</v>
      </c>
      <c r="E7648" t="s">
        <v>16</v>
      </c>
      <c r="F7648">
        <v>28078</v>
      </c>
      <c r="G7648">
        <v>35.445908000000003</v>
      </c>
      <c r="H7648">
        <v>-80.880039999999994</v>
      </c>
      <c r="I7648">
        <v>3</v>
      </c>
      <c r="J7648">
        <v>5</v>
      </c>
      <c r="K7648">
        <v>1</v>
      </c>
      <c r="L7648" t="s">
        <v>26022</v>
      </c>
    </row>
    <row r="7649" spans="1:12" x14ac:dyDescent="0.2">
      <c r="A7649" t="e">
        <f>-Rr4TuM1tWhagDcLTp_qUQ</f>
        <v>#NAME?</v>
      </c>
      <c r="B7649" t="s">
        <v>1178</v>
      </c>
      <c r="C7649" t="s">
        <v>26023</v>
      </c>
      <c r="D7649" t="s">
        <v>697</v>
      </c>
      <c r="E7649" t="s">
        <v>16</v>
      </c>
      <c r="F7649">
        <v>28037</v>
      </c>
      <c r="G7649">
        <v>35.460410600000003</v>
      </c>
      <c r="H7649">
        <v>-80.9925985</v>
      </c>
      <c r="I7649">
        <v>2</v>
      </c>
      <c r="J7649">
        <v>22</v>
      </c>
      <c r="K7649">
        <v>1</v>
      </c>
      <c r="L7649" t="s">
        <v>26024</v>
      </c>
    </row>
    <row r="7650" spans="1:12" x14ac:dyDescent="0.2">
      <c r="A7650" t="s">
        <v>26025</v>
      </c>
      <c r="B7650" t="s">
        <v>26026</v>
      </c>
      <c r="C7650" t="s">
        <v>7002</v>
      </c>
      <c r="D7650" t="s">
        <v>21</v>
      </c>
      <c r="E7650" t="s">
        <v>16</v>
      </c>
      <c r="F7650">
        <v>28277</v>
      </c>
      <c r="G7650">
        <v>35.048254900000003</v>
      </c>
      <c r="H7650">
        <v>-80.816240500000006</v>
      </c>
      <c r="I7650">
        <v>5</v>
      </c>
      <c r="J7650">
        <v>3</v>
      </c>
      <c r="K7650">
        <v>1</v>
      </c>
      <c r="L7650" t="s">
        <v>26027</v>
      </c>
    </row>
    <row r="7651" spans="1:12" x14ac:dyDescent="0.2">
      <c r="A7651" t="s">
        <v>26028</v>
      </c>
      <c r="B7651" t="s">
        <v>26029</v>
      </c>
      <c r="C7651" t="s">
        <v>26030</v>
      </c>
      <c r="D7651" t="s">
        <v>21</v>
      </c>
      <c r="E7651" t="s">
        <v>16</v>
      </c>
      <c r="F7651">
        <v>28213</v>
      </c>
      <c r="G7651">
        <v>35.298336900000002</v>
      </c>
      <c r="H7651">
        <v>-80.736177999999995</v>
      </c>
      <c r="I7651">
        <v>3.5</v>
      </c>
      <c r="J7651">
        <v>12</v>
      </c>
      <c r="K7651">
        <v>1</v>
      </c>
      <c r="L7651" t="s">
        <v>11574</v>
      </c>
    </row>
    <row r="7652" spans="1:12" x14ac:dyDescent="0.2">
      <c r="A7652" t="s">
        <v>26031</v>
      </c>
      <c r="B7652" t="s">
        <v>14547</v>
      </c>
      <c r="C7652" t="s">
        <v>26032</v>
      </c>
      <c r="D7652" t="s">
        <v>26</v>
      </c>
      <c r="E7652" t="s">
        <v>16</v>
      </c>
      <c r="F7652">
        <v>28078</v>
      </c>
      <c r="G7652">
        <v>35.444017100000003</v>
      </c>
      <c r="H7652">
        <v>-80.871757700000003</v>
      </c>
      <c r="I7652">
        <v>4</v>
      </c>
      <c r="J7652">
        <v>16</v>
      </c>
      <c r="K7652">
        <v>1</v>
      </c>
      <c r="L7652" t="s">
        <v>26033</v>
      </c>
    </row>
    <row r="7653" spans="1:12" x14ac:dyDescent="0.2">
      <c r="A7653" t="s">
        <v>26034</v>
      </c>
      <c r="B7653" t="s">
        <v>26035</v>
      </c>
      <c r="C7653" t="s">
        <v>26036</v>
      </c>
      <c r="D7653" t="s">
        <v>21</v>
      </c>
      <c r="E7653" t="s">
        <v>16</v>
      </c>
      <c r="F7653">
        <v>28205</v>
      </c>
      <c r="G7653">
        <v>35.246434999999998</v>
      </c>
      <c r="H7653">
        <v>-80.787031900000002</v>
      </c>
      <c r="I7653">
        <v>3.5</v>
      </c>
      <c r="J7653">
        <v>3</v>
      </c>
      <c r="K7653">
        <v>1</v>
      </c>
      <c r="L7653" t="s">
        <v>22919</v>
      </c>
    </row>
    <row r="7654" spans="1:12" x14ac:dyDescent="0.2">
      <c r="A7654" t="s">
        <v>26037</v>
      </c>
      <c r="B7654" t="s">
        <v>17478</v>
      </c>
      <c r="C7654" t="s">
        <v>26038</v>
      </c>
      <c r="D7654" t="s">
        <v>21</v>
      </c>
      <c r="E7654" t="s">
        <v>16</v>
      </c>
      <c r="F7654">
        <v>28262</v>
      </c>
      <c r="G7654">
        <v>35.296886000000001</v>
      </c>
      <c r="H7654">
        <v>-80.762981999999994</v>
      </c>
      <c r="I7654">
        <v>4.5</v>
      </c>
      <c r="J7654">
        <v>5</v>
      </c>
      <c r="K7654">
        <v>1</v>
      </c>
      <c r="L7654" t="s">
        <v>26039</v>
      </c>
    </row>
    <row r="7655" spans="1:12" x14ac:dyDescent="0.2">
      <c r="A7655" t="s">
        <v>26040</v>
      </c>
      <c r="B7655" t="s">
        <v>26041</v>
      </c>
      <c r="C7655" t="s">
        <v>26042</v>
      </c>
      <c r="D7655" t="s">
        <v>21</v>
      </c>
      <c r="E7655" t="s">
        <v>16</v>
      </c>
      <c r="F7655">
        <v>28269</v>
      </c>
      <c r="G7655">
        <v>35.266587000000001</v>
      </c>
      <c r="H7655">
        <v>-80.807424999999995</v>
      </c>
      <c r="I7655">
        <v>1</v>
      </c>
      <c r="J7655">
        <v>5</v>
      </c>
      <c r="K7655">
        <v>1</v>
      </c>
      <c r="L7655" t="s">
        <v>26043</v>
      </c>
    </row>
    <row r="7656" spans="1:12" x14ac:dyDescent="0.2">
      <c r="A7656" t="s">
        <v>26044</v>
      </c>
      <c r="B7656" t="s">
        <v>26045</v>
      </c>
      <c r="C7656" t="s">
        <v>26046</v>
      </c>
      <c r="D7656" t="s">
        <v>21</v>
      </c>
      <c r="E7656" t="s">
        <v>16</v>
      </c>
      <c r="F7656">
        <v>28273</v>
      </c>
      <c r="G7656">
        <v>35.119071197499999</v>
      </c>
      <c r="H7656">
        <v>-80.904099273699998</v>
      </c>
      <c r="I7656">
        <v>1</v>
      </c>
      <c r="J7656">
        <v>3</v>
      </c>
      <c r="K7656">
        <v>1</v>
      </c>
      <c r="L7656" t="s">
        <v>26047</v>
      </c>
    </row>
    <row r="7657" spans="1:12" x14ac:dyDescent="0.2">
      <c r="A7657" t="s">
        <v>26048</v>
      </c>
      <c r="B7657" t="s">
        <v>2666</v>
      </c>
      <c r="C7657" t="s">
        <v>26049</v>
      </c>
      <c r="D7657" t="s">
        <v>21</v>
      </c>
      <c r="E7657" t="s">
        <v>16</v>
      </c>
      <c r="F7657">
        <v>28277</v>
      </c>
      <c r="G7657">
        <v>35.072341640799998</v>
      </c>
      <c r="H7657">
        <v>-80.842369794800007</v>
      </c>
      <c r="I7657">
        <v>2.5</v>
      </c>
      <c r="J7657">
        <v>7</v>
      </c>
      <c r="K7657">
        <v>1</v>
      </c>
      <c r="L7657" t="s">
        <v>15484</v>
      </c>
    </row>
    <row r="7658" spans="1:12" x14ac:dyDescent="0.2">
      <c r="A7658" t="s">
        <v>26050</v>
      </c>
      <c r="B7658" t="s">
        <v>1093</v>
      </c>
      <c r="C7658" t="s">
        <v>26051</v>
      </c>
      <c r="D7658" t="s">
        <v>21</v>
      </c>
      <c r="E7658" t="s">
        <v>16</v>
      </c>
      <c r="F7658">
        <v>28227</v>
      </c>
      <c r="G7658">
        <v>35.202999800000001</v>
      </c>
      <c r="H7658">
        <v>-80.722589499999998</v>
      </c>
      <c r="I7658">
        <v>3</v>
      </c>
      <c r="J7658">
        <v>12</v>
      </c>
      <c r="K7658">
        <v>1</v>
      </c>
      <c r="L7658" t="s">
        <v>2837</v>
      </c>
    </row>
    <row r="7659" spans="1:12" x14ac:dyDescent="0.2">
      <c r="A7659" t="s">
        <v>26052</v>
      </c>
      <c r="B7659" t="s">
        <v>26053</v>
      </c>
      <c r="C7659" t="s">
        <v>26054</v>
      </c>
      <c r="D7659" t="s">
        <v>21</v>
      </c>
      <c r="E7659" t="s">
        <v>16</v>
      </c>
      <c r="F7659">
        <v>28205</v>
      </c>
      <c r="G7659">
        <v>35.2294847</v>
      </c>
      <c r="H7659">
        <v>-80.802353199999999</v>
      </c>
      <c r="I7659">
        <v>4</v>
      </c>
      <c r="J7659">
        <v>5</v>
      </c>
      <c r="K7659">
        <v>1</v>
      </c>
      <c r="L7659" t="s">
        <v>58</v>
      </c>
    </row>
    <row r="7660" spans="1:12" x14ac:dyDescent="0.2">
      <c r="A7660" t="s">
        <v>26055</v>
      </c>
      <c r="B7660" t="s">
        <v>26056</v>
      </c>
      <c r="C7660" t="s">
        <v>26057</v>
      </c>
      <c r="D7660" t="s">
        <v>21</v>
      </c>
      <c r="E7660" t="s">
        <v>16</v>
      </c>
      <c r="F7660">
        <v>28205</v>
      </c>
      <c r="G7660">
        <v>35.208333000000003</v>
      </c>
      <c r="H7660">
        <v>-80.777758000000006</v>
      </c>
      <c r="I7660">
        <v>4.5</v>
      </c>
      <c r="J7660">
        <v>4</v>
      </c>
      <c r="K7660">
        <v>1</v>
      </c>
      <c r="L7660" t="s">
        <v>58</v>
      </c>
    </row>
    <row r="7661" spans="1:12" x14ac:dyDescent="0.2">
      <c r="A7661" t="s">
        <v>26058</v>
      </c>
      <c r="B7661" t="s">
        <v>26059</v>
      </c>
      <c r="C7661" t="s">
        <v>26060</v>
      </c>
      <c r="D7661" t="s">
        <v>21</v>
      </c>
      <c r="E7661" t="s">
        <v>16</v>
      </c>
      <c r="F7661">
        <v>28216</v>
      </c>
      <c r="G7661">
        <v>35.346150999999999</v>
      </c>
      <c r="H7661">
        <v>-80.853333000000006</v>
      </c>
      <c r="I7661">
        <v>4.5</v>
      </c>
      <c r="J7661">
        <v>13</v>
      </c>
      <c r="K7661">
        <v>1</v>
      </c>
      <c r="L7661" t="s">
        <v>6778</v>
      </c>
    </row>
    <row r="7662" spans="1:12" x14ac:dyDescent="0.2">
      <c r="A7662" t="s">
        <v>26061</v>
      </c>
      <c r="B7662" t="s">
        <v>26062</v>
      </c>
      <c r="C7662" t="s">
        <v>26063</v>
      </c>
      <c r="D7662" t="s">
        <v>21</v>
      </c>
      <c r="E7662" t="s">
        <v>16</v>
      </c>
      <c r="F7662">
        <v>28204</v>
      </c>
      <c r="G7662">
        <v>35.220151899999998</v>
      </c>
      <c r="H7662">
        <v>-80.817965599999994</v>
      </c>
      <c r="I7662">
        <v>3</v>
      </c>
      <c r="J7662">
        <v>24</v>
      </c>
      <c r="K7662">
        <v>1</v>
      </c>
      <c r="L7662" t="s">
        <v>901</v>
      </c>
    </row>
    <row r="7663" spans="1:12" x14ac:dyDescent="0.2">
      <c r="A7663" t="s">
        <v>26064</v>
      </c>
      <c r="B7663" t="s">
        <v>26065</v>
      </c>
      <c r="C7663" t="s">
        <v>26066</v>
      </c>
      <c r="D7663" t="s">
        <v>21</v>
      </c>
      <c r="E7663" t="s">
        <v>16</v>
      </c>
      <c r="F7663">
        <v>28210</v>
      </c>
      <c r="G7663">
        <v>35.148441200000001</v>
      </c>
      <c r="H7663">
        <v>-80.826498999999998</v>
      </c>
      <c r="I7663">
        <v>2</v>
      </c>
      <c r="J7663">
        <v>5</v>
      </c>
      <c r="K7663">
        <v>0</v>
      </c>
      <c r="L7663" t="s">
        <v>14119</v>
      </c>
    </row>
    <row r="7664" spans="1:12" x14ac:dyDescent="0.2">
      <c r="A7664" t="s">
        <v>26067</v>
      </c>
      <c r="B7664" t="s">
        <v>5014</v>
      </c>
      <c r="C7664" t="s">
        <v>26068</v>
      </c>
      <c r="D7664" t="s">
        <v>21</v>
      </c>
      <c r="E7664" t="s">
        <v>16</v>
      </c>
      <c r="F7664">
        <v>28262</v>
      </c>
      <c r="G7664">
        <v>35.316171799999999</v>
      </c>
      <c r="H7664">
        <v>-80.700043100000002</v>
      </c>
      <c r="I7664">
        <v>2.5</v>
      </c>
      <c r="J7664">
        <v>23</v>
      </c>
      <c r="K7664">
        <v>1</v>
      </c>
      <c r="L7664" t="s">
        <v>2406</v>
      </c>
    </row>
    <row r="7665" spans="1:12" x14ac:dyDescent="0.2">
      <c r="A7665" t="s">
        <v>26069</v>
      </c>
      <c r="B7665" t="s">
        <v>1190</v>
      </c>
      <c r="C7665" t="s">
        <v>26070</v>
      </c>
      <c r="D7665" t="s">
        <v>21</v>
      </c>
      <c r="E7665" t="s">
        <v>16</v>
      </c>
      <c r="F7665">
        <v>28277</v>
      </c>
      <c r="G7665">
        <v>35.053316799999997</v>
      </c>
      <c r="H7665">
        <v>-80.770635400000003</v>
      </c>
      <c r="I7665">
        <v>3</v>
      </c>
      <c r="J7665">
        <v>4</v>
      </c>
      <c r="K7665">
        <v>0</v>
      </c>
      <c r="L7665" t="s">
        <v>159</v>
      </c>
    </row>
    <row r="7666" spans="1:12" x14ac:dyDescent="0.2">
      <c r="A7666" t="s">
        <v>26071</v>
      </c>
      <c r="B7666" t="s">
        <v>1093</v>
      </c>
      <c r="C7666" t="s">
        <v>26072</v>
      </c>
      <c r="D7666" t="s">
        <v>21</v>
      </c>
      <c r="E7666" t="s">
        <v>16</v>
      </c>
      <c r="F7666">
        <v>28202</v>
      </c>
      <c r="G7666">
        <v>35.224688200000003</v>
      </c>
      <c r="H7666">
        <v>-80.840633299999993</v>
      </c>
      <c r="I7666">
        <v>2</v>
      </c>
      <c r="J7666">
        <v>6</v>
      </c>
      <c r="K7666">
        <v>1</v>
      </c>
      <c r="L7666" t="s">
        <v>8703</v>
      </c>
    </row>
    <row r="7667" spans="1:12" x14ac:dyDescent="0.2">
      <c r="A7667" t="s">
        <v>26073</v>
      </c>
      <c r="B7667" t="s">
        <v>26074</v>
      </c>
      <c r="C7667" t="s">
        <v>26075</v>
      </c>
      <c r="D7667" t="s">
        <v>21</v>
      </c>
      <c r="E7667" t="s">
        <v>16</v>
      </c>
      <c r="F7667">
        <v>28210</v>
      </c>
      <c r="G7667">
        <v>35.148024100000001</v>
      </c>
      <c r="H7667">
        <v>-80.833323399999998</v>
      </c>
      <c r="I7667">
        <v>3</v>
      </c>
      <c r="J7667">
        <v>111</v>
      </c>
      <c r="K7667">
        <v>1</v>
      </c>
      <c r="L7667" t="s">
        <v>17048</v>
      </c>
    </row>
    <row r="7668" spans="1:12" x14ac:dyDescent="0.2">
      <c r="A7668" t="s">
        <v>26076</v>
      </c>
      <c r="B7668" t="s">
        <v>26077</v>
      </c>
      <c r="C7668" t="s">
        <v>26078</v>
      </c>
      <c r="D7668" t="s">
        <v>39</v>
      </c>
      <c r="E7668" t="s">
        <v>16</v>
      </c>
      <c r="F7668">
        <v>28027</v>
      </c>
      <c r="G7668">
        <v>35.422108999999999</v>
      </c>
      <c r="H7668">
        <v>-80.614478000000005</v>
      </c>
      <c r="I7668">
        <v>4</v>
      </c>
      <c r="J7668">
        <v>16</v>
      </c>
      <c r="K7668">
        <v>1</v>
      </c>
      <c r="L7668" t="s">
        <v>26079</v>
      </c>
    </row>
    <row r="7669" spans="1:12" x14ac:dyDescent="0.2">
      <c r="A7669" t="s">
        <v>26080</v>
      </c>
      <c r="B7669" t="s">
        <v>26081</v>
      </c>
      <c r="C7669" t="s">
        <v>26082</v>
      </c>
      <c r="D7669" t="s">
        <v>21</v>
      </c>
      <c r="E7669" t="s">
        <v>16</v>
      </c>
      <c r="F7669">
        <v>28210</v>
      </c>
      <c r="G7669">
        <v>35.150547400000001</v>
      </c>
      <c r="H7669">
        <v>-80.841264699999996</v>
      </c>
      <c r="I7669">
        <v>2.5</v>
      </c>
      <c r="J7669">
        <v>3</v>
      </c>
      <c r="K7669">
        <v>0</v>
      </c>
      <c r="L7669" t="s">
        <v>26083</v>
      </c>
    </row>
    <row r="7670" spans="1:12" x14ac:dyDescent="0.2">
      <c r="A7670" t="s">
        <v>26084</v>
      </c>
      <c r="B7670" t="s">
        <v>26085</v>
      </c>
      <c r="C7670" t="s">
        <v>26086</v>
      </c>
      <c r="D7670" t="s">
        <v>21</v>
      </c>
      <c r="E7670" t="s">
        <v>16</v>
      </c>
      <c r="F7670">
        <v>28203</v>
      </c>
      <c r="G7670">
        <v>35.196899899999998</v>
      </c>
      <c r="H7670">
        <v>-80.839430800000002</v>
      </c>
      <c r="I7670">
        <v>4</v>
      </c>
      <c r="J7670">
        <v>4</v>
      </c>
      <c r="K7670">
        <v>1</v>
      </c>
      <c r="L7670" t="s">
        <v>26087</v>
      </c>
    </row>
    <row r="7671" spans="1:12" x14ac:dyDescent="0.2">
      <c r="A7671" t="s">
        <v>26088</v>
      </c>
      <c r="B7671" t="s">
        <v>26089</v>
      </c>
      <c r="C7671" t="s">
        <v>26090</v>
      </c>
      <c r="D7671" t="s">
        <v>21</v>
      </c>
      <c r="E7671" t="s">
        <v>16</v>
      </c>
      <c r="F7671">
        <v>28211</v>
      </c>
      <c r="G7671">
        <v>35.175325006400001</v>
      </c>
      <c r="H7671">
        <v>-80.800727235300002</v>
      </c>
      <c r="I7671">
        <v>4</v>
      </c>
      <c r="J7671">
        <v>19</v>
      </c>
      <c r="K7671">
        <v>1</v>
      </c>
      <c r="L7671" t="s">
        <v>26091</v>
      </c>
    </row>
    <row r="7672" spans="1:12" x14ac:dyDescent="0.2">
      <c r="A7672" t="s">
        <v>26092</v>
      </c>
      <c r="B7672" t="s">
        <v>26093</v>
      </c>
      <c r="C7672" t="s">
        <v>26094</v>
      </c>
      <c r="D7672" t="s">
        <v>135</v>
      </c>
      <c r="E7672" t="s">
        <v>16</v>
      </c>
      <c r="F7672">
        <v>28105</v>
      </c>
      <c r="G7672">
        <v>35.120901199999999</v>
      </c>
      <c r="H7672">
        <v>-80.701060699999999</v>
      </c>
      <c r="I7672">
        <v>2.5</v>
      </c>
      <c r="J7672">
        <v>3</v>
      </c>
      <c r="K7672">
        <v>0</v>
      </c>
      <c r="L7672" t="s">
        <v>26095</v>
      </c>
    </row>
    <row r="7673" spans="1:12" x14ac:dyDescent="0.2">
      <c r="A7673" t="s">
        <v>26096</v>
      </c>
      <c r="B7673" t="s">
        <v>26097</v>
      </c>
      <c r="C7673" t="s">
        <v>26098</v>
      </c>
      <c r="D7673" t="s">
        <v>21</v>
      </c>
      <c r="E7673" t="s">
        <v>16</v>
      </c>
      <c r="F7673">
        <v>28214</v>
      </c>
      <c r="G7673">
        <v>35.255357610399997</v>
      </c>
      <c r="H7673">
        <v>-80.9878393571</v>
      </c>
      <c r="I7673">
        <v>1</v>
      </c>
      <c r="J7673">
        <v>3</v>
      </c>
      <c r="K7673">
        <v>1</v>
      </c>
      <c r="L7673" t="s">
        <v>26099</v>
      </c>
    </row>
    <row r="7674" spans="1:12" x14ac:dyDescent="0.2">
      <c r="A7674" t="s">
        <v>26100</v>
      </c>
      <c r="B7674" t="s">
        <v>26101</v>
      </c>
      <c r="C7674" t="s">
        <v>26102</v>
      </c>
      <c r="D7674" t="s">
        <v>21</v>
      </c>
      <c r="E7674" t="s">
        <v>16</v>
      </c>
      <c r="F7674">
        <v>28277</v>
      </c>
      <c r="G7674">
        <v>35.057645000000001</v>
      </c>
      <c r="H7674">
        <v>-80.811875000000001</v>
      </c>
      <c r="I7674">
        <v>2.5</v>
      </c>
      <c r="J7674">
        <v>26</v>
      </c>
      <c r="K7674">
        <v>1</v>
      </c>
      <c r="L7674" t="s">
        <v>26103</v>
      </c>
    </row>
    <row r="7675" spans="1:12" x14ac:dyDescent="0.2">
      <c r="A7675" t="s">
        <v>26104</v>
      </c>
      <c r="B7675" t="s">
        <v>3928</v>
      </c>
      <c r="C7675" t="s">
        <v>26105</v>
      </c>
      <c r="D7675" t="s">
        <v>21</v>
      </c>
      <c r="E7675" t="s">
        <v>16</v>
      </c>
      <c r="F7675">
        <v>28278</v>
      </c>
      <c r="G7675">
        <v>35.102203000000003</v>
      </c>
      <c r="H7675">
        <v>-80.993223299999997</v>
      </c>
      <c r="I7675">
        <v>3.5</v>
      </c>
      <c r="J7675">
        <v>3</v>
      </c>
      <c r="K7675">
        <v>1</v>
      </c>
      <c r="L7675" t="s">
        <v>26106</v>
      </c>
    </row>
    <row r="7676" spans="1:12" x14ac:dyDescent="0.2">
      <c r="A7676" t="e">
        <f>-JkxHGA3nBASzwYdBDAiow</f>
        <v>#NAME?</v>
      </c>
      <c r="B7676" t="s">
        <v>5886</v>
      </c>
      <c r="C7676" t="s">
        <v>4244</v>
      </c>
      <c r="D7676" t="s">
        <v>15</v>
      </c>
      <c r="E7676" t="s">
        <v>16</v>
      </c>
      <c r="F7676">
        <v>28031</v>
      </c>
      <c r="G7676">
        <v>35.485702000000003</v>
      </c>
      <c r="H7676">
        <v>-80.878407999999993</v>
      </c>
      <c r="I7676">
        <v>2.5</v>
      </c>
      <c r="J7676">
        <v>33</v>
      </c>
      <c r="K7676">
        <v>1</v>
      </c>
      <c r="L7676" t="s">
        <v>26107</v>
      </c>
    </row>
    <row r="7677" spans="1:12" x14ac:dyDescent="0.2">
      <c r="A7677" t="s">
        <v>26108</v>
      </c>
      <c r="B7677" t="s">
        <v>26109</v>
      </c>
      <c r="C7677" t="s">
        <v>26110</v>
      </c>
      <c r="D7677" t="s">
        <v>39</v>
      </c>
      <c r="E7677" t="s">
        <v>16</v>
      </c>
      <c r="F7677">
        <v>28025</v>
      </c>
      <c r="G7677">
        <v>35.381351500000001</v>
      </c>
      <c r="H7677">
        <v>-80.581555800000004</v>
      </c>
      <c r="I7677">
        <v>3.5</v>
      </c>
      <c r="J7677">
        <v>3</v>
      </c>
      <c r="K7677">
        <v>0</v>
      </c>
      <c r="L7677" t="s">
        <v>6288</v>
      </c>
    </row>
    <row r="7678" spans="1:12" x14ac:dyDescent="0.2">
      <c r="A7678" t="s">
        <v>26111</v>
      </c>
      <c r="B7678" t="s">
        <v>26112</v>
      </c>
      <c r="C7678" t="s">
        <v>14767</v>
      </c>
      <c r="D7678" t="s">
        <v>26</v>
      </c>
      <c r="E7678" t="s">
        <v>16</v>
      </c>
      <c r="F7678">
        <v>28078</v>
      </c>
      <c r="G7678">
        <v>35.406449500000001</v>
      </c>
      <c r="H7678">
        <v>-80.860178700000006</v>
      </c>
      <c r="I7678">
        <v>2</v>
      </c>
      <c r="J7678">
        <v>33</v>
      </c>
      <c r="K7678">
        <v>1</v>
      </c>
      <c r="L7678" t="s">
        <v>26113</v>
      </c>
    </row>
    <row r="7679" spans="1:12" x14ac:dyDescent="0.2">
      <c r="A7679" t="s">
        <v>26114</v>
      </c>
      <c r="B7679" t="s">
        <v>4331</v>
      </c>
      <c r="C7679" t="s">
        <v>2160</v>
      </c>
      <c r="D7679" t="s">
        <v>295</v>
      </c>
      <c r="E7679" t="s">
        <v>16</v>
      </c>
      <c r="F7679">
        <v>28134</v>
      </c>
      <c r="G7679">
        <v>35.082436999999999</v>
      </c>
      <c r="H7679">
        <v>-80.877014000000003</v>
      </c>
      <c r="I7679">
        <v>4</v>
      </c>
      <c r="J7679">
        <v>7</v>
      </c>
      <c r="K7679">
        <v>1</v>
      </c>
      <c r="L7679" t="s">
        <v>1014</v>
      </c>
    </row>
    <row r="7680" spans="1:12" x14ac:dyDescent="0.2">
      <c r="A7680" t="s">
        <v>26115</v>
      </c>
      <c r="B7680" t="s">
        <v>26116</v>
      </c>
      <c r="C7680" t="s">
        <v>26117</v>
      </c>
      <c r="D7680" t="s">
        <v>30</v>
      </c>
      <c r="E7680" t="s">
        <v>16</v>
      </c>
      <c r="F7680">
        <v>28056</v>
      </c>
      <c r="G7680">
        <v>35.257217699999998</v>
      </c>
      <c r="H7680">
        <v>-81.114060899999998</v>
      </c>
      <c r="I7680">
        <v>3</v>
      </c>
      <c r="J7680">
        <v>12</v>
      </c>
      <c r="K7680">
        <v>1</v>
      </c>
      <c r="L7680" t="s">
        <v>1771</v>
      </c>
    </row>
    <row r="7681" spans="1:12" x14ac:dyDescent="0.2">
      <c r="A7681" t="s">
        <v>26118</v>
      </c>
      <c r="B7681" t="s">
        <v>26119</v>
      </c>
      <c r="C7681" t="s">
        <v>26120</v>
      </c>
      <c r="D7681" t="s">
        <v>21</v>
      </c>
      <c r="E7681" t="s">
        <v>16</v>
      </c>
      <c r="F7681">
        <v>28203</v>
      </c>
      <c r="G7681">
        <v>35.211082599999997</v>
      </c>
      <c r="H7681">
        <v>-80.8610434</v>
      </c>
      <c r="I7681">
        <v>4</v>
      </c>
      <c r="J7681">
        <v>629</v>
      </c>
      <c r="K7681">
        <v>1</v>
      </c>
      <c r="L7681" t="s">
        <v>26121</v>
      </c>
    </row>
    <row r="7682" spans="1:12" x14ac:dyDescent="0.2">
      <c r="A7682" t="s">
        <v>26122</v>
      </c>
      <c r="B7682" t="s">
        <v>12006</v>
      </c>
      <c r="C7682" t="s">
        <v>26123</v>
      </c>
      <c r="D7682" t="s">
        <v>39</v>
      </c>
      <c r="E7682" t="s">
        <v>16</v>
      </c>
      <c r="F7682">
        <v>28027</v>
      </c>
      <c r="G7682">
        <v>35.373451702399997</v>
      </c>
      <c r="H7682">
        <v>-80.722656771499999</v>
      </c>
      <c r="I7682">
        <v>3</v>
      </c>
      <c r="J7682">
        <v>50</v>
      </c>
      <c r="K7682">
        <v>0</v>
      </c>
      <c r="L7682" t="s">
        <v>26124</v>
      </c>
    </row>
    <row r="7683" spans="1:12" x14ac:dyDescent="0.2">
      <c r="A7683" t="s">
        <v>26125</v>
      </c>
      <c r="B7683" t="s">
        <v>6805</v>
      </c>
      <c r="C7683" t="s">
        <v>26126</v>
      </c>
      <c r="D7683" t="s">
        <v>295</v>
      </c>
      <c r="E7683" t="s">
        <v>16</v>
      </c>
      <c r="F7683">
        <v>28134</v>
      </c>
      <c r="G7683">
        <v>35.085518044600001</v>
      </c>
      <c r="H7683">
        <v>-80.885833967500005</v>
      </c>
      <c r="I7683">
        <v>2.5</v>
      </c>
      <c r="J7683">
        <v>6</v>
      </c>
      <c r="K7683">
        <v>0</v>
      </c>
      <c r="L7683" t="s">
        <v>26127</v>
      </c>
    </row>
    <row r="7684" spans="1:12" x14ac:dyDescent="0.2">
      <c r="A7684" t="s">
        <v>26128</v>
      </c>
      <c r="B7684" t="s">
        <v>26129</v>
      </c>
      <c r="C7684" t="s">
        <v>26130</v>
      </c>
      <c r="D7684" t="s">
        <v>21</v>
      </c>
      <c r="E7684" t="s">
        <v>16</v>
      </c>
      <c r="F7684">
        <v>28278</v>
      </c>
      <c r="G7684">
        <v>35.178687400000001</v>
      </c>
      <c r="H7684">
        <v>-80.995987600000007</v>
      </c>
      <c r="I7684">
        <v>5</v>
      </c>
      <c r="J7684">
        <v>3</v>
      </c>
      <c r="K7684">
        <v>1</v>
      </c>
      <c r="L7684" t="s">
        <v>26131</v>
      </c>
    </row>
    <row r="7685" spans="1:12" x14ac:dyDescent="0.2">
      <c r="A7685" t="s">
        <v>26132</v>
      </c>
      <c r="B7685" t="s">
        <v>641</v>
      </c>
      <c r="C7685" t="s">
        <v>26133</v>
      </c>
      <c r="D7685" t="s">
        <v>21</v>
      </c>
      <c r="E7685" t="s">
        <v>16</v>
      </c>
      <c r="F7685">
        <v>28210</v>
      </c>
      <c r="G7685">
        <v>35.115755388700002</v>
      </c>
      <c r="H7685">
        <v>-80.856975763999998</v>
      </c>
      <c r="I7685">
        <v>1.5</v>
      </c>
      <c r="J7685">
        <v>31</v>
      </c>
      <c r="K7685">
        <v>1</v>
      </c>
      <c r="L7685" t="s">
        <v>26134</v>
      </c>
    </row>
    <row r="7686" spans="1:12" x14ac:dyDescent="0.2">
      <c r="A7686" t="s">
        <v>26135</v>
      </c>
      <c r="B7686" t="s">
        <v>2075</v>
      </c>
      <c r="C7686" t="s">
        <v>14045</v>
      </c>
      <c r="D7686" t="s">
        <v>21</v>
      </c>
      <c r="E7686" t="s">
        <v>16</v>
      </c>
      <c r="F7686">
        <v>28213</v>
      </c>
      <c r="G7686">
        <v>35.262563</v>
      </c>
      <c r="H7686">
        <v>-80.773150000000001</v>
      </c>
      <c r="I7686">
        <v>2.5</v>
      </c>
      <c r="J7686">
        <v>7</v>
      </c>
      <c r="K7686">
        <v>1</v>
      </c>
      <c r="L7686" t="s">
        <v>1453</v>
      </c>
    </row>
    <row r="7687" spans="1:12" x14ac:dyDescent="0.2">
      <c r="A7687" t="s">
        <v>26136</v>
      </c>
      <c r="B7687" t="s">
        <v>26137</v>
      </c>
      <c r="C7687" t="s">
        <v>9837</v>
      </c>
      <c r="D7687" t="s">
        <v>21</v>
      </c>
      <c r="E7687" t="s">
        <v>16</v>
      </c>
      <c r="F7687">
        <v>28262</v>
      </c>
      <c r="G7687">
        <v>35.294931800000001</v>
      </c>
      <c r="H7687">
        <v>-80.747481500000006</v>
      </c>
      <c r="I7687">
        <v>3</v>
      </c>
      <c r="J7687">
        <v>151</v>
      </c>
      <c r="K7687">
        <v>1</v>
      </c>
      <c r="L7687" t="s">
        <v>9565</v>
      </c>
    </row>
    <row r="7688" spans="1:12" x14ac:dyDescent="0.2">
      <c r="A7688" t="s">
        <v>26138</v>
      </c>
      <c r="B7688" t="s">
        <v>26139</v>
      </c>
      <c r="C7688" t="s">
        <v>26140</v>
      </c>
      <c r="D7688" t="s">
        <v>39</v>
      </c>
      <c r="E7688" t="s">
        <v>16</v>
      </c>
      <c r="F7688">
        <v>28025</v>
      </c>
      <c r="G7688">
        <v>35.410283</v>
      </c>
      <c r="H7688">
        <v>-80.580536199999997</v>
      </c>
      <c r="I7688">
        <v>4.5</v>
      </c>
      <c r="J7688">
        <v>28</v>
      </c>
      <c r="K7688">
        <v>1</v>
      </c>
      <c r="L7688" t="s">
        <v>26141</v>
      </c>
    </row>
    <row r="7689" spans="1:12" x14ac:dyDescent="0.2">
      <c r="A7689" t="s">
        <v>26142</v>
      </c>
      <c r="B7689" t="s">
        <v>26143</v>
      </c>
      <c r="C7689" t="s">
        <v>26144</v>
      </c>
      <c r="D7689" t="s">
        <v>21</v>
      </c>
      <c r="E7689" t="s">
        <v>16</v>
      </c>
      <c r="F7689">
        <v>28269</v>
      </c>
      <c r="G7689">
        <v>35.342475700000001</v>
      </c>
      <c r="H7689">
        <v>-80.770675800000006</v>
      </c>
      <c r="I7689">
        <v>3.5</v>
      </c>
      <c r="J7689">
        <v>77</v>
      </c>
      <c r="K7689">
        <v>0</v>
      </c>
      <c r="L7689" t="s">
        <v>26145</v>
      </c>
    </row>
    <row r="7690" spans="1:12" x14ac:dyDescent="0.2">
      <c r="A7690" t="s">
        <v>26146</v>
      </c>
      <c r="B7690" t="s">
        <v>26147</v>
      </c>
      <c r="C7690" t="s">
        <v>24978</v>
      </c>
      <c r="D7690" t="s">
        <v>21</v>
      </c>
      <c r="E7690" t="s">
        <v>16</v>
      </c>
      <c r="F7690">
        <v>28277</v>
      </c>
      <c r="G7690">
        <v>35.056497</v>
      </c>
      <c r="H7690">
        <v>-80.848193499999994</v>
      </c>
      <c r="I7690">
        <v>4</v>
      </c>
      <c r="J7690">
        <v>123</v>
      </c>
      <c r="K7690">
        <v>1</v>
      </c>
      <c r="L7690" t="s">
        <v>26148</v>
      </c>
    </row>
    <row r="7691" spans="1:12" x14ac:dyDescent="0.2">
      <c r="A7691" t="s">
        <v>26149</v>
      </c>
      <c r="B7691" t="s">
        <v>2666</v>
      </c>
      <c r="C7691" t="s">
        <v>26150</v>
      </c>
      <c r="D7691" t="s">
        <v>39</v>
      </c>
      <c r="E7691" t="s">
        <v>16</v>
      </c>
      <c r="F7691">
        <v>28027</v>
      </c>
      <c r="G7691">
        <v>35.369726999999997</v>
      </c>
      <c r="H7691">
        <v>-80.724614000000003</v>
      </c>
      <c r="I7691">
        <v>3</v>
      </c>
      <c r="J7691">
        <v>4</v>
      </c>
      <c r="K7691">
        <v>1</v>
      </c>
      <c r="L7691" t="s">
        <v>26151</v>
      </c>
    </row>
    <row r="7692" spans="1:12" x14ac:dyDescent="0.2">
      <c r="A7692" t="s">
        <v>26152</v>
      </c>
      <c r="B7692" t="s">
        <v>5107</v>
      </c>
      <c r="C7692" t="s">
        <v>26153</v>
      </c>
      <c r="D7692" t="s">
        <v>21</v>
      </c>
      <c r="E7692" t="s">
        <v>16</v>
      </c>
      <c r="F7692">
        <v>28277</v>
      </c>
      <c r="G7692">
        <v>35.0524851367</v>
      </c>
      <c r="H7692">
        <v>-80.768739409399998</v>
      </c>
      <c r="I7692">
        <v>3.5</v>
      </c>
      <c r="J7692">
        <v>30</v>
      </c>
      <c r="K7692">
        <v>1</v>
      </c>
      <c r="L7692" t="s">
        <v>25346</v>
      </c>
    </row>
    <row r="7693" spans="1:12" x14ac:dyDescent="0.2">
      <c r="A7693" t="s">
        <v>26154</v>
      </c>
      <c r="B7693" t="s">
        <v>26155</v>
      </c>
      <c r="C7693" t="s">
        <v>26156</v>
      </c>
      <c r="D7693" t="s">
        <v>21</v>
      </c>
      <c r="E7693" t="s">
        <v>16</v>
      </c>
      <c r="F7693">
        <v>28209</v>
      </c>
      <c r="G7693">
        <v>35.170284700000003</v>
      </c>
      <c r="H7693">
        <v>-80.850038999999995</v>
      </c>
      <c r="I7693">
        <v>3</v>
      </c>
      <c r="J7693">
        <v>171</v>
      </c>
      <c r="K7693">
        <v>1</v>
      </c>
      <c r="L7693" t="s">
        <v>26157</v>
      </c>
    </row>
    <row r="7694" spans="1:12" x14ac:dyDescent="0.2">
      <c r="A7694" t="s">
        <v>26158</v>
      </c>
      <c r="B7694" t="s">
        <v>26159</v>
      </c>
      <c r="C7694" t="s">
        <v>26160</v>
      </c>
      <c r="D7694" t="s">
        <v>21</v>
      </c>
      <c r="E7694" t="s">
        <v>16</v>
      </c>
      <c r="F7694">
        <v>28273</v>
      </c>
      <c r="G7694">
        <v>35.118069414099999</v>
      </c>
      <c r="H7694">
        <v>-80.9147096019</v>
      </c>
      <c r="I7694">
        <v>2.5</v>
      </c>
      <c r="J7694">
        <v>21</v>
      </c>
      <c r="K7694">
        <v>1</v>
      </c>
      <c r="L7694" t="s">
        <v>26161</v>
      </c>
    </row>
    <row r="7695" spans="1:12" x14ac:dyDescent="0.2">
      <c r="A7695" t="s">
        <v>26162</v>
      </c>
      <c r="B7695" t="s">
        <v>612</v>
      </c>
      <c r="C7695" t="s">
        <v>26163</v>
      </c>
      <c r="D7695" t="s">
        <v>21</v>
      </c>
      <c r="E7695" t="s">
        <v>16</v>
      </c>
      <c r="F7695">
        <v>28215</v>
      </c>
      <c r="G7695">
        <v>35.223649999999999</v>
      </c>
      <c r="H7695">
        <v>-80.725650000000002</v>
      </c>
      <c r="I7695">
        <v>3</v>
      </c>
      <c r="J7695">
        <v>6</v>
      </c>
      <c r="K7695">
        <v>1</v>
      </c>
      <c r="L7695" t="s">
        <v>26164</v>
      </c>
    </row>
    <row r="7696" spans="1:12" x14ac:dyDescent="0.2">
      <c r="A7696" t="s">
        <v>26165</v>
      </c>
      <c r="B7696" t="s">
        <v>26166</v>
      </c>
      <c r="C7696" t="s">
        <v>26167</v>
      </c>
      <c r="D7696" t="s">
        <v>21</v>
      </c>
      <c r="E7696" t="s">
        <v>16</v>
      </c>
      <c r="F7696">
        <v>28217</v>
      </c>
      <c r="G7696">
        <v>35.194162329299999</v>
      </c>
      <c r="H7696">
        <v>-80.876267847400001</v>
      </c>
      <c r="I7696">
        <v>3.5</v>
      </c>
      <c r="J7696">
        <v>10</v>
      </c>
      <c r="K7696">
        <v>0</v>
      </c>
      <c r="L7696" t="s">
        <v>26168</v>
      </c>
    </row>
    <row r="7697" spans="1:12" x14ac:dyDescent="0.2">
      <c r="A7697" t="s">
        <v>26169</v>
      </c>
      <c r="B7697" t="s">
        <v>26170</v>
      </c>
      <c r="C7697" t="s">
        <v>26171</v>
      </c>
      <c r="D7697" t="s">
        <v>21</v>
      </c>
      <c r="E7697" t="s">
        <v>16</v>
      </c>
      <c r="F7697">
        <v>28209</v>
      </c>
      <c r="G7697">
        <v>35.183647000000001</v>
      </c>
      <c r="H7697">
        <v>-80.876299000000003</v>
      </c>
      <c r="I7697">
        <v>5</v>
      </c>
      <c r="J7697">
        <v>4</v>
      </c>
      <c r="K7697">
        <v>1</v>
      </c>
      <c r="L7697" t="s">
        <v>26172</v>
      </c>
    </row>
    <row r="7698" spans="1:12" x14ac:dyDescent="0.2">
      <c r="A7698" t="s">
        <v>26173</v>
      </c>
      <c r="B7698" t="s">
        <v>15482</v>
      </c>
      <c r="C7698" t="s">
        <v>26174</v>
      </c>
      <c r="D7698" t="s">
        <v>21</v>
      </c>
      <c r="E7698" t="s">
        <v>16</v>
      </c>
      <c r="F7698">
        <v>28217</v>
      </c>
      <c r="G7698">
        <v>35.163901084099997</v>
      </c>
      <c r="H7698">
        <v>-80.884303450600001</v>
      </c>
      <c r="I7698">
        <v>2.5</v>
      </c>
      <c r="J7698">
        <v>7</v>
      </c>
      <c r="K7698">
        <v>1</v>
      </c>
      <c r="L7698" t="s">
        <v>26175</v>
      </c>
    </row>
    <row r="7699" spans="1:12" x14ac:dyDescent="0.2">
      <c r="A7699" t="s">
        <v>26176</v>
      </c>
      <c r="B7699" t="s">
        <v>26177</v>
      </c>
      <c r="C7699" t="s">
        <v>26178</v>
      </c>
      <c r="D7699" t="s">
        <v>21</v>
      </c>
      <c r="E7699" t="s">
        <v>16</v>
      </c>
      <c r="F7699">
        <v>28205</v>
      </c>
      <c r="G7699">
        <v>35.245423099999996</v>
      </c>
      <c r="H7699">
        <v>-80.809440199999997</v>
      </c>
      <c r="I7699">
        <v>4</v>
      </c>
      <c r="J7699">
        <v>367</v>
      </c>
      <c r="K7699">
        <v>1</v>
      </c>
      <c r="L7699" t="s">
        <v>26179</v>
      </c>
    </row>
    <row r="7700" spans="1:12" x14ac:dyDescent="0.2">
      <c r="A7700" t="s">
        <v>26180</v>
      </c>
      <c r="B7700" t="s">
        <v>26181</v>
      </c>
      <c r="C7700" t="s">
        <v>16013</v>
      </c>
      <c r="D7700" t="s">
        <v>456</v>
      </c>
      <c r="E7700" t="s">
        <v>16</v>
      </c>
      <c r="F7700">
        <v>28012</v>
      </c>
      <c r="G7700">
        <v>35.244153484500004</v>
      </c>
      <c r="H7700">
        <v>-81.037807590499995</v>
      </c>
      <c r="I7700">
        <v>3.5</v>
      </c>
      <c r="J7700">
        <v>7</v>
      </c>
      <c r="K7700">
        <v>1</v>
      </c>
      <c r="L7700" t="s">
        <v>26182</v>
      </c>
    </row>
    <row r="7701" spans="1:12" x14ac:dyDescent="0.2">
      <c r="A7701" t="s">
        <v>26183</v>
      </c>
      <c r="B7701" t="s">
        <v>23261</v>
      </c>
      <c r="C7701" t="s">
        <v>26184</v>
      </c>
      <c r="D7701" t="s">
        <v>21</v>
      </c>
      <c r="E7701" t="s">
        <v>16</v>
      </c>
      <c r="F7701">
        <v>28226</v>
      </c>
      <c r="G7701">
        <v>35.088183999999998</v>
      </c>
      <c r="H7701">
        <v>-80.851089000000002</v>
      </c>
      <c r="I7701">
        <v>3</v>
      </c>
      <c r="J7701">
        <v>111</v>
      </c>
      <c r="K7701">
        <v>1</v>
      </c>
      <c r="L7701" t="s">
        <v>26185</v>
      </c>
    </row>
    <row r="7702" spans="1:12" x14ac:dyDescent="0.2">
      <c r="A7702" t="s">
        <v>26186</v>
      </c>
      <c r="B7702" t="s">
        <v>11162</v>
      </c>
      <c r="C7702" t="s">
        <v>26187</v>
      </c>
      <c r="D7702" t="s">
        <v>21</v>
      </c>
      <c r="E7702" t="s">
        <v>16</v>
      </c>
      <c r="F7702">
        <v>28216</v>
      </c>
      <c r="G7702">
        <v>35.241138970900003</v>
      </c>
      <c r="H7702">
        <v>-80.858292953100005</v>
      </c>
      <c r="I7702">
        <v>5</v>
      </c>
      <c r="J7702">
        <v>3</v>
      </c>
      <c r="K7702">
        <v>1</v>
      </c>
      <c r="L7702" t="s">
        <v>26188</v>
      </c>
    </row>
    <row r="7703" spans="1:12" x14ac:dyDescent="0.2">
      <c r="A7703" t="s">
        <v>26189</v>
      </c>
      <c r="B7703" t="s">
        <v>18723</v>
      </c>
      <c r="C7703" t="s">
        <v>26190</v>
      </c>
      <c r="D7703" t="s">
        <v>21</v>
      </c>
      <c r="E7703" t="s">
        <v>16</v>
      </c>
      <c r="F7703">
        <v>28211</v>
      </c>
      <c r="G7703">
        <v>35.147659900000001</v>
      </c>
      <c r="H7703">
        <v>-80.823896700000006</v>
      </c>
      <c r="I7703">
        <v>3</v>
      </c>
      <c r="J7703">
        <v>18</v>
      </c>
      <c r="K7703">
        <v>1</v>
      </c>
      <c r="L7703" t="s">
        <v>26191</v>
      </c>
    </row>
    <row r="7704" spans="1:12" x14ac:dyDescent="0.2">
      <c r="A7704" t="s">
        <v>26192</v>
      </c>
      <c r="B7704" t="s">
        <v>26193</v>
      </c>
      <c r="C7704" t="s">
        <v>26194</v>
      </c>
      <c r="D7704" t="s">
        <v>135</v>
      </c>
      <c r="E7704" t="s">
        <v>16</v>
      </c>
      <c r="F7704">
        <v>28105</v>
      </c>
      <c r="G7704">
        <v>35.116459900000002</v>
      </c>
      <c r="H7704">
        <v>-80.723680999999999</v>
      </c>
      <c r="I7704">
        <v>4.5</v>
      </c>
      <c r="J7704">
        <v>19</v>
      </c>
      <c r="K7704">
        <v>1</v>
      </c>
      <c r="L7704" t="s">
        <v>3082</v>
      </c>
    </row>
    <row r="7705" spans="1:12" x14ac:dyDescent="0.2">
      <c r="A7705" t="s">
        <v>26195</v>
      </c>
      <c r="B7705" t="s">
        <v>2144</v>
      </c>
      <c r="C7705" t="s">
        <v>26196</v>
      </c>
      <c r="D7705" t="s">
        <v>26</v>
      </c>
      <c r="E7705" t="s">
        <v>16</v>
      </c>
      <c r="F7705">
        <v>28078</v>
      </c>
      <c r="G7705">
        <v>35.410193999999997</v>
      </c>
      <c r="H7705">
        <v>-80.852521699999997</v>
      </c>
      <c r="I7705">
        <v>2</v>
      </c>
      <c r="J7705">
        <v>31</v>
      </c>
      <c r="K7705">
        <v>1</v>
      </c>
      <c r="L7705" t="s">
        <v>2146</v>
      </c>
    </row>
    <row r="7706" spans="1:12" x14ac:dyDescent="0.2">
      <c r="A7706" t="s">
        <v>26197</v>
      </c>
      <c r="B7706" t="s">
        <v>26198</v>
      </c>
      <c r="C7706" t="s">
        <v>26199</v>
      </c>
      <c r="D7706" t="s">
        <v>3396</v>
      </c>
      <c r="E7706" t="s">
        <v>16</v>
      </c>
      <c r="F7706">
        <v>28104</v>
      </c>
      <c r="G7706">
        <v>35.086422200000001</v>
      </c>
      <c r="H7706">
        <v>-80.696241400000005</v>
      </c>
      <c r="I7706">
        <v>4.5</v>
      </c>
      <c r="J7706">
        <v>4</v>
      </c>
      <c r="K7706">
        <v>0</v>
      </c>
      <c r="L7706" t="s">
        <v>26200</v>
      </c>
    </row>
    <row r="7707" spans="1:12" x14ac:dyDescent="0.2">
      <c r="A7707" t="s">
        <v>26201</v>
      </c>
      <c r="B7707" t="s">
        <v>26202</v>
      </c>
      <c r="C7707" t="s">
        <v>26203</v>
      </c>
      <c r="D7707" t="s">
        <v>21</v>
      </c>
      <c r="E7707" t="s">
        <v>16</v>
      </c>
      <c r="F7707">
        <v>28262</v>
      </c>
      <c r="G7707">
        <v>35.309840700000002</v>
      </c>
      <c r="H7707">
        <v>-80.757102599999996</v>
      </c>
      <c r="I7707">
        <v>2</v>
      </c>
      <c r="J7707">
        <v>57</v>
      </c>
      <c r="K7707">
        <v>0</v>
      </c>
      <c r="L7707" t="s">
        <v>26204</v>
      </c>
    </row>
    <row r="7708" spans="1:12" x14ac:dyDescent="0.2">
      <c r="A7708" t="s">
        <v>26205</v>
      </c>
      <c r="B7708" t="s">
        <v>26206</v>
      </c>
      <c r="C7708" t="s">
        <v>26207</v>
      </c>
      <c r="D7708" t="s">
        <v>21</v>
      </c>
      <c r="E7708" t="s">
        <v>16</v>
      </c>
      <c r="F7708">
        <v>28217</v>
      </c>
      <c r="G7708">
        <v>35.135743400000003</v>
      </c>
      <c r="H7708">
        <v>-80.878830100000002</v>
      </c>
      <c r="I7708">
        <v>4</v>
      </c>
      <c r="J7708">
        <v>40</v>
      </c>
      <c r="K7708">
        <v>1</v>
      </c>
      <c r="L7708" t="s">
        <v>26208</v>
      </c>
    </row>
    <row r="7709" spans="1:12" x14ac:dyDescent="0.2">
      <c r="A7709" t="s">
        <v>26209</v>
      </c>
      <c r="B7709" t="s">
        <v>26210</v>
      </c>
      <c r="C7709" t="s">
        <v>23449</v>
      </c>
      <c r="D7709" t="s">
        <v>21</v>
      </c>
      <c r="E7709" t="s">
        <v>16</v>
      </c>
      <c r="F7709">
        <v>28269</v>
      </c>
      <c r="G7709">
        <v>35.306553999999998</v>
      </c>
      <c r="H7709">
        <v>-80.840806200000003</v>
      </c>
      <c r="I7709">
        <v>5</v>
      </c>
      <c r="J7709">
        <v>3</v>
      </c>
      <c r="K7709">
        <v>0</v>
      </c>
      <c r="L7709" t="s">
        <v>26211</v>
      </c>
    </row>
    <row r="7710" spans="1:12" x14ac:dyDescent="0.2">
      <c r="A7710" t="s">
        <v>26212</v>
      </c>
      <c r="B7710" t="s">
        <v>26213</v>
      </c>
      <c r="C7710" t="s">
        <v>26214</v>
      </c>
      <c r="D7710" t="s">
        <v>21</v>
      </c>
      <c r="E7710" t="s">
        <v>16</v>
      </c>
      <c r="F7710">
        <v>28206</v>
      </c>
      <c r="G7710">
        <v>35.2566864</v>
      </c>
      <c r="H7710">
        <v>-80.796746799999994</v>
      </c>
      <c r="I7710">
        <v>2.5</v>
      </c>
      <c r="J7710">
        <v>3</v>
      </c>
      <c r="K7710">
        <v>1</v>
      </c>
      <c r="L7710" t="s">
        <v>26215</v>
      </c>
    </row>
    <row r="7711" spans="1:12" x14ac:dyDescent="0.2">
      <c r="A7711" t="s">
        <v>26216</v>
      </c>
      <c r="B7711" t="s">
        <v>26217</v>
      </c>
      <c r="C7711" t="s">
        <v>26218</v>
      </c>
      <c r="D7711" t="s">
        <v>21</v>
      </c>
      <c r="E7711" t="s">
        <v>16</v>
      </c>
      <c r="F7711">
        <v>28227</v>
      </c>
      <c r="G7711">
        <v>35.195203499999998</v>
      </c>
      <c r="H7711">
        <v>-80.710889600000002</v>
      </c>
      <c r="I7711">
        <v>3.5</v>
      </c>
      <c r="J7711">
        <v>3</v>
      </c>
      <c r="K7711">
        <v>0</v>
      </c>
      <c r="L7711" t="s">
        <v>2958</v>
      </c>
    </row>
    <row r="7712" spans="1:12" x14ac:dyDescent="0.2">
      <c r="A7712" t="s">
        <v>26219</v>
      </c>
      <c r="B7712" t="s">
        <v>26220</v>
      </c>
      <c r="C7712" t="s">
        <v>10378</v>
      </c>
      <c r="D7712" t="s">
        <v>21</v>
      </c>
      <c r="E7712" t="s">
        <v>16</v>
      </c>
      <c r="F7712">
        <v>28227</v>
      </c>
      <c r="G7712">
        <v>35.184959999999997</v>
      </c>
      <c r="H7712">
        <v>-80.654820000000001</v>
      </c>
      <c r="I7712">
        <v>4</v>
      </c>
      <c r="J7712">
        <v>4</v>
      </c>
      <c r="K7712">
        <v>0</v>
      </c>
      <c r="L7712" t="s">
        <v>3257</v>
      </c>
    </row>
    <row r="7713" spans="1:12" x14ac:dyDescent="0.2">
      <c r="A7713" t="s">
        <v>26221</v>
      </c>
      <c r="B7713" t="s">
        <v>2708</v>
      </c>
      <c r="C7713" t="s">
        <v>26222</v>
      </c>
      <c r="D7713" t="s">
        <v>135</v>
      </c>
      <c r="E7713" t="s">
        <v>16</v>
      </c>
      <c r="F7713">
        <v>28105</v>
      </c>
      <c r="G7713">
        <v>35.128656999999997</v>
      </c>
      <c r="H7713">
        <v>-80.731652999999994</v>
      </c>
      <c r="I7713">
        <v>5</v>
      </c>
      <c r="J7713">
        <v>16</v>
      </c>
      <c r="K7713">
        <v>1</v>
      </c>
      <c r="L7713" t="s">
        <v>19748</v>
      </c>
    </row>
    <row r="7714" spans="1:12" x14ac:dyDescent="0.2">
      <c r="A7714" t="s">
        <v>26223</v>
      </c>
      <c r="B7714" t="s">
        <v>26224</v>
      </c>
      <c r="C7714" t="s">
        <v>26225</v>
      </c>
      <c r="D7714" t="s">
        <v>588</v>
      </c>
      <c r="E7714" t="s">
        <v>16</v>
      </c>
      <c r="F7714">
        <v>28110</v>
      </c>
      <c r="G7714">
        <v>35.009885199999999</v>
      </c>
      <c r="H7714">
        <v>-80.562150599999995</v>
      </c>
      <c r="I7714">
        <v>3.5</v>
      </c>
      <c r="J7714">
        <v>3</v>
      </c>
      <c r="K7714">
        <v>1</v>
      </c>
      <c r="L7714" t="s">
        <v>11652</v>
      </c>
    </row>
    <row r="7715" spans="1:12" x14ac:dyDescent="0.2">
      <c r="A7715" t="s">
        <v>26226</v>
      </c>
      <c r="B7715" t="s">
        <v>19557</v>
      </c>
      <c r="C7715" t="s">
        <v>26227</v>
      </c>
      <c r="D7715" t="s">
        <v>21</v>
      </c>
      <c r="E7715" t="s">
        <v>16</v>
      </c>
      <c r="F7715">
        <v>28202</v>
      </c>
      <c r="G7715">
        <v>35.224927999999998</v>
      </c>
      <c r="H7715">
        <v>-80.847243000000006</v>
      </c>
      <c r="I7715">
        <v>5</v>
      </c>
      <c r="J7715">
        <v>4</v>
      </c>
      <c r="K7715">
        <v>1</v>
      </c>
      <c r="L7715" t="s">
        <v>26228</v>
      </c>
    </row>
    <row r="7716" spans="1:12" x14ac:dyDescent="0.2">
      <c r="A7716" t="s">
        <v>26229</v>
      </c>
      <c r="B7716" t="s">
        <v>26230</v>
      </c>
      <c r="C7716" t="s">
        <v>26231</v>
      </c>
      <c r="D7716" t="s">
        <v>21</v>
      </c>
      <c r="E7716" t="s">
        <v>16</v>
      </c>
      <c r="F7716">
        <v>28203</v>
      </c>
      <c r="G7716">
        <v>35.209308</v>
      </c>
      <c r="H7716">
        <v>-80.857130400000003</v>
      </c>
      <c r="I7716">
        <v>4.5</v>
      </c>
      <c r="J7716">
        <v>3</v>
      </c>
      <c r="K7716">
        <v>1</v>
      </c>
      <c r="L7716" t="s">
        <v>26232</v>
      </c>
    </row>
    <row r="7717" spans="1:12" x14ac:dyDescent="0.2">
      <c r="A7717" t="s">
        <v>26233</v>
      </c>
      <c r="B7717" t="s">
        <v>26234</v>
      </c>
      <c r="C7717" t="s">
        <v>26235</v>
      </c>
      <c r="D7717" t="s">
        <v>21</v>
      </c>
      <c r="E7717" t="s">
        <v>16</v>
      </c>
      <c r="F7717">
        <v>28209</v>
      </c>
      <c r="G7717">
        <v>35.201226599999998</v>
      </c>
      <c r="H7717">
        <v>-80.865177000000003</v>
      </c>
      <c r="I7717">
        <v>3</v>
      </c>
      <c r="J7717">
        <v>8</v>
      </c>
      <c r="K7717">
        <v>1</v>
      </c>
      <c r="L7717" t="s">
        <v>26236</v>
      </c>
    </row>
    <row r="7718" spans="1:12" x14ac:dyDescent="0.2">
      <c r="A7718" t="s">
        <v>26237</v>
      </c>
      <c r="B7718" t="s">
        <v>26238</v>
      </c>
      <c r="C7718" t="s">
        <v>26239</v>
      </c>
      <c r="D7718" t="s">
        <v>21</v>
      </c>
      <c r="E7718" t="s">
        <v>16</v>
      </c>
      <c r="F7718">
        <v>28214</v>
      </c>
      <c r="G7718">
        <v>35.303136299999998</v>
      </c>
      <c r="H7718">
        <v>-80.986632499999999</v>
      </c>
      <c r="I7718">
        <v>3.5</v>
      </c>
      <c r="J7718">
        <v>4</v>
      </c>
      <c r="K7718">
        <v>1</v>
      </c>
      <c r="L7718" t="s">
        <v>6934</v>
      </c>
    </row>
    <row r="7719" spans="1:12" x14ac:dyDescent="0.2">
      <c r="A7719" t="s">
        <v>26240</v>
      </c>
      <c r="B7719" t="s">
        <v>26241</v>
      </c>
      <c r="C7719" t="s">
        <v>26242</v>
      </c>
      <c r="D7719" t="s">
        <v>21</v>
      </c>
      <c r="E7719" t="s">
        <v>16</v>
      </c>
      <c r="F7719">
        <v>28206</v>
      </c>
      <c r="G7719">
        <v>35.271037800000002</v>
      </c>
      <c r="H7719">
        <v>-80.842449599999995</v>
      </c>
      <c r="I7719">
        <v>4</v>
      </c>
      <c r="J7719">
        <v>24</v>
      </c>
      <c r="K7719">
        <v>1</v>
      </c>
      <c r="L7719" t="s">
        <v>26243</v>
      </c>
    </row>
    <row r="7720" spans="1:12" x14ac:dyDescent="0.2">
      <c r="A7720" t="s">
        <v>26244</v>
      </c>
      <c r="B7720" t="s">
        <v>26245</v>
      </c>
      <c r="C7720" t="s">
        <v>26246</v>
      </c>
      <c r="D7720" t="s">
        <v>21</v>
      </c>
      <c r="E7720" t="s">
        <v>16</v>
      </c>
      <c r="F7720">
        <v>28273</v>
      </c>
      <c r="G7720">
        <v>35.1391548414</v>
      </c>
      <c r="H7720">
        <v>-80.932297569300005</v>
      </c>
      <c r="I7720">
        <v>4</v>
      </c>
      <c r="J7720">
        <v>96</v>
      </c>
      <c r="K7720">
        <v>1</v>
      </c>
      <c r="L7720" t="s">
        <v>5307</v>
      </c>
    </row>
    <row r="7721" spans="1:12" x14ac:dyDescent="0.2">
      <c r="A7721" t="s">
        <v>26247</v>
      </c>
      <c r="B7721" t="s">
        <v>26248</v>
      </c>
      <c r="C7721" t="s">
        <v>26249</v>
      </c>
      <c r="D7721" t="s">
        <v>21</v>
      </c>
      <c r="E7721" t="s">
        <v>16</v>
      </c>
      <c r="F7721">
        <v>28262</v>
      </c>
      <c r="G7721">
        <v>35.307088</v>
      </c>
      <c r="H7721">
        <v>-80.753721999999996</v>
      </c>
      <c r="I7721">
        <v>4</v>
      </c>
      <c r="J7721">
        <v>23</v>
      </c>
      <c r="K7721">
        <v>1</v>
      </c>
      <c r="L7721" t="s">
        <v>6895</v>
      </c>
    </row>
    <row r="7722" spans="1:12" x14ac:dyDescent="0.2">
      <c r="A7722" t="s">
        <v>26250</v>
      </c>
      <c r="B7722" t="s">
        <v>26251</v>
      </c>
      <c r="C7722" t="s">
        <v>26252</v>
      </c>
      <c r="D7722" t="s">
        <v>21</v>
      </c>
      <c r="E7722" t="s">
        <v>16</v>
      </c>
      <c r="F7722">
        <v>28209</v>
      </c>
      <c r="G7722">
        <v>35.186556099999997</v>
      </c>
      <c r="H7722">
        <v>-80.876779900000002</v>
      </c>
      <c r="I7722">
        <v>5</v>
      </c>
      <c r="J7722">
        <v>12</v>
      </c>
      <c r="K7722">
        <v>1</v>
      </c>
      <c r="L7722" t="s">
        <v>26253</v>
      </c>
    </row>
    <row r="7723" spans="1:12" x14ac:dyDescent="0.2">
      <c r="A7723" t="s">
        <v>26254</v>
      </c>
      <c r="B7723" t="s">
        <v>26255</v>
      </c>
      <c r="C7723" t="s">
        <v>26256</v>
      </c>
      <c r="D7723" t="s">
        <v>21</v>
      </c>
      <c r="E7723" t="s">
        <v>16</v>
      </c>
      <c r="F7723">
        <v>28203</v>
      </c>
      <c r="G7723">
        <v>35.201965000000001</v>
      </c>
      <c r="H7723">
        <v>-80.852633999999995</v>
      </c>
      <c r="I7723">
        <v>2.5</v>
      </c>
      <c r="J7723">
        <v>4</v>
      </c>
      <c r="K7723">
        <v>0</v>
      </c>
      <c r="L7723" t="s">
        <v>26257</v>
      </c>
    </row>
    <row r="7724" spans="1:12" x14ac:dyDescent="0.2">
      <c r="A7724" t="s">
        <v>26258</v>
      </c>
      <c r="B7724" t="s">
        <v>26259</v>
      </c>
      <c r="C7724" t="s">
        <v>26260</v>
      </c>
      <c r="D7724" t="s">
        <v>239</v>
      </c>
      <c r="E7724" t="s">
        <v>16</v>
      </c>
      <c r="F7724">
        <v>28173</v>
      </c>
      <c r="G7724">
        <v>34.923588799999997</v>
      </c>
      <c r="H7724">
        <v>-80.750115199999996</v>
      </c>
      <c r="I7724">
        <v>3.5</v>
      </c>
      <c r="J7724">
        <v>55</v>
      </c>
      <c r="K7724">
        <v>1</v>
      </c>
      <c r="L7724" t="s">
        <v>26261</v>
      </c>
    </row>
    <row r="7725" spans="1:12" x14ac:dyDescent="0.2">
      <c r="A7725" t="s">
        <v>26262</v>
      </c>
      <c r="B7725" t="s">
        <v>26263</v>
      </c>
      <c r="C7725" t="s">
        <v>26264</v>
      </c>
      <c r="D7725" t="s">
        <v>21</v>
      </c>
      <c r="E7725" t="s">
        <v>16</v>
      </c>
      <c r="F7725">
        <v>28208</v>
      </c>
      <c r="G7725">
        <v>35.213607600000003</v>
      </c>
      <c r="H7725">
        <v>-80.892167499999999</v>
      </c>
      <c r="I7725">
        <v>3.5</v>
      </c>
      <c r="J7725">
        <v>10</v>
      </c>
      <c r="K7725">
        <v>1</v>
      </c>
      <c r="L7725" t="s">
        <v>26265</v>
      </c>
    </row>
    <row r="7726" spans="1:12" x14ac:dyDescent="0.2">
      <c r="A7726" t="s">
        <v>26266</v>
      </c>
      <c r="B7726" t="s">
        <v>2528</v>
      </c>
      <c r="C7726" t="s">
        <v>26267</v>
      </c>
      <c r="D7726" t="s">
        <v>21</v>
      </c>
      <c r="E7726" t="s">
        <v>16</v>
      </c>
      <c r="F7726">
        <v>28216</v>
      </c>
      <c r="G7726">
        <v>35.323554100000003</v>
      </c>
      <c r="H7726">
        <v>-80.946708599999994</v>
      </c>
      <c r="I7726">
        <v>2</v>
      </c>
      <c r="J7726">
        <v>20</v>
      </c>
      <c r="K7726">
        <v>1</v>
      </c>
      <c r="L7726" t="s">
        <v>26268</v>
      </c>
    </row>
    <row r="7727" spans="1:12" x14ac:dyDescent="0.2">
      <c r="A7727" t="s">
        <v>26269</v>
      </c>
      <c r="B7727" t="s">
        <v>26270</v>
      </c>
      <c r="D7727" t="s">
        <v>26</v>
      </c>
      <c r="E7727" t="s">
        <v>16</v>
      </c>
      <c r="F7727">
        <v>28078</v>
      </c>
      <c r="G7727">
        <v>35.410693999999999</v>
      </c>
      <c r="H7727">
        <v>-80.842850400000003</v>
      </c>
      <c r="I7727">
        <v>3.5</v>
      </c>
      <c r="J7727">
        <v>3</v>
      </c>
      <c r="K7727">
        <v>1</v>
      </c>
      <c r="L7727" t="s">
        <v>26271</v>
      </c>
    </row>
    <row r="7728" spans="1:12" x14ac:dyDescent="0.2">
      <c r="A7728" t="s">
        <v>26272</v>
      </c>
      <c r="B7728" t="s">
        <v>3204</v>
      </c>
      <c r="C7728" t="s">
        <v>26273</v>
      </c>
      <c r="D7728" t="s">
        <v>26</v>
      </c>
      <c r="E7728" t="s">
        <v>16</v>
      </c>
      <c r="F7728">
        <v>28078</v>
      </c>
      <c r="G7728">
        <v>35.371789300000003</v>
      </c>
      <c r="H7728">
        <v>-80.827277699999996</v>
      </c>
      <c r="I7728">
        <v>2.5</v>
      </c>
      <c r="J7728">
        <v>3</v>
      </c>
      <c r="K7728">
        <v>1</v>
      </c>
      <c r="L7728" t="s">
        <v>26274</v>
      </c>
    </row>
    <row r="7729" spans="1:12" x14ac:dyDescent="0.2">
      <c r="A7729" t="s">
        <v>26275</v>
      </c>
      <c r="B7729" t="s">
        <v>26276</v>
      </c>
      <c r="C7729" t="s">
        <v>26277</v>
      </c>
      <c r="D7729" t="s">
        <v>135</v>
      </c>
      <c r="E7729" t="s">
        <v>16</v>
      </c>
      <c r="F7729">
        <v>28105</v>
      </c>
      <c r="G7729">
        <v>35.116004799999999</v>
      </c>
      <c r="H7729">
        <v>-80.718327299999999</v>
      </c>
      <c r="I7729">
        <v>4.5</v>
      </c>
      <c r="J7729">
        <v>15</v>
      </c>
      <c r="K7729">
        <v>1</v>
      </c>
      <c r="L7729" t="s">
        <v>26278</v>
      </c>
    </row>
    <row r="7730" spans="1:12" x14ac:dyDescent="0.2">
      <c r="A7730" t="s">
        <v>26279</v>
      </c>
      <c r="B7730" t="s">
        <v>26280</v>
      </c>
      <c r="C7730" t="s">
        <v>26281</v>
      </c>
      <c r="D7730" t="s">
        <v>21</v>
      </c>
      <c r="E7730" t="s">
        <v>16</v>
      </c>
      <c r="F7730">
        <v>28204</v>
      </c>
      <c r="G7730">
        <v>35.2195331</v>
      </c>
      <c r="H7730">
        <v>-80.835536500000003</v>
      </c>
      <c r="I7730">
        <v>4</v>
      </c>
      <c r="J7730">
        <v>10</v>
      </c>
      <c r="K7730">
        <v>0</v>
      </c>
      <c r="L7730" t="s">
        <v>7734</v>
      </c>
    </row>
    <row r="7731" spans="1:12" x14ac:dyDescent="0.2">
      <c r="A7731" t="s">
        <v>26282</v>
      </c>
      <c r="B7731" t="s">
        <v>1978</v>
      </c>
      <c r="C7731" t="s">
        <v>26283</v>
      </c>
      <c r="D7731" t="s">
        <v>21</v>
      </c>
      <c r="E7731" t="s">
        <v>16</v>
      </c>
      <c r="F7731">
        <v>28269</v>
      </c>
      <c r="G7731">
        <v>35.334830500000002</v>
      </c>
      <c r="H7731">
        <v>-80.794604800000002</v>
      </c>
      <c r="I7731">
        <v>3</v>
      </c>
      <c r="J7731">
        <v>19</v>
      </c>
      <c r="K7731">
        <v>1</v>
      </c>
      <c r="L7731" t="s">
        <v>26284</v>
      </c>
    </row>
    <row r="7732" spans="1:12" x14ac:dyDescent="0.2">
      <c r="A7732" t="s">
        <v>26285</v>
      </c>
      <c r="B7732" t="s">
        <v>26286</v>
      </c>
      <c r="C7732" t="s">
        <v>26287</v>
      </c>
      <c r="D7732" t="s">
        <v>643</v>
      </c>
      <c r="E7732" t="s">
        <v>16</v>
      </c>
      <c r="F7732">
        <v>28079</v>
      </c>
      <c r="G7732">
        <v>35.0492092</v>
      </c>
      <c r="H7732">
        <v>-80.645568499999996</v>
      </c>
      <c r="I7732">
        <v>3.5</v>
      </c>
      <c r="J7732">
        <v>45</v>
      </c>
      <c r="K7732">
        <v>0</v>
      </c>
      <c r="L7732" t="s">
        <v>1014</v>
      </c>
    </row>
    <row r="7733" spans="1:12" x14ac:dyDescent="0.2">
      <c r="A7733" t="s">
        <v>26288</v>
      </c>
      <c r="B7733" t="s">
        <v>26289</v>
      </c>
      <c r="C7733" t="s">
        <v>26290</v>
      </c>
      <c r="D7733" t="s">
        <v>239</v>
      </c>
      <c r="E7733" t="s">
        <v>16</v>
      </c>
      <c r="F7733">
        <v>28173</v>
      </c>
      <c r="G7733">
        <v>34.953851545699997</v>
      </c>
      <c r="H7733">
        <v>-80.759114410999999</v>
      </c>
      <c r="I7733">
        <v>3</v>
      </c>
      <c r="J7733">
        <v>41</v>
      </c>
      <c r="K7733">
        <v>0</v>
      </c>
      <c r="L7733" t="s">
        <v>26291</v>
      </c>
    </row>
    <row r="7734" spans="1:12" x14ac:dyDescent="0.2">
      <c r="A7734" t="s">
        <v>26292</v>
      </c>
      <c r="B7734" t="s">
        <v>26293</v>
      </c>
      <c r="C7734" t="s">
        <v>3356</v>
      </c>
      <c r="D7734" t="s">
        <v>21</v>
      </c>
      <c r="E7734" t="s">
        <v>16</v>
      </c>
      <c r="F7734">
        <v>28203</v>
      </c>
      <c r="G7734">
        <v>35.211621000000001</v>
      </c>
      <c r="H7734">
        <v>-80.860236999999998</v>
      </c>
      <c r="I7734">
        <v>3.5</v>
      </c>
      <c r="J7734">
        <v>6</v>
      </c>
      <c r="K7734">
        <v>0</v>
      </c>
      <c r="L7734" t="s">
        <v>448</v>
      </c>
    </row>
    <row r="7735" spans="1:12" x14ac:dyDescent="0.2">
      <c r="A7735" t="s">
        <v>26294</v>
      </c>
      <c r="B7735" t="s">
        <v>26295</v>
      </c>
      <c r="C7735" t="s">
        <v>26296</v>
      </c>
      <c r="D7735" t="s">
        <v>643</v>
      </c>
      <c r="E7735" t="s">
        <v>16</v>
      </c>
      <c r="F7735">
        <v>28079</v>
      </c>
      <c r="G7735">
        <v>35.078600999999999</v>
      </c>
      <c r="H7735">
        <v>-80.649905000000004</v>
      </c>
      <c r="I7735">
        <v>2.5</v>
      </c>
      <c r="J7735">
        <v>3</v>
      </c>
      <c r="K7735">
        <v>1</v>
      </c>
      <c r="L7735" t="s">
        <v>709</v>
      </c>
    </row>
    <row r="7736" spans="1:12" x14ac:dyDescent="0.2">
      <c r="A7736" t="s">
        <v>26297</v>
      </c>
      <c r="B7736" t="s">
        <v>26298</v>
      </c>
      <c r="C7736" t="s">
        <v>26299</v>
      </c>
      <c r="D7736" t="s">
        <v>21</v>
      </c>
      <c r="E7736" t="s">
        <v>16</v>
      </c>
      <c r="F7736">
        <v>28269</v>
      </c>
      <c r="G7736">
        <v>35.348347400000002</v>
      </c>
      <c r="H7736">
        <v>-80.844222700000003</v>
      </c>
      <c r="I7736">
        <v>3</v>
      </c>
      <c r="J7736">
        <v>4</v>
      </c>
      <c r="K7736">
        <v>1</v>
      </c>
      <c r="L7736" t="s">
        <v>26300</v>
      </c>
    </row>
    <row r="7737" spans="1:12" x14ac:dyDescent="0.2">
      <c r="A7737" t="s">
        <v>26301</v>
      </c>
      <c r="B7737" t="s">
        <v>26302</v>
      </c>
      <c r="C7737" t="s">
        <v>26303</v>
      </c>
      <c r="D7737" t="s">
        <v>21</v>
      </c>
      <c r="E7737" t="s">
        <v>16</v>
      </c>
      <c r="F7737">
        <v>28277</v>
      </c>
      <c r="G7737">
        <v>35.098438999999999</v>
      </c>
      <c r="H7737">
        <v>-80.775959</v>
      </c>
      <c r="I7737">
        <v>3</v>
      </c>
      <c r="J7737">
        <v>12</v>
      </c>
      <c r="K7737">
        <v>1</v>
      </c>
      <c r="L7737" t="s">
        <v>3082</v>
      </c>
    </row>
    <row r="7738" spans="1:12" x14ac:dyDescent="0.2">
      <c r="A7738" t="s">
        <v>26304</v>
      </c>
      <c r="B7738" t="s">
        <v>26305</v>
      </c>
      <c r="C7738" t="s">
        <v>26306</v>
      </c>
      <c r="D7738" t="s">
        <v>21</v>
      </c>
      <c r="E7738" t="s">
        <v>16</v>
      </c>
      <c r="F7738">
        <v>28277</v>
      </c>
      <c r="G7738">
        <v>35.069065000000002</v>
      </c>
      <c r="H7738">
        <v>-80.844241999999994</v>
      </c>
      <c r="I7738">
        <v>3</v>
      </c>
      <c r="J7738">
        <v>66</v>
      </c>
      <c r="K7738">
        <v>1</v>
      </c>
      <c r="L7738" t="s">
        <v>26307</v>
      </c>
    </row>
    <row r="7739" spans="1:12" x14ac:dyDescent="0.2">
      <c r="A7739" t="s">
        <v>26308</v>
      </c>
      <c r="B7739" t="s">
        <v>24464</v>
      </c>
      <c r="C7739" t="s">
        <v>26309</v>
      </c>
      <c r="D7739" t="s">
        <v>942</v>
      </c>
      <c r="E7739" t="s">
        <v>16</v>
      </c>
      <c r="F7739">
        <v>28120</v>
      </c>
      <c r="G7739">
        <v>35.298025000000003</v>
      </c>
      <c r="H7739">
        <v>-81.015873499999998</v>
      </c>
      <c r="I7739">
        <v>4</v>
      </c>
      <c r="J7739">
        <v>14</v>
      </c>
      <c r="K7739">
        <v>1</v>
      </c>
      <c r="L7739" t="s">
        <v>159</v>
      </c>
    </row>
    <row r="7740" spans="1:12" x14ac:dyDescent="0.2">
      <c r="A7740" t="s">
        <v>26310</v>
      </c>
      <c r="B7740" t="s">
        <v>9465</v>
      </c>
      <c r="C7740" t="s">
        <v>26311</v>
      </c>
      <c r="D7740" t="s">
        <v>21</v>
      </c>
      <c r="E7740" t="s">
        <v>16</v>
      </c>
      <c r="F7740">
        <v>28204</v>
      </c>
      <c r="G7740">
        <v>35.219049300000002</v>
      </c>
      <c r="H7740">
        <v>-80.835169399999998</v>
      </c>
      <c r="I7740">
        <v>4</v>
      </c>
      <c r="J7740">
        <v>6</v>
      </c>
      <c r="K7740">
        <v>0</v>
      </c>
      <c r="L7740" t="s">
        <v>1025</v>
      </c>
    </row>
    <row r="7741" spans="1:12" x14ac:dyDescent="0.2">
      <c r="A7741" t="s">
        <v>26312</v>
      </c>
      <c r="B7741" t="s">
        <v>26313</v>
      </c>
      <c r="C7741" t="s">
        <v>26314</v>
      </c>
      <c r="D7741" t="s">
        <v>39</v>
      </c>
      <c r="E7741" t="s">
        <v>16</v>
      </c>
      <c r="F7741">
        <v>28027</v>
      </c>
      <c r="G7741">
        <v>35.391650499999997</v>
      </c>
      <c r="H7741">
        <v>-80.620225000000005</v>
      </c>
      <c r="I7741">
        <v>2</v>
      </c>
      <c r="J7741">
        <v>4</v>
      </c>
      <c r="K7741">
        <v>1</v>
      </c>
      <c r="L7741" t="s">
        <v>6557</v>
      </c>
    </row>
    <row r="7742" spans="1:12" x14ac:dyDescent="0.2">
      <c r="A7742" t="s">
        <v>26315</v>
      </c>
      <c r="B7742" t="s">
        <v>26316</v>
      </c>
      <c r="C7742" t="s">
        <v>26317</v>
      </c>
      <c r="D7742" t="s">
        <v>21</v>
      </c>
      <c r="E7742" t="s">
        <v>16</v>
      </c>
      <c r="F7742">
        <v>28217</v>
      </c>
      <c r="G7742">
        <v>35.1993315</v>
      </c>
      <c r="H7742">
        <v>-80.880629400000004</v>
      </c>
      <c r="I7742">
        <v>5</v>
      </c>
      <c r="J7742">
        <v>6</v>
      </c>
      <c r="K7742">
        <v>1</v>
      </c>
      <c r="L7742" t="s">
        <v>26318</v>
      </c>
    </row>
    <row r="7743" spans="1:12" x14ac:dyDescent="0.2">
      <c r="A7743" t="s">
        <v>26319</v>
      </c>
      <c r="B7743" t="s">
        <v>2075</v>
      </c>
      <c r="C7743" t="s">
        <v>26320</v>
      </c>
      <c r="D7743" t="s">
        <v>21</v>
      </c>
      <c r="E7743" t="s">
        <v>16</v>
      </c>
      <c r="F7743">
        <v>28277</v>
      </c>
      <c r="G7743">
        <v>35.028655999999998</v>
      </c>
      <c r="H7743">
        <v>-80.851141699999999</v>
      </c>
      <c r="I7743">
        <v>2</v>
      </c>
      <c r="J7743">
        <v>4</v>
      </c>
      <c r="K7743">
        <v>1</v>
      </c>
      <c r="L7743" t="s">
        <v>1453</v>
      </c>
    </row>
    <row r="7744" spans="1:12" x14ac:dyDescent="0.2">
      <c r="A7744" t="s">
        <v>26321</v>
      </c>
      <c r="B7744" t="s">
        <v>6555</v>
      </c>
      <c r="C7744" t="s">
        <v>26322</v>
      </c>
      <c r="D7744" t="s">
        <v>21</v>
      </c>
      <c r="E7744" t="s">
        <v>16</v>
      </c>
      <c r="F7744">
        <v>28270</v>
      </c>
      <c r="G7744">
        <v>35.142159900000003</v>
      </c>
      <c r="H7744">
        <v>-80.7388409</v>
      </c>
      <c r="I7744">
        <v>3.5</v>
      </c>
      <c r="J7744">
        <v>5</v>
      </c>
      <c r="K7744">
        <v>1</v>
      </c>
      <c r="L7744" t="s">
        <v>6557</v>
      </c>
    </row>
    <row r="7745" spans="1:12" x14ac:dyDescent="0.2">
      <c r="A7745" t="s">
        <v>26323</v>
      </c>
      <c r="B7745" t="s">
        <v>26324</v>
      </c>
      <c r="C7745" t="s">
        <v>26325</v>
      </c>
      <c r="D7745" t="s">
        <v>30</v>
      </c>
      <c r="E7745" t="s">
        <v>16</v>
      </c>
      <c r="F7745">
        <v>28052</v>
      </c>
      <c r="G7745">
        <v>35.263917585599998</v>
      </c>
      <c r="H7745">
        <v>-81.181750397499997</v>
      </c>
      <c r="I7745">
        <v>4</v>
      </c>
      <c r="J7745">
        <v>41</v>
      </c>
      <c r="K7745">
        <v>1</v>
      </c>
      <c r="L7745" t="s">
        <v>1323</v>
      </c>
    </row>
    <row r="7746" spans="1:12" x14ac:dyDescent="0.2">
      <c r="A7746" t="s">
        <v>26326</v>
      </c>
      <c r="B7746" t="s">
        <v>26327</v>
      </c>
      <c r="C7746" t="s">
        <v>26328</v>
      </c>
      <c r="D7746" t="s">
        <v>21</v>
      </c>
      <c r="E7746" t="s">
        <v>16</v>
      </c>
      <c r="F7746">
        <v>28217</v>
      </c>
      <c r="G7746">
        <v>35.1800991</v>
      </c>
      <c r="H7746">
        <v>-80.891086999999999</v>
      </c>
      <c r="I7746">
        <v>3</v>
      </c>
      <c r="J7746">
        <v>127</v>
      </c>
      <c r="K7746">
        <v>1</v>
      </c>
      <c r="L7746" t="s">
        <v>26329</v>
      </c>
    </row>
    <row r="7747" spans="1:12" x14ac:dyDescent="0.2">
      <c r="A7747" t="s">
        <v>26330</v>
      </c>
      <c r="B7747" t="s">
        <v>26331</v>
      </c>
      <c r="C7747" t="s">
        <v>26332</v>
      </c>
      <c r="D7747" t="s">
        <v>26</v>
      </c>
      <c r="E7747" t="s">
        <v>16</v>
      </c>
      <c r="F7747">
        <v>28078</v>
      </c>
      <c r="G7747">
        <v>35.409015199999999</v>
      </c>
      <c r="H7747">
        <v>-80.842817199999999</v>
      </c>
      <c r="I7747">
        <v>5</v>
      </c>
      <c r="J7747">
        <v>6</v>
      </c>
      <c r="K7747">
        <v>1</v>
      </c>
      <c r="L7747" t="s">
        <v>618</v>
      </c>
    </row>
    <row r="7748" spans="1:12" x14ac:dyDescent="0.2">
      <c r="A7748" t="s">
        <v>26333</v>
      </c>
      <c r="B7748" t="s">
        <v>1190</v>
      </c>
      <c r="C7748" t="s">
        <v>15223</v>
      </c>
      <c r="D7748" t="s">
        <v>456</v>
      </c>
      <c r="E7748" t="s">
        <v>16</v>
      </c>
      <c r="F7748">
        <v>28012</v>
      </c>
      <c r="G7748">
        <v>35.224146400000002</v>
      </c>
      <c r="H7748">
        <v>-81.036036999999993</v>
      </c>
      <c r="I7748">
        <v>1</v>
      </c>
      <c r="J7748">
        <v>4</v>
      </c>
      <c r="K7748">
        <v>1</v>
      </c>
      <c r="L7748" t="s">
        <v>188</v>
      </c>
    </row>
    <row r="7749" spans="1:12" x14ac:dyDescent="0.2">
      <c r="A7749" t="s">
        <v>26334</v>
      </c>
      <c r="B7749" t="s">
        <v>26335</v>
      </c>
      <c r="D7749" t="s">
        <v>15</v>
      </c>
      <c r="E7749" t="s">
        <v>16</v>
      </c>
      <c r="F7749">
        <v>28031</v>
      </c>
      <c r="G7749">
        <v>35.472467999999999</v>
      </c>
      <c r="H7749">
        <v>-80.887586099999993</v>
      </c>
      <c r="I7749">
        <v>3.5</v>
      </c>
      <c r="J7749">
        <v>9</v>
      </c>
      <c r="K7749">
        <v>1</v>
      </c>
      <c r="L7749" t="s">
        <v>26336</v>
      </c>
    </row>
    <row r="7750" spans="1:12" x14ac:dyDescent="0.2">
      <c r="A7750" t="s">
        <v>26337</v>
      </c>
      <c r="B7750" t="s">
        <v>26338</v>
      </c>
      <c r="C7750" t="s">
        <v>26339</v>
      </c>
      <c r="D7750" t="s">
        <v>21</v>
      </c>
      <c r="E7750" t="s">
        <v>16</v>
      </c>
      <c r="F7750">
        <v>28203</v>
      </c>
      <c r="G7750">
        <v>35.210152999999998</v>
      </c>
      <c r="H7750">
        <v>-80.855035185800006</v>
      </c>
      <c r="I7750">
        <v>3.5</v>
      </c>
      <c r="J7750">
        <v>5</v>
      </c>
      <c r="K7750">
        <v>1</v>
      </c>
      <c r="L7750" t="s">
        <v>26340</v>
      </c>
    </row>
    <row r="7751" spans="1:12" x14ac:dyDescent="0.2">
      <c r="A7751" t="s">
        <v>26341</v>
      </c>
      <c r="B7751" t="s">
        <v>26342</v>
      </c>
      <c r="C7751" t="s">
        <v>26343</v>
      </c>
      <c r="D7751" t="s">
        <v>21</v>
      </c>
      <c r="E7751" t="s">
        <v>16</v>
      </c>
      <c r="F7751">
        <v>28203</v>
      </c>
      <c r="G7751">
        <v>35.210938599999999</v>
      </c>
      <c r="H7751">
        <v>-80.861951399999995</v>
      </c>
      <c r="I7751">
        <v>4</v>
      </c>
      <c r="J7751">
        <v>28</v>
      </c>
      <c r="K7751">
        <v>1</v>
      </c>
      <c r="L7751" t="s">
        <v>26344</v>
      </c>
    </row>
    <row r="7752" spans="1:12" x14ac:dyDescent="0.2">
      <c r="A7752" t="s">
        <v>26345</v>
      </c>
      <c r="B7752" t="s">
        <v>26346</v>
      </c>
      <c r="D7752" t="s">
        <v>21</v>
      </c>
      <c r="E7752" t="s">
        <v>16</v>
      </c>
      <c r="F7752">
        <v>28210</v>
      </c>
      <c r="G7752">
        <v>35.127428500000001</v>
      </c>
      <c r="H7752">
        <v>-80.859919300000001</v>
      </c>
      <c r="I7752">
        <v>4.5</v>
      </c>
      <c r="J7752">
        <v>7</v>
      </c>
      <c r="K7752">
        <v>1</v>
      </c>
      <c r="L7752" t="s">
        <v>26347</v>
      </c>
    </row>
    <row r="7753" spans="1:12" x14ac:dyDescent="0.2">
      <c r="A7753" t="s">
        <v>26348</v>
      </c>
      <c r="B7753" t="s">
        <v>26349</v>
      </c>
      <c r="C7753" t="s">
        <v>26350</v>
      </c>
      <c r="D7753" t="s">
        <v>39</v>
      </c>
      <c r="E7753" t="s">
        <v>16</v>
      </c>
      <c r="F7753">
        <v>28027</v>
      </c>
      <c r="G7753">
        <v>35.369591200000002</v>
      </c>
      <c r="H7753">
        <v>-80.716633999999999</v>
      </c>
      <c r="I7753">
        <v>4</v>
      </c>
      <c r="J7753">
        <v>486</v>
      </c>
      <c r="K7753">
        <v>1</v>
      </c>
      <c r="L7753" t="s">
        <v>26351</v>
      </c>
    </row>
    <row r="7754" spans="1:12" x14ac:dyDescent="0.2">
      <c r="A7754" t="s">
        <v>26352</v>
      </c>
      <c r="B7754" t="s">
        <v>26353</v>
      </c>
      <c r="C7754" t="s">
        <v>26354</v>
      </c>
      <c r="D7754" t="s">
        <v>21</v>
      </c>
      <c r="E7754" t="s">
        <v>16</v>
      </c>
      <c r="F7754">
        <v>28204</v>
      </c>
      <c r="G7754">
        <v>35.221882999999998</v>
      </c>
      <c r="H7754">
        <v>-80.823436000000001</v>
      </c>
      <c r="I7754">
        <v>4</v>
      </c>
      <c r="J7754">
        <v>76</v>
      </c>
      <c r="K7754">
        <v>1</v>
      </c>
      <c r="L7754" t="s">
        <v>26355</v>
      </c>
    </row>
    <row r="7755" spans="1:12" x14ac:dyDescent="0.2">
      <c r="A7755" t="s">
        <v>26356</v>
      </c>
      <c r="B7755" t="s">
        <v>26357</v>
      </c>
      <c r="C7755" t="s">
        <v>1831</v>
      </c>
      <c r="D7755" t="s">
        <v>21</v>
      </c>
      <c r="E7755" t="s">
        <v>16</v>
      </c>
      <c r="F7755">
        <v>28202</v>
      </c>
      <c r="G7755">
        <v>35.209848000000001</v>
      </c>
      <c r="H7755">
        <v>-80.835616400000006</v>
      </c>
      <c r="I7755">
        <v>4.5</v>
      </c>
      <c r="J7755">
        <v>14</v>
      </c>
      <c r="K7755">
        <v>1</v>
      </c>
      <c r="L7755" t="s">
        <v>26358</v>
      </c>
    </row>
    <row r="7756" spans="1:12" x14ac:dyDescent="0.2">
      <c r="A7756" t="s">
        <v>26359</v>
      </c>
      <c r="B7756" t="s">
        <v>5107</v>
      </c>
      <c r="C7756" t="s">
        <v>26360</v>
      </c>
      <c r="D7756" t="s">
        <v>21</v>
      </c>
      <c r="E7756" t="s">
        <v>16</v>
      </c>
      <c r="F7756">
        <v>28277</v>
      </c>
      <c r="G7756">
        <v>35.033022000000003</v>
      </c>
      <c r="H7756">
        <v>-80.804850000000002</v>
      </c>
      <c r="I7756">
        <v>3</v>
      </c>
      <c r="J7756">
        <v>40</v>
      </c>
      <c r="K7756">
        <v>1</v>
      </c>
      <c r="L7756" t="s">
        <v>26361</v>
      </c>
    </row>
    <row r="7757" spans="1:12" x14ac:dyDescent="0.2">
      <c r="A7757" t="s">
        <v>26362</v>
      </c>
      <c r="B7757" t="s">
        <v>26363</v>
      </c>
      <c r="C7757" t="s">
        <v>26364</v>
      </c>
      <c r="D7757" t="s">
        <v>21</v>
      </c>
      <c r="E7757" t="s">
        <v>16</v>
      </c>
      <c r="F7757">
        <v>28211</v>
      </c>
      <c r="G7757">
        <v>35.153828500000003</v>
      </c>
      <c r="H7757">
        <v>-80.8248897</v>
      </c>
      <c r="I7757">
        <v>3</v>
      </c>
      <c r="J7757">
        <v>13</v>
      </c>
      <c r="K7757">
        <v>1</v>
      </c>
      <c r="L7757" t="s">
        <v>26365</v>
      </c>
    </row>
    <row r="7758" spans="1:12" x14ac:dyDescent="0.2">
      <c r="A7758" t="s">
        <v>26366</v>
      </c>
      <c r="B7758" t="s">
        <v>26367</v>
      </c>
      <c r="C7758" t="s">
        <v>26368</v>
      </c>
      <c r="D7758" t="s">
        <v>39</v>
      </c>
      <c r="E7758" t="s">
        <v>16</v>
      </c>
      <c r="F7758">
        <v>28027</v>
      </c>
      <c r="G7758">
        <v>35.427416200000003</v>
      </c>
      <c r="H7758">
        <v>-80.669325000000001</v>
      </c>
      <c r="I7758">
        <v>3.5</v>
      </c>
      <c r="J7758">
        <v>3</v>
      </c>
      <c r="K7758">
        <v>1</v>
      </c>
      <c r="L7758" t="s">
        <v>26369</v>
      </c>
    </row>
    <row r="7759" spans="1:12" x14ac:dyDescent="0.2">
      <c r="A7759" t="s">
        <v>26370</v>
      </c>
      <c r="B7759" t="s">
        <v>26371</v>
      </c>
      <c r="C7759" t="s">
        <v>26372</v>
      </c>
      <c r="D7759" t="s">
        <v>697</v>
      </c>
      <c r="E7759" t="s">
        <v>16</v>
      </c>
      <c r="F7759">
        <v>28037</v>
      </c>
      <c r="G7759">
        <v>35.482894999999999</v>
      </c>
      <c r="H7759">
        <v>-80.994816</v>
      </c>
      <c r="I7759">
        <v>4</v>
      </c>
      <c r="J7759">
        <v>10</v>
      </c>
      <c r="K7759">
        <v>1</v>
      </c>
      <c r="L7759" t="s">
        <v>26373</v>
      </c>
    </row>
    <row r="7760" spans="1:12" x14ac:dyDescent="0.2">
      <c r="A7760" t="s">
        <v>26374</v>
      </c>
      <c r="B7760" t="s">
        <v>26375</v>
      </c>
      <c r="C7760" t="s">
        <v>26376</v>
      </c>
      <c r="D7760" t="s">
        <v>135</v>
      </c>
      <c r="E7760" t="s">
        <v>16</v>
      </c>
      <c r="F7760">
        <v>28105</v>
      </c>
      <c r="G7760">
        <v>35.124226076399999</v>
      </c>
      <c r="H7760">
        <v>-80.728692412399994</v>
      </c>
      <c r="I7760">
        <v>3.5</v>
      </c>
      <c r="J7760">
        <v>5</v>
      </c>
      <c r="K7760">
        <v>0</v>
      </c>
      <c r="L7760" t="s">
        <v>26377</v>
      </c>
    </row>
    <row r="7761" spans="1:12" x14ac:dyDescent="0.2">
      <c r="A7761" t="s">
        <v>26378</v>
      </c>
      <c r="B7761" t="s">
        <v>16974</v>
      </c>
      <c r="C7761" t="s">
        <v>3448</v>
      </c>
      <c r="D7761" t="s">
        <v>21</v>
      </c>
      <c r="E7761" t="s">
        <v>16</v>
      </c>
      <c r="F7761">
        <v>28277</v>
      </c>
      <c r="G7761">
        <v>35.054076999999999</v>
      </c>
      <c r="H7761">
        <v>-80.851535999999996</v>
      </c>
      <c r="I7761">
        <v>3.5</v>
      </c>
      <c r="J7761">
        <v>132</v>
      </c>
      <c r="K7761">
        <v>1</v>
      </c>
      <c r="L7761" t="s">
        <v>26379</v>
      </c>
    </row>
    <row r="7762" spans="1:12" x14ac:dyDescent="0.2">
      <c r="A7762" t="s">
        <v>26380</v>
      </c>
      <c r="B7762" t="s">
        <v>26381</v>
      </c>
      <c r="C7762" t="s">
        <v>26382</v>
      </c>
      <c r="D7762" t="s">
        <v>21</v>
      </c>
      <c r="E7762" t="s">
        <v>16</v>
      </c>
      <c r="F7762">
        <v>28277</v>
      </c>
      <c r="G7762">
        <v>35.056005900000002</v>
      </c>
      <c r="H7762">
        <v>-80.8528369</v>
      </c>
      <c r="I7762">
        <v>4</v>
      </c>
      <c r="J7762">
        <v>369</v>
      </c>
      <c r="K7762">
        <v>1</v>
      </c>
      <c r="L7762" t="s">
        <v>26383</v>
      </c>
    </row>
    <row r="7763" spans="1:12" x14ac:dyDescent="0.2">
      <c r="A7763" t="s">
        <v>26384</v>
      </c>
      <c r="B7763" t="s">
        <v>9511</v>
      </c>
      <c r="C7763" t="s">
        <v>26385</v>
      </c>
      <c r="D7763" t="s">
        <v>39</v>
      </c>
      <c r="E7763" t="s">
        <v>16</v>
      </c>
      <c r="F7763">
        <v>28025</v>
      </c>
      <c r="G7763">
        <v>35.432192000000001</v>
      </c>
      <c r="H7763">
        <v>-80.605987999999996</v>
      </c>
      <c r="I7763">
        <v>3.5</v>
      </c>
      <c r="J7763">
        <v>3</v>
      </c>
      <c r="K7763">
        <v>1</v>
      </c>
      <c r="L7763" t="s">
        <v>2576</v>
      </c>
    </row>
    <row r="7764" spans="1:12" x14ac:dyDescent="0.2">
      <c r="A7764" t="s">
        <v>26386</v>
      </c>
      <c r="B7764" t="s">
        <v>26387</v>
      </c>
      <c r="C7764" t="s">
        <v>26388</v>
      </c>
      <c r="D7764" t="s">
        <v>39</v>
      </c>
      <c r="E7764" t="s">
        <v>16</v>
      </c>
      <c r="F7764">
        <v>28027</v>
      </c>
      <c r="G7764">
        <v>35.363334999999999</v>
      </c>
      <c r="H7764">
        <v>-80.711934999999997</v>
      </c>
      <c r="I7764">
        <v>3.5</v>
      </c>
      <c r="J7764">
        <v>63</v>
      </c>
      <c r="K7764">
        <v>0</v>
      </c>
      <c r="L7764" t="s">
        <v>26389</v>
      </c>
    </row>
    <row r="7765" spans="1:12" x14ac:dyDescent="0.2">
      <c r="A7765" t="s">
        <v>26390</v>
      </c>
      <c r="B7765" t="s">
        <v>26391</v>
      </c>
      <c r="C7765" t="s">
        <v>26392</v>
      </c>
      <c r="D7765" t="s">
        <v>26</v>
      </c>
      <c r="E7765" t="s">
        <v>16</v>
      </c>
      <c r="F7765">
        <v>28078</v>
      </c>
      <c r="G7765">
        <v>35.4104812</v>
      </c>
      <c r="H7765">
        <v>-80.860967299999999</v>
      </c>
      <c r="I7765">
        <v>3.5</v>
      </c>
      <c r="J7765">
        <v>6</v>
      </c>
      <c r="K7765">
        <v>1</v>
      </c>
      <c r="L7765" t="s">
        <v>26393</v>
      </c>
    </row>
    <row r="7766" spans="1:12" x14ac:dyDescent="0.2">
      <c r="A7766" t="s">
        <v>26394</v>
      </c>
      <c r="B7766" t="s">
        <v>26395</v>
      </c>
      <c r="C7766" t="s">
        <v>26396</v>
      </c>
      <c r="D7766" t="s">
        <v>26397</v>
      </c>
      <c r="E7766" t="s">
        <v>16</v>
      </c>
      <c r="F7766">
        <v>28202</v>
      </c>
      <c r="G7766">
        <v>35.217160200000002</v>
      </c>
      <c r="H7766">
        <v>-80.848096999999996</v>
      </c>
      <c r="I7766">
        <v>4.5</v>
      </c>
      <c r="J7766">
        <v>39</v>
      </c>
      <c r="K7766">
        <v>1</v>
      </c>
      <c r="L7766" t="s">
        <v>26398</v>
      </c>
    </row>
    <row r="7767" spans="1:12" x14ac:dyDescent="0.2">
      <c r="A7767" t="s">
        <v>26399</v>
      </c>
      <c r="B7767" t="s">
        <v>26400</v>
      </c>
      <c r="C7767" t="s">
        <v>1379</v>
      </c>
      <c r="D7767" t="s">
        <v>21</v>
      </c>
      <c r="E7767" t="s">
        <v>16</v>
      </c>
      <c r="F7767">
        <v>28277</v>
      </c>
      <c r="G7767">
        <v>35.042005025999998</v>
      </c>
      <c r="H7767">
        <v>-80.862432718299999</v>
      </c>
      <c r="I7767">
        <v>3.5</v>
      </c>
      <c r="J7767">
        <v>55</v>
      </c>
      <c r="K7767">
        <v>1</v>
      </c>
      <c r="L7767" t="s">
        <v>264</v>
      </c>
    </row>
    <row r="7768" spans="1:12" x14ac:dyDescent="0.2">
      <c r="A7768" t="s">
        <v>26401</v>
      </c>
      <c r="B7768" t="s">
        <v>1822</v>
      </c>
      <c r="C7768" t="s">
        <v>26402</v>
      </c>
      <c r="D7768" t="s">
        <v>697</v>
      </c>
      <c r="E7768" t="s">
        <v>16</v>
      </c>
      <c r="F7768">
        <v>28037</v>
      </c>
      <c r="G7768">
        <v>35.446220799999999</v>
      </c>
      <c r="H7768">
        <v>-80.996934699999997</v>
      </c>
      <c r="I7768">
        <v>1.5</v>
      </c>
      <c r="J7768">
        <v>6</v>
      </c>
      <c r="K7768">
        <v>1</v>
      </c>
      <c r="L7768" t="s">
        <v>26403</v>
      </c>
    </row>
    <row r="7769" spans="1:12" x14ac:dyDescent="0.2">
      <c r="A7769" t="s">
        <v>26404</v>
      </c>
      <c r="B7769" t="s">
        <v>26405</v>
      </c>
      <c r="C7769" t="s">
        <v>26406</v>
      </c>
      <c r="D7769" t="s">
        <v>15</v>
      </c>
      <c r="E7769" t="s">
        <v>16</v>
      </c>
      <c r="F7769">
        <v>28031</v>
      </c>
      <c r="G7769">
        <v>35.486956900000003</v>
      </c>
      <c r="H7769">
        <v>-80.875103899999999</v>
      </c>
      <c r="I7769">
        <v>2.5</v>
      </c>
      <c r="J7769">
        <v>3</v>
      </c>
      <c r="K7769">
        <v>1</v>
      </c>
      <c r="L7769" t="s">
        <v>20739</v>
      </c>
    </row>
    <row r="7770" spans="1:12" x14ac:dyDescent="0.2">
      <c r="A7770" t="s">
        <v>26407</v>
      </c>
      <c r="B7770" t="s">
        <v>26408</v>
      </c>
      <c r="C7770" t="s">
        <v>26409</v>
      </c>
      <c r="D7770" t="s">
        <v>39</v>
      </c>
      <c r="E7770" t="s">
        <v>16</v>
      </c>
      <c r="F7770">
        <v>28027</v>
      </c>
      <c r="G7770">
        <v>35.423506782700002</v>
      </c>
      <c r="H7770">
        <v>-80.613367147700004</v>
      </c>
      <c r="I7770">
        <v>5</v>
      </c>
      <c r="J7770">
        <v>3</v>
      </c>
      <c r="K7770">
        <v>1</v>
      </c>
      <c r="L7770" t="s">
        <v>26410</v>
      </c>
    </row>
    <row r="7771" spans="1:12" x14ac:dyDescent="0.2">
      <c r="A7771" t="s">
        <v>26411</v>
      </c>
      <c r="B7771" t="s">
        <v>26412</v>
      </c>
      <c r="C7771" t="s">
        <v>26413</v>
      </c>
      <c r="D7771" t="s">
        <v>21</v>
      </c>
      <c r="E7771" t="s">
        <v>16</v>
      </c>
      <c r="F7771">
        <v>28262</v>
      </c>
      <c r="G7771">
        <v>35.298914000000003</v>
      </c>
      <c r="H7771">
        <v>-80.751255</v>
      </c>
      <c r="I7771">
        <v>2.5</v>
      </c>
      <c r="J7771">
        <v>16</v>
      </c>
      <c r="K7771">
        <v>1</v>
      </c>
      <c r="L7771" t="s">
        <v>1464</v>
      </c>
    </row>
    <row r="7772" spans="1:12" x14ac:dyDescent="0.2">
      <c r="A7772" t="s">
        <v>26414</v>
      </c>
      <c r="B7772" t="s">
        <v>26415</v>
      </c>
      <c r="C7772" t="s">
        <v>26416</v>
      </c>
      <c r="D7772" t="s">
        <v>21</v>
      </c>
      <c r="E7772" t="s">
        <v>16</v>
      </c>
      <c r="F7772">
        <v>28269</v>
      </c>
      <c r="G7772">
        <v>35.344467999999999</v>
      </c>
      <c r="H7772">
        <v>-80.837339999999998</v>
      </c>
      <c r="I7772">
        <v>4</v>
      </c>
      <c r="J7772">
        <v>10</v>
      </c>
      <c r="K7772">
        <v>1</v>
      </c>
      <c r="L7772" t="s">
        <v>26417</v>
      </c>
    </row>
    <row r="7773" spans="1:12" x14ac:dyDescent="0.2">
      <c r="A7773" t="s">
        <v>26418</v>
      </c>
      <c r="B7773" t="s">
        <v>26419</v>
      </c>
      <c r="C7773" t="s">
        <v>26420</v>
      </c>
      <c r="D7773" t="s">
        <v>30</v>
      </c>
      <c r="E7773" t="s">
        <v>16</v>
      </c>
      <c r="F7773">
        <v>28056</v>
      </c>
      <c r="G7773">
        <v>35.259384005100003</v>
      </c>
      <c r="H7773">
        <v>-81.122756382099993</v>
      </c>
      <c r="I7773">
        <v>3.5</v>
      </c>
      <c r="J7773">
        <v>39</v>
      </c>
      <c r="K7773">
        <v>1</v>
      </c>
      <c r="L7773" t="s">
        <v>1056</v>
      </c>
    </row>
    <row r="7774" spans="1:12" x14ac:dyDescent="0.2">
      <c r="A7774" t="s">
        <v>26421</v>
      </c>
      <c r="B7774" t="s">
        <v>26422</v>
      </c>
      <c r="C7774" t="s">
        <v>26423</v>
      </c>
      <c r="D7774" t="s">
        <v>21</v>
      </c>
      <c r="E7774" t="s">
        <v>16</v>
      </c>
      <c r="F7774">
        <v>28209</v>
      </c>
      <c r="G7774">
        <v>35.171872999999998</v>
      </c>
      <c r="H7774">
        <v>-80.849031999999994</v>
      </c>
      <c r="I7774">
        <v>4.5</v>
      </c>
      <c r="J7774">
        <v>7</v>
      </c>
      <c r="K7774">
        <v>1</v>
      </c>
      <c r="L7774" t="s">
        <v>12559</v>
      </c>
    </row>
    <row r="7775" spans="1:12" x14ac:dyDescent="0.2">
      <c r="A7775" t="s">
        <v>26424</v>
      </c>
      <c r="B7775" t="s">
        <v>26425</v>
      </c>
      <c r="C7775" t="s">
        <v>26426</v>
      </c>
      <c r="D7775" t="s">
        <v>167</v>
      </c>
      <c r="E7775" t="s">
        <v>16</v>
      </c>
      <c r="F7775">
        <v>28075</v>
      </c>
      <c r="G7775">
        <v>35.321998399999998</v>
      </c>
      <c r="H7775">
        <v>-80.660285700000003</v>
      </c>
      <c r="I7775">
        <v>3</v>
      </c>
      <c r="J7775">
        <v>6</v>
      </c>
      <c r="K7775">
        <v>0</v>
      </c>
      <c r="L7775" t="s">
        <v>1323</v>
      </c>
    </row>
    <row r="7776" spans="1:12" x14ac:dyDescent="0.2">
      <c r="A7776" t="s">
        <v>26427</v>
      </c>
      <c r="B7776" t="s">
        <v>26428</v>
      </c>
      <c r="C7776" t="s">
        <v>26429</v>
      </c>
      <c r="D7776" t="s">
        <v>21</v>
      </c>
      <c r="E7776" t="s">
        <v>16</v>
      </c>
      <c r="F7776">
        <v>28208</v>
      </c>
      <c r="G7776">
        <v>35.239184299999998</v>
      </c>
      <c r="H7776">
        <v>-80.900383300000001</v>
      </c>
      <c r="I7776">
        <v>3.5</v>
      </c>
      <c r="J7776">
        <v>4</v>
      </c>
      <c r="K7776">
        <v>1</v>
      </c>
      <c r="L7776" t="s">
        <v>26430</v>
      </c>
    </row>
    <row r="7777" spans="1:12" x14ac:dyDescent="0.2">
      <c r="A7777" t="s">
        <v>26431</v>
      </c>
      <c r="B7777" t="s">
        <v>26432</v>
      </c>
      <c r="C7777" t="s">
        <v>26433</v>
      </c>
      <c r="D7777" t="s">
        <v>21</v>
      </c>
      <c r="E7777" t="s">
        <v>16</v>
      </c>
      <c r="F7777">
        <v>28269</v>
      </c>
      <c r="G7777">
        <v>35.349680300000003</v>
      </c>
      <c r="H7777">
        <v>-80.842181299999993</v>
      </c>
      <c r="I7777">
        <v>5</v>
      </c>
      <c r="J7777">
        <v>5</v>
      </c>
      <c r="K7777">
        <v>1</v>
      </c>
      <c r="L7777" t="s">
        <v>26434</v>
      </c>
    </row>
    <row r="7778" spans="1:12" x14ac:dyDescent="0.2">
      <c r="A7778" t="s">
        <v>26435</v>
      </c>
      <c r="B7778" t="s">
        <v>26436</v>
      </c>
      <c r="C7778" t="s">
        <v>26437</v>
      </c>
      <c r="D7778" t="s">
        <v>21</v>
      </c>
      <c r="E7778" t="s">
        <v>16</v>
      </c>
      <c r="F7778">
        <v>28212</v>
      </c>
      <c r="G7778">
        <v>35.205540399999997</v>
      </c>
      <c r="H7778">
        <v>-80.729044999999999</v>
      </c>
      <c r="I7778">
        <v>1</v>
      </c>
      <c r="J7778">
        <v>4</v>
      </c>
      <c r="K7778">
        <v>1</v>
      </c>
      <c r="L7778" t="s">
        <v>26438</v>
      </c>
    </row>
    <row r="7779" spans="1:12" x14ac:dyDescent="0.2">
      <c r="A7779" t="s">
        <v>26439</v>
      </c>
      <c r="B7779" t="s">
        <v>18329</v>
      </c>
      <c r="C7779" t="s">
        <v>26440</v>
      </c>
      <c r="D7779" t="s">
        <v>21</v>
      </c>
      <c r="E7779" t="s">
        <v>16</v>
      </c>
      <c r="F7779">
        <v>28209</v>
      </c>
      <c r="G7779">
        <v>35.148968338400003</v>
      </c>
      <c r="H7779">
        <v>-80.835213661200001</v>
      </c>
      <c r="I7779">
        <v>5</v>
      </c>
      <c r="J7779">
        <v>3</v>
      </c>
      <c r="K7779">
        <v>0</v>
      </c>
      <c r="L7779" t="s">
        <v>188</v>
      </c>
    </row>
    <row r="7780" spans="1:12" x14ac:dyDescent="0.2">
      <c r="A7780" t="s">
        <v>26441</v>
      </c>
      <c r="B7780" t="s">
        <v>26442</v>
      </c>
      <c r="C7780" t="s">
        <v>17211</v>
      </c>
      <c r="D7780" t="s">
        <v>39</v>
      </c>
      <c r="E7780" t="s">
        <v>16</v>
      </c>
      <c r="F7780">
        <v>28025</v>
      </c>
      <c r="G7780">
        <v>35.410395800000003</v>
      </c>
      <c r="H7780">
        <v>-80.580601299999998</v>
      </c>
      <c r="I7780">
        <v>4.5</v>
      </c>
      <c r="J7780">
        <v>65</v>
      </c>
      <c r="K7780">
        <v>1</v>
      </c>
      <c r="L7780" t="s">
        <v>1453</v>
      </c>
    </row>
    <row r="7781" spans="1:12" x14ac:dyDescent="0.2">
      <c r="A7781" t="s">
        <v>26443</v>
      </c>
      <c r="B7781" t="s">
        <v>26444</v>
      </c>
      <c r="D7781" t="s">
        <v>456</v>
      </c>
      <c r="E7781" t="s">
        <v>16</v>
      </c>
      <c r="F7781">
        <v>28012</v>
      </c>
      <c r="G7781">
        <v>35.242917499999997</v>
      </c>
      <c r="H7781">
        <v>-81.037296999999995</v>
      </c>
      <c r="I7781">
        <v>5</v>
      </c>
      <c r="J7781">
        <v>3</v>
      </c>
      <c r="K7781">
        <v>1</v>
      </c>
      <c r="L7781" t="s">
        <v>26445</v>
      </c>
    </row>
    <row r="7782" spans="1:12" x14ac:dyDescent="0.2">
      <c r="A7782" t="s">
        <v>26446</v>
      </c>
      <c r="B7782" t="s">
        <v>26447</v>
      </c>
      <c r="C7782" t="s">
        <v>26448</v>
      </c>
      <c r="D7782" t="s">
        <v>26</v>
      </c>
      <c r="E7782" t="s">
        <v>16</v>
      </c>
      <c r="F7782">
        <v>28078</v>
      </c>
      <c r="G7782">
        <v>35.442753990699998</v>
      </c>
      <c r="H7782">
        <v>-80.885859802400006</v>
      </c>
      <c r="I7782">
        <v>3</v>
      </c>
      <c r="J7782">
        <v>24</v>
      </c>
      <c r="K7782">
        <v>1</v>
      </c>
      <c r="L7782" t="s">
        <v>4168</v>
      </c>
    </row>
    <row r="7783" spans="1:12" x14ac:dyDescent="0.2">
      <c r="A7783" t="s">
        <v>26449</v>
      </c>
      <c r="B7783" t="s">
        <v>26450</v>
      </c>
      <c r="C7783" t="s">
        <v>26451</v>
      </c>
      <c r="D7783" t="s">
        <v>21</v>
      </c>
      <c r="E7783" t="s">
        <v>16</v>
      </c>
      <c r="F7783">
        <v>28203</v>
      </c>
      <c r="G7783">
        <v>35.200279000000002</v>
      </c>
      <c r="H7783">
        <v>-80.841757999999999</v>
      </c>
      <c r="I7783">
        <v>4</v>
      </c>
      <c r="J7783">
        <v>311</v>
      </c>
      <c r="K7783">
        <v>0</v>
      </c>
      <c r="L7783" t="s">
        <v>26452</v>
      </c>
    </row>
    <row r="7784" spans="1:12" x14ac:dyDescent="0.2">
      <c r="A7784" t="s">
        <v>26453</v>
      </c>
      <c r="B7784" t="s">
        <v>26454</v>
      </c>
      <c r="C7784" t="s">
        <v>26455</v>
      </c>
      <c r="D7784" t="s">
        <v>21</v>
      </c>
      <c r="E7784" t="s">
        <v>16</v>
      </c>
      <c r="F7784">
        <v>28277</v>
      </c>
      <c r="G7784">
        <v>35.058275999999999</v>
      </c>
      <c r="H7784">
        <v>-80.808103000000003</v>
      </c>
      <c r="I7784">
        <v>4.5</v>
      </c>
      <c r="J7784">
        <v>9</v>
      </c>
      <c r="K7784">
        <v>1</v>
      </c>
      <c r="L7784" t="s">
        <v>22040</v>
      </c>
    </row>
    <row r="7785" spans="1:12" x14ac:dyDescent="0.2">
      <c r="A7785" t="s">
        <v>26456</v>
      </c>
      <c r="B7785" t="s">
        <v>26457</v>
      </c>
      <c r="C7785" t="s">
        <v>22988</v>
      </c>
      <c r="D7785" t="s">
        <v>21</v>
      </c>
      <c r="E7785" t="s">
        <v>16</v>
      </c>
      <c r="F7785">
        <v>28210</v>
      </c>
      <c r="G7785">
        <v>35.149959199999998</v>
      </c>
      <c r="H7785">
        <v>-80.835947500000003</v>
      </c>
      <c r="I7785">
        <v>4</v>
      </c>
      <c r="J7785">
        <v>17</v>
      </c>
      <c r="K7785">
        <v>1</v>
      </c>
      <c r="L7785" t="s">
        <v>1547</v>
      </c>
    </row>
    <row r="7786" spans="1:12" x14ac:dyDescent="0.2">
      <c r="A7786" t="s">
        <v>26458</v>
      </c>
      <c r="B7786" t="s">
        <v>26459</v>
      </c>
      <c r="C7786" t="s">
        <v>26460</v>
      </c>
      <c r="D7786" t="s">
        <v>21</v>
      </c>
      <c r="E7786" t="s">
        <v>16</v>
      </c>
      <c r="F7786">
        <v>28273</v>
      </c>
      <c r="G7786">
        <v>35.110448667299998</v>
      </c>
      <c r="H7786">
        <v>-80.928214486800002</v>
      </c>
      <c r="I7786">
        <v>4</v>
      </c>
      <c r="J7786">
        <v>7</v>
      </c>
      <c r="K7786">
        <v>1</v>
      </c>
      <c r="L7786" t="s">
        <v>26461</v>
      </c>
    </row>
    <row r="7787" spans="1:12" x14ac:dyDescent="0.2">
      <c r="A7787" t="s">
        <v>26462</v>
      </c>
      <c r="B7787" t="s">
        <v>8607</v>
      </c>
      <c r="C7787" t="s">
        <v>26463</v>
      </c>
      <c r="D7787" t="s">
        <v>30</v>
      </c>
      <c r="E7787" t="s">
        <v>16</v>
      </c>
      <c r="F7787">
        <v>28052</v>
      </c>
      <c r="G7787">
        <v>35.280371000000002</v>
      </c>
      <c r="H7787">
        <v>-81.188601000000006</v>
      </c>
      <c r="I7787">
        <v>3</v>
      </c>
      <c r="J7787">
        <v>24</v>
      </c>
      <c r="K7787">
        <v>1</v>
      </c>
      <c r="L7787" t="s">
        <v>1056</v>
      </c>
    </row>
    <row r="7788" spans="1:12" x14ac:dyDescent="0.2">
      <c r="A7788" t="s">
        <v>26464</v>
      </c>
      <c r="B7788" t="s">
        <v>26465</v>
      </c>
      <c r="C7788" t="s">
        <v>26466</v>
      </c>
      <c r="D7788" t="s">
        <v>21</v>
      </c>
      <c r="E7788" t="s">
        <v>16</v>
      </c>
      <c r="F7788">
        <v>28217</v>
      </c>
      <c r="G7788">
        <v>35.188474100000001</v>
      </c>
      <c r="H7788">
        <v>-80.893692099999996</v>
      </c>
      <c r="I7788">
        <v>3</v>
      </c>
      <c r="J7788">
        <v>5</v>
      </c>
      <c r="K7788">
        <v>1</v>
      </c>
      <c r="L7788" t="s">
        <v>26467</v>
      </c>
    </row>
    <row r="7789" spans="1:12" x14ac:dyDescent="0.2">
      <c r="A7789" t="s">
        <v>26468</v>
      </c>
      <c r="B7789" t="s">
        <v>26469</v>
      </c>
      <c r="D7789" t="s">
        <v>21</v>
      </c>
      <c r="E7789" t="s">
        <v>16</v>
      </c>
      <c r="F7789">
        <v>28207</v>
      </c>
      <c r="G7789">
        <v>35.192852700000003</v>
      </c>
      <c r="H7789">
        <v>-80.823937999999998</v>
      </c>
      <c r="I7789">
        <v>5</v>
      </c>
      <c r="J7789">
        <v>5</v>
      </c>
      <c r="K7789">
        <v>1</v>
      </c>
      <c r="L7789" t="s">
        <v>26470</v>
      </c>
    </row>
    <row r="7790" spans="1:12" x14ac:dyDescent="0.2">
      <c r="A7790" t="s">
        <v>26471</v>
      </c>
      <c r="B7790" t="s">
        <v>26472</v>
      </c>
      <c r="C7790" t="s">
        <v>9935</v>
      </c>
      <c r="D7790" t="s">
        <v>26</v>
      </c>
      <c r="E7790" t="s">
        <v>16</v>
      </c>
      <c r="F7790">
        <v>28078</v>
      </c>
      <c r="G7790">
        <v>35.444554400000001</v>
      </c>
      <c r="H7790">
        <v>-80.881298200000003</v>
      </c>
      <c r="I7790">
        <v>4.5</v>
      </c>
      <c r="J7790">
        <v>6</v>
      </c>
      <c r="K7790">
        <v>1</v>
      </c>
      <c r="L7790" t="s">
        <v>9152</v>
      </c>
    </row>
    <row r="7791" spans="1:12" x14ac:dyDescent="0.2">
      <c r="A7791" t="s">
        <v>26473</v>
      </c>
      <c r="B7791" t="s">
        <v>26474</v>
      </c>
      <c r="C7791" t="s">
        <v>26475</v>
      </c>
      <c r="D7791" t="s">
        <v>135</v>
      </c>
      <c r="E7791" t="s">
        <v>16</v>
      </c>
      <c r="F7791">
        <v>28105</v>
      </c>
      <c r="G7791">
        <v>35.137278999999999</v>
      </c>
      <c r="H7791">
        <v>-80.686503599999995</v>
      </c>
      <c r="I7791">
        <v>3</v>
      </c>
      <c r="J7791">
        <v>5</v>
      </c>
      <c r="K7791">
        <v>1</v>
      </c>
      <c r="L7791" t="s">
        <v>569</v>
      </c>
    </row>
    <row r="7792" spans="1:12" x14ac:dyDescent="0.2">
      <c r="A7792" t="s">
        <v>26476</v>
      </c>
      <c r="B7792" t="s">
        <v>856</v>
      </c>
      <c r="C7792" t="s">
        <v>26477</v>
      </c>
      <c r="D7792" t="s">
        <v>601</v>
      </c>
      <c r="E7792" t="s">
        <v>16</v>
      </c>
      <c r="F7792">
        <v>28027</v>
      </c>
      <c r="G7792">
        <v>35.421708000000002</v>
      </c>
      <c r="H7792">
        <v>-80.6778154</v>
      </c>
      <c r="I7792">
        <v>2.5</v>
      </c>
      <c r="J7792">
        <v>13</v>
      </c>
      <c r="K7792">
        <v>1</v>
      </c>
      <c r="L7792" t="s">
        <v>26478</v>
      </c>
    </row>
    <row r="7793" spans="1:12" x14ac:dyDescent="0.2">
      <c r="A7793" t="s">
        <v>26479</v>
      </c>
      <c r="B7793" t="s">
        <v>26480</v>
      </c>
      <c r="C7793" t="s">
        <v>19599</v>
      </c>
      <c r="D7793" t="s">
        <v>21</v>
      </c>
      <c r="E7793" t="s">
        <v>16</v>
      </c>
      <c r="F7793">
        <v>28208</v>
      </c>
      <c r="G7793">
        <v>35.229558599999997</v>
      </c>
      <c r="H7793">
        <v>-80.9190854</v>
      </c>
      <c r="I7793">
        <v>2.5</v>
      </c>
      <c r="J7793">
        <v>6</v>
      </c>
      <c r="K7793">
        <v>1</v>
      </c>
      <c r="L7793" t="s">
        <v>26481</v>
      </c>
    </row>
    <row r="7794" spans="1:12" x14ac:dyDescent="0.2">
      <c r="A7794" t="s">
        <v>26482</v>
      </c>
      <c r="B7794" t="s">
        <v>26483</v>
      </c>
      <c r="C7794" t="s">
        <v>26484</v>
      </c>
      <c r="D7794" t="s">
        <v>456</v>
      </c>
      <c r="E7794" t="s">
        <v>16</v>
      </c>
      <c r="F7794">
        <v>28012</v>
      </c>
      <c r="G7794">
        <v>35.248755799999998</v>
      </c>
      <c r="H7794">
        <v>-81.031647399999997</v>
      </c>
      <c r="I7794">
        <v>3.5</v>
      </c>
      <c r="J7794">
        <v>7</v>
      </c>
      <c r="K7794">
        <v>1</v>
      </c>
      <c r="L7794" t="s">
        <v>26485</v>
      </c>
    </row>
    <row r="7795" spans="1:12" x14ac:dyDescent="0.2">
      <c r="A7795" t="s">
        <v>26486</v>
      </c>
      <c r="B7795" t="s">
        <v>26487</v>
      </c>
      <c r="C7795" t="s">
        <v>26488</v>
      </c>
      <c r="D7795" t="s">
        <v>21</v>
      </c>
      <c r="E7795" t="s">
        <v>16</v>
      </c>
      <c r="F7795">
        <v>28215</v>
      </c>
      <c r="G7795">
        <v>35.162146</v>
      </c>
      <c r="H7795">
        <v>-80.752847000000003</v>
      </c>
      <c r="I7795">
        <v>4.5</v>
      </c>
      <c r="J7795">
        <v>29</v>
      </c>
      <c r="K7795">
        <v>1</v>
      </c>
      <c r="L7795" t="s">
        <v>26489</v>
      </c>
    </row>
    <row r="7796" spans="1:12" x14ac:dyDescent="0.2">
      <c r="A7796" t="s">
        <v>26490</v>
      </c>
      <c r="B7796" t="s">
        <v>26491</v>
      </c>
      <c r="C7796" t="s">
        <v>26492</v>
      </c>
      <c r="D7796" t="s">
        <v>21</v>
      </c>
      <c r="E7796" t="s">
        <v>16</v>
      </c>
      <c r="F7796">
        <v>28227</v>
      </c>
      <c r="G7796">
        <v>35.172721000000003</v>
      </c>
      <c r="H7796">
        <v>-80.708808000000005</v>
      </c>
      <c r="I7796">
        <v>4</v>
      </c>
      <c r="J7796">
        <v>4</v>
      </c>
      <c r="K7796">
        <v>1</v>
      </c>
      <c r="L7796" t="s">
        <v>140</v>
      </c>
    </row>
    <row r="7797" spans="1:12" x14ac:dyDescent="0.2">
      <c r="A7797" t="s">
        <v>26493</v>
      </c>
      <c r="B7797" t="s">
        <v>26494</v>
      </c>
      <c r="C7797" t="s">
        <v>26495</v>
      </c>
      <c r="D7797" t="s">
        <v>456</v>
      </c>
      <c r="E7797" t="s">
        <v>16</v>
      </c>
      <c r="F7797">
        <v>28012</v>
      </c>
      <c r="G7797">
        <v>35.224097999999998</v>
      </c>
      <c r="H7797">
        <v>-81.036006900000004</v>
      </c>
      <c r="I7797">
        <v>3.5</v>
      </c>
      <c r="J7797">
        <v>27</v>
      </c>
      <c r="K7797">
        <v>1</v>
      </c>
      <c r="L7797" t="s">
        <v>709</v>
      </c>
    </row>
    <row r="7798" spans="1:12" x14ac:dyDescent="0.2">
      <c r="A7798" t="s">
        <v>26496</v>
      </c>
      <c r="B7798" t="s">
        <v>26497</v>
      </c>
      <c r="C7798" t="s">
        <v>15554</v>
      </c>
      <c r="D7798" t="s">
        <v>21</v>
      </c>
      <c r="E7798" t="s">
        <v>16</v>
      </c>
      <c r="F7798">
        <v>28203</v>
      </c>
      <c r="G7798">
        <v>35.198558300000002</v>
      </c>
      <c r="H7798">
        <v>-80.852525400000005</v>
      </c>
      <c r="I7798">
        <v>4</v>
      </c>
      <c r="J7798">
        <v>26</v>
      </c>
      <c r="K7798">
        <v>1</v>
      </c>
      <c r="L7798" t="s">
        <v>26498</v>
      </c>
    </row>
    <row r="7799" spans="1:12" x14ac:dyDescent="0.2">
      <c r="A7799" t="s">
        <v>26499</v>
      </c>
      <c r="B7799" t="s">
        <v>26500</v>
      </c>
      <c r="C7799" t="s">
        <v>18736</v>
      </c>
      <c r="D7799" t="s">
        <v>21</v>
      </c>
      <c r="E7799" t="s">
        <v>16</v>
      </c>
      <c r="F7799">
        <v>28211</v>
      </c>
      <c r="G7799">
        <v>35.170594999999999</v>
      </c>
      <c r="H7799">
        <v>-80.806629000000001</v>
      </c>
      <c r="I7799">
        <v>4</v>
      </c>
      <c r="J7799">
        <v>4</v>
      </c>
      <c r="K7799">
        <v>1</v>
      </c>
      <c r="L7799" t="s">
        <v>26501</v>
      </c>
    </row>
    <row r="7800" spans="1:12" x14ac:dyDescent="0.2">
      <c r="A7800" t="s">
        <v>26502</v>
      </c>
      <c r="B7800" t="s">
        <v>7225</v>
      </c>
      <c r="C7800" t="s">
        <v>26503</v>
      </c>
      <c r="D7800" t="s">
        <v>359</v>
      </c>
      <c r="E7800" t="s">
        <v>16</v>
      </c>
      <c r="F7800">
        <v>28036</v>
      </c>
      <c r="G7800">
        <v>35.441995499999997</v>
      </c>
      <c r="H7800">
        <v>-80.761786999999998</v>
      </c>
      <c r="I7800">
        <v>3</v>
      </c>
      <c r="J7800">
        <v>6</v>
      </c>
      <c r="K7800">
        <v>1</v>
      </c>
      <c r="L7800" t="s">
        <v>188</v>
      </c>
    </row>
    <row r="7801" spans="1:12" x14ac:dyDescent="0.2">
      <c r="A7801" t="s">
        <v>26504</v>
      </c>
      <c r="B7801" t="s">
        <v>26505</v>
      </c>
      <c r="C7801" t="s">
        <v>24064</v>
      </c>
      <c r="D7801" t="s">
        <v>21</v>
      </c>
      <c r="E7801" t="s">
        <v>16</v>
      </c>
      <c r="F7801">
        <v>28210</v>
      </c>
      <c r="G7801">
        <v>35.150082988900003</v>
      </c>
      <c r="H7801">
        <v>-80.839224569500004</v>
      </c>
      <c r="I7801">
        <v>2.5</v>
      </c>
      <c r="J7801">
        <v>5</v>
      </c>
      <c r="K7801">
        <v>1</v>
      </c>
      <c r="L7801" t="s">
        <v>26506</v>
      </c>
    </row>
    <row r="7802" spans="1:12" x14ac:dyDescent="0.2">
      <c r="A7802" t="s">
        <v>26507</v>
      </c>
      <c r="B7802" t="s">
        <v>26508</v>
      </c>
      <c r="C7802" t="s">
        <v>26509</v>
      </c>
      <c r="D7802" t="s">
        <v>9498</v>
      </c>
      <c r="E7802" t="s">
        <v>16</v>
      </c>
      <c r="F7802">
        <v>28104</v>
      </c>
      <c r="G7802">
        <v>35.001953125</v>
      </c>
      <c r="H7802">
        <v>-80.710350036600005</v>
      </c>
      <c r="I7802">
        <v>4</v>
      </c>
      <c r="J7802">
        <v>4</v>
      </c>
      <c r="K7802">
        <v>1</v>
      </c>
      <c r="L7802" t="s">
        <v>26510</v>
      </c>
    </row>
    <row r="7803" spans="1:12" x14ac:dyDescent="0.2">
      <c r="A7803" t="s">
        <v>26511</v>
      </c>
      <c r="B7803" t="s">
        <v>26512</v>
      </c>
      <c r="C7803" t="s">
        <v>26513</v>
      </c>
      <c r="D7803" t="s">
        <v>21</v>
      </c>
      <c r="E7803" t="s">
        <v>16</v>
      </c>
      <c r="F7803">
        <v>28210</v>
      </c>
      <c r="G7803">
        <v>35.150303999999998</v>
      </c>
      <c r="H7803">
        <v>-80.840570499999998</v>
      </c>
      <c r="I7803">
        <v>1</v>
      </c>
      <c r="J7803">
        <v>8</v>
      </c>
      <c r="K7803">
        <v>1</v>
      </c>
      <c r="L7803" t="s">
        <v>26514</v>
      </c>
    </row>
    <row r="7804" spans="1:12" x14ac:dyDescent="0.2">
      <c r="A7804" t="s">
        <v>26515</v>
      </c>
      <c r="B7804" t="s">
        <v>26516</v>
      </c>
      <c r="C7804" t="s">
        <v>26517</v>
      </c>
      <c r="D7804" t="s">
        <v>21</v>
      </c>
      <c r="E7804" t="s">
        <v>16</v>
      </c>
      <c r="F7804">
        <v>28203</v>
      </c>
      <c r="G7804">
        <v>35.201826500000003</v>
      </c>
      <c r="H7804">
        <v>-80.843863299999995</v>
      </c>
      <c r="I7804">
        <v>3</v>
      </c>
      <c r="J7804">
        <v>55</v>
      </c>
      <c r="K7804">
        <v>0</v>
      </c>
      <c r="L7804" t="s">
        <v>26518</v>
      </c>
    </row>
    <row r="7805" spans="1:12" x14ac:dyDescent="0.2">
      <c r="A7805" t="s">
        <v>26519</v>
      </c>
      <c r="B7805" t="s">
        <v>26520</v>
      </c>
      <c r="C7805" t="s">
        <v>391</v>
      </c>
      <c r="D7805" t="s">
        <v>21</v>
      </c>
      <c r="E7805" t="s">
        <v>16</v>
      </c>
      <c r="F7805">
        <v>28211</v>
      </c>
      <c r="G7805">
        <v>35.152231100000002</v>
      </c>
      <c r="H7805">
        <v>-80.831896799999996</v>
      </c>
      <c r="I7805">
        <v>3.5</v>
      </c>
      <c r="J7805">
        <v>41</v>
      </c>
      <c r="K7805">
        <v>1</v>
      </c>
      <c r="L7805" t="s">
        <v>26521</v>
      </c>
    </row>
    <row r="7806" spans="1:12" x14ac:dyDescent="0.2">
      <c r="A7806" t="s">
        <v>26522</v>
      </c>
      <c r="B7806" t="s">
        <v>26523</v>
      </c>
      <c r="C7806" t="s">
        <v>26524</v>
      </c>
      <c r="D7806" t="s">
        <v>21</v>
      </c>
      <c r="E7806" t="s">
        <v>16</v>
      </c>
      <c r="F7806">
        <v>28277</v>
      </c>
      <c r="G7806">
        <v>35.071899000000002</v>
      </c>
      <c r="H7806">
        <v>-80.843768999999995</v>
      </c>
      <c r="I7806">
        <v>5</v>
      </c>
      <c r="J7806">
        <v>7</v>
      </c>
      <c r="K7806">
        <v>1</v>
      </c>
      <c r="L7806" t="s">
        <v>26525</v>
      </c>
    </row>
    <row r="7807" spans="1:12" x14ac:dyDescent="0.2">
      <c r="A7807" t="s">
        <v>26526</v>
      </c>
      <c r="B7807" t="s">
        <v>9889</v>
      </c>
      <c r="C7807" t="s">
        <v>26527</v>
      </c>
      <c r="D7807" t="s">
        <v>21</v>
      </c>
      <c r="E7807" t="s">
        <v>16</v>
      </c>
      <c r="F7807">
        <v>28262</v>
      </c>
      <c r="G7807">
        <v>35.310206100000002</v>
      </c>
      <c r="H7807">
        <v>-80.750628300000002</v>
      </c>
      <c r="I7807">
        <v>2.5</v>
      </c>
      <c r="J7807">
        <v>3</v>
      </c>
      <c r="K7807">
        <v>1</v>
      </c>
      <c r="L7807" t="s">
        <v>26528</v>
      </c>
    </row>
    <row r="7808" spans="1:12" x14ac:dyDescent="0.2">
      <c r="A7808" t="s">
        <v>26529</v>
      </c>
      <c r="B7808" t="s">
        <v>26530</v>
      </c>
      <c r="C7808" t="s">
        <v>26531</v>
      </c>
      <c r="D7808" t="s">
        <v>39</v>
      </c>
      <c r="E7808" t="s">
        <v>16</v>
      </c>
      <c r="F7808">
        <v>28025</v>
      </c>
      <c r="G7808">
        <v>35.368955999999997</v>
      </c>
      <c r="H7808">
        <v>-80.711872999999997</v>
      </c>
      <c r="I7808">
        <v>3.5</v>
      </c>
      <c r="J7808">
        <v>164</v>
      </c>
      <c r="K7808">
        <v>1</v>
      </c>
      <c r="L7808" t="s">
        <v>26532</v>
      </c>
    </row>
    <row r="7809" spans="1:12" x14ac:dyDescent="0.2">
      <c r="A7809" t="s">
        <v>26533</v>
      </c>
      <c r="B7809" t="s">
        <v>26534</v>
      </c>
      <c r="C7809" t="s">
        <v>26535</v>
      </c>
      <c r="D7809" t="s">
        <v>21</v>
      </c>
      <c r="E7809" t="s">
        <v>16</v>
      </c>
      <c r="F7809">
        <v>28226</v>
      </c>
      <c r="G7809">
        <v>35.089592099999997</v>
      </c>
      <c r="H7809">
        <v>-80.860477799999998</v>
      </c>
      <c r="I7809">
        <v>4.5</v>
      </c>
      <c r="J7809">
        <v>13</v>
      </c>
      <c r="K7809">
        <v>1</v>
      </c>
      <c r="L7809" t="s">
        <v>26536</v>
      </c>
    </row>
    <row r="7810" spans="1:12" x14ac:dyDescent="0.2">
      <c r="A7810" t="s">
        <v>26537</v>
      </c>
      <c r="B7810" t="s">
        <v>26538</v>
      </c>
      <c r="C7810" t="s">
        <v>26539</v>
      </c>
      <c r="D7810" t="s">
        <v>601</v>
      </c>
      <c r="E7810" t="s">
        <v>16</v>
      </c>
      <c r="F7810">
        <v>28081</v>
      </c>
      <c r="G7810">
        <v>35.440621</v>
      </c>
      <c r="H7810">
        <v>-80.677932999999996</v>
      </c>
      <c r="I7810">
        <v>4.5</v>
      </c>
      <c r="J7810">
        <v>6</v>
      </c>
      <c r="K7810">
        <v>1</v>
      </c>
      <c r="L7810" t="s">
        <v>26540</v>
      </c>
    </row>
    <row r="7811" spans="1:12" x14ac:dyDescent="0.2">
      <c r="A7811" t="s">
        <v>26541</v>
      </c>
      <c r="B7811" t="s">
        <v>26255</v>
      </c>
      <c r="C7811" t="s">
        <v>26542</v>
      </c>
      <c r="D7811" t="s">
        <v>21</v>
      </c>
      <c r="E7811" t="s">
        <v>16</v>
      </c>
      <c r="F7811">
        <v>28202</v>
      </c>
      <c r="G7811">
        <v>35.233049000000001</v>
      </c>
      <c r="H7811">
        <v>-80.849051000000003</v>
      </c>
      <c r="I7811">
        <v>3</v>
      </c>
      <c r="J7811">
        <v>5</v>
      </c>
      <c r="K7811">
        <v>0</v>
      </c>
      <c r="L7811" t="s">
        <v>1323</v>
      </c>
    </row>
    <row r="7812" spans="1:12" x14ac:dyDescent="0.2">
      <c r="A7812" t="s">
        <v>26543</v>
      </c>
      <c r="B7812" t="s">
        <v>3701</v>
      </c>
      <c r="C7812" t="s">
        <v>26544</v>
      </c>
      <c r="D7812" t="s">
        <v>39</v>
      </c>
      <c r="E7812" t="s">
        <v>16</v>
      </c>
      <c r="F7812">
        <v>28027</v>
      </c>
      <c r="G7812">
        <v>35.397531899999997</v>
      </c>
      <c r="H7812">
        <v>-80.612383699999995</v>
      </c>
      <c r="I7812">
        <v>3.5</v>
      </c>
      <c r="J7812">
        <v>7</v>
      </c>
      <c r="K7812">
        <v>1</v>
      </c>
      <c r="L7812" t="s">
        <v>26545</v>
      </c>
    </row>
    <row r="7813" spans="1:12" x14ac:dyDescent="0.2">
      <c r="A7813" t="s">
        <v>26546</v>
      </c>
      <c r="B7813" t="s">
        <v>4286</v>
      </c>
      <c r="C7813" t="s">
        <v>26547</v>
      </c>
      <c r="D7813" t="s">
        <v>39</v>
      </c>
      <c r="E7813" t="s">
        <v>16</v>
      </c>
      <c r="F7813">
        <v>28027</v>
      </c>
      <c r="G7813">
        <v>35.375225399999998</v>
      </c>
      <c r="H7813">
        <v>-80.729922400000007</v>
      </c>
      <c r="I7813">
        <v>4.5</v>
      </c>
      <c r="J7813">
        <v>179</v>
      </c>
      <c r="K7813">
        <v>1</v>
      </c>
      <c r="L7813" t="s">
        <v>6480</v>
      </c>
    </row>
    <row r="7814" spans="1:12" x14ac:dyDescent="0.2">
      <c r="A7814" t="s">
        <v>26548</v>
      </c>
      <c r="B7814" t="s">
        <v>26549</v>
      </c>
      <c r="C7814" t="s">
        <v>26550</v>
      </c>
      <c r="D7814" t="s">
        <v>21</v>
      </c>
      <c r="E7814" t="s">
        <v>16</v>
      </c>
      <c r="F7814">
        <v>28273</v>
      </c>
      <c r="G7814">
        <v>35.133665999999998</v>
      </c>
      <c r="H7814">
        <v>-80.939761000000004</v>
      </c>
      <c r="I7814">
        <v>5</v>
      </c>
      <c r="J7814">
        <v>4</v>
      </c>
      <c r="K7814">
        <v>1</v>
      </c>
      <c r="L7814" t="s">
        <v>3082</v>
      </c>
    </row>
    <row r="7815" spans="1:12" x14ac:dyDescent="0.2">
      <c r="A7815" t="s">
        <v>26551</v>
      </c>
      <c r="B7815" t="s">
        <v>26552</v>
      </c>
      <c r="C7815" t="s">
        <v>26553</v>
      </c>
      <c r="D7815" t="s">
        <v>135</v>
      </c>
      <c r="E7815" t="s">
        <v>16</v>
      </c>
      <c r="F7815">
        <v>28105</v>
      </c>
      <c r="G7815">
        <v>35.1209627</v>
      </c>
      <c r="H7815">
        <v>-80.707710800000001</v>
      </c>
      <c r="I7815">
        <v>3</v>
      </c>
      <c r="J7815">
        <v>35</v>
      </c>
      <c r="K7815">
        <v>1</v>
      </c>
      <c r="L7815" t="s">
        <v>3548</v>
      </c>
    </row>
    <row r="7816" spans="1:12" x14ac:dyDescent="0.2">
      <c r="A7816" t="s">
        <v>26554</v>
      </c>
      <c r="B7816" t="s">
        <v>18288</v>
      </c>
      <c r="C7816" t="s">
        <v>26555</v>
      </c>
      <c r="D7816" t="s">
        <v>21</v>
      </c>
      <c r="E7816" t="s">
        <v>16</v>
      </c>
      <c r="F7816">
        <v>28269</v>
      </c>
      <c r="G7816">
        <v>35.350165500000003</v>
      </c>
      <c r="H7816">
        <v>-80.845217300000002</v>
      </c>
      <c r="I7816">
        <v>3</v>
      </c>
      <c r="J7816">
        <v>15</v>
      </c>
      <c r="K7816">
        <v>1</v>
      </c>
      <c r="L7816" t="s">
        <v>26556</v>
      </c>
    </row>
    <row r="7817" spans="1:12" x14ac:dyDescent="0.2">
      <c r="A7817" t="s">
        <v>26557</v>
      </c>
      <c r="B7817" t="s">
        <v>2246</v>
      </c>
      <c r="C7817" t="s">
        <v>9890</v>
      </c>
      <c r="D7817" t="s">
        <v>21</v>
      </c>
      <c r="E7817" t="s">
        <v>16</v>
      </c>
      <c r="F7817">
        <v>28217</v>
      </c>
      <c r="G7817">
        <v>35.166773999999997</v>
      </c>
      <c r="H7817">
        <v>-80.876633999999996</v>
      </c>
      <c r="I7817">
        <v>3</v>
      </c>
      <c r="J7817">
        <v>6</v>
      </c>
      <c r="K7817">
        <v>1</v>
      </c>
      <c r="L7817" t="s">
        <v>2248</v>
      </c>
    </row>
    <row r="7818" spans="1:12" x14ac:dyDescent="0.2">
      <c r="A7818" t="s">
        <v>26558</v>
      </c>
      <c r="B7818" t="s">
        <v>26559</v>
      </c>
      <c r="C7818" t="s">
        <v>26560</v>
      </c>
      <c r="D7818" t="s">
        <v>21</v>
      </c>
      <c r="E7818" t="s">
        <v>16</v>
      </c>
      <c r="F7818">
        <v>28202</v>
      </c>
      <c r="G7818">
        <v>35.230835399999997</v>
      </c>
      <c r="H7818">
        <v>-80.844331400000002</v>
      </c>
      <c r="I7818">
        <v>3.5</v>
      </c>
      <c r="J7818">
        <v>8</v>
      </c>
      <c r="K7818">
        <v>1</v>
      </c>
      <c r="L7818" t="s">
        <v>26561</v>
      </c>
    </row>
    <row r="7819" spans="1:12" x14ac:dyDescent="0.2">
      <c r="A7819" t="s">
        <v>26562</v>
      </c>
      <c r="B7819" t="s">
        <v>26563</v>
      </c>
      <c r="C7819" t="s">
        <v>26564</v>
      </c>
      <c r="D7819" t="s">
        <v>21</v>
      </c>
      <c r="E7819" t="s">
        <v>16</v>
      </c>
      <c r="F7819">
        <v>28217</v>
      </c>
      <c r="G7819">
        <v>35.152679900000003</v>
      </c>
      <c r="H7819">
        <v>-80.878450000000001</v>
      </c>
      <c r="I7819">
        <v>1</v>
      </c>
      <c r="J7819">
        <v>4</v>
      </c>
      <c r="K7819">
        <v>0</v>
      </c>
      <c r="L7819" t="s">
        <v>3224</v>
      </c>
    </row>
    <row r="7820" spans="1:12" x14ac:dyDescent="0.2">
      <c r="A7820" t="s">
        <v>26565</v>
      </c>
      <c r="B7820" t="s">
        <v>26566</v>
      </c>
      <c r="C7820" t="s">
        <v>26567</v>
      </c>
      <c r="D7820" t="s">
        <v>21</v>
      </c>
      <c r="E7820" t="s">
        <v>16</v>
      </c>
      <c r="F7820">
        <v>28209</v>
      </c>
      <c r="G7820">
        <v>35.174087800000002</v>
      </c>
      <c r="H7820">
        <v>-80.8398088</v>
      </c>
      <c r="I7820">
        <v>3.5</v>
      </c>
      <c r="J7820">
        <v>180</v>
      </c>
      <c r="K7820">
        <v>0</v>
      </c>
      <c r="L7820" t="s">
        <v>26568</v>
      </c>
    </row>
    <row r="7821" spans="1:12" x14ac:dyDescent="0.2">
      <c r="A7821" t="s">
        <v>26569</v>
      </c>
      <c r="B7821" t="s">
        <v>26570</v>
      </c>
      <c r="C7821" t="s">
        <v>26571</v>
      </c>
      <c r="D7821" t="s">
        <v>135</v>
      </c>
      <c r="E7821" t="s">
        <v>16</v>
      </c>
      <c r="F7821">
        <v>28105</v>
      </c>
      <c r="G7821">
        <v>35.121983700000001</v>
      </c>
      <c r="H7821">
        <v>-80.727635000000006</v>
      </c>
      <c r="I7821">
        <v>3</v>
      </c>
      <c r="J7821">
        <v>3</v>
      </c>
      <c r="K7821">
        <v>1</v>
      </c>
      <c r="L7821" t="s">
        <v>26572</v>
      </c>
    </row>
    <row r="7822" spans="1:12" x14ac:dyDescent="0.2">
      <c r="A7822" t="s">
        <v>26573</v>
      </c>
      <c r="B7822" t="s">
        <v>6033</v>
      </c>
      <c r="C7822" t="s">
        <v>26574</v>
      </c>
      <c r="D7822" t="s">
        <v>21</v>
      </c>
      <c r="E7822" t="s">
        <v>16</v>
      </c>
      <c r="F7822">
        <v>28211</v>
      </c>
      <c r="G7822">
        <v>35.153676763</v>
      </c>
      <c r="H7822">
        <v>-80.823622494899993</v>
      </c>
      <c r="I7822">
        <v>1.5</v>
      </c>
      <c r="J7822">
        <v>5</v>
      </c>
      <c r="K7822">
        <v>1</v>
      </c>
      <c r="L7822" t="s">
        <v>26575</v>
      </c>
    </row>
    <row r="7823" spans="1:12" x14ac:dyDescent="0.2">
      <c r="A7823" t="s">
        <v>26576</v>
      </c>
      <c r="B7823" t="s">
        <v>26577</v>
      </c>
      <c r="C7823" t="s">
        <v>26578</v>
      </c>
      <c r="D7823" t="s">
        <v>21</v>
      </c>
      <c r="E7823" t="s">
        <v>16</v>
      </c>
      <c r="F7823">
        <v>28209</v>
      </c>
      <c r="G7823">
        <v>35.174805599999999</v>
      </c>
      <c r="H7823">
        <v>-80.838845599999999</v>
      </c>
      <c r="I7823">
        <v>4.5</v>
      </c>
      <c r="J7823">
        <v>26</v>
      </c>
      <c r="K7823">
        <v>1</v>
      </c>
      <c r="L7823" t="s">
        <v>26579</v>
      </c>
    </row>
    <row r="7824" spans="1:12" x14ac:dyDescent="0.2">
      <c r="A7824" t="s">
        <v>26580</v>
      </c>
      <c r="B7824" t="s">
        <v>3508</v>
      </c>
      <c r="C7824" t="s">
        <v>26581</v>
      </c>
      <c r="D7824" t="s">
        <v>4275</v>
      </c>
      <c r="E7824" t="s">
        <v>16</v>
      </c>
      <c r="F7824">
        <v>28104</v>
      </c>
      <c r="G7824">
        <v>35.000025043900003</v>
      </c>
      <c r="H7824">
        <v>-80.698347299999995</v>
      </c>
      <c r="I7824">
        <v>1</v>
      </c>
      <c r="J7824">
        <v>4</v>
      </c>
      <c r="K7824">
        <v>1</v>
      </c>
      <c r="L7824" t="s">
        <v>23249</v>
      </c>
    </row>
    <row r="7825" spans="1:12" x14ac:dyDescent="0.2">
      <c r="A7825" t="s">
        <v>26582</v>
      </c>
      <c r="B7825" t="s">
        <v>26583</v>
      </c>
      <c r="C7825" t="s">
        <v>26584</v>
      </c>
      <c r="D7825" t="s">
        <v>21</v>
      </c>
      <c r="E7825" t="s">
        <v>16</v>
      </c>
      <c r="F7825">
        <v>28273</v>
      </c>
      <c r="G7825">
        <v>35.126243000000002</v>
      </c>
      <c r="H7825">
        <v>-80.883300000000006</v>
      </c>
      <c r="I7825">
        <v>5</v>
      </c>
      <c r="J7825">
        <v>5</v>
      </c>
      <c r="K7825">
        <v>1</v>
      </c>
      <c r="L7825" t="s">
        <v>26585</v>
      </c>
    </row>
    <row r="7826" spans="1:12" x14ac:dyDescent="0.2">
      <c r="A7826" t="s">
        <v>26586</v>
      </c>
      <c r="B7826" t="s">
        <v>26587</v>
      </c>
      <c r="C7826" t="s">
        <v>26588</v>
      </c>
      <c r="D7826" t="s">
        <v>21</v>
      </c>
      <c r="E7826" t="s">
        <v>16</v>
      </c>
      <c r="F7826">
        <v>28205</v>
      </c>
      <c r="G7826">
        <v>35.2188151</v>
      </c>
      <c r="H7826">
        <v>-80.798996799999998</v>
      </c>
      <c r="I7826">
        <v>4</v>
      </c>
      <c r="J7826">
        <v>31</v>
      </c>
      <c r="K7826">
        <v>1</v>
      </c>
      <c r="L7826" t="s">
        <v>26589</v>
      </c>
    </row>
    <row r="7827" spans="1:12" x14ac:dyDescent="0.2">
      <c r="A7827" t="s">
        <v>26590</v>
      </c>
      <c r="B7827" t="s">
        <v>26591</v>
      </c>
      <c r="C7827" t="s">
        <v>26592</v>
      </c>
      <c r="D7827" t="s">
        <v>21</v>
      </c>
      <c r="E7827" t="s">
        <v>16</v>
      </c>
      <c r="F7827">
        <v>28205</v>
      </c>
      <c r="G7827">
        <v>35.221179900000003</v>
      </c>
      <c r="H7827">
        <v>-80.813851999999997</v>
      </c>
      <c r="I7827">
        <v>4.5</v>
      </c>
      <c r="J7827">
        <v>34</v>
      </c>
      <c r="K7827">
        <v>1</v>
      </c>
      <c r="L7827" t="s">
        <v>26593</v>
      </c>
    </row>
    <row r="7828" spans="1:12" x14ac:dyDescent="0.2">
      <c r="A7828" t="s">
        <v>26594</v>
      </c>
      <c r="B7828" t="s">
        <v>26595</v>
      </c>
      <c r="C7828" t="s">
        <v>12918</v>
      </c>
      <c r="D7828" t="s">
        <v>39</v>
      </c>
      <c r="E7828" t="s">
        <v>16</v>
      </c>
      <c r="F7828">
        <v>28027</v>
      </c>
      <c r="G7828">
        <v>35.412195509299998</v>
      </c>
      <c r="H7828">
        <v>-80.615119636100005</v>
      </c>
      <c r="I7828">
        <v>1</v>
      </c>
      <c r="J7828">
        <v>3</v>
      </c>
      <c r="K7828">
        <v>1</v>
      </c>
      <c r="L7828" t="s">
        <v>26596</v>
      </c>
    </row>
    <row r="7829" spans="1:12" x14ac:dyDescent="0.2">
      <c r="A7829" t="s">
        <v>26597</v>
      </c>
      <c r="B7829" t="s">
        <v>26598</v>
      </c>
      <c r="C7829" t="s">
        <v>26599</v>
      </c>
      <c r="D7829" t="s">
        <v>21</v>
      </c>
      <c r="E7829" t="s">
        <v>16</v>
      </c>
      <c r="F7829">
        <v>28209</v>
      </c>
      <c r="G7829">
        <v>35.182394000000002</v>
      </c>
      <c r="H7829">
        <v>-80.876392999999993</v>
      </c>
      <c r="I7829">
        <v>5</v>
      </c>
      <c r="J7829">
        <v>4</v>
      </c>
      <c r="K7829">
        <v>1</v>
      </c>
      <c r="L7829" t="s">
        <v>26600</v>
      </c>
    </row>
    <row r="7830" spans="1:12" x14ac:dyDescent="0.2">
      <c r="A7830" t="s">
        <v>26601</v>
      </c>
      <c r="B7830" t="s">
        <v>26602</v>
      </c>
      <c r="C7830" t="s">
        <v>26603</v>
      </c>
      <c r="D7830" t="s">
        <v>21</v>
      </c>
      <c r="E7830" t="s">
        <v>16</v>
      </c>
      <c r="F7830">
        <v>28209</v>
      </c>
      <c r="G7830">
        <v>35.166572299999999</v>
      </c>
      <c r="H7830">
        <v>-80.846860599999999</v>
      </c>
      <c r="I7830">
        <v>1.5</v>
      </c>
      <c r="J7830">
        <v>12</v>
      </c>
      <c r="K7830">
        <v>1</v>
      </c>
      <c r="L7830" t="s">
        <v>22627</v>
      </c>
    </row>
    <row r="7831" spans="1:12" x14ac:dyDescent="0.2">
      <c r="A7831" t="s">
        <v>26604</v>
      </c>
      <c r="B7831" t="s">
        <v>26605</v>
      </c>
      <c r="C7831" t="s">
        <v>26606</v>
      </c>
      <c r="D7831" t="s">
        <v>239</v>
      </c>
      <c r="E7831" t="s">
        <v>16</v>
      </c>
      <c r="F7831">
        <v>28173</v>
      </c>
      <c r="G7831">
        <v>34.962659000000002</v>
      </c>
      <c r="H7831">
        <v>-80.742114999999998</v>
      </c>
      <c r="I7831">
        <v>3.5</v>
      </c>
      <c r="J7831">
        <v>6</v>
      </c>
      <c r="K7831">
        <v>1</v>
      </c>
      <c r="L7831" t="s">
        <v>26607</v>
      </c>
    </row>
    <row r="7832" spans="1:12" x14ac:dyDescent="0.2">
      <c r="A7832" t="s">
        <v>26608</v>
      </c>
      <c r="B7832" t="s">
        <v>26609</v>
      </c>
      <c r="C7832" t="s">
        <v>211</v>
      </c>
      <c r="D7832" t="s">
        <v>21</v>
      </c>
      <c r="E7832" t="s">
        <v>16</v>
      </c>
      <c r="F7832">
        <v>28216</v>
      </c>
      <c r="G7832">
        <v>35.348154600000001</v>
      </c>
      <c r="H7832">
        <v>-80.851910899999993</v>
      </c>
      <c r="I7832">
        <v>3.5</v>
      </c>
      <c r="J7832">
        <v>101</v>
      </c>
      <c r="K7832">
        <v>0</v>
      </c>
      <c r="L7832" t="s">
        <v>26610</v>
      </c>
    </row>
    <row r="7833" spans="1:12" x14ac:dyDescent="0.2">
      <c r="A7833" t="s">
        <v>26611</v>
      </c>
      <c r="B7833" t="s">
        <v>26612</v>
      </c>
      <c r="C7833" t="s">
        <v>26613</v>
      </c>
      <c r="D7833" t="s">
        <v>588</v>
      </c>
      <c r="E7833" t="s">
        <v>16</v>
      </c>
      <c r="F7833">
        <v>28110</v>
      </c>
      <c r="G7833">
        <v>35.064902400000001</v>
      </c>
      <c r="H7833">
        <v>-80.630827100000005</v>
      </c>
      <c r="I7833">
        <v>4</v>
      </c>
      <c r="J7833">
        <v>5</v>
      </c>
      <c r="K7833">
        <v>1</v>
      </c>
      <c r="L7833" t="s">
        <v>23797</v>
      </c>
    </row>
    <row r="7834" spans="1:12" x14ac:dyDescent="0.2">
      <c r="A7834" t="s">
        <v>26614</v>
      </c>
      <c r="B7834" t="s">
        <v>26615</v>
      </c>
      <c r="C7834" t="s">
        <v>26616</v>
      </c>
      <c r="D7834" t="s">
        <v>30</v>
      </c>
      <c r="E7834" t="s">
        <v>16</v>
      </c>
      <c r="F7834">
        <v>28056</v>
      </c>
      <c r="G7834">
        <v>35.261341999999999</v>
      </c>
      <c r="H7834">
        <v>-81.121858000000003</v>
      </c>
      <c r="I7834">
        <v>2</v>
      </c>
      <c r="J7834">
        <v>24</v>
      </c>
      <c r="K7834">
        <v>1</v>
      </c>
      <c r="L7834" t="s">
        <v>26617</v>
      </c>
    </row>
    <row r="7835" spans="1:12" x14ac:dyDescent="0.2">
      <c r="A7835" t="s">
        <v>26618</v>
      </c>
      <c r="B7835" t="s">
        <v>26619</v>
      </c>
      <c r="C7835" t="s">
        <v>26620</v>
      </c>
      <c r="D7835" t="s">
        <v>21</v>
      </c>
      <c r="E7835" t="s">
        <v>16</v>
      </c>
      <c r="F7835">
        <v>28277</v>
      </c>
      <c r="G7835">
        <v>35.025537</v>
      </c>
      <c r="H7835">
        <v>-80.808763999999996</v>
      </c>
      <c r="I7835">
        <v>4.5</v>
      </c>
      <c r="J7835">
        <v>13</v>
      </c>
      <c r="K7835">
        <v>1</v>
      </c>
      <c r="L7835" t="s">
        <v>26621</v>
      </c>
    </row>
    <row r="7836" spans="1:12" x14ac:dyDescent="0.2">
      <c r="A7836" t="s">
        <v>26622</v>
      </c>
      <c r="B7836" t="s">
        <v>26623</v>
      </c>
      <c r="C7836" t="s">
        <v>26624</v>
      </c>
      <c r="D7836" t="s">
        <v>21</v>
      </c>
      <c r="E7836" t="s">
        <v>16</v>
      </c>
      <c r="F7836">
        <v>28226</v>
      </c>
      <c r="G7836">
        <v>35.088024900000001</v>
      </c>
      <c r="H7836">
        <v>-80.845606500000002</v>
      </c>
      <c r="I7836">
        <v>4.5</v>
      </c>
      <c r="J7836">
        <v>3</v>
      </c>
      <c r="K7836">
        <v>1</v>
      </c>
      <c r="L7836" t="s">
        <v>26625</v>
      </c>
    </row>
    <row r="7837" spans="1:12" x14ac:dyDescent="0.2">
      <c r="A7837" t="s">
        <v>26626</v>
      </c>
      <c r="B7837" t="s">
        <v>891</v>
      </c>
      <c r="C7837" t="s">
        <v>26627</v>
      </c>
      <c r="D7837" t="s">
        <v>30</v>
      </c>
      <c r="E7837" t="s">
        <v>16</v>
      </c>
      <c r="F7837">
        <v>28054</v>
      </c>
      <c r="G7837">
        <v>35.279249</v>
      </c>
      <c r="H7837">
        <v>-81.140477000000004</v>
      </c>
      <c r="I7837">
        <v>2</v>
      </c>
      <c r="J7837">
        <v>5</v>
      </c>
      <c r="K7837">
        <v>1</v>
      </c>
      <c r="L7837" t="s">
        <v>17126</v>
      </c>
    </row>
    <row r="7838" spans="1:12" x14ac:dyDescent="0.2">
      <c r="A7838" t="s">
        <v>26628</v>
      </c>
      <c r="B7838" t="s">
        <v>446</v>
      </c>
      <c r="C7838" t="s">
        <v>26629</v>
      </c>
      <c r="D7838" t="s">
        <v>26</v>
      </c>
      <c r="E7838" t="s">
        <v>16</v>
      </c>
      <c r="F7838">
        <v>28078</v>
      </c>
      <c r="G7838">
        <v>35.443199999999997</v>
      </c>
      <c r="H7838">
        <v>-80.861725000000007</v>
      </c>
      <c r="I7838">
        <v>3.5</v>
      </c>
      <c r="J7838">
        <v>3</v>
      </c>
      <c r="K7838">
        <v>1</v>
      </c>
      <c r="L7838" t="s">
        <v>26630</v>
      </c>
    </row>
    <row r="7839" spans="1:12" x14ac:dyDescent="0.2">
      <c r="A7839" t="s">
        <v>26631</v>
      </c>
      <c r="B7839" t="s">
        <v>26632</v>
      </c>
      <c r="C7839" t="s">
        <v>26633</v>
      </c>
      <c r="D7839" t="s">
        <v>135</v>
      </c>
      <c r="E7839" t="s">
        <v>16</v>
      </c>
      <c r="F7839">
        <v>28105</v>
      </c>
      <c r="G7839">
        <v>35.138001899999999</v>
      </c>
      <c r="H7839">
        <v>-80.684488700000003</v>
      </c>
      <c r="I7839">
        <v>3.5</v>
      </c>
      <c r="J7839">
        <v>45</v>
      </c>
      <c r="K7839">
        <v>1</v>
      </c>
      <c r="L7839" t="s">
        <v>1323</v>
      </c>
    </row>
    <row r="7840" spans="1:12" x14ac:dyDescent="0.2">
      <c r="A7840" t="s">
        <v>26634</v>
      </c>
      <c r="B7840" t="s">
        <v>26635</v>
      </c>
      <c r="C7840" t="s">
        <v>26636</v>
      </c>
      <c r="D7840" t="s">
        <v>21</v>
      </c>
      <c r="E7840" t="s">
        <v>16</v>
      </c>
      <c r="F7840">
        <v>28277</v>
      </c>
      <c r="G7840">
        <v>35.0538569</v>
      </c>
      <c r="H7840">
        <v>-80.815426400000007</v>
      </c>
      <c r="I7840">
        <v>3</v>
      </c>
      <c r="J7840">
        <v>81</v>
      </c>
      <c r="K7840">
        <v>0</v>
      </c>
      <c r="L7840" t="s">
        <v>26637</v>
      </c>
    </row>
    <row r="7841" spans="1:12" x14ac:dyDescent="0.2">
      <c r="A7841" t="s">
        <v>26638</v>
      </c>
      <c r="B7841" t="s">
        <v>26639</v>
      </c>
      <c r="C7841" t="s">
        <v>26640</v>
      </c>
      <c r="D7841" t="s">
        <v>21</v>
      </c>
      <c r="E7841" t="s">
        <v>16</v>
      </c>
      <c r="F7841">
        <v>28203</v>
      </c>
      <c r="G7841">
        <v>35.207084416900003</v>
      </c>
      <c r="H7841">
        <v>-80.852173939300002</v>
      </c>
      <c r="I7841">
        <v>4.5</v>
      </c>
      <c r="J7841">
        <v>3</v>
      </c>
      <c r="K7841">
        <v>1</v>
      </c>
      <c r="L7841" t="s">
        <v>26641</v>
      </c>
    </row>
    <row r="7842" spans="1:12" x14ac:dyDescent="0.2">
      <c r="A7842" t="s">
        <v>26642</v>
      </c>
      <c r="B7842" t="s">
        <v>26643</v>
      </c>
      <c r="C7842" t="s">
        <v>26644</v>
      </c>
      <c r="D7842" t="s">
        <v>21</v>
      </c>
      <c r="E7842" t="s">
        <v>16</v>
      </c>
      <c r="F7842">
        <v>28269</v>
      </c>
      <c r="G7842">
        <v>35.361943099999998</v>
      </c>
      <c r="H7842">
        <v>-80.797655500000005</v>
      </c>
      <c r="I7842">
        <v>5</v>
      </c>
      <c r="J7842">
        <v>12</v>
      </c>
      <c r="K7842">
        <v>1</v>
      </c>
      <c r="L7842" t="s">
        <v>26645</v>
      </c>
    </row>
    <row r="7843" spans="1:12" x14ac:dyDescent="0.2">
      <c r="A7843" t="s">
        <v>26646</v>
      </c>
      <c r="B7843" t="s">
        <v>2928</v>
      </c>
      <c r="C7843" t="s">
        <v>26647</v>
      </c>
      <c r="D7843" t="s">
        <v>21</v>
      </c>
      <c r="E7843" t="s">
        <v>16</v>
      </c>
      <c r="F7843">
        <v>28226</v>
      </c>
      <c r="G7843">
        <v>35.095474000000003</v>
      </c>
      <c r="H7843">
        <v>-80.786570999999995</v>
      </c>
      <c r="I7843">
        <v>3</v>
      </c>
      <c r="J7843">
        <v>10</v>
      </c>
      <c r="K7843">
        <v>1</v>
      </c>
      <c r="L7843" t="s">
        <v>26648</v>
      </c>
    </row>
    <row r="7844" spans="1:12" x14ac:dyDescent="0.2">
      <c r="A7844" t="s">
        <v>26649</v>
      </c>
      <c r="B7844" t="s">
        <v>26650</v>
      </c>
      <c r="C7844" t="s">
        <v>26651</v>
      </c>
      <c r="D7844" t="s">
        <v>21</v>
      </c>
      <c r="E7844" t="s">
        <v>16</v>
      </c>
      <c r="F7844">
        <v>28262</v>
      </c>
      <c r="G7844">
        <v>35.332039000000002</v>
      </c>
      <c r="H7844">
        <v>-80.704830000000001</v>
      </c>
      <c r="I7844">
        <v>4.5</v>
      </c>
      <c r="J7844">
        <v>9</v>
      </c>
      <c r="K7844">
        <v>1</v>
      </c>
      <c r="L7844" t="s">
        <v>26652</v>
      </c>
    </row>
    <row r="7845" spans="1:12" x14ac:dyDescent="0.2">
      <c r="A7845" t="s">
        <v>26653</v>
      </c>
      <c r="B7845" t="s">
        <v>26654</v>
      </c>
      <c r="C7845" t="s">
        <v>3726</v>
      </c>
      <c r="D7845" t="s">
        <v>295</v>
      </c>
      <c r="E7845" t="s">
        <v>16</v>
      </c>
      <c r="F7845">
        <v>28134</v>
      </c>
      <c r="G7845">
        <v>35.082199096700002</v>
      </c>
      <c r="H7845">
        <v>-80.877227783199999</v>
      </c>
      <c r="I7845">
        <v>3</v>
      </c>
      <c r="J7845">
        <v>12</v>
      </c>
      <c r="K7845">
        <v>1</v>
      </c>
      <c r="L7845" t="s">
        <v>26655</v>
      </c>
    </row>
    <row r="7846" spans="1:12" x14ac:dyDescent="0.2">
      <c r="A7846" t="s">
        <v>26656</v>
      </c>
      <c r="B7846" t="s">
        <v>26657</v>
      </c>
      <c r="C7846" t="s">
        <v>21845</v>
      </c>
      <c r="D7846" t="s">
        <v>21</v>
      </c>
      <c r="E7846" t="s">
        <v>16</v>
      </c>
      <c r="F7846">
        <v>28202</v>
      </c>
      <c r="G7846">
        <v>35.228446699999999</v>
      </c>
      <c r="H7846">
        <v>-80.842393999999999</v>
      </c>
      <c r="I7846">
        <v>2.5</v>
      </c>
      <c r="J7846">
        <v>6</v>
      </c>
      <c r="K7846">
        <v>0</v>
      </c>
      <c r="L7846" t="s">
        <v>26658</v>
      </c>
    </row>
    <row r="7847" spans="1:12" x14ac:dyDescent="0.2">
      <c r="A7847" t="s">
        <v>26659</v>
      </c>
      <c r="B7847" t="s">
        <v>18662</v>
      </c>
      <c r="C7847" t="s">
        <v>26660</v>
      </c>
      <c r="D7847" t="s">
        <v>21</v>
      </c>
      <c r="E7847" t="s">
        <v>16</v>
      </c>
      <c r="F7847">
        <v>28217</v>
      </c>
      <c r="G7847">
        <v>35.186056899999997</v>
      </c>
      <c r="H7847">
        <v>-80.883696099999995</v>
      </c>
      <c r="I7847">
        <v>1</v>
      </c>
      <c r="J7847">
        <v>49</v>
      </c>
      <c r="K7847">
        <v>1</v>
      </c>
      <c r="L7847" t="s">
        <v>26661</v>
      </c>
    </row>
    <row r="7848" spans="1:12" x14ac:dyDescent="0.2">
      <c r="A7848" t="s">
        <v>26662</v>
      </c>
      <c r="B7848" t="s">
        <v>26663</v>
      </c>
      <c r="C7848" t="s">
        <v>26664</v>
      </c>
      <c r="D7848" t="s">
        <v>21</v>
      </c>
      <c r="E7848" t="s">
        <v>16</v>
      </c>
      <c r="F7848">
        <v>28277</v>
      </c>
      <c r="G7848">
        <v>35.052883999999999</v>
      </c>
      <c r="H7848">
        <v>-80.815583000000004</v>
      </c>
      <c r="I7848">
        <v>3.5</v>
      </c>
      <c r="J7848">
        <v>3</v>
      </c>
      <c r="K7848">
        <v>1</v>
      </c>
      <c r="L7848" t="s">
        <v>26665</v>
      </c>
    </row>
    <row r="7849" spans="1:12" x14ac:dyDescent="0.2">
      <c r="A7849" t="s">
        <v>26666</v>
      </c>
      <c r="B7849" t="s">
        <v>26667</v>
      </c>
      <c r="C7849" t="s">
        <v>26668</v>
      </c>
      <c r="D7849" t="s">
        <v>21</v>
      </c>
      <c r="E7849" t="s">
        <v>16</v>
      </c>
      <c r="F7849">
        <v>28202</v>
      </c>
      <c r="G7849">
        <v>35.227498199999999</v>
      </c>
      <c r="H7849">
        <v>-80.841981200000006</v>
      </c>
      <c r="I7849">
        <v>4</v>
      </c>
      <c r="J7849">
        <v>4</v>
      </c>
      <c r="K7849">
        <v>0</v>
      </c>
      <c r="L7849" t="s">
        <v>26669</v>
      </c>
    </row>
    <row r="7850" spans="1:12" x14ac:dyDescent="0.2">
      <c r="A7850" t="s">
        <v>26670</v>
      </c>
      <c r="B7850" t="s">
        <v>26671</v>
      </c>
      <c r="C7850" t="s">
        <v>26672</v>
      </c>
      <c r="D7850" t="s">
        <v>21</v>
      </c>
      <c r="E7850" t="s">
        <v>16</v>
      </c>
      <c r="F7850">
        <v>28278</v>
      </c>
      <c r="G7850">
        <v>35.171643699999997</v>
      </c>
      <c r="H7850">
        <v>-80.963879599999999</v>
      </c>
      <c r="I7850">
        <v>3.5</v>
      </c>
      <c r="J7850">
        <v>100</v>
      </c>
      <c r="K7850">
        <v>1</v>
      </c>
      <c r="L7850" t="s">
        <v>26673</v>
      </c>
    </row>
    <row r="7851" spans="1:12" x14ac:dyDescent="0.2">
      <c r="A7851" t="s">
        <v>26674</v>
      </c>
      <c r="B7851" t="s">
        <v>26675</v>
      </c>
      <c r="C7851" t="s">
        <v>26676</v>
      </c>
      <c r="D7851" t="s">
        <v>21</v>
      </c>
      <c r="E7851" t="s">
        <v>16</v>
      </c>
      <c r="F7851">
        <v>28203</v>
      </c>
      <c r="G7851">
        <v>35.211531999999998</v>
      </c>
      <c r="H7851">
        <v>-80.858501000000004</v>
      </c>
      <c r="I7851">
        <v>4.5</v>
      </c>
      <c r="J7851">
        <v>3</v>
      </c>
      <c r="K7851">
        <v>0</v>
      </c>
      <c r="L7851" t="s">
        <v>15772</v>
      </c>
    </row>
    <row r="7852" spans="1:12" x14ac:dyDescent="0.2">
      <c r="A7852" t="s">
        <v>26677</v>
      </c>
      <c r="B7852" t="s">
        <v>26678</v>
      </c>
      <c r="C7852" t="s">
        <v>26679</v>
      </c>
      <c r="D7852" t="s">
        <v>21</v>
      </c>
      <c r="E7852" t="s">
        <v>16</v>
      </c>
      <c r="F7852">
        <v>28205</v>
      </c>
      <c r="G7852">
        <v>35.212474823000001</v>
      </c>
      <c r="H7852">
        <v>-80.772010803200004</v>
      </c>
      <c r="I7852">
        <v>4</v>
      </c>
      <c r="J7852">
        <v>4</v>
      </c>
      <c r="K7852">
        <v>1</v>
      </c>
      <c r="L7852" t="s">
        <v>26680</v>
      </c>
    </row>
    <row r="7853" spans="1:12" x14ac:dyDescent="0.2">
      <c r="A7853" t="s">
        <v>26681</v>
      </c>
      <c r="B7853" t="s">
        <v>1190</v>
      </c>
      <c r="C7853" t="s">
        <v>4151</v>
      </c>
      <c r="D7853" t="s">
        <v>21</v>
      </c>
      <c r="E7853" t="s">
        <v>16</v>
      </c>
      <c r="F7853">
        <v>28226</v>
      </c>
      <c r="G7853">
        <v>35.117146099999999</v>
      </c>
      <c r="H7853">
        <v>-80.824370599999995</v>
      </c>
      <c r="I7853">
        <v>2</v>
      </c>
      <c r="J7853">
        <v>7</v>
      </c>
      <c r="K7853">
        <v>1</v>
      </c>
      <c r="L7853" t="s">
        <v>2459</v>
      </c>
    </row>
    <row r="7854" spans="1:12" x14ac:dyDescent="0.2">
      <c r="A7854" t="s">
        <v>26682</v>
      </c>
      <c r="B7854" t="s">
        <v>26683</v>
      </c>
      <c r="C7854" t="s">
        <v>26684</v>
      </c>
      <c r="D7854" t="s">
        <v>21</v>
      </c>
      <c r="E7854" t="s">
        <v>16</v>
      </c>
      <c r="F7854">
        <v>28204</v>
      </c>
      <c r="G7854">
        <v>35.208818800000003</v>
      </c>
      <c r="H7854">
        <v>-80.835140600000003</v>
      </c>
      <c r="I7854">
        <v>4</v>
      </c>
      <c r="J7854">
        <v>4</v>
      </c>
      <c r="K7854">
        <v>1</v>
      </c>
      <c r="L7854" t="s">
        <v>26685</v>
      </c>
    </row>
    <row r="7855" spans="1:12" x14ac:dyDescent="0.2">
      <c r="A7855" t="s">
        <v>26686</v>
      </c>
      <c r="B7855" t="s">
        <v>26687</v>
      </c>
      <c r="C7855" t="s">
        <v>391</v>
      </c>
      <c r="D7855" t="s">
        <v>21</v>
      </c>
      <c r="E7855" t="s">
        <v>16</v>
      </c>
      <c r="F7855">
        <v>28211</v>
      </c>
      <c r="G7855">
        <v>35.151201</v>
      </c>
      <c r="H7855">
        <v>-80.832781999999995</v>
      </c>
      <c r="I7855">
        <v>4</v>
      </c>
      <c r="J7855">
        <v>15</v>
      </c>
      <c r="K7855">
        <v>1</v>
      </c>
      <c r="L7855" t="s">
        <v>1421</v>
      </c>
    </row>
    <row r="7856" spans="1:12" x14ac:dyDescent="0.2">
      <c r="A7856" t="s">
        <v>26688</v>
      </c>
      <c r="B7856" t="s">
        <v>5107</v>
      </c>
      <c r="C7856" t="s">
        <v>26689</v>
      </c>
      <c r="D7856" t="s">
        <v>21</v>
      </c>
      <c r="E7856" t="s">
        <v>16</v>
      </c>
      <c r="F7856">
        <v>28277</v>
      </c>
      <c r="G7856">
        <v>35.059737900000002</v>
      </c>
      <c r="H7856">
        <v>-80.813486999999995</v>
      </c>
      <c r="I7856">
        <v>4</v>
      </c>
      <c r="J7856">
        <v>55</v>
      </c>
      <c r="K7856">
        <v>1</v>
      </c>
      <c r="L7856" t="s">
        <v>26690</v>
      </c>
    </row>
    <row r="7857" spans="1:12" x14ac:dyDescent="0.2">
      <c r="A7857" t="s">
        <v>26691</v>
      </c>
      <c r="B7857" t="s">
        <v>2404</v>
      </c>
      <c r="C7857" t="s">
        <v>26692</v>
      </c>
      <c r="D7857" t="s">
        <v>21</v>
      </c>
      <c r="E7857" t="s">
        <v>16</v>
      </c>
      <c r="F7857">
        <v>28269</v>
      </c>
      <c r="G7857">
        <v>35.296906</v>
      </c>
      <c r="H7857">
        <v>-80.799581000000003</v>
      </c>
      <c r="I7857">
        <v>3</v>
      </c>
      <c r="J7857">
        <v>7</v>
      </c>
      <c r="K7857">
        <v>1</v>
      </c>
      <c r="L7857" t="s">
        <v>2406</v>
      </c>
    </row>
    <row r="7858" spans="1:12" x14ac:dyDescent="0.2">
      <c r="A7858" t="s">
        <v>26693</v>
      </c>
      <c r="B7858" t="s">
        <v>22260</v>
      </c>
      <c r="C7858" t="s">
        <v>26694</v>
      </c>
      <c r="D7858" t="s">
        <v>39</v>
      </c>
      <c r="E7858" t="s">
        <v>16</v>
      </c>
      <c r="F7858">
        <v>28027</v>
      </c>
      <c r="G7858">
        <v>35.423476200000003</v>
      </c>
      <c r="H7858">
        <v>-80.616517200000004</v>
      </c>
      <c r="I7858">
        <v>2.5</v>
      </c>
      <c r="J7858">
        <v>9</v>
      </c>
      <c r="K7858">
        <v>1</v>
      </c>
      <c r="L7858" t="s">
        <v>26695</v>
      </c>
    </row>
    <row r="7859" spans="1:12" x14ac:dyDescent="0.2">
      <c r="A7859" t="s">
        <v>26696</v>
      </c>
      <c r="B7859" t="s">
        <v>26697</v>
      </c>
      <c r="C7859" t="s">
        <v>26698</v>
      </c>
      <c r="D7859" t="s">
        <v>21</v>
      </c>
      <c r="E7859" t="s">
        <v>16</v>
      </c>
      <c r="F7859">
        <v>28205</v>
      </c>
      <c r="G7859">
        <v>35.197690399999999</v>
      </c>
      <c r="H7859">
        <v>-80.767944799999995</v>
      </c>
      <c r="I7859">
        <v>2</v>
      </c>
      <c r="J7859">
        <v>17</v>
      </c>
      <c r="K7859">
        <v>1</v>
      </c>
      <c r="L7859" t="s">
        <v>26699</v>
      </c>
    </row>
    <row r="7860" spans="1:12" x14ac:dyDescent="0.2">
      <c r="A7860" t="s">
        <v>26700</v>
      </c>
      <c r="B7860" t="s">
        <v>26701</v>
      </c>
      <c r="C7860" t="s">
        <v>375</v>
      </c>
      <c r="D7860" t="s">
        <v>21</v>
      </c>
      <c r="E7860" t="s">
        <v>16</v>
      </c>
      <c r="F7860">
        <v>28246</v>
      </c>
      <c r="G7860">
        <v>35.227740500000003</v>
      </c>
      <c r="H7860">
        <v>-80.842846300000005</v>
      </c>
      <c r="I7860">
        <v>4</v>
      </c>
      <c r="J7860">
        <v>15</v>
      </c>
      <c r="K7860">
        <v>0</v>
      </c>
      <c r="L7860" t="s">
        <v>13735</v>
      </c>
    </row>
    <row r="7861" spans="1:12" x14ac:dyDescent="0.2">
      <c r="A7861" t="s">
        <v>26702</v>
      </c>
      <c r="B7861" t="s">
        <v>26703</v>
      </c>
      <c r="C7861" t="s">
        <v>26704</v>
      </c>
      <c r="D7861" t="s">
        <v>21</v>
      </c>
      <c r="E7861" t="s">
        <v>16</v>
      </c>
      <c r="F7861">
        <v>28269</v>
      </c>
      <c r="G7861">
        <v>35.306663299999997</v>
      </c>
      <c r="H7861">
        <v>-80.845904200000007</v>
      </c>
      <c r="I7861">
        <v>1.5</v>
      </c>
      <c r="J7861">
        <v>13</v>
      </c>
      <c r="K7861">
        <v>1</v>
      </c>
      <c r="L7861" t="s">
        <v>3004</v>
      </c>
    </row>
    <row r="7862" spans="1:12" x14ac:dyDescent="0.2">
      <c r="A7862" t="s">
        <v>26705</v>
      </c>
      <c r="B7862" t="s">
        <v>26706</v>
      </c>
      <c r="C7862" t="s">
        <v>26707</v>
      </c>
      <c r="D7862" t="s">
        <v>21</v>
      </c>
      <c r="E7862" t="s">
        <v>16</v>
      </c>
      <c r="F7862">
        <v>28202</v>
      </c>
      <c r="G7862">
        <v>35.225380999999999</v>
      </c>
      <c r="H7862">
        <v>-80.841965000000002</v>
      </c>
      <c r="I7862">
        <v>3</v>
      </c>
      <c r="J7862">
        <v>64</v>
      </c>
      <c r="K7862">
        <v>1</v>
      </c>
      <c r="L7862" t="s">
        <v>26708</v>
      </c>
    </row>
    <row r="7863" spans="1:12" x14ac:dyDescent="0.2">
      <c r="A7863" t="s">
        <v>26709</v>
      </c>
      <c r="B7863" t="s">
        <v>26710</v>
      </c>
      <c r="C7863" t="s">
        <v>26711</v>
      </c>
      <c r="D7863" t="s">
        <v>21</v>
      </c>
      <c r="E7863" t="s">
        <v>16</v>
      </c>
      <c r="F7863">
        <v>28208</v>
      </c>
      <c r="G7863">
        <v>35.226129</v>
      </c>
      <c r="H7863">
        <v>-80.876557000000005</v>
      </c>
      <c r="I7863">
        <v>5</v>
      </c>
      <c r="J7863">
        <v>3</v>
      </c>
      <c r="K7863">
        <v>1</v>
      </c>
      <c r="L7863" t="s">
        <v>26712</v>
      </c>
    </row>
    <row r="7864" spans="1:12" x14ac:dyDescent="0.2">
      <c r="A7864" t="s">
        <v>26713</v>
      </c>
      <c r="B7864" t="s">
        <v>26714</v>
      </c>
      <c r="C7864" t="s">
        <v>26715</v>
      </c>
      <c r="D7864" t="s">
        <v>21</v>
      </c>
      <c r="E7864" t="s">
        <v>16</v>
      </c>
      <c r="F7864">
        <v>28205</v>
      </c>
      <c r="G7864">
        <v>35.219351600000003</v>
      </c>
      <c r="H7864">
        <v>-80.809099700000004</v>
      </c>
      <c r="I7864">
        <v>3</v>
      </c>
      <c r="J7864">
        <v>37</v>
      </c>
      <c r="K7864">
        <v>1</v>
      </c>
      <c r="L7864" t="s">
        <v>26716</v>
      </c>
    </row>
    <row r="7865" spans="1:12" x14ac:dyDescent="0.2">
      <c r="A7865" t="s">
        <v>26717</v>
      </c>
      <c r="B7865" t="s">
        <v>26718</v>
      </c>
      <c r="C7865" t="s">
        <v>26719</v>
      </c>
      <c r="D7865" t="s">
        <v>830</v>
      </c>
      <c r="E7865" t="s">
        <v>16</v>
      </c>
      <c r="F7865">
        <v>28034</v>
      </c>
      <c r="G7865">
        <v>35.3044133</v>
      </c>
      <c r="H7865">
        <v>-81.158137600000003</v>
      </c>
      <c r="I7865">
        <v>4</v>
      </c>
      <c r="J7865">
        <v>32</v>
      </c>
      <c r="K7865">
        <v>0</v>
      </c>
      <c r="L7865" t="s">
        <v>1563</v>
      </c>
    </row>
    <row r="7866" spans="1:12" x14ac:dyDescent="0.2">
      <c r="A7866" t="s">
        <v>26720</v>
      </c>
      <c r="B7866" t="s">
        <v>26721</v>
      </c>
      <c r="C7866" t="s">
        <v>1146</v>
      </c>
      <c r="D7866" t="s">
        <v>135</v>
      </c>
      <c r="E7866" t="s">
        <v>16</v>
      </c>
      <c r="F7866">
        <v>28105</v>
      </c>
      <c r="G7866">
        <v>35.125605</v>
      </c>
      <c r="H7866">
        <v>-80.7293229</v>
      </c>
      <c r="I7866">
        <v>5</v>
      </c>
      <c r="J7866">
        <v>3</v>
      </c>
      <c r="K7866">
        <v>0</v>
      </c>
      <c r="L7866" t="s">
        <v>26722</v>
      </c>
    </row>
    <row r="7867" spans="1:12" x14ac:dyDescent="0.2">
      <c r="A7867" t="s">
        <v>26723</v>
      </c>
      <c r="B7867" t="s">
        <v>26724</v>
      </c>
      <c r="C7867" t="s">
        <v>26725</v>
      </c>
      <c r="D7867" t="s">
        <v>21</v>
      </c>
      <c r="E7867" t="s">
        <v>16</v>
      </c>
      <c r="F7867">
        <v>28226</v>
      </c>
      <c r="G7867">
        <v>35.1067094</v>
      </c>
      <c r="H7867">
        <v>-80.839314200000004</v>
      </c>
      <c r="I7867">
        <v>3.5</v>
      </c>
      <c r="J7867">
        <v>5</v>
      </c>
      <c r="K7867">
        <v>0</v>
      </c>
      <c r="L7867" t="s">
        <v>12932</v>
      </c>
    </row>
    <row r="7868" spans="1:12" x14ac:dyDescent="0.2">
      <c r="A7868" t="s">
        <v>26726</v>
      </c>
      <c r="B7868" t="s">
        <v>3204</v>
      </c>
      <c r="C7868" t="s">
        <v>26727</v>
      </c>
      <c r="D7868" t="s">
        <v>21</v>
      </c>
      <c r="E7868" t="s">
        <v>16</v>
      </c>
      <c r="F7868">
        <v>28269</v>
      </c>
      <c r="G7868">
        <v>35.306553999999998</v>
      </c>
      <c r="H7868">
        <v>-80.840806200000003</v>
      </c>
      <c r="I7868">
        <v>2</v>
      </c>
      <c r="J7868">
        <v>4</v>
      </c>
      <c r="K7868">
        <v>1</v>
      </c>
      <c r="L7868" t="s">
        <v>3212</v>
      </c>
    </row>
    <row r="7869" spans="1:12" x14ac:dyDescent="0.2">
      <c r="A7869" t="s">
        <v>26728</v>
      </c>
      <c r="B7869" t="s">
        <v>26729</v>
      </c>
      <c r="C7869" t="s">
        <v>26730</v>
      </c>
      <c r="D7869" t="s">
        <v>239</v>
      </c>
      <c r="E7869" t="s">
        <v>16</v>
      </c>
      <c r="F7869">
        <v>28173</v>
      </c>
      <c r="G7869">
        <v>34.9377618961</v>
      </c>
      <c r="H7869">
        <v>-80.750106435800006</v>
      </c>
      <c r="I7869">
        <v>4.5</v>
      </c>
      <c r="J7869">
        <v>14</v>
      </c>
      <c r="K7869">
        <v>1</v>
      </c>
      <c r="L7869" t="s">
        <v>26731</v>
      </c>
    </row>
    <row r="7870" spans="1:12" x14ac:dyDescent="0.2">
      <c r="A7870" t="s">
        <v>26732</v>
      </c>
      <c r="B7870" t="s">
        <v>26733</v>
      </c>
      <c r="C7870" t="s">
        <v>26734</v>
      </c>
      <c r="D7870" t="s">
        <v>21</v>
      </c>
      <c r="E7870" t="s">
        <v>16</v>
      </c>
      <c r="F7870">
        <v>28277</v>
      </c>
      <c r="G7870">
        <v>35.031035160400002</v>
      </c>
      <c r="H7870">
        <v>-80.807528000000005</v>
      </c>
      <c r="I7870">
        <v>5</v>
      </c>
      <c r="J7870">
        <v>3</v>
      </c>
      <c r="K7870">
        <v>1</v>
      </c>
      <c r="L7870" t="s">
        <v>26735</v>
      </c>
    </row>
    <row r="7871" spans="1:12" x14ac:dyDescent="0.2">
      <c r="A7871" t="s">
        <v>26736</v>
      </c>
      <c r="B7871" t="s">
        <v>26737</v>
      </c>
      <c r="C7871" t="s">
        <v>26738</v>
      </c>
      <c r="D7871" t="s">
        <v>21</v>
      </c>
      <c r="E7871" t="s">
        <v>16</v>
      </c>
      <c r="F7871">
        <v>28203</v>
      </c>
      <c r="G7871">
        <v>35.210244000000003</v>
      </c>
      <c r="H7871">
        <v>-80.856150600000007</v>
      </c>
      <c r="I7871">
        <v>5</v>
      </c>
      <c r="J7871">
        <v>11</v>
      </c>
      <c r="K7871">
        <v>1</v>
      </c>
      <c r="L7871" t="s">
        <v>26739</v>
      </c>
    </row>
    <row r="7872" spans="1:12" x14ac:dyDescent="0.2">
      <c r="A7872" t="s">
        <v>26740</v>
      </c>
      <c r="B7872" t="s">
        <v>26615</v>
      </c>
      <c r="C7872" t="s">
        <v>26741</v>
      </c>
      <c r="D7872" t="s">
        <v>21</v>
      </c>
      <c r="E7872" t="s">
        <v>16</v>
      </c>
      <c r="F7872">
        <v>28217</v>
      </c>
      <c r="G7872">
        <v>35.1686549</v>
      </c>
      <c r="H7872">
        <v>-80.876607000000007</v>
      </c>
      <c r="I7872">
        <v>2.5</v>
      </c>
      <c r="J7872">
        <v>62</v>
      </c>
      <c r="K7872">
        <v>1</v>
      </c>
      <c r="L7872" t="s">
        <v>26617</v>
      </c>
    </row>
    <row r="7873" spans="1:12" x14ac:dyDescent="0.2">
      <c r="A7873" t="s">
        <v>26742</v>
      </c>
      <c r="B7873" t="s">
        <v>26743</v>
      </c>
      <c r="C7873" t="s">
        <v>26744</v>
      </c>
      <c r="D7873" t="s">
        <v>21</v>
      </c>
      <c r="E7873" t="s">
        <v>16</v>
      </c>
      <c r="F7873">
        <v>28202</v>
      </c>
      <c r="G7873">
        <v>35.220489499999999</v>
      </c>
      <c r="H7873">
        <v>-80.851206500000004</v>
      </c>
      <c r="I7873">
        <v>2.5</v>
      </c>
      <c r="J7873">
        <v>61</v>
      </c>
      <c r="K7873">
        <v>1</v>
      </c>
      <c r="L7873" t="s">
        <v>26745</v>
      </c>
    </row>
    <row r="7874" spans="1:12" x14ac:dyDescent="0.2">
      <c r="A7874" t="s">
        <v>26746</v>
      </c>
      <c r="B7874" t="s">
        <v>641</v>
      </c>
      <c r="C7874" t="s">
        <v>26747</v>
      </c>
      <c r="D7874" t="s">
        <v>588</v>
      </c>
      <c r="E7874" t="s">
        <v>16</v>
      </c>
      <c r="F7874">
        <v>28110</v>
      </c>
      <c r="G7874">
        <v>35.013147699999998</v>
      </c>
      <c r="H7874">
        <v>-80.563855099999998</v>
      </c>
      <c r="I7874">
        <v>2.5</v>
      </c>
      <c r="J7874">
        <v>3</v>
      </c>
      <c r="K7874">
        <v>1</v>
      </c>
      <c r="L7874" t="s">
        <v>26748</v>
      </c>
    </row>
    <row r="7875" spans="1:12" x14ac:dyDescent="0.2">
      <c r="A7875" t="s">
        <v>26749</v>
      </c>
      <c r="B7875" t="s">
        <v>459</v>
      </c>
      <c r="C7875" t="s">
        <v>26750</v>
      </c>
      <c r="D7875" t="s">
        <v>21</v>
      </c>
      <c r="E7875" t="s">
        <v>16</v>
      </c>
      <c r="F7875">
        <v>28212</v>
      </c>
      <c r="G7875">
        <v>35.202550000000002</v>
      </c>
      <c r="H7875">
        <v>-80.735309999999998</v>
      </c>
      <c r="I7875">
        <v>1.5</v>
      </c>
      <c r="J7875">
        <v>12</v>
      </c>
      <c r="K7875">
        <v>1</v>
      </c>
      <c r="L7875" t="s">
        <v>24469</v>
      </c>
    </row>
    <row r="7876" spans="1:12" x14ac:dyDescent="0.2">
      <c r="A7876" t="s">
        <v>26751</v>
      </c>
      <c r="B7876" t="s">
        <v>26752</v>
      </c>
      <c r="C7876" t="s">
        <v>26753</v>
      </c>
      <c r="D7876" t="s">
        <v>21</v>
      </c>
      <c r="E7876" t="s">
        <v>16</v>
      </c>
      <c r="F7876">
        <v>28277</v>
      </c>
      <c r="G7876">
        <v>35.035317599999999</v>
      </c>
      <c r="H7876">
        <v>-80.806893200000005</v>
      </c>
      <c r="I7876">
        <v>2.5</v>
      </c>
      <c r="J7876">
        <v>24</v>
      </c>
      <c r="K7876">
        <v>1</v>
      </c>
      <c r="L7876" t="s">
        <v>4776</v>
      </c>
    </row>
    <row r="7877" spans="1:12" x14ac:dyDescent="0.2">
      <c r="A7877" t="s">
        <v>26754</v>
      </c>
      <c r="B7877" t="s">
        <v>3006</v>
      </c>
      <c r="C7877" t="s">
        <v>552</v>
      </c>
      <c r="D7877" t="s">
        <v>21</v>
      </c>
      <c r="E7877" t="s">
        <v>16</v>
      </c>
      <c r="F7877">
        <v>28219</v>
      </c>
      <c r="G7877">
        <v>35.220560999999996</v>
      </c>
      <c r="H7877">
        <v>-80.943877999999998</v>
      </c>
      <c r="I7877">
        <v>3.5</v>
      </c>
      <c r="J7877">
        <v>96</v>
      </c>
      <c r="K7877">
        <v>1</v>
      </c>
      <c r="L7877" t="s">
        <v>6002</v>
      </c>
    </row>
    <row r="7878" spans="1:12" x14ac:dyDescent="0.2">
      <c r="A7878" t="s">
        <v>26755</v>
      </c>
      <c r="B7878" t="s">
        <v>2015</v>
      </c>
      <c r="C7878" t="s">
        <v>26756</v>
      </c>
      <c r="D7878" t="s">
        <v>21</v>
      </c>
      <c r="E7878" t="s">
        <v>16</v>
      </c>
      <c r="F7878">
        <v>28212</v>
      </c>
      <c r="G7878">
        <v>35.189197999999998</v>
      </c>
      <c r="H7878">
        <v>-80.771018100000006</v>
      </c>
      <c r="I7878">
        <v>4</v>
      </c>
      <c r="J7878">
        <v>22</v>
      </c>
      <c r="K7878">
        <v>1</v>
      </c>
      <c r="L7878" t="s">
        <v>26757</v>
      </c>
    </row>
    <row r="7879" spans="1:12" x14ac:dyDescent="0.2">
      <c r="A7879" t="s">
        <v>26758</v>
      </c>
      <c r="B7879" t="s">
        <v>21124</v>
      </c>
      <c r="C7879" t="s">
        <v>26759</v>
      </c>
      <c r="D7879" t="s">
        <v>21</v>
      </c>
      <c r="E7879" t="s">
        <v>16</v>
      </c>
      <c r="F7879">
        <v>28204</v>
      </c>
      <c r="G7879">
        <v>35.219451900000003</v>
      </c>
      <c r="H7879">
        <v>-80.835695000000001</v>
      </c>
      <c r="I7879">
        <v>3.5</v>
      </c>
      <c r="J7879">
        <v>37</v>
      </c>
      <c r="K7879">
        <v>0</v>
      </c>
      <c r="L7879" t="s">
        <v>16899</v>
      </c>
    </row>
    <row r="7880" spans="1:12" x14ac:dyDescent="0.2">
      <c r="A7880" t="s">
        <v>26760</v>
      </c>
      <c r="B7880" t="s">
        <v>26761</v>
      </c>
      <c r="C7880" t="s">
        <v>26762</v>
      </c>
      <c r="D7880" t="s">
        <v>21</v>
      </c>
      <c r="E7880" t="s">
        <v>16</v>
      </c>
      <c r="F7880">
        <v>28205</v>
      </c>
      <c r="G7880">
        <v>35.249139700000001</v>
      </c>
      <c r="H7880">
        <v>-80.805941599999997</v>
      </c>
      <c r="I7880">
        <v>4.5</v>
      </c>
      <c r="J7880">
        <v>20</v>
      </c>
      <c r="K7880">
        <v>1</v>
      </c>
      <c r="L7880" t="s">
        <v>24549</v>
      </c>
    </row>
    <row r="7881" spans="1:12" x14ac:dyDescent="0.2">
      <c r="A7881" t="s">
        <v>26763</v>
      </c>
      <c r="B7881" t="s">
        <v>26764</v>
      </c>
      <c r="C7881" t="s">
        <v>7859</v>
      </c>
      <c r="D7881" t="s">
        <v>21</v>
      </c>
      <c r="E7881" t="s">
        <v>16</v>
      </c>
      <c r="F7881">
        <v>28202</v>
      </c>
      <c r="G7881">
        <v>35.232204000000003</v>
      </c>
      <c r="H7881">
        <v>-80.848589000000004</v>
      </c>
      <c r="I7881">
        <v>3.5</v>
      </c>
      <c r="J7881">
        <v>5</v>
      </c>
      <c r="K7881">
        <v>0</v>
      </c>
      <c r="L7881" t="s">
        <v>21256</v>
      </c>
    </row>
    <row r="7882" spans="1:12" x14ac:dyDescent="0.2">
      <c r="A7882" t="s">
        <v>26765</v>
      </c>
      <c r="B7882" t="s">
        <v>3106</v>
      </c>
      <c r="C7882" t="s">
        <v>26766</v>
      </c>
      <c r="D7882" t="s">
        <v>21</v>
      </c>
      <c r="E7882" t="s">
        <v>16</v>
      </c>
      <c r="F7882">
        <v>28215</v>
      </c>
      <c r="G7882">
        <v>35.213471900000002</v>
      </c>
      <c r="H7882">
        <v>-80.685234800000003</v>
      </c>
      <c r="I7882">
        <v>4</v>
      </c>
      <c r="J7882">
        <v>5</v>
      </c>
      <c r="K7882">
        <v>1</v>
      </c>
      <c r="L7882" t="s">
        <v>6557</v>
      </c>
    </row>
    <row r="7883" spans="1:12" x14ac:dyDescent="0.2">
      <c r="A7883" t="s">
        <v>26767</v>
      </c>
      <c r="B7883" t="s">
        <v>26768</v>
      </c>
      <c r="C7883" t="s">
        <v>26769</v>
      </c>
      <c r="D7883" t="s">
        <v>21</v>
      </c>
      <c r="E7883" t="s">
        <v>16</v>
      </c>
      <c r="F7883">
        <v>28227</v>
      </c>
      <c r="G7883">
        <v>35.1994452</v>
      </c>
      <c r="H7883">
        <v>-80.721203500000001</v>
      </c>
      <c r="I7883">
        <v>3</v>
      </c>
      <c r="J7883">
        <v>4</v>
      </c>
      <c r="K7883">
        <v>1</v>
      </c>
      <c r="L7883" t="s">
        <v>3691</v>
      </c>
    </row>
    <row r="7884" spans="1:12" x14ac:dyDescent="0.2">
      <c r="A7884" t="s">
        <v>26770</v>
      </c>
      <c r="B7884" t="s">
        <v>26771</v>
      </c>
      <c r="C7884" t="s">
        <v>19260</v>
      </c>
      <c r="D7884" t="s">
        <v>21</v>
      </c>
      <c r="E7884" t="s">
        <v>16</v>
      </c>
      <c r="F7884">
        <v>28226</v>
      </c>
      <c r="G7884">
        <v>35.1068061</v>
      </c>
      <c r="H7884">
        <v>-80.806877600000007</v>
      </c>
      <c r="I7884">
        <v>3.5</v>
      </c>
      <c r="J7884">
        <v>27</v>
      </c>
      <c r="K7884">
        <v>0</v>
      </c>
      <c r="L7884" t="s">
        <v>22688</v>
      </c>
    </row>
    <row r="7885" spans="1:12" x14ac:dyDescent="0.2">
      <c r="A7885" t="s">
        <v>26772</v>
      </c>
      <c r="B7885" t="s">
        <v>26773</v>
      </c>
      <c r="C7885" t="s">
        <v>26774</v>
      </c>
      <c r="D7885" t="s">
        <v>21</v>
      </c>
      <c r="E7885" t="s">
        <v>16</v>
      </c>
      <c r="F7885">
        <v>28203</v>
      </c>
      <c r="G7885">
        <v>35.199542687499999</v>
      </c>
      <c r="H7885">
        <v>-80.844575058800004</v>
      </c>
      <c r="I7885">
        <v>3.5</v>
      </c>
      <c r="J7885">
        <v>4</v>
      </c>
      <c r="K7885">
        <v>0</v>
      </c>
      <c r="L7885" t="s">
        <v>26775</v>
      </c>
    </row>
    <row r="7886" spans="1:12" x14ac:dyDescent="0.2">
      <c r="A7886" t="s">
        <v>26776</v>
      </c>
      <c r="B7886" t="s">
        <v>26777</v>
      </c>
      <c r="C7886" t="s">
        <v>26778</v>
      </c>
      <c r="D7886" t="s">
        <v>62</v>
      </c>
      <c r="E7886" t="s">
        <v>16</v>
      </c>
      <c r="F7886">
        <v>28227</v>
      </c>
      <c r="G7886">
        <v>35.173716800000001</v>
      </c>
      <c r="H7886">
        <v>-80.6575883</v>
      </c>
      <c r="I7886">
        <v>4</v>
      </c>
      <c r="J7886">
        <v>64</v>
      </c>
      <c r="K7886">
        <v>1</v>
      </c>
      <c r="L7886" t="s">
        <v>26779</v>
      </c>
    </row>
    <row r="7887" spans="1:12" x14ac:dyDescent="0.2">
      <c r="A7887" t="s">
        <v>26780</v>
      </c>
      <c r="B7887" t="s">
        <v>26781</v>
      </c>
      <c r="C7887" t="s">
        <v>26782</v>
      </c>
      <c r="D7887" t="s">
        <v>588</v>
      </c>
      <c r="E7887" t="s">
        <v>16</v>
      </c>
      <c r="F7887">
        <v>28110</v>
      </c>
      <c r="G7887">
        <v>35.116813100000002</v>
      </c>
      <c r="H7887">
        <v>-80.723680400000006</v>
      </c>
      <c r="I7887">
        <v>1</v>
      </c>
      <c r="J7887">
        <v>3</v>
      </c>
      <c r="K7887">
        <v>0</v>
      </c>
      <c r="L7887" t="s">
        <v>26783</v>
      </c>
    </row>
    <row r="7888" spans="1:12" x14ac:dyDescent="0.2">
      <c r="A7888" t="s">
        <v>26784</v>
      </c>
      <c r="B7888" t="s">
        <v>26785</v>
      </c>
      <c r="C7888" t="s">
        <v>26786</v>
      </c>
      <c r="D7888" t="s">
        <v>21</v>
      </c>
      <c r="E7888" t="s">
        <v>16</v>
      </c>
      <c r="F7888">
        <v>28273</v>
      </c>
      <c r="G7888">
        <v>35.147917</v>
      </c>
      <c r="H7888">
        <v>-80.973986999999994</v>
      </c>
      <c r="I7888">
        <v>2</v>
      </c>
      <c r="J7888">
        <v>17</v>
      </c>
      <c r="K7888">
        <v>1</v>
      </c>
      <c r="L7888" t="s">
        <v>256</v>
      </c>
    </row>
    <row r="7889" spans="1:12" x14ac:dyDescent="0.2">
      <c r="A7889" t="s">
        <v>26787</v>
      </c>
      <c r="B7889" t="s">
        <v>16594</v>
      </c>
      <c r="C7889" t="s">
        <v>25731</v>
      </c>
      <c r="D7889" t="s">
        <v>21</v>
      </c>
      <c r="E7889" t="s">
        <v>16</v>
      </c>
      <c r="F7889">
        <v>28262</v>
      </c>
      <c r="G7889">
        <v>35.317214999999997</v>
      </c>
      <c r="H7889">
        <v>-80.739129000000005</v>
      </c>
      <c r="I7889">
        <v>3</v>
      </c>
      <c r="J7889">
        <v>8</v>
      </c>
      <c r="K7889">
        <v>0</v>
      </c>
      <c r="L7889" t="s">
        <v>26788</v>
      </c>
    </row>
    <row r="7890" spans="1:12" x14ac:dyDescent="0.2">
      <c r="A7890" t="s">
        <v>26789</v>
      </c>
      <c r="B7890" t="s">
        <v>26790</v>
      </c>
      <c r="C7890" t="s">
        <v>26791</v>
      </c>
      <c r="D7890" t="s">
        <v>21</v>
      </c>
      <c r="E7890" t="s">
        <v>16</v>
      </c>
      <c r="F7890">
        <v>28277</v>
      </c>
      <c r="G7890">
        <v>35.045180999999999</v>
      </c>
      <c r="H7890">
        <v>-80.793170000000003</v>
      </c>
      <c r="I7890">
        <v>4</v>
      </c>
      <c r="J7890">
        <v>3</v>
      </c>
      <c r="K7890">
        <v>1</v>
      </c>
      <c r="L7890" t="s">
        <v>26792</v>
      </c>
    </row>
    <row r="7891" spans="1:12" x14ac:dyDescent="0.2">
      <c r="A7891" t="s">
        <v>26793</v>
      </c>
      <c r="B7891" t="s">
        <v>26794</v>
      </c>
      <c r="C7891" t="s">
        <v>26795</v>
      </c>
      <c r="D7891" t="s">
        <v>21</v>
      </c>
      <c r="E7891" t="s">
        <v>16</v>
      </c>
      <c r="F7891">
        <v>28273</v>
      </c>
      <c r="G7891">
        <v>35.116956799999997</v>
      </c>
      <c r="H7891">
        <v>-80.960295599999995</v>
      </c>
      <c r="I7891">
        <v>5</v>
      </c>
      <c r="J7891">
        <v>3</v>
      </c>
      <c r="K7891">
        <v>1</v>
      </c>
      <c r="L7891" t="s">
        <v>26796</v>
      </c>
    </row>
    <row r="7892" spans="1:12" x14ac:dyDescent="0.2">
      <c r="A7892" t="s">
        <v>26797</v>
      </c>
      <c r="B7892" t="s">
        <v>26798</v>
      </c>
      <c r="C7892" t="s">
        <v>26799</v>
      </c>
      <c r="D7892" t="s">
        <v>21</v>
      </c>
      <c r="E7892" t="s">
        <v>16</v>
      </c>
      <c r="F7892">
        <v>28212</v>
      </c>
      <c r="G7892">
        <v>35.189998022399998</v>
      </c>
      <c r="H7892">
        <v>-80.761117637200002</v>
      </c>
      <c r="I7892">
        <v>2</v>
      </c>
      <c r="J7892">
        <v>4</v>
      </c>
      <c r="K7892">
        <v>1</v>
      </c>
      <c r="L7892" t="s">
        <v>26800</v>
      </c>
    </row>
    <row r="7893" spans="1:12" x14ac:dyDescent="0.2">
      <c r="A7893" t="s">
        <v>26801</v>
      </c>
      <c r="B7893" t="s">
        <v>26802</v>
      </c>
      <c r="C7893" t="s">
        <v>2447</v>
      </c>
      <c r="D7893" t="s">
        <v>21</v>
      </c>
      <c r="E7893" t="s">
        <v>16</v>
      </c>
      <c r="F7893">
        <v>28262</v>
      </c>
      <c r="G7893">
        <v>35.304755184100003</v>
      </c>
      <c r="H7893">
        <v>-80.747214171699994</v>
      </c>
      <c r="I7893">
        <v>2</v>
      </c>
      <c r="J7893">
        <v>3</v>
      </c>
      <c r="K7893">
        <v>1</v>
      </c>
      <c r="L7893" t="s">
        <v>26803</v>
      </c>
    </row>
    <row r="7894" spans="1:12" x14ac:dyDescent="0.2">
      <c r="A7894" t="s">
        <v>26804</v>
      </c>
      <c r="B7894" t="s">
        <v>26805</v>
      </c>
      <c r="C7894" t="s">
        <v>22332</v>
      </c>
      <c r="D7894" t="s">
        <v>21</v>
      </c>
      <c r="E7894" t="s">
        <v>16</v>
      </c>
      <c r="F7894">
        <v>28269</v>
      </c>
      <c r="G7894">
        <v>35.321172799999999</v>
      </c>
      <c r="H7894">
        <v>-80.783475600000003</v>
      </c>
      <c r="I7894">
        <v>1.5</v>
      </c>
      <c r="J7894">
        <v>6</v>
      </c>
      <c r="K7894">
        <v>0</v>
      </c>
      <c r="L7894" t="s">
        <v>119</v>
      </c>
    </row>
    <row r="7895" spans="1:12" x14ac:dyDescent="0.2">
      <c r="A7895" t="s">
        <v>26806</v>
      </c>
      <c r="B7895" t="s">
        <v>26807</v>
      </c>
      <c r="C7895" t="s">
        <v>26808</v>
      </c>
      <c r="D7895" t="s">
        <v>39</v>
      </c>
      <c r="E7895" t="s">
        <v>16</v>
      </c>
      <c r="F7895">
        <v>28027</v>
      </c>
      <c r="G7895">
        <v>35.409858</v>
      </c>
      <c r="H7895">
        <v>-80.580810999999997</v>
      </c>
      <c r="I7895">
        <v>3.5</v>
      </c>
      <c r="J7895">
        <v>3</v>
      </c>
      <c r="K7895">
        <v>0</v>
      </c>
      <c r="L7895" t="s">
        <v>3653</v>
      </c>
    </row>
    <row r="7896" spans="1:12" x14ac:dyDescent="0.2">
      <c r="A7896" t="s">
        <v>26809</v>
      </c>
      <c r="B7896" t="s">
        <v>20908</v>
      </c>
      <c r="C7896" t="s">
        <v>26810</v>
      </c>
      <c r="D7896" t="s">
        <v>21</v>
      </c>
      <c r="E7896" t="s">
        <v>16</v>
      </c>
      <c r="F7896">
        <v>28216</v>
      </c>
      <c r="G7896">
        <v>35.347699900000002</v>
      </c>
      <c r="H7896">
        <v>-80.8598705</v>
      </c>
      <c r="I7896">
        <v>2</v>
      </c>
      <c r="J7896">
        <v>71</v>
      </c>
      <c r="K7896">
        <v>1</v>
      </c>
      <c r="L7896" t="s">
        <v>26811</v>
      </c>
    </row>
    <row r="7897" spans="1:12" x14ac:dyDescent="0.2">
      <c r="A7897" t="s">
        <v>26812</v>
      </c>
      <c r="B7897" t="s">
        <v>26813</v>
      </c>
      <c r="C7897" t="s">
        <v>26814</v>
      </c>
      <c r="D7897" t="s">
        <v>697</v>
      </c>
      <c r="E7897" t="s">
        <v>16</v>
      </c>
      <c r="F7897">
        <v>28037</v>
      </c>
      <c r="G7897">
        <v>35.481637999999997</v>
      </c>
      <c r="H7897">
        <v>-81.005688899999996</v>
      </c>
      <c r="I7897">
        <v>5</v>
      </c>
      <c r="J7897">
        <v>12</v>
      </c>
      <c r="K7897">
        <v>1</v>
      </c>
      <c r="L7897" t="s">
        <v>26815</v>
      </c>
    </row>
    <row r="7898" spans="1:12" x14ac:dyDescent="0.2">
      <c r="A7898" t="s">
        <v>26816</v>
      </c>
      <c r="B7898" t="s">
        <v>26817</v>
      </c>
      <c r="C7898" t="s">
        <v>10177</v>
      </c>
      <c r="D7898" t="s">
        <v>21</v>
      </c>
      <c r="E7898" t="s">
        <v>16</v>
      </c>
      <c r="F7898">
        <v>28205</v>
      </c>
      <c r="G7898">
        <v>35.241228300000003</v>
      </c>
      <c r="H7898">
        <v>-80.811911800000004</v>
      </c>
      <c r="I7898">
        <v>3.5</v>
      </c>
      <c r="J7898">
        <v>3</v>
      </c>
      <c r="K7898">
        <v>1</v>
      </c>
      <c r="L7898" t="s">
        <v>4953</v>
      </c>
    </row>
    <row r="7899" spans="1:12" x14ac:dyDescent="0.2">
      <c r="A7899" t="s">
        <v>26818</v>
      </c>
      <c r="B7899" t="s">
        <v>26819</v>
      </c>
      <c r="C7899" t="s">
        <v>26820</v>
      </c>
      <c r="D7899" t="s">
        <v>39</v>
      </c>
      <c r="E7899" t="s">
        <v>16</v>
      </c>
      <c r="F7899">
        <v>28027</v>
      </c>
      <c r="G7899">
        <v>35.402341999999997</v>
      </c>
      <c r="H7899">
        <v>-80.758647999999994</v>
      </c>
      <c r="I7899">
        <v>3.5</v>
      </c>
      <c r="J7899">
        <v>95</v>
      </c>
      <c r="K7899">
        <v>1</v>
      </c>
      <c r="L7899" t="s">
        <v>26821</v>
      </c>
    </row>
    <row r="7900" spans="1:12" x14ac:dyDescent="0.2">
      <c r="A7900" t="s">
        <v>26822</v>
      </c>
      <c r="B7900" t="s">
        <v>15595</v>
      </c>
      <c r="C7900" t="s">
        <v>6759</v>
      </c>
      <c r="D7900" t="s">
        <v>39</v>
      </c>
      <c r="E7900" t="s">
        <v>16</v>
      </c>
      <c r="F7900">
        <v>28025</v>
      </c>
      <c r="G7900">
        <v>35.432225299999999</v>
      </c>
      <c r="H7900">
        <v>-80.606007899999994</v>
      </c>
      <c r="I7900">
        <v>3.5</v>
      </c>
      <c r="J7900">
        <v>3</v>
      </c>
      <c r="K7900">
        <v>0</v>
      </c>
      <c r="L7900" t="s">
        <v>1056</v>
      </c>
    </row>
    <row r="7901" spans="1:12" x14ac:dyDescent="0.2">
      <c r="A7901" t="s">
        <v>26823</v>
      </c>
      <c r="B7901" t="s">
        <v>26824</v>
      </c>
      <c r="C7901" t="s">
        <v>26825</v>
      </c>
      <c r="D7901" t="s">
        <v>26</v>
      </c>
      <c r="E7901" t="s">
        <v>16</v>
      </c>
      <c r="F7901">
        <v>28078</v>
      </c>
      <c r="G7901">
        <v>35.430217999999897</v>
      </c>
      <c r="H7901">
        <v>-80.846446999999998</v>
      </c>
      <c r="I7901">
        <v>5</v>
      </c>
      <c r="J7901">
        <v>3</v>
      </c>
      <c r="K7901">
        <v>1</v>
      </c>
      <c r="L7901" t="s">
        <v>26826</v>
      </c>
    </row>
    <row r="7902" spans="1:12" x14ac:dyDescent="0.2">
      <c r="A7902" t="s">
        <v>26827</v>
      </c>
      <c r="B7902" t="s">
        <v>3204</v>
      </c>
      <c r="C7902" t="s">
        <v>26828</v>
      </c>
      <c r="D7902" t="s">
        <v>21</v>
      </c>
      <c r="E7902" t="s">
        <v>16</v>
      </c>
      <c r="F7902">
        <v>28217</v>
      </c>
      <c r="G7902">
        <v>35.163764299999997</v>
      </c>
      <c r="H7902">
        <v>-80.884603799999994</v>
      </c>
      <c r="I7902">
        <v>2.5</v>
      </c>
      <c r="J7902">
        <v>15</v>
      </c>
      <c r="K7902">
        <v>1</v>
      </c>
      <c r="L7902" t="s">
        <v>3212</v>
      </c>
    </row>
    <row r="7903" spans="1:12" x14ac:dyDescent="0.2">
      <c r="A7903" t="s">
        <v>26829</v>
      </c>
      <c r="B7903" t="s">
        <v>26830</v>
      </c>
      <c r="C7903" t="s">
        <v>3960</v>
      </c>
      <c r="D7903" t="s">
        <v>21</v>
      </c>
      <c r="E7903" t="s">
        <v>16</v>
      </c>
      <c r="F7903">
        <v>28269</v>
      </c>
      <c r="G7903">
        <v>35.352237000000002</v>
      </c>
      <c r="H7903">
        <v>-80.849925999999996</v>
      </c>
      <c r="I7903">
        <v>1.5</v>
      </c>
      <c r="J7903">
        <v>5</v>
      </c>
      <c r="K7903">
        <v>1</v>
      </c>
      <c r="L7903" t="s">
        <v>12865</v>
      </c>
    </row>
    <row r="7904" spans="1:12" x14ac:dyDescent="0.2">
      <c r="A7904" t="s">
        <v>26831</v>
      </c>
      <c r="B7904" t="s">
        <v>26832</v>
      </c>
      <c r="C7904" t="s">
        <v>26833</v>
      </c>
      <c r="D7904" t="s">
        <v>21</v>
      </c>
      <c r="E7904" t="s">
        <v>16</v>
      </c>
      <c r="F7904">
        <v>28212</v>
      </c>
      <c r="G7904">
        <v>35.203234334000001</v>
      </c>
      <c r="H7904">
        <v>-80.753586443200007</v>
      </c>
      <c r="I7904">
        <v>3.5</v>
      </c>
      <c r="J7904">
        <v>14</v>
      </c>
      <c r="K7904">
        <v>1</v>
      </c>
      <c r="L7904" t="s">
        <v>63</v>
      </c>
    </row>
    <row r="7905" spans="1:12" x14ac:dyDescent="0.2">
      <c r="A7905" t="s">
        <v>26834</v>
      </c>
      <c r="B7905" t="s">
        <v>26835</v>
      </c>
      <c r="C7905" t="s">
        <v>12995</v>
      </c>
      <c r="D7905" t="s">
        <v>21</v>
      </c>
      <c r="E7905" t="s">
        <v>16</v>
      </c>
      <c r="F7905">
        <v>28211</v>
      </c>
      <c r="G7905">
        <v>35.176496</v>
      </c>
      <c r="H7905">
        <v>-80.802223999999995</v>
      </c>
      <c r="I7905">
        <v>4</v>
      </c>
      <c r="J7905">
        <v>117</v>
      </c>
      <c r="K7905">
        <v>0</v>
      </c>
      <c r="L7905" t="s">
        <v>26836</v>
      </c>
    </row>
    <row r="7906" spans="1:12" x14ac:dyDescent="0.2">
      <c r="A7906" t="s">
        <v>26837</v>
      </c>
      <c r="B7906" t="s">
        <v>26838</v>
      </c>
      <c r="C7906" t="s">
        <v>26839</v>
      </c>
      <c r="D7906" t="s">
        <v>21</v>
      </c>
      <c r="E7906" t="s">
        <v>16</v>
      </c>
      <c r="F7906">
        <v>28277</v>
      </c>
      <c r="G7906">
        <v>35.098661100000001</v>
      </c>
      <c r="H7906">
        <v>-80.776428499999994</v>
      </c>
      <c r="I7906">
        <v>3.5</v>
      </c>
      <c r="J7906">
        <v>9</v>
      </c>
      <c r="K7906">
        <v>1</v>
      </c>
      <c r="L7906" t="s">
        <v>26840</v>
      </c>
    </row>
    <row r="7907" spans="1:12" x14ac:dyDescent="0.2">
      <c r="A7907" t="s">
        <v>26841</v>
      </c>
      <c r="B7907" t="s">
        <v>6152</v>
      </c>
      <c r="C7907" t="s">
        <v>24826</v>
      </c>
      <c r="D7907" t="s">
        <v>21</v>
      </c>
      <c r="E7907" t="s">
        <v>16</v>
      </c>
      <c r="F7907">
        <v>28277</v>
      </c>
      <c r="G7907">
        <v>35.037398000000003</v>
      </c>
      <c r="H7907">
        <v>-80.807720000000003</v>
      </c>
      <c r="I7907">
        <v>3</v>
      </c>
      <c r="J7907">
        <v>19</v>
      </c>
      <c r="K7907">
        <v>1</v>
      </c>
      <c r="L7907" t="s">
        <v>26842</v>
      </c>
    </row>
    <row r="7908" spans="1:12" x14ac:dyDescent="0.2">
      <c r="A7908" t="s">
        <v>26843</v>
      </c>
      <c r="B7908" t="s">
        <v>26844</v>
      </c>
      <c r="C7908" t="s">
        <v>26845</v>
      </c>
      <c r="D7908" t="s">
        <v>135</v>
      </c>
      <c r="E7908" t="s">
        <v>16</v>
      </c>
      <c r="F7908">
        <v>28105</v>
      </c>
      <c r="G7908">
        <v>35.1164311</v>
      </c>
      <c r="H7908">
        <v>-80.722766800000002</v>
      </c>
      <c r="I7908">
        <v>3.5</v>
      </c>
      <c r="J7908">
        <v>7</v>
      </c>
      <c r="K7908">
        <v>1</v>
      </c>
      <c r="L7908" t="s">
        <v>26846</v>
      </c>
    </row>
    <row r="7909" spans="1:12" x14ac:dyDescent="0.2">
      <c r="A7909" t="s">
        <v>26847</v>
      </c>
      <c r="B7909" t="s">
        <v>14357</v>
      </c>
      <c r="C7909" t="s">
        <v>8597</v>
      </c>
      <c r="D7909" t="s">
        <v>39</v>
      </c>
      <c r="E7909" t="s">
        <v>16</v>
      </c>
      <c r="F7909">
        <v>28025</v>
      </c>
      <c r="G7909">
        <v>35.440101499999997</v>
      </c>
      <c r="H7909">
        <v>-80.603897700000005</v>
      </c>
      <c r="I7909">
        <v>3</v>
      </c>
      <c r="J7909">
        <v>4</v>
      </c>
      <c r="K7909">
        <v>1</v>
      </c>
      <c r="L7909" t="s">
        <v>26848</v>
      </c>
    </row>
    <row r="7910" spans="1:12" x14ac:dyDescent="0.2">
      <c r="A7910" t="s">
        <v>26849</v>
      </c>
      <c r="B7910" t="s">
        <v>26850</v>
      </c>
      <c r="C7910" t="s">
        <v>26851</v>
      </c>
      <c r="D7910" t="s">
        <v>39</v>
      </c>
      <c r="E7910" t="s">
        <v>16</v>
      </c>
      <c r="F7910">
        <v>28025</v>
      </c>
      <c r="G7910">
        <v>35.384982000000001</v>
      </c>
      <c r="H7910">
        <v>-80.579426999999995</v>
      </c>
      <c r="I7910">
        <v>1</v>
      </c>
      <c r="J7910">
        <v>14</v>
      </c>
      <c r="K7910">
        <v>1</v>
      </c>
      <c r="L7910" t="s">
        <v>26852</v>
      </c>
    </row>
    <row r="7911" spans="1:12" x14ac:dyDescent="0.2">
      <c r="A7911" t="s">
        <v>26853</v>
      </c>
      <c r="B7911" t="s">
        <v>26854</v>
      </c>
      <c r="C7911" t="s">
        <v>26855</v>
      </c>
      <c r="D7911" t="s">
        <v>601</v>
      </c>
      <c r="E7911" t="s">
        <v>16</v>
      </c>
      <c r="F7911">
        <v>28081</v>
      </c>
      <c r="G7911">
        <v>35.473146</v>
      </c>
      <c r="H7911">
        <v>-80.623850000000004</v>
      </c>
      <c r="I7911">
        <v>4.5</v>
      </c>
      <c r="J7911">
        <v>8</v>
      </c>
      <c r="K7911">
        <v>1</v>
      </c>
      <c r="L7911" t="s">
        <v>26856</v>
      </c>
    </row>
    <row r="7912" spans="1:12" x14ac:dyDescent="0.2">
      <c r="A7912" t="s">
        <v>26857</v>
      </c>
      <c r="B7912" t="s">
        <v>26858</v>
      </c>
      <c r="C7912" t="s">
        <v>26859</v>
      </c>
      <c r="D7912" t="s">
        <v>39</v>
      </c>
      <c r="E7912" t="s">
        <v>16</v>
      </c>
      <c r="F7912">
        <v>28025</v>
      </c>
      <c r="G7912">
        <v>35.4247024899</v>
      </c>
      <c r="H7912">
        <v>-80.578156316800005</v>
      </c>
      <c r="I7912">
        <v>3.5</v>
      </c>
      <c r="J7912">
        <v>5</v>
      </c>
      <c r="K7912">
        <v>1</v>
      </c>
      <c r="L7912" t="s">
        <v>26860</v>
      </c>
    </row>
    <row r="7913" spans="1:12" x14ac:dyDescent="0.2">
      <c r="A7913" t="s">
        <v>26861</v>
      </c>
      <c r="B7913" t="s">
        <v>1576</v>
      </c>
      <c r="C7913" t="s">
        <v>26862</v>
      </c>
      <c r="D7913" t="s">
        <v>21</v>
      </c>
      <c r="E7913" t="s">
        <v>16</v>
      </c>
      <c r="F7913">
        <v>28277</v>
      </c>
      <c r="G7913">
        <v>35.035595200000003</v>
      </c>
      <c r="H7913">
        <v>-80.804473099999996</v>
      </c>
      <c r="I7913">
        <v>4</v>
      </c>
      <c r="J7913">
        <v>4</v>
      </c>
      <c r="K7913">
        <v>0</v>
      </c>
      <c r="L7913" t="s">
        <v>1323</v>
      </c>
    </row>
    <row r="7914" spans="1:12" x14ac:dyDescent="0.2">
      <c r="A7914" t="s">
        <v>26863</v>
      </c>
      <c r="B7914" t="s">
        <v>8596</v>
      </c>
      <c r="C7914" t="s">
        <v>26864</v>
      </c>
      <c r="D7914" t="s">
        <v>295</v>
      </c>
      <c r="E7914" t="s">
        <v>16</v>
      </c>
      <c r="F7914">
        <v>28134</v>
      </c>
      <c r="G7914">
        <v>35.0817518896</v>
      </c>
      <c r="H7914">
        <v>-80.874921083499999</v>
      </c>
      <c r="I7914">
        <v>1.5</v>
      </c>
      <c r="J7914">
        <v>3</v>
      </c>
      <c r="K7914">
        <v>1</v>
      </c>
      <c r="L7914" t="s">
        <v>2656</v>
      </c>
    </row>
    <row r="7915" spans="1:12" x14ac:dyDescent="0.2">
      <c r="A7915" t="s">
        <v>26865</v>
      </c>
      <c r="B7915" t="s">
        <v>26866</v>
      </c>
      <c r="C7915" t="s">
        <v>26867</v>
      </c>
      <c r="D7915" t="s">
        <v>21</v>
      </c>
      <c r="E7915" t="s">
        <v>16</v>
      </c>
      <c r="F7915">
        <v>28213</v>
      </c>
      <c r="G7915">
        <v>35.265757200000003</v>
      </c>
      <c r="H7915">
        <v>-80.7671256</v>
      </c>
      <c r="I7915">
        <v>5</v>
      </c>
      <c r="J7915">
        <v>3</v>
      </c>
      <c r="K7915">
        <v>1</v>
      </c>
      <c r="L7915" t="s">
        <v>2069</v>
      </c>
    </row>
    <row r="7916" spans="1:12" x14ac:dyDescent="0.2">
      <c r="A7916" t="s">
        <v>26868</v>
      </c>
      <c r="B7916" t="s">
        <v>26869</v>
      </c>
      <c r="C7916" t="s">
        <v>4968</v>
      </c>
      <c r="D7916" t="s">
        <v>21</v>
      </c>
      <c r="E7916" t="s">
        <v>16</v>
      </c>
      <c r="F7916">
        <v>28213</v>
      </c>
      <c r="G7916">
        <v>35.305376116300003</v>
      </c>
      <c r="H7916">
        <v>-80.724251680099997</v>
      </c>
      <c r="I7916">
        <v>4.5</v>
      </c>
      <c r="J7916">
        <v>38</v>
      </c>
      <c r="K7916">
        <v>1</v>
      </c>
      <c r="L7916" t="s">
        <v>26870</v>
      </c>
    </row>
    <row r="7917" spans="1:12" x14ac:dyDescent="0.2">
      <c r="A7917" t="s">
        <v>26871</v>
      </c>
      <c r="B7917" t="s">
        <v>26872</v>
      </c>
      <c r="C7917" t="s">
        <v>26873</v>
      </c>
      <c r="D7917" t="s">
        <v>21</v>
      </c>
      <c r="E7917" t="s">
        <v>16</v>
      </c>
      <c r="F7917">
        <v>28211</v>
      </c>
      <c r="G7917">
        <v>35.149116100000001</v>
      </c>
      <c r="H7917">
        <v>-80.830145799999997</v>
      </c>
      <c r="I7917">
        <v>4.5</v>
      </c>
      <c r="J7917">
        <v>4</v>
      </c>
      <c r="K7917">
        <v>0</v>
      </c>
      <c r="L7917" t="s">
        <v>1421</v>
      </c>
    </row>
    <row r="7918" spans="1:12" x14ac:dyDescent="0.2">
      <c r="A7918" t="s">
        <v>26874</v>
      </c>
      <c r="B7918" t="s">
        <v>26875</v>
      </c>
      <c r="C7918" t="s">
        <v>26876</v>
      </c>
      <c r="D7918" t="s">
        <v>21</v>
      </c>
      <c r="E7918" t="s">
        <v>16</v>
      </c>
      <c r="F7918">
        <v>28208</v>
      </c>
      <c r="G7918">
        <v>35.220559399999999</v>
      </c>
      <c r="H7918">
        <v>-80.943873699999997</v>
      </c>
      <c r="I7918">
        <v>1</v>
      </c>
      <c r="J7918">
        <v>6</v>
      </c>
      <c r="K7918">
        <v>1</v>
      </c>
      <c r="L7918" t="s">
        <v>3901</v>
      </c>
    </row>
    <row r="7919" spans="1:12" x14ac:dyDescent="0.2">
      <c r="A7919" t="s">
        <v>26877</v>
      </c>
      <c r="B7919" t="s">
        <v>26878</v>
      </c>
      <c r="C7919" t="s">
        <v>26879</v>
      </c>
      <c r="D7919" t="s">
        <v>21</v>
      </c>
      <c r="E7919" t="s">
        <v>16</v>
      </c>
      <c r="F7919">
        <v>28208</v>
      </c>
      <c r="G7919">
        <v>35.241166092299999</v>
      </c>
      <c r="H7919">
        <v>-80.922285494999997</v>
      </c>
      <c r="I7919">
        <v>2</v>
      </c>
      <c r="J7919">
        <v>3</v>
      </c>
      <c r="K7919">
        <v>1</v>
      </c>
      <c r="L7919" t="s">
        <v>923</v>
      </c>
    </row>
    <row r="7920" spans="1:12" x14ac:dyDescent="0.2">
      <c r="A7920" t="s">
        <v>26880</v>
      </c>
      <c r="B7920" t="s">
        <v>26881</v>
      </c>
      <c r="C7920" t="s">
        <v>26882</v>
      </c>
      <c r="D7920" t="s">
        <v>21</v>
      </c>
      <c r="E7920" t="s">
        <v>16</v>
      </c>
      <c r="F7920">
        <v>28273</v>
      </c>
      <c r="G7920">
        <v>35.1354434</v>
      </c>
      <c r="H7920">
        <v>-80.937966799999998</v>
      </c>
      <c r="I7920">
        <v>4</v>
      </c>
      <c r="J7920">
        <v>33</v>
      </c>
      <c r="K7920">
        <v>1</v>
      </c>
      <c r="L7920" t="s">
        <v>26883</v>
      </c>
    </row>
    <row r="7921" spans="1:12" x14ac:dyDescent="0.2">
      <c r="A7921" t="s">
        <v>26884</v>
      </c>
      <c r="B7921" t="s">
        <v>26885</v>
      </c>
      <c r="C7921" t="s">
        <v>26886</v>
      </c>
      <c r="D7921" t="s">
        <v>21</v>
      </c>
      <c r="E7921" t="s">
        <v>16</v>
      </c>
      <c r="F7921">
        <v>28277</v>
      </c>
      <c r="G7921">
        <v>35.070495000000001</v>
      </c>
      <c r="H7921">
        <v>-80.8445179</v>
      </c>
      <c r="I7921">
        <v>2.5</v>
      </c>
      <c r="J7921">
        <v>3</v>
      </c>
      <c r="K7921">
        <v>0</v>
      </c>
      <c r="L7921" t="s">
        <v>3430</v>
      </c>
    </row>
    <row r="7922" spans="1:12" x14ac:dyDescent="0.2">
      <c r="A7922" t="s">
        <v>26887</v>
      </c>
      <c r="B7922" t="s">
        <v>7284</v>
      </c>
      <c r="C7922" t="s">
        <v>26888</v>
      </c>
      <c r="D7922" t="s">
        <v>456</v>
      </c>
      <c r="E7922" t="s">
        <v>16</v>
      </c>
      <c r="F7922">
        <v>28012</v>
      </c>
      <c r="G7922">
        <v>35.251241</v>
      </c>
      <c r="H7922">
        <v>-81.044652999999997</v>
      </c>
      <c r="I7922">
        <v>4</v>
      </c>
      <c r="J7922">
        <v>4</v>
      </c>
      <c r="K7922">
        <v>1</v>
      </c>
      <c r="L7922" t="s">
        <v>709</v>
      </c>
    </row>
    <row r="7923" spans="1:12" x14ac:dyDescent="0.2">
      <c r="A7923" t="s">
        <v>26889</v>
      </c>
      <c r="B7923" t="s">
        <v>26890</v>
      </c>
      <c r="C7923" t="s">
        <v>26891</v>
      </c>
      <c r="D7923" t="s">
        <v>39</v>
      </c>
      <c r="E7923" t="s">
        <v>16</v>
      </c>
      <c r="F7923">
        <v>28027</v>
      </c>
      <c r="G7923">
        <v>35.441726500000001</v>
      </c>
      <c r="H7923">
        <v>-80.733611300000007</v>
      </c>
      <c r="I7923">
        <v>5</v>
      </c>
      <c r="J7923">
        <v>3</v>
      </c>
      <c r="K7923">
        <v>1</v>
      </c>
      <c r="L7923" t="s">
        <v>26892</v>
      </c>
    </row>
    <row r="7924" spans="1:12" x14ac:dyDescent="0.2">
      <c r="A7924" t="s">
        <v>26893</v>
      </c>
      <c r="B7924" t="s">
        <v>26894</v>
      </c>
      <c r="C7924" t="s">
        <v>26895</v>
      </c>
      <c r="D7924" t="s">
        <v>135</v>
      </c>
      <c r="E7924" t="s">
        <v>16</v>
      </c>
      <c r="F7924">
        <v>28104</v>
      </c>
      <c r="G7924">
        <v>35.097233299999999</v>
      </c>
      <c r="H7924">
        <v>-80.677382100000003</v>
      </c>
      <c r="I7924">
        <v>4.5</v>
      </c>
      <c r="J7924">
        <v>7</v>
      </c>
      <c r="K7924">
        <v>1</v>
      </c>
      <c r="L7924" t="s">
        <v>26896</v>
      </c>
    </row>
    <row r="7925" spans="1:12" x14ac:dyDescent="0.2">
      <c r="A7925" t="s">
        <v>26897</v>
      </c>
      <c r="B7925" t="s">
        <v>26898</v>
      </c>
      <c r="C7925" t="s">
        <v>26899</v>
      </c>
      <c r="D7925" t="s">
        <v>21</v>
      </c>
      <c r="E7925" t="s">
        <v>16</v>
      </c>
      <c r="F7925">
        <v>28262</v>
      </c>
      <c r="G7925">
        <v>35.309772899999999</v>
      </c>
      <c r="H7925">
        <v>-80.749415999999997</v>
      </c>
      <c r="I7925">
        <v>4</v>
      </c>
      <c r="J7925">
        <v>11</v>
      </c>
      <c r="K7925">
        <v>1</v>
      </c>
      <c r="L7925" t="s">
        <v>9152</v>
      </c>
    </row>
    <row r="7926" spans="1:12" x14ac:dyDescent="0.2">
      <c r="A7926" t="s">
        <v>26900</v>
      </c>
      <c r="B7926" t="s">
        <v>26901</v>
      </c>
      <c r="C7926" t="s">
        <v>26902</v>
      </c>
      <c r="D7926" t="s">
        <v>21</v>
      </c>
      <c r="E7926" t="s">
        <v>16</v>
      </c>
      <c r="F7926">
        <v>28217</v>
      </c>
      <c r="G7926">
        <v>35.139511599999999</v>
      </c>
      <c r="H7926">
        <v>-80.876771500000004</v>
      </c>
      <c r="I7926">
        <v>1</v>
      </c>
      <c r="J7926">
        <v>3</v>
      </c>
      <c r="K7926">
        <v>1</v>
      </c>
      <c r="L7926" t="s">
        <v>26903</v>
      </c>
    </row>
    <row r="7927" spans="1:12" x14ac:dyDescent="0.2">
      <c r="A7927" t="s">
        <v>26904</v>
      </c>
      <c r="B7927" t="s">
        <v>26905</v>
      </c>
      <c r="C7927" t="s">
        <v>26906</v>
      </c>
      <c r="D7927" t="s">
        <v>21</v>
      </c>
      <c r="E7927" t="s">
        <v>16</v>
      </c>
      <c r="F7927">
        <v>28202</v>
      </c>
      <c r="G7927">
        <v>35.230947999999998</v>
      </c>
      <c r="H7927">
        <v>-80.845095999999998</v>
      </c>
      <c r="I7927">
        <v>4.5</v>
      </c>
      <c r="J7927">
        <v>52</v>
      </c>
      <c r="K7927">
        <v>1</v>
      </c>
      <c r="L7927" t="s">
        <v>26907</v>
      </c>
    </row>
    <row r="7928" spans="1:12" x14ac:dyDescent="0.2">
      <c r="A7928" t="s">
        <v>26908</v>
      </c>
      <c r="B7928" t="s">
        <v>314</v>
      </c>
      <c r="C7928" t="s">
        <v>26909</v>
      </c>
      <c r="D7928" t="s">
        <v>21</v>
      </c>
      <c r="E7928" t="s">
        <v>16</v>
      </c>
      <c r="F7928">
        <v>28215</v>
      </c>
      <c r="G7928">
        <v>35.2574136</v>
      </c>
      <c r="H7928">
        <v>-80.734347499999998</v>
      </c>
      <c r="I7928">
        <v>3</v>
      </c>
      <c r="J7928">
        <v>4</v>
      </c>
      <c r="K7928">
        <v>1</v>
      </c>
      <c r="L7928" t="s">
        <v>26910</v>
      </c>
    </row>
    <row r="7929" spans="1:12" x14ac:dyDescent="0.2">
      <c r="A7929" t="s">
        <v>26911</v>
      </c>
      <c r="B7929" t="s">
        <v>26912</v>
      </c>
      <c r="C7929" t="s">
        <v>26913</v>
      </c>
      <c r="D7929" t="s">
        <v>21</v>
      </c>
      <c r="E7929" t="s">
        <v>16</v>
      </c>
      <c r="F7929">
        <v>28212</v>
      </c>
      <c r="G7929">
        <v>35.210042999999999</v>
      </c>
      <c r="H7929">
        <v>-80.743504999999999</v>
      </c>
      <c r="I7929">
        <v>1</v>
      </c>
      <c r="J7929">
        <v>3</v>
      </c>
      <c r="K7929">
        <v>1</v>
      </c>
      <c r="L7929" t="s">
        <v>26914</v>
      </c>
    </row>
    <row r="7930" spans="1:12" x14ac:dyDescent="0.2">
      <c r="A7930" t="s">
        <v>26915</v>
      </c>
      <c r="B7930" t="s">
        <v>26916</v>
      </c>
      <c r="C7930" t="s">
        <v>26917</v>
      </c>
      <c r="D7930" t="s">
        <v>21</v>
      </c>
      <c r="E7930" t="s">
        <v>16</v>
      </c>
      <c r="F7930">
        <v>28217</v>
      </c>
      <c r="G7930">
        <v>35.180873200000001</v>
      </c>
      <c r="H7930">
        <v>-80.883909799999998</v>
      </c>
      <c r="I7930">
        <v>2</v>
      </c>
      <c r="J7930">
        <v>12</v>
      </c>
      <c r="K7930">
        <v>1</v>
      </c>
      <c r="L7930" t="s">
        <v>26918</v>
      </c>
    </row>
    <row r="7931" spans="1:12" x14ac:dyDescent="0.2">
      <c r="A7931" t="s">
        <v>26919</v>
      </c>
      <c r="B7931" t="s">
        <v>26920</v>
      </c>
      <c r="C7931" t="s">
        <v>26921</v>
      </c>
      <c r="D7931" t="s">
        <v>39</v>
      </c>
      <c r="E7931" t="s">
        <v>16</v>
      </c>
      <c r="F7931">
        <v>28027</v>
      </c>
      <c r="G7931">
        <v>35.3699928877</v>
      </c>
      <c r="H7931">
        <v>-80.664095004800004</v>
      </c>
      <c r="I7931">
        <v>3.5</v>
      </c>
      <c r="J7931">
        <v>25</v>
      </c>
      <c r="K7931">
        <v>1</v>
      </c>
      <c r="L7931" t="s">
        <v>264</v>
      </c>
    </row>
    <row r="7932" spans="1:12" x14ac:dyDescent="0.2">
      <c r="A7932" t="s">
        <v>26922</v>
      </c>
      <c r="B7932" t="s">
        <v>26923</v>
      </c>
      <c r="C7932" t="s">
        <v>26924</v>
      </c>
      <c r="D7932" t="s">
        <v>21</v>
      </c>
      <c r="E7932" t="s">
        <v>16</v>
      </c>
      <c r="F7932">
        <v>28204</v>
      </c>
      <c r="G7932">
        <v>35.212727708700001</v>
      </c>
      <c r="H7932">
        <v>-80.818209999999993</v>
      </c>
      <c r="I7932">
        <v>4</v>
      </c>
      <c r="J7932">
        <v>99</v>
      </c>
      <c r="K7932">
        <v>1</v>
      </c>
      <c r="L7932" t="s">
        <v>26925</v>
      </c>
    </row>
    <row r="7933" spans="1:12" x14ac:dyDescent="0.2">
      <c r="A7933" t="s">
        <v>26926</v>
      </c>
      <c r="B7933" t="s">
        <v>26927</v>
      </c>
      <c r="C7933" t="s">
        <v>26928</v>
      </c>
      <c r="D7933" t="s">
        <v>21</v>
      </c>
      <c r="E7933" t="s">
        <v>16</v>
      </c>
      <c r="F7933">
        <v>28211</v>
      </c>
      <c r="G7933">
        <v>35.157006000000003</v>
      </c>
      <c r="H7933">
        <v>-80.824708999999999</v>
      </c>
      <c r="I7933">
        <v>3</v>
      </c>
      <c r="J7933">
        <v>4</v>
      </c>
      <c r="K7933">
        <v>1</v>
      </c>
      <c r="L7933" t="s">
        <v>26929</v>
      </c>
    </row>
    <row r="7934" spans="1:12" x14ac:dyDescent="0.2">
      <c r="A7934" t="s">
        <v>26930</v>
      </c>
      <c r="B7934" t="s">
        <v>26931</v>
      </c>
      <c r="D7934" t="s">
        <v>21</v>
      </c>
      <c r="E7934" t="s">
        <v>16</v>
      </c>
      <c r="F7934">
        <v>28204</v>
      </c>
      <c r="G7934">
        <v>35.215071399999999</v>
      </c>
      <c r="H7934">
        <v>-80.829474700000006</v>
      </c>
      <c r="I7934">
        <v>5</v>
      </c>
      <c r="J7934">
        <v>3</v>
      </c>
      <c r="K7934">
        <v>1</v>
      </c>
      <c r="L7934" t="s">
        <v>26932</v>
      </c>
    </row>
    <row r="7935" spans="1:12" x14ac:dyDescent="0.2">
      <c r="A7935" t="s">
        <v>26933</v>
      </c>
      <c r="B7935" t="s">
        <v>26934</v>
      </c>
      <c r="C7935" t="s">
        <v>26935</v>
      </c>
      <c r="D7935" t="s">
        <v>30</v>
      </c>
      <c r="E7935" t="s">
        <v>16</v>
      </c>
      <c r="F7935">
        <v>28054</v>
      </c>
      <c r="G7935">
        <v>35.264729690899998</v>
      </c>
      <c r="H7935">
        <v>-81.136282235400003</v>
      </c>
      <c r="I7935">
        <v>4.5</v>
      </c>
      <c r="J7935">
        <v>11</v>
      </c>
      <c r="K7935">
        <v>1</v>
      </c>
      <c r="L7935" t="s">
        <v>5656</v>
      </c>
    </row>
    <row r="7936" spans="1:12" x14ac:dyDescent="0.2">
      <c r="A7936" t="s">
        <v>26936</v>
      </c>
      <c r="B7936" t="s">
        <v>26937</v>
      </c>
      <c r="C7936" t="s">
        <v>26938</v>
      </c>
      <c r="D7936" t="s">
        <v>39</v>
      </c>
      <c r="E7936" t="s">
        <v>16</v>
      </c>
      <c r="F7936">
        <v>28025</v>
      </c>
      <c r="G7936">
        <v>35.443814000000003</v>
      </c>
      <c r="H7936">
        <v>-80.598452800000004</v>
      </c>
      <c r="I7936">
        <v>3.5</v>
      </c>
      <c r="J7936">
        <v>3</v>
      </c>
      <c r="K7936">
        <v>1</v>
      </c>
      <c r="L7936" t="s">
        <v>26939</v>
      </c>
    </row>
    <row r="7937" spans="1:12" x14ac:dyDescent="0.2">
      <c r="A7937" t="s">
        <v>26940</v>
      </c>
      <c r="B7937" t="s">
        <v>26941</v>
      </c>
      <c r="C7937" t="s">
        <v>26942</v>
      </c>
      <c r="D7937" t="s">
        <v>1239</v>
      </c>
      <c r="E7937" t="s">
        <v>16</v>
      </c>
      <c r="F7937">
        <v>28107</v>
      </c>
      <c r="G7937">
        <v>35.251777699999998</v>
      </c>
      <c r="H7937">
        <v>-80.499909500000001</v>
      </c>
      <c r="I7937">
        <v>4.5</v>
      </c>
      <c r="J7937">
        <v>3</v>
      </c>
      <c r="K7937">
        <v>1</v>
      </c>
      <c r="L7937" t="s">
        <v>1052</v>
      </c>
    </row>
    <row r="7938" spans="1:12" x14ac:dyDescent="0.2">
      <c r="A7938" t="s">
        <v>26943</v>
      </c>
      <c r="B7938" t="s">
        <v>26944</v>
      </c>
      <c r="C7938" t="s">
        <v>26190</v>
      </c>
      <c r="D7938" t="s">
        <v>21</v>
      </c>
      <c r="E7938" t="s">
        <v>16</v>
      </c>
      <c r="F7938">
        <v>28211</v>
      </c>
      <c r="G7938">
        <v>35.147659900000001</v>
      </c>
      <c r="H7938">
        <v>-80.823896700000006</v>
      </c>
      <c r="I7938">
        <v>2.5</v>
      </c>
      <c r="J7938">
        <v>3</v>
      </c>
      <c r="K7938">
        <v>1</v>
      </c>
      <c r="L7938" t="s">
        <v>26945</v>
      </c>
    </row>
    <row r="7939" spans="1:12" x14ac:dyDescent="0.2">
      <c r="A7939" t="s">
        <v>26946</v>
      </c>
      <c r="B7939" t="s">
        <v>26947</v>
      </c>
      <c r="C7939" t="s">
        <v>26948</v>
      </c>
      <c r="D7939" t="s">
        <v>21</v>
      </c>
      <c r="E7939" t="s">
        <v>16</v>
      </c>
      <c r="F7939">
        <v>28217</v>
      </c>
      <c r="G7939">
        <v>35.197005400000002</v>
      </c>
      <c r="H7939">
        <v>-80.876996000000005</v>
      </c>
      <c r="I7939">
        <v>5</v>
      </c>
      <c r="J7939">
        <v>4</v>
      </c>
      <c r="K7939">
        <v>1</v>
      </c>
      <c r="L7939" t="s">
        <v>26949</v>
      </c>
    </row>
    <row r="7940" spans="1:12" x14ac:dyDescent="0.2">
      <c r="A7940" t="s">
        <v>26950</v>
      </c>
      <c r="B7940" t="s">
        <v>26951</v>
      </c>
      <c r="C7940" t="s">
        <v>26952</v>
      </c>
      <c r="D7940" t="s">
        <v>21</v>
      </c>
      <c r="E7940" t="s">
        <v>16</v>
      </c>
      <c r="F7940">
        <v>28203</v>
      </c>
      <c r="G7940">
        <v>35.231971000000001</v>
      </c>
      <c r="H7940">
        <v>-80.928668000000002</v>
      </c>
      <c r="I7940">
        <v>1.5</v>
      </c>
      <c r="J7940">
        <v>19</v>
      </c>
      <c r="K7940">
        <v>1</v>
      </c>
      <c r="L7940" t="s">
        <v>1425</v>
      </c>
    </row>
    <row r="7941" spans="1:12" x14ac:dyDescent="0.2">
      <c r="A7941" t="s">
        <v>26953</v>
      </c>
      <c r="B7941" t="s">
        <v>21938</v>
      </c>
      <c r="C7941" t="s">
        <v>2908</v>
      </c>
      <c r="D7941" t="s">
        <v>21</v>
      </c>
      <c r="E7941" t="s">
        <v>16</v>
      </c>
      <c r="F7941">
        <v>28204</v>
      </c>
      <c r="G7941">
        <v>35.2216678546</v>
      </c>
      <c r="H7941">
        <v>-80.819181352499996</v>
      </c>
      <c r="I7941">
        <v>3.5</v>
      </c>
      <c r="J7941">
        <v>112</v>
      </c>
      <c r="K7941">
        <v>1</v>
      </c>
      <c r="L7941" t="s">
        <v>1056</v>
      </c>
    </row>
    <row r="7942" spans="1:12" x14ac:dyDescent="0.2">
      <c r="A7942" t="s">
        <v>26954</v>
      </c>
      <c r="B7942" t="s">
        <v>26955</v>
      </c>
      <c r="C7942" t="s">
        <v>26956</v>
      </c>
      <c r="D7942" t="s">
        <v>21</v>
      </c>
      <c r="E7942" t="s">
        <v>16</v>
      </c>
      <c r="F7942">
        <v>28210</v>
      </c>
      <c r="G7942">
        <v>35.128876400000003</v>
      </c>
      <c r="H7942">
        <v>-80.835700399999993</v>
      </c>
      <c r="I7942">
        <v>1</v>
      </c>
      <c r="J7942">
        <v>6</v>
      </c>
      <c r="K7942">
        <v>0</v>
      </c>
      <c r="L7942" t="s">
        <v>901</v>
      </c>
    </row>
    <row r="7943" spans="1:12" x14ac:dyDescent="0.2">
      <c r="A7943" t="s">
        <v>26957</v>
      </c>
      <c r="B7943" t="s">
        <v>3193</v>
      </c>
      <c r="C7943" t="s">
        <v>26958</v>
      </c>
      <c r="D7943" t="s">
        <v>167</v>
      </c>
      <c r="E7943" t="s">
        <v>16</v>
      </c>
      <c r="F7943">
        <v>28075</v>
      </c>
      <c r="G7943">
        <v>35.316436176700002</v>
      </c>
      <c r="H7943">
        <v>-80.674071908000002</v>
      </c>
      <c r="I7943">
        <v>5</v>
      </c>
      <c r="J7943">
        <v>5</v>
      </c>
      <c r="K7943">
        <v>1</v>
      </c>
      <c r="L7943" t="s">
        <v>3082</v>
      </c>
    </row>
    <row r="7944" spans="1:12" x14ac:dyDescent="0.2">
      <c r="A7944" t="s">
        <v>26959</v>
      </c>
      <c r="B7944" t="s">
        <v>26960</v>
      </c>
      <c r="C7944" t="s">
        <v>26961</v>
      </c>
      <c r="D7944" t="s">
        <v>21</v>
      </c>
      <c r="E7944" t="s">
        <v>16</v>
      </c>
      <c r="F7944">
        <v>28206</v>
      </c>
      <c r="G7944">
        <v>35.243830000000003</v>
      </c>
      <c r="H7944">
        <v>-80.819130000000001</v>
      </c>
      <c r="I7944">
        <v>1.5</v>
      </c>
      <c r="J7944">
        <v>22</v>
      </c>
      <c r="K7944">
        <v>1</v>
      </c>
      <c r="L7944" t="s">
        <v>5068</v>
      </c>
    </row>
    <row r="7945" spans="1:12" x14ac:dyDescent="0.2">
      <c r="A7945" t="s">
        <v>26962</v>
      </c>
      <c r="B7945" t="s">
        <v>459</v>
      </c>
      <c r="C7945" t="s">
        <v>26963</v>
      </c>
      <c r="D7945" t="s">
        <v>21</v>
      </c>
      <c r="E7945" t="s">
        <v>16</v>
      </c>
      <c r="F7945">
        <v>28217</v>
      </c>
      <c r="G7945">
        <v>35.161152999999999</v>
      </c>
      <c r="H7945">
        <v>-80.876261</v>
      </c>
      <c r="I7945">
        <v>2</v>
      </c>
      <c r="J7945">
        <v>13</v>
      </c>
      <c r="K7945">
        <v>0</v>
      </c>
      <c r="L7945" t="s">
        <v>26964</v>
      </c>
    </row>
    <row r="7946" spans="1:12" x14ac:dyDescent="0.2">
      <c r="A7946" t="s">
        <v>26965</v>
      </c>
      <c r="B7946" t="s">
        <v>26966</v>
      </c>
      <c r="C7946" t="s">
        <v>26967</v>
      </c>
      <c r="D7946" t="s">
        <v>697</v>
      </c>
      <c r="E7946" t="s">
        <v>16</v>
      </c>
      <c r="F7946">
        <v>28037</v>
      </c>
      <c r="G7946">
        <v>35.441678000000003</v>
      </c>
      <c r="H7946">
        <v>-80.999466999999996</v>
      </c>
      <c r="I7946">
        <v>2.5</v>
      </c>
      <c r="J7946">
        <v>3</v>
      </c>
      <c r="K7946">
        <v>1</v>
      </c>
      <c r="L7946" t="s">
        <v>26968</v>
      </c>
    </row>
    <row r="7947" spans="1:12" x14ac:dyDescent="0.2">
      <c r="A7947" t="s">
        <v>26969</v>
      </c>
      <c r="B7947" t="s">
        <v>26970</v>
      </c>
      <c r="C7947" t="s">
        <v>15716</v>
      </c>
      <c r="D7947" t="s">
        <v>21</v>
      </c>
      <c r="E7947" t="s">
        <v>16</v>
      </c>
      <c r="F7947">
        <v>28209</v>
      </c>
      <c r="G7947">
        <v>35.175427578700003</v>
      </c>
      <c r="H7947">
        <v>-80.849666666700003</v>
      </c>
      <c r="I7947">
        <v>4</v>
      </c>
      <c r="J7947">
        <v>38</v>
      </c>
      <c r="K7947">
        <v>1</v>
      </c>
      <c r="L7947" t="s">
        <v>1547</v>
      </c>
    </row>
    <row r="7948" spans="1:12" x14ac:dyDescent="0.2">
      <c r="A7948" t="s">
        <v>26971</v>
      </c>
      <c r="B7948" t="s">
        <v>26972</v>
      </c>
      <c r="C7948" t="s">
        <v>26973</v>
      </c>
      <c r="D7948" t="s">
        <v>21</v>
      </c>
      <c r="E7948" t="s">
        <v>16</v>
      </c>
      <c r="F7948">
        <v>28210</v>
      </c>
      <c r="G7948">
        <v>35.116522125300001</v>
      </c>
      <c r="H7948">
        <v>-80.842667398499998</v>
      </c>
      <c r="I7948">
        <v>4.5</v>
      </c>
      <c r="J7948">
        <v>8</v>
      </c>
      <c r="K7948">
        <v>1</v>
      </c>
      <c r="L7948" t="s">
        <v>26974</v>
      </c>
    </row>
    <row r="7949" spans="1:12" x14ac:dyDescent="0.2">
      <c r="A7949" t="s">
        <v>26975</v>
      </c>
      <c r="B7949" t="s">
        <v>2239</v>
      </c>
      <c r="C7949" t="s">
        <v>26976</v>
      </c>
      <c r="D7949" t="s">
        <v>135</v>
      </c>
      <c r="E7949" t="s">
        <v>16</v>
      </c>
      <c r="F7949">
        <v>28105</v>
      </c>
      <c r="G7949">
        <v>35.1387</v>
      </c>
      <c r="H7949">
        <v>-80.682199999999995</v>
      </c>
      <c r="I7949">
        <v>3.5</v>
      </c>
      <c r="J7949">
        <v>6</v>
      </c>
      <c r="K7949">
        <v>1</v>
      </c>
      <c r="L7949" t="s">
        <v>26977</v>
      </c>
    </row>
    <row r="7950" spans="1:12" x14ac:dyDescent="0.2">
      <c r="A7950" t="s">
        <v>26978</v>
      </c>
      <c r="B7950" t="s">
        <v>26979</v>
      </c>
      <c r="C7950" t="s">
        <v>26980</v>
      </c>
      <c r="D7950" t="s">
        <v>21</v>
      </c>
      <c r="E7950" t="s">
        <v>16</v>
      </c>
      <c r="F7950">
        <v>28203</v>
      </c>
      <c r="G7950">
        <v>35.208722045199998</v>
      </c>
      <c r="H7950">
        <v>-80.861431918999997</v>
      </c>
      <c r="I7950">
        <v>4.5</v>
      </c>
      <c r="J7950">
        <v>287</v>
      </c>
      <c r="K7950">
        <v>0</v>
      </c>
      <c r="L7950" t="s">
        <v>26981</v>
      </c>
    </row>
    <row r="7951" spans="1:12" x14ac:dyDescent="0.2">
      <c r="A7951" t="s">
        <v>26982</v>
      </c>
      <c r="B7951" t="s">
        <v>229</v>
      </c>
      <c r="C7951" t="s">
        <v>26983</v>
      </c>
      <c r="D7951" t="s">
        <v>21</v>
      </c>
      <c r="E7951" t="s">
        <v>16</v>
      </c>
      <c r="F7951">
        <v>28273</v>
      </c>
      <c r="G7951">
        <v>35.139228000000003</v>
      </c>
      <c r="H7951">
        <v>-80.935505000000006</v>
      </c>
      <c r="I7951">
        <v>3</v>
      </c>
      <c r="J7951">
        <v>31</v>
      </c>
      <c r="K7951">
        <v>1</v>
      </c>
      <c r="L7951" t="s">
        <v>26984</v>
      </c>
    </row>
    <row r="7952" spans="1:12" x14ac:dyDescent="0.2">
      <c r="A7952" t="s">
        <v>26985</v>
      </c>
      <c r="B7952" t="s">
        <v>26986</v>
      </c>
      <c r="C7952" t="s">
        <v>26987</v>
      </c>
      <c r="D7952" t="s">
        <v>295</v>
      </c>
      <c r="E7952" t="s">
        <v>16</v>
      </c>
      <c r="F7952">
        <v>28134</v>
      </c>
      <c r="G7952">
        <v>35.075941399999998</v>
      </c>
      <c r="H7952">
        <v>-80.879200600000004</v>
      </c>
      <c r="I7952">
        <v>2.5</v>
      </c>
      <c r="J7952">
        <v>8</v>
      </c>
      <c r="K7952">
        <v>1</v>
      </c>
      <c r="L7952" t="s">
        <v>26988</v>
      </c>
    </row>
    <row r="7953" spans="1:12" x14ac:dyDescent="0.2">
      <c r="A7953" t="s">
        <v>26989</v>
      </c>
      <c r="B7953" t="s">
        <v>26990</v>
      </c>
      <c r="C7953" t="s">
        <v>26991</v>
      </c>
      <c r="D7953" t="s">
        <v>21</v>
      </c>
      <c r="E7953" t="s">
        <v>16</v>
      </c>
      <c r="F7953">
        <v>28203</v>
      </c>
      <c r="G7953">
        <v>35.210120000000003</v>
      </c>
      <c r="H7953">
        <v>-80.861735999999993</v>
      </c>
      <c r="I7953">
        <v>3</v>
      </c>
      <c r="J7953">
        <v>15</v>
      </c>
      <c r="K7953">
        <v>1</v>
      </c>
      <c r="L7953" t="s">
        <v>26992</v>
      </c>
    </row>
    <row r="7954" spans="1:12" x14ac:dyDescent="0.2">
      <c r="A7954" t="s">
        <v>26993</v>
      </c>
      <c r="B7954" t="s">
        <v>26994</v>
      </c>
      <c r="C7954" t="s">
        <v>26995</v>
      </c>
      <c r="D7954" t="s">
        <v>135</v>
      </c>
      <c r="E7954" t="s">
        <v>16</v>
      </c>
      <c r="F7954">
        <v>28105</v>
      </c>
      <c r="G7954">
        <v>35.124291999999997</v>
      </c>
      <c r="H7954">
        <v>-80.728521299999997</v>
      </c>
      <c r="I7954">
        <v>4</v>
      </c>
      <c r="J7954">
        <v>4</v>
      </c>
      <c r="K7954">
        <v>1</v>
      </c>
      <c r="L7954" t="s">
        <v>2104</v>
      </c>
    </row>
    <row r="7955" spans="1:12" x14ac:dyDescent="0.2">
      <c r="A7955" t="s">
        <v>26996</v>
      </c>
      <c r="B7955" t="s">
        <v>26997</v>
      </c>
      <c r="C7955" t="s">
        <v>26998</v>
      </c>
      <c r="D7955" t="s">
        <v>643</v>
      </c>
      <c r="E7955" t="s">
        <v>16</v>
      </c>
      <c r="F7955">
        <v>28079</v>
      </c>
      <c r="G7955">
        <v>35.095948</v>
      </c>
      <c r="H7955">
        <v>-80.652863999999994</v>
      </c>
      <c r="I7955">
        <v>2</v>
      </c>
      <c r="J7955">
        <v>21</v>
      </c>
      <c r="K7955">
        <v>1</v>
      </c>
      <c r="L7955" t="s">
        <v>26999</v>
      </c>
    </row>
    <row r="7956" spans="1:12" x14ac:dyDescent="0.2">
      <c r="A7956" t="s">
        <v>27000</v>
      </c>
      <c r="B7956" t="s">
        <v>27001</v>
      </c>
      <c r="C7956" t="s">
        <v>14596</v>
      </c>
      <c r="D7956" t="s">
        <v>21</v>
      </c>
      <c r="E7956" t="s">
        <v>16</v>
      </c>
      <c r="F7956">
        <v>28212</v>
      </c>
      <c r="G7956">
        <v>35.172018399999999</v>
      </c>
      <c r="H7956">
        <v>-80.746861499999994</v>
      </c>
      <c r="I7956">
        <v>3.5</v>
      </c>
      <c r="J7956">
        <v>8</v>
      </c>
      <c r="K7956">
        <v>1</v>
      </c>
      <c r="L7956" t="s">
        <v>27002</v>
      </c>
    </row>
    <row r="7957" spans="1:12" x14ac:dyDescent="0.2">
      <c r="A7957" t="s">
        <v>27003</v>
      </c>
      <c r="B7957" t="s">
        <v>27004</v>
      </c>
      <c r="C7957" t="s">
        <v>20642</v>
      </c>
      <c r="D7957" t="s">
        <v>21</v>
      </c>
      <c r="E7957" t="s">
        <v>16</v>
      </c>
      <c r="F7957">
        <v>28209</v>
      </c>
      <c r="G7957">
        <v>35.153306781399998</v>
      </c>
      <c r="H7957">
        <v>-80.834779478599998</v>
      </c>
      <c r="I7957">
        <v>3.5</v>
      </c>
      <c r="J7957">
        <v>108</v>
      </c>
      <c r="K7957">
        <v>1</v>
      </c>
      <c r="L7957" t="s">
        <v>27005</v>
      </c>
    </row>
    <row r="7958" spans="1:12" x14ac:dyDescent="0.2">
      <c r="A7958" t="s">
        <v>27006</v>
      </c>
      <c r="B7958" t="s">
        <v>2144</v>
      </c>
      <c r="C7958" t="s">
        <v>27007</v>
      </c>
      <c r="D7958" t="s">
        <v>21</v>
      </c>
      <c r="E7958" t="s">
        <v>16</v>
      </c>
      <c r="F7958">
        <v>28273</v>
      </c>
      <c r="G7958">
        <v>35.132118499999997</v>
      </c>
      <c r="H7958">
        <v>-80.941205499999995</v>
      </c>
      <c r="I7958">
        <v>2.5</v>
      </c>
      <c r="J7958">
        <v>36</v>
      </c>
      <c r="K7958">
        <v>1</v>
      </c>
      <c r="L7958" t="s">
        <v>2146</v>
      </c>
    </row>
    <row r="7959" spans="1:12" x14ac:dyDescent="0.2">
      <c r="A7959" t="s">
        <v>27008</v>
      </c>
      <c r="B7959" t="s">
        <v>27009</v>
      </c>
      <c r="C7959" t="s">
        <v>27010</v>
      </c>
      <c r="D7959" t="s">
        <v>21</v>
      </c>
      <c r="E7959" t="s">
        <v>16</v>
      </c>
      <c r="F7959">
        <v>28202</v>
      </c>
      <c r="G7959">
        <v>35.225377999999999</v>
      </c>
      <c r="H7959">
        <v>-80.841960999999998</v>
      </c>
      <c r="I7959">
        <v>5</v>
      </c>
      <c r="J7959">
        <v>6</v>
      </c>
      <c r="K7959">
        <v>0</v>
      </c>
      <c r="L7959" t="s">
        <v>27011</v>
      </c>
    </row>
    <row r="7960" spans="1:12" x14ac:dyDescent="0.2">
      <c r="A7960" t="s">
        <v>27012</v>
      </c>
      <c r="B7960" t="s">
        <v>27013</v>
      </c>
      <c r="D7960" t="s">
        <v>21</v>
      </c>
      <c r="E7960" t="s">
        <v>16</v>
      </c>
      <c r="F7960">
        <v>28105</v>
      </c>
      <c r="G7960">
        <v>35.1105564</v>
      </c>
      <c r="H7960">
        <v>-80.7103532</v>
      </c>
      <c r="I7960">
        <v>5</v>
      </c>
      <c r="J7960">
        <v>3</v>
      </c>
      <c r="K7960">
        <v>1</v>
      </c>
      <c r="L7960" t="s">
        <v>27014</v>
      </c>
    </row>
    <row r="7961" spans="1:12" x14ac:dyDescent="0.2">
      <c r="A7961" t="e">
        <f>-m4vlAAV295vNt2DS0z2bg</f>
        <v>#NAME?</v>
      </c>
      <c r="B7961" t="s">
        <v>27015</v>
      </c>
      <c r="C7961" t="s">
        <v>27016</v>
      </c>
      <c r="D7961" t="s">
        <v>21</v>
      </c>
      <c r="E7961" t="s">
        <v>16</v>
      </c>
      <c r="F7961">
        <v>28269</v>
      </c>
      <c r="G7961">
        <v>35.3699473</v>
      </c>
      <c r="H7961">
        <v>-80.833552699999998</v>
      </c>
      <c r="I7961">
        <v>4.5</v>
      </c>
      <c r="J7961">
        <v>7</v>
      </c>
      <c r="K7961">
        <v>0</v>
      </c>
      <c r="L7961" t="s">
        <v>27017</v>
      </c>
    </row>
    <row r="7962" spans="1:12" x14ac:dyDescent="0.2">
      <c r="A7962" t="s">
        <v>27018</v>
      </c>
      <c r="B7962" t="s">
        <v>27019</v>
      </c>
      <c r="C7962" t="s">
        <v>27020</v>
      </c>
      <c r="D7962" t="s">
        <v>21</v>
      </c>
      <c r="E7962" t="s">
        <v>16</v>
      </c>
      <c r="F7962">
        <v>28277</v>
      </c>
      <c r="G7962">
        <v>35.087888710000001</v>
      </c>
      <c r="H7962">
        <v>-80.783843994099996</v>
      </c>
      <c r="I7962">
        <v>3</v>
      </c>
      <c r="J7962">
        <v>24</v>
      </c>
      <c r="K7962">
        <v>0</v>
      </c>
      <c r="L7962" t="s">
        <v>12342</v>
      </c>
    </row>
    <row r="7963" spans="1:12" x14ac:dyDescent="0.2">
      <c r="A7963" t="s">
        <v>27021</v>
      </c>
      <c r="B7963" t="s">
        <v>780</v>
      </c>
      <c r="C7963" t="s">
        <v>27022</v>
      </c>
      <c r="D7963" t="s">
        <v>21</v>
      </c>
      <c r="E7963" t="s">
        <v>16</v>
      </c>
      <c r="F7963">
        <v>28211</v>
      </c>
      <c r="G7963">
        <v>35.192134000000003</v>
      </c>
      <c r="H7963">
        <v>-80.795738999999998</v>
      </c>
      <c r="I7963">
        <v>4</v>
      </c>
      <c r="J7963">
        <v>3</v>
      </c>
      <c r="K7963">
        <v>1</v>
      </c>
      <c r="L7963" t="s">
        <v>27023</v>
      </c>
    </row>
    <row r="7964" spans="1:12" x14ac:dyDescent="0.2">
      <c r="A7964" t="s">
        <v>27024</v>
      </c>
      <c r="B7964" t="s">
        <v>27025</v>
      </c>
      <c r="C7964" t="s">
        <v>27026</v>
      </c>
      <c r="D7964" t="s">
        <v>21</v>
      </c>
      <c r="E7964" t="s">
        <v>16</v>
      </c>
      <c r="F7964">
        <v>28273</v>
      </c>
      <c r="G7964">
        <v>35.115941300000003</v>
      </c>
      <c r="H7964">
        <v>-80.959259200000005</v>
      </c>
      <c r="I7964">
        <v>2.5</v>
      </c>
      <c r="J7964">
        <v>8</v>
      </c>
      <c r="K7964">
        <v>1</v>
      </c>
      <c r="L7964" t="s">
        <v>27027</v>
      </c>
    </row>
    <row r="7965" spans="1:12" x14ac:dyDescent="0.2">
      <c r="A7965" t="s">
        <v>27028</v>
      </c>
      <c r="B7965" t="s">
        <v>27029</v>
      </c>
      <c r="C7965" t="s">
        <v>27030</v>
      </c>
      <c r="D7965" t="s">
        <v>30</v>
      </c>
      <c r="E7965" t="s">
        <v>16</v>
      </c>
      <c r="F7965">
        <v>28054</v>
      </c>
      <c r="G7965">
        <v>35.252775399999997</v>
      </c>
      <c r="H7965">
        <v>-81.162488199999999</v>
      </c>
      <c r="I7965">
        <v>1</v>
      </c>
      <c r="J7965">
        <v>3</v>
      </c>
      <c r="K7965">
        <v>1</v>
      </c>
      <c r="L7965" t="s">
        <v>5850</v>
      </c>
    </row>
    <row r="7966" spans="1:12" x14ac:dyDescent="0.2">
      <c r="A7966" t="s">
        <v>27031</v>
      </c>
      <c r="B7966" t="s">
        <v>27032</v>
      </c>
      <c r="C7966" t="s">
        <v>27033</v>
      </c>
      <c r="D7966" t="s">
        <v>21</v>
      </c>
      <c r="E7966" t="s">
        <v>16</v>
      </c>
      <c r="F7966">
        <v>28226</v>
      </c>
      <c r="G7966">
        <v>35.088386</v>
      </c>
      <c r="H7966">
        <v>-80.86251</v>
      </c>
      <c r="I7966">
        <v>4.5</v>
      </c>
      <c r="J7966">
        <v>88</v>
      </c>
      <c r="K7966">
        <v>1</v>
      </c>
      <c r="L7966" t="s">
        <v>27034</v>
      </c>
    </row>
    <row r="7967" spans="1:12" x14ac:dyDescent="0.2">
      <c r="A7967" t="s">
        <v>27035</v>
      </c>
      <c r="B7967" t="s">
        <v>27036</v>
      </c>
      <c r="C7967" t="s">
        <v>27037</v>
      </c>
      <c r="D7967" t="s">
        <v>30</v>
      </c>
      <c r="E7967" t="s">
        <v>16</v>
      </c>
      <c r="F7967">
        <v>28056</v>
      </c>
      <c r="G7967">
        <v>35.259483299999999</v>
      </c>
      <c r="H7967">
        <v>-81.115642699999995</v>
      </c>
      <c r="I7967">
        <v>2.5</v>
      </c>
      <c r="J7967">
        <v>10</v>
      </c>
      <c r="K7967">
        <v>1</v>
      </c>
      <c r="L7967" t="s">
        <v>27038</v>
      </c>
    </row>
    <row r="7968" spans="1:12" x14ac:dyDescent="0.2">
      <c r="A7968" t="s">
        <v>27039</v>
      </c>
      <c r="B7968" t="s">
        <v>27040</v>
      </c>
      <c r="C7968" t="s">
        <v>27041</v>
      </c>
      <c r="D7968" t="s">
        <v>4949</v>
      </c>
      <c r="E7968" t="s">
        <v>16</v>
      </c>
      <c r="F7968">
        <v>28098</v>
      </c>
      <c r="G7968">
        <v>35.258781300000003</v>
      </c>
      <c r="H7968">
        <v>-81.111938600000002</v>
      </c>
      <c r="I7968">
        <v>4.5</v>
      </c>
      <c r="J7968">
        <v>3</v>
      </c>
      <c r="K7968">
        <v>1</v>
      </c>
      <c r="L7968" t="s">
        <v>27042</v>
      </c>
    </row>
    <row r="7969" spans="1:12" x14ac:dyDescent="0.2">
      <c r="A7969" t="s">
        <v>27043</v>
      </c>
      <c r="B7969" t="s">
        <v>27044</v>
      </c>
      <c r="C7969" t="s">
        <v>27045</v>
      </c>
      <c r="D7969" t="s">
        <v>15</v>
      </c>
      <c r="E7969" t="s">
        <v>16</v>
      </c>
      <c r="F7969">
        <v>28031</v>
      </c>
      <c r="G7969">
        <v>35.481653192800003</v>
      </c>
      <c r="H7969">
        <v>-80.872770707499996</v>
      </c>
      <c r="I7969">
        <v>3.5</v>
      </c>
      <c r="J7969">
        <v>5</v>
      </c>
      <c r="K7969">
        <v>1</v>
      </c>
      <c r="L7969" t="s">
        <v>27046</v>
      </c>
    </row>
    <row r="7970" spans="1:12" x14ac:dyDescent="0.2">
      <c r="A7970" t="s">
        <v>27047</v>
      </c>
      <c r="B7970" t="s">
        <v>24849</v>
      </c>
      <c r="C7970" t="s">
        <v>27048</v>
      </c>
      <c r="D7970" t="s">
        <v>39</v>
      </c>
      <c r="E7970" t="s">
        <v>16</v>
      </c>
      <c r="F7970">
        <v>28027</v>
      </c>
      <c r="G7970">
        <v>35.365183100000003</v>
      </c>
      <c r="H7970">
        <v>-80.711414199999993</v>
      </c>
      <c r="I7970">
        <v>4.5</v>
      </c>
      <c r="J7970">
        <v>3</v>
      </c>
      <c r="K7970">
        <v>1</v>
      </c>
      <c r="L7970" t="s">
        <v>24851</v>
      </c>
    </row>
    <row r="7971" spans="1:12" x14ac:dyDescent="0.2">
      <c r="A7971" t="s">
        <v>27049</v>
      </c>
      <c r="B7971" t="s">
        <v>27050</v>
      </c>
      <c r="C7971" t="s">
        <v>25305</v>
      </c>
      <c r="D7971" t="s">
        <v>21</v>
      </c>
      <c r="E7971" t="s">
        <v>16</v>
      </c>
      <c r="F7971">
        <v>28270</v>
      </c>
      <c r="G7971">
        <v>35.135714900000004</v>
      </c>
      <c r="H7971">
        <v>-80.738136900000001</v>
      </c>
      <c r="I7971">
        <v>3.5</v>
      </c>
      <c r="J7971">
        <v>5</v>
      </c>
      <c r="K7971">
        <v>0</v>
      </c>
      <c r="L7971" t="s">
        <v>7987</v>
      </c>
    </row>
    <row r="7972" spans="1:12" x14ac:dyDescent="0.2">
      <c r="A7972" t="s">
        <v>27051</v>
      </c>
      <c r="B7972" t="s">
        <v>21634</v>
      </c>
      <c r="C7972" t="s">
        <v>18485</v>
      </c>
      <c r="D7972" t="s">
        <v>21</v>
      </c>
      <c r="E7972" t="s">
        <v>16</v>
      </c>
      <c r="F7972">
        <v>28277</v>
      </c>
      <c r="G7972">
        <v>35.0531218</v>
      </c>
      <c r="H7972">
        <v>-80.847149999999999</v>
      </c>
      <c r="I7972">
        <v>4</v>
      </c>
      <c r="J7972">
        <v>20</v>
      </c>
      <c r="K7972">
        <v>0</v>
      </c>
      <c r="L7972" t="s">
        <v>159</v>
      </c>
    </row>
    <row r="7973" spans="1:12" x14ac:dyDescent="0.2">
      <c r="A7973" t="s">
        <v>27052</v>
      </c>
      <c r="B7973" t="s">
        <v>27053</v>
      </c>
      <c r="C7973" t="s">
        <v>27054</v>
      </c>
      <c r="D7973" t="s">
        <v>21</v>
      </c>
      <c r="E7973" t="s">
        <v>16</v>
      </c>
      <c r="F7973">
        <v>28202</v>
      </c>
      <c r="G7973">
        <v>35.232790100000003</v>
      </c>
      <c r="H7973">
        <v>-80.857383799999994</v>
      </c>
      <c r="I7973">
        <v>3.5</v>
      </c>
      <c r="J7973">
        <v>44</v>
      </c>
      <c r="K7973">
        <v>1</v>
      </c>
      <c r="L7973" t="s">
        <v>27055</v>
      </c>
    </row>
    <row r="7974" spans="1:12" x14ac:dyDescent="0.2">
      <c r="A7974" t="s">
        <v>27056</v>
      </c>
      <c r="B7974" t="s">
        <v>27057</v>
      </c>
      <c r="C7974" t="s">
        <v>27058</v>
      </c>
      <c r="D7974" t="s">
        <v>21</v>
      </c>
      <c r="E7974" t="s">
        <v>16</v>
      </c>
      <c r="F7974">
        <v>28211</v>
      </c>
      <c r="G7974">
        <v>35.189024000000003</v>
      </c>
      <c r="H7974">
        <v>-80.809492000000006</v>
      </c>
      <c r="I7974">
        <v>3</v>
      </c>
      <c r="J7974">
        <v>6</v>
      </c>
      <c r="K7974">
        <v>1</v>
      </c>
      <c r="L7974" t="s">
        <v>27059</v>
      </c>
    </row>
    <row r="7975" spans="1:12" x14ac:dyDescent="0.2">
      <c r="A7975" t="s">
        <v>27060</v>
      </c>
      <c r="B7975" t="s">
        <v>27061</v>
      </c>
      <c r="C7975" t="s">
        <v>27062</v>
      </c>
      <c r="D7975" t="s">
        <v>21</v>
      </c>
      <c r="E7975" t="s">
        <v>16</v>
      </c>
      <c r="F7975">
        <v>28212</v>
      </c>
      <c r="G7975">
        <v>35.152218699999999</v>
      </c>
      <c r="H7975">
        <v>-80.745498999999995</v>
      </c>
      <c r="I7975">
        <v>4.5</v>
      </c>
      <c r="J7975">
        <v>5</v>
      </c>
      <c r="K7975">
        <v>0</v>
      </c>
      <c r="L7975" t="s">
        <v>1327</v>
      </c>
    </row>
    <row r="7976" spans="1:12" x14ac:dyDescent="0.2">
      <c r="A7976" t="s">
        <v>27063</v>
      </c>
      <c r="B7976" t="s">
        <v>27064</v>
      </c>
      <c r="C7976" t="s">
        <v>223</v>
      </c>
      <c r="D7976" t="s">
        <v>21</v>
      </c>
      <c r="E7976" t="s">
        <v>16</v>
      </c>
      <c r="F7976">
        <v>28277</v>
      </c>
      <c r="G7976">
        <v>35.034053990300002</v>
      </c>
      <c r="H7976">
        <v>-80.804741755099997</v>
      </c>
      <c r="I7976">
        <v>2</v>
      </c>
      <c r="J7976">
        <v>9</v>
      </c>
      <c r="K7976">
        <v>1</v>
      </c>
      <c r="L7976" t="s">
        <v>4152</v>
      </c>
    </row>
    <row r="7977" spans="1:12" x14ac:dyDescent="0.2">
      <c r="A7977" t="s">
        <v>27065</v>
      </c>
      <c r="B7977" t="s">
        <v>27066</v>
      </c>
      <c r="C7977" t="s">
        <v>27067</v>
      </c>
      <c r="D7977" t="s">
        <v>239</v>
      </c>
      <c r="E7977" t="s">
        <v>16</v>
      </c>
      <c r="F7977">
        <v>28173</v>
      </c>
      <c r="G7977">
        <v>34.937693400000001</v>
      </c>
      <c r="H7977">
        <v>-80.749692600000003</v>
      </c>
      <c r="I7977">
        <v>3</v>
      </c>
      <c r="J7977">
        <v>4</v>
      </c>
      <c r="K7977">
        <v>1</v>
      </c>
      <c r="L7977" t="s">
        <v>27068</v>
      </c>
    </row>
    <row r="7978" spans="1:12" x14ac:dyDescent="0.2">
      <c r="A7978" t="s">
        <v>27069</v>
      </c>
      <c r="B7978" t="s">
        <v>27070</v>
      </c>
      <c r="C7978" t="s">
        <v>27071</v>
      </c>
      <c r="D7978" t="s">
        <v>135</v>
      </c>
      <c r="E7978" t="s">
        <v>16</v>
      </c>
      <c r="F7978">
        <v>28105</v>
      </c>
      <c r="G7978">
        <v>35.123271099999997</v>
      </c>
      <c r="H7978">
        <v>-80.729973599999994</v>
      </c>
      <c r="I7978">
        <v>4.5</v>
      </c>
      <c r="J7978">
        <v>25</v>
      </c>
      <c r="K7978">
        <v>1</v>
      </c>
      <c r="L7978" t="s">
        <v>27072</v>
      </c>
    </row>
    <row r="7979" spans="1:12" x14ac:dyDescent="0.2">
      <c r="A7979" t="s">
        <v>27073</v>
      </c>
      <c r="B7979" t="s">
        <v>27074</v>
      </c>
      <c r="C7979" t="s">
        <v>27075</v>
      </c>
      <c r="D7979" t="s">
        <v>21</v>
      </c>
      <c r="E7979" t="s">
        <v>16</v>
      </c>
      <c r="F7979">
        <v>28207</v>
      </c>
      <c r="G7979">
        <v>35.203991899999998</v>
      </c>
      <c r="H7979">
        <v>-80.8241862</v>
      </c>
      <c r="I7979">
        <v>2.5</v>
      </c>
      <c r="J7979">
        <v>3</v>
      </c>
      <c r="K7979">
        <v>1</v>
      </c>
      <c r="L7979" t="s">
        <v>1380</v>
      </c>
    </row>
    <row r="7980" spans="1:12" x14ac:dyDescent="0.2">
      <c r="A7980" t="s">
        <v>27076</v>
      </c>
      <c r="B7980" t="s">
        <v>27077</v>
      </c>
      <c r="C7980" t="s">
        <v>27078</v>
      </c>
      <c r="D7980" t="s">
        <v>21</v>
      </c>
      <c r="E7980" t="s">
        <v>16</v>
      </c>
      <c r="F7980">
        <v>28277</v>
      </c>
      <c r="G7980">
        <v>35.095275299999997</v>
      </c>
      <c r="H7980">
        <v>-80.779138099999997</v>
      </c>
      <c r="I7980">
        <v>2.5</v>
      </c>
      <c r="J7980">
        <v>57</v>
      </c>
      <c r="K7980">
        <v>1</v>
      </c>
      <c r="L7980" t="s">
        <v>268</v>
      </c>
    </row>
    <row r="7981" spans="1:12" x14ac:dyDescent="0.2">
      <c r="A7981" t="s">
        <v>27079</v>
      </c>
      <c r="B7981" t="s">
        <v>27080</v>
      </c>
      <c r="C7981" t="s">
        <v>27081</v>
      </c>
      <c r="D7981" t="s">
        <v>21</v>
      </c>
      <c r="E7981" t="s">
        <v>16</v>
      </c>
      <c r="F7981">
        <v>28217</v>
      </c>
      <c r="G7981">
        <v>35.148153999999998</v>
      </c>
      <c r="H7981">
        <v>-80.876146000000006</v>
      </c>
      <c r="I7981">
        <v>2.5</v>
      </c>
      <c r="J7981">
        <v>17</v>
      </c>
      <c r="K7981">
        <v>1</v>
      </c>
      <c r="L7981" t="s">
        <v>27082</v>
      </c>
    </row>
    <row r="7982" spans="1:12" x14ac:dyDescent="0.2">
      <c r="A7982" t="s">
        <v>27083</v>
      </c>
      <c r="B7982" t="s">
        <v>27084</v>
      </c>
      <c r="C7982" t="s">
        <v>27085</v>
      </c>
      <c r="D7982" t="s">
        <v>21</v>
      </c>
      <c r="E7982" t="s">
        <v>16</v>
      </c>
      <c r="F7982">
        <v>28205</v>
      </c>
      <c r="G7982">
        <v>35.246991800000004</v>
      </c>
      <c r="H7982">
        <v>-80.805465400000003</v>
      </c>
      <c r="I7982">
        <v>3.5</v>
      </c>
      <c r="J7982">
        <v>3</v>
      </c>
      <c r="K7982">
        <v>1</v>
      </c>
      <c r="L7982" t="s">
        <v>27086</v>
      </c>
    </row>
    <row r="7983" spans="1:12" x14ac:dyDescent="0.2">
      <c r="A7983" t="s">
        <v>27087</v>
      </c>
      <c r="B7983" t="s">
        <v>27088</v>
      </c>
      <c r="C7983" t="s">
        <v>27089</v>
      </c>
      <c r="D7983" t="s">
        <v>21</v>
      </c>
      <c r="E7983" t="s">
        <v>16</v>
      </c>
      <c r="F7983">
        <v>28216</v>
      </c>
      <c r="G7983">
        <v>35.274505699999999</v>
      </c>
      <c r="H7983">
        <v>-80.884258000000003</v>
      </c>
      <c r="I7983">
        <v>5</v>
      </c>
      <c r="J7983">
        <v>3</v>
      </c>
      <c r="K7983">
        <v>1</v>
      </c>
      <c r="L7983" t="s">
        <v>27090</v>
      </c>
    </row>
    <row r="7984" spans="1:12" x14ac:dyDescent="0.2">
      <c r="A7984" t="s">
        <v>27091</v>
      </c>
      <c r="B7984" t="s">
        <v>498</v>
      </c>
      <c r="C7984" t="s">
        <v>27092</v>
      </c>
      <c r="D7984" t="s">
        <v>21</v>
      </c>
      <c r="E7984" t="s">
        <v>16</v>
      </c>
      <c r="F7984">
        <v>28270</v>
      </c>
      <c r="G7984">
        <v>35.140712443799998</v>
      </c>
      <c r="H7984">
        <v>-80.738697710400004</v>
      </c>
      <c r="I7984">
        <v>2.5</v>
      </c>
      <c r="J7984">
        <v>17</v>
      </c>
      <c r="K7984">
        <v>1</v>
      </c>
      <c r="L7984" t="s">
        <v>27093</v>
      </c>
    </row>
    <row r="7985" spans="1:12" x14ac:dyDescent="0.2">
      <c r="A7985" t="s">
        <v>27094</v>
      </c>
      <c r="B7985" t="s">
        <v>3193</v>
      </c>
      <c r="C7985" t="s">
        <v>4771</v>
      </c>
      <c r="D7985" t="s">
        <v>21</v>
      </c>
      <c r="E7985" t="s">
        <v>16</v>
      </c>
      <c r="F7985">
        <v>28273</v>
      </c>
      <c r="G7985">
        <v>35.1029687897</v>
      </c>
      <c r="H7985">
        <v>-80.982834097799994</v>
      </c>
      <c r="I7985">
        <v>2.5</v>
      </c>
      <c r="J7985">
        <v>11</v>
      </c>
      <c r="K7985">
        <v>1</v>
      </c>
      <c r="L7985" t="s">
        <v>3082</v>
      </c>
    </row>
    <row r="7986" spans="1:12" x14ac:dyDescent="0.2">
      <c r="A7986" t="s">
        <v>27095</v>
      </c>
      <c r="B7986" t="s">
        <v>2528</v>
      </c>
      <c r="C7986" t="s">
        <v>27096</v>
      </c>
      <c r="D7986" t="s">
        <v>21</v>
      </c>
      <c r="E7986" t="s">
        <v>16</v>
      </c>
      <c r="F7986">
        <v>28202</v>
      </c>
      <c r="G7986">
        <v>35.224533000000001</v>
      </c>
      <c r="H7986">
        <v>-80.841029000000006</v>
      </c>
      <c r="I7986">
        <v>3.5</v>
      </c>
      <c r="J7986">
        <v>11</v>
      </c>
      <c r="K7986">
        <v>1</v>
      </c>
      <c r="L7986" t="s">
        <v>27097</v>
      </c>
    </row>
    <row r="7987" spans="1:12" x14ac:dyDescent="0.2">
      <c r="A7987" t="s">
        <v>27098</v>
      </c>
      <c r="B7987" t="s">
        <v>27099</v>
      </c>
      <c r="C7987" t="s">
        <v>14555</v>
      </c>
      <c r="D7987" t="s">
        <v>21</v>
      </c>
      <c r="E7987" t="s">
        <v>16</v>
      </c>
      <c r="F7987">
        <v>28202</v>
      </c>
      <c r="G7987">
        <v>35.227749699999997</v>
      </c>
      <c r="H7987">
        <v>-80.841433300000006</v>
      </c>
      <c r="I7987">
        <v>3.5</v>
      </c>
      <c r="J7987">
        <v>96</v>
      </c>
      <c r="K7987">
        <v>1</v>
      </c>
      <c r="L7987" t="s">
        <v>27100</v>
      </c>
    </row>
    <row r="7988" spans="1:12" x14ac:dyDescent="0.2">
      <c r="A7988" t="s">
        <v>27101</v>
      </c>
      <c r="B7988" t="s">
        <v>27102</v>
      </c>
      <c r="C7988" t="s">
        <v>20594</v>
      </c>
      <c r="D7988" t="s">
        <v>21</v>
      </c>
      <c r="E7988" t="s">
        <v>16</v>
      </c>
      <c r="F7988">
        <v>28205</v>
      </c>
      <c r="G7988">
        <v>35.218070648199998</v>
      </c>
      <c r="H7988">
        <v>-80.795613115500004</v>
      </c>
      <c r="I7988">
        <v>3.5</v>
      </c>
      <c r="J7988">
        <v>3</v>
      </c>
      <c r="K7988">
        <v>1</v>
      </c>
      <c r="L7988" t="s">
        <v>22434</v>
      </c>
    </row>
    <row r="7989" spans="1:12" x14ac:dyDescent="0.2">
      <c r="A7989" t="s">
        <v>27103</v>
      </c>
      <c r="B7989" t="s">
        <v>27104</v>
      </c>
      <c r="C7989" t="s">
        <v>27105</v>
      </c>
      <c r="D7989" t="s">
        <v>21</v>
      </c>
      <c r="E7989" t="s">
        <v>16</v>
      </c>
      <c r="F7989">
        <v>28216</v>
      </c>
      <c r="G7989">
        <v>35.352549000000003</v>
      </c>
      <c r="H7989">
        <v>-80.851180999999997</v>
      </c>
      <c r="I7989">
        <v>2</v>
      </c>
      <c r="J7989">
        <v>12</v>
      </c>
      <c r="K7989">
        <v>1</v>
      </c>
      <c r="L7989" t="s">
        <v>27106</v>
      </c>
    </row>
    <row r="7990" spans="1:12" x14ac:dyDescent="0.2">
      <c r="A7990" t="s">
        <v>27107</v>
      </c>
      <c r="B7990" t="s">
        <v>27108</v>
      </c>
      <c r="C7990" t="s">
        <v>27109</v>
      </c>
      <c r="D7990" t="s">
        <v>21</v>
      </c>
      <c r="E7990" t="s">
        <v>16</v>
      </c>
      <c r="F7990">
        <v>28203</v>
      </c>
      <c r="G7990">
        <v>35.210980399999997</v>
      </c>
      <c r="H7990">
        <v>-80.862489499999995</v>
      </c>
      <c r="I7990">
        <v>4.5</v>
      </c>
      <c r="J7990">
        <v>3</v>
      </c>
      <c r="K7990">
        <v>1</v>
      </c>
      <c r="L7990" t="s">
        <v>27110</v>
      </c>
    </row>
    <row r="7991" spans="1:12" x14ac:dyDescent="0.2">
      <c r="A7991" t="s">
        <v>27111</v>
      </c>
      <c r="B7991" t="s">
        <v>27112</v>
      </c>
      <c r="C7991" t="s">
        <v>27113</v>
      </c>
      <c r="D7991" t="s">
        <v>135</v>
      </c>
      <c r="E7991" t="s">
        <v>16</v>
      </c>
      <c r="F7991">
        <v>28105</v>
      </c>
      <c r="G7991">
        <v>35.081845999999999</v>
      </c>
      <c r="H7991">
        <v>-80.728847599999995</v>
      </c>
      <c r="I7991">
        <v>3</v>
      </c>
      <c r="J7991">
        <v>4</v>
      </c>
      <c r="K7991">
        <v>1</v>
      </c>
      <c r="L7991" t="s">
        <v>27114</v>
      </c>
    </row>
    <row r="7992" spans="1:12" x14ac:dyDescent="0.2">
      <c r="A7992" t="s">
        <v>27115</v>
      </c>
      <c r="B7992" t="s">
        <v>13792</v>
      </c>
      <c r="C7992" t="s">
        <v>27116</v>
      </c>
      <c r="D7992" t="s">
        <v>21</v>
      </c>
      <c r="E7992" t="s">
        <v>16</v>
      </c>
      <c r="F7992">
        <v>28209</v>
      </c>
      <c r="G7992">
        <v>35.178040000000003</v>
      </c>
      <c r="H7992">
        <v>-80.854719000000003</v>
      </c>
      <c r="I7992">
        <v>2</v>
      </c>
      <c r="J7992">
        <v>8</v>
      </c>
      <c r="K7992">
        <v>0</v>
      </c>
      <c r="L7992" t="s">
        <v>12985</v>
      </c>
    </row>
    <row r="7993" spans="1:12" x14ac:dyDescent="0.2">
      <c r="A7993" t="e">
        <f>-UxAJfViirpbkbth6_RKTw</f>
        <v>#NAME?</v>
      </c>
      <c r="B7993" t="s">
        <v>637</v>
      </c>
      <c r="C7993" t="s">
        <v>27117</v>
      </c>
      <c r="D7993" t="s">
        <v>39</v>
      </c>
      <c r="E7993" t="s">
        <v>16</v>
      </c>
      <c r="F7993">
        <v>28027</v>
      </c>
      <c r="G7993">
        <v>35.3713178</v>
      </c>
      <c r="H7993">
        <v>-80.718357100000006</v>
      </c>
      <c r="I7993">
        <v>1</v>
      </c>
      <c r="J7993">
        <v>9</v>
      </c>
      <c r="K7993">
        <v>1</v>
      </c>
      <c r="L7993" t="s">
        <v>27118</v>
      </c>
    </row>
    <row r="7994" spans="1:12" x14ac:dyDescent="0.2">
      <c r="A7994" t="s">
        <v>27119</v>
      </c>
      <c r="B7994" t="s">
        <v>27120</v>
      </c>
      <c r="C7994" t="s">
        <v>27121</v>
      </c>
      <c r="D7994" t="s">
        <v>588</v>
      </c>
      <c r="E7994" t="s">
        <v>16</v>
      </c>
      <c r="F7994">
        <v>28110</v>
      </c>
      <c r="G7994">
        <v>35.022053999999997</v>
      </c>
      <c r="H7994">
        <v>-80.583022</v>
      </c>
      <c r="I7994">
        <v>3.5</v>
      </c>
      <c r="J7994">
        <v>3</v>
      </c>
      <c r="K7994">
        <v>1</v>
      </c>
      <c r="L7994" t="s">
        <v>27122</v>
      </c>
    </row>
    <row r="7995" spans="1:12" x14ac:dyDescent="0.2">
      <c r="A7995" t="s">
        <v>27123</v>
      </c>
      <c r="B7995" t="s">
        <v>17580</v>
      </c>
      <c r="C7995" t="s">
        <v>3960</v>
      </c>
      <c r="D7995" t="s">
        <v>21</v>
      </c>
      <c r="E7995" t="s">
        <v>16</v>
      </c>
      <c r="F7995">
        <v>28216</v>
      </c>
      <c r="G7995">
        <v>35.352549000000003</v>
      </c>
      <c r="H7995">
        <v>-80.851180999999997</v>
      </c>
      <c r="I7995">
        <v>3.5</v>
      </c>
      <c r="J7995">
        <v>17</v>
      </c>
      <c r="K7995">
        <v>0</v>
      </c>
      <c r="L7995" t="s">
        <v>448</v>
      </c>
    </row>
    <row r="7996" spans="1:12" x14ac:dyDescent="0.2">
      <c r="A7996" t="s">
        <v>27124</v>
      </c>
      <c r="B7996" t="s">
        <v>27125</v>
      </c>
      <c r="C7996" t="s">
        <v>26207</v>
      </c>
      <c r="D7996" t="s">
        <v>21</v>
      </c>
      <c r="E7996" t="s">
        <v>16</v>
      </c>
      <c r="F7996">
        <v>28217</v>
      </c>
      <c r="G7996">
        <v>35.135743400000003</v>
      </c>
      <c r="H7996">
        <v>-80.878830100000002</v>
      </c>
      <c r="I7996">
        <v>1</v>
      </c>
      <c r="J7996">
        <v>3</v>
      </c>
      <c r="K7996">
        <v>1</v>
      </c>
      <c r="L7996" t="s">
        <v>287</v>
      </c>
    </row>
    <row r="7997" spans="1:12" x14ac:dyDescent="0.2">
      <c r="A7997" t="s">
        <v>27126</v>
      </c>
      <c r="B7997" t="s">
        <v>27127</v>
      </c>
      <c r="C7997" t="s">
        <v>27128</v>
      </c>
      <c r="D7997" t="s">
        <v>21</v>
      </c>
      <c r="E7997" t="s">
        <v>16</v>
      </c>
      <c r="F7997">
        <v>28269</v>
      </c>
      <c r="G7997">
        <v>35.332227400000001</v>
      </c>
      <c r="H7997">
        <v>-80.842406400000002</v>
      </c>
      <c r="I7997">
        <v>2.5</v>
      </c>
      <c r="J7997">
        <v>4</v>
      </c>
      <c r="K7997">
        <v>1</v>
      </c>
      <c r="L7997" t="s">
        <v>27129</v>
      </c>
    </row>
    <row r="7998" spans="1:12" x14ac:dyDescent="0.2">
      <c r="A7998" t="s">
        <v>27130</v>
      </c>
      <c r="B7998" t="s">
        <v>27131</v>
      </c>
      <c r="C7998" t="s">
        <v>27132</v>
      </c>
      <c r="D7998" t="s">
        <v>21</v>
      </c>
      <c r="E7998" t="s">
        <v>16</v>
      </c>
      <c r="F7998">
        <v>28206</v>
      </c>
      <c r="G7998">
        <v>35.23612</v>
      </c>
      <c r="H7998">
        <v>-80.820174600000001</v>
      </c>
      <c r="I7998">
        <v>4</v>
      </c>
      <c r="J7998">
        <v>116</v>
      </c>
      <c r="K7998">
        <v>1</v>
      </c>
      <c r="L7998" t="s">
        <v>27133</v>
      </c>
    </row>
    <row r="7999" spans="1:12" x14ac:dyDescent="0.2">
      <c r="A7999" t="s">
        <v>27134</v>
      </c>
      <c r="B7999" t="s">
        <v>27135</v>
      </c>
      <c r="C7999" t="s">
        <v>27136</v>
      </c>
      <c r="D7999" t="s">
        <v>21</v>
      </c>
      <c r="E7999" t="s">
        <v>16</v>
      </c>
      <c r="F7999">
        <v>28202</v>
      </c>
      <c r="G7999">
        <v>35.223570687200002</v>
      </c>
      <c r="H7999">
        <v>-80.8432602882</v>
      </c>
      <c r="I7999">
        <v>3.5</v>
      </c>
      <c r="J7999">
        <v>7</v>
      </c>
      <c r="K7999">
        <v>1</v>
      </c>
      <c r="L7999" t="s">
        <v>13710</v>
      </c>
    </row>
    <row r="8000" spans="1:12" x14ac:dyDescent="0.2">
      <c r="A8000" t="s">
        <v>27137</v>
      </c>
      <c r="B8000" t="s">
        <v>27138</v>
      </c>
      <c r="C8000" t="s">
        <v>27139</v>
      </c>
      <c r="D8000" t="s">
        <v>21</v>
      </c>
      <c r="E8000" t="s">
        <v>16</v>
      </c>
      <c r="F8000">
        <v>28205</v>
      </c>
      <c r="G8000">
        <v>35.244224000000003</v>
      </c>
      <c r="H8000">
        <v>-80.7800929</v>
      </c>
      <c r="I8000">
        <v>4.5</v>
      </c>
      <c r="J8000">
        <v>43</v>
      </c>
      <c r="K8000">
        <v>1</v>
      </c>
      <c r="L8000" t="s">
        <v>3649</v>
      </c>
    </row>
    <row r="8001" spans="1:12" x14ac:dyDescent="0.2">
      <c r="A8001" t="s">
        <v>27140</v>
      </c>
      <c r="B8001" t="s">
        <v>27141</v>
      </c>
      <c r="C8001" t="s">
        <v>27142</v>
      </c>
      <c r="D8001" t="s">
        <v>21</v>
      </c>
      <c r="E8001" t="s">
        <v>16</v>
      </c>
      <c r="F8001">
        <v>28215</v>
      </c>
      <c r="G8001">
        <v>35.222942000000003</v>
      </c>
      <c r="H8001">
        <v>-80.728154700000005</v>
      </c>
      <c r="I8001">
        <v>4</v>
      </c>
      <c r="J8001">
        <v>4</v>
      </c>
      <c r="K8001">
        <v>1</v>
      </c>
      <c r="L8001" t="s">
        <v>27143</v>
      </c>
    </row>
    <row r="8002" spans="1:12" x14ac:dyDescent="0.2">
      <c r="A8002" t="s">
        <v>27144</v>
      </c>
      <c r="B8002" t="s">
        <v>27145</v>
      </c>
      <c r="C8002" t="s">
        <v>8691</v>
      </c>
      <c r="D8002" t="s">
        <v>21</v>
      </c>
      <c r="E8002" t="s">
        <v>16</v>
      </c>
      <c r="F8002">
        <v>28202</v>
      </c>
      <c r="G8002">
        <v>35.227316999999999</v>
      </c>
      <c r="H8002">
        <v>-80.841543000000001</v>
      </c>
      <c r="I8002">
        <v>4.5</v>
      </c>
      <c r="J8002">
        <v>65</v>
      </c>
      <c r="K8002">
        <v>1</v>
      </c>
      <c r="L8002" t="s">
        <v>8473</v>
      </c>
    </row>
    <row r="8003" spans="1:12" x14ac:dyDescent="0.2">
      <c r="A8003" t="s">
        <v>27146</v>
      </c>
      <c r="B8003" t="s">
        <v>27147</v>
      </c>
      <c r="C8003" t="s">
        <v>27148</v>
      </c>
      <c r="D8003" t="s">
        <v>21</v>
      </c>
      <c r="E8003" t="s">
        <v>16</v>
      </c>
      <c r="F8003">
        <v>28216</v>
      </c>
      <c r="G8003">
        <v>35.3144858</v>
      </c>
      <c r="H8003">
        <v>-80.850060600000006</v>
      </c>
      <c r="I8003">
        <v>2.5</v>
      </c>
      <c r="J8003">
        <v>98</v>
      </c>
      <c r="K8003">
        <v>1</v>
      </c>
      <c r="L8003" t="s">
        <v>27149</v>
      </c>
    </row>
    <row r="8004" spans="1:12" x14ac:dyDescent="0.2">
      <c r="A8004" t="s">
        <v>27150</v>
      </c>
      <c r="B8004" t="s">
        <v>27151</v>
      </c>
      <c r="C8004" t="s">
        <v>27152</v>
      </c>
      <c r="D8004" t="s">
        <v>39</v>
      </c>
      <c r="E8004" t="s">
        <v>16</v>
      </c>
      <c r="F8004">
        <v>28027</v>
      </c>
      <c r="G8004">
        <v>35.410281099999999</v>
      </c>
      <c r="H8004">
        <v>-80.665770199999997</v>
      </c>
      <c r="I8004">
        <v>4.5</v>
      </c>
      <c r="J8004">
        <v>7</v>
      </c>
      <c r="K8004">
        <v>1</v>
      </c>
      <c r="L8004" t="s">
        <v>27153</v>
      </c>
    </row>
    <row r="8005" spans="1:12" x14ac:dyDescent="0.2">
      <c r="A8005" t="s">
        <v>27154</v>
      </c>
      <c r="B8005" t="s">
        <v>27155</v>
      </c>
      <c r="C8005" t="s">
        <v>27156</v>
      </c>
      <c r="D8005" t="s">
        <v>21</v>
      </c>
      <c r="E8005" t="s">
        <v>16</v>
      </c>
      <c r="F8005">
        <v>28205</v>
      </c>
      <c r="G8005">
        <v>35.220195599999997</v>
      </c>
      <c r="H8005">
        <v>-80.813195199999996</v>
      </c>
      <c r="I8005">
        <v>3</v>
      </c>
      <c r="J8005">
        <v>91</v>
      </c>
      <c r="K8005">
        <v>1</v>
      </c>
      <c r="L8005" t="s">
        <v>4352</v>
      </c>
    </row>
    <row r="8006" spans="1:12" x14ac:dyDescent="0.2">
      <c r="A8006" t="s">
        <v>27157</v>
      </c>
      <c r="B8006" t="s">
        <v>27158</v>
      </c>
      <c r="D8006" t="s">
        <v>21</v>
      </c>
      <c r="E8006" t="s">
        <v>16</v>
      </c>
      <c r="F8006">
        <v>28215</v>
      </c>
      <c r="G8006">
        <v>35.241357200000003</v>
      </c>
      <c r="H8006">
        <v>-80.7103532</v>
      </c>
      <c r="I8006">
        <v>5</v>
      </c>
      <c r="J8006">
        <v>4</v>
      </c>
      <c r="K8006">
        <v>1</v>
      </c>
      <c r="L8006" t="s">
        <v>27159</v>
      </c>
    </row>
    <row r="8007" spans="1:12" x14ac:dyDescent="0.2">
      <c r="A8007" t="s">
        <v>27160</v>
      </c>
      <c r="B8007" t="s">
        <v>27161</v>
      </c>
      <c r="C8007" t="s">
        <v>27162</v>
      </c>
      <c r="D8007" t="s">
        <v>21</v>
      </c>
      <c r="E8007" t="s">
        <v>16</v>
      </c>
      <c r="F8007">
        <v>28277</v>
      </c>
      <c r="G8007">
        <v>35.099859000000002</v>
      </c>
      <c r="H8007">
        <v>-80.776829000000006</v>
      </c>
      <c r="I8007">
        <v>5</v>
      </c>
      <c r="J8007">
        <v>4</v>
      </c>
      <c r="K8007">
        <v>1</v>
      </c>
      <c r="L8007" t="s">
        <v>27163</v>
      </c>
    </row>
    <row r="8008" spans="1:12" x14ac:dyDescent="0.2">
      <c r="A8008" t="s">
        <v>27164</v>
      </c>
      <c r="B8008" t="s">
        <v>1265</v>
      </c>
      <c r="C8008" t="s">
        <v>27165</v>
      </c>
      <c r="D8008" t="s">
        <v>30</v>
      </c>
      <c r="E8008" t="s">
        <v>16</v>
      </c>
      <c r="F8008">
        <v>28054</v>
      </c>
      <c r="G8008">
        <v>35.261973099999999</v>
      </c>
      <c r="H8008">
        <v>-81.139644200000006</v>
      </c>
      <c r="I8008">
        <v>3.5</v>
      </c>
      <c r="J8008">
        <v>3</v>
      </c>
      <c r="K8008">
        <v>1</v>
      </c>
      <c r="L8008" t="s">
        <v>27166</v>
      </c>
    </row>
    <row r="8009" spans="1:12" x14ac:dyDescent="0.2">
      <c r="A8009" t="s">
        <v>27167</v>
      </c>
      <c r="B8009" t="s">
        <v>27168</v>
      </c>
      <c r="C8009" t="s">
        <v>27169</v>
      </c>
      <c r="D8009" t="s">
        <v>359</v>
      </c>
      <c r="E8009" t="s">
        <v>16</v>
      </c>
      <c r="F8009">
        <v>28036</v>
      </c>
      <c r="G8009">
        <v>35.499074</v>
      </c>
      <c r="H8009">
        <v>-80.848803000000004</v>
      </c>
      <c r="I8009">
        <v>4</v>
      </c>
      <c r="J8009">
        <v>5</v>
      </c>
      <c r="K8009">
        <v>0</v>
      </c>
      <c r="L8009" t="s">
        <v>27170</v>
      </c>
    </row>
    <row r="8010" spans="1:12" x14ac:dyDescent="0.2">
      <c r="A8010" t="s">
        <v>27171</v>
      </c>
      <c r="B8010" t="s">
        <v>27172</v>
      </c>
      <c r="C8010" t="s">
        <v>27173</v>
      </c>
      <c r="D8010" t="s">
        <v>21</v>
      </c>
      <c r="E8010" t="s">
        <v>16</v>
      </c>
      <c r="F8010">
        <v>28204</v>
      </c>
      <c r="G8010">
        <v>35.206797999999999</v>
      </c>
      <c r="H8010">
        <v>-80.835123899999999</v>
      </c>
      <c r="I8010">
        <v>3.5</v>
      </c>
      <c r="J8010">
        <v>45</v>
      </c>
      <c r="K8010">
        <v>1</v>
      </c>
      <c r="L8010" t="s">
        <v>27174</v>
      </c>
    </row>
    <row r="8011" spans="1:12" x14ac:dyDescent="0.2">
      <c r="A8011" t="s">
        <v>27175</v>
      </c>
      <c r="B8011" t="s">
        <v>27176</v>
      </c>
      <c r="C8011" t="s">
        <v>27177</v>
      </c>
      <c r="D8011" t="s">
        <v>62</v>
      </c>
      <c r="E8011" t="s">
        <v>16</v>
      </c>
      <c r="F8011">
        <v>28227</v>
      </c>
      <c r="G8011">
        <v>35.178555099999997</v>
      </c>
      <c r="H8011">
        <v>-80.645274400000005</v>
      </c>
      <c r="I8011">
        <v>4</v>
      </c>
      <c r="J8011">
        <v>7</v>
      </c>
      <c r="K8011">
        <v>1</v>
      </c>
      <c r="L8011" t="s">
        <v>27178</v>
      </c>
    </row>
    <row r="8012" spans="1:12" x14ac:dyDescent="0.2">
      <c r="A8012" t="s">
        <v>27179</v>
      </c>
      <c r="B8012" t="s">
        <v>1093</v>
      </c>
      <c r="C8012" t="s">
        <v>27180</v>
      </c>
      <c r="D8012" t="s">
        <v>21</v>
      </c>
      <c r="E8012" t="s">
        <v>16</v>
      </c>
      <c r="F8012">
        <v>28216</v>
      </c>
      <c r="G8012">
        <v>35.266347199999998</v>
      </c>
      <c r="H8012">
        <v>-80.881297099999998</v>
      </c>
      <c r="I8012">
        <v>1</v>
      </c>
      <c r="J8012">
        <v>9</v>
      </c>
      <c r="K8012">
        <v>1</v>
      </c>
      <c r="L8012" t="s">
        <v>9859</v>
      </c>
    </row>
    <row r="8013" spans="1:12" x14ac:dyDescent="0.2">
      <c r="A8013" t="s">
        <v>27181</v>
      </c>
      <c r="B8013" t="s">
        <v>27182</v>
      </c>
      <c r="C8013" t="s">
        <v>27183</v>
      </c>
      <c r="D8013" t="s">
        <v>295</v>
      </c>
      <c r="E8013" t="s">
        <v>16</v>
      </c>
      <c r="F8013">
        <v>28134</v>
      </c>
      <c r="G8013">
        <v>35.085622999999998</v>
      </c>
      <c r="H8013">
        <v>-80.891169000000005</v>
      </c>
      <c r="I8013">
        <v>5</v>
      </c>
      <c r="J8013">
        <v>6</v>
      </c>
      <c r="K8013">
        <v>1</v>
      </c>
      <c r="L8013" t="s">
        <v>27184</v>
      </c>
    </row>
    <row r="8014" spans="1:12" x14ac:dyDescent="0.2">
      <c r="A8014" t="s">
        <v>27185</v>
      </c>
      <c r="B8014" t="s">
        <v>27186</v>
      </c>
      <c r="C8014" t="s">
        <v>8508</v>
      </c>
      <c r="D8014" t="s">
        <v>21</v>
      </c>
      <c r="E8014" t="s">
        <v>16</v>
      </c>
      <c r="F8014">
        <v>28202</v>
      </c>
      <c r="G8014">
        <v>35.227530999999999</v>
      </c>
      <c r="H8014">
        <v>-80.848697999999999</v>
      </c>
      <c r="I8014">
        <v>4.5</v>
      </c>
      <c r="J8014">
        <v>120</v>
      </c>
      <c r="K8014">
        <v>1</v>
      </c>
      <c r="L8014" t="s">
        <v>20598</v>
      </c>
    </row>
    <row r="8015" spans="1:12" x14ac:dyDescent="0.2">
      <c r="A8015" t="s">
        <v>27187</v>
      </c>
      <c r="B8015" t="s">
        <v>27188</v>
      </c>
      <c r="C8015" t="s">
        <v>27189</v>
      </c>
      <c r="D8015" t="s">
        <v>21</v>
      </c>
      <c r="E8015" t="s">
        <v>16</v>
      </c>
      <c r="F8015">
        <v>28277</v>
      </c>
      <c r="G8015">
        <v>35.061541670099999</v>
      </c>
      <c r="H8015">
        <v>-80.7725528836</v>
      </c>
      <c r="I8015">
        <v>4.5</v>
      </c>
      <c r="J8015">
        <v>6</v>
      </c>
      <c r="K8015">
        <v>1</v>
      </c>
      <c r="L8015" t="s">
        <v>27190</v>
      </c>
    </row>
    <row r="8016" spans="1:12" x14ac:dyDescent="0.2">
      <c r="A8016" t="s">
        <v>27191</v>
      </c>
      <c r="B8016" t="s">
        <v>27192</v>
      </c>
      <c r="C8016" t="s">
        <v>27193</v>
      </c>
      <c r="D8016" t="s">
        <v>21</v>
      </c>
      <c r="E8016" t="s">
        <v>16</v>
      </c>
      <c r="F8016">
        <v>28208</v>
      </c>
      <c r="G8016">
        <v>35.229970700000003</v>
      </c>
      <c r="H8016">
        <v>-80.920039299999999</v>
      </c>
      <c r="I8016">
        <v>2.5</v>
      </c>
      <c r="J8016">
        <v>8</v>
      </c>
      <c r="K8016">
        <v>1</v>
      </c>
      <c r="L8016" t="s">
        <v>1010</v>
      </c>
    </row>
    <row r="8017" spans="1:12" x14ac:dyDescent="0.2">
      <c r="A8017" t="s">
        <v>27194</v>
      </c>
      <c r="B8017" t="s">
        <v>27195</v>
      </c>
      <c r="D8017" t="s">
        <v>21</v>
      </c>
      <c r="E8017" t="s">
        <v>16</v>
      </c>
      <c r="F8017">
        <v>28105</v>
      </c>
      <c r="G8017">
        <v>35.1105564</v>
      </c>
      <c r="H8017">
        <v>-80.7103532</v>
      </c>
      <c r="I8017">
        <v>3.5</v>
      </c>
      <c r="J8017">
        <v>11</v>
      </c>
      <c r="K8017">
        <v>1</v>
      </c>
      <c r="L8017" t="s">
        <v>27196</v>
      </c>
    </row>
    <row r="8018" spans="1:12" x14ac:dyDescent="0.2">
      <c r="A8018" t="s">
        <v>27197</v>
      </c>
      <c r="B8018" t="s">
        <v>27198</v>
      </c>
      <c r="C8018" t="s">
        <v>27199</v>
      </c>
      <c r="D8018" t="s">
        <v>21</v>
      </c>
      <c r="E8018" t="s">
        <v>16</v>
      </c>
      <c r="F8018">
        <v>28273</v>
      </c>
      <c r="G8018">
        <v>35.137505599999997</v>
      </c>
      <c r="H8018">
        <v>-80.933647500000006</v>
      </c>
      <c r="I8018">
        <v>3</v>
      </c>
      <c r="J8018">
        <v>289</v>
      </c>
      <c r="K8018">
        <v>1</v>
      </c>
      <c r="L8018" t="s">
        <v>27200</v>
      </c>
    </row>
    <row r="8019" spans="1:12" x14ac:dyDescent="0.2">
      <c r="A8019" t="s">
        <v>27201</v>
      </c>
      <c r="B8019" t="s">
        <v>27202</v>
      </c>
      <c r="C8019" t="s">
        <v>27203</v>
      </c>
      <c r="D8019" t="s">
        <v>21</v>
      </c>
      <c r="E8019" t="s">
        <v>16</v>
      </c>
      <c r="F8019">
        <v>28203</v>
      </c>
      <c r="G8019">
        <v>35.206638618299998</v>
      </c>
      <c r="H8019">
        <v>-80.861115302499996</v>
      </c>
      <c r="I8019">
        <v>3.5</v>
      </c>
      <c r="J8019">
        <v>135</v>
      </c>
      <c r="K8019">
        <v>1</v>
      </c>
      <c r="L8019" t="s">
        <v>27204</v>
      </c>
    </row>
    <row r="8020" spans="1:12" x14ac:dyDescent="0.2">
      <c r="A8020" t="s">
        <v>27205</v>
      </c>
      <c r="B8020" t="s">
        <v>27206</v>
      </c>
      <c r="C8020" t="s">
        <v>27207</v>
      </c>
      <c r="D8020" t="s">
        <v>21</v>
      </c>
      <c r="E8020" t="s">
        <v>16</v>
      </c>
      <c r="F8020">
        <v>28208</v>
      </c>
      <c r="G8020">
        <v>35.189833</v>
      </c>
      <c r="H8020">
        <v>-80.9219492</v>
      </c>
      <c r="I8020">
        <v>3</v>
      </c>
      <c r="J8020">
        <v>9</v>
      </c>
      <c r="K8020">
        <v>0</v>
      </c>
      <c r="L8020" t="s">
        <v>176</v>
      </c>
    </row>
    <row r="8021" spans="1:12" x14ac:dyDescent="0.2">
      <c r="A8021" t="s">
        <v>27208</v>
      </c>
      <c r="B8021" t="s">
        <v>27209</v>
      </c>
      <c r="C8021" t="s">
        <v>27210</v>
      </c>
      <c r="D8021" t="s">
        <v>21</v>
      </c>
      <c r="E8021" t="s">
        <v>16</v>
      </c>
      <c r="F8021">
        <v>28226</v>
      </c>
      <c r="G8021">
        <v>35.089357700000001</v>
      </c>
      <c r="H8021">
        <v>-80.862037799999996</v>
      </c>
      <c r="I8021">
        <v>2.5</v>
      </c>
      <c r="J8021">
        <v>3</v>
      </c>
      <c r="K8021">
        <v>1</v>
      </c>
      <c r="L8021" t="s">
        <v>16525</v>
      </c>
    </row>
    <row r="8022" spans="1:12" x14ac:dyDescent="0.2">
      <c r="A8022" t="s">
        <v>27211</v>
      </c>
      <c r="B8022" t="s">
        <v>438</v>
      </c>
      <c r="C8022" t="s">
        <v>27212</v>
      </c>
      <c r="D8022" t="s">
        <v>30</v>
      </c>
      <c r="E8022" t="s">
        <v>16</v>
      </c>
      <c r="F8022">
        <v>28056</v>
      </c>
      <c r="G8022">
        <v>35.259596899999998</v>
      </c>
      <c r="H8022">
        <v>-81.112786200000002</v>
      </c>
      <c r="I8022">
        <v>3.5</v>
      </c>
      <c r="J8022">
        <v>15</v>
      </c>
      <c r="K8022">
        <v>1</v>
      </c>
      <c r="L8022" t="s">
        <v>9499</v>
      </c>
    </row>
    <row r="8023" spans="1:12" x14ac:dyDescent="0.2">
      <c r="A8023" t="s">
        <v>27213</v>
      </c>
      <c r="B8023" t="s">
        <v>27214</v>
      </c>
      <c r="C8023" t="s">
        <v>27215</v>
      </c>
      <c r="D8023" t="s">
        <v>21</v>
      </c>
      <c r="E8023" t="s">
        <v>16</v>
      </c>
      <c r="F8023">
        <v>28213</v>
      </c>
      <c r="G8023">
        <v>35.297512599999997</v>
      </c>
      <c r="H8023">
        <v>-80.7375969</v>
      </c>
      <c r="I8023">
        <v>3</v>
      </c>
      <c r="J8023">
        <v>146</v>
      </c>
      <c r="K8023">
        <v>1</v>
      </c>
      <c r="L8023" t="s">
        <v>27216</v>
      </c>
    </row>
    <row r="8024" spans="1:12" x14ac:dyDescent="0.2">
      <c r="A8024" t="s">
        <v>27217</v>
      </c>
      <c r="B8024" t="s">
        <v>27218</v>
      </c>
      <c r="C8024" t="s">
        <v>6941</v>
      </c>
      <c r="D8024" t="s">
        <v>21</v>
      </c>
      <c r="E8024" t="s">
        <v>16</v>
      </c>
      <c r="F8024">
        <v>28226</v>
      </c>
      <c r="G8024">
        <v>35.087828399999999</v>
      </c>
      <c r="H8024">
        <v>-80.845408500000005</v>
      </c>
      <c r="I8024">
        <v>3</v>
      </c>
      <c r="J8024">
        <v>15</v>
      </c>
      <c r="K8024">
        <v>0</v>
      </c>
      <c r="L8024" t="s">
        <v>971</v>
      </c>
    </row>
    <row r="8025" spans="1:12" x14ac:dyDescent="0.2">
      <c r="A8025" t="s">
        <v>27219</v>
      </c>
      <c r="B8025" t="s">
        <v>6831</v>
      </c>
      <c r="C8025" t="s">
        <v>27220</v>
      </c>
      <c r="D8025" t="s">
        <v>21</v>
      </c>
      <c r="E8025" t="s">
        <v>16</v>
      </c>
      <c r="F8025">
        <v>28273</v>
      </c>
      <c r="G8025">
        <v>35.108206000000003</v>
      </c>
      <c r="H8025">
        <v>-80.879572999999993</v>
      </c>
      <c r="I8025">
        <v>2</v>
      </c>
      <c r="J8025">
        <v>42</v>
      </c>
      <c r="K8025">
        <v>1</v>
      </c>
      <c r="L8025" t="s">
        <v>27221</v>
      </c>
    </row>
    <row r="8026" spans="1:12" x14ac:dyDescent="0.2">
      <c r="A8026" t="s">
        <v>27222</v>
      </c>
      <c r="B8026" t="s">
        <v>27223</v>
      </c>
      <c r="C8026" t="s">
        <v>4881</v>
      </c>
      <c r="D8026" t="s">
        <v>135</v>
      </c>
      <c r="E8026" t="s">
        <v>16</v>
      </c>
      <c r="F8026">
        <v>28105</v>
      </c>
      <c r="G8026">
        <v>35.083032899999999</v>
      </c>
      <c r="H8026">
        <v>-80.728761000000006</v>
      </c>
      <c r="I8026">
        <v>4.5</v>
      </c>
      <c r="J8026">
        <v>3</v>
      </c>
      <c r="K8026">
        <v>1</v>
      </c>
      <c r="L8026" t="s">
        <v>27224</v>
      </c>
    </row>
    <row r="8027" spans="1:12" x14ac:dyDescent="0.2">
      <c r="A8027" t="s">
        <v>27225</v>
      </c>
      <c r="B8027" t="s">
        <v>27226</v>
      </c>
      <c r="C8027" t="s">
        <v>27227</v>
      </c>
      <c r="D8027" t="s">
        <v>21</v>
      </c>
      <c r="E8027" t="s">
        <v>16</v>
      </c>
      <c r="F8027">
        <v>28216</v>
      </c>
      <c r="G8027">
        <v>35.280847026099998</v>
      </c>
      <c r="H8027">
        <v>-80.899188414099996</v>
      </c>
      <c r="I8027">
        <v>4.5</v>
      </c>
      <c r="J8027">
        <v>6</v>
      </c>
      <c r="K8027">
        <v>1</v>
      </c>
      <c r="L8027" t="s">
        <v>27228</v>
      </c>
    </row>
    <row r="8028" spans="1:12" x14ac:dyDescent="0.2">
      <c r="A8028" t="s">
        <v>27229</v>
      </c>
      <c r="B8028" t="s">
        <v>27230</v>
      </c>
      <c r="C8028" t="s">
        <v>5015</v>
      </c>
      <c r="D8028" t="s">
        <v>21</v>
      </c>
      <c r="E8028" t="s">
        <v>16</v>
      </c>
      <c r="F8028">
        <v>28217</v>
      </c>
      <c r="G8028">
        <v>35.150320499999999</v>
      </c>
      <c r="H8028">
        <v>-80.875348700000004</v>
      </c>
      <c r="I8028">
        <v>4.5</v>
      </c>
      <c r="J8028">
        <v>10</v>
      </c>
      <c r="K8028">
        <v>1</v>
      </c>
      <c r="L8028" t="s">
        <v>10697</v>
      </c>
    </row>
    <row r="8029" spans="1:12" x14ac:dyDescent="0.2">
      <c r="A8029" t="s">
        <v>27231</v>
      </c>
      <c r="B8029" t="s">
        <v>27232</v>
      </c>
      <c r="C8029" t="s">
        <v>27233</v>
      </c>
      <c r="D8029" t="s">
        <v>21</v>
      </c>
      <c r="E8029" t="s">
        <v>16</v>
      </c>
      <c r="F8029">
        <v>28217</v>
      </c>
      <c r="G8029">
        <v>35.1827744</v>
      </c>
      <c r="H8029">
        <v>-80.880111999999997</v>
      </c>
      <c r="I8029">
        <v>5</v>
      </c>
      <c r="J8029">
        <v>3</v>
      </c>
      <c r="K8029">
        <v>0</v>
      </c>
      <c r="L8029" t="s">
        <v>25020</v>
      </c>
    </row>
    <row r="8030" spans="1:12" x14ac:dyDescent="0.2">
      <c r="A8030" t="s">
        <v>27234</v>
      </c>
      <c r="B8030" t="s">
        <v>18846</v>
      </c>
      <c r="C8030" t="s">
        <v>27235</v>
      </c>
      <c r="D8030" t="s">
        <v>21</v>
      </c>
      <c r="E8030" t="s">
        <v>16</v>
      </c>
      <c r="F8030">
        <v>28202</v>
      </c>
      <c r="G8030">
        <v>35.227486999999897</v>
      </c>
      <c r="H8030">
        <v>-80.840244999999996</v>
      </c>
      <c r="I8030">
        <v>4</v>
      </c>
      <c r="J8030">
        <v>94</v>
      </c>
      <c r="K8030">
        <v>1</v>
      </c>
      <c r="L8030" t="s">
        <v>27236</v>
      </c>
    </row>
    <row r="8031" spans="1:12" x14ac:dyDescent="0.2">
      <c r="A8031" t="s">
        <v>27237</v>
      </c>
      <c r="B8031" t="s">
        <v>27238</v>
      </c>
      <c r="C8031" t="s">
        <v>21052</v>
      </c>
      <c r="D8031" t="s">
        <v>15</v>
      </c>
      <c r="E8031" t="s">
        <v>16</v>
      </c>
      <c r="F8031">
        <v>28031</v>
      </c>
      <c r="G8031">
        <v>35.481643699999999</v>
      </c>
      <c r="H8031">
        <v>-80.876738900000007</v>
      </c>
      <c r="I8031">
        <v>2</v>
      </c>
      <c r="J8031">
        <v>8</v>
      </c>
      <c r="K8031">
        <v>1</v>
      </c>
    </row>
    <row r="8032" spans="1:12" x14ac:dyDescent="0.2">
      <c r="A8032" t="s">
        <v>27239</v>
      </c>
      <c r="B8032" t="s">
        <v>13737</v>
      </c>
      <c r="C8032" t="s">
        <v>27240</v>
      </c>
      <c r="D8032" t="s">
        <v>135</v>
      </c>
      <c r="E8032" t="s">
        <v>16</v>
      </c>
      <c r="F8032">
        <v>28105</v>
      </c>
      <c r="G8032">
        <v>35.138146309600003</v>
      </c>
      <c r="H8032">
        <v>-80.717525617500002</v>
      </c>
      <c r="I8032">
        <v>3</v>
      </c>
      <c r="J8032">
        <v>83</v>
      </c>
      <c r="K8032">
        <v>1</v>
      </c>
      <c r="L8032" t="s">
        <v>27241</v>
      </c>
    </row>
    <row r="8033" spans="1:12" x14ac:dyDescent="0.2">
      <c r="A8033" t="s">
        <v>27242</v>
      </c>
      <c r="B8033" t="s">
        <v>101</v>
      </c>
      <c r="C8033" t="s">
        <v>27243</v>
      </c>
      <c r="D8033" t="s">
        <v>21</v>
      </c>
      <c r="E8033" t="s">
        <v>16</v>
      </c>
      <c r="F8033">
        <v>28269</v>
      </c>
      <c r="G8033">
        <v>35.341997599999999</v>
      </c>
      <c r="H8033">
        <v>-80.769979199999995</v>
      </c>
      <c r="I8033">
        <v>3</v>
      </c>
      <c r="J8033">
        <v>8</v>
      </c>
      <c r="K8033">
        <v>1</v>
      </c>
      <c r="L8033" t="s">
        <v>27244</v>
      </c>
    </row>
    <row r="8034" spans="1:12" x14ac:dyDescent="0.2">
      <c r="A8034" t="s">
        <v>27245</v>
      </c>
      <c r="B8034" t="s">
        <v>27246</v>
      </c>
      <c r="C8034" t="s">
        <v>27247</v>
      </c>
      <c r="D8034" t="s">
        <v>21</v>
      </c>
      <c r="E8034" t="s">
        <v>16</v>
      </c>
      <c r="F8034">
        <v>28262</v>
      </c>
      <c r="G8034">
        <v>35.371650000000002</v>
      </c>
      <c r="H8034">
        <v>-80.736475999999996</v>
      </c>
      <c r="I8034">
        <v>3.5</v>
      </c>
      <c r="J8034">
        <v>13</v>
      </c>
      <c r="K8034">
        <v>0</v>
      </c>
      <c r="L8034" t="s">
        <v>27248</v>
      </c>
    </row>
    <row r="8035" spans="1:12" x14ac:dyDescent="0.2">
      <c r="A8035" t="s">
        <v>27249</v>
      </c>
      <c r="B8035" t="s">
        <v>6152</v>
      </c>
      <c r="C8035" t="s">
        <v>7270</v>
      </c>
      <c r="D8035" t="s">
        <v>21</v>
      </c>
      <c r="E8035" t="s">
        <v>16</v>
      </c>
      <c r="F8035">
        <v>28277</v>
      </c>
      <c r="G8035">
        <v>35.058613000000001</v>
      </c>
      <c r="H8035">
        <v>-80.815392000000003</v>
      </c>
      <c r="I8035">
        <v>3</v>
      </c>
      <c r="J8035">
        <v>33</v>
      </c>
      <c r="K8035">
        <v>1</v>
      </c>
      <c r="L8035" t="s">
        <v>27250</v>
      </c>
    </row>
    <row r="8036" spans="1:12" x14ac:dyDescent="0.2">
      <c r="A8036" t="s">
        <v>27251</v>
      </c>
      <c r="B8036" t="s">
        <v>3204</v>
      </c>
      <c r="C8036" t="s">
        <v>27252</v>
      </c>
      <c r="D8036" t="s">
        <v>30</v>
      </c>
      <c r="E8036" t="s">
        <v>16</v>
      </c>
      <c r="F8036">
        <v>28054</v>
      </c>
      <c r="G8036">
        <v>35.275259300000002</v>
      </c>
      <c r="H8036">
        <v>-81.134517000000002</v>
      </c>
      <c r="I8036">
        <v>3.5</v>
      </c>
      <c r="J8036">
        <v>3</v>
      </c>
      <c r="K8036">
        <v>1</v>
      </c>
      <c r="L8036" t="s">
        <v>3212</v>
      </c>
    </row>
    <row r="8037" spans="1:12" x14ac:dyDescent="0.2">
      <c r="A8037" t="s">
        <v>27253</v>
      </c>
      <c r="B8037" t="s">
        <v>27254</v>
      </c>
      <c r="C8037" t="s">
        <v>27255</v>
      </c>
      <c r="D8037" t="s">
        <v>21</v>
      </c>
      <c r="E8037" t="s">
        <v>16</v>
      </c>
      <c r="F8037">
        <v>28223</v>
      </c>
      <c r="G8037">
        <v>35.3085239758</v>
      </c>
      <c r="H8037">
        <v>-80.733976364100002</v>
      </c>
      <c r="I8037">
        <v>4</v>
      </c>
      <c r="J8037">
        <v>6</v>
      </c>
      <c r="K8037">
        <v>1</v>
      </c>
      <c r="L8037" t="s">
        <v>188</v>
      </c>
    </row>
    <row r="8038" spans="1:12" x14ac:dyDescent="0.2">
      <c r="A8038" t="s">
        <v>27256</v>
      </c>
      <c r="B8038" t="s">
        <v>27257</v>
      </c>
      <c r="C8038" t="s">
        <v>27258</v>
      </c>
      <c r="D8038" t="s">
        <v>21</v>
      </c>
      <c r="E8038" t="s">
        <v>16</v>
      </c>
      <c r="F8038">
        <v>28217</v>
      </c>
      <c r="G8038">
        <v>35.199474100000003</v>
      </c>
      <c r="H8038">
        <v>-80.883177399999994</v>
      </c>
      <c r="I8038">
        <v>2</v>
      </c>
      <c r="J8038">
        <v>3</v>
      </c>
      <c r="K8038">
        <v>1</v>
      </c>
      <c r="L8038" t="s">
        <v>27259</v>
      </c>
    </row>
    <row r="8039" spans="1:12" x14ac:dyDescent="0.2">
      <c r="A8039" t="s">
        <v>27260</v>
      </c>
      <c r="B8039" t="s">
        <v>27261</v>
      </c>
      <c r="C8039" t="s">
        <v>27262</v>
      </c>
      <c r="D8039" t="s">
        <v>21</v>
      </c>
      <c r="E8039" t="s">
        <v>16</v>
      </c>
      <c r="F8039">
        <v>28216</v>
      </c>
      <c r="G8039">
        <v>35.344645999999997</v>
      </c>
      <c r="H8039">
        <v>-80.886246200000002</v>
      </c>
      <c r="I8039">
        <v>4</v>
      </c>
      <c r="J8039">
        <v>58</v>
      </c>
      <c r="K8039">
        <v>1</v>
      </c>
      <c r="L8039" t="s">
        <v>27263</v>
      </c>
    </row>
    <row r="8040" spans="1:12" x14ac:dyDescent="0.2">
      <c r="A8040" t="s">
        <v>27264</v>
      </c>
      <c r="B8040" t="s">
        <v>27265</v>
      </c>
      <c r="C8040" t="s">
        <v>6926</v>
      </c>
      <c r="D8040" t="s">
        <v>21</v>
      </c>
      <c r="E8040" t="s">
        <v>16</v>
      </c>
      <c r="F8040">
        <v>28204</v>
      </c>
      <c r="G8040">
        <v>35.205629999999999</v>
      </c>
      <c r="H8040">
        <v>-80.838557399999999</v>
      </c>
      <c r="I8040">
        <v>3.5</v>
      </c>
      <c r="J8040">
        <v>3</v>
      </c>
      <c r="K8040">
        <v>1</v>
      </c>
      <c r="L8040" t="s">
        <v>248</v>
      </c>
    </row>
    <row r="8041" spans="1:12" x14ac:dyDescent="0.2">
      <c r="A8041" t="s">
        <v>27266</v>
      </c>
      <c r="B8041" t="s">
        <v>27267</v>
      </c>
      <c r="C8041" t="s">
        <v>27268</v>
      </c>
      <c r="D8041" t="s">
        <v>30</v>
      </c>
      <c r="E8041" t="s">
        <v>16</v>
      </c>
      <c r="F8041">
        <v>28054</v>
      </c>
      <c r="G8041">
        <v>35.233614799999998</v>
      </c>
      <c r="H8041">
        <v>-81.129058700000002</v>
      </c>
      <c r="I8041">
        <v>3</v>
      </c>
      <c r="J8041">
        <v>3</v>
      </c>
      <c r="K8041">
        <v>1</v>
      </c>
      <c r="L8041" t="s">
        <v>119</v>
      </c>
    </row>
    <row r="8042" spans="1:12" x14ac:dyDescent="0.2">
      <c r="A8042" t="s">
        <v>27269</v>
      </c>
      <c r="B8042" t="s">
        <v>3088</v>
      </c>
      <c r="C8042" t="s">
        <v>27270</v>
      </c>
      <c r="D8042" t="s">
        <v>21</v>
      </c>
      <c r="E8042" t="s">
        <v>16</v>
      </c>
      <c r="F8042">
        <v>28277</v>
      </c>
      <c r="G8042">
        <v>35.034664499999998</v>
      </c>
      <c r="H8042">
        <v>-80.805724999999995</v>
      </c>
      <c r="I8042">
        <v>4</v>
      </c>
      <c r="J8042">
        <v>37</v>
      </c>
      <c r="K8042">
        <v>1</v>
      </c>
      <c r="L8042" t="s">
        <v>4634</v>
      </c>
    </row>
    <row r="8043" spans="1:12" x14ac:dyDescent="0.2">
      <c r="A8043" t="s">
        <v>27271</v>
      </c>
      <c r="B8043" t="s">
        <v>27272</v>
      </c>
      <c r="C8043" t="s">
        <v>10903</v>
      </c>
      <c r="D8043" t="s">
        <v>21</v>
      </c>
      <c r="E8043" t="s">
        <v>16</v>
      </c>
      <c r="F8043">
        <v>28217</v>
      </c>
      <c r="G8043">
        <v>35.146701299999997</v>
      </c>
      <c r="H8043">
        <v>-80.895678399999994</v>
      </c>
      <c r="I8043">
        <v>4</v>
      </c>
      <c r="J8043">
        <v>47</v>
      </c>
      <c r="K8043">
        <v>1</v>
      </c>
      <c r="L8043" t="s">
        <v>27273</v>
      </c>
    </row>
    <row r="8044" spans="1:12" x14ac:dyDescent="0.2">
      <c r="A8044" t="s">
        <v>27274</v>
      </c>
      <c r="B8044" t="s">
        <v>14786</v>
      </c>
      <c r="C8044" t="s">
        <v>1183</v>
      </c>
      <c r="D8044" t="s">
        <v>21</v>
      </c>
      <c r="E8044" t="s">
        <v>16</v>
      </c>
      <c r="F8044">
        <v>28226</v>
      </c>
      <c r="G8044">
        <v>35.0879385</v>
      </c>
      <c r="H8044">
        <v>-80.863220299999995</v>
      </c>
      <c r="I8044">
        <v>3</v>
      </c>
      <c r="J8044">
        <v>8</v>
      </c>
      <c r="K8044">
        <v>1</v>
      </c>
      <c r="L8044" t="s">
        <v>1173</v>
      </c>
    </row>
    <row r="8045" spans="1:12" x14ac:dyDescent="0.2">
      <c r="A8045" t="s">
        <v>27275</v>
      </c>
      <c r="B8045" t="s">
        <v>459</v>
      </c>
      <c r="C8045" t="s">
        <v>12666</v>
      </c>
      <c r="D8045" t="s">
        <v>21</v>
      </c>
      <c r="E8045" t="s">
        <v>16</v>
      </c>
      <c r="F8045">
        <v>28262</v>
      </c>
      <c r="G8045">
        <v>35.295430000000003</v>
      </c>
      <c r="H8045">
        <v>-80.755210000000005</v>
      </c>
      <c r="I8045">
        <v>1.5</v>
      </c>
      <c r="J8045">
        <v>31</v>
      </c>
      <c r="K8045">
        <v>1</v>
      </c>
      <c r="L8045" t="s">
        <v>461</v>
      </c>
    </row>
    <row r="8046" spans="1:12" x14ac:dyDescent="0.2">
      <c r="A8046" t="s">
        <v>27276</v>
      </c>
      <c r="B8046" t="s">
        <v>1386</v>
      </c>
      <c r="C8046" t="s">
        <v>27277</v>
      </c>
      <c r="D8046" t="s">
        <v>21</v>
      </c>
      <c r="E8046" t="s">
        <v>16</v>
      </c>
      <c r="F8046">
        <v>28262</v>
      </c>
      <c r="G8046">
        <v>35.308704300000002</v>
      </c>
      <c r="H8046">
        <v>-80.755472100000006</v>
      </c>
      <c r="I8046">
        <v>2.5</v>
      </c>
      <c r="J8046">
        <v>83</v>
      </c>
      <c r="K8046">
        <v>1</v>
      </c>
      <c r="L8046" t="s">
        <v>27278</v>
      </c>
    </row>
    <row r="8047" spans="1:12" x14ac:dyDescent="0.2">
      <c r="A8047" t="s">
        <v>27279</v>
      </c>
      <c r="B8047" t="s">
        <v>27280</v>
      </c>
      <c r="C8047" t="s">
        <v>27281</v>
      </c>
      <c r="D8047" t="s">
        <v>21</v>
      </c>
      <c r="E8047" t="s">
        <v>16</v>
      </c>
      <c r="F8047">
        <v>28273</v>
      </c>
      <c r="G8047">
        <v>35.132365800000002</v>
      </c>
      <c r="H8047">
        <v>-80.910170399999998</v>
      </c>
      <c r="I8047">
        <v>5</v>
      </c>
      <c r="J8047">
        <v>3</v>
      </c>
      <c r="K8047">
        <v>1</v>
      </c>
      <c r="L8047" t="s">
        <v>27282</v>
      </c>
    </row>
    <row r="8048" spans="1:12" x14ac:dyDescent="0.2">
      <c r="A8048" t="s">
        <v>27283</v>
      </c>
      <c r="B8048" t="s">
        <v>3040</v>
      </c>
      <c r="C8048" t="s">
        <v>27284</v>
      </c>
      <c r="D8048" t="s">
        <v>21</v>
      </c>
      <c r="E8048" t="s">
        <v>16</v>
      </c>
      <c r="F8048">
        <v>28202</v>
      </c>
      <c r="G8048">
        <v>35.221108999999998</v>
      </c>
      <c r="H8048">
        <v>-80.850537000000003</v>
      </c>
      <c r="I8048">
        <v>4</v>
      </c>
      <c r="J8048">
        <v>139</v>
      </c>
      <c r="K8048">
        <v>1</v>
      </c>
      <c r="L8048" t="s">
        <v>27285</v>
      </c>
    </row>
    <row r="8049" spans="1:12" x14ac:dyDescent="0.2">
      <c r="A8049" t="s">
        <v>27286</v>
      </c>
      <c r="B8049" t="s">
        <v>27287</v>
      </c>
      <c r="C8049" t="s">
        <v>27288</v>
      </c>
      <c r="D8049" t="s">
        <v>21</v>
      </c>
      <c r="E8049" t="s">
        <v>16</v>
      </c>
      <c r="F8049">
        <v>28203</v>
      </c>
      <c r="G8049">
        <v>35.198534751899999</v>
      </c>
      <c r="H8049">
        <v>-80.841307599999993</v>
      </c>
      <c r="I8049">
        <v>5</v>
      </c>
      <c r="J8049">
        <v>3</v>
      </c>
      <c r="K8049">
        <v>0</v>
      </c>
      <c r="L8049" t="s">
        <v>27289</v>
      </c>
    </row>
    <row r="8050" spans="1:12" x14ac:dyDescent="0.2">
      <c r="A8050" t="s">
        <v>27290</v>
      </c>
      <c r="B8050" t="s">
        <v>27291</v>
      </c>
      <c r="C8050" t="s">
        <v>27292</v>
      </c>
      <c r="D8050" t="s">
        <v>588</v>
      </c>
      <c r="E8050" t="s">
        <v>16</v>
      </c>
      <c r="F8050">
        <v>28110</v>
      </c>
      <c r="G8050">
        <v>35.051485499999998</v>
      </c>
      <c r="H8050">
        <v>-80.615606499999998</v>
      </c>
      <c r="I8050">
        <v>3</v>
      </c>
      <c r="J8050">
        <v>16</v>
      </c>
      <c r="K8050">
        <v>1</v>
      </c>
      <c r="L8050" t="s">
        <v>26047</v>
      </c>
    </row>
    <row r="8051" spans="1:12" x14ac:dyDescent="0.2">
      <c r="A8051" t="s">
        <v>27293</v>
      </c>
      <c r="B8051" t="s">
        <v>27294</v>
      </c>
      <c r="C8051" t="s">
        <v>27295</v>
      </c>
      <c r="D8051" t="s">
        <v>21</v>
      </c>
      <c r="E8051" t="s">
        <v>16</v>
      </c>
      <c r="F8051">
        <v>28214</v>
      </c>
      <c r="G8051">
        <v>35.334077899999997</v>
      </c>
      <c r="H8051">
        <v>-80.960295599999995</v>
      </c>
      <c r="I8051">
        <v>3</v>
      </c>
      <c r="J8051">
        <v>4</v>
      </c>
      <c r="K8051">
        <v>1</v>
      </c>
      <c r="L8051" t="s">
        <v>7079</v>
      </c>
    </row>
    <row r="8052" spans="1:12" x14ac:dyDescent="0.2">
      <c r="A8052" t="s">
        <v>27296</v>
      </c>
      <c r="B8052" t="s">
        <v>27297</v>
      </c>
      <c r="D8052" t="s">
        <v>21</v>
      </c>
      <c r="E8052" t="s">
        <v>16</v>
      </c>
      <c r="F8052">
        <v>28202</v>
      </c>
      <c r="G8052">
        <v>35.232678100000001</v>
      </c>
      <c r="H8052">
        <v>-80.846082199999998</v>
      </c>
      <c r="I8052">
        <v>4.5</v>
      </c>
      <c r="J8052">
        <v>175</v>
      </c>
      <c r="K8052">
        <v>1</v>
      </c>
      <c r="L8052" t="s">
        <v>27298</v>
      </c>
    </row>
    <row r="8053" spans="1:12" x14ac:dyDescent="0.2">
      <c r="A8053" t="s">
        <v>27299</v>
      </c>
      <c r="B8053" t="s">
        <v>27300</v>
      </c>
      <c r="C8053" t="s">
        <v>27301</v>
      </c>
      <c r="D8053" t="s">
        <v>21</v>
      </c>
      <c r="E8053" t="s">
        <v>16</v>
      </c>
      <c r="F8053">
        <v>28273</v>
      </c>
      <c r="G8053">
        <v>35.122709299999997</v>
      </c>
      <c r="H8053">
        <v>-80.921642000000006</v>
      </c>
      <c r="I8053">
        <v>4</v>
      </c>
      <c r="J8053">
        <v>16</v>
      </c>
      <c r="K8053">
        <v>1</v>
      </c>
      <c r="L8053" t="s">
        <v>27302</v>
      </c>
    </row>
    <row r="8054" spans="1:12" x14ac:dyDescent="0.2">
      <c r="A8054" t="s">
        <v>27303</v>
      </c>
      <c r="B8054" t="s">
        <v>27304</v>
      </c>
      <c r="C8054" t="s">
        <v>27305</v>
      </c>
      <c r="D8054" t="s">
        <v>21</v>
      </c>
      <c r="E8054" t="s">
        <v>16</v>
      </c>
      <c r="F8054">
        <v>28203</v>
      </c>
      <c r="G8054">
        <v>35.222217800000003</v>
      </c>
      <c r="H8054">
        <v>-80.854190500000001</v>
      </c>
      <c r="I8054">
        <v>3.5</v>
      </c>
      <c r="J8054">
        <v>3</v>
      </c>
      <c r="K8054">
        <v>1</v>
      </c>
      <c r="L8054" t="s">
        <v>27306</v>
      </c>
    </row>
    <row r="8055" spans="1:12" x14ac:dyDescent="0.2">
      <c r="A8055" t="s">
        <v>27307</v>
      </c>
      <c r="B8055" t="s">
        <v>27308</v>
      </c>
      <c r="C8055" t="s">
        <v>27309</v>
      </c>
      <c r="D8055" t="s">
        <v>239</v>
      </c>
      <c r="E8055" t="s">
        <v>16</v>
      </c>
      <c r="F8055">
        <v>28173</v>
      </c>
      <c r="G8055">
        <v>34.921963599999998</v>
      </c>
      <c r="H8055">
        <v>-80.750823199999999</v>
      </c>
      <c r="I8055">
        <v>4.5</v>
      </c>
      <c r="J8055">
        <v>6</v>
      </c>
      <c r="K8055">
        <v>1</v>
      </c>
      <c r="L8055" t="s">
        <v>2069</v>
      </c>
    </row>
    <row r="8056" spans="1:12" x14ac:dyDescent="0.2">
      <c r="A8056" t="s">
        <v>27310</v>
      </c>
      <c r="B8056" t="s">
        <v>27311</v>
      </c>
      <c r="C8056" t="s">
        <v>27312</v>
      </c>
      <c r="D8056" t="s">
        <v>1239</v>
      </c>
      <c r="E8056" t="s">
        <v>16</v>
      </c>
      <c r="F8056">
        <v>28107</v>
      </c>
      <c r="G8056">
        <v>35.248350899999998</v>
      </c>
      <c r="H8056">
        <v>-80.583269299999998</v>
      </c>
      <c r="I8056">
        <v>5</v>
      </c>
      <c r="J8056">
        <v>3</v>
      </c>
      <c r="K8056">
        <v>1</v>
      </c>
      <c r="L8056" t="s">
        <v>27313</v>
      </c>
    </row>
    <row r="8057" spans="1:12" x14ac:dyDescent="0.2">
      <c r="A8057" t="s">
        <v>27314</v>
      </c>
      <c r="B8057" t="s">
        <v>27315</v>
      </c>
      <c r="C8057" t="s">
        <v>27316</v>
      </c>
      <c r="D8057" t="s">
        <v>39</v>
      </c>
      <c r="E8057" t="s">
        <v>16</v>
      </c>
      <c r="F8057">
        <v>28027</v>
      </c>
      <c r="G8057">
        <v>35.368050400000001</v>
      </c>
      <c r="H8057">
        <v>-80.721749700000004</v>
      </c>
      <c r="I8057">
        <v>3</v>
      </c>
      <c r="J8057">
        <v>11</v>
      </c>
      <c r="K8057">
        <v>1</v>
      </c>
      <c r="L8057" t="s">
        <v>27317</v>
      </c>
    </row>
    <row r="8058" spans="1:12" x14ac:dyDescent="0.2">
      <c r="A8058" t="s">
        <v>27318</v>
      </c>
      <c r="B8058" t="s">
        <v>8371</v>
      </c>
      <c r="C8058" t="s">
        <v>27319</v>
      </c>
      <c r="D8058" t="s">
        <v>21</v>
      </c>
      <c r="E8058" t="s">
        <v>16</v>
      </c>
      <c r="F8058">
        <v>28211</v>
      </c>
      <c r="G8058">
        <v>35.190651926000001</v>
      </c>
      <c r="H8058">
        <v>-80.797715993400004</v>
      </c>
      <c r="I8058">
        <v>2.5</v>
      </c>
      <c r="J8058">
        <v>9</v>
      </c>
      <c r="K8058">
        <v>1</v>
      </c>
      <c r="L8058" t="s">
        <v>27320</v>
      </c>
    </row>
    <row r="8059" spans="1:12" x14ac:dyDescent="0.2">
      <c r="A8059" t="s">
        <v>27321</v>
      </c>
      <c r="B8059" t="s">
        <v>27322</v>
      </c>
      <c r="C8059" t="s">
        <v>27323</v>
      </c>
      <c r="D8059" t="s">
        <v>21</v>
      </c>
      <c r="E8059" t="s">
        <v>16</v>
      </c>
      <c r="F8059">
        <v>28202</v>
      </c>
      <c r="G8059">
        <v>35.2296385</v>
      </c>
      <c r="H8059">
        <v>-80.840243999999998</v>
      </c>
      <c r="I8059">
        <v>5</v>
      </c>
      <c r="J8059">
        <v>3</v>
      </c>
      <c r="K8059">
        <v>1</v>
      </c>
      <c r="L8059" t="s">
        <v>569</v>
      </c>
    </row>
    <row r="8060" spans="1:12" x14ac:dyDescent="0.2">
      <c r="A8060" t="s">
        <v>27324</v>
      </c>
      <c r="B8060" t="s">
        <v>27325</v>
      </c>
      <c r="C8060" t="s">
        <v>27326</v>
      </c>
      <c r="D8060" t="s">
        <v>359</v>
      </c>
      <c r="E8060" t="s">
        <v>16</v>
      </c>
      <c r="F8060">
        <v>28036</v>
      </c>
      <c r="G8060">
        <v>35.501120700000001</v>
      </c>
      <c r="H8060">
        <v>-80.860913699999998</v>
      </c>
      <c r="I8060">
        <v>3.5</v>
      </c>
      <c r="J8060">
        <v>3</v>
      </c>
      <c r="K8060">
        <v>1</v>
      </c>
      <c r="L8060" t="s">
        <v>27327</v>
      </c>
    </row>
    <row r="8061" spans="1:12" x14ac:dyDescent="0.2">
      <c r="A8061" t="s">
        <v>27328</v>
      </c>
      <c r="B8061" t="s">
        <v>27329</v>
      </c>
      <c r="C8061" t="s">
        <v>27330</v>
      </c>
      <c r="D8061" t="s">
        <v>21</v>
      </c>
      <c r="E8061" t="s">
        <v>16</v>
      </c>
      <c r="F8061">
        <v>28277</v>
      </c>
      <c r="G8061">
        <v>35.096493481700001</v>
      </c>
      <c r="H8061">
        <v>-80.778530861299998</v>
      </c>
      <c r="I8061">
        <v>4</v>
      </c>
      <c r="J8061">
        <v>8</v>
      </c>
      <c r="K8061">
        <v>1</v>
      </c>
      <c r="L8061" t="s">
        <v>27331</v>
      </c>
    </row>
    <row r="8062" spans="1:12" x14ac:dyDescent="0.2">
      <c r="A8062" t="s">
        <v>27332</v>
      </c>
      <c r="B8062" t="s">
        <v>27333</v>
      </c>
      <c r="C8062" t="s">
        <v>5433</v>
      </c>
      <c r="D8062" t="s">
        <v>359</v>
      </c>
      <c r="E8062" t="s">
        <v>16</v>
      </c>
      <c r="F8062">
        <v>28036</v>
      </c>
      <c r="G8062">
        <v>35.442540999999999</v>
      </c>
      <c r="H8062">
        <v>-80.762022999999999</v>
      </c>
      <c r="I8062">
        <v>3.5</v>
      </c>
      <c r="J8062">
        <v>15</v>
      </c>
      <c r="K8062">
        <v>1</v>
      </c>
      <c r="L8062" t="s">
        <v>264</v>
      </c>
    </row>
    <row r="8063" spans="1:12" x14ac:dyDescent="0.2">
      <c r="A8063" t="s">
        <v>27334</v>
      </c>
      <c r="B8063" t="s">
        <v>27335</v>
      </c>
      <c r="C8063" t="s">
        <v>27336</v>
      </c>
      <c r="D8063" t="s">
        <v>21</v>
      </c>
      <c r="E8063" t="s">
        <v>16</v>
      </c>
      <c r="F8063">
        <v>28214</v>
      </c>
      <c r="G8063">
        <v>35.274272600000003</v>
      </c>
      <c r="H8063">
        <v>-80.938139800000002</v>
      </c>
      <c r="I8063">
        <v>2.5</v>
      </c>
      <c r="J8063">
        <v>6</v>
      </c>
      <c r="K8063">
        <v>1</v>
      </c>
      <c r="L8063" t="s">
        <v>27337</v>
      </c>
    </row>
    <row r="8064" spans="1:12" x14ac:dyDescent="0.2">
      <c r="A8064" t="s">
        <v>27338</v>
      </c>
      <c r="B8064" t="s">
        <v>27339</v>
      </c>
      <c r="C8064" t="s">
        <v>27340</v>
      </c>
      <c r="D8064" t="s">
        <v>21</v>
      </c>
      <c r="E8064" t="s">
        <v>16</v>
      </c>
      <c r="F8064">
        <v>28209</v>
      </c>
      <c r="G8064">
        <v>35.174640699999998</v>
      </c>
      <c r="H8064">
        <v>-80.838968199999997</v>
      </c>
      <c r="I8064">
        <v>3</v>
      </c>
      <c r="J8064">
        <v>118</v>
      </c>
      <c r="K8064">
        <v>1</v>
      </c>
      <c r="L8064" t="s">
        <v>27341</v>
      </c>
    </row>
    <row r="8065" spans="1:12" x14ac:dyDescent="0.2">
      <c r="A8065" t="s">
        <v>27342</v>
      </c>
      <c r="B8065" t="s">
        <v>27343</v>
      </c>
      <c r="C8065" t="s">
        <v>27344</v>
      </c>
      <c r="D8065" t="s">
        <v>135</v>
      </c>
      <c r="E8065" t="s">
        <v>16</v>
      </c>
      <c r="F8065">
        <v>28104</v>
      </c>
      <c r="G8065">
        <v>35.023426399999998</v>
      </c>
      <c r="H8065">
        <v>-80.760876100000004</v>
      </c>
      <c r="I8065">
        <v>4</v>
      </c>
      <c r="J8065">
        <v>22</v>
      </c>
      <c r="K8065">
        <v>1</v>
      </c>
      <c r="L8065" t="s">
        <v>27345</v>
      </c>
    </row>
    <row r="8066" spans="1:12" x14ac:dyDescent="0.2">
      <c r="A8066" t="s">
        <v>27346</v>
      </c>
      <c r="B8066" t="s">
        <v>8371</v>
      </c>
      <c r="C8066" t="s">
        <v>27347</v>
      </c>
      <c r="D8066" t="s">
        <v>30</v>
      </c>
      <c r="E8066" t="s">
        <v>16</v>
      </c>
      <c r="F8066">
        <v>28054</v>
      </c>
      <c r="G8066">
        <v>35.243804401200002</v>
      </c>
      <c r="H8066">
        <v>-81.133911166800004</v>
      </c>
      <c r="I8066">
        <v>1</v>
      </c>
      <c r="J8066">
        <v>5</v>
      </c>
      <c r="K8066">
        <v>1</v>
      </c>
      <c r="L8066" t="s">
        <v>27348</v>
      </c>
    </row>
    <row r="8067" spans="1:12" x14ac:dyDescent="0.2">
      <c r="A8067" t="s">
        <v>27349</v>
      </c>
      <c r="B8067" t="s">
        <v>45</v>
      </c>
      <c r="C8067" t="s">
        <v>27350</v>
      </c>
      <c r="D8067" t="s">
        <v>21</v>
      </c>
      <c r="E8067" t="s">
        <v>16</v>
      </c>
      <c r="F8067">
        <v>28210</v>
      </c>
      <c r="G8067">
        <v>35.147734999999997</v>
      </c>
      <c r="H8067">
        <v>-80.830879999999993</v>
      </c>
      <c r="I8067">
        <v>2.5</v>
      </c>
      <c r="J8067">
        <v>12</v>
      </c>
      <c r="K8067">
        <v>1</v>
      </c>
      <c r="L8067" t="s">
        <v>27351</v>
      </c>
    </row>
    <row r="8068" spans="1:12" x14ac:dyDescent="0.2">
      <c r="A8068" t="s">
        <v>27352</v>
      </c>
      <c r="B8068" t="s">
        <v>27353</v>
      </c>
      <c r="C8068" t="s">
        <v>27354</v>
      </c>
      <c r="D8068" t="s">
        <v>21</v>
      </c>
      <c r="E8068" t="s">
        <v>16</v>
      </c>
      <c r="F8068">
        <v>28203</v>
      </c>
      <c r="G8068">
        <v>35.202690699999998</v>
      </c>
      <c r="H8068">
        <v>-80.846103900000003</v>
      </c>
      <c r="I8068">
        <v>5</v>
      </c>
      <c r="J8068">
        <v>3</v>
      </c>
      <c r="K8068">
        <v>1</v>
      </c>
      <c r="L8068" t="s">
        <v>159</v>
      </c>
    </row>
    <row r="8069" spans="1:12" x14ac:dyDescent="0.2">
      <c r="A8069" t="s">
        <v>27355</v>
      </c>
      <c r="B8069" t="s">
        <v>4753</v>
      </c>
      <c r="C8069" t="s">
        <v>27356</v>
      </c>
      <c r="D8069" t="s">
        <v>21</v>
      </c>
      <c r="E8069" t="s">
        <v>16</v>
      </c>
      <c r="F8069">
        <v>28273</v>
      </c>
      <c r="G8069">
        <v>35.103557100000003</v>
      </c>
      <c r="H8069">
        <v>-80.985486499999993</v>
      </c>
      <c r="I8069">
        <v>3.5</v>
      </c>
      <c r="J8069">
        <v>72</v>
      </c>
      <c r="K8069">
        <v>1</v>
      </c>
      <c r="L8069" t="s">
        <v>27357</v>
      </c>
    </row>
    <row r="8070" spans="1:12" x14ac:dyDescent="0.2">
      <c r="A8070" t="s">
        <v>27358</v>
      </c>
      <c r="B8070" t="s">
        <v>5527</v>
      </c>
      <c r="C8070" t="s">
        <v>27359</v>
      </c>
      <c r="D8070" t="s">
        <v>21</v>
      </c>
      <c r="E8070" t="s">
        <v>16</v>
      </c>
      <c r="F8070">
        <v>28205</v>
      </c>
      <c r="G8070">
        <v>35.195872600000001</v>
      </c>
      <c r="H8070">
        <v>-80.768609499999997</v>
      </c>
      <c r="I8070">
        <v>2</v>
      </c>
      <c r="J8070">
        <v>5</v>
      </c>
      <c r="K8070">
        <v>1</v>
      </c>
      <c r="L8070" t="s">
        <v>5759</v>
      </c>
    </row>
    <row r="8071" spans="1:12" x14ac:dyDescent="0.2">
      <c r="A8071" t="s">
        <v>27360</v>
      </c>
      <c r="B8071" t="s">
        <v>27361</v>
      </c>
      <c r="C8071" t="s">
        <v>9144</v>
      </c>
      <c r="D8071" t="s">
        <v>26</v>
      </c>
      <c r="E8071" t="s">
        <v>16</v>
      </c>
      <c r="F8071">
        <v>28078</v>
      </c>
      <c r="G8071">
        <v>35.443352699999998</v>
      </c>
      <c r="H8071">
        <v>-80.863852699999995</v>
      </c>
      <c r="I8071">
        <v>3</v>
      </c>
      <c r="J8071">
        <v>46</v>
      </c>
      <c r="K8071">
        <v>1</v>
      </c>
      <c r="L8071" t="s">
        <v>27362</v>
      </c>
    </row>
    <row r="8072" spans="1:12" x14ac:dyDescent="0.2">
      <c r="A8072" t="s">
        <v>27363</v>
      </c>
      <c r="B8072" t="s">
        <v>27364</v>
      </c>
      <c r="C8072" t="s">
        <v>27365</v>
      </c>
      <c r="D8072" t="s">
        <v>21</v>
      </c>
      <c r="E8072" t="s">
        <v>16</v>
      </c>
      <c r="F8072">
        <v>28203</v>
      </c>
      <c r="G8072">
        <v>35.214206500000003</v>
      </c>
      <c r="H8072">
        <v>-80.857887099999999</v>
      </c>
      <c r="I8072">
        <v>4</v>
      </c>
      <c r="J8072">
        <v>44</v>
      </c>
      <c r="K8072">
        <v>1</v>
      </c>
      <c r="L8072" t="s">
        <v>3152</v>
      </c>
    </row>
    <row r="8073" spans="1:12" x14ac:dyDescent="0.2">
      <c r="A8073" t="s">
        <v>27366</v>
      </c>
      <c r="B8073" t="s">
        <v>27367</v>
      </c>
      <c r="C8073" t="s">
        <v>27368</v>
      </c>
      <c r="D8073" t="s">
        <v>21</v>
      </c>
      <c r="E8073" t="s">
        <v>16</v>
      </c>
      <c r="F8073">
        <v>28205</v>
      </c>
      <c r="G8073">
        <v>35.203937500000002</v>
      </c>
      <c r="H8073">
        <v>-80.791186300000007</v>
      </c>
      <c r="I8073">
        <v>4.5</v>
      </c>
      <c r="J8073">
        <v>35</v>
      </c>
      <c r="K8073">
        <v>1</v>
      </c>
      <c r="L8073" t="s">
        <v>27369</v>
      </c>
    </row>
    <row r="8074" spans="1:12" x14ac:dyDescent="0.2">
      <c r="A8074" t="s">
        <v>27370</v>
      </c>
      <c r="B8074" t="s">
        <v>27371</v>
      </c>
      <c r="C8074" t="s">
        <v>27372</v>
      </c>
      <c r="D8074" t="s">
        <v>21</v>
      </c>
      <c r="E8074" t="s">
        <v>16</v>
      </c>
      <c r="F8074">
        <v>28203</v>
      </c>
      <c r="G8074">
        <v>35.19913167</v>
      </c>
      <c r="H8074">
        <v>-80.841425657299993</v>
      </c>
      <c r="I8074">
        <v>3</v>
      </c>
      <c r="J8074">
        <v>29</v>
      </c>
      <c r="K8074">
        <v>0</v>
      </c>
      <c r="L8074" t="s">
        <v>4209</v>
      </c>
    </row>
    <row r="8075" spans="1:12" x14ac:dyDescent="0.2">
      <c r="A8075" t="s">
        <v>27373</v>
      </c>
      <c r="B8075" t="s">
        <v>27374</v>
      </c>
      <c r="C8075" t="s">
        <v>27375</v>
      </c>
      <c r="D8075" t="s">
        <v>21</v>
      </c>
      <c r="E8075" t="s">
        <v>16</v>
      </c>
      <c r="F8075">
        <v>28273</v>
      </c>
      <c r="G8075">
        <v>35.129599200000001</v>
      </c>
      <c r="H8075">
        <v>-80.875539700000004</v>
      </c>
      <c r="I8075">
        <v>2.5</v>
      </c>
      <c r="J8075">
        <v>3</v>
      </c>
      <c r="K8075">
        <v>1</v>
      </c>
      <c r="L8075" t="s">
        <v>27376</v>
      </c>
    </row>
    <row r="8076" spans="1:12" x14ac:dyDescent="0.2">
      <c r="A8076" t="s">
        <v>27377</v>
      </c>
      <c r="B8076" t="s">
        <v>27378</v>
      </c>
      <c r="C8076" t="s">
        <v>27379</v>
      </c>
      <c r="D8076" t="s">
        <v>26</v>
      </c>
      <c r="E8076" t="s">
        <v>16</v>
      </c>
      <c r="F8076">
        <v>28078</v>
      </c>
      <c r="G8076">
        <v>35.432984168099999</v>
      </c>
      <c r="H8076">
        <v>-80.870705158600003</v>
      </c>
      <c r="I8076">
        <v>4.5</v>
      </c>
      <c r="J8076">
        <v>20</v>
      </c>
      <c r="K8076">
        <v>1</v>
      </c>
      <c r="L8076" t="s">
        <v>10792</v>
      </c>
    </row>
    <row r="8077" spans="1:12" x14ac:dyDescent="0.2">
      <c r="A8077" t="s">
        <v>27380</v>
      </c>
      <c r="B8077" t="s">
        <v>27381</v>
      </c>
      <c r="C8077" t="s">
        <v>27382</v>
      </c>
      <c r="D8077" t="s">
        <v>39</v>
      </c>
      <c r="E8077" t="s">
        <v>16</v>
      </c>
      <c r="F8077">
        <v>28025</v>
      </c>
      <c r="G8077">
        <v>35.415076895299997</v>
      </c>
      <c r="H8077">
        <v>-80.577172748699994</v>
      </c>
      <c r="I8077">
        <v>4.5</v>
      </c>
      <c r="J8077">
        <v>11</v>
      </c>
      <c r="K8077">
        <v>1</v>
      </c>
      <c r="L8077" t="s">
        <v>27383</v>
      </c>
    </row>
    <row r="8078" spans="1:12" x14ac:dyDescent="0.2">
      <c r="A8078" t="s">
        <v>27384</v>
      </c>
      <c r="B8078" t="s">
        <v>27385</v>
      </c>
      <c r="C8078" t="s">
        <v>26123</v>
      </c>
      <c r="D8078" t="s">
        <v>39</v>
      </c>
      <c r="E8078" t="s">
        <v>16</v>
      </c>
      <c r="F8078">
        <v>28027</v>
      </c>
      <c r="G8078">
        <v>35.374182500000003</v>
      </c>
      <c r="H8078">
        <v>-80.7231874</v>
      </c>
      <c r="I8078">
        <v>3</v>
      </c>
      <c r="J8078">
        <v>41</v>
      </c>
      <c r="K8078">
        <v>0</v>
      </c>
      <c r="L8078" t="s">
        <v>515</v>
      </c>
    </row>
    <row r="8079" spans="1:12" x14ac:dyDescent="0.2">
      <c r="A8079" t="s">
        <v>27386</v>
      </c>
      <c r="B8079" t="s">
        <v>27387</v>
      </c>
      <c r="C8079" t="s">
        <v>27388</v>
      </c>
      <c r="D8079" t="s">
        <v>21</v>
      </c>
      <c r="E8079" t="s">
        <v>16</v>
      </c>
      <c r="F8079">
        <v>28202</v>
      </c>
      <c r="G8079">
        <v>35.225275400000001</v>
      </c>
      <c r="H8079">
        <v>-80.842026799999999</v>
      </c>
      <c r="I8079">
        <v>3</v>
      </c>
      <c r="J8079">
        <v>54</v>
      </c>
      <c r="K8079">
        <v>0</v>
      </c>
      <c r="L8079" t="s">
        <v>27389</v>
      </c>
    </row>
    <row r="8080" spans="1:12" x14ac:dyDescent="0.2">
      <c r="A8080" t="s">
        <v>27390</v>
      </c>
      <c r="B8080" t="s">
        <v>27391</v>
      </c>
      <c r="C8080" t="s">
        <v>17056</v>
      </c>
      <c r="D8080" t="s">
        <v>21</v>
      </c>
      <c r="E8080" t="s">
        <v>16</v>
      </c>
      <c r="F8080">
        <v>28277</v>
      </c>
      <c r="G8080">
        <v>35.057172399999999</v>
      </c>
      <c r="H8080">
        <v>-80.832372599999999</v>
      </c>
      <c r="I8080">
        <v>1.5</v>
      </c>
      <c r="J8080">
        <v>8</v>
      </c>
      <c r="K8080">
        <v>1</v>
      </c>
      <c r="L8080" t="s">
        <v>256</v>
      </c>
    </row>
    <row r="8081" spans="1:12" x14ac:dyDescent="0.2">
      <c r="A8081" t="s">
        <v>27392</v>
      </c>
      <c r="B8081" t="s">
        <v>1386</v>
      </c>
      <c r="C8081" t="s">
        <v>27393</v>
      </c>
      <c r="D8081" t="s">
        <v>21</v>
      </c>
      <c r="E8081" t="s">
        <v>16</v>
      </c>
      <c r="F8081">
        <v>28277</v>
      </c>
      <c r="G8081">
        <v>35.095705700000003</v>
      </c>
      <c r="H8081">
        <v>-80.779588000000004</v>
      </c>
      <c r="I8081">
        <v>2.5</v>
      </c>
      <c r="J8081">
        <v>41</v>
      </c>
      <c r="K8081">
        <v>1</v>
      </c>
      <c r="L8081" t="s">
        <v>27394</v>
      </c>
    </row>
    <row r="8082" spans="1:12" x14ac:dyDescent="0.2">
      <c r="A8082" t="s">
        <v>27395</v>
      </c>
      <c r="B8082" t="s">
        <v>27396</v>
      </c>
      <c r="C8082" t="s">
        <v>27397</v>
      </c>
      <c r="D8082" t="s">
        <v>21</v>
      </c>
      <c r="E8082" t="s">
        <v>16</v>
      </c>
      <c r="F8082">
        <v>28226</v>
      </c>
      <c r="G8082">
        <v>35.086273599999998</v>
      </c>
      <c r="H8082">
        <v>-80.837130099999996</v>
      </c>
      <c r="I8082">
        <v>5</v>
      </c>
      <c r="J8082">
        <v>3</v>
      </c>
      <c r="K8082">
        <v>1</v>
      </c>
      <c r="L8082" t="s">
        <v>4655</v>
      </c>
    </row>
    <row r="8083" spans="1:12" x14ac:dyDescent="0.2">
      <c r="A8083" t="s">
        <v>27398</v>
      </c>
      <c r="B8083" t="s">
        <v>27399</v>
      </c>
      <c r="D8083" t="s">
        <v>21</v>
      </c>
      <c r="E8083" t="s">
        <v>16</v>
      </c>
      <c r="F8083">
        <v>28262</v>
      </c>
      <c r="G8083">
        <v>35.330152900000002</v>
      </c>
      <c r="H8083">
        <v>-80.732528700000003</v>
      </c>
      <c r="I8083">
        <v>1</v>
      </c>
      <c r="J8083">
        <v>4</v>
      </c>
      <c r="K8083">
        <v>1</v>
      </c>
      <c r="L8083" t="s">
        <v>1920</v>
      </c>
    </row>
    <row r="8084" spans="1:12" x14ac:dyDescent="0.2">
      <c r="A8084" t="s">
        <v>27400</v>
      </c>
      <c r="B8084" t="s">
        <v>3204</v>
      </c>
      <c r="C8084" t="s">
        <v>27401</v>
      </c>
      <c r="D8084" t="s">
        <v>39</v>
      </c>
      <c r="E8084" t="s">
        <v>16</v>
      </c>
      <c r="F8084">
        <v>28027</v>
      </c>
      <c r="G8084">
        <v>35.367582900000002</v>
      </c>
      <c r="H8084">
        <v>-80.665420800000007</v>
      </c>
      <c r="I8084">
        <v>1</v>
      </c>
      <c r="J8084">
        <v>5</v>
      </c>
      <c r="K8084">
        <v>1</v>
      </c>
      <c r="L8084" t="s">
        <v>3212</v>
      </c>
    </row>
    <row r="8085" spans="1:12" x14ac:dyDescent="0.2">
      <c r="A8085" t="s">
        <v>27402</v>
      </c>
      <c r="B8085" t="s">
        <v>27403</v>
      </c>
      <c r="C8085" t="s">
        <v>20425</v>
      </c>
      <c r="D8085" t="s">
        <v>21</v>
      </c>
      <c r="E8085" t="s">
        <v>16</v>
      </c>
      <c r="F8085">
        <v>28210</v>
      </c>
      <c r="G8085">
        <v>35.147101999999997</v>
      </c>
      <c r="H8085">
        <v>-80.831138199999998</v>
      </c>
      <c r="I8085">
        <v>3.5</v>
      </c>
      <c r="J8085">
        <v>3</v>
      </c>
      <c r="K8085">
        <v>0</v>
      </c>
      <c r="L8085" t="s">
        <v>27404</v>
      </c>
    </row>
    <row r="8086" spans="1:12" x14ac:dyDescent="0.2">
      <c r="A8086" t="s">
        <v>27405</v>
      </c>
      <c r="B8086" t="s">
        <v>27406</v>
      </c>
      <c r="C8086" t="s">
        <v>27407</v>
      </c>
      <c r="D8086" t="s">
        <v>643</v>
      </c>
      <c r="E8086" t="s">
        <v>16</v>
      </c>
      <c r="F8086">
        <v>28079</v>
      </c>
      <c r="G8086">
        <v>35.078687000000002</v>
      </c>
      <c r="H8086">
        <v>-80.653367000000003</v>
      </c>
      <c r="I8086">
        <v>3</v>
      </c>
      <c r="J8086">
        <v>4</v>
      </c>
      <c r="K8086">
        <v>1</v>
      </c>
      <c r="L8086" t="s">
        <v>11824</v>
      </c>
    </row>
    <row r="8087" spans="1:12" x14ac:dyDescent="0.2">
      <c r="A8087" t="e">
        <f>-e7YfGYIbKhfJhRoz7wRgw</f>
        <v>#NAME?</v>
      </c>
      <c r="B8087" t="s">
        <v>27408</v>
      </c>
      <c r="C8087" t="s">
        <v>27409</v>
      </c>
      <c r="D8087" t="s">
        <v>21</v>
      </c>
      <c r="E8087" t="s">
        <v>16</v>
      </c>
      <c r="F8087">
        <v>28217</v>
      </c>
      <c r="G8087">
        <v>35.188287199999998</v>
      </c>
      <c r="H8087">
        <v>-80.879756999999998</v>
      </c>
      <c r="I8087">
        <v>4.5</v>
      </c>
      <c r="J8087">
        <v>31</v>
      </c>
      <c r="K8087">
        <v>1</v>
      </c>
      <c r="L8087" t="s">
        <v>27410</v>
      </c>
    </row>
    <row r="8088" spans="1:12" x14ac:dyDescent="0.2">
      <c r="A8088" t="s">
        <v>27411</v>
      </c>
      <c r="B8088" t="s">
        <v>27412</v>
      </c>
      <c r="C8088" t="s">
        <v>27413</v>
      </c>
      <c r="D8088" t="s">
        <v>21</v>
      </c>
      <c r="E8088" t="s">
        <v>16</v>
      </c>
      <c r="F8088">
        <v>28213</v>
      </c>
      <c r="G8088">
        <v>35.256872999999999</v>
      </c>
      <c r="H8088">
        <v>-80.789660699999999</v>
      </c>
      <c r="I8088">
        <v>3.5</v>
      </c>
      <c r="J8088">
        <v>3</v>
      </c>
      <c r="K8088">
        <v>1</v>
      </c>
      <c r="L8088" t="s">
        <v>6557</v>
      </c>
    </row>
    <row r="8089" spans="1:12" x14ac:dyDescent="0.2">
      <c r="A8089" t="s">
        <v>27414</v>
      </c>
      <c r="B8089" t="s">
        <v>758</v>
      </c>
      <c r="C8089" t="s">
        <v>27415</v>
      </c>
      <c r="D8089" t="s">
        <v>588</v>
      </c>
      <c r="E8089" t="s">
        <v>16</v>
      </c>
      <c r="F8089">
        <v>28110</v>
      </c>
      <c r="G8089">
        <v>35.003319502899998</v>
      </c>
      <c r="H8089">
        <v>-80.555339591099994</v>
      </c>
      <c r="I8089">
        <v>1.5</v>
      </c>
      <c r="J8089">
        <v>6</v>
      </c>
      <c r="K8089">
        <v>1</v>
      </c>
      <c r="L8089" t="s">
        <v>13433</v>
      </c>
    </row>
    <row r="8090" spans="1:12" x14ac:dyDescent="0.2">
      <c r="A8090" t="s">
        <v>27416</v>
      </c>
      <c r="B8090" t="s">
        <v>27417</v>
      </c>
      <c r="C8090" t="s">
        <v>27233</v>
      </c>
      <c r="D8090" t="s">
        <v>21</v>
      </c>
      <c r="E8090" t="s">
        <v>16</v>
      </c>
      <c r="F8090">
        <v>28217</v>
      </c>
      <c r="G8090">
        <v>35.182761999999997</v>
      </c>
      <c r="H8090">
        <v>-80.880108399999997</v>
      </c>
      <c r="I8090">
        <v>4</v>
      </c>
      <c r="J8090">
        <v>12</v>
      </c>
      <c r="K8090">
        <v>1</v>
      </c>
      <c r="L8090" t="s">
        <v>2093</v>
      </c>
    </row>
    <row r="8091" spans="1:12" x14ac:dyDescent="0.2">
      <c r="A8091" t="s">
        <v>27418</v>
      </c>
      <c r="B8091" t="s">
        <v>27419</v>
      </c>
      <c r="D8091" t="s">
        <v>21</v>
      </c>
      <c r="E8091" t="s">
        <v>16</v>
      </c>
      <c r="F8091">
        <v>28202</v>
      </c>
      <c r="G8091">
        <v>35.232678100000001</v>
      </c>
      <c r="H8091">
        <v>-80.846082199999998</v>
      </c>
      <c r="I8091">
        <v>3.5</v>
      </c>
      <c r="J8091">
        <v>14</v>
      </c>
      <c r="K8091">
        <v>1</v>
      </c>
      <c r="L8091" t="s">
        <v>26892</v>
      </c>
    </row>
    <row r="8092" spans="1:12" x14ac:dyDescent="0.2">
      <c r="A8092" t="s">
        <v>27420</v>
      </c>
      <c r="B8092" t="s">
        <v>9465</v>
      </c>
      <c r="C8092" t="s">
        <v>27421</v>
      </c>
      <c r="D8092" t="s">
        <v>21</v>
      </c>
      <c r="E8092" t="s">
        <v>16</v>
      </c>
      <c r="F8092">
        <v>28273</v>
      </c>
      <c r="G8092">
        <v>35.151797299999998</v>
      </c>
      <c r="H8092">
        <v>-80.9507926</v>
      </c>
      <c r="I8092">
        <v>2.5</v>
      </c>
      <c r="J8092">
        <v>10</v>
      </c>
      <c r="K8092">
        <v>0</v>
      </c>
      <c r="L8092" t="s">
        <v>19565</v>
      </c>
    </row>
    <row r="8093" spans="1:12" x14ac:dyDescent="0.2">
      <c r="A8093" t="s">
        <v>27422</v>
      </c>
      <c r="B8093" t="s">
        <v>27423</v>
      </c>
      <c r="C8093" t="s">
        <v>27424</v>
      </c>
      <c r="D8093" t="s">
        <v>21</v>
      </c>
      <c r="E8093" t="s">
        <v>16</v>
      </c>
      <c r="F8093">
        <v>28202</v>
      </c>
      <c r="G8093">
        <v>35.234669599999997</v>
      </c>
      <c r="H8093">
        <v>-80.851011999999997</v>
      </c>
      <c r="I8093">
        <v>4.5</v>
      </c>
      <c r="J8093">
        <v>21</v>
      </c>
      <c r="K8093">
        <v>1</v>
      </c>
      <c r="L8093" t="s">
        <v>27425</v>
      </c>
    </row>
    <row r="8094" spans="1:12" x14ac:dyDescent="0.2">
      <c r="A8094" t="s">
        <v>27426</v>
      </c>
      <c r="B8094" t="s">
        <v>27427</v>
      </c>
      <c r="C8094" t="s">
        <v>27428</v>
      </c>
      <c r="D8094" t="s">
        <v>21</v>
      </c>
      <c r="E8094" t="s">
        <v>16</v>
      </c>
      <c r="F8094">
        <v>28203</v>
      </c>
      <c r="G8094">
        <v>35.216754100000003</v>
      </c>
      <c r="H8094">
        <v>-80.856676399999998</v>
      </c>
      <c r="I8094">
        <v>4.5</v>
      </c>
      <c r="J8094">
        <v>15</v>
      </c>
      <c r="K8094">
        <v>1</v>
      </c>
      <c r="L8094" t="s">
        <v>27429</v>
      </c>
    </row>
    <row r="8095" spans="1:12" x14ac:dyDescent="0.2">
      <c r="A8095" t="s">
        <v>27430</v>
      </c>
      <c r="B8095" t="s">
        <v>27431</v>
      </c>
      <c r="C8095" t="s">
        <v>27432</v>
      </c>
      <c r="D8095" t="s">
        <v>21</v>
      </c>
      <c r="E8095" t="s">
        <v>16</v>
      </c>
      <c r="F8095">
        <v>28227</v>
      </c>
      <c r="G8095">
        <v>35.209825600000002</v>
      </c>
      <c r="H8095">
        <v>-80.675230999999997</v>
      </c>
      <c r="I8095">
        <v>4.5</v>
      </c>
      <c r="J8095">
        <v>6</v>
      </c>
      <c r="K8095">
        <v>1</v>
      </c>
      <c r="L8095" t="s">
        <v>7808</v>
      </c>
    </row>
    <row r="8096" spans="1:12" x14ac:dyDescent="0.2">
      <c r="A8096" t="s">
        <v>27433</v>
      </c>
      <c r="B8096" t="s">
        <v>20077</v>
      </c>
      <c r="C8096" t="s">
        <v>27434</v>
      </c>
      <c r="D8096" t="s">
        <v>21</v>
      </c>
      <c r="E8096" t="s">
        <v>16</v>
      </c>
      <c r="F8096">
        <v>28262</v>
      </c>
      <c r="G8096">
        <v>35.289629900000001</v>
      </c>
      <c r="H8096">
        <v>-80.763962300000003</v>
      </c>
      <c r="I8096">
        <v>1.5</v>
      </c>
      <c r="J8096">
        <v>5</v>
      </c>
      <c r="K8096">
        <v>1</v>
      </c>
      <c r="L8096" t="s">
        <v>13133</v>
      </c>
    </row>
    <row r="8097" spans="1:12" x14ac:dyDescent="0.2">
      <c r="A8097" t="s">
        <v>27435</v>
      </c>
      <c r="B8097" t="s">
        <v>27436</v>
      </c>
      <c r="C8097" t="s">
        <v>27437</v>
      </c>
      <c r="D8097" t="s">
        <v>15</v>
      </c>
      <c r="E8097" t="s">
        <v>16</v>
      </c>
      <c r="F8097">
        <v>28031</v>
      </c>
      <c r="G8097">
        <v>35.483019900000002</v>
      </c>
      <c r="H8097">
        <v>-80.860005700000002</v>
      </c>
      <c r="I8097">
        <v>4</v>
      </c>
      <c r="J8097">
        <v>3</v>
      </c>
      <c r="K8097">
        <v>1</v>
      </c>
      <c r="L8097" t="s">
        <v>4759</v>
      </c>
    </row>
    <row r="8098" spans="1:12" x14ac:dyDescent="0.2">
      <c r="A8098" t="s">
        <v>27438</v>
      </c>
      <c r="B8098" t="s">
        <v>27439</v>
      </c>
      <c r="C8098" t="s">
        <v>27440</v>
      </c>
      <c r="D8098" t="s">
        <v>21</v>
      </c>
      <c r="E8098" t="s">
        <v>16</v>
      </c>
      <c r="F8098">
        <v>28227</v>
      </c>
      <c r="G8098">
        <v>35.204559000000003</v>
      </c>
      <c r="H8098">
        <v>-80.717690000000005</v>
      </c>
      <c r="I8098">
        <v>2</v>
      </c>
      <c r="J8098">
        <v>5</v>
      </c>
      <c r="K8098">
        <v>1</v>
      </c>
      <c r="L8098" t="s">
        <v>119</v>
      </c>
    </row>
    <row r="8099" spans="1:12" x14ac:dyDescent="0.2">
      <c r="A8099" t="s">
        <v>27441</v>
      </c>
      <c r="B8099" t="s">
        <v>3474</v>
      </c>
      <c r="C8099" t="s">
        <v>27442</v>
      </c>
      <c r="D8099" t="s">
        <v>15</v>
      </c>
      <c r="E8099" t="s">
        <v>16</v>
      </c>
      <c r="F8099">
        <v>28031</v>
      </c>
      <c r="G8099">
        <v>35.464767299999998</v>
      </c>
      <c r="H8099">
        <v>-80.873083600000001</v>
      </c>
      <c r="I8099">
        <v>5</v>
      </c>
      <c r="J8099">
        <v>3</v>
      </c>
      <c r="K8099">
        <v>1</v>
      </c>
      <c r="L8099" t="s">
        <v>27443</v>
      </c>
    </row>
    <row r="8100" spans="1:12" x14ac:dyDescent="0.2">
      <c r="A8100" t="s">
        <v>27444</v>
      </c>
      <c r="B8100" t="s">
        <v>27445</v>
      </c>
      <c r="C8100" t="s">
        <v>27446</v>
      </c>
      <c r="D8100" t="s">
        <v>21</v>
      </c>
      <c r="E8100" t="s">
        <v>16</v>
      </c>
      <c r="F8100">
        <v>28203</v>
      </c>
      <c r="G8100">
        <v>35.214978899999998</v>
      </c>
      <c r="H8100">
        <v>-80.853315899999998</v>
      </c>
      <c r="I8100">
        <v>3</v>
      </c>
      <c r="J8100">
        <v>26</v>
      </c>
      <c r="K8100">
        <v>1</v>
      </c>
      <c r="L8100" t="s">
        <v>27447</v>
      </c>
    </row>
    <row r="8101" spans="1:12" x14ac:dyDescent="0.2">
      <c r="A8101" t="s">
        <v>27448</v>
      </c>
      <c r="B8101" t="s">
        <v>27449</v>
      </c>
      <c r="C8101" t="s">
        <v>27450</v>
      </c>
      <c r="D8101" t="s">
        <v>21</v>
      </c>
      <c r="E8101" t="s">
        <v>16</v>
      </c>
      <c r="F8101">
        <v>28215</v>
      </c>
      <c r="G8101">
        <v>35.233535000000003</v>
      </c>
      <c r="H8101">
        <v>-80.766542000000001</v>
      </c>
      <c r="I8101">
        <v>3.5</v>
      </c>
      <c r="J8101">
        <v>16</v>
      </c>
      <c r="K8101">
        <v>1</v>
      </c>
      <c r="L8101" t="s">
        <v>27451</v>
      </c>
    </row>
    <row r="8102" spans="1:12" x14ac:dyDescent="0.2">
      <c r="A8102" t="s">
        <v>27452</v>
      </c>
      <c r="B8102" t="s">
        <v>27453</v>
      </c>
      <c r="C8102" t="s">
        <v>27454</v>
      </c>
      <c r="D8102" t="s">
        <v>21</v>
      </c>
      <c r="E8102" t="s">
        <v>16</v>
      </c>
      <c r="F8102">
        <v>28203</v>
      </c>
      <c r="G8102">
        <v>35.209314999999997</v>
      </c>
      <c r="H8102">
        <v>-80.860697999999999</v>
      </c>
      <c r="I8102">
        <v>4.5</v>
      </c>
      <c r="J8102">
        <v>8</v>
      </c>
      <c r="K8102">
        <v>1</v>
      </c>
      <c r="L8102" t="s">
        <v>7106</v>
      </c>
    </row>
    <row r="8103" spans="1:12" x14ac:dyDescent="0.2">
      <c r="A8103" t="s">
        <v>27455</v>
      </c>
      <c r="B8103" t="s">
        <v>27456</v>
      </c>
      <c r="C8103" t="s">
        <v>27457</v>
      </c>
      <c r="D8103" t="s">
        <v>21</v>
      </c>
      <c r="E8103" t="s">
        <v>16</v>
      </c>
      <c r="F8103">
        <v>28215</v>
      </c>
      <c r="G8103">
        <v>35.284022800000002</v>
      </c>
      <c r="H8103">
        <v>-80.667501099999996</v>
      </c>
      <c r="I8103">
        <v>1</v>
      </c>
      <c r="J8103">
        <v>17</v>
      </c>
      <c r="K8103">
        <v>1</v>
      </c>
      <c r="L8103" t="s">
        <v>2713</v>
      </c>
    </row>
    <row r="8104" spans="1:12" x14ac:dyDescent="0.2">
      <c r="A8104" t="s">
        <v>27458</v>
      </c>
      <c r="B8104" t="s">
        <v>27459</v>
      </c>
      <c r="C8104" t="s">
        <v>27460</v>
      </c>
      <c r="D8104" t="s">
        <v>21</v>
      </c>
      <c r="E8104" t="s">
        <v>16</v>
      </c>
      <c r="F8104">
        <v>28226</v>
      </c>
      <c r="G8104">
        <v>35.088229900000002</v>
      </c>
      <c r="H8104">
        <v>-80.845703799999995</v>
      </c>
      <c r="I8104">
        <v>4</v>
      </c>
      <c r="J8104">
        <v>86</v>
      </c>
      <c r="K8104">
        <v>1</v>
      </c>
      <c r="L8104" t="s">
        <v>27461</v>
      </c>
    </row>
    <row r="8105" spans="1:12" x14ac:dyDescent="0.2">
      <c r="A8105" t="s">
        <v>27462</v>
      </c>
      <c r="B8105" t="s">
        <v>27463</v>
      </c>
      <c r="C8105" t="s">
        <v>27464</v>
      </c>
      <c r="D8105" t="s">
        <v>643</v>
      </c>
      <c r="E8105" t="s">
        <v>16</v>
      </c>
      <c r="F8105">
        <v>28079</v>
      </c>
      <c r="G8105">
        <v>35.0689457</v>
      </c>
      <c r="H8105">
        <v>-80.677791900000003</v>
      </c>
      <c r="I8105">
        <v>4</v>
      </c>
      <c r="J8105">
        <v>9</v>
      </c>
      <c r="K8105">
        <v>1</v>
      </c>
      <c r="L8105" t="s">
        <v>27465</v>
      </c>
    </row>
    <row r="8106" spans="1:12" x14ac:dyDescent="0.2">
      <c r="A8106" t="s">
        <v>27466</v>
      </c>
      <c r="B8106" t="s">
        <v>27467</v>
      </c>
      <c r="C8106" t="s">
        <v>27468</v>
      </c>
      <c r="D8106" t="s">
        <v>15</v>
      </c>
      <c r="E8106" t="s">
        <v>16</v>
      </c>
      <c r="F8106">
        <v>28031</v>
      </c>
      <c r="G8106">
        <v>35.449300000000001</v>
      </c>
      <c r="H8106">
        <v>-80.889945999999995</v>
      </c>
      <c r="I8106">
        <v>4</v>
      </c>
      <c r="J8106">
        <v>12</v>
      </c>
      <c r="K8106">
        <v>1</v>
      </c>
      <c r="L8106" t="s">
        <v>27469</v>
      </c>
    </row>
    <row r="8107" spans="1:12" x14ac:dyDescent="0.2">
      <c r="A8107" t="s">
        <v>27470</v>
      </c>
      <c r="B8107" t="s">
        <v>438</v>
      </c>
      <c r="C8107" t="s">
        <v>27471</v>
      </c>
      <c r="D8107" t="s">
        <v>21</v>
      </c>
      <c r="E8107" t="s">
        <v>16</v>
      </c>
      <c r="F8107">
        <v>28202</v>
      </c>
      <c r="G8107">
        <v>35.226862670000003</v>
      </c>
      <c r="H8107">
        <v>-80.843849070000005</v>
      </c>
      <c r="I8107">
        <v>4</v>
      </c>
      <c r="J8107">
        <v>18</v>
      </c>
      <c r="K8107">
        <v>0</v>
      </c>
      <c r="L8107" t="s">
        <v>14823</v>
      </c>
    </row>
    <row r="8108" spans="1:12" x14ac:dyDescent="0.2">
      <c r="A8108" t="s">
        <v>27472</v>
      </c>
      <c r="B8108" t="s">
        <v>27473</v>
      </c>
      <c r="C8108" t="s">
        <v>27474</v>
      </c>
      <c r="D8108" t="s">
        <v>21</v>
      </c>
      <c r="E8108" t="s">
        <v>16</v>
      </c>
      <c r="F8108">
        <v>28204</v>
      </c>
      <c r="G8108">
        <v>35.211511999999999</v>
      </c>
      <c r="H8108">
        <v>-80.817357000000001</v>
      </c>
      <c r="I8108">
        <v>3.5</v>
      </c>
      <c r="J8108">
        <v>3</v>
      </c>
      <c r="K8108">
        <v>1</v>
      </c>
      <c r="L8108" t="s">
        <v>27475</v>
      </c>
    </row>
    <row r="8109" spans="1:12" x14ac:dyDescent="0.2">
      <c r="A8109" t="s">
        <v>27476</v>
      </c>
      <c r="B8109" t="s">
        <v>27477</v>
      </c>
      <c r="C8109" t="s">
        <v>27478</v>
      </c>
      <c r="D8109" t="s">
        <v>21</v>
      </c>
      <c r="E8109" t="s">
        <v>16</v>
      </c>
      <c r="F8109">
        <v>28203</v>
      </c>
      <c r="G8109">
        <v>35.273941299999997</v>
      </c>
      <c r="H8109">
        <v>-80.813418999999996</v>
      </c>
      <c r="I8109">
        <v>2.5</v>
      </c>
      <c r="J8109">
        <v>3</v>
      </c>
      <c r="K8109">
        <v>1</v>
      </c>
      <c r="L8109" t="s">
        <v>666</v>
      </c>
    </row>
    <row r="8110" spans="1:12" x14ac:dyDescent="0.2">
      <c r="A8110" t="s">
        <v>27479</v>
      </c>
      <c r="B8110" t="s">
        <v>27480</v>
      </c>
      <c r="C8110" t="s">
        <v>27481</v>
      </c>
      <c r="D8110" t="s">
        <v>456</v>
      </c>
      <c r="E8110" t="s">
        <v>16</v>
      </c>
      <c r="F8110">
        <v>28012</v>
      </c>
      <c r="G8110">
        <v>35.244079499999998</v>
      </c>
      <c r="H8110">
        <v>-81.014214600000003</v>
      </c>
      <c r="I8110">
        <v>4</v>
      </c>
      <c r="J8110">
        <v>6</v>
      </c>
      <c r="K8110">
        <v>1</v>
      </c>
      <c r="L8110" t="s">
        <v>15415</v>
      </c>
    </row>
    <row r="8111" spans="1:12" x14ac:dyDescent="0.2">
      <c r="A8111" t="s">
        <v>27482</v>
      </c>
      <c r="B8111" t="s">
        <v>25129</v>
      </c>
      <c r="C8111" t="s">
        <v>27483</v>
      </c>
      <c r="D8111" t="s">
        <v>39</v>
      </c>
      <c r="E8111" t="s">
        <v>16</v>
      </c>
      <c r="F8111">
        <v>28027</v>
      </c>
      <c r="G8111">
        <v>35.4103084192</v>
      </c>
      <c r="H8111">
        <v>-80.668583623700002</v>
      </c>
      <c r="I8111">
        <v>4</v>
      </c>
      <c r="J8111">
        <v>9</v>
      </c>
      <c r="K8111">
        <v>1</v>
      </c>
      <c r="L8111" t="s">
        <v>489</v>
      </c>
    </row>
    <row r="8112" spans="1:12" x14ac:dyDescent="0.2">
      <c r="A8112" t="s">
        <v>27484</v>
      </c>
      <c r="B8112" t="s">
        <v>27485</v>
      </c>
      <c r="D8112" t="s">
        <v>601</v>
      </c>
      <c r="E8112" t="s">
        <v>16</v>
      </c>
      <c r="F8112">
        <v>28081</v>
      </c>
      <c r="G8112">
        <v>35.498901600000003</v>
      </c>
      <c r="H8112">
        <v>-80.665984199999997</v>
      </c>
      <c r="I8112">
        <v>3.5</v>
      </c>
      <c r="J8112">
        <v>3</v>
      </c>
      <c r="K8112">
        <v>0</v>
      </c>
      <c r="L8112" t="s">
        <v>27486</v>
      </c>
    </row>
    <row r="8113" spans="1:12" x14ac:dyDescent="0.2">
      <c r="A8113" t="s">
        <v>27487</v>
      </c>
      <c r="B8113" t="s">
        <v>27488</v>
      </c>
      <c r="C8113" t="s">
        <v>27489</v>
      </c>
      <c r="D8113" t="s">
        <v>62</v>
      </c>
      <c r="E8113" t="s">
        <v>16</v>
      </c>
      <c r="F8113">
        <v>28227</v>
      </c>
      <c r="G8113">
        <v>35.179746700000003</v>
      </c>
      <c r="H8113">
        <v>-80.6464134</v>
      </c>
      <c r="I8113">
        <v>4</v>
      </c>
      <c r="J8113">
        <v>4</v>
      </c>
      <c r="K8113">
        <v>1</v>
      </c>
      <c r="L8113" t="s">
        <v>12671</v>
      </c>
    </row>
    <row r="8114" spans="1:12" x14ac:dyDescent="0.2">
      <c r="A8114" t="s">
        <v>27490</v>
      </c>
      <c r="B8114" t="s">
        <v>27223</v>
      </c>
      <c r="C8114" t="s">
        <v>27491</v>
      </c>
      <c r="D8114" t="s">
        <v>21</v>
      </c>
      <c r="E8114" t="s">
        <v>16</v>
      </c>
      <c r="F8114">
        <v>28277</v>
      </c>
      <c r="G8114">
        <v>35.034674199999998</v>
      </c>
      <c r="H8114">
        <v>-80.805724999999995</v>
      </c>
      <c r="I8114">
        <v>4.5</v>
      </c>
      <c r="J8114">
        <v>223</v>
      </c>
      <c r="K8114">
        <v>1</v>
      </c>
      <c r="L8114" t="s">
        <v>27492</v>
      </c>
    </row>
    <row r="8115" spans="1:12" x14ac:dyDescent="0.2">
      <c r="A8115" t="s">
        <v>27493</v>
      </c>
      <c r="B8115" t="s">
        <v>4900</v>
      </c>
      <c r="C8115" t="s">
        <v>27494</v>
      </c>
      <c r="D8115" t="s">
        <v>39</v>
      </c>
      <c r="E8115" t="s">
        <v>16</v>
      </c>
      <c r="F8115">
        <v>28025</v>
      </c>
      <c r="G8115">
        <v>35.426125200000001</v>
      </c>
      <c r="H8115">
        <v>-80.595697900000005</v>
      </c>
      <c r="I8115">
        <v>4</v>
      </c>
      <c r="J8115">
        <v>11</v>
      </c>
      <c r="K8115">
        <v>1</v>
      </c>
      <c r="L8115" t="s">
        <v>27495</v>
      </c>
    </row>
    <row r="8116" spans="1:12" x14ac:dyDescent="0.2">
      <c r="A8116" t="s">
        <v>27496</v>
      </c>
      <c r="B8116" t="s">
        <v>27497</v>
      </c>
      <c r="C8116" t="s">
        <v>27498</v>
      </c>
      <c r="D8116" t="s">
        <v>30</v>
      </c>
      <c r="E8116" t="s">
        <v>16</v>
      </c>
      <c r="F8116">
        <v>28054</v>
      </c>
      <c r="G8116">
        <v>35.2559246</v>
      </c>
      <c r="H8116">
        <v>-81.177370800000006</v>
      </c>
      <c r="I8116">
        <v>4.5</v>
      </c>
      <c r="J8116">
        <v>3</v>
      </c>
      <c r="K8116">
        <v>1</v>
      </c>
      <c r="L8116" t="s">
        <v>27499</v>
      </c>
    </row>
    <row r="8117" spans="1:12" x14ac:dyDescent="0.2">
      <c r="A8117" t="s">
        <v>27500</v>
      </c>
      <c r="B8117" t="s">
        <v>27501</v>
      </c>
      <c r="C8117" t="s">
        <v>27502</v>
      </c>
      <c r="D8117" t="s">
        <v>21</v>
      </c>
      <c r="E8117" t="s">
        <v>16</v>
      </c>
      <c r="F8117">
        <v>28205</v>
      </c>
      <c r="G8117">
        <v>35.2207768456</v>
      </c>
      <c r="H8117">
        <v>-80.816164155999999</v>
      </c>
      <c r="I8117">
        <v>5</v>
      </c>
      <c r="J8117">
        <v>7</v>
      </c>
      <c r="K8117">
        <v>0</v>
      </c>
      <c r="L8117" t="s">
        <v>27503</v>
      </c>
    </row>
    <row r="8118" spans="1:12" x14ac:dyDescent="0.2">
      <c r="A8118" t="s">
        <v>27504</v>
      </c>
      <c r="B8118" t="s">
        <v>6747</v>
      </c>
      <c r="C8118" t="s">
        <v>27505</v>
      </c>
      <c r="D8118" t="s">
        <v>21</v>
      </c>
      <c r="E8118" t="s">
        <v>16</v>
      </c>
      <c r="F8118">
        <v>28217</v>
      </c>
      <c r="G8118">
        <v>35.162540999999997</v>
      </c>
      <c r="H8118">
        <v>-80.875010000000003</v>
      </c>
      <c r="I8118">
        <v>3</v>
      </c>
      <c r="J8118">
        <v>22</v>
      </c>
      <c r="K8118">
        <v>1</v>
      </c>
      <c r="L8118" t="s">
        <v>27506</v>
      </c>
    </row>
    <row r="8119" spans="1:12" x14ac:dyDescent="0.2">
      <c r="A8119" t="s">
        <v>27507</v>
      </c>
      <c r="B8119" t="s">
        <v>1978</v>
      </c>
      <c r="C8119" t="s">
        <v>27508</v>
      </c>
      <c r="D8119" t="s">
        <v>135</v>
      </c>
      <c r="E8119" t="s">
        <v>16</v>
      </c>
      <c r="F8119">
        <v>28104</v>
      </c>
      <c r="G8119">
        <v>35.141248400000002</v>
      </c>
      <c r="H8119">
        <v>-80.624076200000005</v>
      </c>
      <c r="I8119">
        <v>3</v>
      </c>
      <c r="J8119">
        <v>9</v>
      </c>
      <c r="K8119">
        <v>1</v>
      </c>
      <c r="L8119" t="s">
        <v>27509</v>
      </c>
    </row>
    <row r="8120" spans="1:12" x14ac:dyDescent="0.2">
      <c r="A8120" t="s">
        <v>27510</v>
      </c>
      <c r="B8120" t="s">
        <v>27511</v>
      </c>
      <c r="C8120" t="s">
        <v>3671</v>
      </c>
      <c r="D8120" t="s">
        <v>21</v>
      </c>
      <c r="E8120" t="s">
        <v>16</v>
      </c>
      <c r="F8120">
        <v>28202</v>
      </c>
      <c r="G8120">
        <v>35.226112899999997</v>
      </c>
      <c r="H8120">
        <v>-80.846922199999995</v>
      </c>
      <c r="I8120">
        <v>3</v>
      </c>
      <c r="J8120">
        <v>14</v>
      </c>
      <c r="K8120">
        <v>0</v>
      </c>
      <c r="L8120" t="s">
        <v>4168</v>
      </c>
    </row>
    <row r="8121" spans="1:12" x14ac:dyDescent="0.2">
      <c r="A8121" t="s">
        <v>27512</v>
      </c>
      <c r="B8121" t="s">
        <v>6747</v>
      </c>
      <c r="C8121" t="s">
        <v>27513</v>
      </c>
      <c r="D8121" t="s">
        <v>21</v>
      </c>
      <c r="E8121" t="s">
        <v>16</v>
      </c>
      <c r="F8121">
        <v>28226</v>
      </c>
      <c r="G8121">
        <v>35.086593000000001</v>
      </c>
      <c r="H8121">
        <v>-80.848541400000002</v>
      </c>
      <c r="I8121">
        <v>2</v>
      </c>
      <c r="J8121">
        <v>16</v>
      </c>
      <c r="K8121">
        <v>1</v>
      </c>
      <c r="L8121" t="s">
        <v>27514</v>
      </c>
    </row>
    <row r="8122" spans="1:12" x14ac:dyDescent="0.2">
      <c r="A8122" t="s">
        <v>27515</v>
      </c>
      <c r="B8122" t="s">
        <v>27516</v>
      </c>
      <c r="C8122" t="s">
        <v>495</v>
      </c>
      <c r="D8122" t="s">
        <v>21</v>
      </c>
      <c r="E8122" t="s">
        <v>16</v>
      </c>
      <c r="F8122">
        <v>28277</v>
      </c>
      <c r="G8122">
        <v>35.055253457799999</v>
      </c>
      <c r="H8122">
        <v>-80.835333648100004</v>
      </c>
      <c r="I8122">
        <v>2.5</v>
      </c>
      <c r="J8122">
        <v>12</v>
      </c>
      <c r="K8122">
        <v>0</v>
      </c>
      <c r="L8122" t="s">
        <v>27517</v>
      </c>
    </row>
    <row r="8123" spans="1:12" x14ac:dyDescent="0.2">
      <c r="A8123" t="s">
        <v>27518</v>
      </c>
      <c r="B8123" t="s">
        <v>27519</v>
      </c>
      <c r="C8123" t="s">
        <v>27520</v>
      </c>
      <c r="D8123" t="s">
        <v>21</v>
      </c>
      <c r="E8123" t="s">
        <v>16</v>
      </c>
      <c r="F8123">
        <v>28204</v>
      </c>
      <c r="G8123">
        <v>35.206710000000001</v>
      </c>
      <c r="H8123">
        <v>-80.835235999999995</v>
      </c>
      <c r="I8123">
        <v>3.5</v>
      </c>
      <c r="J8123">
        <v>3</v>
      </c>
      <c r="K8123">
        <v>1</v>
      </c>
      <c r="L8123" t="s">
        <v>27521</v>
      </c>
    </row>
    <row r="8124" spans="1:12" x14ac:dyDescent="0.2">
      <c r="A8124" t="s">
        <v>27522</v>
      </c>
      <c r="B8124" t="s">
        <v>16856</v>
      </c>
      <c r="C8124" t="s">
        <v>27523</v>
      </c>
      <c r="D8124" t="s">
        <v>1452</v>
      </c>
      <c r="E8124" t="s">
        <v>16</v>
      </c>
      <c r="F8124">
        <v>28164</v>
      </c>
      <c r="G8124">
        <v>35.355209000000002</v>
      </c>
      <c r="H8124">
        <v>-81.089759999999998</v>
      </c>
      <c r="I8124">
        <v>4.5</v>
      </c>
      <c r="J8124">
        <v>4</v>
      </c>
      <c r="K8124">
        <v>1</v>
      </c>
      <c r="L8124" t="s">
        <v>27524</v>
      </c>
    </row>
    <row r="8125" spans="1:12" x14ac:dyDescent="0.2">
      <c r="A8125" t="s">
        <v>27525</v>
      </c>
      <c r="B8125" t="s">
        <v>18341</v>
      </c>
      <c r="C8125" t="s">
        <v>391</v>
      </c>
      <c r="D8125" t="s">
        <v>21</v>
      </c>
      <c r="E8125" t="s">
        <v>16</v>
      </c>
      <c r="F8125">
        <v>28211</v>
      </c>
      <c r="G8125">
        <v>35.153977099999999</v>
      </c>
      <c r="H8125">
        <v>-80.831882399999998</v>
      </c>
      <c r="I8125">
        <v>4.5</v>
      </c>
      <c r="J8125">
        <v>17</v>
      </c>
      <c r="K8125">
        <v>1</v>
      </c>
      <c r="L8125" t="s">
        <v>27526</v>
      </c>
    </row>
    <row r="8126" spans="1:12" x14ac:dyDescent="0.2">
      <c r="A8126" t="s">
        <v>27527</v>
      </c>
      <c r="B8126" t="s">
        <v>5256</v>
      </c>
      <c r="C8126" t="s">
        <v>27528</v>
      </c>
      <c r="D8126" t="s">
        <v>21</v>
      </c>
      <c r="E8126" t="s">
        <v>16</v>
      </c>
      <c r="F8126">
        <v>28262</v>
      </c>
      <c r="G8126">
        <v>35.341075873900003</v>
      </c>
      <c r="H8126">
        <v>-80.764624734700007</v>
      </c>
      <c r="I8126">
        <v>3.5</v>
      </c>
      <c r="J8126">
        <v>39</v>
      </c>
      <c r="K8126">
        <v>1</v>
      </c>
      <c r="L8126" t="s">
        <v>1323</v>
      </c>
    </row>
    <row r="8127" spans="1:12" x14ac:dyDescent="0.2">
      <c r="A8127" t="s">
        <v>27529</v>
      </c>
      <c r="B8127" t="s">
        <v>27530</v>
      </c>
      <c r="C8127" t="s">
        <v>27531</v>
      </c>
      <c r="D8127" t="s">
        <v>21</v>
      </c>
      <c r="E8127" t="s">
        <v>16</v>
      </c>
      <c r="F8127">
        <v>28215</v>
      </c>
      <c r="G8127">
        <v>35.236365999999997</v>
      </c>
      <c r="H8127">
        <v>-80.645039999999995</v>
      </c>
      <c r="I8127">
        <v>3</v>
      </c>
      <c r="J8127">
        <v>7</v>
      </c>
      <c r="K8127">
        <v>1</v>
      </c>
      <c r="L8127" t="s">
        <v>790</v>
      </c>
    </row>
    <row r="8128" spans="1:12" x14ac:dyDescent="0.2">
      <c r="A8128" t="s">
        <v>27532</v>
      </c>
      <c r="B8128" t="s">
        <v>27533</v>
      </c>
      <c r="C8128" t="s">
        <v>27534</v>
      </c>
      <c r="D8128" t="s">
        <v>135</v>
      </c>
      <c r="E8128" t="s">
        <v>16</v>
      </c>
      <c r="F8128">
        <v>28105</v>
      </c>
      <c r="G8128">
        <v>35.164999899999998</v>
      </c>
      <c r="H8128">
        <v>-80.739197399999995</v>
      </c>
      <c r="I8128">
        <v>1.5</v>
      </c>
      <c r="J8128">
        <v>13</v>
      </c>
      <c r="K8128">
        <v>1</v>
      </c>
      <c r="L8128" t="s">
        <v>1296</v>
      </c>
    </row>
    <row r="8129" spans="1:12" x14ac:dyDescent="0.2">
      <c r="A8129" t="s">
        <v>27535</v>
      </c>
      <c r="B8129" t="s">
        <v>27536</v>
      </c>
      <c r="C8129" t="s">
        <v>27537</v>
      </c>
      <c r="D8129" t="s">
        <v>21</v>
      </c>
      <c r="E8129" t="s">
        <v>16</v>
      </c>
      <c r="F8129">
        <v>28217</v>
      </c>
      <c r="G8129">
        <v>35.163567999999998</v>
      </c>
      <c r="H8129">
        <v>-80.881268000000006</v>
      </c>
      <c r="I8129">
        <v>2</v>
      </c>
      <c r="J8129">
        <v>4</v>
      </c>
      <c r="K8129">
        <v>1</v>
      </c>
      <c r="L8129" t="s">
        <v>27538</v>
      </c>
    </row>
    <row r="8130" spans="1:12" x14ac:dyDescent="0.2">
      <c r="A8130" t="s">
        <v>27539</v>
      </c>
      <c r="B8130" t="s">
        <v>101</v>
      </c>
      <c r="C8130" t="s">
        <v>27540</v>
      </c>
      <c r="D8130" t="s">
        <v>21</v>
      </c>
      <c r="E8130" t="s">
        <v>16</v>
      </c>
      <c r="F8130">
        <v>28204</v>
      </c>
      <c r="G8130">
        <v>35.212852599999998</v>
      </c>
      <c r="H8130">
        <v>-80.833324099999999</v>
      </c>
      <c r="I8130">
        <v>3</v>
      </c>
      <c r="J8130">
        <v>8</v>
      </c>
      <c r="K8130">
        <v>1</v>
      </c>
      <c r="L8130" t="s">
        <v>27541</v>
      </c>
    </row>
    <row r="8131" spans="1:12" x14ac:dyDescent="0.2">
      <c r="A8131" t="s">
        <v>27542</v>
      </c>
      <c r="B8131" t="s">
        <v>27543</v>
      </c>
      <c r="D8131" t="s">
        <v>21</v>
      </c>
      <c r="E8131" t="s">
        <v>16</v>
      </c>
      <c r="F8131">
        <v>28216</v>
      </c>
      <c r="G8131">
        <v>35.320222299999998</v>
      </c>
      <c r="H8131">
        <v>-80.887586099999993</v>
      </c>
      <c r="I8131">
        <v>5</v>
      </c>
      <c r="J8131">
        <v>4</v>
      </c>
      <c r="K8131">
        <v>1</v>
      </c>
      <c r="L8131" t="s">
        <v>27544</v>
      </c>
    </row>
    <row r="8132" spans="1:12" x14ac:dyDescent="0.2">
      <c r="A8132" t="s">
        <v>27545</v>
      </c>
      <c r="B8132" t="s">
        <v>27546</v>
      </c>
      <c r="C8132" t="s">
        <v>27547</v>
      </c>
      <c r="D8132" t="s">
        <v>26</v>
      </c>
      <c r="E8132" t="s">
        <v>16</v>
      </c>
      <c r="F8132">
        <v>28078</v>
      </c>
      <c r="G8132">
        <v>35.443712581900002</v>
      </c>
      <c r="H8132">
        <v>-80.871352796799997</v>
      </c>
      <c r="I8132">
        <v>3</v>
      </c>
      <c r="J8132">
        <v>26</v>
      </c>
      <c r="K8132">
        <v>1</v>
      </c>
      <c r="L8132" t="s">
        <v>27548</v>
      </c>
    </row>
    <row r="8133" spans="1:12" x14ac:dyDescent="0.2">
      <c r="A8133" t="s">
        <v>27549</v>
      </c>
      <c r="B8133" t="s">
        <v>27550</v>
      </c>
      <c r="C8133" t="s">
        <v>27551</v>
      </c>
      <c r="D8133" t="s">
        <v>21</v>
      </c>
      <c r="E8133" t="s">
        <v>16</v>
      </c>
      <c r="F8133">
        <v>28203</v>
      </c>
      <c r="G8133">
        <v>35.202682000000003</v>
      </c>
      <c r="H8133">
        <v>-80.846104100000005</v>
      </c>
      <c r="I8133">
        <v>5</v>
      </c>
      <c r="J8133">
        <v>3</v>
      </c>
      <c r="K8133">
        <v>1</v>
      </c>
      <c r="L8133" t="s">
        <v>27552</v>
      </c>
    </row>
    <row r="8134" spans="1:12" x14ac:dyDescent="0.2">
      <c r="A8134" t="s">
        <v>27553</v>
      </c>
      <c r="B8134" t="s">
        <v>27554</v>
      </c>
      <c r="C8134" t="s">
        <v>27555</v>
      </c>
      <c r="D8134" t="s">
        <v>39</v>
      </c>
      <c r="E8134" t="s">
        <v>16</v>
      </c>
      <c r="F8134">
        <v>28027</v>
      </c>
      <c r="G8134">
        <v>35.372756299999999</v>
      </c>
      <c r="H8134">
        <v>-80.722733599999998</v>
      </c>
      <c r="I8134">
        <v>3.5</v>
      </c>
      <c r="J8134">
        <v>11</v>
      </c>
      <c r="K8134">
        <v>0</v>
      </c>
      <c r="L8134" t="s">
        <v>3905</v>
      </c>
    </row>
    <row r="8135" spans="1:12" x14ac:dyDescent="0.2">
      <c r="A8135" t="s">
        <v>27556</v>
      </c>
      <c r="B8135" t="s">
        <v>27557</v>
      </c>
      <c r="C8135" t="s">
        <v>27558</v>
      </c>
      <c r="D8135" t="s">
        <v>21</v>
      </c>
      <c r="E8135" t="s">
        <v>16</v>
      </c>
      <c r="F8135">
        <v>28203</v>
      </c>
      <c r="G8135">
        <v>35.2015373204</v>
      </c>
      <c r="H8135">
        <v>-80.843914208000001</v>
      </c>
      <c r="I8135">
        <v>4.5</v>
      </c>
      <c r="J8135">
        <v>10</v>
      </c>
      <c r="K8135">
        <v>0</v>
      </c>
      <c r="L8135" t="s">
        <v>27559</v>
      </c>
    </row>
    <row r="8136" spans="1:12" x14ac:dyDescent="0.2">
      <c r="A8136" t="s">
        <v>27560</v>
      </c>
      <c r="B8136" t="s">
        <v>27561</v>
      </c>
      <c r="C8136" t="s">
        <v>27562</v>
      </c>
      <c r="D8136" t="s">
        <v>21</v>
      </c>
      <c r="E8136" t="s">
        <v>16</v>
      </c>
      <c r="F8136">
        <v>28211</v>
      </c>
      <c r="G8136">
        <v>35.173013500000003</v>
      </c>
      <c r="H8136">
        <v>-80.804427000000004</v>
      </c>
      <c r="I8136">
        <v>3.5</v>
      </c>
      <c r="J8136">
        <v>3</v>
      </c>
      <c r="K8136">
        <v>1</v>
      </c>
      <c r="L8136" t="s">
        <v>27563</v>
      </c>
    </row>
    <row r="8137" spans="1:12" x14ac:dyDescent="0.2">
      <c r="A8137" t="s">
        <v>27564</v>
      </c>
      <c r="B8137" t="s">
        <v>1426</v>
      </c>
      <c r="C8137" t="s">
        <v>27565</v>
      </c>
      <c r="D8137" t="s">
        <v>21</v>
      </c>
      <c r="E8137" t="s">
        <v>16</v>
      </c>
      <c r="F8137">
        <v>28217</v>
      </c>
      <c r="G8137">
        <v>35.136760463400002</v>
      </c>
      <c r="H8137">
        <v>-80.903789699100003</v>
      </c>
      <c r="I8137">
        <v>2</v>
      </c>
      <c r="J8137">
        <v>43</v>
      </c>
      <c r="K8137">
        <v>1</v>
      </c>
      <c r="L8137" t="s">
        <v>27566</v>
      </c>
    </row>
    <row r="8138" spans="1:12" x14ac:dyDescent="0.2">
      <c r="A8138" t="s">
        <v>27567</v>
      </c>
      <c r="B8138" t="s">
        <v>27568</v>
      </c>
      <c r="C8138" t="s">
        <v>11243</v>
      </c>
      <c r="D8138" t="s">
        <v>21</v>
      </c>
      <c r="E8138" t="s">
        <v>16</v>
      </c>
      <c r="F8138">
        <v>28226</v>
      </c>
      <c r="G8138">
        <v>35.101503200000003</v>
      </c>
      <c r="H8138">
        <v>-80.781825900000001</v>
      </c>
      <c r="I8138">
        <v>4</v>
      </c>
      <c r="J8138">
        <v>6</v>
      </c>
      <c r="K8138">
        <v>1</v>
      </c>
      <c r="L8138" t="s">
        <v>140</v>
      </c>
    </row>
    <row r="8139" spans="1:12" x14ac:dyDescent="0.2">
      <c r="A8139" t="s">
        <v>27569</v>
      </c>
      <c r="B8139" t="s">
        <v>27570</v>
      </c>
      <c r="C8139" t="s">
        <v>27571</v>
      </c>
      <c r="D8139" t="s">
        <v>21</v>
      </c>
      <c r="E8139" t="s">
        <v>16</v>
      </c>
      <c r="F8139">
        <v>28213</v>
      </c>
      <c r="G8139">
        <v>35.296695200000002</v>
      </c>
      <c r="H8139">
        <v>-80.737812700000006</v>
      </c>
      <c r="I8139">
        <v>3</v>
      </c>
      <c r="J8139">
        <v>4</v>
      </c>
      <c r="K8139">
        <v>0</v>
      </c>
      <c r="L8139" t="s">
        <v>1436</v>
      </c>
    </row>
    <row r="8140" spans="1:12" x14ac:dyDescent="0.2">
      <c r="A8140" t="s">
        <v>27572</v>
      </c>
      <c r="B8140" t="s">
        <v>27573</v>
      </c>
      <c r="C8140" t="s">
        <v>27574</v>
      </c>
      <c r="D8140" t="s">
        <v>21</v>
      </c>
      <c r="E8140" t="s">
        <v>16</v>
      </c>
      <c r="F8140">
        <v>28262</v>
      </c>
      <c r="G8140">
        <v>35.337020000000003</v>
      </c>
      <c r="H8140">
        <v>-80.756293999999997</v>
      </c>
      <c r="I8140">
        <v>3</v>
      </c>
      <c r="J8140">
        <v>3</v>
      </c>
      <c r="K8140">
        <v>0</v>
      </c>
      <c r="L8140" t="s">
        <v>5884</v>
      </c>
    </row>
    <row r="8141" spans="1:12" x14ac:dyDescent="0.2">
      <c r="A8141" t="s">
        <v>27575</v>
      </c>
      <c r="B8141" t="s">
        <v>27576</v>
      </c>
      <c r="C8141" t="s">
        <v>27577</v>
      </c>
      <c r="D8141" t="s">
        <v>135</v>
      </c>
      <c r="E8141" t="s">
        <v>16</v>
      </c>
      <c r="F8141">
        <v>28105</v>
      </c>
      <c r="G8141">
        <v>35.121899499999998</v>
      </c>
      <c r="H8141">
        <v>-80.706462299999998</v>
      </c>
      <c r="I8141">
        <v>3.5</v>
      </c>
      <c r="J8141">
        <v>9</v>
      </c>
      <c r="K8141">
        <v>1</v>
      </c>
      <c r="L8141" t="s">
        <v>27578</v>
      </c>
    </row>
    <row r="8142" spans="1:12" x14ac:dyDescent="0.2">
      <c r="A8142" t="s">
        <v>27579</v>
      </c>
      <c r="B8142" t="s">
        <v>27580</v>
      </c>
      <c r="C8142" t="s">
        <v>27581</v>
      </c>
      <c r="D8142" t="s">
        <v>21</v>
      </c>
      <c r="E8142" t="s">
        <v>16</v>
      </c>
      <c r="F8142">
        <v>28207</v>
      </c>
      <c r="G8142">
        <v>35.201361900000002</v>
      </c>
      <c r="H8142">
        <v>-80.824665999999993</v>
      </c>
      <c r="I8142">
        <v>3.5</v>
      </c>
      <c r="J8142">
        <v>275</v>
      </c>
      <c r="K8142">
        <v>1</v>
      </c>
      <c r="L8142" t="s">
        <v>27582</v>
      </c>
    </row>
    <row r="8143" spans="1:12" x14ac:dyDescent="0.2">
      <c r="A8143" t="s">
        <v>27583</v>
      </c>
      <c r="B8143" t="s">
        <v>9465</v>
      </c>
      <c r="C8143" t="s">
        <v>27584</v>
      </c>
      <c r="D8143" t="s">
        <v>21</v>
      </c>
      <c r="E8143" t="s">
        <v>16</v>
      </c>
      <c r="F8143">
        <v>28270</v>
      </c>
      <c r="G8143">
        <v>35.138980099999998</v>
      </c>
      <c r="H8143">
        <v>-80.737052599999998</v>
      </c>
      <c r="I8143">
        <v>2</v>
      </c>
      <c r="J8143">
        <v>3</v>
      </c>
      <c r="K8143">
        <v>0</v>
      </c>
      <c r="L8143" t="s">
        <v>14823</v>
      </c>
    </row>
    <row r="8144" spans="1:12" x14ac:dyDescent="0.2">
      <c r="A8144" t="s">
        <v>27585</v>
      </c>
      <c r="B8144" t="s">
        <v>27586</v>
      </c>
      <c r="C8144" t="s">
        <v>27587</v>
      </c>
      <c r="D8144" t="s">
        <v>21</v>
      </c>
      <c r="E8144" t="s">
        <v>16</v>
      </c>
      <c r="F8144">
        <v>28204</v>
      </c>
      <c r="G8144">
        <v>35.205534700000001</v>
      </c>
      <c r="H8144">
        <v>-80.835603500000005</v>
      </c>
      <c r="I8144">
        <v>4</v>
      </c>
      <c r="J8144">
        <v>52</v>
      </c>
      <c r="K8144">
        <v>1</v>
      </c>
      <c r="L8144" t="s">
        <v>428</v>
      </c>
    </row>
    <row r="8145" spans="1:12" x14ac:dyDescent="0.2">
      <c r="A8145" t="s">
        <v>27588</v>
      </c>
      <c r="B8145" t="s">
        <v>27589</v>
      </c>
      <c r="C8145" t="s">
        <v>27590</v>
      </c>
      <c r="D8145" t="s">
        <v>601</v>
      </c>
      <c r="E8145" t="s">
        <v>16</v>
      </c>
      <c r="F8145">
        <v>28083</v>
      </c>
      <c r="G8145">
        <v>35.451022999999999</v>
      </c>
      <c r="H8145">
        <v>-80.607766999999996</v>
      </c>
      <c r="I8145">
        <v>4.5</v>
      </c>
      <c r="J8145">
        <v>24</v>
      </c>
      <c r="K8145">
        <v>1</v>
      </c>
      <c r="L8145" t="s">
        <v>27591</v>
      </c>
    </row>
    <row r="8146" spans="1:12" x14ac:dyDescent="0.2">
      <c r="A8146" t="s">
        <v>27592</v>
      </c>
      <c r="B8146" t="s">
        <v>27593</v>
      </c>
      <c r="C8146" t="s">
        <v>27594</v>
      </c>
      <c r="D8146" t="s">
        <v>21</v>
      </c>
      <c r="E8146" t="s">
        <v>16</v>
      </c>
      <c r="F8146">
        <v>28262</v>
      </c>
      <c r="G8146">
        <v>35.337229000000001</v>
      </c>
      <c r="H8146">
        <v>-80.756653999999997</v>
      </c>
      <c r="I8146">
        <v>3.5</v>
      </c>
      <c r="J8146">
        <v>71</v>
      </c>
      <c r="K8146">
        <v>1</v>
      </c>
      <c r="L8146" t="s">
        <v>27595</v>
      </c>
    </row>
    <row r="8147" spans="1:12" x14ac:dyDescent="0.2">
      <c r="A8147" t="s">
        <v>27596</v>
      </c>
      <c r="B8147" t="s">
        <v>487</v>
      </c>
      <c r="C8147" t="s">
        <v>27597</v>
      </c>
      <c r="D8147" t="s">
        <v>21</v>
      </c>
      <c r="E8147" t="s">
        <v>16</v>
      </c>
      <c r="F8147">
        <v>28217</v>
      </c>
      <c r="G8147">
        <v>35.233001000000002</v>
      </c>
      <c r="H8147">
        <v>-80.874877999999995</v>
      </c>
      <c r="I8147">
        <v>3.5</v>
      </c>
      <c r="J8147">
        <v>9</v>
      </c>
      <c r="K8147">
        <v>1</v>
      </c>
      <c r="L8147" t="s">
        <v>943</v>
      </c>
    </row>
    <row r="8148" spans="1:12" x14ac:dyDescent="0.2">
      <c r="A8148" t="s">
        <v>27598</v>
      </c>
      <c r="B8148" t="s">
        <v>4676</v>
      </c>
      <c r="C8148" t="s">
        <v>20917</v>
      </c>
      <c r="D8148" t="s">
        <v>21</v>
      </c>
      <c r="E8148" t="s">
        <v>16</v>
      </c>
      <c r="F8148">
        <v>28205</v>
      </c>
      <c r="G8148">
        <v>35.214267</v>
      </c>
      <c r="H8148">
        <v>-80.768669000000003</v>
      </c>
      <c r="I8148">
        <v>3</v>
      </c>
      <c r="J8148">
        <v>12</v>
      </c>
      <c r="K8148">
        <v>1</v>
      </c>
      <c r="L8148" t="s">
        <v>489</v>
      </c>
    </row>
    <row r="8149" spans="1:12" x14ac:dyDescent="0.2">
      <c r="A8149" t="s">
        <v>27599</v>
      </c>
      <c r="B8149" t="s">
        <v>21270</v>
      </c>
      <c r="C8149" t="s">
        <v>27600</v>
      </c>
      <c r="D8149" t="s">
        <v>21</v>
      </c>
      <c r="E8149" t="s">
        <v>16</v>
      </c>
      <c r="F8149">
        <v>28204</v>
      </c>
      <c r="G8149">
        <v>35.215975</v>
      </c>
      <c r="H8149">
        <v>-80.828428000000002</v>
      </c>
      <c r="I8149">
        <v>4</v>
      </c>
      <c r="J8149">
        <v>39</v>
      </c>
      <c r="K8149">
        <v>0</v>
      </c>
      <c r="L8149" t="s">
        <v>264</v>
      </c>
    </row>
    <row r="8150" spans="1:12" x14ac:dyDescent="0.2">
      <c r="A8150" t="e">
        <f>-guxo51AuUa_J8RuJ70EWg</f>
        <v>#NAME?</v>
      </c>
      <c r="B8150" t="s">
        <v>27601</v>
      </c>
      <c r="C8150" t="s">
        <v>27602</v>
      </c>
      <c r="D8150" t="s">
        <v>295</v>
      </c>
      <c r="E8150" t="s">
        <v>16</v>
      </c>
      <c r="F8150">
        <v>28134</v>
      </c>
      <c r="G8150">
        <v>35.086986600000003</v>
      </c>
      <c r="H8150">
        <v>-80.871765400000001</v>
      </c>
      <c r="I8150">
        <v>3.5</v>
      </c>
      <c r="J8150">
        <v>71</v>
      </c>
      <c r="K8150">
        <v>0</v>
      </c>
      <c r="L8150" t="s">
        <v>27603</v>
      </c>
    </row>
    <row r="8151" spans="1:12" x14ac:dyDescent="0.2">
      <c r="A8151" t="s">
        <v>27604</v>
      </c>
      <c r="B8151" t="s">
        <v>4593</v>
      </c>
      <c r="C8151" t="s">
        <v>27605</v>
      </c>
      <c r="D8151" t="s">
        <v>588</v>
      </c>
      <c r="E8151" t="s">
        <v>16</v>
      </c>
      <c r="F8151">
        <v>28110</v>
      </c>
      <c r="G8151">
        <v>35.004611624699997</v>
      </c>
      <c r="H8151">
        <v>-80.557285845300001</v>
      </c>
      <c r="I8151">
        <v>2</v>
      </c>
      <c r="J8151">
        <v>64</v>
      </c>
      <c r="K8151">
        <v>1</v>
      </c>
      <c r="L8151" t="s">
        <v>27606</v>
      </c>
    </row>
    <row r="8152" spans="1:12" x14ac:dyDescent="0.2">
      <c r="A8152" t="s">
        <v>27607</v>
      </c>
      <c r="B8152" t="s">
        <v>27608</v>
      </c>
      <c r="C8152" t="s">
        <v>25290</v>
      </c>
      <c r="D8152" t="s">
        <v>359</v>
      </c>
      <c r="E8152" t="s">
        <v>16</v>
      </c>
      <c r="F8152">
        <v>28036</v>
      </c>
      <c r="G8152">
        <v>35.497995199999998</v>
      </c>
      <c r="H8152">
        <v>-80.849335600000003</v>
      </c>
      <c r="I8152">
        <v>4</v>
      </c>
      <c r="J8152">
        <v>79</v>
      </c>
      <c r="K8152">
        <v>0</v>
      </c>
      <c r="L8152" t="s">
        <v>27609</v>
      </c>
    </row>
    <row r="8153" spans="1:12" x14ac:dyDescent="0.2">
      <c r="A8153" t="s">
        <v>27610</v>
      </c>
      <c r="B8153" t="s">
        <v>27611</v>
      </c>
      <c r="C8153" t="s">
        <v>27612</v>
      </c>
      <c r="D8153" t="s">
        <v>1452</v>
      </c>
      <c r="E8153" t="s">
        <v>16</v>
      </c>
      <c r="F8153">
        <v>28164</v>
      </c>
      <c r="G8153">
        <v>35.371790435000001</v>
      </c>
      <c r="H8153">
        <v>-81.096899746000005</v>
      </c>
      <c r="I8153">
        <v>2.5</v>
      </c>
      <c r="J8153">
        <v>3</v>
      </c>
      <c r="K8153">
        <v>1</v>
      </c>
      <c r="L8153" t="s">
        <v>27613</v>
      </c>
    </row>
    <row r="8154" spans="1:12" x14ac:dyDescent="0.2">
      <c r="A8154" t="s">
        <v>27614</v>
      </c>
      <c r="B8154" t="s">
        <v>121</v>
      </c>
      <c r="C8154" t="s">
        <v>27615</v>
      </c>
      <c r="D8154" t="s">
        <v>39</v>
      </c>
      <c r="E8154" t="s">
        <v>16</v>
      </c>
      <c r="F8154">
        <v>28027</v>
      </c>
      <c r="G8154">
        <v>35.365051999999999</v>
      </c>
      <c r="H8154">
        <v>-80.709187</v>
      </c>
      <c r="I8154">
        <v>1.5</v>
      </c>
      <c r="J8154">
        <v>20</v>
      </c>
      <c r="K8154">
        <v>1</v>
      </c>
      <c r="L8154" t="s">
        <v>27616</v>
      </c>
    </row>
    <row r="8155" spans="1:12" x14ac:dyDescent="0.2">
      <c r="A8155" t="s">
        <v>27617</v>
      </c>
      <c r="B8155" t="s">
        <v>27618</v>
      </c>
      <c r="C8155" t="s">
        <v>27619</v>
      </c>
      <c r="D8155" t="s">
        <v>359</v>
      </c>
      <c r="E8155" t="s">
        <v>16</v>
      </c>
      <c r="F8155">
        <v>28036</v>
      </c>
      <c r="G8155">
        <v>35.501721199999999</v>
      </c>
      <c r="H8155">
        <v>-80.861000200000007</v>
      </c>
      <c r="I8155">
        <v>2.5</v>
      </c>
      <c r="J8155">
        <v>3</v>
      </c>
      <c r="K8155">
        <v>1</v>
      </c>
      <c r="L8155" t="s">
        <v>95</v>
      </c>
    </row>
    <row r="8156" spans="1:12" x14ac:dyDescent="0.2">
      <c r="A8156" t="s">
        <v>27620</v>
      </c>
      <c r="B8156" t="s">
        <v>27621</v>
      </c>
      <c r="C8156" t="s">
        <v>27622</v>
      </c>
      <c r="D8156" t="s">
        <v>39</v>
      </c>
      <c r="E8156" t="s">
        <v>16</v>
      </c>
      <c r="F8156">
        <v>28025</v>
      </c>
      <c r="G8156">
        <v>35.370185922300003</v>
      </c>
      <c r="H8156">
        <v>-80.549259304900005</v>
      </c>
      <c r="I8156">
        <v>4</v>
      </c>
      <c r="J8156">
        <v>4</v>
      </c>
      <c r="K8156">
        <v>0</v>
      </c>
      <c r="L8156" t="s">
        <v>27623</v>
      </c>
    </row>
    <row r="8157" spans="1:12" x14ac:dyDescent="0.2">
      <c r="A8157" t="s">
        <v>27624</v>
      </c>
      <c r="B8157" t="s">
        <v>27625</v>
      </c>
      <c r="C8157" t="s">
        <v>27626</v>
      </c>
      <c r="D8157" t="s">
        <v>643</v>
      </c>
      <c r="E8157" t="s">
        <v>16</v>
      </c>
      <c r="F8157">
        <v>28079</v>
      </c>
      <c r="G8157">
        <v>35.069198</v>
      </c>
      <c r="H8157">
        <v>-80.678500999999997</v>
      </c>
      <c r="I8157">
        <v>4.5</v>
      </c>
      <c r="J8157">
        <v>40</v>
      </c>
      <c r="K8157">
        <v>1</v>
      </c>
      <c r="L8157" t="s">
        <v>1997</v>
      </c>
    </row>
    <row r="8158" spans="1:12" x14ac:dyDescent="0.2">
      <c r="A8158" t="s">
        <v>27627</v>
      </c>
      <c r="B8158" t="s">
        <v>27628</v>
      </c>
      <c r="C8158" t="s">
        <v>27629</v>
      </c>
      <c r="D8158" t="s">
        <v>167</v>
      </c>
      <c r="E8158" t="s">
        <v>16</v>
      </c>
      <c r="F8158">
        <v>28075</v>
      </c>
      <c r="G8158">
        <v>35.321683</v>
      </c>
      <c r="H8158">
        <v>-80.659621000000001</v>
      </c>
      <c r="I8158">
        <v>4</v>
      </c>
      <c r="J8158">
        <v>23</v>
      </c>
      <c r="K8158">
        <v>0</v>
      </c>
      <c r="L8158" t="s">
        <v>27630</v>
      </c>
    </row>
    <row r="8159" spans="1:12" x14ac:dyDescent="0.2">
      <c r="A8159" t="s">
        <v>27631</v>
      </c>
      <c r="B8159" t="s">
        <v>5533</v>
      </c>
      <c r="C8159" t="s">
        <v>27632</v>
      </c>
      <c r="D8159" t="s">
        <v>135</v>
      </c>
      <c r="E8159" t="s">
        <v>16</v>
      </c>
      <c r="F8159">
        <v>28105</v>
      </c>
      <c r="G8159">
        <v>35.129215000000002</v>
      </c>
      <c r="H8159">
        <v>-80.703058999999996</v>
      </c>
      <c r="I8159">
        <v>3.5</v>
      </c>
      <c r="J8159">
        <v>46</v>
      </c>
      <c r="K8159">
        <v>1</v>
      </c>
      <c r="L8159" t="s">
        <v>27633</v>
      </c>
    </row>
    <row r="8160" spans="1:12" x14ac:dyDescent="0.2">
      <c r="A8160" t="s">
        <v>27634</v>
      </c>
      <c r="B8160" t="s">
        <v>27635</v>
      </c>
      <c r="C8160" t="s">
        <v>27636</v>
      </c>
      <c r="D8160" t="s">
        <v>21</v>
      </c>
      <c r="E8160" t="s">
        <v>16</v>
      </c>
      <c r="F8160">
        <v>28277</v>
      </c>
      <c r="G8160">
        <v>35.052128000000003</v>
      </c>
      <c r="H8160">
        <v>-80.767598500000005</v>
      </c>
      <c r="I8160">
        <v>4.5</v>
      </c>
      <c r="J8160">
        <v>13</v>
      </c>
      <c r="K8160">
        <v>1</v>
      </c>
      <c r="L8160" t="s">
        <v>27637</v>
      </c>
    </row>
    <row r="8161" spans="1:12" x14ac:dyDescent="0.2">
      <c r="A8161" t="s">
        <v>27638</v>
      </c>
      <c r="B8161" t="s">
        <v>27639</v>
      </c>
      <c r="C8161" t="s">
        <v>27640</v>
      </c>
      <c r="D8161" t="s">
        <v>2611</v>
      </c>
      <c r="E8161" t="s">
        <v>16</v>
      </c>
      <c r="F8161">
        <v>28117</v>
      </c>
      <c r="G8161">
        <v>35.531819300000002</v>
      </c>
      <c r="H8161">
        <v>-80.851956799999996</v>
      </c>
      <c r="I8161">
        <v>3.5</v>
      </c>
      <c r="J8161">
        <v>6</v>
      </c>
      <c r="K8161">
        <v>1</v>
      </c>
      <c r="L8161" t="s">
        <v>569</v>
      </c>
    </row>
    <row r="8162" spans="1:12" x14ac:dyDescent="0.2">
      <c r="A8162" t="s">
        <v>27641</v>
      </c>
      <c r="B8162" t="s">
        <v>27642</v>
      </c>
      <c r="C8162" t="s">
        <v>27643</v>
      </c>
      <c r="D8162" t="s">
        <v>21</v>
      </c>
      <c r="E8162" t="s">
        <v>16</v>
      </c>
      <c r="F8162">
        <v>28277</v>
      </c>
      <c r="G8162">
        <v>35.057645000000001</v>
      </c>
      <c r="H8162">
        <v>-80.811875000000001</v>
      </c>
      <c r="I8162">
        <v>2.5</v>
      </c>
      <c r="J8162">
        <v>8</v>
      </c>
      <c r="K8162">
        <v>1</v>
      </c>
      <c r="L8162" t="s">
        <v>16525</v>
      </c>
    </row>
    <row r="8163" spans="1:12" x14ac:dyDescent="0.2">
      <c r="A8163" t="s">
        <v>27644</v>
      </c>
      <c r="B8163" t="s">
        <v>27645</v>
      </c>
      <c r="C8163" t="s">
        <v>27646</v>
      </c>
      <c r="D8163" t="s">
        <v>21</v>
      </c>
      <c r="E8163" t="s">
        <v>16</v>
      </c>
      <c r="F8163">
        <v>28204</v>
      </c>
      <c r="G8163">
        <v>35.210155399999998</v>
      </c>
      <c r="H8163">
        <v>-80.831183100000004</v>
      </c>
      <c r="I8163">
        <v>5</v>
      </c>
      <c r="J8163">
        <v>18</v>
      </c>
      <c r="K8163">
        <v>1</v>
      </c>
      <c r="L8163" t="s">
        <v>27647</v>
      </c>
    </row>
    <row r="8164" spans="1:12" x14ac:dyDescent="0.2">
      <c r="A8164" t="s">
        <v>27648</v>
      </c>
      <c r="B8164" t="s">
        <v>27004</v>
      </c>
      <c r="C8164" t="s">
        <v>25833</v>
      </c>
      <c r="D8164" t="s">
        <v>21</v>
      </c>
      <c r="E8164" t="s">
        <v>16</v>
      </c>
      <c r="F8164">
        <v>28202</v>
      </c>
      <c r="G8164">
        <v>35.227462099999997</v>
      </c>
      <c r="H8164">
        <v>-80.8388937</v>
      </c>
      <c r="I8164">
        <v>4</v>
      </c>
      <c r="J8164">
        <v>8</v>
      </c>
      <c r="K8164">
        <v>0</v>
      </c>
      <c r="L8164" t="s">
        <v>3224</v>
      </c>
    </row>
    <row r="8165" spans="1:12" x14ac:dyDescent="0.2">
      <c r="A8165" t="s">
        <v>27649</v>
      </c>
      <c r="B8165" t="s">
        <v>27650</v>
      </c>
      <c r="C8165" t="s">
        <v>27651</v>
      </c>
      <c r="D8165" t="s">
        <v>21</v>
      </c>
      <c r="E8165" t="s">
        <v>16</v>
      </c>
      <c r="F8165">
        <v>28277</v>
      </c>
      <c r="G8165">
        <v>35.055328699999997</v>
      </c>
      <c r="H8165">
        <v>-80.835054099999994</v>
      </c>
      <c r="I8165">
        <v>3.5</v>
      </c>
      <c r="J8165">
        <v>13</v>
      </c>
      <c r="K8165">
        <v>1</v>
      </c>
      <c r="L8165" t="s">
        <v>3653</v>
      </c>
    </row>
    <row r="8166" spans="1:12" x14ac:dyDescent="0.2">
      <c r="A8166" t="s">
        <v>27652</v>
      </c>
      <c r="B8166" t="s">
        <v>27653</v>
      </c>
      <c r="C8166" t="s">
        <v>27654</v>
      </c>
      <c r="D8166" t="s">
        <v>21</v>
      </c>
      <c r="E8166" t="s">
        <v>16</v>
      </c>
      <c r="F8166">
        <v>28270</v>
      </c>
      <c r="G8166">
        <v>35.108634000000002</v>
      </c>
      <c r="H8166">
        <v>-80.762084999999999</v>
      </c>
      <c r="I8166">
        <v>3</v>
      </c>
      <c r="J8166">
        <v>4</v>
      </c>
      <c r="K8166">
        <v>1</v>
      </c>
      <c r="L8166" t="s">
        <v>2743</v>
      </c>
    </row>
    <row r="8167" spans="1:12" x14ac:dyDescent="0.2">
      <c r="A8167" t="s">
        <v>27655</v>
      </c>
      <c r="B8167" t="s">
        <v>13593</v>
      </c>
      <c r="C8167" t="s">
        <v>27656</v>
      </c>
      <c r="D8167" t="s">
        <v>26</v>
      </c>
      <c r="E8167" t="s">
        <v>16</v>
      </c>
      <c r="F8167">
        <v>28078</v>
      </c>
      <c r="G8167">
        <v>35.410589999999999</v>
      </c>
      <c r="H8167">
        <v>-80.853364999999997</v>
      </c>
      <c r="I8167">
        <v>3.5</v>
      </c>
      <c r="J8167">
        <v>7</v>
      </c>
      <c r="K8167">
        <v>1</v>
      </c>
      <c r="L8167" t="s">
        <v>5827</v>
      </c>
    </row>
    <row r="8168" spans="1:12" x14ac:dyDescent="0.2">
      <c r="A8168" t="s">
        <v>27657</v>
      </c>
      <c r="B8168" t="s">
        <v>5533</v>
      </c>
      <c r="C8168" t="s">
        <v>27658</v>
      </c>
      <c r="D8168" t="s">
        <v>30</v>
      </c>
      <c r="E8168" t="s">
        <v>16</v>
      </c>
      <c r="F8168">
        <v>28054</v>
      </c>
      <c r="G8168">
        <v>35.263784999999999</v>
      </c>
      <c r="H8168">
        <v>-81.134029999999996</v>
      </c>
      <c r="I8168">
        <v>3.5</v>
      </c>
      <c r="J8168">
        <v>22</v>
      </c>
      <c r="K8168">
        <v>1</v>
      </c>
      <c r="L8168" t="s">
        <v>27659</v>
      </c>
    </row>
    <row r="8169" spans="1:12" x14ac:dyDescent="0.2">
      <c r="A8169" t="s">
        <v>27660</v>
      </c>
      <c r="B8169" t="s">
        <v>27661</v>
      </c>
      <c r="C8169" t="s">
        <v>27662</v>
      </c>
      <c r="D8169" t="s">
        <v>21</v>
      </c>
      <c r="E8169" t="s">
        <v>16</v>
      </c>
      <c r="F8169">
        <v>28204</v>
      </c>
      <c r="G8169">
        <v>35.211485000000003</v>
      </c>
      <c r="H8169">
        <v>-80.817250000000001</v>
      </c>
      <c r="I8169">
        <v>3.5</v>
      </c>
      <c r="J8169">
        <v>18</v>
      </c>
      <c r="K8169">
        <v>1</v>
      </c>
      <c r="L8169" t="s">
        <v>27663</v>
      </c>
    </row>
    <row r="8170" spans="1:12" x14ac:dyDescent="0.2">
      <c r="A8170" t="s">
        <v>27664</v>
      </c>
      <c r="B8170" t="s">
        <v>27665</v>
      </c>
      <c r="C8170" t="s">
        <v>6941</v>
      </c>
      <c r="D8170" t="s">
        <v>21</v>
      </c>
      <c r="E8170" t="s">
        <v>16</v>
      </c>
      <c r="F8170">
        <v>28226</v>
      </c>
      <c r="G8170">
        <v>35.088397999999998</v>
      </c>
      <c r="H8170">
        <v>-80.845386000000005</v>
      </c>
      <c r="I8170">
        <v>3</v>
      </c>
      <c r="J8170">
        <v>14</v>
      </c>
      <c r="K8170">
        <v>1</v>
      </c>
      <c r="L8170" t="s">
        <v>27666</v>
      </c>
    </row>
    <row r="8171" spans="1:12" x14ac:dyDescent="0.2">
      <c r="A8171" t="s">
        <v>27667</v>
      </c>
      <c r="B8171" t="s">
        <v>27668</v>
      </c>
      <c r="C8171" t="s">
        <v>27669</v>
      </c>
      <c r="D8171" t="s">
        <v>21</v>
      </c>
      <c r="E8171" t="s">
        <v>16</v>
      </c>
      <c r="F8171">
        <v>28205</v>
      </c>
      <c r="G8171">
        <v>35.219109000000003</v>
      </c>
      <c r="H8171">
        <v>-80.815692999999996</v>
      </c>
      <c r="I8171">
        <v>5</v>
      </c>
      <c r="J8171">
        <v>15</v>
      </c>
      <c r="K8171">
        <v>1</v>
      </c>
      <c r="L8171" t="s">
        <v>27670</v>
      </c>
    </row>
    <row r="8172" spans="1:12" x14ac:dyDescent="0.2">
      <c r="A8172" t="s">
        <v>27671</v>
      </c>
      <c r="B8172" t="s">
        <v>10949</v>
      </c>
      <c r="C8172" t="s">
        <v>27672</v>
      </c>
      <c r="D8172" t="s">
        <v>39</v>
      </c>
      <c r="E8172" t="s">
        <v>16</v>
      </c>
      <c r="F8172">
        <v>28025</v>
      </c>
      <c r="G8172">
        <v>35.419445912800001</v>
      </c>
      <c r="H8172">
        <v>-80.571674890799997</v>
      </c>
      <c r="I8172">
        <v>4</v>
      </c>
      <c r="J8172">
        <v>4</v>
      </c>
      <c r="K8172">
        <v>1</v>
      </c>
      <c r="L8172" t="s">
        <v>27673</v>
      </c>
    </row>
    <row r="8173" spans="1:12" x14ac:dyDescent="0.2">
      <c r="A8173" t="s">
        <v>27674</v>
      </c>
      <c r="B8173" t="s">
        <v>27675</v>
      </c>
      <c r="C8173" t="s">
        <v>27676</v>
      </c>
      <c r="D8173" t="s">
        <v>26</v>
      </c>
      <c r="E8173" t="s">
        <v>16</v>
      </c>
      <c r="F8173">
        <v>28078</v>
      </c>
      <c r="G8173">
        <v>35.437106</v>
      </c>
      <c r="H8173">
        <v>-80.843688</v>
      </c>
      <c r="I8173">
        <v>4</v>
      </c>
      <c r="J8173">
        <v>65</v>
      </c>
      <c r="K8173">
        <v>1</v>
      </c>
      <c r="L8173" t="s">
        <v>2093</v>
      </c>
    </row>
    <row r="8174" spans="1:12" x14ac:dyDescent="0.2">
      <c r="A8174" t="s">
        <v>27677</v>
      </c>
      <c r="B8174" t="s">
        <v>27678</v>
      </c>
      <c r="C8174" t="s">
        <v>27679</v>
      </c>
      <c r="D8174" t="s">
        <v>21</v>
      </c>
      <c r="E8174" t="s">
        <v>16</v>
      </c>
      <c r="F8174">
        <v>28273</v>
      </c>
      <c r="G8174">
        <v>35.146027535800002</v>
      </c>
      <c r="H8174">
        <v>-80.9292889914</v>
      </c>
      <c r="I8174">
        <v>3.5</v>
      </c>
      <c r="J8174">
        <v>36</v>
      </c>
      <c r="K8174">
        <v>1</v>
      </c>
      <c r="L8174" t="s">
        <v>27680</v>
      </c>
    </row>
    <row r="8175" spans="1:12" x14ac:dyDescent="0.2">
      <c r="A8175" t="s">
        <v>27681</v>
      </c>
      <c r="B8175" t="s">
        <v>27682</v>
      </c>
      <c r="C8175" t="s">
        <v>27683</v>
      </c>
      <c r="D8175" t="s">
        <v>135</v>
      </c>
      <c r="E8175" t="s">
        <v>16</v>
      </c>
      <c r="F8175">
        <v>28104</v>
      </c>
      <c r="G8175">
        <v>35.123486300000003</v>
      </c>
      <c r="H8175">
        <v>-80.654324700000004</v>
      </c>
      <c r="I8175">
        <v>5</v>
      </c>
      <c r="J8175">
        <v>5</v>
      </c>
      <c r="K8175">
        <v>1</v>
      </c>
      <c r="L8175" t="s">
        <v>27684</v>
      </c>
    </row>
    <row r="8176" spans="1:12" x14ac:dyDescent="0.2">
      <c r="A8176" t="s">
        <v>27685</v>
      </c>
      <c r="B8176" t="s">
        <v>27686</v>
      </c>
      <c r="C8176" t="s">
        <v>27687</v>
      </c>
      <c r="D8176" t="s">
        <v>135</v>
      </c>
      <c r="E8176" t="s">
        <v>16</v>
      </c>
      <c r="F8176">
        <v>28105</v>
      </c>
      <c r="G8176">
        <v>35.122214999999997</v>
      </c>
      <c r="H8176">
        <v>-80.726854799999998</v>
      </c>
      <c r="I8176">
        <v>4.5</v>
      </c>
      <c r="J8176">
        <v>9</v>
      </c>
      <c r="K8176">
        <v>1</v>
      </c>
      <c r="L8176" t="s">
        <v>27688</v>
      </c>
    </row>
    <row r="8177" spans="1:12" x14ac:dyDescent="0.2">
      <c r="A8177" t="s">
        <v>27689</v>
      </c>
      <c r="B8177" t="s">
        <v>27690</v>
      </c>
      <c r="C8177" t="s">
        <v>27691</v>
      </c>
      <c r="D8177" t="s">
        <v>135</v>
      </c>
      <c r="E8177" t="s">
        <v>16</v>
      </c>
      <c r="F8177">
        <v>28105</v>
      </c>
      <c r="G8177">
        <v>35.119818894799998</v>
      </c>
      <c r="H8177">
        <v>-80.719162858999994</v>
      </c>
      <c r="I8177">
        <v>5</v>
      </c>
      <c r="J8177">
        <v>6</v>
      </c>
      <c r="K8177">
        <v>1</v>
      </c>
      <c r="L8177" t="s">
        <v>27692</v>
      </c>
    </row>
    <row r="8178" spans="1:12" x14ac:dyDescent="0.2">
      <c r="A8178" t="s">
        <v>27693</v>
      </c>
      <c r="B8178" t="s">
        <v>27694</v>
      </c>
      <c r="C8178" t="s">
        <v>27695</v>
      </c>
      <c r="D8178" t="s">
        <v>21</v>
      </c>
      <c r="E8178" t="s">
        <v>16</v>
      </c>
      <c r="F8178">
        <v>28202</v>
      </c>
      <c r="G8178">
        <v>35.234664299999999</v>
      </c>
      <c r="H8178">
        <v>-80.851011999999997</v>
      </c>
      <c r="I8178">
        <v>3</v>
      </c>
      <c r="J8178">
        <v>3</v>
      </c>
      <c r="K8178">
        <v>1</v>
      </c>
      <c r="L8178" t="s">
        <v>27696</v>
      </c>
    </row>
    <row r="8179" spans="1:12" x14ac:dyDescent="0.2">
      <c r="A8179" t="s">
        <v>27697</v>
      </c>
      <c r="B8179" t="s">
        <v>19032</v>
      </c>
      <c r="C8179" t="s">
        <v>27698</v>
      </c>
      <c r="D8179" t="s">
        <v>21</v>
      </c>
      <c r="E8179" t="s">
        <v>16</v>
      </c>
      <c r="F8179">
        <v>28211</v>
      </c>
      <c r="G8179">
        <v>35.156163200000002</v>
      </c>
      <c r="H8179">
        <v>-80.830945299999996</v>
      </c>
      <c r="I8179">
        <v>3.5</v>
      </c>
      <c r="J8179">
        <v>18</v>
      </c>
      <c r="K8179">
        <v>1</v>
      </c>
      <c r="L8179" t="s">
        <v>27699</v>
      </c>
    </row>
    <row r="8180" spans="1:12" x14ac:dyDescent="0.2">
      <c r="A8180" t="s">
        <v>27700</v>
      </c>
      <c r="B8180" t="s">
        <v>2780</v>
      </c>
      <c r="C8180" t="s">
        <v>27701</v>
      </c>
      <c r="D8180" t="s">
        <v>21</v>
      </c>
      <c r="E8180" t="s">
        <v>16</v>
      </c>
      <c r="F8180">
        <v>28269</v>
      </c>
      <c r="G8180">
        <v>35.333721799999999</v>
      </c>
      <c r="H8180">
        <v>-80.790666999999999</v>
      </c>
      <c r="I8180">
        <v>4</v>
      </c>
      <c r="J8180">
        <v>6</v>
      </c>
      <c r="K8180">
        <v>1</v>
      </c>
      <c r="L8180" t="s">
        <v>2782</v>
      </c>
    </row>
    <row r="8181" spans="1:12" x14ac:dyDescent="0.2">
      <c r="A8181" t="s">
        <v>27702</v>
      </c>
      <c r="B8181" t="s">
        <v>641</v>
      </c>
      <c r="C8181" t="s">
        <v>27703</v>
      </c>
      <c r="D8181" t="s">
        <v>643</v>
      </c>
      <c r="E8181" t="s">
        <v>16</v>
      </c>
      <c r="F8181">
        <v>28079</v>
      </c>
      <c r="G8181">
        <v>35.076865807700003</v>
      </c>
      <c r="H8181">
        <v>-80.651911497100002</v>
      </c>
      <c r="I8181">
        <v>2</v>
      </c>
      <c r="J8181">
        <v>8</v>
      </c>
      <c r="K8181">
        <v>1</v>
      </c>
      <c r="L8181" t="s">
        <v>27704</v>
      </c>
    </row>
    <row r="8182" spans="1:12" x14ac:dyDescent="0.2">
      <c r="A8182" t="s">
        <v>27705</v>
      </c>
      <c r="B8182" t="s">
        <v>23771</v>
      </c>
      <c r="C8182" t="s">
        <v>27706</v>
      </c>
      <c r="D8182" t="s">
        <v>135</v>
      </c>
      <c r="E8182" t="s">
        <v>16</v>
      </c>
      <c r="F8182">
        <v>28105</v>
      </c>
      <c r="G8182">
        <v>35.1164311</v>
      </c>
      <c r="H8182">
        <v>-80.722766800000002</v>
      </c>
      <c r="I8182">
        <v>3.5</v>
      </c>
      <c r="J8182">
        <v>3</v>
      </c>
      <c r="K8182">
        <v>1</v>
      </c>
      <c r="L8182" t="s">
        <v>9608</v>
      </c>
    </row>
    <row r="8183" spans="1:12" x14ac:dyDescent="0.2">
      <c r="A8183" t="s">
        <v>27707</v>
      </c>
      <c r="B8183" t="s">
        <v>27708</v>
      </c>
      <c r="C8183" t="s">
        <v>3726</v>
      </c>
      <c r="D8183" t="s">
        <v>295</v>
      </c>
      <c r="E8183" t="s">
        <v>16</v>
      </c>
      <c r="F8183">
        <v>28134</v>
      </c>
      <c r="G8183">
        <v>35.082856211200003</v>
      </c>
      <c r="H8183">
        <v>-80.876742638600007</v>
      </c>
      <c r="I8183">
        <v>3</v>
      </c>
      <c r="J8183">
        <v>16</v>
      </c>
      <c r="K8183">
        <v>1</v>
      </c>
      <c r="L8183" t="s">
        <v>27709</v>
      </c>
    </row>
    <row r="8184" spans="1:12" x14ac:dyDescent="0.2">
      <c r="A8184" t="s">
        <v>27710</v>
      </c>
      <c r="B8184" t="s">
        <v>27711</v>
      </c>
      <c r="C8184" t="s">
        <v>27712</v>
      </c>
      <c r="D8184" t="s">
        <v>21</v>
      </c>
      <c r="E8184" t="s">
        <v>16</v>
      </c>
      <c r="F8184">
        <v>28277</v>
      </c>
      <c r="G8184">
        <v>35.051002699999998</v>
      </c>
      <c r="H8184">
        <v>-80.767035800000002</v>
      </c>
      <c r="I8184">
        <v>2.5</v>
      </c>
      <c r="J8184">
        <v>10</v>
      </c>
      <c r="K8184">
        <v>1</v>
      </c>
      <c r="L8184" t="s">
        <v>27713</v>
      </c>
    </row>
    <row r="8185" spans="1:12" x14ac:dyDescent="0.2">
      <c r="A8185" t="s">
        <v>27714</v>
      </c>
      <c r="B8185" t="s">
        <v>891</v>
      </c>
      <c r="C8185" t="s">
        <v>27715</v>
      </c>
      <c r="D8185" t="s">
        <v>697</v>
      </c>
      <c r="E8185" t="s">
        <v>16</v>
      </c>
      <c r="F8185">
        <v>28037</v>
      </c>
      <c r="G8185">
        <v>35.443334700999998</v>
      </c>
      <c r="H8185">
        <v>-80.996242761600001</v>
      </c>
      <c r="I8185">
        <v>2</v>
      </c>
      <c r="J8185">
        <v>12</v>
      </c>
      <c r="K8185">
        <v>1</v>
      </c>
      <c r="L8185" t="s">
        <v>3115</v>
      </c>
    </row>
    <row r="8186" spans="1:12" x14ac:dyDescent="0.2">
      <c r="A8186" t="s">
        <v>27716</v>
      </c>
      <c r="B8186" t="s">
        <v>27717</v>
      </c>
      <c r="C8186" t="s">
        <v>27718</v>
      </c>
      <c r="D8186" t="s">
        <v>21</v>
      </c>
      <c r="E8186" t="s">
        <v>16</v>
      </c>
      <c r="F8186">
        <v>28277</v>
      </c>
      <c r="G8186">
        <v>35.052618378699997</v>
      </c>
      <c r="H8186">
        <v>-80.767456603400007</v>
      </c>
      <c r="I8186">
        <v>5</v>
      </c>
      <c r="J8186">
        <v>10</v>
      </c>
      <c r="K8186">
        <v>1</v>
      </c>
      <c r="L8186" t="s">
        <v>5269</v>
      </c>
    </row>
    <row r="8187" spans="1:12" x14ac:dyDescent="0.2">
      <c r="A8187" t="s">
        <v>27719</v>
      </c>
      <c r="B8187" t="s">
        <v>27720</v>
      </c>
      <c r="C8187" t="s">
        <v>27721</v>
      </c>
      <c r="D8187" t="s">
        <v>135</v>
      </c>
      <c r="E8187" t="s">
        <v>16</v>
      </c>
      <c r="F8187">
        <v>28105</v>
      </c>
      <c r="G8187">
        <v>35.119898900000003</v>
      </c>
      <c r="H8187">
        <v>-80.727396799999994</v>
      </c>
      <c r="I8187">
        <v>3.5</v>
      </c>
      <c r="J8187">
        <v>3</v>
      </c>
      <c r="K8187">
        <v>1</v>
      </c>
      <c r="L8187" t="s">
        <v>27722</v>
      </c>
    </row>
    <row r="8188" spans="1:12" x14ac:dyDescent="0.2">
      <c r="A8188" t="s">
        <v>27723</v>
      </c>
      <c r="B8188" t="s">
        <v>27724</v>
      </c>
      <c r="C8188" t="s">
        <v>27725</v>
      </c>
      <c r="D8188" t="s">
        <v>135</v>
      </c>
      <c r="E8188" t="s">
        <v>16</v>
      </c>
      <c r="F8188">
        <v>28105</v>
      </c>
      <c r="G8188">
        <v>35.146289099999997</v>
      </c>
      <c r="H8188">
        <v>-80.681383800000006</v>
      </c>
      <c r="I8188">
        <v>4</v>
      </c>
      <c r="J8188">
        <v>21</v>
      </c>
      <c r="K8188">
        <v>1</v>
      </c>
      <c r="L8188" t="s">
        <v>3082</v>
      </c>
    </row>
    <row r="8189" spans="1:12" x14ac:dyDescent="0.2">
      <c r="A8189" t="s">
        <v>27726</v>
      </c>
      <c r="B8189" t="s">
        <v>314</v>
      </c>
      <c r="C8189" t="s">
        <v>27727</v>
      </c>
      <c r="D8189" t="s">
        <v>39</v>
      </c>
      <c r="E8189" t="s">
        <v>16</v>
      </c>
      <c r="F8189">
        <v>28027</v>
      </c>
      <c r="G8189">
        <v>35.410803000000001</v>
      </c>
      <c r="H8189">
        <v>-80.666937700000005</v>
      </c>
      <c r="I8189">
        <v>4.5</v>
      </c>
      <c r="J8189">
        <v>7</v>
      </c>
      <c r="K8189">
        <v>1</v>
      </c>
      <c r="L8189" t="s">
        <v>3224</v>
      </c>
    </row>
    <row r="8190" spans="1:12" x14ac:dyDescent="0.2">
      <c r="A8190" t="s">
        <v>27728</v>
      </c>
      <c r="B8190" t="s">
        <v>27729</v>
      </c>
      <c r="C8190" t="s">
        <v>27730</v>
      </c>
      <c r="D8190" t="s">
        <v>21</v>
      </c>
      <c r="E8190" t="s">
        <v>16</v>
      </c>
      <c r="F8190">
        <v>28269</v>
      </c>
      <c r="G8190">
        <v>35.333477999999999</v>
      </c>
      <c r="H8190">
        <v>-80.796171000000001</v>
      </c>
      <c r="I8190">
        <v>3</v>
      </c>
      <c r="J8190">
        <v>11</v>
      </c>
      <c r="K8190">
        <v>1</v>
      </c>
      <c r="L8190" t="s">
        <v>4379</v>
      </c>
    </row>
    <row r="8191" spans="1:12" x14ac:dyDescent="0.2">
      <c r="A8191" t="s">
        <v>27731</v>
      </c>
      <c r="B8191" t="s">
        <v>27732</v>
      </c>
      <c r="C8191" t="s">
        <v>27733</v>
      </c>
      <c r="D8191" t="s">
        <v>26</v>
      </c>
      <c r="E8191" t="s">
        <v>16</v>
      </c>
      <c r="F8191">
        <v>28078</v>
      </c>
      <c r="G8191">
        <v>35.411294593900003</v>
      </c>
      <c r="H8191">
        <v>-80.853519737699997</v>
      </c>
      <c r="I8191">
        <v>4.5</v>
      </c>
      <c r="J8191">
        <v>53</v>
      </c>
      <c r="K8191">
        <v>1</v>
      </c>
      <c r="L8191" t="s">
        <v>2905</v>
      </c>
    </row>
    <row r="8192" spans="1:12" x14ac:dyDescent="0.2">
      <c r="A8192" t="s">
        <v>27734</v>
      </c>
      <c r="B8192" t="s">
        <v>27735</v>
      </c>
      <c r="C8192" t="s">
        <v>27116</v>
      </c>
      <c r="D8192" t="s">
        <v>21</v>
      </c>
      <c r="E8192" t="s">
        <v>16</v>
      </c>
      <c r="F8192">
        <v>28211</v>
      </c>
      <c r="G8192">
        <v>35.158593000000003</v>
      </c>
      <c r="H8192">
        <v>-80.832149000000001</v>
      </c>
      <c r="I8192">
        <v>1</v>
      </c>
      <c r="J8192">
        <v>3</v>
      </c>
      <c r="K8192">
        <v>0</v>
      </c>
      <c r="L8192" t="s">
        <v>11388</v>
      </c>
    </row>
    <row r="8193" spans="1:12" x14ac:dyDescent="0.2">
      <c r="A8193" t="s">
        <v>27736</v>
      </c>
      <c r="B8193" t="s">
        <v>27737</v>
      </c>
      <c r="C8193" t="s">
        <v>27738</v>
      </c>
      <c r="D8193" t="s">
        <v>21</v>
      </c>
      <c r="E8193" t="s">
        <v>16</v>
      </c>
      <c r="F8193">
        <v>28262</v>
      </c>
      <c r="G8193">
        <v>35.311413700000003</v>
      </c>
      <c r="H8193">
        <v>-80.755102800000003</v>
      </c>
      <c r="I8193">
        <v>3</v>
      </c>
      <c r="J8193">
        <v>64</v>
      </c>
      <c r="K8193">
        <v>1</v>
      </c>
      <c r="L8193" t="s">
        <v>27739</v>
      </c>
    </row>
    <row r="8194" spans="1:12" x14ac:dyDescent="0.2">
      <c r="A8194" t="s">
        <v>27740</v>
      </c>
      <c r="B8194" t="s">
        <v>27741</v>
      </c>
      <c r="C8194" t="s">
        <v>27742</v>
      </c>
      <c r="D8194" t="s">
        <v>21</v>
      </c>
      <c r="E8194" t="s">
        <v>16</v>
      </c>
      <c r="F8194">
        <v>28217</v>
      </c>
      <c r="G8194">
        <v>35.159849100000002</v>
      </c>
      <c r="H8194">
        <v>-80.875030600000002</v>
      </c>
      <c r="I8194">
        <v>4</v>
      </c>
      <c r="J8194">
        <v>6</v>
      </c>
      <c r="K8194">
        <v>1</v>
      </c>
      <c r="L8194" t="s">
        <v>4759</v>
      </c>
    </row>
    <row r="8195" spans="1:12" x14ac:dyDescent="0.2">
      <c r="A8195" t="s">
        <v>27743</v>
      </c>
      <c r="B8195" t="s">
        <v>27744</v>
      </c>
      <c r="C8195" t="s">
        <v>27745</v>
      </c>
      <c r="D8195" t="s">
        <v>21</v>
      </c>
      <c r="E8195" t="s">
        <v>16</v>
      </c>
      <c r="F8195">
        <v>28226</v>
      </c>
      <c r="G8195">
        <v>35.088229900000002</v>
      </c>
      <c r="H8195">
        <v>-80.845703799999995</v>
      </c>
      <c r="I8195">
        <v>4</v>
      </c>
      <c r="J8195">
        <v>24</v>
      </c>
      <c r="K8195">
        <v>0</v>
      </c>
      <c r="L8195" t="s">
        <v>27746</v>
      </c>
    </row>
    <row r="8196" spans="1:12" x14ac:dyDescent="0.2">
      <c r="A8196" t="s">
        <v>27747</v>
      </c>
      <c r="B8196" t="s">
        <v>3232</v>
      </c>
      <c r="C8196" t="s">
        <v>27748</v>
      </c>
      <c r="D8196" t="s">
        <v>21</v>
      </c>
      <c r="E8196" t="s">
        <v>16</v>
      </c>
      <c r="F8196">
        <v>28277</v>
      </c>
      <c r="G8196">
        <v>35.035443000000001</v>
      </c>
      <c r="H8196">
        <v>-80.806601999999998</v>
      </c>
      <c r="I8196">
        <v>2.5</v>
      </c>
      <c r="J8196">
        <v>7</v>
      </c>
      <c r="K8196">
        <v>1</v>
      </c>
      <c r="L8196" t="s">
        <v>19759</v>
      </c>
    </row>
    <row r="8197" spans="1:12" x14ac:dyDescent="0.2">
      <c r="A8197" t="s">
        <v>27749</v>
      </c>
      <c r="B8197" t="s">
        <v>27750</v>
      </c>
      <c r="C8197" t="s">
        <v>27751</v>
      </c>
      <c r="D8197" t="s">
        <v>21</v>
      </c>
      <c r="E8197" t="s">
        <v>16</v>
      </c>
      <c r="F8197">
        <v>28273</v>
      </c>
      <c r="G8197">
        <v>35.138139000000002</v>
      </c>
      <c r="H8197">
        <v>-80.935394000000002</v>
      </c>
      <c r="I8197">
        <v>3.5</v>
      </c>
      <c r="J8197">
        <v>39</v>
      </c>
      <c r="K8197">
        <v>0</v>
      </c>
      <c r="L8197" t="s">
        <v>27752</v>
      </c>
    </row>
    <row r="8198" spans="1:12" x14ac:dyDescent="0.2">
      <c r="A8198" t="s">
        <v>27753</v>
      </c>
      <c r="B8198" t="s">
        <v>27754</v>
      </c>
      <c r="C8198" t="s">
        <v>10112</v>
      </c>
      <c r="D8198" t="s">
        <v>21</v>
      </c>
      <c r="E8198" t="s">
        <v>16</v>
      </c>
      <c r="F8198">
        <v>28227</v>
      </c>
      <c r="G8198">
        <v>35.199668361100002</v>
      </c>
      <c r="H8198">
        <v>-80.725463333299999</v>
      </c>
      <c r="I8198">
        <v>3.5</v>
      </c>
      <c r="J8198">
        <v>3</v>
      </c>
      <c r="K8198">
        <v>1</v>
      </c>
      <c r="L8198" t="s">
        <v>5978</v>
      </c>
    </row>
    <row r="8199" spans="1:12" x14ac:dyDescent="0.2">
      <c r="A8199" t="s">
        <v>27755</v>
      </c>
      <c r="B8199" t="s">
        <v>27756</v>
      </c>
      <c r="C8199" t="s">
        <v>391</v>
      </c>
      <c r="D8199" t="s">
        <v>21</v>
      </c>
      <c r="E8199" t="s">
        <v>16</v>
      </c>
      <c r="F8199">
        <v>28211</v>
      </c>
      <c r="G8199">
        <v>35.152555122899997</v>
      </c>
      <c r="H8199">
        <v>-80.8324244991</v>
      </c>
      <c r="I8199">
        <v>4</v>
      </c>
      <c r="J8199">
        <v>4</v>
      </c>
      <c r="K8199">
        <v>1</v>
      </c>
      <c r="L8199" t="s">
        <v>27757</v>
      </c>
    </row>
    <row r="8200" spans="1:12" x14ac:dyDescent="0.2">
      <c r="A8200" t="s">
        <v>27758</v>
      </c>
      <c r="B8200" t="s">
        <v>27759</v>
      </c>
      <c r="C8200" t="s">
        <v>27760</v>
      </c>
      <c r="D8200" t="s">
        <v>21</v>
      </c>
      <c r="E8200" t="s">
        <v>16</v>
      </c>
      <c r="F8200">
        <v>28226</v>
      </c>
      <c r="G8200">
        <v>35.0870788</v>
      </c>
      <c r="H8200">
        <v>-80.860135400000004</v>
      </c>
      <c r="I8200">
        <v>2.5</v>
      </c>
      <c r="J8200">
        <v>11</v>
      </c>
      <c r="K8200">
        <v>1</v>
      </c>
      <c r="L8200" t="s">
        <v>482</v>
      </c>
    </row>
    <row r="8201" spans="1:12" x14ac:dyDescent="0.2">
      <c r="A8201" t="s">
        <v>27761</v>
      </c>
      <c r="B8201" t="s">
        <v>27762</v>
      </c>
      <c r="C8201" t="s">
        <v>27763</v>
      </c>
      <c r="D8201" t="s">
        <v>21</v>
      </c>
      <c r="E8201" t="s">
        <v>16</v>
      </c>
      <c r="F8201">
        <v>28212</v>
      </c>
      <c r="G8201">
        <v>35.150512300000003</v>
      </c>
      <c r="H8201">
        <v>-80.741465099999999</v>
      </c>
      <c r="I8201">
        <v>4</v>
      </c>
      <c r="J8201">
        <v>27</v>
      </c>
      <c r="K8201">
        <v>1</v>
      </c>
      <c r="L8201" t="s">
        <v>58</v>
      </c>
    </row>
    <row r="8202" spans="1:12" x14ac:dyDescent="0.2">
      <c r="A8202" t="s">
        <v>27764</v>
      </c>
      <c r="B8202" t="s">
        <v>27765</v>
      </c>
      <c r="C8202" t="s">
        <v>8803</v>
      </c>
      <c r="D8202" t="s">
        <v>21</v>
      </c>
      <c r="E8202" t="s">
        <v>16</v>
      </c>
      <c r="F8202">
        <v>28203</v>
      </c>
      <c r="G8202">
        <v>35.208494401000003</v>
      </c>
      <c r="H8202">
        <v>-80.861220359800001</v>
      </c>
      <c r="I8202">
        <v>3.5</v>
      </c>
      <c r="J8202">
        <v>41</v>
      </c>
      <c r="K8202">
        <v>0</v>
      </c>
      <c r="L8202" t="s">
        <v>27766</v>
      </c>
    </row>
    <row r="8203" spans="1:12" x14ac:dyDescent="0.2">
      <c r="A8203" t="s">
        <v>27767</v>
      </c>
      <c r="B8203" t="s">
        <v>27768</v>
      </c>
      <c r="C8203" t="s">
        <v>27769</v>
      </c>
      <c r="D8203" t="s">
        <v>15</v>
      </c>
      <c r="E8203" t="s">
        <v>16</v>
      </c>
      <c r="F8203">
        <v>28031</v>
      </c>
      <c r="G8203">
        <v>35.479954900000003</v>
      </c>
      <c r="H8203">
        <v>-80.857034999999996</v>
      </c>
      <c r="I8203">
        <v>5</v>
      </c>
      <c r="J8203">
        <v>4</v>
      </c>
      <c r="K8203">
        <v>1</v>
      </c>
      <c r="L8203" t="s">
        <v>27770</v>
      </c>
    </row>
    <row r="8204" spans="1:12" x14ac:dyDescent="0.2">
      <c r="A8204" t="s">
        <v>27771</v>
      </c>
      <c r="B8204" t="s">
        <v>27772</v>
      </c>
      <c r="C8204" t="s">
        <v>27773</v>
      </c>
      <c r="D8204" t="s">
        <v>21</v>
      </c>
      <c r="E8204" t="s">
        <v>16</v>
      </c>
      <c r="F8204">
        <v>28204</v>
      </c>
      <c r="G8204">
        <v>35.211562064100001</v>
      </c>
      <c r="H8204">
        <v>-80.817362698899998</v>
      </c>
      <c r="I8204">
        <v>5</v>
      </c>
      <c r="J8204">
        <v>11</v>
      </c>
      <c r="K8204">
        <v>1</v>
      </c>
      <c r="L8204" t="s">
        <v>27774</v>
      </c>
    </row>
    <row r="8205" spans="1:12" x14ac:dyDescent="0.2">
      <c r="A8205" t="s">
        <v>27775</v>
      </c>
      <c r="B8205" t="s">
        <v>27776</v>
      </c>
      <c r="C8205" t="s">
        <v>27777</v>
      </c>
      <c r="D8205" t="s">
        <v>15</v>
      </c>
      <c r="E8205" t="s">
        <v>16</v>
      </c>
      <c r="F8205">
        <v>28031</v>
      </c>
      <c r="G8205">
        <v>35.4806156</v>
      </c>
      <c r="H8205">
        <v>-80.860333600000004</v>
      </c>
      <c r="I8205">
        <v>4.5</v>
      </c>
      <c r="J8205">
        <v>3</v>
      </c>
      <c r="K8205">
        <v>0</v>
      </c>
      <c r="L8205" t="s">
        <v>27778</v>
      </c>
    </row>
    <row r="8206" spans="1:12" x14ac:dyDescent="0.2">
      <c r="A8206" t="s">
        <v>27779</v>
      </c>
      <c r="B8206" t="s">
        <v>27780</v>
      </c>
      <c r="C8206" t="s">
        <v>27781</v>
      </c>
      <c r="D8206" t="s">
        <v>62</v>
      </c>
      <c r="E8206" t="s">
        <v>16</v>
      </c>
      <c r="F8206">
        <v>28227</v>
      </c>
      <c r="G8206">
        <v>35.177362899999999</v>
      </c>
      <c r="H8206">
        <v>-80.651970000000006</v>
      </c>
      <c r="I8206">
        <v>5</v>
      </c>
      <c r="J8206">
        <v>4</v>
      </c>
      <c r="K8206">
        <v>1</v>
      </c>
      <c r="L8206" t="s">
        <v>428</v>
      </c>
    </row>
    <row r="8207" spans="1:12" x14ac:dyDescent="0.2">
      <c r="A8207" t="s">
        <v>27782</v>
      </c>
      <c r="B8207" t="s">
        <v>4532</v>
      </c>
      <c r="C8207" t="s">
        <v>27783</v>
      </c>
      <c r="D8207" t="s">
        <v>135</v>
      </c>
      <c r="E8207" t="s">
        <v>16</v>
      </c>
      <c r="F8207">
        <v>28105</v>
      </c>
      <c r="G8207">
        <v>35.119723999999998</v>
      </c>
      <c r="H8207">
        <v>-80.696932000000004</v>
      </c>
      <c r="I8207">
        <v>3</v>
      </c>
      <c r="J8207">
        <v>16</v>
      </c>
      <c r="K8207">
        <v>1</v>
      </c>
      <c r="L8207" t="s">
        <v>20461</v>
      </c>
    </row>
    <row r="8208" spans="1:12" x14ac:dyDescent="0.2">
      <c r="A8208" t="s">
        <v>27784</v>
      </c>
      <c r="B8208" t="s">
        <v>3485</v>
      </c>
      <c r="C8208" t="s">
        <v>27785</v>
      </c>
      <c r="D8208" t="s">
        <v>21</v>
      </c>
      <c r="E8208" t="s">
        <v>16</v>
      </c>
      <c r="F8208">
        <v>28209</v>
      </c>
      <c r="G8208">
        <v>35.175196</v>
      </c>
      <c r="H8208">
        <v>-80.848832000000002</v>
      </c>
      <c r="I8208">
        <v>4</v>
      </c>
      <c r="J8208">
        <v>31</v>
      </c>
      <c r="K8208">
        <v>1</v>
      </c>
      <c r="L8208" t="s">
        <v>27786</v>
      </c>
    </row>
    <row r="8209" spans="1:12" x14ac:dyDescent="0.2">
      <c r="A8209" t="s">
        <v>27787</v>
      </c>
      <c r="B8209" t="s">
        <v>27788</v>
      </c>
      <c r="C8209" t="s">
        <v>27789</v>
      </c>
      <c r="D8209" t="s">
        <v>21</v>
      </c>
      <c r="E8209" t="s">
        <v>16</v>
      </c>
      <c r="F8209">
        <v>28262</v>
      </c>
      <c r="G8209">
        <v>35.319550200000002</v>
      </c>
      <c r="H8209">
        <v>-80.735040299999994</v>
      </c>
      <c r="I8209">
        <v>3</v>
      </c>
      <c r="J8209">
        <v>14</v>
      </c>
      <c r="K8209">
        <v>1</v>
      </c>
      <c r="L8209" t="s">
        <v>27790</v>
      </c>
    </row>
    <row r="8210" spans="1:12" x14ac:dyDescent="0.2">
      <c r="A8210" t="s">
        <v>27791</v>
      </c>
      <c r="B8210" t="s">
        <v>27792</v>
      </c>
      <c r="C8210" t="s">
        <v>27793</v>
      </c>
      <c r="D8210" t="s">
        <v>39</v>
      </c>
      <c r="E8210" t="s">
        <v>16</v>
      </c>
      <c r="F8210">
        <v>28027</v>
      </c>
      <c r="G8210">
        <v>35.401094000000001</v>
      </c>
      <c r="H8210">
        <v>-80.714766999999995</v>
      </c>
      <c r="I8210">
        <v>4.5</v>
      </c>
      <c r="J8210">
        <v>32</v>
      </c>
      <c r="K8210">
        <v>1</v>
      </c>
      <c r="L8210" t="s">
        <v>27794</v>
      </c>
    </row>
    <row r="8211" spans="1:12" x14ac:dyDescent="0.2">
      <c r="A8211" t="s">
        <v>27795</v>
      </c>
      <c r="B8211" t="s">
        <v>27796</v>
      </c>
      <c r="C8211" t="s">
        <v>27797</v>
      </c>
      <c r="D8211" t="s">
        <v>21</v>
      </c>
      <c r="E8211" t="s">
        <v>16</v>
      </c>
      <c r="F8211">
        <v>28204</v>
      </c>
      <c r="G8211">
        <v>35.220950784499998</v>
      </c>
      <c r="H8211">
        <v>-80.818138286099995</v>
      </c>
      <c r="I8211">
        <v>4.5</v>
      </c>
      <c r="J8211">
        <v>47</v>
      </c>
      <c r="K8211">
        <v>1</v>
      </c>
      <c r="L8211" t="s">
        <v>27798</v>
      </c>
    </row>
    <row r="8212" spans="1:12" x14ac:dyDescent="0.2">
      <c r="A8212" t="s">
        <v>27799</v>
      </c>
      <c r="B8212" t="s">
        <v>27800</v>
      </c>
      <c r="C8212" t="s">
        <v>11288</v>
      </c>
      <c r="D8212" t="s">
        <v>21</v>
      </c>
      <c r="E8212" t="s">
        <v>16</v>
      </c>
      <c r="F8212">
        <v>28226</v>
      </c>
      <c r="G8212">
        <v>35.089051699999999</v>
      </c>
      <c r="H8212">
        <v>-80.867052999999999</v>
      </c>
      <c r="I8212">
        <v>3.5</v>
      </c>
      <c r="J8212">
        <v>146</v>
      </c>
      <c r="K8212">
        <v>1</v>
      </c>
      <c r="L8212" t="s">
        <v>27801</v>
      </c>
    </row>
    <row r="8213" spans="1:12" x14ac:dyDescent="0.2">
      <c r="A8213" t="s">
        <v>27802</v>
      </c>
      <c r="B8213" t="s">
        <v>27803</v>
      </c>
      <c r="C8213" t="s">
        <v>27804</v>
      </c>
      <c r="D8213" t="s">
        <v>21</v>
      </c>
      <c r="E8213" t="s">
        <v>16</v>
      </c>
      <c r="F8213">
        <v>28277</v>
      </c>
      <c r="G8213">
        <v>35.035055200000002</v>
      </c>
      <c r="H8213">
        <v>-80.807369100000003</v>
      </c>
      <c r="I8213">
        <v>4</v>
      </c>
      <c r="J8213">
        <v>37</v>
      </c>
      <c r="K8213">
        <v>1</v>
      </c>
      <c r="L8213" t="s">
        <v>27805</v>
      </c>
    </row>
    <row r="8214" spans="1:12" x14ac:dyDescent="0.2">
      <c r="A8214" t="s">
        <v>27806</v>
      </c>
      <c r="B8214" t="s">
        <v>27807</v>
      </c>
      <c r="C8214" t="s">
        <v>27808</v>
      </c>
      <c r="D8214" t="s">
        <v>30</v>
      </c>
      <c r="E8214" t="s">
        <v>16</v>
      </c>
      <c r="F8214">
        <v>28056</v>
      </c>
      <c r="G8214">
        <v>35.257037327500001</v>
      </c>
      <c r="H8214">
        <v>-81.111395936799994</v>
      </c>
      <c r="I8214">
        <v>2</v>
      </c>
      <c r="J8214">
        <v>4</v>
      </c>
      <c r="K8214">
        <v>1</v>
      </c>
      <c r="L8214" t="s">
        <v>27809</v>
      </c>
    </row>
    <row r="8215" spans="1:12" x14ac:dyDescent="0.2">
      <c r="A8215" t="s">
        <v>27810</v>
      </c>
      <c r="B8215" t="s">
        <v>7603</v>
      </c>
      <c r="C8215" t="s">
        <v>27811</v>
      </c>
      <c r="D8215" t="s">
        <v>21</v>
      </c>
      <c r="E8215" t="s">
        <v>16</v>
      </c>
      <c r="F8215">
        <v>28208</v>
      </c>
      <c r="G8215">
        <v>35.229719588899997</v>
      </c>
      <c r="H8215">
        <v>-80.865914178500006</v>
      </c>
      <c r="I8215">
        <v>4.5</v>
      </c>
      <c r="J8215">
        <v>229</v>
      </c>
      <c r="K8215">
        <v>1</v>
      </c>
      <c r="L8215" t="s">
        <v>27812</v>
      </c>
    </row>
    <row r="8216" spans="1:12" x14ac:dyDescent="0.2">
      <c r="A8216" t="s">
        <v>27813</v>
      </c>
      <c r="B8216" t="s">
        <v>27814</v>
      </c>
      <c r="C8216" t="s">
        <v>27815</v>
      </c>
      <c r="D8216" t="s">
        <v>26</v>
      </c>
      <c r="E8216" t="s">
        <v>16</v>
      </c>
      <c r="F8216">
        <v>28078</v>
      </c>
      <c r="G8216">
        <v>35.404564000000001</v>
      </c>
      <c r="H8216">
        <v>-80.852620999999999</v>
      </c>
      <c r="I8216">
        <v>2</v>
      </c>
      <c r="J8216">
        <v>4</v>
      </c>
      <c r="K8216">
        <v>1</v>
      </c>
      <c r="L8216" t="s">
        <v>5068</v>
      </c>
    </row>
    <row r="8217" spans="1:12" x14ac:dyDescent="0.2">
      <c r="A8217" t="s">
        <v>27816</v>
      </c>
      <c r="B8217" t="s">
        <v>27817</v>
      </c>
      <c r="C8217" t="s">
        <v>27818</v>
      </c>
      <c r="D8217" t="s">
        <v>21</v>
      </c>
      <c r="E8217" t="s">
        <v>16</v>
      </c>
      <c r="F8217">
        <v>28212</v>
      </c>
      <c r="G8217">
        <v>35.161327999999997</v>
      </c>
      <c r="H8217">
        <v>-80.748788200000007</v>
      </c>
      <c r="I8217">
        <v>1</v>
      </c>
      <c r="J8217">
        <v>3</v>
      </c>
      <c r="K8217">
        <v>1</v>
      </c>
      <c r="L8217" t="s">
        <v>1041</v>
      </c>
    </row>
    <row r="8218" spans="1:12" x14ac:dyDescent="0.2">
      <c r="A8218" t="s">
        <v>27819</v>
      </c>
      <c r="B8218" t="s">
        <v>27820</v>
      </c>
      <c r="C8218" t="s">
        <v>27821</v>
      </c>
      <c r="D8218" t="s">
        <v>26</v>
      </c>
      <c r="E8218" t="s">
        <v>16</v>
      </c>
      <c r="F8218">
        <v>28078</v>
      </c>
      <c r="G8218">
        <v>35.429305100000001</v>
      </c>
      <c r="H8218">
        <v>-80.842774000000006</v>
      </c>
      <c r="I8218">
        <v>4.5</v>
      </c>
      <c r="J8218">
        <v>22</v>
      </c>
      <c r="K8218">
        <v>1</v>
      </c>
      <c r="L8218" t="s">
        <v>27822</v>
      </c>
    </row>
    <row r="8219" spans="1:12" x14ac:dyDescent="0.2">
      <c r="A8219" t="s">
        <v>27823</v>
      </c>
      <c r="B8219" t="s">
        <v>27824</v>
      </c>
      <c r="C8219" t="s">
        <v>27825</v>
      </c>
      <c r="D8219" t="s">
        <v>30</v>
      </c>
      <c r="E8219" t="s">
        <v>16</v>
      </c>
      <c r="F8219">
        <v>28052</v>
      </c>
      <c r="G8219">
        <v>35.225735</v>
      </c>
      <c r="H8219">
        <v>-81.198969899999994</v>
      </c>
      <c r="I8219">
        <v>4</v>
      </c>
      <c r="J8219">
        <v>28</v>
      </c>
      <c r="K8219">
        <v>1</v>
      </c>
      <c r="L8219" t="s">
        <v>5656</v>
      </c>
    </row>
    <row r="8220" spans="1:12" x14ac:dyDescent="0.2">
      <c r="A8220" t="s">
        <v>27826</v>
      </c>
      <c r="B8220" t="s">
        <v>27827</v>
      </c>
      <c r="C8220" t="s">
        <v>27828</v>
      </c>
      <c r="D8220" t="s">
        <v>21</v>
      </c>
      <c r="E8220" t="s">
        <v>16</v>
      </c>
      <c r="F8220">
        <v>28202</v>
      </c>
      <c r="G8220">
        <v>35.218769000000002</v>
      </c>
      <c r="H8220">
        <v>-80.843441999999996</v>
      </c>
      <c r="I8220">
        <v>5</v>
      </c>
      <c r="J8220">
        <v>7</v>
      </c>
      <c r="K8220">
        <v>1</v>
      </c>
      <c r="L8220" t="s">
        <v>27829</v>
      </c>
    </row>
    <row r="8221" spans="1:12" x14ac:dyDescent="0.2">
      <c r="A8221" t="s">
        <v>27830</v>
      </c>
      <c r="B8221" t="s">
        <v>27831</v>
      </c>
      <c r="D8221" t="s">
        <v>21</v>
      </c>
      <c r="E8221" t="s">
        <v>16</v>
      </c>
      <c r="F8221">
        <v>28233</v>
      </c>
      <c r="G8221">
        <v>35.221955399999999</v>
      </c>
      <c r="H8221">
        <v>-80.832872399999999</v>
      </c>
      <c r="I8221">
        <v>5</v>
      </c>
      <c r="J8221">
        <v>3</v>
      </c>
      <c r="K8221">
        <v>1</v>
      </c>
      <c r="L8221" t="s">
        <v>16521</v>
      </c>
    </row>
    <row r="8222" spans="1:12" x14ac:dyDescent="0.2">
      <c r="A8222" t="s">
        <v>27832</v>
      </c>
      <c r="B8222" t="s">
        <v>27833</v>
      </c>
      <c r="C8222" t="s">
        <v>27834</v>
      </c>
      <c r="D8222" t="s">
        <v>15</v>
      </c>
      <c r="E8222" t="s">
        <v>16</v>
      </c>
      <c r="F8222">
        <v>28031</v>
      </c>
      <c r="G8222">
        <v>35.4815118</v>
      </c>
      <c r="H8222">
        <v>-80.884270400000005</v>
      </c>
      <c r="I8222">
        <v>3</v>
      </c>
      <c r="J8222">
        <v>30</v>
      </c>
      <c r="K8222">
        <v>1</v>
      </c>
      <c r="L8222" t="s">
        <v>9274</v>
      </c>
    </row>
    <row r="8223" spans="1:12" x14ac:dyDescent="0.2">
      <c r="A8223" t="s">
        <v>27835</v>
      </c>
      <c r="B8223" t="s">
        <v>27836</v>
      </c>
      <c r="D8223" t="s">
        <v>21</v>
      </c>
      <c r="E8223" t="s">
        <v>16</v>
      </c>
      <c r="F8223">
        <v>28206</v>
      </c>
      <c r="G8223">
        <v>35.255715899999998</v>
      </c>
      <c r="H8223">
        <v>-80.826706400000006</v>
      </c>
      <c r="I8223">
        <v>5</v>
      </c>
      <c r="J8223">
        <v>4</v>
      </c>
      <c r="K8223">
        <v>1</v>
      </c>
      <c r="L8223" t="s">
        <v>27837</v>
      </c>
    </row>
    <row r="8224" spans="1:12" x14ac:dyDescent="0.2">
      <c r="A8224" t="s">
        <v>27838</v>
      </c>
      <c r="B8224" t="s">
        <v>27839</v>
      </c>
      <c r="C8224" t="s">
        <v>27840</v>
      </c>
      <c r="D8224" t="s">
        <v>21</v>
      </c>
      <c r="E8224" t="s">
        <v>16</v>
      </c>
      <c r="F8224">
        <v>28206</v>
      </c>
      <c r="G8224">
        <v>35.232336873500003</v>
      </c>
      <c r="H8224">
        <v>-80.825522504700004</v>
      </c>
      <c r="I8224">
        <v>4.5</v>
      </c>
      <c r="J8224">
        <v>25</v>
      </c>
      <c r="K8224">
        <v>1</v>
      </c>
      <c r="L8224" t="s">
        <v>27841</v>
      </c>
    </row>
    <row r="8225" spans="1:12" x14ac:dyDescent="0.2">
      <c r="A8225" t="s">
        <v>27842</v>
      </c>
      <c r="B8225" t="s">
        <v>27843</v>
      </c>
      <c r="C8225" t="s">
        <v>27844</v>
      </c>
      <c r="D8225" t="s">
        <v>26</v>
      </c>
      <c r="E8225" t="s">
        <v>16</v>
      </c>
      <c r="F8225">
        <v>28078</v>
      </c>
      <c r="G8225">
        <v>35.385305000000002</v>
      </c>
      <c r="H8225">
        <v>-80.846181700000002</v>
      </c>
      <c r="I8225">
        <v>4</v>
      </c>
      <c r="J8225">
        <v>4</v>
      </c>
      <c r="K8225">
        <v>1</v>
      </c>
      <c r="L8225" t="s">
        <v>27845</v>
      </c>
    </row>
    <row r="8226" spans="1:12" x14ac:dyDescent="0.2">
      <c r="A8226" t="s">
        <v>27846</v>
      </c>
      <c r="B8226" t="s">
        <v>27847</v>
      </c>
      <c r="C8226" t="s">
        <v>27848</v>
      </c>
      <c r="D8226" t="s">
        <v>21</v>
      </c>
      <c r="E8226" t="s">
        <v>16</v>
      </c>
      <c r="F8226">
        <v>28284</v>
      </c>
      <c r="G8226">
        <v>35.227144000000003</v>
      </c>
      <c r="H8226">
        <v>-80.843922199999994</v>
      </c>
      <c r="I8226">
        <v>5</v>
      </c>
      <c r="J8226">
        <v>12</v>
      </c>
      <c r="K8226">
        <v>0</v>
      </c>
      <c r="L8226" t="s">
        <v>27849</v>
      </c>
    </row>
    <row r="8227" spans="1:12" x14ac:dyDescent="0.2">
      <c r="A8227" t="s">
        <v>27850</v>
      </c>
      <c r="B8227" t="s">
        <v>27851</v>
      </c>
      <c r="C8227" t="s">
        <v>27852</v>
      </c>
      <c r="D8227" t="s">
        <v>21</v>
      </c>
      <c r="E8227" t="s">
        <v>16</v>
      </c>
      <c r="F8227">
        <v>28205</v>
      </c>
      <c r="G8227">
        <v>35.216780300000003</v>
      </c>
      <c r="H8227">
        <v>-80.815169499999996</v>
      </c>
      <c r="I8227">
        <v>4.5</v>
      </c>
      <c r="J8227">
        <v>5</v>
      </c>
      <c r="K8227">
        <v>0</v>
      </c>
      <c r="L8227" t="s">
        <v>24101</v>
      </c>
    </row>
    <row r="8228" spans="1:12" x14ac:dyDescent="0.2">
      <c r="A8228" t="s">
        <v>27853</v>
      </c>
      <c r="B8228" t="s">
        <v>27854</v>
      </c>
      <c r="C8228" t="s">
        <v>27855</v>
      </c>
      <c r="D8228" t="s">
        <v>135</v>
      </c>
      <c r="E8228" t="s">
        <v>16</v>
      </c>
      <c r="F8228">
        <v>28105</v>
      </c>
      <c r="G8228">
        <v>35.116232799999999</v>
      </c>
      <c r="H8228">
        <v>-80.722371199999998</v>
      </c>
      <c r="I8228">
        <v>4</v>
      </c>
      <c r="J8228">
        <v>16</v>
      </c>
      <c r="K8228">
        <v>1</v>
      </c>
      <c r="L8228" t="s">
        <v>27856</v>
      </c>
    </row>
    <row r="8229" spans="1:12" x14ac:dyDescent="0.2">
      <c r="A8229" t="s">
        <v>27857</v>
      </c>
      <c r="B8229" t="s">
        <v>27858</v>
      </c>
      <c r="C8229" t="s">
        <v>27859</v>
      </c>
      <c r="D8229" t="s">
        <v>21</v>
      </c>
      <c r="E8229" t="s">
        <v>16</v>
      </c>
      <c r="F8229">
        <v>28277</v>
      </c>
      <c r="G8229">
        <v>35.0974018</v>
      </c>
      <c r="H8229">
        <v>-80.778663300000005</v>
      </c>
      <c r="I8229">
        <v>5</v>
      </c>
      <c r="J8229">
        <v>7</v>
      </c>
      <c r="K8229">
        <v>1</v>
      </c>
      <c r="L8229" t="s">
        <v>27860</v>
      </c>
    </row>
    <row r="8230" spans="1:12" x14ac:dyDescent="0.2">
      <c r="A8230" t="s">
        <v>27861</v>
      </c>
      <c r="B8230" t="s">
        <v>27862</v>
      </c>
      <c r="C8230" t="s">
        <v>27863</v>
      </c>
      <c r="D8230" t="s">
        <v>21</v>
      </c>
      <c r="E8230" t="s">
        <v>16</v>
      </c>
      <c r="F8230">
        <v>28214</v>
      </c>
      <c r="G8230">
        <v>35.223385999999998</v>
      </c>
      <c r="H8230">
        <v>-80.949751000000006</v>
      </c>
      <c r="I8230">
        <v>2</v>
      </c>
      <c r="J8230">
        <v>29</v>
      </c>
      <c r="K8230">
        <v>1</v>
      </c>
      <c r="L8230" t="s">
        <v>27864</v>
      </c>
    </row>
    <row r="8231" spans="1:12" x14ac:dyDescent="0.2">
      <c r="A8231" t="s">
        <v>27865</v>
      </c>
      <c r="B8231" t="s">
        <v>27866</v>
      </c>
      <c r="C8231" t="s">
        <v>27867</v>
      </c>
      <c r="D8231" t="s">
        <v>21</v>
      </c>
      <c r="E8231" t="s">
        <v>16</v>
      </c>
      <c r="F8231">
        <v>28213</v>
      </c>
      <c r="G8231">
        <v>35.283070000000002</v>
      </c>
      <c r="H8231">
        <v>-80.766548999999998</v>
      </c>
      <c r="I8231">
        <v>2.5</v>
      </c>
      <c r="J8231">
        <v>3</v>
      </c>
      <c r="K8231">
        <v>1</v>
      </c>
      <c r="L8231" t="s">
        <v>1041</v>
      </c>
    </row>
    <row r="8232" spans="1:12" x14ac:dyDescent="0.2">
      <c r="A8232" t="s">
        <v>27868</v>
      </c>
      <c r="B8232" t="s">
        <v>1826</v>
      </c>
      <c r="C8232" t="s">
        <v>27869</v>
      </c>
      <c r="D8232" t="s">
        <v>21</v>
      </c>
      <c r="E8232" t="s">
        <v>16</v>
      </c>
      <c r="F8232">
        <v>28210</v>
      </c>
      <c r="G8232">
        <v>35.148199200000001</v>
      </c>
      <c r="H8232">
        <v>-80.826490100000001</v>
      </c>
      <c r="I8232">
        <v>3</v>
      </c>
      <c r="J8232">
        <v>4</v>
      </c>
      <c r="K8232">
        <v>1</v>
      </c>
      <c r="L8232" t="s">
        <v>27870</v>
      </c>
    </row>
    <row r="8233" spans="1:12" x14ac:dyDescent="0.2">
      <c r="A8233" t="s">
        <v>27871</v>
      </c>
      <c r="B8233" t="s">
        <v>27872</v>
      </c>
      <c r="C8233" t="s">
        <v>27873</v>
      </c>
      <c r="D8233" t="s">
        <v>21</v>
      </c>
      <c r="E8233" t="s">
        <v>16</v>
      </c>
      <c r="F8233">
        <v>28206</v>
      </c>
      <c r="G8233">
        <v>35.254421000000001</v>
      </c>
      <c r="H8233">
        <v>-80.801201000000006</v>
      </c>
      <c r="I8233">
        <v>4.5</v>
      </c>
      <c r="J8233">
        <v>4</v>
      </c>
      <c r="K8233">
        <v>1</v>
      </c>
      <c r="L8233" t="s">
        <v>188</v>
      </c>
    </row>
    <row r="8234" spans="1:12" x14ac:dyDescent="0.2">
      <c r="A8234" t="s">
        <v>27874</v>
      </c>
      <c r="B8234" t="s">
        <v>27875</v>
      </c>
      <c r="C8234" t="s">
        <v>27876</v>
      </c>
      <c r="D8234" t="s">
        <v>39</v>
      </c>
      <c r="E8234" t="s">
        <v>16</v>
      </c>
      <c r="F8234">
        <v>28025</v>
      </c>
      <c r="G8234">
        <v>35.410860999999997</v>
      </c>
      <c r="H8234">
        <v>-80.581833200000005</v>
      </c>
      <c r="I8234">
        <v>4</v>
      </c>
      <c r="J8234">
        <v>75</v>
      </c>
      <c r="K8234">
        <v>1</v>
      </c>
      <c r="L8234" t="s">
        <v>515</v>
      </c>
    </row>
    <row r="8235" spans="1:12" x14ac:dyDescent="0.2">
      <c r="A8235" t="s">
        <v>27877</v>
      </c>
      <c r="B8235" t="s">
        <v>27878</v>
      </c>
      <c r="C8235" t="s">
        <v>27879</v>
      </c>
      <c r="D8235" t="s">
        <v>21</v>
      </c>
      <c r="E8235" t="s">
        <v>16</v>
      </c>
      <c r="F8235">
        <v>28202</v>
      </c>
      <c r="G8235">
        <v>35.227847300000001</v>
      </c>
      <c r="H8235">
        <v>-80.854773899999998</v>
      </c>
      <c r="I8235">
        <v>5</v>
      </c>
      <c r="J8235">
        <v>4</v>
      </c>
      <c r="K8235">
        <v>1</v>
      </c>
      <c r="L8235" t="s">
        <v>17526</v>
      </c>
    </row>
    <row r="8236" spans="1:12" x14ac:dyDescent="0.2">
      <c r="A8236" t="s">
        <v>27880</v>
      </c>
      <c r="B8236" t="s">
        <v>27881</v>
      </c>
      <c r="C8236" t="s">
        <v>15534</v>
      </c>
      <c r="D8236" t="s">
        <v>26</v>
      </c>
      <c r="E8236" t="s">
        <v>16</v>
      </c>
      <c r="F8236">
        <v>28078</v>
      </c>
      <c r="G8236">
        <v>35.423673000000001</v>
      </c>
      <c r="H8236">
        <v>-80.861253000000005</v>
      </c>
      <c r="I8236">
        <v>1.5</v>
      </c>
      <c r="J8236">
        <v>26</v>
      </c>
      <c r="K8236">
        <v>1</v>
      </c>
      <c r="L8236" t="s">
        <v>27882</v>
      </c>
    </row>
    <row r="8237" spans="1:12" x14ac:dyDescent="0.2">
      <c r="A8237" t="s">
        <v>27883</v>
      </c>
      <c r="B8237" t="s">
        <v>27884</v>
      </c>
      <c r="C8237" t="s">
        <v>3387</v>
      </c>
      <c r="D8237" t="s">
        <v>295</v>
      </c>
      <c r="E8237" t="s">
        <v>16</v>
      </c>
      <c r="F8237">
        <v>28134</v>
      </c>
      <c r="G8237">
        <v>35.095435600000002</v>
      </c>
      <c r="H8237">
        <v>-80.882140000000007</v>
      </c>
      <c r="I8237">
        <v>3.5</v>
      </c>
      <c r="J8237">
        <v>40</v>
      </c>
      <c r="K8237">
        <v>1</v>
      </c>
      <c r="L8237" t="s">
        <v>27885</v>
      </c>
    </row>
    <row r="8238" spans="1:12" x14ac:dyDescent="0.2">
      <c r="A8238" t="s">
        <v>27886</v>
      </c>
      <c r="B8238" t="s">
        <v>27887</v>
      </c>
      <c r="D8238" t="s">
        <v>21</v>
      </c>
      <c r="E8238" t="s">
        <v>16</v>
      </c>
      <c r="F8238">
        <v>28203</v>
      </c>
      <c r="G8238">
        <v>35.2146586</v>
      </c>
      <c r="H8238">
        <v>-80.859919300000001</v>
      </c>
      <c r="I8238">
        <v>4.5</v>
      </c>
      <c r="J8238">
        <v>7</v>
      </c>
      <c r="K8238">
        <v>1</v>
      </c>
      <c r="L8238" t="s">
        <v>27888</v>
      </c>
    </row>
    <row r="8239" spans="1:12" x14ac:dyDescent="0.2">
      <c r="A8239" t="s">
        <v>27889</v>
      </c>
      <c r="B8239" t="s">
        <v>438</v>
      </c>
      <c r="C8239" t="s">
        <v>27890</v>
      </c>
      <c r="D8239" t="s">
        <v>21</v>
      </c>
      <c r="E8239" t="s">
        <v>16</v>
      </c>
      <c r="F8239">
        <v>28210</v>
      </c>
      <c r="G8239">
        <v>35.0916791</v>
      </c>
      <c r="H8239">
        <v>-80.858345799999995</v>
      </c>
      <c r="I8239">
        <v>3</v>
      </c>
      <c r="J8239">
        <v>9</v>
      </c>
      <c r="K8239">
        <v>1</v>
      </c>
      <c r="L8239" t="s">
        <v>19565</v>
      </c>
    </row>
    <row r="8240" spans="1:12" x14ac:dyDescent="0.2">
      <c r="A8240" t="s">
        <v>27891</v>
      </c>
      <c r="B8240" t="s">
        <v>1907</v>
      </c>
      <c r="C8240" t="s">
        <v>27892</v>
      </c>
      <c r="D8240" t="s">
        <v>21</v>
      </c>
      <c r="E8240" t="s">
        <v>16</v>
      </c>
      <c r="F8240">
        <v>28227</v>
      </c>
      <c r="G8240">
        <v>35.161201200000001</v>
      </c>
      <c r="H8240">
        <v>-80.739032899999998</v>
      </c>
      <c r="I8240">
        <v>3.5</v>
      </c>
      <c r="J8240">
        <v>24</v>
      </c>
      <c r="K8240">
        <v>0</v>
      </c>
      <c r="L8240" t="s">
        <v>27893</v>
      </c>
    </row>
    <row r="8241" spans="1:12" x14ac:dyDescent="0.2">
      <c r="A8241" t="s">
        <v>27894</v>
      </c>
      <c r="B8241" t="s">
        <v>15375</v>
      </c>
      <c r="C8241" t="s">
        <v>27895</v>
      </c>
      <c r="D8241" t="s">
        <v>39</v>
      </c>
      <c r="E8241" t="s">
        <v>16</v>
      </c>
      <c r="F8241">
        <v>28025</v>
      </c>
      <c r="G8241">
        <v>35.409489000000001</v>
      </c>
      <c r="H8241">
        <v>-80.580517</v>
      </c>
      <c r="I8241">
        <v>1</v>
      </c>
      <c r="J8241">
        <v>3</v>
      </c>
      <c r="K8241">
        <v>0</v>
      </c>
      <c r="L8241" t="s">
        <v>10102</v>
      </c>
    </row>
    <row r="8242" spans="1:12" x14ac:dyDescent="0.2">
      <c r="A8242" t="s">
        <v>27896</v>
      </c>
      <c r="B8242" t="s">
        <v>599</v>
      </c>
      <c r="C8242" t="s">
        <v>27897</v>
      </c>
      <c r="D8242" t="s">
        <v>21</v>
      </c>
      <c r="E8242" t="s">
        <v>16</v>
      </c>
      <c r="F8242">
        <v>28270</v>
      </c>
      <c r="G8242">
        <v>35.136145900000002</v>
      </c>
      <c r="H8242">
        <v>-80.734391000000002</v>
      </c>
      <c r="I8242">
        <v>1.5</v>
      </c>
      <c r="J8242">
        <v>10</v>
      </c>
      <c r="K8242">
        <v>1</v>
      </c>
      <c r="L8242" t="s">
        <v>27898</v>
      </c>
    </row>
    <row r="8243" spans="1:12" x14ac:dyDescent="0.2">
      <c r="A8243" t="s">
        <v>27899</v>
      </c>
      <c r="B8243" t="s">
        <v>27900</v>
      </c>
      <c r="C8243" t="s">
        <v>27901</v>
      </c>
      <c r="D8243" t="s">
        <v>135</v>
      </c>
      <c r="E8243" t="s">
        <v>16</v>
      </c>
      <c r="F8243">
        <v>28105</v>
      </c>
      <c r="G8243">
        <v>35.124853000000002</v>
      </c>
      <c r="H8243">
        <v>-80.707806000000005</v>
      </c>
      <c r="I8243">
        <v>4</v>
      </c>
      <c r="J8243">
        <v>71</v>
      </c>
      <c r="K8243">
        <v>0</v>
      </c>
      <c r="L8243" t="s">
        <v>27902</v>
      </c>
    </row>
    <row r="8244" spans="1:12" x14ac:dyDescent="0.2">
      <c r="A8244" t="s">
        <v>27903</v>
      </c>
      <c r="B8244" t="s">
        <v>27904</v>
      </c>
      <c r="C8244" t="s">
        <v>27905</v>
      </c>
      <c r="D8244" t="s">
        <v>21</v>
      </c>
      <c r="E8244" t="s">
        <v>16</v>
      </c>
      <c r="F8244">
        <v>28105</v>
      </c>
      <c r="G8244">
        <v>35.084399986999998</v>
      </c>
      <c r="H8244">
        <v>-80.731410151899993</v>
      </c>
      <c r="I8244">
        <v>4</v>
      </c>
      <c r="J8244">
        <v>117</v>
      </c>
      <c r="K8244">
        <v>1</v>
      </c>
      <c r="L8244" t="s">
        <v>27906</v>
      </c>
    </row>
    <row r="8245" spans="1:12" x14ac:dyDescent="0.2">
      <c r="A8245" t="s">
        <v>27907</v>
      </c>
      <c r="B8245" t="s">
        <v>27908</v>
      </c>
      <c r="C8245" t="s">
        <v>27909</v>
      </c>
      <c r="D8245" t="s">
        <v>26</v>
      </c>
      <c r="E8245" t="s">
        <v>16</v>
      </c>
      <c r="F8245">
        <v>28078</v>
      </c>
      <c r="G8245">
        <v>35.407705900000003</v>
      </c>
      <c r="H8245">
        <v>-80.864977800000005</v>
      </c>
      <c r="I8245">
        <v>5</v>
      </c>
      <c r="J8245">
        <v>9</v>
      </c>
      <c r="K8245">
        <v>1</v>
      </c>
      <c r="L8245" t="s">
        <v>7106</v>
      </c>
    </row>
    <row r="8246" spans="1:12" x14ac:dyDescent="0.2">
      <c r="A8246" t="s">
        <v>27910</v>
      </c>
      <c r="B8246" t="s">
        <v>27911</v>
      </c>
      <c r="D8246" t="s">
        <v>21</v>
      </c>
      <c r="E8246" t="s">
        <v>16</v>
      </c>
      <c r="F8246">
        <v>28216</v>
      </c>
      <c r="G8246">
        <v>35.231402000000003</v>
      </c>
      <c r="H8246">
        <v>-80.845840999999993</v>
      </c>
      <c r="I8246">
        <v>3.5</v>
      </c>
      <c r="J8246">
        <v>3</v>
      </c>
      <c r="K8246">
        <v>1</v>
      </c>
      <c r="L8246" t="s">
        <v>27912</v>
      </c>
    </row>
    <row r="8247" spans="1:12" x14ac:dyDescent="0.2">
      <c r="A8247" t="s">
        <v>27913</v>
      </c>
      <c r="B8247" t="s">
        <v>27914</v>
      </c>
      <c r="C8247" t="s">
        <v>27915</v>
      </c>
      <c r="D8247" t="s">
        <v>26</v>
      </c>
      <c r="E8247" t="s">
        <v>16</v>
      </c>
      <c r="F8247">
        <v>28078</v>
      </c>
      <c r="G8247">
        <v>35.392295500000003</v>
      </c>
      <c r="H8247">
        <v>-80.855106500000005</v>
      </c>
      <c r="I8247">
        <v>3.5</v>
      </c>
      <c r="J8247">
        <v>3</v>
      </c>
      <c r="K8247">
        <v>1</v>
      </c>
      <c r="L8247" t="s">
        <v>119</v>
      </c>
    </row>
    <row r="8248" spans="1:12" x14ac:dyDescent="0.2">
      <c r="A8248" t="s">
        <v>27916</v>
      </c>
      <c r="B8248" t="s">
        <v>6794</v>
      </c>
      <c r="C8248" t="s">
        <v>27917</v>
      </c>
      <c r="D8248" t="s">
        <v>135</v>
      </c>
      <c r="E8248" t="s">
        <v>16</v>
      </c>
      <c r="F8248">
        <v>28105</v>
      </c>
      <c r="G8248">
        <v>35.139899999999997</v>
      </c>
      <c r="H8248">
        <v>-80.717100000000002</v>
      </c>
      <c r="I8248">
        <v>2.5</v>
      </c>
      <c r="J8248">
        <v>65</v>
      </c>
      <c r="K8248">
        <v>1</v>
      </c>
      <c r="L8248" t="s">
        <v>27918</v>
      </c>
    </row>
    <row r="8249" spans="1:12" x14ac:dyDescent="0.2">
      <c r="A8249" t="s">
        <v>27919</v>
      </c>
      <c r="B8249" t="s">
        <v>27920</v>
      </c>
      <c r="C8249" t="s">
        <v>27921</v>
      </c>
      <c r="D8249" t="s">
        <v>21</v>
      </c>
      <c r="E8249" t="s">
        <v>16</v>
      </c>
      <c r="F8249">
        <v>28212</v>
      </c>
      <c r="G8249">
        <v>35.185513700000001</v>
      </c>
      <c r="H8249">
        <v>-80.764013800000001</v>
      </c>
      <c r="I8249">
        <v>1</v>
      </c>
      <c r="J8249">
        <v>3</v>
      </c>
      <c r="K8249">
        <v>0</v>
      </c>
      <c r="L8249" t="s">
        <v>19700</v>
      </c>
    </row>
    <row r="8250" spans="1:12" x14ac:dyDescent="0.2">
      <c r="A8250" t="s">
        <v>27922</v>
      </c>
      <c r="B8250" t="s">
        <v>27923</v>
      </c>
      <c r="C8250" t="s">
        <v>27924</v>
      </c>
      <c r="D8250" t="s">
        <v>21</v>
      </c>
      <c r="E8250" t="s">
        <v>16</v>
      </c>
      <c r="F8250">
        <v>28205</v>
      </c>
      <c r="G8250">
        <v>35.245235700000002</v>
      </c>
      <c r="H8250">
        <v>-80.809344199999998</v>
      </c>
      <c r="I8250">
        <v>3.5</v>
      </c>
      <c r="J8250">
        <v>3</v>
      </c>
      <c r="K8250">
        <v>0</v>
      </c>
      <c r="L8250" t="s">
        <v>6212</v>
      </c>
    </row>
    <row r="8251" spans="1:12" x14ac:dyDescent="0.2">
      <c r="A8251" t="s">
        <v>27925</v>
      </c>
      <c r="B8251" t="s">
        <v>1351</v>
      </c>
      <c r="C8251" t="s">
        <v>27926</v>
      </c>
      <c r="D8251" t="s">
        <v>21</v>
      </c>
      <c r="E8251" t="s">
        <v>16</v>
      </c>
      <c r="F8251">
        <v>28204</v>
      </c>
      <c r="G8251">
        <v>35.212828999999999</v>
      </c>
      <c r="H8251">
        <v>-80.835897000000003</v>
      </c>
      <c r="I8251">
        <v>3.5</v>
      </c>
      <c r="J8251">
        <v>169</v>
      </c>
      <c r="K8251">
        <v>1</v>
      </c>
      <c r="L8251" t="s">
        <v>27927</v>
      </c>
    </row>
    <row r="8252" spans="1:12" x14ac:dyDescent="0.2">
      <c r="A8252" t="s">
        <v>27928</v>
      </c>
      <c r="B8252" t="s">
        <v>27929</v>
      </c>
      <c r="C8252" t="s">
        <v>27930</v>
      </c>
      <c r="D8252" t="s">
        <v>21</v>
      </c>
      <c r="E8252" t="s">
        <v>16</v>
      </c>
      <c r="F8252">
        <v>28277</v>
      </c>
      <c r="G8252">
        <v>35.063172999999999</v>
      </c>
      <c r="H8252">
        <v>-80.772300000000001</v>
      </c>
      <c r="I8252">
        <v>3.5</v>
      </c>
      <c r="J8252">
        <v>7</v>
      </c>
      <c r="K8252">
        <v>1</v>
      </c>
      <c r="L8252" t="s">
        <v>27931</v>
      </c>
    </row>
    <row r="8253" spans="1:12" x14ac:dyDescent="0.2">
      <c r="A8253" t="s">
        <v>27932</v>
      </c>
      <c r="B8253" t="s">
        <v>194</v>
      </c>
      <c r="C8253" t="s">
        <v>27933</v>
      </c>
      <c r="D8253" t="s">
        <v>21</v>
      </c>
      <c r="E8253" t="s">
        <v>16</v>
      </c>
      <c r="F8253">
        <v>28277</v>
      </c>
      <c r="G8253">
        <v>35.066082349600002</v>
      </c>
      <c r="H8253">
        <v>-80.772610485000001</v>
      </c>
      <c r="I8253">
        <v>4</v>
      </c>
      <c r="J8253">
        <v>19</v>
      </c>
      <c r="K8253">
        <v>0</v>
      </c>
      <c r="L8253" t="s">
        <v>27934</v>
      </c>
    </row>
    <row r="8254" spans="1:12" x14ac:dyDescent="0.2">
      <c r="A8254" t="s">
        <v>27935</v>
      </c>
      <c r="B8254" t="s">
        <v>27936</v>
      </c>
      <c r="D8254" t="s">
        <v>21</v>
      </c>
      <c r="E8254" t="s">
        <v>16</v>
      </c>
      <c r="F8254">
        <v>28277</v>
      </c>
      <c r="G8254">
        <v>35.053549599999997</v>
      </c>
      <c r="H8254">
        <v>-80.821169600000005</v>
      </c>
      <c r="I8254">
        <v>4</v>
      </c>
      <c r="J8254">
        <v>4</v>
      </c>
      <c r="K8254">
        <v>1</v>
      </c>
      <c r="L8254" t="s">
        <v>27937</v>
      </c>
    </row>
    <row r="8255" spans="1:12" x14ac:dyDescent="0.2">
      <c r="A8255" t="s">
        <v>27938</v>
      </c>
      <c r="B8255" t="s">
        <v>27939</v>
      </c>
      <c r="C8255" t="s">
        <v>27940</v>
      </c>
      <c r="D8255" t="s">
        <v>21</v>
      </c>
      <c r="E8255" t="s">
        <v>16</v>
      </c>
      <c r="F8255">
        <v>28273</v>
      </c>
      <c r="G8255">
        <v>35.108393</v>
      </c>
      <c r="H8255">
        <v>-80.874523999999994</v>
      </c>
      <c r="I8255">
        <v>3</v>
      </c>
      <c r="J8255">
        <v>140</v>
      </c>
      <c r="K8255">
        <v>1</v>
      </c>
      <c r="L8255" t="s">
        <v>5307</v>
      </c>
    </row>
    <row r="8256" spans="1:12" x14ac:dyDescent="0.2">
      <c r="A8256" t="s">
        <v>27941</v>
      </c>
      <c r="B8256" t="s">
        <v>27942</v>
      </c>
      <c r="C8256" t="s">
        <v>27943</v>
      </c>
      <c r="D8256" t="s">
        <v>21</v>
      </c>
      <c r="E8256" t="s">
        <v>16</v>
      </c>
      <c r="F8256">
        <v>28217</v>
      </c>
      <c r="G8256">
        <v>35.164616799999997</v>
      </c>
      <c r="H8256">
        <v>-80.882355000000004</v>
      </c>
      <c r="I8256">
        <v>5</v>
      </c>
      <c r="J8256">
        <v>7</v>
      </c>
      <c r="K8256">
        <v>1</v>
      </c>
      <c r="L8256" t="s">
        <v>27944</v>
      </c>
    </row>
    <row r="8257" spans="1:12" x14ac:dyDescent="0.2">
      <c r="A8257" t="s">
        <v>27945</v>
      </c>
      <c r="B8257" t="s">
        <v>27946</v>
      </c>
      <c r="C8257" t="s">
        <v>27947</v>
      </c>
      <c r="D8257" t="s">
        <v>2611</v>
      </c>
      <c r="E8257" t="s">
        <v>16</v>
      </c>
      <c r="F8257">
        <v>28117</v>
      </c>
      <c r="G8257">
        <v>35.527673</v>
      </c>
      <c r="H8257">
        <v>-80.868253999999993</v>
      </c>
      <c r="I8257">
        <v>5</v>
      </c>
      <c r="J8257">
        <v>17</v>
      </c>
      <c r="K8257">
        <v>0</v>
      </c>
      <c r="L8257" t="s">
        <v>27948</v>
      </c>
    </row>
    <row r="8258" spans="1:12" x14ac:dyDescent="0.2">
      <c r="A8258" t="e">
        <f>-agVP2LxAVHyq-mhxEHnpg</f>
        <v>#NAME?</v>
      </c>
      <c r="B8258" t="s">
        <v>27949</v>
      </c>
      <c r="C8258" t="s">
        <v>3886</v>
      </c>
      <c r="D8258" t="s">
        <v>21</v>
      </c>
      <c r="E8258" t="s">
        <v>16</v>
      </c>
      <c r="F8258">
        <v>28202</v>
      </c>
      <c r="G8258">
        <v>35.227831899999998</v>
      </c>
      <c r="H8258">
        <v>-80.839238399999999</v>
      </c>
      <c r="I8258">
        <v>2.5</v>
      </c>
      <c r="J8258">
        <v>23</v>
      </c>
      <c r="K8258">
        <v>0</v>
      </c>
      <c r="L8258" t="s">
        <v>6212</v>
      </c>
    </row>
    <row r="8259" spans="1:12" x14ac:dyDescent="0.2">
      <c r="A8259" t="s">
        <v>27950</v>
      </c>
      <c r="B8259" t="s">
        <v>27951</v>
      </c>
      <c r="C8259" t="s">
        <v>27952</v>
      </c>
      <c r="D8259" t="s">
        <v>21</v>
      </c>
      <c r="E8259" t="s">
        <v>16</v>
      </c>
      <c r="F8259">
        <v>28217</v>
      </c>
      <c r="G8259">
        <v>35.150707457999999</v>
      </c>
      <c r="H8259">
        <v>-80.926655824299999</v>
      </c>
      <c r="I8259">
        <v>4.5</v>
      </c>
      <c r="J8259">
        <v>21</v>
      </c>
      <c r="K8259">
        <v>1</v>
      </c>
      <c r="L8259" t="s">
        <v>1913</v>
      </c>
    </row>
    <row r="8260" spans="1:12" x14ac:dyDescent="0.2">
      <c r="A8260" t="s">
        <v>27953</v>
      </c>
      <c r="B8260" t="s">
        <v>27954</v>
      </c>
      <c r="C8260" t="s">
        <v>27955</v>
      </c>
      <c r="D8260" t="s">
        <v>15</v>
      </c>
      <c r="E8260" t="s">
        <v>16</v>
      </c>
      <c r="F8260">
        <v>28031</v>
      </c>
      <c r="G8260">
        <v>35.483052000000001</v>
      </c>
      <c r="H8260">
        <v>-80.860078000000001</v>
      </c>
      <c r="I8260">
        <v>4</v>
      </c>
      <c r="J8260">
        <v>92</v>
      </c>
      <c r="K8260">
        <v>1</v>
      </c>
      <c r="L8260" t="s">
        <v>27956</v>
      </c>
    </row>
    <row r="8261" spans="1:12" x14ac:dyDescent="0.2">
      <c r="A8261" t="s">
        <v>27957</v>
      </c>
      <c r="B8261" t="s">
        <v>27958</v>
      </c>
      <c r="C8261" t="s">
        <v>27959</v>
      </c>
      <c r="D8261" t="s">
        <v>135</v>
      </c>
      <c r="E8261" t="s">
        <v>16</v>
      </c>
      <c r="F8261">
        <v>28105</v>
      </c>
      <c r="G8261">
        <v>35.120080999999999</v>
      </c>
      <c r="H8261">
        <v>-80.713920999999999</v>
      </c>
      <c r="I8261">
        <v>2</v>
      </c>
      <c r="J8261">
        <v>35</v>
      </c>
      <c r="K8261">
        <v>1</v>
      </c>
      <c r="L8261" t="s">
        <v>27960</v>
      </c>
    </row>
    <row r="8262" spans="1:12" x14ac:dyDescent="0.2">
      <c r="A8262" t="s">
        <v>27961</v>
      </c>
      <c r="B8262" t="s">
        <v>3903</v>
      </c>
      <c r="C8262" t="s">
        <v>27962</v>
      </c>
      <c r="D8262" t="s">
        <v>21</v>
      </c>
      <c r="E8262" t="s">
        <v>16</v>
      </c>
      <c r="F8262">
        <v>28277</v>
      </c>
      <c r="G8262">
        <v>35.0614822</v>
      </c>
      <c r="H8262">
        <v>-80.771479900000003</v>
      </c>
      <c r="I8262">
        <v>4</v>
      </c>
      <c r="J8262">
        <v>4</v>
      </c>
      <c r="K8262">
        <v>1</v>
      </c>
      <c r="L8262" t="s">
        <v>2115</v>
      </c>
    </row>
    <row r="8263" spans="1:12" x14ac:dyDescent="0.2">
      <c r="A8263" t="s">
        <v>27963</v>
      </c>
      <c r="B8263" t="s">
        <v>27964</v>
      </c>
      <c r="C8263" t="s">
        <v>27965</v>
      </c>
      <c r="D8263" t="s">
        <v>21</v>
      </c>
      <c r="E8263" t="s">
        <v>16</v>
      </c>
      <c r="F8263">
        <v>28202</v>
      </c>
      <c r="G8263">
        <v>35.225324000000001</v>
      </c>
      <c r="H8263">
        <v>-80.842186999999996</v>
      </c>
      <c r="I8263">
        <v>3</v>
      </c>
      <c r="J8263">
        <v>78</v>
      </c>
      <c r="K8263">
        <v>0</v>
      </c>
      <c r="L8263" t="s">
        <v>515</v>
      </c>
    </row>
    <row r="8264" spans="1:12" x14ac:dyDescent="0.2">
      <c r="A8264" t="s">
        <v>27966</v>
      </c>
      <c r="B8264" t="s">
        <v>27967</v>
      </c>
      <c r="C8264" t="s">
        <v>19022</v>
      </c>
      <c r="D8264" t="s">
        <v>15</v>
      </c>
      <c r="E8264" t="s">
        <v>16</v>
      </c>
      <c r="F8264">
        <v>28031</v>
      </c>
      <c r="G8264">
        <v>35.487763999999999</v>
      </c>
      <c r="H8264">
        <v>-80.858635000000007</v>
      </c>
      <c r="I8264">
        <v>3</v>
      </c>
      <c r="J8264">
        <v>13</v>
      </c>
      <c r="K8264">
        <v>0</v>
      </c>
      <c r="L8264" t="s">
        <v>8554</v>
      </c>
    </row>
    <row r="8265" spans="1:12" x14ac:dyDescent="0.2">
      <c r="A8265" t="s">
        <v>27968</v>
      </c>
      <c r="B8265" t="s">
        <v>11215</v>
      </c>
      <c r="C8265" t="s">
        <v>27969</v>
      </c>
      <c r="D8265" t="s">
        <v>21</v>
      </c>
      <c r="E8265" t="s">
        <v>16</v>
      </c>
      <c r="F8265">
        <v>28216</v>
      </c>
      <c r="G8265">
        <v>35.307577286499999</v>
      </c>
      <c r="H8265">
        <v>-80.851199554499999</v>
      </c>
      <c r="I8265">
        <v>2.5</v>
      </c>
      <c r="J8265">
        <v>43</v>
      </c>
      <c r="K8265">
        <v>1</v>
      </c>
      <c r="L8265" t="s">
        <v>27970</v>
      </c>
    </row>
    <row r="8266" spans="1:12" x14ac:dyDescent="0.2">
      <c r="A8266" t="s">
        <v>27971</v>
      </c>
      <c r="B8266" t="s">
        <v>27972</v>
      </c>
      <c r="C8266" t="s">
        <v>27973</v>
      </c>
      <c r="D8266" t="s">
        <v>21</v>
      </c>
      <c r="E8266" t="s">
        <v>16</v>
      </c>
      <c r="F8266">
        <v>28277</v>
      </c>
      <c r="G8266">
        <v>35.052892900000003</v>
      </c>
      <c r="H8266">
        <v>-80.862326999999993</v>
      </c>
      <c r="I8266">
        <v>1.5</v>
      </c>
      <c r="J8266">
        <v>3</v>
      </c>
      <c r="K8266">
        <v>1</v>
      </c>
      <c r="L8266" t="s">
        <v>27974</v>
      </c>
    </row>
    <row r="8267" spans="1:12" x14ac:dyDescent="0.2">
      <c r="A8267" t="s">
        <v>27975</v>
      </c>
      <c r="B8267" t="s">
        <v>27976</v>
      </c>
      <c r="C8267" t="s">
        <v>27977</v>
      </c>
      <c r="D8267" t="s">
        <v>21</v>
      </c>
      <c r="E8267" t="s">
        <v>16</v>
      </c>
      <c r="F8267">
        <v>28203</v>
      </c>
      <c r="G8267">
        <v>35.208795000000002</v>
      </c>
      <c r="H8267">
        <v>-80.853288000000006</v>
      </c>
      <c r="I8267">
        <v>5</v>
      </c>
      <c r="J8267">
        <v>3</v>
      </c>
      <c r="K8267">
        <v>1</v>
      </c>
      <c r="L8267" t="s">
        <v>27978</v>
      </c>
    </row>
    <row r="8268" spans="1:12" x14ac:dyDescent="0.2">
      <c r="A8268" t="s">
        <v>27979</v>
      </c>
      <c r="B8268" t="s">
        <v>27980</v>
      </c>
      <c r="C8268" t="s">
        <v>27981</v>
      </c>
      <c r="D8268" t="s">
        <v>21</v>
      </c>
      <c r="E8268" t="s">
        <v>16</v>
      </c>
      <c r="F8268">
        <v>28104</v>
      </c>
      <c r="G8268">
        <v>35.056502000000002</v>
      </c>
      <c r="H8268">
        <v>-80.7195459</v>
      </c>
      <c r="I8268">
        <v>4.5</v>
      </c>
      <c r="J8268">
        <v>6</v>
      </c>
      <c r="K8268">
        <v>1</v>
      </c>
      <c r="L8268" t="s">
        <v>3082</v>
      </c>
    </row>
    <row r="8269" spans="1:12" x14ac:dyDescent="0.2">
      <c r="A8269" t="s">
        <v>27982</v>
      </c>
      <c r="B8269" t="s">
        <v>27983</v>
      </c>
      <c r="C8269" t="s">
        <v>27984</v>
      </c>
      <c r="D8269" t="s">
        <v>21</v>
      </c>
      <c r="E8269" t="s">
        <v>16</v>
      </c>
      <c r="F8269">
        <v>28226</v>
      </c>
      <c r="G8269">
        <v>35.084732099999997</v>
      </c>
      <c r="H8269">
        <v>-80.847163300000005</v>
      </c>
      <c r="I8269">
        <v>3.5</v>
      </c>
      <c r="J8269">
        <v>3</v>
      </c>
      <c r="K8269">
        <v>1</v>
      </c>
      <c r="L8269" t="s">
        <v>2546</v>
      </c>
    </row>
    <row r="8270" spans="1:12" x14ac:dyDescent="0.2">
      <c r="A8270" t="s">
        <v>27985</v>
      </c>
      <c r="B8270" t="s">
        <v>2525</v>
      </c>
      <c r="C8270" t="s">
        <v>27986</v>
      </c>
      <c r="D8270" t="s">
        <v>21</v>
      </c>
      <c r="E8270" t="s">
        <v>16</v>
      </c>
      <c r="F8270">
        <v>28214</v>
      </c>
      <c r="G8270">
        <v>35.221520900000002</v>
      </c>
      <c r="H8270">
        <v>-80.944155300000006</v>
      </c>
      <c r="I8270">
        <v>3.5</v>
      </c>
      <c r="J8270">
        <v>116</v>
      </c>
      <c r="K8270">
        <v>1</v>
      </c>
      <c r="L8270" t="s">
        <v>5759</v>
      </c>
    </row>
    <row r="8271" spans="1:12" x14ac:dyDescent="0.2">
      <c r="A8271" t="s">
        <v>27987</v>
      </c>
      <c r="B8271" t="s">
        <v>27988</v>
      </c>
      <c r="C8271" t="s">
        <v>27989</v>
      </c>
      <c r="D8271" t="s">
        <v>30</v>
      </c>
      <c r="E8271" t="s">
        <v>16</v>
      </c>
      <c r="F8271">
        <v>28052</v>
      </c>
      <c r="G8271">
        <v>35.263905399999999</v>
      </c>
      <c r="H8271">
        <v>-81.183967300000006</v>
      </c>
      <c r="I8271">
        <v>5</v>
      </c>
      <c r="J8271">
        <v>8</v>
      </c>
      <c r="K8271">
        <v>0</v>
      </c>
      <c r="L8271" t="s">
        <v>27990</v>
      </c>
    </row>
    <row r="8272" spans="1:12" x14ac:dyDescent="0.2">
      <c r="A8272" t="s">
        <v>27991</v>
      </c>
      <c r="B8272" t="s">
        <v>27992</v>
      </c>
      <c r="C8272" t="s">
        <v>27993</v>
      </c>
      <c r="D8272" t="s">
        <v>21</v>
      </c>
      <c r="E8272" t="s">
        <v>16</v>
      </c>
      <c r="F8272">
        <v>28205</v>
      </c>
      <c r="G8272">
        <v>35.220191999999997</v>
      </c>
      <c r="H8272">
        <v>-80.812819399999995</v>
      </c>
      <c r="I8272">
        <v>2</v>
      </c>
      <c r="J8272">
        <v>3</v>
      </c>
      <c r="K8272">
        <v>1</v>
      </c>
      <c r="L8272" t="s">
        <v>27994</v>
      </c>
    </row>
    <row r="8273" spans="1:12" x14ac:dyDescent="0.2">
      <c r="A8273" t="s">
        <v>27995</v>
      </c>
      <c r="B8273" t="s">
        <v>2528</v>
      </c>
      <c r="C8273" t="s">
        <v>27996</v>
      </c>
      <c r="D8273" t="s">
        <v>21</v>
      </c>
      <c r="E8273" t="s">
        <v>16</v>
      </c>
      <c r="F8273">
        <v>28262</v>
      </c>
      <c r="G8273">
        <v>35.341412599999998</v>
      </c>
      <c r="H8273">
        <v>-80.769464999999997</v>
      </c>
      <c r="I8273">
        <v>2</v>
      </c>
      <c r="J8273">
        <v>38</v>
      </c>
      <c r="K8273">
        <v>1</v>
      </c>
      <c r="L8273" t="s">
        <v>27997</v>
      </c>
    </row>
    <row r="8274" spans="1:12" x14ac:dyDescent="0.2">
      <c r="A8274" t="s">
        <v>27998</v>
      </c>
      <c r="B8274" t="s">
        <v>27999</v>
      </c>
      <c r="C8274" t="s">
        <v>16461</v>
      </c>
      <c r="D8274" t="s">
        <v>21</v>
      </c>
      <c r="E8274" t="s">
        <v>16</v>
      </c>
      <c r="F8274">
        <v>28205</v>
      </c>
      <c r="G8274">
        <v>35.201754200000003</v>
      </c>
      <c r="H8274">
        <v>-80.761906800000006</v>
      </c>
      <c r="I8274">
        <v>5</v>
      </c>
      <c r="J8274">
        <v>4</v>
      </c>
      <c r="K8274">
        <v>0</v>
      </c>
      <c r="L8274" t="s">
        <v>28000</v>
      </c>
    </row>
    <row r="8275" spans="1:12" x14ac:dyDescent="0.2">
      <c r="A8275" t="s">
        <v>28001</v>
      </c>
      <c r="B8275" t="s">
        <v>28002</v>
      </c>
      <c r="C8275" t="s">
        <v>28003</v>
      </c>
      <c r="D8275" t="s">
        <v>21</v>
      </c>
      <c r="E8275" t="s">
        <v>16</v>
      </c>
      <c r="F8275">
        <v>28212</v>
      </c>
      <c r="G8275">
        <v>35.222152100000002</v>
      </c>
      <c r="H8275">
        <v>-80.748615000000001</v>
      </c>
      <c r="I8275">
        <v>1.5</v>
      </c>
      <c r="J8275">
        <v>3</v>
      </c>
      <c r="K8275">
        <v>1</v>
      </c>
      <c r="L8275" t="s">
        <v>1041</v>
      </c>
    </row>
    <row r="8276" spans="1:12" x14ac:dyDescent="0.2">
      <c r="A8276" t="s">
        <v>28004</v>
      </c>
      <c r="B8276" t="s">
        <v>28005</v>
      </c>
      <c r="C8276" t="s">
        <v>28006</v>
      </c>
      <c r="D8276" t="s">
        <v>359</v>
      </c>
      <c r="E8276" t="s">
        <v>16</v>
      </c>
      <c r="F8276">
        <v>28036</v>
      </c>
      <c r="G8276">
        <v>35.495714</v>
      </c>
      <c r="H8276">
        <v>-80.853714499999995</v>
      </c>
      <c r="I8276">
        <v>4.5</v>
      </c>
      <c r="J8276">
        <v>8</v>
      </c>
      <c r="K8276">
        <v>1</v>
      </c>
      <c r="L8276" t="s">
        <v>28007</v>
      </c>
    </row>
    <row r="8277" spans="1:12" x14ac:dyDescent="0.2">
      <c r="A8277" t="s">
        <v>28008</v>
      </c>
      <c r="B8277" t="s">
        <v>28009</v>
      </c>
      <c r="C8277" t="s">
        <v>28010</v>
      </c>
      <c r="D8277" t="s">
        <v>21</v>
      </c>
      <c r="E8277" t="s">
        <v>16</v>
      </c>
      <c r="F8277">
        <v>28206</v>
      </c>
      <c r="G8277">
        <v>35.271495977199997</v>
      </c>
      <c r="H8277">
        <v>-80.837514996500005</v>
      </c>
      <c r="I8277">
        <v>2.5</v>
      </c>
      <c r="J8277">
        <v>8</v>
      </c>
      <c r="K8277">
        <v>1</v>
      </c>
      <c r="L8277" t="s">
        <v>28011</v>
      </c>
    </row>
    <row r="8278" spans="1:12" x14ac:dyDescent="0.2">
      <c r="A8278" t="s">
        <v>28012</v>
      </c>
      <c r="B8278" t="s">
        <v>15060</v>
      </c>
      <c r="C8278" t="s">
        <v>28013</v>
      </c>
      <c r="D8278" t="s">
        <v>21</v>
      </c>
      <c r="E8278" t="s">
        <v>16</v>
      </c>
      <c r="F8278">
        <v>28277</v>
      </c>
      <c r="G8278">
        <v>35.065635</v>
      </c>
      <c r="H8278">
        <v>-80.805458000000002</v>
      </c>
      <c r="I8278">
        <v>3</v>
      </c>
      <c r="J8278">
        <v>4</v>
      </c>
      <c r="K8278">
        <v>0</v>
      </c>
      <c r="L8278" t="s">
        <v>1436</v>
      </c>
    </row>
    <row r="8279" spans="1:12" x14ac:dyDescent="0.2">
      <c r="A8279" t="s">
        <v>28014</v>
      </c>
      <c r="B8279" t="s">
        <v>28015</v>
      </c>
      <c r="C8279" t="s">
        <v>28016</v>
      </c>
      <c r="D8279" t="s">
        <v>830</v>
      </c>
      <c r="E8279" t="s">
        <v>16</v>
      </c>
      <c r="F8279">
        <v>28034</v>
      </c>
      <c r="G8279">
        <v>35.318300999999998</v>
      </c>
      <c r="H8279">
        <v>-81.189779999999999</v>
      </c>
      <c r="I8279">
        <v>2</v>
      </c>
      <c r="J8279">
        <v>5</v>
      </c>
      <c r="K8279">
        <v>1</v>
      </c>
      <c r="L8279" t="s">
        <v>264</v>
      </c>
    </row>
    <row r="8280" spans="1:12" x14ac:dyDescent="0.2">
      <c r="A8280" t="s">
        <v>28017</v>
      </c>
      <c r="B8280" t="s">
        <v>8273</v>
      </c>
      <c r="C8280" t="s">
        <v>271</v>
      </c>
      <c r="D8280" t="s">
        <v>21</v>
      </c>
      <c r="E8280" t="s">
        <v>16</v>
      </c>
      <c r="F8280">
        <v>28203</v>
      </c>
      <c r="G8280">
        <v>35.203697012799999</v>
      </c>
      <c r="H8280">
        <v>-80.838366597900006</v>
      </c>
      <c r="I8280">
        <v>2</v>
      </c>
      <c r="J8280">
        <v>22</v>
      </c>
      <c r="K8280">
        <v>1</v>
      </c>
      <c r="L8280" t="s">
        <v>28018</v>
      </c>
    </row>
    <row r="8281" spans="1:12" x14ac:dyDescent="0.2">
      <c r="A8281" t="s">
        <v>28019</v>
      </c>
      <c r="B8281" t="s">
        <v>28020</v>
      </c>
      <c r="C8281" t="s">
        <v>28021</v>
      </c>
      <c r="D8281" t="s">
        <v>697</v>
      </c>
      <c r="E8281" t="s">
        <v>16</v>
      </c>
      <c r="F8281">
        <v>28037</v>
      </c>
      <c r="G8281">
        <v>35.447777000000002</v>
      </c>
      <c r="H8281">
        <v>-80.993814</v>
      </c>
      <c r="I8281">
        <v>5</v>
      </c>
      <c r="J8281">
        <v>6</v>
      </c>
      <c r="K8281">
        <v>1</v>
      </c>
      <c r="L8281" t="s">
        <v>28022</v>
      </c>
    </row>
    <row r="8282" spans="1:12" x14ac:dyDescent="0.2">
      <c r="A8282" t="s">
        <v>28023</v>
      </c>
      <c r="B8282" t="s">
        <v>6333</v>
      </c>
      <c r="C8282" t="s">
        <v>28024</v>
      </c>
      <c r="D8282" t="s">
        <v>30</v>
      </c>
      <c r="E8282" t="s">
        <v>16</v>
      </c>
      <c r="F8282">
        <v>28054</v>
      </c>
      <c r="G8282">
        <v>35.234318999999999</v>
      </c>
      <c r="H8282">
        <v>-81.169425000000004</v>
      </c>
      <c r="I8282">
        <v>4</v>
      </c>
      <c r="J8282">
        <v>6</v>
      </c>
      <c r="K8282">
        <v>1</v>
      </c>
      <c r="L8282" t="s">
        <v>2198</v>
      </c>
    </row>
    <row r="8283" spans="1:12" x14ac:dyDescent="0.2">
      <c r="A8283" t="s">
        <v>28025</v>
      </c>
      <c r="B8283" t="s">
        <v>28026</v>
      </c>
      <c r="C8283" t="s">
        <v>28027</v>
      </c>
      <c r="D8283" t="s">
        <v>21</v>
      </c>
      <c r="E8283" t="s">
        <v>16</v>
      </c>
      <c r="F8283">
        <v>28210</v>
      </c>
      <c r="G8283">
        <v>35.091912000000001</v>
      </c>
      <c r="H8283">
        <v>-80.864746999999994</v>
      </c>
      <c r="I8283">
        <v>4.5</v>
      </c>
      <c r="J8283">
        <v>17</v>
      </c>
      <c r="K8283">
        <v>1</v>
      </c>
      <c r="L8283" t="s">
        <v>22040</v>
      </c>
    </row>
    <row r="8284" spans="1:12" x14ac:dyDescent="0.2">
      <c r="A8284" t="s">
        <v>28028</v>
      </c>
      <c r="B8284" t="s">
        <v>28029</v>
      </c>
      <c r="C8284" t="s">
        <v>28030</v>
      </c>
      <c r="D8284" t="s">
        <v>21</v>
      </c>
      <c r="E8284" t="s">
        <v>16</v>
      </c>
      <c r="F8284">
        <v>28213</v>
      </c>
      <c r="G8284">
        <v>35.310581999999997</v>
      </c>
      <c r="H8284">
        <v>-80.716074000000006</v>
      </c>
      <c r="I8284">
        <v>2</v>
      </c>
      <c r="J8284">
        <v>43</v>
      </c>
      <c r="K8284">
        <v>1</v>
      </c>
      <c r="L8284" t="s">
        <v>264</v>
      </c>
    </row>
    <row r="8285" spans="1:12" x14ac:dyDescent="0.2">
      <c r="A8285" t="s">
        <v>28031</v>
      </c>
      <c r="B8285" t="s">
        <v>28032</v>
      </c>
      <c r="C8285" t="s">
        <v>10673</v>
      </c>
      <c r="D8285" t="s">
        <v>21</v>
      </c>
      <c r="E8285" t="s">
        <v>16</v>
      </c>
      <c r="F8285">
        <v>28202</v>
      </c>
      <c r="G8285">
        <v>35.225354400000001</v>
      </c>
      <c r="H8285">
        <v>-80.8461468</v>
      </c>
      <c r="I8285">
        <v>2</v>
      </c>
      <c r="J8285">
        <v>10</v>
      </c>
      <c r="K8285">
        <v>1</v>
      </c>
      <c r="L8285" t="s">
        <v>5455</v>
      </c>
    </row>
    <row r="8286" spans="1:12" x14ac:dyDescent="0.2">
      <c r="A8286" t="s">
        <v>28033</v>
      </c>
      <c r="B8286" t="s">
        <v>28034</v>
      </c>
      <c r="C8286" t="s">
        <v>28035</v>
      </c>
      <c r="D8286" t="s">
        <v>26</v>
      </c>
      <c r="E8286" t="s">
        <v>16</v>
      </c>
      <c r="F8286">
        <v>28078</v>
      </c>
      <c r="G8286">
        <v>35.392040000000001</v>
      </c>
      <c r="H8286">
        <v>-80.8449569</v>
      </c>
      <c r="I8286">
        <v>3</v>
      </c>
      <c r="J8286">
        <v>21</v>
      </c>
      <c r="K8286">
        <v>1</v>
      </c>
      <c r="L8286" t="s">
        <v>28036</v>
      </c>
    </row>
    <row r="8287" spans="1:12" x14ac:dyDescent="0.2">
      <c r="A8287" t="s">
        <v>28037</v>
      </c>
      <c r="B8287" t="s">
        <v>28038</v>
      </c>
      <c r="C8287" t="s">
        <v>28039</v>
      </c>
      <c r="D8287" t="s">
        <v>21</v>
      </c>
      <c r="E8287" t="s">
        <v>16</v>
      </c>
      <c r="F8287">
        <v>28211</v>
      </c>
      <c r="G8287">
        <v>35.150823000000003</v>
      </c>
      <c r="H8287">
        <v>-80.827849000000001</v>
      </c>
      <c r="I8287">
        <v>2.5</v>
      </c>
      <c r="J8287">
        <v>225</v>
      </c>
      <c r="K8287">
        <v>0</v>
      </c>
      <c r="L8287" t="s">
        <v>28040</v>
      </c>
    </row>
    <row r="8288" spans="1:12" x14ac:dyDescent="0.2">
      <c r="A8288" t="s">
        <v>28041</v>
      </c>
      <c r="B8288" t="s">
        <v>18600</v>
      </c>
      <c r="C8288" t="s">
        <v>6784</v>
      </c>
      <c r="D8288" t="s">
        <v>39</v>
      </c>
      <c r="E8288" t="s">
        <v>16</v>
      </c>
      <c r="F8288">
        <v>28027</v>
      </c>
      <c r="G8288">
        <v>35.3700689</v>
      </c>
      <c r="H8288">
        <v>-80.723929799999993</v>
      </c>
      <c r="I8288">
        <v>3</v>
      </c>
      <c r="J8288">
        <v>4</v>
      </c>
      <c r="K8288">
        <v>1</v>
      </c>
      <c r="L8288" t="s">
        <v>28042</v>
      </c>
    </row>
    <row r="8289" spans="1:12" x14ac:dyDescent="0.2">
      <c r="A8289" t="s">
        <v>28043</v>
      </c>
      <c r="B8289" t="s">
        <v>3458</v>
      </c>
      <c r="C8289" t="s">
        <v>28044</v>
      </c>
      <c r="D8289" t="s">
        <v>26</v>
      </c>
      <c r="E8289" t="s">
        <v>16</v>
      </c>
      <c r="F8289">
        <v>28078</v>
      </c>
      <c r="G8289">
        <v>35.392178899999998</v>
      </c>
      <c r="H8289">
        <v>-80.848035400000001</v>
      </c>
      <c r="I8289">
        <v>3.5</v>
      </c>
      <c r="J8289">
        <v>3</v>
      </c>
      <c r="K8289">
        <v>0</v>
      </c>
      <c r="L8289" t="s">
        <v>28045</v>
      </c>
    </row>
    <row r="8290" spans="1:12" x14ac:dyDescent="0.2">
      <c r="A8290" t="s">
        <v>28046</v>
      </c>
      <c r="B8290" t="s">
        <v>28047</v>
      </c>
      <c r="C8290" t="s">
        <v>28048</v>
      </c>
      <c r="D8290" t="s">
        <v>21</v>
      </c>
      <c r="E8290" t="s">
        <v>16</v>
      </c>
      <c r="F8290">
        <v>28211</v>
      </c>
      <c r="G8290">
        <v>35.156362999999999</v>
      </c>
      <c r="H8290">
        <v>-80.831393000000006</v>
      </c>
      <c r="I8290">
        <v>4</v>
      </c>
      <c r="J8290">
        <v>120</v>
      </c>
      <c r="K8290">
        <v>1</v>
      </c>
      <c r="L8290" t="s">
        <v>3430</v>
      </c>
    </row>
    <row r="8291" spans="1:12" x14ac:dyDescent="0.2">
      <c r="A8291" t="s">
        <v>28049</v>
      </c>
      <c r="B8291" t="s">
        <v>17502</v>
      </c>
      <c r="C8291" t="s">
        <v>28050</v>
      </c>
      <c r="D8291" t="s">
        <v>135</v>
      </c>
      <c r="E8291" t="s">
        <v>16</v>
      </c>
      <c r="F8291">
        <v>28104</v>
      </c>
      <c r="G8291">
        <v>35.070926100000001</v>
      </c>
      <c r="H8291">
        <v>-80.684831799999998</v>
      </c>
      <c r="I8291">
        <v>3.5</v>
      </c>
      <c r="J8291">
        <v>6</v>
      </c>
      <c r="K8291">
        <v>0</v>
      </c>
      <c r="L8291" t="s">
        <v>28051</v>
      </c>
    </row>
    <row r="8292" spans="1:12" x14ac:dyDescent="0.2">
      <c r="A8292" t="s">
        <v>28052</v>
      </c>
      <c r="B8292" t="s">
        <v>2666</v>
      </c>
      <c r="C8292" t="s">
        <v>28053</v>
      </c>
      <c r="D8292" t="s">
        <v>295</v>
      </c>
      <c r="E8292" t="s">
        <v>16</v>
      </c>
      <c r="F8292">
        <v>28134</v>
      </c>
      <c r="G8292">
        <v>35.088661541299999</v>
      </c>
      <c r="H8292">
        <v>-80.871813073799999</v>
      </c>
      <c r="I8292">
        <v>2</v>
      </c>
      <c r="J8292">
        <v>6</v>
      </c>
      <c r="K8292">
        <v>1</v>
      </c>
      <c r="L8292" t="s">
        <v>28054</v>
      </c>
    </row>
    <row r="8293" spans="1:12" x14ac:dyDescent="0.2">
      <c r="A8293" t="s">
        <v>28055</v>
      </c>
      <c r="B8293" t="s">
        <v>28056</v>
      </c>
      <c r="C8293" t="s">
        <v>14967</v>
      </c>
      <c r="D8293" t="s">
        <v>21</v>
      </c>
      <c r="E8293" t="s">
        <v>16</v>
      </c>
      <c r="F8293">
        <v>28273</v>
      </c>
      <c r="G8293">
        <v>35.138265400000002</v>
      </c>
      <c r="H8293">
        <v>-80.933640299999993</v>
      </c>
      <c r="I8293">
        <v>3</v>
      </c>
      <c r="J8293">
        <v>10</v>
      </c>
      <c r="K8293">
        <v>0</v>
      </c>
      <c r="L8293" t="s">
        <v>28057</v>
      </c>
    </row>
    <row r="8294" spans="1:12" x14ac:dyDescent="0.2">
      <c r="A8294" t="s">
        <v>28058</v>
      </c>
      <c r="B8294" t="s">
        <v>28059</v>
      </c>
      <c r="C8294" t="s">
        <v>28060</v>
      </c>
      <c r="D8294" t="s">
        <v>21</v>
      </c>
      <c r="E8294" t="s">
        <v>16</v>
      </c>
      <c r="F8294">
        <v>28204</v>
      </c>
      <c r="G8294">
        <v>35.2115334</v>
      </c>
      <c r="H8294">
        <v>-80.817385000000002</v>
      </c>
      <c r="I8294">
        <v>5</v>
      </c>
      <c r="J8294">
        <v>3</v>
      </c>
      <c r="K8294">
        <v>1</v>
      </c>
      <c r="L8294" t="s">
        <v>28061</v>
      </c>
    </row>
    <row r="8295" spans="1:12" x14ac:dyDescent="0.2">
      <c r="A8295" t="s">
        <v>28062</v>
      </c>
      <c r="B8295" t="s">
        <v>8273</v>
      </c>
      <c r="C8295" t="s">
        <v>28063</v>
      </c>
      <c r="D8295" t="s">
        <v>30</v>
      </c>
      <c r="E8295" t="s">
        <v>16</v>
      </c>
      <c r="F8295">
        <v>28056</v>
      </c>
      <c r="G8295">
        <v>35.260103999999998</v>
      </c>
      <c r="H8295">
        <v>-81.132372000000004</v>
      </c>
      <c r="I8295">
        <v>2.5</v>
      </c>
      <c r="J8295">
        <v>56</v>
      </c>
      <c r="K8295">
        <v>1</v>
      </c>
      <c r="L8295" t="s">
        <v>28064</v>
      </c>
    </row>
    <row r="8296" spans="1:12" x14ac:dyDescent="0.2">
      <c r="A8296" t="s">
        <v>28065</v>
      </c>
      <c r="B8296" t="s">
        <v>459</v>
      </c>
      <c r="C8296" t="s">
        <v>28066</v>
      </c>
      <c r="D8296" t="s">
        <v>21</v>
      </c>
      <c r="E8296" t="s">
        <v>16</v>
      </c>
      <c r="F8296">
        <v>28273</v>
      </c>
      <c r="G8296">
        <v>35.135240000000003</v>
      </c>
      <c r="H8296">
        <v>-80.938699999999997</v>
      </c>
      <c r="I8296">
        <v>2</v>
      </c>
      <c r="J8296">
        <v>51</v>
      </c>
      <c r="K8296">
        <v>1</v>
      </c>
      <c r="L8296" t="s">
        <v>17571</v>
      </c>
    </row>
    <row r="8297" spans="1:12" x14ac:dyDescent="0.2">
      <c r="A8297" t="s">
        <v>28067</v>
      </c>
      <c r="B8297" t="s">
        <v>28068</v>
      </c>
      <c r="C8297" t="s">
        <v>552</v>
      </c>
      <c r="D8297" t="s">
        <v>21</v>
      </c>
      <c r="E8297" t="s">
        <v>16</v>
      </c>
      <c r="F8297">
        <v>28208</v>
      </c>
      <c r="G8297">
        <v>35.220315841199998</v>
      </c>
      <c r="H8297">
        <v>-80.947637378300001</v>
      </c>
      <c r="I8297">
        <v>3</v>
      </c>
      <c r="J8297">
        <v>3</v>
      </c>
      <c r="K8297">
        <v>0</v>
      </c>
      <c r="L8297" t="s">
        <v>28069</v>
      </c>
    </row>
    <row r="8298" spans="1:12" x14ac:dyDescent="0.2">
      <c r="A8298" t="s">
        <v>28070</v>
      </c>
      <c r="B8298" t="s">
        <v>28071</v>
      </c>
      <c r="C8298" t="s">
        <v>28072</v>
      </c>
      <c r="D8298" t="s">
        <v>21</v>
      </c>
      <c r="E8298" t="s">
        <v>16</v>
      </c>
      <c r="F8298">
        <v>28273</v>
      </c>
      <c r="G8298">
        <v>35.138697000000001</v>
      </c>
      <c r="H8298">
        <v>-80.932648</v>
      </c>
      <c r="I8298">
        <v>3</v>
      </c>
      <c r="J8298">
        <v>4</v>
      </c>
      <c r="K8298">
        <v>0</v>
      </c>
      <c r="L8298" t="s">
        <v>28073</v>
      </c>
    </row>
    <row r="8299" spans="1:12" x14ac:dyDescent="0.2">
      <c r="A8299" t="s">
        <v>28074</v>
      </c>
      <c r="B8299" t="s">
        <v>28075</v>
      </c>
      <c r="C8299" t="s">
        <v>28076</v>
      </c>
      <c r="D8299" t="s">
        <v>21</v>
      </c>
      <c r="E8299" t="s">
        <v>16</v>
      </c>
      <c r="F8299">
        <v>28205</v>
      </c>
      <c r="G8299">
        <v>35.204465900000002</v>
      </c>
      <c r="H8299">
        <v>-80.7924845</v>
      </c>
      <c r="I8299">
        <v>3.5</v>
      </c>
      <c r="J8299">
        <v>400</v>
      </c>
      <c r="K8299">
        <v>1</v>
      </c>
      <c r="L8299" t="s">
        <v>28077</v>
      </c>
    </row>
    <row r="8300" spans="1:12" x14ac:dyDescent="0.2">
      <c r="A8300" t="s">
        <v>28078</v>
      </c>
      <c r="B8300" t="s">
        <v>28079</v>
      </c>
      <c r="C8300" t="s">
        <v>28080</v>
      </c>
      <c r="D8300" t="s">
        <v>62</v>
      </c>
      <c r="E8300" t="s">
        <v>16</v>
      </c>
      <c r="F8300">
        <v>28227</v>
      </c>
      <c r="G8300">
        <v>35.221222099999999</v>
      </c>
      <c r="H8300">
        <v>-80.629959900000003</v>
      </c>
      <c r="I8300">
        <v>3.5</v>
      </c>
      <c r="J8300">
        <v>3</v>
      </c>
      <c r="K8300">
        <v>1</v>
      </c>
      <c r="L8300" t="s">
        <v>28081</v>
      </c>
    </row>
    <row r="8301" spans="1:12" x14ac:dyDescent="0.2">
      <c r="A8301" t="s">
        <v>28082</v>
      </c>
      <c r="B8301" t="s">
        <v>28083</v>
      </c>
      <c r="C8301" t="s">
        <v>28084</v>
      </c>
      <c r="D8301" t="s">
        <v>21</v>
      </c>
      <c r="E8301" t="s">
        <v>16</v>
      </c>
      <c r="F8301">
        <v>28207</v>
      </c>
      <c r="G8301">
        <v>35.195171000000002</v>
      </c>
      <c r="H8301">
        <v>-80.826179999999994</v>
      </c>
      <c r="I8301">
        <v>4</v>
      </c>
      <c r="J8301">
        <v>6</v>
      </c>
      <c r="K8301">
        <v>1</v>
      </c>
      <c r="L8301" t="s">
        <v>28085</v>
      </c>
    </row>
    <row r="8302" spans="1:12" x14ac:dyDescent="0.2">
      <c r="A8302" t="s">
        <v>28086</v>
      </c>
      <c r="B8302" t="s">
        <v>28087</v>
      </c>
      <c r="C8302" t="s">
        <v>28088</v>
      </c>
      <c r="D8302" t="s">
        <v>21</v>
      </c>
      <c r="E8302" t="s">
        <v>16</v>
      </c>
      <c r="F8302">
        <v>28205</v>
      </c>
      <c r="G8302">
        <v>35.211762719500001</v>
      </c>
      <c r="H8302">
        <v>-80.7839382067</v>
      </c>
      <c r="I8302">
        <v>5</v>
      </c>
      <c r="J8302">
        <v>21</v>
      </c>
      <c r="K8302">
        <v>1</v>
      </c>
      <c r="L8302" t="s">
        <v>28089</v>
      </c>
    </row>
    <row r="8303" spans="1:12" x14ac:dyDescent="0.2">
      <c r="A8303" t="s">
        <v>28090</v>
      </c>
      <c r="B8303" t="s">
        <v>28091</v>
      </c>
      <c r="C8303" t="s">
        <v>28092</v>
      </c>
      <c r="D8303" t="s">
        <v>21</v>
      </c>
      <c r="E8303" t="s">
        <v>16</v>
      </c>
      <c r="F8303">
        <v>28212</v>
      </c>
      <c r="G8303">
        <v>35.201652600000003</v>
      </c>
      <c r="H8303">
        <v>-80.736902400000005</v>
      </c>
      <c r="I8303">
        <v>4.5</v>
      </c>
      <c r="J8303">
        <v>4</v>
      </c>
      <c r="K8303">
        <v>1</v>
      </c>
      <c r="L8303" t="s">
        <v>28093</v>
      </c>
    </row>
    <row r="8304" spans="1:12" x14ac:dyDescent="0.2">
      <c r="A8304" t="s">
        <v>28094</v>
      </c>
      <c r="B8304" t="s">
        <v>28095</v>
      </c>
      <c r="C8304" t="s">
        <v>28096</v>
      </c>
      <c r="D8304" t="s">
        <v>21</v>
      </c>
      <c r="E8304" t="s">
        <v>16</v>
      </c>
      <c r="F8304">
        <v>28203</v>
      </c>
      <c r="G8304">
        <v>35.204940492799999</v>
      </c>
      <c r="H8304">
        <v>-80.8630999178</v>
      </c>
      <c r="I8304">
        <v>4.5</v>
      </c>
      <c r="J8304">
        <v>49</v>
      </c>
      <c r="K8304">
        <v>1</v>
      </c>
      <c r="L8304" t="s">
        <v>28097</v>
      </c>
    </row>
    <row r="8305" spans="1:12" x14ac:dyDescent="0.2">
      <c r="A8305" t="s">
        <v>28098</v>
      </c>
      <c r="B8305" t="s">
        <v>28099</v>
      </c>
      <c r="C8305" t="s">
        <v>28100</v>
      </c>
      <c r="D8305" t="s">
        <v>21</v>
      </c>
      <c r="E8305" t="s">
        <v>16</v>
      </c>
      <c r="F8305">
        <v>28203</v>
      </c>
      <c r="G8305">
        <v>35.2026875229</v>
      </c>
      <c r="H8305">
        <v>-80.868867598799994</v>
      </c>
      <c r="I8305">
        <v>4</v>
      </c>
      <c r="J8305">
        <v>23</v>
      </c>
      <c r="K8305">
        <v>1</v>
      </c>
      <c r="L8305" t="s">
        <v>1041</v>
      </c>
    </row>
    <row r="8306" spans="1:12" x14ac:dyDescent="0.2">
      <c r="A8306" t="s">
        <v>28101</v>
      </c>
      <c r="B8306" t="s">
        <v>28102</v>
      </c>
      <c r="C8306" t="s">
        <v>8496</v>
      </c>
      <c r="D8306" t="s">
        <v>21</v>
      </c>
      <c r="E8306" t="s">
        <v>16</v>
      </c>
      <c r="F8306">
        <v>28277</v>
      </c>
      <c r="G8306">
        <v>35.067840500000003</v>
      </c>
      <c r="H8306">
        <v>-80.842017200000001</v>
      </c>
      <c r="I8306">
        <v>4</v>
      </c>
      <c r="J8306">
        <v>5</v>
      </c>
      <c r="K8306">
        <v>1</v>
      </c>
      <c r="L8306" t="s">
        <v>28103</v>
      </c>
    </row>
    <row r="8307" spans="1:12" x14ac:dyDescent="0.2">
      <c r="A8307" t="s">
        <v>28104</v>
      </c>
      <c r="B8307" t="s">
        <v>5519</v>
      </c>
      <c r="C8307" t="s">
        <v>28105</v>
      </c>
      <c r="D8307" t="s">
        <v>135</v>
      </c>
      <c r="E8307" t="s">
        <v>16</v>
      </c>
      <c r="F8307">
        <v>28105</v>
      </c>
      <c r="G8307">
        <v>35.116765511300002</v>
      </c>
      <c r="H8307">
        <v>-80.696904212199996</v>
      </c>
      <c r="I8307">
        <v>3.5</v>
      </c>
      <c r="J8307">
        <v>6</v>
      </c>
      <c r="K8307">
        <v>1</v>
      </c>
      <c r="L8307" t="s">
        <v>28106</v>
      </c>
    </row>
    <row r="8308" spans="1:12" x14ac:dyDescent="0.2">
      <c r="A8308" t="s">
        <v>28107</v>
      </c>
      <c r="B8308" t="s">
        <v>28108</v>
      </c>
      <c r="C8308" t="s">
        <v>28109</v>
      </c>
      <c r="D8308" t="s">
        <v>39</v>
      </c>
      <c r="E8308" t="s">
        <v>16</v>
      </c>
      <c r="F8308">
        <v>28025</v>
      </c>
      <c r="G8308">
        <v>35.388970899999997</v>
      </c>
      <c r="H8308">
        <v>-80.561658499999993</v>
      </c>
      <c r="I8308">
        <v>5</v>
      </c>
      <c r="J8308">
        <v>4</v>
      </c>
      <c r="K8308">
        <v>1</v>
      </c>
      <c r="L8308" t="s">
        <v>713</v>
      </c>
    </row>
    <row r="8309" spans="1:12" x14ac:dyDescent="0.2">
      <c r="A8309" t="s">
        <v>28110</v>
      </c>
      <c r="B8309" t="s">
        <v>3204</v>
      </c>
      <c r="C8309" t="s">
        <v>28111</v>
      </c>
      <c r="D8309" t="s">
        <v>30</v>
      </c>
      <c r="E8309" t="s">
        <v>16</v>
      </c>
      <c r="F8309">
        <v>28054</v>
      </c>
      <c r="G8309">
        <v>35.254496000000003</v>
      </c>
      <c r="H8309">
        <v>-81.179218000000006</v>
      </c>
      <c r="I8309">
        <v>2</v>
      </c>
      <c r="J8309">
        <v>3</v>
      </c>
      <c r="K8309">
        <v>1</v>
      </c>
      <c r="L8309" t="s">
        <v>7723</v>
      </c>
    </row>
    <row r="8310" spans="1:12" x14ac:dyDescent="0.2">
      <c r="A8310" t="s">
        <v>28112</v>
      </c>
      <c r="B8310" t="s">
        <v>28113</v>
      </c>
      <c r="C8310" t="s">
        <v>28114</v>
      </c>
      <c r="D8310" t="s">
        <v>21</v>
      </c>
      <c r="E8310" t="s">
        <v>16</v>
      </c>
      <c r="F8310">
        <v>28227</v>
      </c>
      <c r="G8310">
        <v>35.213169000000001</v>
      </c>
      <c r="H8310">
        <v>-80.689942000000002</v>
      </c>
      <c r="I8310">
        <v>2</v>
      </c>
      <c r="J8310">
        <v>20</v>
      </c>
      <c r="K8310">
        <v>1</v>
      </c>
      <c r="L8310" t="s">
        <v>287</v>
      </c>
    </row>
    <row r="8311" spans="1:12" x14ac:dyDescent="0.2">
      <c r="A8311" t="s">
        <v>28115</v>
      </c>
      <c r="B8311" t="s">
        <v>28116</v>
      </c>
      <c r="C8311" t="s">
        <v>28117</v>
      </c>
      <c r="D8311" t="s">
        <v>21</v>
      </c>
      <c r="E8311" t="s">
        <v>16</v>
      </c>
      <c r="F8311">
        <v>28213</v>
      </c>
      <c r="G8311">
        <v>35.2926146</v>
      </c>
      <c r="H8311">
        <v>-80.731579800000006</v>
      </c>
      <c r="I8311">
        <v>1.5</v>
      </c>
      <c r="J8311">
        <v>9</v>
      </c>
      <c r="K8311">
        <v>1</v>
      </c>
      <c r="L8311" t="s">
        <v>28118</v>
      </c>
    </row>
    <row r="8312" spans="1:12" x14ac:dyDescent="0.2">
      <c r="A8312" t="s">
        <v>28119</v>
      </c>
      <c r="B8312" t="s">
        <v>7023</v>
      </c>
      <c r="C8312" t="s">
        <v>28120</v>
      </c>
      <c r="D8312" t="s">
        <v>21</v>
      </c>
      <c r="E8312" t="s">
        <v>16</v>
      </c>
      <c r="F8312">
        <v>28205</v>
      </c>
      <c r="G8312">
        <v>35.216983800000001</v>
      </c>
      <c r="H8312">
        <v>-80.780033500000002</v>
      </c>
      <c r="I8312">
        <v>2.5</v>
      </c>
      <c r="J8312">
        <v>3</v>
      </c>
      <c r="K8312">
        <v>1</v>
      </c>
      <c r="L8312" t="s">
        <v>28121</v>
      </c>
    </row>
    <row r="8313" spans="1:12" x14ac:dyDescent="0.2">
      <c r="A8313" t="s">
        <v>28122</v>
      </c>
      <c r="B8313" t="s">
        <v>28123</v>
      </c>
      <c r="C8313" t="s">
        <v>28124</v>
      </c>
      <c r="D8313" t="s">
        <v>21</v>
      </c>
      <c r="E8313" t="s">
        <v>16</v>
      </c>
      <c r="F8313">
        <v>28203</v>
      </c>
      <c r="G8313">
        <v>35.202365200000003</v>
      </c>
      <c r="H8313">
        <v>-80.844600999999997</v>
      </c>
      <c r="I8313">
        <v>4</v>
      </c>
      <c r="J8313">
        <v>218</v>
      </c>
      <c r="K8313">
        <v>1</v>
      </c>
      <c r="L8313" t="s">
        <v>28125</v>
      </c>
    </row>
    <row r="8314" spans="1:12" x14ac:dyDescent="0.2">
      <c r="A8314" t="s">
        <v>28126</v>
      </c>
      <c r="B8314" t="s">
        <v>28127</v>
      </c>
      <c r="C8314" t="s">
        <v>28128</v>
      </c>
      <c r="D8314" t="s">
        <v>2611</v>
      </c>
      <c r="E8314" t="s">
        <v>16</v>
      </c>
      <c r="F8314">
        <v>28117</v>
      </c>
      <c r="G8314">
        <v>35.517445000000002</v>
      </c>
      <c r="H8314">
        <v>-80.918093999999996</v>
      </c>
      <c r="I8314">
        <v>5</v>
      </c>
      <c r="J8314">
        <v>3</v>
      </c>
      <c r="K8314">
        <v>1</v>
      </c>
      <c r="L8314" t="s">
        <v>28129</v>
      </c>
    </row>
    <row r="8315" spans="1:12" x14ac:dyDescent="0.2">
      <c r="A8315" t="s">
        <v>28130</v>
      </c>
      <c r="B8315" t="s">
        <v>28131</v>
      </c>
      <c r="C8315" t="s">
        <v>28132</v>
      </c>
      <c r="D8315" t="s">
        <v>21</v>
      </c>
      <c r="E8315" t="s">
        <v>16</v>
      </c>
      <c r="F8315">
        <v>28205</v>
      </c>
      <c r="G8315">
        <v>35.245718699999998</v>
      </c>
      <c r="H8315">
        <v>-80.799907399999995</v>
      </c>
      <c r="I8315">
        <v>4</v>
      </c>
      <c r="J8315">
        <v>5</v>
      </c>
      <c r="K8315">
        <v>1</v>
      </c>
      <c r="L8315" t="s">
        <v>8832</v>
      </c>
    </row>
    <row r="8316" spans="1:12" x14ac:dyDescent="0.2">
      <c r="A8316" t="s">
        <v>28133</v>
      </c>
      <c r="B8316" t="s">
        <v>28134</v>
      </c>
      <c r="C8316" t="s">
        <v>5727</v>
      </c>
      <c r="D8316" t="s">
        <v>21</v>
      </c>
      <c r="E8316" t="s">
        <v>16</v>
      </c>
      <c r="F8316">
        <v>28202</v>
      </c>
      <c r="G8316">
        <v>35.228804099999998</v>
      </c>
      <c r="H8316">
        <v>-80.839183700000007</v>
      </c>
      <c r="I8316">
        <v>4</v>
      </c>
      <c r="J8316">
        <v>4</v>
      </c>
      <c r="K8316">
        <v>1</v>
      </c>
      <c r="L8316" t="s">
        <v>8473</v>
      </c>
    </row>
    <row r="8317" spans="1:12" x14ac:dyDescent="0.2">
      <c r="A8317" t="s">
        <v>28135</v>
      </c>
      <c r="B8317" t="s">
        <v>28136</v>
      </c>
      <c r="C8317" t="s">
        <v>2370</v>
      </c>
      <c r="D8317" t="s">
        <v>21</v>
      </c>
      <c r="E8317" t="s">
        <v>16</v>
      </c>
      <c r="F8317">
        <v>28204</v>
      </c>
      <c r="G8317">
        <v>35.214240099999998</v>
      </c>
      <c r="H8317">
        <v>-80.826975200000007</v>
      </c>
      <c r="I8317">
        <v>3.5</v>
      </c>
      <c r="J8317">
        <v>17</v>
      </c>
      <c r="K8317">
        <v>0</v>
      </c>
      <c r="L8317" t="s">
        <v>11417</v>
      </c>
    </row>
    <row r="8318" spans="1:12" x14ac:dyDescent="0.2">
      <c r="A8318" t="s">
        <v>28137</v>
      </c>
      <c r="B8318" t="s">
        <v>1012</v>
      </c>
      <c r="C8318" t="s">
        <v>28138</v>
      </c>
      <c r="D8318" t="s">
        <v>26</v>
      </c>
      <c r="E8318" t="s">
        <v>16</v>
      </c>
      <c r="F8318">
        <v>28078</v>
      </c>
      <c r="G8318">
        <v>35.436235699999997</v>
      </c>
      <c r="H8318">
        <v>-80.865703600000003</v>
      </c>
      <c r="I8318">
        <v>1.5</v>
      </c>
      <c r="J8318">
        <v>15</v>
      </c>
      <c r="K8318">
        <v>1</v>
      </c>
      <c r="L8318" t="s">
        <v>5827</v>
      </c>
    </row>
    <row r="8319" spans="1:12" x14ac:dyDescent="0.2">
      <c r="A8319" t="s">
        <v>28139</v>
      </c>
      <c r="B8319" t="s">
        <v>28140</v>
      </c>
      <c r="C8319" t="s">
        <v>28141</v>
      </c>
      <c r="D8319" t="s">
        <v>21</v>
      </c>
      <c r="E8319" t="s">
        <v>16</v>
      </c>
      <c r="F8319">
        <v>28226</v>
      </c>
      <c r="G8319">
        <v>35.089720999999997</v>
      </c>
      <c r="H8319">
        <v>-80.858407</v>
      </c>
      <c r="I8319">
        <v>4</v>
      </c>
      <c r="J8319">
        <v>32</v>
      </c>
      <c r="K8319">
        <v>0</v>
      </c>
      <c r="L8319" t="s">
        <v>28142</v>
      </c>
    </row>
    <row r="8320" spans="1:12" x14ac:dyDescent="0.2">
      <c r="A8320" t="s">
        <v>28143</v>
      </c>
      <c r="B8320" t="s">
        <v>28144</v>
      </c>
      <c r="D8320" t="s">
        <v>21</v>
      </c>
      <c r="E8320" t="s">
        <v>16</v>
      </c>
      <c r="F8320">
        <v>28205</v>
      </c>
      <c r="G8320">
        <v>35.226371399999998</v>
      </c>
      <c r="H8320">
        <v>-80.799018500000003</v>
      </c>
      <c r="I8320">
        <v>5</v>
      </c>
      <c r="J8320">
        <v>3</v>
      </c>
      <c r="K8320">
        <v>1</v>
      </c>
      <c r="L8320" t="s">
        <v>28145</v>
      </c>
    </row>
    <row r="8321" spans="1:12" x14ac:dyDescent="0.2">
      <c r="A8321" t="s">
        <v>28146</v>
      </c>
      <c r="B8321" t="s">
        <v>28147</v>
      </c>
      <c r="C8321" t="s">
        <v>28148</v>
      </c>
      <c r="D8321" t="s">
        <v>295</v>
      </c>
      <c r="E8321" t="s">
        <v>16</v>
      </c>
      <c r="F8321">
        <v>28134</v>
      </c>
      <c r="G8321">
        <v>35.093759410899999</v>
      </c>
      <c r="H8321">
        <v>-80.877253078999999</v>
      </c>
      <c r="I8321">
        <v>3.5</v>
      </c>
      <c r="J8321">
        <v>7</v>
      </c>
      <c r="K8321">
        <v>1</v>
      </c>
      <c r="L8321" t="s">
        <v>28149</v>
      </c>
    </row>
    <row r="8322" spans="1:12" x14ac:dyDescent="0.2">
      <c r="A8322" t="s">
        <v>28150</v>
      </c>
      <c r="B8322" t="s">
        <v>28151</v>
      </c>
      <c r="C8322" t="s">
        <v>28152</v>
      </c>
      <c r="D8322" t="s">
        <v>39</v>
      </c>
      <c r="E8322" t="s">
        <v>16</v>
      </c>
      <c r="F8322">
        <v>28027</v>
      </c>
      <c r="G8322">
        <v>35.415540800000002</v>
      </c>
      <c r="H8322">
        <v>-80.669666199999995</v>
      </c>
      <c r="I8322">
        <v>4</v>
      </c>
      <c r="J8322">
        <v>4</v>
      </c>
      <c r="K8322">
        <v>1</v>
      </c>
      <c r="L8322" t="s">
        <v>28153</v>
      </c>
    </row>
    <row r="8323" spans="1:12" x14ac:dyDescent="0.2">
      <c r="A8323" t="s">
        <v>28154</v>
      </c>
      <c r="B8323" t="s">
        <v>28155</v>
      </c>
      <c r="C8323" t="s">
        <v>28156</v>
      </c>
      <c r="D8323" t="s">
        <v>21</v>
      </c>
      <c r="E8323" t="s">
        <v>16</v>
      </c>
      <c r="F8323">
        <v>28217</v>
      </c>
      <c r="G8323">
        <v>35.167556500000003</v>
      </c>
      <c r="H8323">
        <v>-80.891951399999996</v>
      </c>
      <c r="I8323">
        <v>4</v>
      </c>
      <c r="J8323">
        <v>3</v>
      </c>
      <c r="K8323">
        <v>1</v>
      </c>
      <c r="L8323" t="s">
        <v>1165</v>
      </c>
    </row>
    <row r="8324" spans="1:12" x14ac:dyDescent="0.2">
      <c r="A8324" t="s">
        <v>28157</v>
      </c>
      <c r="B8324" t="s">
        <v>28158</v>
      </c>
      <c r="C8324" t="s">
        <v>28159</v>
      </c>
      <c r="D8324" t="s">
        <v>21</v>
      </c>
      <c r="E8324" t="s">
        <v>16</v>
      </c>
      <c r="F8324">
        <v>28278</v>
      </c>
      <c r="G8324">
        <v>35.168700999999999</v>
      </c>
      <c r="H8324">
        <v>-80.9700974</v>
      </c>
      <c r="I8324">
        <v>3</v>
      </c>
      <c r="J8324">
        <v>6</v>
      </c>
      <c r="K8324">
        <v>1</v>
      </c>
      <c r="L8324" t="s">
        <v>28160</v>
      </c>
    </row>
    <row r="8325" spans="1:12" x14ac:dyDescent="0.2">
      <c r="A8325" t="s">
        <v>28161</v>
      </c>
      <c r="B8325" t="s">
        <v>28162</v>
      </c>
      <c r="C8325" t="s">
        <v>28163</v>
      </c>
      <c r="D8325" t="s">
        <v>26</v>
      </c>
      <c r="E8325" t="s">
        <v>16</v>
      </c>
      <c r="F8325">
        <v>28078</v>
      </c>
      <c r="G8325">
        <v>35.403100000000002</v>
      </c>
      <c r="H8325">
        <v>-80.840410000000006</v>
      </c>
      <c r="I8325">
        <v>3.5</v>
      </c>
      <c r="J8325">
        <v>13</v>
      </c>
      <c r="K8325">
        <v>1</v>
      </c>
      <c r="L8325" t="s">
        <v>28164</v>
      </c>
    </row>
    <row r="8326" spans="1:12" x14ac:dyDescent="0.2">
      <c r="A8326" t="s">
        <v>28165</v>
      </c>
      <c r="B8326" t="s">
        <v>28166</v>
      </c>
      <c r="C8326" t="s">
        <v>28167</v>
      </c>
      <c r="D8326" t="s">
        <v>135</v>
      </c>
      <c r="E8326" t="s">
        <v>16</v>
      </c>
      <c r="F8326">
        <v>28104</v>
      </c>
      <c r="G8326">
        <v>35.083975100000004</v>
      </c>
      <c r="H8326">
        <v>-80.6786125</v>
      </c>
      <c r="I8326">
        <v>3.5</v>
      </c>
      <c r="J8326">
        <v>5</v>
      </c>
      <c r="K8326">
        <v>1</v>
      </c>
      <c r="L8326" t="s">
        <v>28168</v>
      </c>
    </row>
    <row r="8327" spans="1:12" x14ac:dyDescent="0.2">
      <c r="A8327" t="s">
        <v>28169</v>
      </c>
      <c r="B8327" t="s">
        <v>28170</v>
      </c>
      <c r="C8327" t="s">
        <v>28171</v>
      </c>
      <c r="D8327" t="s">
        <v>21</v>
      </c>
      <c r="E8327" t="s">
        <v>16</v>
      </c>
      <c r="F8327">
        <v>28277</v>
      </c>
      <c r="G8327">
        <v>35.066520599999997</v>
      </c>
      <c r="H8327">
        <v>-80.771080699999999</v>
      </c>
      <c r="I8327">
        <v>4</v>
      </c>
      <c r="J8327">
        <v>43</v>
      </c>
      <c r="K8327">
        <v>1</v>
      </c>
      <c r="L8327" t="s">
        <v>28172</v>
      </c>
    </row>
    <row r="8328" spans="1:12" x14ac:dyDescent="0.2">
      <c r="A8328" t="s">
        <v>28173</v>
      </c>
      <c r="B8328" t="s">
        <v>28174</v>
      </c>
      <c r="C8328" t="s">
        <v>28175</v>
      </c>
      <c r="D8328" t="s">
        <v>21</v>
      </c>
      <c r="E8328" t="s">
        <v>16</v>
      </c>
      <c r="F8328">
        <v>28212</v>
      </c>
      <c r="G8328">
        <v>35.206498000000003</v>
      </c>
      <c r="H8328">
        <v>-80.730902999999998</v>
      </c>
      <c r="I8328">
        <v>1</v>
      </c>
      <c r="J8328">
        <v>3</v>
      </c>
      <c r="K8328">
        <v>1</v>
      </c>
      <c r="L8328" t="s">
        <v>28176</v>
      </c>
    </row>
    <row r="8329" spans="1:12" x14ac:dyDescent="0.2">
      <c r="A8329" t="s">
        <v>28177</v>
      </c>
      <c r="B8329" t="s">
        <v>2257</v>
      </c>
      <c r="C8329" t="s">
        <v>28178</v>
      </c>
      <c r="D8329" t="s">
        <v>39</v>
      </c>
      <c r="E8329" t="s">
        <v>16</v>
      </c>
      <c r="F8329">
        <v>28027</v>
      </c>
      <c r="G8329">
        <v>35.3731461</v>
      </c>
      <c r="H8329">
        <v>-80.722243000000006</v>
      </c>
      <c r="I8329">
        <v>3.5</v>
      </c>
      <c r="J8329">
        <v>18</v>
      </c>
      <c r="K8329">
        <v>1</v>
      </c>
      <c r="L8329" t="s">
        <v>28179</v>
      </c>
    </row>
    <row r="8330" spans="1:12" x14ac:dyDescent="0.2">
      <c r="A8330" t="s">
        <v>28180</v>
      </c>
      <c r="B8330" t="s">
        <v>28181</v>
      </c>
      <c r="C8330" t="s">
        <v>28182</v>
      </c>
      <c r="D8330" t="s">
        <v>21</v>
      </c>
      <c r="E8330" t="s">
        <v>16</v>
      </c>
      <c r="F8330">
        <v>28270</v>
      </c>
      <c r="G8330">
        <v>35.145734900000001</v>
      </c>
      <c r="H8330">
        <v>-80.742787899999996</v>
      </c>
      <c r="I8330">
        <v>5</v>
      </c>
      <c r="J8330">
        <v>4</v>
      </c>
      <c r="K8330">
        <v>1</v>
      </c>
      <c r="L8330" t="s">
        <v>28183</v>
      </c>
    </row>
    <row r="8331" spans="1:12" x14ac:dyDescent="0.2">
      <c r="A8331" t="s">
        <v>28184</v>
      </c>
      <c r="B8331" t="s">
        <v>28185</v>
      </c>
      <c r="C8331" t="s">
        <v>28186</v>
      </c>
      <c r="D8331" t="s">
        <v>26</v>
      </c>
      <c r="E8331" t="s">
        <v>16</v>
      </c>
      <c r="F8331">
        <v>28078</v>
      </c>
      <c r="G8331">
        <v>35.413443999999998</v>
      </c>
      <c r="H8331">
        <v>-80.8337729</v>
      </c>
      <c r="I8331">
        <v>3.5</v>
      </c>
      <c r="J8331">
        <v>6</v>
      </c>
      <c r="K8331">
        <v>1</v>
      </c>
      <c r="L8331" t="s">
        <v>15366</v>
      </c>
    </row>
    <row r="8332" spans="1:12" x14ac:dyDescent="0.2">
      <c r="A8332" t="s">
        <v>28187</v>
      </c>
      <c r="B8332" t="s">
        <v>28188</v>
      </c>
      <c r="C8332" t="s">
        <v>28189</v>
      </c>
      <c r="D8332" t="s">
        <v>135</v>
      </c>
      <c r="E8332" t="s">
        <v>16</v>
      </c>
      <c r="F8332">
        <v>28105</v>
      </c>
      <c r="G8332">
        <v>35.116347300000001</v>
      </c>
      <c r="H8332">
        <v>-80.722499600000006</v>
      </c>
      <c r="I8332">
        <v>5</v>
      </c>
      <c r="J8332">
        <v>3</v>
      </c>
      <c r="K8332">
        <v>1</v>
      </c>
      <c r="L8332" t="s">
        <v>28190</v>
      </c>
    </row>
    <row r="8333" spans="1:12" x14ac:dyDescent="0.2">
      <c r="A8333" t="s">
        <v>28191</v>
      </c>
      <c r="B8333" t="s">
        <v>28192</v>
      </c>
      <c r="C8333" t="s">
        <v>28193</v>
      </c>
      <c r="D8333" t="s">
        <v>21</v>
      </c>
      <c r="E8333" t="s">
        <v>16</v>
      </c>
      <c r="F8333">
        <v>28273</v>
      </c>
      <c r="G8333">
        <v>35.122157100000003</v>
      </c>
      <c r="H8333">
        <v>-80.949340599999999</v>
      </c>
      <c r="I8333">
        <v>3</v>
      </c>
      <c r="J8333">
        <v>13</v>
      </c>
      <c r="K8333">
        <v>1</v>
      </c>
      <c r="L8333" t="s">
        <v>287</v>
      </c>
    </row>
    <row r="8334" spans="1:12" x14ac:dyDescent="0.2">
      <c r="A8334" t="e">
        <f>-lbSMzyJ9vonB4I0ltlFsg</f>
        <v>#NAME?</v>
      </c>
      <c r="B8334" t="s">
        <v>28194</v>
      </c>
      <c r="C8334" t="s">
        <v>28195</v>
      </c>
      <c r="D8334" t="s">
        <v>21</v>
      </c>
      <c r="E8334" t="s">
        <v>16</v>
      </c>
      <c r="F8334">
        <v>28216</v>
      </c>
      <c r="G8334">
        <v>35.348224299999998</v>
      </c>
      <c r="H8334">
        <v>-80.859410100000005</v>
      </c>
      <c r="I8334">
        <v>2</v>
      </c>
      <c r="J8334">
        <v>8</v>
      </c>
      <c r="K8334">
        <v>1</v>
      </c>
      <c r="L8334" t="s">
        <v>28196</v>
      </c>
    </row>
    <row r="8335" spans="1:12" x14ac:dyDescent="0.2">
      <c r="A8335" t="s">
        <v>28197</v>
      </c>
      <c r="B8335" t="s">
        <v>28198</v>
      </c>
      <c r="C8335" t="s">
        <v>28199</v>
      </c>
      <c r="D8335" t="s">
        <v>21</v>
      </c>
      <c r="E8335" t="s">
        <v>16</v>
      </c>
      <c r="F8335">
        <v>28277</v>
      </c>
      <c r="G8335">
        <v>35.016025800000001</v>
      </c>
      <c r="H8335">
        <v>-80.851457100000005</v>
      </c>
      <c r="I8335">
        <v>3.5</v>
      </c>
      <c r="J8335">
        <v>3</v>
      </c>
      <c r="K8335">
        <v>1</v>
      </c>
      <c r="L8335" t="s">
        <v>28200</v>
      </c>
    </row>
    <row r="8336" spans="1:12" x14ac:dyDescent="0.2">
      <c r="A8336" t="e">
        <f>-bE8nlxctAfJQ3Un4MaZXQ</f>
        <v>#NAME?</v>
      </c>
      <c r="B8336" t="s">
        <v>28201</v>
      </c>
      <c r="C8336" t="s">
        <v>3387</v>
      </c>
      <c r="D8336" t="s">
        <v>295</v>
      </c>
      <c r="E8336" t="s">
        <v>16</v>
      </c>
      <c r="F8336">
        <v>28134</v>
      </c>
      <c r="G8336">
        <v>35.095435600000002</v>
      </c>
      <c r="H8336">
        <v>-80.882140000000007</v>
      </c>
      <c r="I8336">
        <v>4.5</v>
      </c>
      <c r="J8336">
        <v>3</v>
      </c>
      <c r="K8336">
        <v>1</v>
      </c>
      <c r="L8336" t="s">
        <v>28202</v>
      </c>
    </row>
    <row r="8337" spans="1:12" x14ac:dyDescent="0.2">
      <c r="A8337" t="s">
        <v>28203</v>
      </c>
      <c r="B8337" t="s">
        <v>28204</v>
      </c>
      <c r="C8337" t="s">
        <v>28205</v>
      </c>
      <c r="D8337" t="s">
        <v>21</v>
      </c>
      <c r="E8337" t="s">
        <v>16</v>
      </c>
      <c r="F8337">
        <v>28211</v>
      </c>
      <c r="G8337">
        <v>35.170577999999999</v>
      </c>
      <c r="H8337">
        <v>-80.808234400000003</v>
      </c>
      <c r="I8337">
        <v>4</v>
      </c>
      <c r="J8337">
        <v>4</v>
      </c>
      <c r="K8337">
        <v>1</v>
      </c>
      <c r="L8337" t="s">
        <v>569</v>
      </c>
    </row>
    <row r="8338" spans="1:12" x14ac:dyDescent="0.2">
      <c r="A8338" t="s">
        <v>28206</v>
      </c>
      <c r="B8338" t="s">
        <v>446</v>
      </c>
      <c r="C8338" t="s">
        <v>12945</v>
      </c>
      <c r="D8338" t="s">
        <v>21</v>
      </c>
      <c r="E8338" t="s">
        <v>16</v>
      </c>
      <c r="F8338">
        <v>28204</v>
      </c>
      <c r="G8338">
        <v>35.215054000000002</v>
      </c>
      <c r="H8338">
        <v>-80.833309999999997</v>
      </c>
      <c r="I8338">
        <v>2.5</v>
      </c>
      <c r="J8338">
        <v>18</v>
      </c>
      <c r="K8338">
        <v>1</v>
      </c>
      <c r="L8338" t="s">
        <v>28207</v>
      </c>
    </row>
    <row r="8339" spans="1:12" x14ac:dyDescent="0.2">
      <c r="A8339" t="s">
        <v>28208</v>
      </c>
      <c r="B8339" t="s">
        <v>28209</v>
      </c>
      <c r="C8339" t="s">
        <v>28210</v>
      </c>
      <c r="D8339" t="s">
        <v>588</v>
      </c>
      <c r="E8339" t="s">
        <v>16</v>
      </c>
      <c r="F8339">
        <v>28110</v>
      </c>
      <c r="G8339">
        <v>35.104572300000001</v>
      </c>
      <c r="H8339">
        <v>-80.536615400000002</v>
      </c>
      <c r="I8339">
        <v>4</v>
      </c>
      <c r="J8339">
        <v>11</v>
      </c>
      <c r="K8339">
        <v>1</v>
      </c>
      <c r="L8339" t="s">
        <v>12342</v>
      </c>
    </row>
    <row r="8340" spans="1:12" x14ac:dyDescent="0.2">
      <c r="A8340" t="s">
        <v>28211</v>
      </c>
      <c r="B8340" t="s">
        <v>2257</v>
      </c>
      <c r="C8340" t="s">
        <v>9787</v>
      </c>
      <c r="D8340" t="s">
        <v>26</v>
      </c>
      <c r="E8340" t="s">
        <v>16</v>
      </c>
      <c r="F8340">
        <v>28078</v>
      </c>
      <c r="G8340">
        <v>35.442733500000003</v>
      </c>
      <c r="H8340">
        <v>-80.885754300000002</v>
      </c>
      <c r="I8340">
        <v>3.5</v>
      </c>
      <c r="J8340">
        <v>24</v>
      </c>
      <c r="K8340">
        <v>1</v>
      </c>
      <c r="L8340" t="s">
        <v>14823</v>
      </c>
    </row>
    <row r="8341" spans="1:12" x14ac:dyDescent="0.2">
      <c r="A8341" t="s">
        <v>28212</v>
      </c>
      <c r="B8341" t="s">
        <v>28213</v>
      </c>
      <c r="C8341" t="s">
        <v>28214</v>
      </c>
      <c r="D8341" t="s">
        <v>21</v>
      </c>
      <c r="E8341" t="s">
        <v>16</v>
      </c>
      <c r="F8341">
        <v>28278</v>
      </c>
      <c r="G8341">
        <v>35.168850466800002</v>
      </c>
      <c r="H8341">
        <v>-80.970317367500002</v>
      </c>
      <c r="I8341">
        <v>2</v>
      </c>
      <c r="J8341">
        <v>3</v>
      </c>
      <c r="K8341">
        <v>1</v>
      </c>
      <c r="L8341" t="s">
        <v>28215</v>
      </c>
    </row>
    <row r="8342" spans="1:12" x14ac:dyDescent="0.2">
      <c r="A8342" t="s">
        <v>28216</v>
      </c>
      <c r="B8342" t="s">
        <v>12679</v>
      </c>
      <c r="C8342" t="s">
        <v>28217</v>
      </c>
      <c r="D8342" t="s">
        <v>21</v>
      </c>
      <c r="E8342" t="s">
        <v>16</v>
      </c>
      <c r="F8342">
        <v>28211</v>
      </c>
      <c r="G8342">
        <v>35.152610799999998</v>
      </c>
      <c r="H8342">
        <v>-80.828543400000001</v>
      </c>
      <c r="I8342">
        <v>4</v>
      </c>
      <c r="J8342">
        <v>8</v>
      </c>
      <c r="K8342">
        <v>0</v>
      </c>
      <c r="L8342" t="s">
        <v>28218</v>
      </c>
    </row>
    <row r="8343" spans="1:12" x14ac:dyDescent="0.2">
      <c r="A8343" t="s">
        <v>28219</v>
      </c>
      <c r="B8343" t="s">
        <v>28220</v>
      </c>
      <c r="C8343" t="s">
        <v>28221</v>
      </c>
      <c r="D8343" t="s">
        <v>643</v>
      </c>
      <c r="E8343" t="s">
        <v>16</v>
      </c>
      <c r="F8343">
        <v>28079</v>
      </c>
      <c r="G8343">
        <v>35.088836100000002</v>
      </c>
      <c r="H8343">
        <v>-80.663463800000002</v>
      </c>
      <c r="I8343">
        <v>3.5</v>
      </c>
      <c r="J8343">
        <v>3</v>
      </c>
      <c r="K8343">
        <v>1</v>
      </c>
      <c r="L8343" t="s">
        <v>192</v>
      </c>
    </row>
    <row r="8344" spans="1:12" x14ac:dyDescent="0.2">
      <c r="A8344" t="s">
        <v>28222</v>
      </c>
      <c r="B8344" t="s">
        <v>1012</v>
      </c>
      <c r="C8344" t="s">
        <v>28223</v>
      </c>
      <c r="D8344" t="s">
        <v>21</v>
      </c>
      <c r="E8344" t="s">
        <v>16</v>
      </c>
      <c r="F8344">
        <v>28216</v>
      </c>
      <c r="G8344">
        <v>35.325890200000003</v>
      </c>
      <c r="H8344">
        <v>-80.946389600000003</v>
      </c>
      <c r="I8344">
        <v>2</v>
      </c>
      <c r="J8344">
        <v>4</v>
      </c>
      <c r="K8344">
        <v>1</v>
      </c>
      <c r="L8344" t="s">
        <v>1323</v>
      </c>
    </row>
    <row r="8345" spans="1:12" x14ac:dyDescent="0.2">
      <c r="A8345" t="s">
        <v>28224</v>
      </c>
      <c r="B8345" t="s">
        <v>2239</v>
      </c>
      <c r="C8345" t="s">
        <v>28225</v>
      </c>
      <c r="D8345" t="s">
        <v>21</v>
      </c>
      <c r="E8345" t="s">
        <v>16</v>
      </c>
      <c r="F8345">
        <v>28210</v>
      </c>
      <c r="G8345">
        <v>35.0946</v>
      </c>
      <c r="H8345">
        <v>-80.865600000000001</v>
      </c>
      <c r="I8345">
        <v>2.5</v>
      </c>
      <c r="J8345">
        <v>7</v>
      </c>
      <c r="K8345">
        <v>1</v>
      </c>
      <c r="L8345" t="s">
        <v>20769</v>
      </c>
    </row>
    <row r="8346" spans="1:12" x14ac:dyDescent="0.2">
      <c r="A8346" t="s">
        <v>28226</v>
      </c>
      <c r="B8346" t="s">
        <v>28227</v>
      </c>
      <c r="C8346" t="s">
        <v>28228</v>
      </c>
      <c r="D8346" t="s">
        <v>21</v>
      </c>
      <c r="E8346" t="s">
        <v>16</v>
      </c>
      <c r="F8346">
        <v>28270</v>
      </c>
      <c r="G8346">
        <v>35.138196399999998</v>
      </c>
      <c r="H8346">
        <v>-80.736821000000006</v>
      </c>
      <c r="I8346">
        <v>5</v>
      </c>
      <c r="J8346">
        <v>3</v>
      </c>
      <c r="K8346">
        <v>1</v>
      </c>
      <c r="L8346" t="s">
        <v>13569</v>
      </c>
    </row>
    <row r="8347" spans="1:12" x14ac:dyDescent="0.2">
      <c r="A8347" t="s">
        <v>28229</v>
      </c>
      <c r="B8347" t="s">
        <v>16629</v>
      </c>
      <c r="C8347" t="s">
        <v>28230</v>
      </c>
      <c r="D8347" t="s">
        <v>2557</v>
      </c>
      <c r="E8347" t="s">
        <v>16</v>
      </c>
      <c r="F8347">
        <v>28032</v>
      </c>
      <c r="G8347">
        <v>35.249013216000002</v>
      </c>
      <c r="H8347">
        <v>-81.080602991700005</v>
      </c>
      <c r="I8347">
        <v>4</v>
      </c>
      <c r="J8347">
        <v>35</v>
      </c>
      <c r="K8347">
        <v>1</v>
      </c>
      <c r="L8347" t="s">
        <v>28231</v>
      </c>
    </row>
    <row r="8348" spans="1:12" x14ac:dyDescent="0.2">
      <c r="A8348" t="s">
        <v>28232</v>
      </c>
      <c r="B8348" t="s">
        <v>28233</v>
      </c>
      <c r="C8348" t="s">
        <v>28234</v>
      </c>
      <c r="D8348" t="s">
        <v>456</v>
      </c>
      <c r="E8348" t="s">
        <v>16</v>
      </c>
      <c r="F8348">
        <v>28012</v>
      </c>
      <c r="G8348">
        <v>35.245149699999999</v>
      </c>
      <c r="H8348">
        <v>-81.035173499999999</v>
      </c>
      <c r="I8348">
        <v>3</v>
      </c>
      <c r="J8348">
        <v>72</v>
      </c>
      <c r="K8348">
        <v>0</v>
      </c>
      <c r="L8348" t="s">
        <v>10838</v>
      </c>
    </row>
    <row r="8349" spans="1:12" x14ac:dyDescent="0.2">
      <c r="A8349" t="s">
        <v>28235</v>
      </c>
      <c r="B8349" t="s">
        <v>15401</v>
      </c>
      <c r="C8349" t="s">
        <v>28236</v>
      </c>
      <c r="D8349" t="s">
        <v>26</v>
      </c>
      <c r="E8349" t="s">
        <v>16</v>
      </c>
      <c r="F8349">
        <v>28078</v>
      </c>
      <c r="G8349">
        <v>35.409162199999997</v>
      </c>
      <c r="H8349">
        <v>-80.861373499999999</v>
      </c>
      <c r="I8349">
        <v>4.5</v>
      </c>
      <c r="J8349">
        <v>4</v>
      </c>
      <c r="K8349">
        <v>1</v>
      </c>
      <c r="L8349" t="s">
        <v>28237</v>
      </c>
    </row>
    <row r="8350" spans="1:12" x14ac:dyDescent="0.2">
      <c r="A8350" t="s">
        <v>28238</v>
      </c>
      <c r="B8350" t="s">
        <v>28239</v>
      </c>
      <c r="C8350" t="s">
        <v>19686</v>
      </c>
      <c r="D8350" t="s">
        <v>21</v>
      </c>
      <c r="E8350" t="s">
        <v>16</v>
      </c>
      <c r="F8350">
        <v>28211</v>
      </c>
      <c r="G8350">
        <v>35.174653499999998</v>
      </c>
      <c r="H8350">
        <v>-80.8015659</v>
      </c>
      <c r="I8350">
        <v>2.5</v>
      </c>
      <c r="J8350">
        <v>3</v>
      </c>
      <c r="K8350">
        <v>0</v>
      </c>
      <c r="L8350" t="s">
        <v>28240</v>
      </c>
    </row>
    <row r="8351" spans="1:12" x14ac:dyDescent="0.2">
      <c r="A8351" t="s">
        <v>28241</v>
      </c>
      <c r="B8351" t="s">
        <v>1624</v>
      </c>
      <c r="C8351" t="s">
        <v>28242</v>
      </c>
      <c r="D8351" t="s">
        <v>21</v>
      </c>
      <c r="E8351" t="s">
        <v>16</v>
      </c>
      <c r="F8351">
        <v>28204</v>
      </c>
      <c r="G8351">
        <v>35.214073900000002</v>
      </c>
      <c r="H8351">
        <v>-80.826588999999998</v>
      </c>
      <c r="I8351">
        <v>4</v>
      </c>
      <c r="J8351">
        <v>131</v>
      </c>
      <c r="K8351">
        <v>1</v>
      </c>
      <c r="L8351" t="s">
        <v>1436</v>
      </c>
    </row>
    <row r="8352" spans="1:12" x14ac:dyDescent="0.2">
      <c r="A8352" t="e">
        <f>-hGjrHwQrdsZvEcHaJSFGA</f>
        <v>#NAME?</v>
      </c>
      <c r="B8352" t="s">
        <v>28243</v>
      </c>
      <c r="C8352" t="s">
        <v>28244</v>
      </c>
      <c r="D8352" t="s">
        <v>21</v>
      </c>
      <c r="E8352" t="s">
        <v>16</v>
      </c>
      <c r="F8352">
        <v>28202</v>
      </c>
      <c r="G8352">
        <v>35.230155500000002</v>
      </c>
      <c r="H8352">
        <v>-80.839206099999998</v>
      </c>
      <c r="I8352">
        <v>3</v>
      </c>
      <c r="J8352">
        <v>4</v>
      </c>
      <c r="K8352">
        <v>1</v>
      </c>
      <c r="L8352" t="s">
        <v>28245</v>
      </c>
    </row>
    <row r="8353" spans="1:12" x14ac:dyDescent="0.2">
      <c r="A8353" t="s">
        <v>28246</v>
      </c>
      <c r="B8353" t="s">
        <v>28247</v>
      </c>
      <c r="C8353" t="s">
        <v>28248</v>
      </c>
      <c r="D8353" t="s">
        <v>21</v>
      </c>
      <c r="E8353" t="s">
        <v>16</v>
      </c>
      <c r="F8353">
        <v>28277</v>
      </c>
      <c r="G8353">
        <v>35.048281000000003</v>
      </c>
      <c r="H8353">
        <v>-80.816257199999995</v>
      </c>
      <c r="I8353">
        <v>4</v>
      </c>
      <c r="J8353">
        <v>148</v>
      </c>
      <c r="K8353">
        <v>1</v>
      </c>
      <c r="L8353" t="s">
        <v>28249</v>
      </c>
    </row>
    <row r="8354" spans="1:12" x14ac:dyDescent="0.2">
      <c r="A8354" t="s">
        <v>28250</v>
      </c>
      <c r="B8354" t="s">
        <v>5533</v>
      </c>
      <c r="C8354" t="s">
        <v>28251</v>
      </c>
      <c r="D8354" t="s">
        <v>21</v>
      </c>
      <c r="E8354" t="s">
        <v>16</v>
      </c>
      <c r="F8354">
        <v>28277</v>
      </c>
      <c r="G8354">
        <v>35.039835199999999</v>
      </c>
      <c r="H8354">
        <v>-80.846638299999995</v>
      </c>
      <c r="I8354">
        <v>3.5</v>
      </c>
      <c r="J8354">
        <v>6</v>
      </c>
      <c r="K8354">
        <v>1</v>
      </c>
      <c r="L8354" t="s">
        <v>28252</v>
      </c>
    </row>
    <row r="8355" spans="1:12" x14ac:dyDescent="0.2">
      <c r="A8355" t="s">
        <v>28253</v>
      </c>
      <c r="B8355" t="s">
        <v>28254</v>
      </c>
      <c r="C8355" t="s">
        <v>634</v>
      </c>
      <c r="D8355" t="s">
        <v>135</v>
      </c>
      <c r="E8355" t="s">
        <v>16</v>
      </c>
      <c r="F8355">
        <v>28105</v>
      </c>
      <c r="G8355">
        <v>35.1262416</v>
      </c>
      <c r="H8355">
        <v>-80.709057599999994</v>
      </c>
      <c r="I8355">
        <v>4.5</v>
      </c>
      <c r="J8355">
        <v>3</v>
      </c>
      <c r="K8355">
        <v>1</v>
      </c>
      <c r="L8355" t="s">
        <v>28255</v>
      </c>
    </row>
    <row r="8356" spans="1:12" x14ac:dyDescent="0.2">
      <c r="A8356" t="s">
        <v>28256</v>
      </c>
      <c r="B8356" t="s">
        <v>612</v>
      </c>
      <c r="C8356" t="s">
        <v>28257</v>
      </c>
      <c r="D8356" t="s">
        <v>21</v>
      </c>
      <c r="E8356" t="s">
        <v>16</v>
      </c>
      <c r="F8356">
        <v>28217</v>
      </c>
      <c r="G8356">
        <v>35.1485409</v>
      </c>
      <c r="H8356">
        <v>-80.876801499999999</v>
      </c>
      <c r="I8356">
        <v>4</v>
      </c>
      <c r="J8356">
        <v>15</v>
      </c>
      <c r="K8356">
        <v>1</v>
      </c>
      <c r="L8356" t="s">
        <v>28258</v>
      </c>
    </row>
    <row r="8357" spans="1:12" x14ac:dyDescent="0.2">
      <c r="A8357" t="s">
        <v>28259</v>
      </c>
      <c r="B8357" t="s">
        <v>2525</v>
      </c>
      <c r="C8357" t="s">
        <v>28260</v>
      </c>
      <c r="D8357" t="s">
        <v>30</v>
      </c>
      <c r="E8357" t="s">
        <v>16</v>
      </c>
      <c r="F8357">
        <v>28056</v>
      </c>
      <c r="G8357">
        <v>35.254513885999998</v>
      </c>
      <c r="H8357">
        <v>-81.093207439300002</v>
      </c>
      <c r="I8357">
        <v>3</v>
      </c>
      <c r="J8357">
        <v>8</v>
      </c>
      <c r="K8357">
        <v>1</v>
      </c>
      <c r="L8357" t="s">
        <v>5759</v>
      </c>
    </row>
    <row r="8358" spans="1:12" x14ac:dyDescent="0.2">
      <c r="A8358" t="s">
        <v>28261</v>
      </c>
      <c r="B8358" t="s">
        <v>28262</v>
      </c>
      <c r="C8358" t="s">
        <v>28263</v>
      </c>
      <c r="D8358" t="s">
        <v>21</v>
      </c>
      <c r="E8358" t="s">
        <v>16</v>
      </c>
      <c r="F8358">
        <v>28262</v>
      </c>
      <c r="G8358">
        <v>35.317193699999997</v>
      </c>
      <c r="H8358">
        <v>-80.740202499999995</v>
      </c>
      <c r="I8358">
        <v>4.5</v>
      </c>
      <c r="J8358">
        <v>3</v>
      </c>
      <c r="K8358">
        <v>1</v>
      </c>
      <c r="L8358" t="s">
        <v>28264</v>
      </c>
    </row>
    <row r="8359" spans="1:12" x14ac:dyDescent="0.2">
      <c r="A8359" t="s">
        <v>28265</v>
      </c>
      <c r="B8359" t="s">
        <v>28266</v>
      </c>
      <c r="C8359" t="s">
        <v>28267</v>
      </c>
      <c r="D8359" t="s">
        <v>21</v>
      </c>
      <c r="E8359" t="s">
        <v>16</v>
      </c>
      <c r="F8359">
        <v>28217</v>
      </c>
      <c r="G8359">
        <v>35.137146399999999</v>
      </c>
      <c r="H8359">
        <v>-80.901979900000001</v>
      </c>
      <c r="I8359">
        <v>2.5</v>
      </c>
      <c r="J8359">
        <v>20</v>
      </c>
      <c r="K8359">
        <v>1</v>
      </c>
      <c r="L8359" t="s">
        <v>3422</v>
      </c>
    </row>
    <row r="8360" spans="1:12" x14ac:dyDescent="0.2">
      <c r="A8360" t="s">
        <v>28268</v>
      </c>
      <c r="B8360" t="s">
        <v>28269</v>
      </c>
      <c r="C8360" t="s">
        <v>28270</v>
      </c>
      <c r="D8360" t="s">
        <v>601</v>
      </c>
      <c r="E8360" t="s">
        <v>16</v>
      </c>
      <c r="F8360">
        <v>28083</v>
      </c>
      <c r="G8360">
        <v>35.449976247899997</v>
      </c>
      <c r="H8360">
        <v>-80.600865646499997</v>
      </c>
      <c r="I8360">
        <v>4.5</v>
      </c>
      <c r="J8360">
        <v>150</v>
      </c>
      <c r="K8360">
        <v>0</v>
      </c>
      <c r="L8360" t="s">
        <v>28271</v>
      </c>
    </row>
    <row r="8361" spans="1:12" x14ac:dyDescent="0.2">
      <c r="A8361" t="s">
        <v>28272</v>
      </c>
      <c r="B8361" t="s">
        <v>28273</v>
      </c>
      <c r="C8361" t="s">
        <v>28274</v>
      </c>
      <c r="D8361" t="s">
        <v>21</v>
      </c>
      <c r="E8361" t="s">
        <v>16</v>
      </c>
      <c r="F8361">
        <v>28273</v>
      </c>
      <c r="G8361">
        <v>35.117266499999999</v>
      </c>
      <c r="H8361">
        <v>-80.9616367</v>
      </c>
      <c r="I8361">
        <v>4</v>
      </c>
      <c r="J8361">
        <v>151</v>
      </c>
      <c r="K8361">
        <v>1</v>
      </c>
      <c r="L8361" t="s">
        <v>28275</v>
      </c>
    </row>
    <row r="8362" spans="1:12" x14ac:dyDescent="0.2">
      <c r="A8362" t="s">
        <v>28276</v>
      </c>
      <c r="B8362" t="s">
        <v>28277</v>
      </c>
      <c r="C8362" t="s">
        <v>28278</v>
      </c>
      <c r="D8362" t="s">
        <v>15</v>
      </c>
      <c r="E8362" t="s">
        <v>16</v>
      </c>
      <c r="F8362">
        <v>28031</v>
      </c>
      <c r="G8362">
        <v>35.446030999999998</v>
      </c>
      <c r="H8362">
        <v>-80.8782219</v>
      </c>
      <c r="I8362">
        <v>5</v>
      </c>
      <c r="J8362">
        <v>3</v>
      </c>
      <c r="K8362">
        <v>1</v>
      </c>
      <c r="L8362" t="s">
        <v>28279</v>
      </c>
    </row>
    <row r="8363" spans="1:12" x14ac:dyDescent="0.2">
      <c r="A8363" t="s">
        <v>28280</v>
      </c>
      <c r="B8363" t="s">
        <v>3485</v>
      </c>
      <c r="C8363" t="s">
        <v>28281</v>
      </c>
      <c r="D8363" t="s">
        <v>21</v>
      </c>
      <c r="E8363" t="s">
        <v>16</v>
      </c>
      <c r="F8363">
        <v>28277</v>
      </c>
      <c r="G8363">
        <v>35.058379000000002</v>
      </c>
      <c r="H8363">
        <v>-80.815483999999998</v>
      </c>
      <c r="I8363">
        <v>2.5</v>
      </c>
      <c r="J8363">
        <v>114</v>
      </c>
      <c r="K8363">
        <v>1</v>
      </c>
      <c r="L8363" t="s">
        <v>709</v>
      </c>
    </row>
    <row r="8364" spans="1:12" x14ac:dyDescent="0.2">
      <c r="A8364" t="s">
        <v>28282</v>
      </c>
      <c r="B8364" t="s">
        <v>25424</v>
      </c>
      <c r="C8364" t="s">
        <v>28283</v>
      </c>
      <c r="D8364" t="s">
        <v>39</v>
      </c>
      <c r="E8364" t="s">
        <v>16</v>
      </c>
      <c r="F8364">
        <v>28027</v>
      </c>
      <c r="G8364">
        <v>35.428106033100001</v>
      </c>
      <c r="H8364">
        <v>-80.608850817399997</v>
      </c>
      <c r="I8364">
        <v>5</v>
      </c>
      <c r="J8364">
        <v>3</v>
      </c>
      <c r="K8364">
        <v>1</v>
      </c>
      <c r="L8364" t="s">
        <v>25426</v>
      </c>
    </row>
    <row r="8365" spans="1:12" x14ac:dyDescent="0.2">
      <c r="A8365" t="s">
        <v>28284</v>
      </c>
      <c r="B8365" t="s">
        <v>28285</v>
      </c>
      <c r="C8365" t="s">
        <v>28286</v>
      </c>
      <c r="D8365" t="s">
        <v>21</v>
      </c>
      <c r="E8365" t="s">
        <v>16</v>
      </c>
      <c r="F8365">
        <v>28204</v>
      </c>
      <c r="G8365">
        <v>35.214160800000002</v>
      </c>
      <c r="H8365">
        <v>-80.828414899999999</v>
      </c>
      <c r="I8365">
        <v>5</v>
      </c>
      <c r="J8365">
        <v>8</v>
      </c>
      <c r="K8365">
        <v>1</v>
      </c>
      <c r="L8365" t="s">
        <v>19997</v>
      </c>
    </row>
    <row r="8366" spans="1:12" x14ac:dyDescent="0.2">
      <c r="A8366" t="s">
        <v>28287</v>
      </c>
      <c r="B8366" t="s">
        <v>28288</v>
      </c>
      <c r="D8366" t="s">
        <v>21</v>
      </c>
      <c r="E8366" t="s">
        <v>16</v>
      </c>
      <c r="F8366">
        <v>28201</v>
      </c>
      <c r="G8366">
        <v>35.229413899999997</v>
      </c>
      <c r="H8366">
        <v>-80.924734599999994</v>
      </c>
      <c r="I8366">
        <v>5</v>
      </c>
      <c r="J8366">
        <v>3</v>
      </c>
      <c r="K8366">
        <v>1</v>
      </c>
      <c r="L8366" t="s">
        <v>1797</v>
      </c>
    </row>
    <row r="8367" spans="1:12" x14ac:dyDescent="0.2">
      <c r="A8367" t="s">
        <v>28289</v>
      </c>
      <c r="B8367" t="s">
        <v>28290</v>
      </c>
      <c r="C8367" t="s">
        <v>24690</v>
      </c>
      <c r="D8367" t="s">
        <v>21</v>
      </c>
      <c r="E8367" t="s">
        <v>16</v>
      </c>
      <c r="F8367">
        <v>28204</v>
      </c>
      <c r="G8367">
        <v>35.212173</v>
      </c>
      <c r="H8367">
        <v>-80.819915100000003</v>
      </c>
      <c r="I8367">
        <v>5</v>
      </c>
      <c r="J8367">
        <v>4</v>
      </c>
      <c r="K8367">
        <v>1</v>
      </c>
      <c r="L8367" t="s">
        <v>28291</v>
      </c>
    </row>
    <row r="8368" spans="1:12" x14ac:dyDescent="0.2">
      <c r="A8368" t="s">
        <v>28292</v>
      </c>
      <c r="B8368" t="s">
        <v>28293</v>
      </c>
      <c r="C8368" t="s">
        <v>28294</v>
      </c>
      <c r="D8368" t="s">
        <v>21</v>
      </c>
      <c r="E8368" t="s">
        <v>16</v>
      </c>
      <c r="F8368">
        <v>28262</v>
      </c>
      <c r="G8368">
        <v>35.3086682</v>
      </c>
      <c r="H8368">
        <v>-80.733659500000002</v>
      </c>
      <c r="I8368">
        <v>2</v>
      </c>
      <c r="J8368">
        <v>3</v>
      </c>
      <c r="K8368">
        <v>1</v>
      </c>
      <c r="L8368" t="s">
        <v>28295</v>
      </c>
    </row>
    <row r="8369" spans="1:12" x14ac:dyDescent="0.2">
      <c r="A8369" t="s">
        <v>28296</v>
      </c>
      <c r="B8369" t="s">
        <v>28297</v>
      </c>
      <c r="C8369" t="s">
        <v>28298</v>
      </c>
      <c r="D8369" t="s">
        <v>21</v>
      </c>
      <c r="E8369" t="s">
        <v>16</v>
      </c>
      <c r="F8369">
        <v>28213</v>
      </c>
      <c r="G8369">
        <v>35.206719999999997</v>
      </c>
      <c r="H8369">
        <v>-80.753009599999999</v>
      </c>
      <c r="I8369">
        <v>3</v>
      </c>
      <c r="J8369">
        <v>11</v>
      </c>
      <c r="K8369">
        <v>1</v>
      </c>
      <c r="L8369" t="s">
        <v>23040</v>
      </c>
    </row>
    <row r="8370" spans="1:12" x14ac:dyDescent="0.2">
      <c r="A8370" t="s">
        <v>28299</v>
      </c>
      <c r="B8370" t="s">
        <v>28300</v>
      </c>
      <c r="C8370" t="s">
        <v>28301</v>
      </c>
      <c r="D8370" t="s">
        <v>643</v>
      </c>
      <c r="E8370" t="s">
        <v>16</v>
      </c>
      <c r="F8370">
        <v>28079</v>
      </c>
      <c r="G8370">
        <v>35.103107299999998</v>
      </c>
      <c r="H8370">
        <v>-80.631889400000006</v>
      </c>
      <c r="I8370">
        <v>3</v>
      </c>
      <c r="J8370">
        <v>4</v>
      </c>
      <c r="K8370">
        <v>1</v>
      </c>
      <c r="L8370" t="s">
        <v>28302</v>
      </c>
    </row>
    <row r="8371" spans="1:12" x14ac:dyDescent="0.2">
      <c r="A8371" t="s">
        <v>28303</v>
      </c>
      <c r="B8371" t="s">
        <v>3204</v>
      </c>
      <c r="C8371" t="s">
        <v>28304</v>
      </c>
      <c r="D8371" t="s">
        <v>21</v>
      </c>
      <c r="E8371" t="s">
        <v>16</v>
      </c>
      <c r="F8371">
        <v>28262</v>
      </c>
      <c r="G8371">
        <v>35.301841899999999</v>
      </c>
      <c r="H8371">
        <v>-80.801711999999995</v>
      </c>
      <c r="I8371">
        <v>2</v>
      </c>
      <c r="J8371">
        <v>3</v>
      </c>
      <c r="K8371">
        <v>1</v>
      </c>
      <c r="L8371" t="s">
        <v>7723</v>
      </c>
    </row>
    <row r="8372" spans="1:12" x14ac:dyDescent="0.2">
      <c r="A8372" t="s">
        <v>28305</v>
      </c>
      <c r="B8372" t="s">
        <v>2914</v>
      </c>
      <c r="C8372" t="s">
        <v>110</v>
      </c>
      <c r="D8372" t="s">
        <v>21</v>
      </c>
      <c r="E8372" t="s">
        <v>16</v>
      </c>
      <c r="F8372">
        <v>28273</v>
      </c>
      <c r="G8372">
        <v>35.146615699999998</v>
      </c>
      <c r="H8372">
        <v>-80.934141299999993</v>
      </c>
      <c r="I8372">
        <v>2</v>
      </c>
      <c r="J8372">
        <v>63</v>
      </c>
      <c r="K8372">
        <v>1</v>
      </c>
      <c r="L8372" t="s">
        <v>28306</v>
      </c>
    </row>
    <row r="8373" spans="1:12" x14ac:dyDescent="0.2">
      <c r="A8373" t="s">
        <v>28307</v>
      </c>
      <c r="B8373" t="s">
        <v>28308</v>
      </c>
      <c r="C8373" t="s">
        <v>28309</v>
      </c>
      <c r="D8373" t="s">
        <v>15</v>
      </c>
      <c r="E8373" t="s">
        <v>16</v>
      </c>
      <c r="F8373">
        <v>28031</v>
      </c>
      <c r="G8373">
        <v>35.460966900000003</v>
      </c>
      <c r="H8373">
        <v>-80.889201999999997</v>
      </c>
      <c r="I8373">
        <v>5</v>
      </c>
      <c r="J8373">
        <v>14</v>
      </c>
      <c r="K8373">
        <v>1</v>
      </c>
      <c r="L8373" t="s">
        <v>28310</v>
      </c>
    </row>
    <row r="8374" spans="1:12" x14ac:dyDescent="0.2">
      <c r="A8374" t="s">
        <v>28311</v>
      </c>
      <c r="B8374" t="s">
        <v>641</v>
      </c>
      <c r="C8374" t="s">
        <v>28312</v>
      </c>
      <c r="D8374" t="s">
        <v>21</v>
      </c>
      <c r="E8374" t="s">
        <v>16</v>
      </c>
      <c r="F8374">
        <v>28217</v>
      </c>
      <c r="G8374">
        <v>35.163412323800003</v>
      </c>
      <c r="H8374">
        <v>-80.887596532700002</v>
      </c>
      <c r="I8374">
        <v>2</v>
      </c>
      <c r="J8374">
        <v>37</v>
      </c>
      <c r="K8374">
        <v>1</v>
      </c>
      <c r="L8374" t="s">
        <v>28313</v>
      </c>
    </row>
    <row r="8375" spans="1:12" x14ac:dyDescent="0.2">
      <c r="A8375" t="s">
        <v>28314</v>
      </c>
      <c r="B8375" t="s">
        <v>28315</v>
      </c>
      <c r="C8375" t="s">
        <v>7134</v>
      </c>
      <c r="D8375" t="s">
        <v>21</v>
      </c>
      <c r="E8375" t="s">
        <v>16</v>
      </c>
      <c r="F8375">
        <v>28202</v>
      </c>
      <c r="G8375">
        <v>35.224305000000001</v>
      </c>
      <c r="H8375">
        <v>-80.848151000000001</v>
      </c>
      <c r="I8375">
        <v>4</v>
      </c>
      <c r="J8375">
        <v>4</v>
      </c>
      <c r="K8375">
        <v>1</v>
      </c>
      <c r="L8375" t="s">
        <v>28316</v>
      </c>
    </row>
    <row r="8376" spans="1:12" x14ac:dyDescent="0.2">
      <c r="A8376" t="s">
        <v>28317</v>
      </c>
      <c r="B8376" t="s">
        <v>28318</v>
      </c>
      <c r="C8376" t="s">
        <v>28319</v>
      </c>
      <c r="D8376" t="s">
        <v>39</v>
      </c>
      <c r="E8376" t="s">
        <v>16</v>
      </c>
      <c r="F8376">
        <v>28027</v>
      </c>
      <c r="G8376">
        <v>35.364339999999999</v>
      </c>
      <c r="H8376">
        <v>-80.713265000000007</v>
      </c>
      <c r="I8376">
        <v>3</v>
      </c>
      <c r="J8376">
        <v>16</v>
      </c>
      <c r="K8376">
        <v>1</v>
      </c>
      <c r="L8376" t="s">
        <v>28320</v>
      </c>
    </row>
    <row r="8377" spans="1:12" x14ac:dyDescent="0.2">
      <c r="A8377" t="s">
        <v>28321</v>
      </c>
      <c r="B8377" t="s">
        <v>28322</v>
      </c>
      <c r="C8377" t="s">
        <v>28323</v>
      </c>
      <c r="D8377" t="s">
        <v>21</v>
      </c>
      <c r="E8377" t="s">
        <v>16</v>
      </c>
      <c r="F8377">
        <v>28205</v>
      </c>
      <c r="G8377">
        <v>35.218517599999998</v>
      </c>
      <c r="H8377">
        <v>-80.7948114</v>
      </c>
      <c r="I8377">
        <v>4</v>
      </c>
      <c r="J8377">
        <v>477</v>
      </c>
      <c r="K8377">
        <v>1</v>
      </c>
      <c r="L8377" t="s">
        <v>1056</v>
      </c>
    </row>
    <row r="8378" spans="1:12" x14ac:dyDescent="0.2">
      <c r="A8378" t="s">
        <v>28324</v>
      </c>
      <c r="B8378" t="s">
        <v>1178</v>
      </c>
      <c r="C8378" t="s">
        <v>28325</v>
      </c>
      <c r="D8378" t="s">
        <v>21</v>
      </c>
      <c r="E8378" t="s">
        <v>16</v>
      </c>
      <c r="F8378">
        <v>28212</v>
      </c>
      <c r="G8378">
        <v>35.202717300000003</v>
      </c>
      <c r="H8378">
        <v>-80.728999200000004</v>
      </c>
      <c r="I8378">
        <v>1.5</v>
      </c>
      <c r="J8378">
        <v>47</v>
      </c>
      <c r="K8378">
        <v>1</v>
      </c>
      <c r="L8378" t="s">
        <v>13049</v>
      </c>
    </row>
    <row r="8379" spans="1:12" x14ac:dyDescent="0.2">
      <c r="A8379" t="s">
        <v>28326</v>
      </c>
      <c r="B8379" t="s">
        <v>28327</v>
      </c>
      <c r="C8379" t="s">
        <v>21570</v>
      </c>
      <c r="D8379" t="s">
        <v>21</v>
      </c>
      <c r="E8379" t="s">
        <v>16</v>
      </c>
      <c r="F8379">
        <v>28202</v>
      </c>
      <c r="G8379">
        <v>35.228417</v>
      </c>
      <c r="H8379">
        <v>-80.841414999999998</v>
      </c>
      <c r="I8379">
        <v>3.5</v>
      </c>
      <c r="J8379">
        <v>36</v>
      </c>
      <c r="K8379">
        <v>0</v>
      </c>
      <c r="L8379" t="s">
        <v>3548</v>
      </c>
    </row>
    <row r="8380" spans="1:12" x14ac:dyDescent="0.2">
      <c r="A8380" t="s">
        <v>28328</v>
      </c>
      <c r="B8380" t="s">
        <v>314</v>
      </c>
      <c r="C8380" t="s">
        <v>28329</v>
      </c>
      <c r="D8380" t="s">
        <v>21</v>
      </c>
      <c r="E8380" t="s">
        <v>16</v>
      </c>
      <c r="F8380">
        <v>28214</v>
      </c>
      <c r="G8380">
        <v>35.245362100000001</v>
      </c>
      <c r="H8380">
        <v>-80.938494800000001</v>
      </c>
      <c r="I8380">
        <v>2</v>
      </c>
      <c r="J8380">
        <v>6</v>
      </c>
      <c r="K8380">
        <v>1</v>
      </c>
      <c r="L8380" t="s">
        <v>28330</v>
      </c>
    </row>
    <row r="8381" spans="1:12" x14ac:dyDescent="0.2">
      <c r="A8381" t="s">
        <v>28331</v>
      </c>
      <c r="B8381" t="s">
        <v>28332</v>
      </c>
      <c r="C8381" t="s">
        <v>28333</v>
      </c>
      <c r="D8381" t="s">
        <v>21</v>
      </c>
      <c r="E8381" t="s">
        <v>16</v>
      </c>
      <c r="F8381">
        <v>28202</v>
      </c>
      <c r="G8381">
        <v>35.225232499999997</v>
      </c>
      <c r="H8381">
        <v>-80.843876699999996</v>
      </c>
      <c r="I8381">
        <v>4</v>
      </c>
      <c r="J8381">
        <v>3</v>
      </c>
      <c r="K8381">
        <v>1</v>
      </c>
      <c r="L8381" t="s">
        <v>28334</v>
      </c>
    </row>
    <row r="8382" spans="1:12" x14ac:dyDescent="0.2">
      <c r="A8382" t="s">
        <v>28335</v>
      </c>
      <c r="B8382" t="s">
        <v>28336</v>
      </c>
      <c r="C8382" t="s">
        <v>28337</v>
      </c>
      <c r="D8382" t="s">
        <v>15</v>
      </c>
      <c r="E8382" t="s">
        <v>16</v>
      </c>
      <c r="F8382">
        <v>28078</v>
      </c>
      <c r="G8382">
        <v>35.478989341000002</v>
      </c>
      <c r="H8382">
        <v>-80.857096839999997</v>
      </c>
      <c r="I8382">
        <v>4.5</v>
      </c>
      <c r="J8382">
        <v>12</v>
      </c>
      <c r="K8382">
        <v>1</v>
      </c>
      <c r="L8382" t="s">
        <v>17110</v>
      </c>
    </row>
    <row r="8383" spans="1:12" x14ac:dyDescent="0.2">
      <c r="A8383" t="s">
        <v>28338</v>
      </c>
      <c r="B8383" t="s">
        <v>28339</v>
      </c>
      <c r="C8383" t="s">
        <v>28340</v>
      </c>
      <c r="D8383" t="s">
        <v>21</v>
      </c>
      <c r="E8383" t="s">
        <v>16</v>
      </c>
      <c r="F8383">
        <v>28211</v>
      </c>
      <c r="G8383">
        <v>35.191025017400001</v>
      </c>
      <c r="H8383">
        <v>-80.805200080299997</v>
      </c>
      <c r="I8383">
        <v>3.5</v>
      </c>
      <c r="J8383">
        <v>11</v>
      </c>
      <c r="K8383">
        <v>1</v>
      </c>
      <c r="L8383" t="s">
        <v>28341</v>
      </c>
    </row>
    <row r="8384" spans="1:12" x14ac:dyDescent="0.2">
      <c r="A8384" t="s">
        <v>28342</v>
      </c>
      <c r="B8384" t="s">
        <v>17920</v>
      </c>
      <c r="C8384" t="s">
        <v>28343</v>
      </c>
      <c r="D8384" t="s">
        <v>21</v>
      </c>
      <c r="E8384" t="s">
        <v>16</v>
      </c>
      <c r="F8384">
        <v>28262</v>
      </c>
      <c r="G8384">
        <v>35.310381</v>
      </c>
      <c r="H8384">
        <v>-80.746776999999994</v>
      </c>
      <c r="I8384">
        <v>4</v>
      </c>
      <c r="J8384">
        <v>154</v>
      </c>
      <c r="K8384">
        <v>1</v>
      </c>
      <c r="L8384" t="s">
        <v>28344</v>
      </c>
    </row>
    <row r="8385" spans="1:12" x14ac:dyDescent="0.2">
      <c r="A8385" t="s">
        <v>28345</v>
      </c>
      <c r="B8385" t="s">
        <v>28346</v>
      </c>
      <c r="C8385" t="s">
        <v>23674</v>
      </c>
      <c r="D8385" t="s">
        <v>21</v>
      </c>
      <c r="E8385" t="s">
        <v>16</v>
      </c>
      <c r="F8385">
        <v>28209</v>
      </c>
      <c r="G8385">
        <v>35.170976000000003</v>
      </c>
      <c r="H8385">
        <v>-80.849325500000006</v>
      </c>
      <c r="I8385">
        <v>4.5</v>
      </c>
      <c r="J8385">
        <v>19</v>
      </c>
      <c r="K8385">
        <v>1</v>
      </c>
      <c r="L8385" t="s">
        <v>28347</v>
      </c>
    </row>
    <row r="8386" spans="1:12" x14ac:dyDescent="0.2">
      <c r="A8386" t="s">
        <v>28348</v>
      </c>
      <c r="B8386" t="s">
        <v>28349</v>
      </c>
      <c r="C8386" t="s">
        <v>1474</v>
      </c>
      <c r="D8386" t="s">
        <v>21</v>
      </c>
      <c r="E8386" t="s">
        <v>16</v>
      </c>
      <c r="F8386">
        <v>28205</v>
      </c>
      <c r="G8386">
        <v>35.2458259</v>
      </c>
      <c r="H8386">
        <v>-80.782682499999893</v>
      </c>
      <c r="I8386">
        <v>4.5</v>
      </c>
      <c r="J8386">
        <v>3</v>
      </c>
      <c r="K8386">
        <v>1</v>
      </c>
      <c r="L8386" t="s">
        <v>28350</v>
      </c>
    </row>
    <row r="8387" spans="1:12" x14ac:dyDescent="0.2">
      <c r="A8387" t="s">
        <v>28351</v>
      </c>
      <c r="B8387" t="s">
        <v>23353</v>
      </c>
      <c r="C8387" t="s">
        <v>28352</v>
      </c>
      <c r="D8387" t="s">
        <v>21</v>
      </c>
      <c r="E8387" t="s">
        <v>16</v>
      </c>
      <c r="F8387">
        <v>28209</v>
      </c>
      <c r="G8387">
        <v>35.187057333699997</v>
      </c>
      <c r="H8387">
        <v>-80.875234842300003</v>
      </c>
      <c r="I8387">
        <v>1</v>
      </c>
      <c r="J8387">
        <v>3</v>
      </c>
      <c r="K8387">
        <v>1</v>
      </c>
      <c r="L8387" t="s">
        <v>28353</v>
      </c>
    </row>
    <row r="8388" spans="1:12" x14ac:dyDescent="0.2">
      <c r="A8388" t="s">
        <v>28354</v>
      </c>
      <c r="B8388" t="s">
        <v>28355</v>
      </c>
      <c r="C8388" t="s">
        <v>20</v>
      </c>
      <c r="D8388" t="s">
        <v>21</v>
      </c>
      <c r="E8388" t="s">
        <v>16</v>
      </c>
      <c r="F8388">
        <v>28205</v>
      </c>
      <c r="G8388">
        <v>35.194893999999998</v>
      </c>
      <c r="H8388">
        <v>-80.767442000000003</v>
      </c>
      <c r="I8388">
        <v>5</v>
      </c>
      <c r="J8388">
        <v>3</v>
      </c>
      <c r="K8388">
        <v>0</v>
      </c>
      <c r="L8388" t="s">
        <v>28356</v>
      </c>
    </row>
    <row r="8389" spans="1:12" x14ac:dyDescent="0.2">
      <c r="A8389" t="s">
        <v>28357</v>
      </c>
      <c r="B8389" t="s">
        <v>28358</v>
      </c>
      <c r="C8389" t="s">
        <v>28359</v>
      </c>
      <c r="D8389" t="s">
        <v>21</v>
      </c>
      <c r="E8389" t="s">
        <v>16</v>
      </c>
      <c r="F8389">
        <v>282010</v>
      </c>
      <c r="G8389">
        <v>35.153196582500001</v>
      </c>
      <c r="H8389">
        <v>-80.838217735300006</v>
      </c>
      <c r="I8389">
        <v>2.5</v>
      </c>
      <c r="J8389">
        <v>3</v>
      </c>
      <c r="K8389">
        <v>1</v>
      </c>
      <c r="L8389" t="s">
        <v>28360</v>
      </c>
    </row>
    <row r="8390" spans="1:12" x14ac:dyDescent="0.2">
      <c r="A8390" t="s">
        <v>28361</v>
      </c>
      <c r="B8390" t="s">
        <v>28362</v>
      </c>
      <c r="C8390" t="s">
        <v>28363</v>
      </c>
      <c r="D8390" t="s">
        <v>21</v>
      </c>
      <c r="E8390" t="s">
        <v>16</v>
      </c>
      <c r="F8390">
        <v>28217</v>
      </c>
      <c r="G8390">
        <v>35.193235799999997</v>
      </c>
      <c r="H8390">
        <v>-80.878930699999998</v>
      </c>
      <c r="I8390">
        <v>4.5</v>
      </c>
      <c r="J8390">
        <v>3</v>
      </c>
      <c r="K8390">
        <v>0</v>
      </c>
      <c r="L8390" t="s">
        <v>8578</v>
      </c>
    </row>
    <row r="8391" spans="1:12" x14ac:dyDescent="0.2">
      <c r="A8391" t="s">
        <v>28364</v>
      </c>
      <c r="B8391" t="s">
        <v>28365</v>
      </c>
      <c r="C8391" t="s">
        <v>28366</v>
      </c>
      <c r="D8391" t="s">
        <v>21</v>
      </c>
      <c r="E8391" t="s">
        <v>16</v>
      </c>
      <c r="F8391">
        <v>28277</v>
      </c>
      <c r="G8391">
        <v>35.062231799999999</v>
      </c>
      <c r="H8391">
        <v>-80.7733554</v>
      </c>
      <c r="I8391">
        <v>3</v>
      </c>
      <c r="J8391">
        <v>11</v>
      </c>
      <c r="K8391">
        <v>0</v>
      </c>
      <c r="L8391" t="s">
        <v>28367</v>
      </c>
    </row>
    <row r="8392" spans="1:12" x14ac:dyDescent="0.2">
      <c r="A8392" t="s">
        <v>28368</v>
      </c>
      <c r="B8392" t="s">
        <v>28369</v>
      </c>
      <c r="C8392" t="s">
        <v>28370</v>
      </c>
      <c r="D8392" t="s">
        <v>21</v>
      </c>
      <c r="E8392" t="s">
        <v>16</v>
      </c>
      <c r="F8392">
        <v>28273</v>
      </c>
      <c r="G8392">
        <v>35.131352808300001</v>
      </c>
      <c r="H8392">
        <v>-80.945704102700006</v>
      </c>
      <c r="I8392">
        <v>2</v>
      </c>
      <c r="J8392">
        <v>4</v>
      </c>
      <c r="K8392">
        <v>1</v>
      </c>
    </row>
    <row r="8393" spans="1:12" x14ac:dyDescent="0.2">
      <c r="A8393" t="s">
        <v>28371</v>
      </c>
      <c r="B8393" t="s">
        <v>28372</v>
      </c>
      <c r="C8393" t="s">
        <v>28373</v>
      </c>
      <c r="D8393" t="s">
        <v>21</v>
      </c>
      <c r="E8393" t="s">
        <v>16</v>
      </c>
      <c r="F8393">
        <v>28217</v>
      </c>
      <c r="G8393">
        <v>35.160288751899998</v>
      </c>
      <c r="H8393">
        <v>-80.882075349199994</v>
      </c>
      <c r="I8393">
        <v>3.5</v>
      </c>
      <c r="J8393">
        <v>3</v>
      </c>
      <c r="K8393">
        <v>1</v>
      </c>
      <c r="L8393" t="s">
        <v>28374</v>
      </c>
    </row>
    <row r="8394" spans="1:12" x14ac:dyDescent="0.2">
      <c r="A8394" t="s">
        <v>28375</v>
      </c>
      <c r="B8394" t="s">
        <v>28376</v>
      </c>
      <c r="C8394" t="s">
        <v>28377</v>
      </c>
      <c r="D8394" t="s">
        <v>21</v>
      </c>
      <c r="E8394" t="s">
        <v>16</v>
      </c>
      <c r="F8394">
        <v>28262</v>
      </c>
      <c r="G8394">
        <v>35.337437899999998</v>
      </c>
      <c r="H8394">
        <v>-80.757079099999999</v>
      </c>
      <c r="I8394">
        <v>4.5</v>
      </c>
      <c r="J8394">
        <v>74</v>
      </c>
      <c r="K8394">
        <v>1</v>
      </c>
      <c r="L8394" t="s">
        <v>28378</v>
      </c>
    </row>
    <row r="8395" spans="1:12" x14ac:dyDescent="0.2">
      <c r="A8395" t="s">
        <v>28379</v>
      </c>
      <c r="B8395" t="s">
        <v>28380</v>
      </c>
      <c r="C8395" t="s">
        <v>28381</v>
      </c>
      <c r="D8395" t="s">
        <v>21</v>
      </c>
      <c r="E8395" t="s">
        <v>16</v>
      </c>
      <c r="F8395">
        <v>28262</v>
      </c>
      <c r="G8395">
        <v>35.310437999999998</v>
      </c>
      <c r="H8395">
        <v>-80.724708000000007</v>
      </c>
      <c r="I8395">
        <v>1</v>
      </c>
      <c r="J8395">
        <v>6</v>
      </c>
      <c r="K8395">
        <v>1</v>
      </c>
      <c r="L8395" t="s">
        <v>28382</v>
      </c>
    </row>
    <row r="8396" spans="1:12" x14ac:dyDescent="0.2">
      <c r="A8396" t="s">
        <v>28383</v>
      </c>
      <c r="B8396" t="s">
        <v>28384</v>
      </c>
      <c r="C8396" t="s">
        <v>9674</v>
      </c>
      <c r="D8396" t="s">
        <v>21</v>
      </c>
      <c r="E8396" t="s">
        <v>16</v>
      </c>
      <c r="F8396">
        <v>28269</v>
      </c>
      <c r="G8396">
        <v>35.334830500000002</v>
      </c>
      <c r="H8396">
        <v>-80.794604800000002</v>
      </c>
      <c r="I8396">
        <v>3</v>
      </c>
      <c r="J8396">
        <v>32</v>
      </c>
      <c r="K8396">
        <v>1</v>
      </c>
      <c r="L8396" t="s">
        <v>176</v>
      </c>
    </row>
    <row r="8397" spans="1:12" x14ac:dyDescent="0.2">
      <c r="A8397" t="s">
        <v>28385</v>
      </c>
      <c r="B8397" t="s">
        <v>28386</v>
      </c>
      <c r="C8397" t="s">
        <v>8459</v>
      </c>
      <c r="D8397" t="s">
        <v>21</v>
      </c>
      <c r="E8397" t="s">
        <v>16</v>
      </c>
      <c r="F8397">
        <v>28202</v>
      </c>
      <c r="G8397">
        <v>35.227991199999998</v>
      </c>
      <c r="H8397">
        <v>-80.843388000000004</v>
      </c>
      <c r="I8397">
        <v>4</v>
      </c>
      <c r="J8397">
        <v>39</v>
      </c>
      <c r="K8397">
        <v>0</v>
      </c>
      <c r="L8397" t="s">
        <v>28387</v>
      </c>
    </row>
    <row r="8398" spans="1:12" x14ac:dyDescent="0.2">
      <c r="A8398" t="s">
        <v>28388</v>
      </c>
      <c r="B8398" t="s">
        <v>28389</v>
      </c>
      <c r="C8398" t="s">
        <v>28390</v>
      </c>
      <c r="D8398" t="s">
        <v>21</v>
      </c>
      <c r="E8398" t="s">
        <v>16</v>
      </c>
      <c r="F8398">
        <v>28226</v>
      </c>
      <c r="G8398">
        <v>35.086333400000001</v>
      </c>
      <c r="H8398">
        <v>-80.851488399999994</v>
      </c>
      <c r="I8398">
        <v>3.5</v>
      </c>
      <c r="J8398">
        <v>3</v>
      </c>
      <c r="K8398">
        <v>1</v>
      </c>
      <c r="L8398" t="s">
        <v>28391</v>
      </c>
    </row>
    <row r="8399" spans="1:12" x14ac:dyDescent="0.2">
      <c r="A8399" t="s">
        <v>28392</v>
      </c>
      <c r="B8399" t="s">
        <v>25143</v>
      </c>
      <c r="C8399" t="s">
        <v>4590</v>
      </c>
      <c r="D8399" t="s">
        <v>21</v>
      </c>
      <c r="E8399" t="s">
        <v>16</v>
      </c>
      <c r="F8399">
        <v>28278</v>
      </c>
      <c r="G8399">
        <v>35.071363300000002</v>
      </c>
      <c r="H8399">
        <v>-80.844049699999999</v>
      </c>
      <c r="I8399">
        <v>3</v>
      </c>
      <c r="J8399">
        <v>28</v>
      </c>
      <c r="K8399">
        <v>0</v>
      </c>
      <c r="L8399" t="s">
        <v>28393</v>
      </c>
    </row>
    <row r="8400" spans="1:12" x14ac:dyDescent="0.2">
      <c r="A8400" t="s">
        <v>28394</v>
      </c>
      <c r="B8400" t="s">
        <v>18314</v>
      </c>
      <c r="C8400" t="s">
        <v>28395</v>
      </c>
      <c r="D8400" t="s">
        <v>21</v>
      </c>
      <c r="E8400" t="s">
        <v>16</v>
      </c>
      <c r="F8400">
        <v>28273</v>
      </c>
      <c r="G8400">
        <v>35.135857631599997</v>
      </c>
      <c r="H8400">
        <v>-80.937357992299994</v>
      </c>
      <c r="I8400">
        <v>3.5</v>
      </c>
      <c r="J8400">
        <v>128</v>
      </c>
      <c r="K8400">
        <v>1</v>
      </c>
      <c r="L8400" t="s">
        <v>28396</v>
      </c>
    </row>
    <row r="8401" spans="1:12" x14ac:dyDescent="0.2">
      <c r="A8401" t="s">
        <v>28397</v>
      </c>
      <c r="B8401" t="s">
        <v>28398</v>
      </c>
      <c r="C8401" t="s">
        <v>28399</v>
      </c>
      <c r="D8401" t="s">
        <v>15</v>
      </c>
      <c r="E8401" t="s">
        <v>16</v>
      </c>
      <c r="F8401">
        <v>28031</v>
      </c>
      <c r="G8401">
        <v>35.478528300000001</v>
      </c>
      <c r="H8401">
        <v>-80.893075100000004</v>
      </c>
      <c r="I8401">
        <v>4.5</v>
      </c>
      <c r="J8401">
        <v>9</v>
      </c>
      <c r="K8401">
        <v>1</v>
      </c>
      <c r="L8401" t="s">
        <v>28400</v>
      </c>
    </row>
    <row r="8402" spans="1:12" x14ac:dyDescent="0.2">
      <c r="A8402" t="s">
        <v>28401</v>
      </c>
      <c r="B8402" t="s">
        <v>17930</v>
      </c>
      <c r="C8402" t="s">
        <v>28402</v>
      </c>
      <c r="D8402" t="s">
        <v>21</v>
      </c>
      <c r="E8402" t="s">
        <v>16</v>
      </c>
      <c r="F8402">
        <v>28278</v>
      </c>
      <c r="G8402">
        <v>35.169387999999998</v>
      </c>
      <c r="H8402">
        <v>-80.969436000000002</v>
      </c>
      <c r="I8402">
        <v>4</v>
      </c>
      <c r="J8402">
        <v>8</v>
      </c>
      <c r="K8402">
        <v>1</v>
      </c>
      <c r="L8402" t="s">
        <v>28403</v>
      </c>
    </row>
    <row r="8403" spans="1:12" x14ac:dyDescent="0.2">
      <c r="A8403" t="s">
        <v>28404</v>
      </c>
      <c r="B8403" t="s">
        <v>2246</v>
      </c>
      <c r="C8403" t="s">
        <v>28405</v>
      </c>
      <c r="D8403" t="s">
        <v>21</v>
      </c>
      <c r="E8403" t="s">
        <v>16</v>
      </c>
      <c r="F8403">
        <v>28213</v>
      </c>
      <c r="G8403">
        <v>35.274693624199998</v>
      </c>
      <c r="H8403">
        <v>-80.727942652999999</v>
      </c>
      <c r="I8403">
        <v>3</v>
      </c>
      <c r="J8403">
        <v>3</v>
      </c>
      <c r="K8403">
        <v>1</v>
      </c>
      <c r="L8403" t="s">
        <v>1173</v>
      </c>
    </row>
    <row r="8404" spans="1:12" x14ac:dyDescent="0.2">
      <c r="A8404" t="s">
        <v>28406</v>
      </c>
      <c r="B8404" t="s">
        <v>25965</v>
      </c>
      <c r="C8404" t="s">
        <v>1456</v>
      </c>
      <c r="D8404" t="s">
        <v>21</v>
      </c>
      <c r="E8404" t="s">
        <v>16</v>
      </c>
      <c r="F8404">
        <v>28202</v>
      </c>
      <c r="G8404">
        <v>35.224628000000003</v>
      </c>
      <c r="H8404">
        <v>-80.846424600000006</v>
      </c>
      <c r="I8404">
        <v>3</v>
      </c>
      <c r="J8404">
        <v>24</v>
      </c>
      <c r="K8404">
        <v>1</v>
      </c>
      <c r="L8404" t="s">
        <v>28407</v>
      </c>
    </row>
    <row r="8405" spans="1:12" x14ac:dyDescent="0.2">
      <c r="A8405" t="s">
        <v>28408</v>
      </c>
      <c r="B8405" t="s">
        <v>5407</v>
      </c>
      <c r="C8405" t="s">
        <v>28409</v>
      </c>
      <c r="D8405" t="s">
        <v>30</v>
      </c>
      <c r="E8405" t="s">
        <v>16</v>
      </c>
      <c r="F8405">
        <v>28056</v>
      </c>
      <c r="G8405">
        <v>35.259852799999997</v>
      </c>
      <c r="H8405">
        <v>-81.131060000000005</v>
      </c>
      <c r="I8405">
        <v>2.5</v>
      </c>
      <c r="J8405">
        <v>3</v>
      </c>
      <c r="K8405">
        <v>1</v>
      </c>
      <c r="L8405" t="s">
        <v>18506</v>
      </c>
    </row>
    <row r="8406" spans="1:12" x14ac:dyDescent="0.2">
      <c r="A8406" t="s">
        <v>28410</v>
      </c>
      <c r="B8406" t="s">
        <v>17746</v>
      </c>
      <c r="C8406" t="s">
        <v>315</v>
      </c>
      <c r="D8406" t="s">
        <v>30</v>
      </c>
      <c r="E8406" t="s">
        <v>16</v>
      </c>
      <c r="F8406">
        <v>28054</v>
      </c>
      <c r="G8406">
        <v>35.297846100000001</v>
      </c>
      <c r="H8406">
        <v>-81.160451100000003</v>
      </c>
      <c r="I8406">
        <v>4.5</v>
      </c>
      <c r="J8406">
        <v>23</v>
      </c>
      <c r="K8406">
        <v>1</v>
      </c>
      <c r="L8406" t="s">
        <v>176</v>
      </c>
    </row>
    <row r="8407" spans="1:12" x14ac:dyDescent="0.2">
      <c r="A8407" t="s">
        <v>28411</v>
      </c>
      <c r="B8407" t="s">
        <v>1822</v>
      </c>
      <c r="C8407" t="s">
        <v>28412</v>
      </c>
      <c r="D8407" t="s">
        <v>21</v>
      </c>
      <c r="E8407" t="s">
        <v>16</v>
      </c>
      <c r="F8407">
        <v>28270</v>
      </c>
      <c r="G8407">
        <v>35.1382653</v>
      </c>
      <c r="H8407">
        <v>-80.739933600000001</v>
      </c>
      <c r="I8407">
        <v>3.5</v>
      </c>
      <c r="J8407">
        <v>5</v>
      </c>
      <c r="K8407">
        <v>1</v>
      </c>
      <c r="L8407" t="s">
        <v>28413</v>
      </c>
    </row>
    <row r="8408" spans="1:12" x14ac:dyDescent="0.2">
      <c r="A8408" t="s">
        <v>28414</v>
      </c>
      <c r="B8408" t="s">
        <v>28415</v>
      </c>
      <c r="C8408" t="s">
        <v>28416</v>
      </c>
      <c r="D8408" t="s">
        <v>15</v>
      </c>
      <c r="E8408" t="s">
        <v>16</v>
      </c>
      <c r="F8408">
        <v>28031</v>
      </c>
      <c r="G8408">
        <v>35.469439399999999</v>
      </c>
      <c r="H8408">
        <v>-80.890230500000001</v>
      </c>
      <c r="I8408">
        <v>3.5</v>
      </c>
      <c r="J8408">
        <v>3</v>
      </c>
      <c r="K8408">
        <v>0</v>
      </c>
      <c r="L8408" t="s">
        <v>1109</v>
      </c>
    </row>
    <row r="8409" spans="1:12" x14ac:dyDescent="0.2">
      <c r="A8409" t="s">
        <v>28417</v>
      </c>
      <c r="B8409" t="s">
        <v>28418</v>
      </c>
      <c r="C8409" t="s">
        <v>28419</v>
      </c>
      <c r="D8409" t="s">
        <v>21</v>
      </c>
      <c r="E8409" t="s">
        <v>16</v>
      </c>
      <c r="F8409">
        <v>28270</v>
      </c>
      <c r="G8409">
        <v>35.137270000000001</v>
      </c>
      <c r="H8409">
        <v>-80.778296999999995</v>
      </c>
      <c r="I8409">
        <v>1</v>
      </c>
      <c r="J8409">
        <v>6</v>
      </c>
      <c r="K8409">
        <v>1</v>
      </c>
      <c r="L8409" t="s">
        <v>28420</v>
      </c>
    </row>
    <row r="8410" spans="1:12" x14ac:dyDescent="0.2">
      <c r="A8410" t="s">
        <v>28421</v>
      </c>
      <c r="B8410" t="s">
        <v>28422</v>
      </c>
      <c r="C8410" t="s">
        <v>28423</v>
      </c>
      <c r="D8410" t="s">
        <v>30</v>
      </c>
      <c r="E8410" t="s">
        <v>16</v>
      </c>
      <c r="F8410">
        <v>28056</v>
      </c>
      <c r="G8410">
        <v>35.259672999999999</v>
      </c>
      <c r="H8410">
        <v>-81.112672000000003</v>
      </c>
      <c r="I8410">
        <v>3.5</v>
      </c>
      <c r="J8410">
        <v>49</v>
      </c>
      <c r="K8410">
        <v>0</v>
      </c>
      <c r="L8410" t="s">
        <v>147</v>
      </c>
    </row>
    <row r="8411" spans="1:12" x14ac:dyDescent="0.2">
      <c r="A8411" t="s">
        <v>28424</v>
      </c>
      <c r="B8411" t="s">
        <v>28425</v>
      </c>
      <c r="C8411" t="s">
        <v>6034</v>
      </c>
      <c r="D8411" t="s">
        <v>21</v>
      </c>
      <c r="E8411" t="s">
        <v>16</v>
      </c>
      <c r="F8411">
        <v>28262</v>
      </c>
      <c r="G8411">
        <v>35.303739200000003</v>
      </c>
      <c r="H8411">
        <v>-80.749330299999997</v>
      </c>
      <c r="I8411">
        <v>4</v>
      </c>
      <c r="J8411">
        <v>116</v>
      </c>
      <c r="K8411">
        <v>1</v>
      </c>
      <c r="L8411" t="s">
        <v>28426</v>
      </c>
    </row>
    <row r="8412" spans="1:12" x14ac:dyDescent="0.2">
      <c r="A8412" t="s">
        <v>28427</v>
      </c>
      <c r="B8412" t="s">
        <v>28428</v>
      </c>
      <c r="C8412" t="s">
        <v>28429</v>
      </c>
      <c r="D8412" t="s">
        <v>39</v>
      </c>
      <c r="E8412" t="s">
        <v>16</v>
      </c>
      <c r="F8412">
        <v>28027</v>
      </c>
      <c r="G8412">
        <v>35.374643096</v>
      </c>
      <c r="H8412">
        <v>-80.725990757299996</v>
      </c>
      <c r="I8412">
        <v>3</v>
      </c>
      <c r="J8412">
        <v>62</v>
      </c>
      <c r="K8412">
        <v>1</v>
      </c>
      <c r="L8412" t="s">
        <v>10389</v>
      </c>
    </row>
    <row r="8413" spans="1:12" x14ac:dyDescent="0.2">
      <c r="A8413" t="s">
        <v>28430</v>
      </c>
      <c r="B8413" t="s">
        <v>28431</v>
      </c>
      <c r="C8413" t="s">
        <v>28432</v>
      </c>
      <c r="D8413" t="s">
        <v>21</v>
      </c>
      <c r="E8413" t="s">
        <v>16</v>
      </c>
      <c r="F8413">
        <v>28202</v>
      </c>
      <c r="G8413">
        <v>35.232475200000003</v>
      </c>
      <c r="H8413">
        <v>-80.846211999999994</v>
      </c>
      <c r="I8413">
        <v>4.5</v>
      </c>
      <c r="J8413">
        <v>64</v>
      </c>
      <c r="K8413">
        <v>1</v>
      </c>
      <c r="L8413" t="s">
        <v>28433</v>
      </c>
    </row>
    <row r="8414" spans="1:12" x14ac:dyDescent="0.2">
      <c r="A8414" t="s">
        <v>28434</v>
      </c>
      <c r="B8414" t="s">
        <v>3204</v>
      </c>
      <c r="C8414" t="s">
        <v>28435</v>
      </c>
      <c r="D8414" t="s">
        <v>239</v>
      </c>
      <c r="E8414" t="s">
        <v>16</v>
      </c>
      <c r="F8414">
        <v>28173</v>
      </c>
      <c r="G8414">
        <v>34.938681299999999</v>
      </c>
      <c r="H8414">
        <v>-80.750801499999994</v>
      </c>
      <c r="I8414">
        <v>4.5</v>
      </c>
      <c r="J8414">
        <v>3</v>
      </c>
      <c r="K8414">
        <v>1</v>
      </c>
      <c r="L8414" t="s">
        <v>7723</v>
      </c>
    </row>
    <row r="8415" spans="1:12" x14ac:dyDescent="0.2">
      <c r="A8415" t="s">
        <v>28436</v>
      </c>
      <c r="B8415" t="s">
        <v>28437</v>
      </c>
      <c r="C8415" t="s">
        <v>28438</v>
      </c>
      <c r="D8415" t="s">
        <v>21</v>
      </c>
      <c r="E8415" t="s">
        <v>16</v>
      </c>
      <c r="F8415">
        <v>28269</v>
      </c>
      <c r="G8415">
        <v>35.3644429</v>
      </c>
      <c r="H8415">
        <v>-80.786270799999997</v>
      </c>
      <c r="I8415">
        <v>4.5</v>
      </c>
      <c r="J8415">
        <v>13</v>
      </c>
      <c r="K8415">
        <v>1</v>
      </c>
      <c r="L8415" t="s">
        <v>28439</v>
      </c>
    </row>
    <row r="8416" spans="1:12" x14ac:dyDescent="0.2">
      <c r="A8416" t="s">
        <v>28440</v>
      </c>
      <c r="B8416" t="s">
        <v>7898</v>
      </c>
      <c r="C8416" t="s">
        <v>28441</v>
      </c>
      <c r="D8416" t="s">
        <v>21</v>
      </c>
      <c r="E8416" t="s">
        <v>16</v>
      </c>
      <c r="F8416">
        <v>28262</v>
      </c>
      <c r="G8416">
        <v>35.290704900000001</v>
      </c>
      <c r="H8416">
        <v>-80.765523999999999</v>
      </c>
      <c r="I8416">
        <v>3.5</v>
      </c>
      <c r="J8416">
        <v>25</v>
      </c>
      <c r="K8416">
        <v>1</v>
      </c>
      <c r="L8416" t="s">
        <v>1323</v>
      </c>
    </row>
    <row r="8417" spans="1:12" x14ac:dyDescent="0.2">
      <c r="A8417" t="s">
        <v>28442</v>
      </c>
      <c r="B8417" t="s">
        <v>28443</v>
      </c>
      <c r="C8417" t="s">
        <v>28444</v>
      </c>
      <c r="D8417" t="s">
        <v>21</v>
      </c>
      <c r="E8417" t="s">
        <v>16</v>
      </c>
      <c r="F8417">
        <v>28273</v>
      </c>
      <c r="G8417">
        <v>35.117288899999998</v>
      </c>
      <c r="H8417">
        <v>-80.956894700000007</v>
      </c>
      <c r="I8417">
        <v>4</v>
      </c>
      <c r="J8417">
        <v>198</v>
      </c>
      <c r="K8417">
        <v>1</v>
      </c>
      <c r="L8417" t="s">
        <v>28445</v>
      </c>
    </row>
    <row r="8418" spans="1:12" x14ac:dyDescent="0.2">
      <c r="A8418" t="s">
        <v>28446</v>
      </c>
      <c r="B8418" t="s">
        <v>28447</v>
      </c>
      <c r="C8418" t="s">
        <v>28448</v>
      </c>
      <c r="D8418" t="s">
        <v>21</v>
      </c>
      <c r="E8418" t="s">
        <v>16</v>
      </c>
      <c r="F8418">
        <v>28204</v>
      </c>
      <c r="G8418">
        <v>35.209435900000003</v>
      </c>
      <c r="H8418">
        <v>-80.841022499999994</v>
      </c>
      <c r="I8418">
        <v>5</v>
      </c>
      <c r="J8418">
        <v>17</v>
      </c>
      <c r="K8418">
        <v>1</v>
      </c>
      <c r="L8418" t="s">
        <v>28449</v>
      </c>
    </row>
    <row r="8419" spans="1:12" x14ac:dyDescent="0.2">
      <c r="A8419" t="s">
        <v>28450</v>
      </c>
      <c r="B8419" t="s">
        <v>28451</v>
      </c>
      <c r="C8419" t="s">
        <v>28452</v>
      </c>
      <c r="D8419" t="s">
        <v>135</v>
      </c>
      <c r="E8419" t="s">
        <v>16</v>
      </c>
      <c r="F8419">
        <v>28104</v>
      </c>
      <c r="G8419">
        <v>35.122027600000003</v>
      </c>
      <c r="H8419">
        <v>-80.653674499999994</v>
      </c>
      <c r="I8419">
        <v>3.5</v>
      </c>
      <c r="J8419">
        <v>3</v>
      </c>
      <c r="K8419">
        <v>1</v>
      </c>
      <c r="L8419" t="s">
        <v>159</v>
      </c>
    </row>
    <row r="8420" spans="1:12" x14ac:dyDescent="0.2">
      <c r="A8420" t="s">
        <v>28453</v>
      </c>
      <c r="B8420" t="s">
        <v>28454</v>
      </c>
      <c r="C8420" t="s">
        <v>28455</v>
      </c>
      <c r="D8420" t="s">
        <v>21</v>
      </c>
      <c r="E8420" t="s">
        <v>16</v>
      </c>
      <c r="F8420">
        <v>28202</v>
      </c>
      <c r="G8420">
        <v>35.225275400000001</v>
      </c>
      <c r="H8420">
        <v>-80.842026799999999</v>
      </c>
      <c r="I8420">
        <v>3.5</v>
      </c>
      <c r="J8420">
        <v>120</v>
      </c>
      <c r="K8420">
        <v>1</v>
      </c>
      <c r="L8420" t="s">
        <v>28456</v>
      </c>
    </row>
    <row r="8421" spans="1:12" x14ac:dyDescent="0.2">
      <c r="A8421" t="s">
        <v>28457</v>
      </c>
      <c r="B8421" t="s">
        <v>1587</v>
      </c>
      <c r="C8421" t="s">
        <v>28458</v>
      </c>
      <c r="D8421" t="s">
        <v>30</v>
      </c>
      <c r="E8421" t="s">
        <v>16</v>
      </c>
      <c r="F8421">
        <v>28054</v>
      </c>
      <c r="G8421">
        <v>35.264256830900003</v>
      </c>
      <c r="H8421">
        <v>-81.173583000899995</v>
      </c>
      <c r="I8421">
        <v>1.5</v>
      </c>
      <c r="J8421">
        <v>3</v>
      </c>
      <c r="K8421">
        <v>1</v>
      </c>
      <c r="L8421" t="s">
        <v>1589</v>
      </c>
    </row>
    <row r="8422" spans="1:12" x14ac:dyDescent="0.2">
      <c r="A8422" t="s">
        <v>28459</v>
      </c>
      <c r="B8422" t="s">
        <v>28460</v>
      </c>
      <c r="C8422" t="s">
        <v>28461</v>
      </c>
      <c r="D8422" t="s">
        <v>21</v>
      </c>
      <c r="E8422" t="s">
        <v>16</v>
      </c>
      <c r="F8422">
        <v>28214</v>
      </c>
      <c r="G8422">
        <v>35.235513599999997</v>
      </c>
      <c r="H8422">
        <v>-80.942489499999994</v>
      </c>
      <c r="I8422">
        <v>4.5</v>
      </c>
      <c r="J8422">
        <v>34</v>
      </c>
      <c r="K8422">
        <v>1</v>
      </c>
      <c r="L8422" t="s">
        <v>28462</v>
      </c>
    </row>
    <row r="8423" spans="1:12" x14ac:dyDescent="0.2">
      <c r="A8423" t="s">
        <v>28463</v>
      </c>
      <c r="B8423" t="s">
        <v>28464</v>
      </c>
      <c r="C8423" t="s">
        <v>28465</v>
      </c>
      <c r="D8423" t="s">
        <v>21</v>
      </c>
      <c r="E8423" t="s">
        <v>16</v>
      </c>
      <c r="F8423">
        <v>28217</v>
      </c>
      <c r="G8423">
        <v>35.194350800000002</v>
      </c>
      <c r="H8423">
        <v>-80.885252100000002</v>
      </c>
      <c r="I8423">
        <v>3</v>
      </c>
      <c r="J8423">
        <v>51</v>
      </c>
      <c r="K8423">
        <v>1</v>
      </c>
      <c r="L8423" t="s">
        <v>28466</v>
      </c>
    </row>
    <row r="8424" spans="1:12" x14ac:dyDescent="0.2">
      <c r="A8424" t="s">
        <v>28467</v>
      </c>
      <c r="B8424" t="s">
        <v>4191</v>
      </c>
      <c r="C8424" t="s">
        <v>28468</v>
      </c>
      <c r="D8424" t="s">
        <v>135</v>
      </c>
      <c r="E8424" t="s">
        <v>16</v>
      </c>
      <c r="F8424">
        <v>28105</v>
      </c>
      <c r="G8424">
        <v>35.125436899999997</v>
      </c>
      <c r="H8424">
        <v>-80.701082799999995</v>
      </c>
      <c r="I8424">
        <v>3.5</v>
      </c>
      <c r="J8424">
        <v>15</v>
      </c>
      <c r="K8424">
        <v>1</v>
      </c>
      <c r="L8424" t="s">
        <v>28469</v>
      </c>
    </row>
    <row r="8425" spans="1:12" x14ac:dyDescent="0.2">
      <c r="A8425" t="s">
        <v>28470</v>
      </c>
      <c r="B8425" t="s">
        <v>28471</v>
      </c>
      <c r="C8425" t="s">
        <v>28472</v>
      </c>
      <c r="D8425" t="s">
        <v>21</v>
      </c>
      <c r="E8425" t="s">
        <v>16</v>
      </c>
      <c r="F8425">
        <v>28227</v>
      </c>
      <c r="G8425">
        <v>35.143877000000003</v>
      </c>
      <c r="H8425">
        <v>-80.727806999999999</v>
      </c>
      <c r="I8425">
        <v>4.5</v>
      </c>
      <c r="J8425">
        <v>5</v>
      </c>
      <c r="K8425">
        <v>0</v>
      </c>
      <c r="L8425" t="s">
        <v>28473</v>
      </c>
    </row>
    <row r="8426" spans="1:12" x14ac:dyDescent="0.2">
      <c r="A8426" t="s">
        <v>28474</v>
      </c>
      <c r="B8426" t="s">
        <v>28475</v>
      </c>
      <c r="C8426" t="s">
        <v>28476</v>
      </c>
      <c r="D8426" t="s">
        <v>21</v>
      </c>
      <c r="E8426" t="s">
        <v>16</v>
      </c>
      <c r="F8426">
        <v>28277</v>
      </c>
      <c r="G8426">
        <v>35.049043766200001</v>
      </c>
      <c r="H8426">
        <v>-80.767130321400003</v>
      </c>
      <c r="I8426">
        <v>4</v>
      </c>
      <c r="J8426">
        <v>52</v>
      </c>
      <c r="K8426">
        <v>1</v>
      </c>
      <c r="L8426" t="s">
        <v>28477</v>
      </c>
    </row>
    <row r="8427" spans="1:12" x14ac:dyDescent="0.2">
      <c r="A8427" t="s">
        <v>28478</v>
      </c>
      <c r="B8427" t="s">
        <v>28479</v>
      </c>
      <c r="C8427" t="s">
        <v>28480</v>
      </c>
      <c r="D8427" t="s">
        <v>39</v>
      </c>
      <c r="E8427" t="s">
        <v>16</v>
      </c>
      <c r="F8427">
        <v>28027</v>
      </c>
      <c r="G8427">
        <v>35.368479000000001</v>
      </c>
      <c r="H8427">
        <v>-80.721188299999994</v>
      </c>
      <c r="I8427">
        <v>1</v>
      </c>
      <c r="J8427">
        <v>3</v>
      </c>
      <c r="K8427">
        <v>1</v>
      </c>
      <c r="L8427" t="s">
        <v>28481</v>
      </c>
    </row>
    <row r="8428" spans="1:12" x14ac:dyDescent="0.2">
      <c r="A8428" t="s">
        <v>28482</v>
      </c>
      <c r="B8428" t="s">
        <v>28483</v>
      </c>
      <c r="C8428" t="s">
        <v>28484</v>
      </c>
      <c r="D8428" t="s">
        <v>3396</v>
      </c>
      <c r="E8428" t="s">
        <v>16</v>
      </c>
      <c r="F8428">
        <v>28104</v>
      </c>
      <c r="G8428">
        <v>35.084003699999997</v>
      </c>
      <c r="H8428">
        <v>-80.696742999999998</v>
      </c>
      <c r="I8428">
        <v>4</v>
      </c>
      <c r="J8428">
        <v>45</v>
      </c>
      <c r="K8428">
        <v>1</v>
      </c>
      <c r="L8428" t="s">
        <v>28485</v>
      </c>
    </row>
    <row r="8429" spans="1:12" x14ac:dyDescent="0.2">
      <c r="A8429" t="s">
        <v>28486</v>
      </c>
      <c r="B8429" t="s">
        <v>28487</v>
      </c>
      <c r="C8429" t="s">
        <v>28488</v>
      </c>
      <c r="D8429" t="s">
        <v>30</v>
      </c>
      <c r="E8429" t="s">
        <v>16</v>
      </c>
      <c r="F8429">
        <v>28056</v>
      </c>
      <c r="G8429">
        <v>35.254908800000003</v>
      </c>
      <c r="H8429">
        <v>-81.093321799999998</v>
      </c>
      <c r="I8429">
        <v>3.5</v>
      </c>
      <c r="J8429">
        <v>3</v>
      </c>
      <c r="K8429">
        <v>1</v>
      </c>
      <c r="L8429" t="s">
        <v>28489</v>
      </c>
    </row>
    <row r="8430" spans="1:12" x14ac:dyDescent="0.2">
      <c r="A8430" t="s">
        <v>28490</v>
      </c>
      <c r="B8430" t="s">
        <v>3851</v>
      </c>
      <c r="C8430" t="s">
        <v>5365</v>
      </c>
      <c r="D8430" t="s">
        <v>21</v>
      </c>
      <c r="E8430" t="s">
        <v>16</v>
      </c>
      <c r="F8430">
        <v>28277</v>
      </c>
      <c r="G8430">
        <v>35.032771199999999</v>
      </c>
      <c r="H8430">
        <v>-80.806503800000002</v>
      </c>
      <c r="I8430">
        <v>3</v>
      </c>
      <c r="J8430">
        <v>8</v>
      </c>
      <c r="K8430">
        <v>1</v>
      </c>
      <c r="L8430" t="s">
        <v>28491</v>
      </c>
    </row>
    <row r="8431" spans="1:12" x14ac:dyDescent="0.2">
      <c r="A8431" t="s">
        <v>28492</v>
      </c>
      <c r="B8431" t="s">
        <v>28493</v>
      </c>
      <c r="C8431" t="s">
        <v>28494</v>
      </c>
      <c r="D8431" t="s">
        <v>588</v>
      </c>
      <c r="E8431" t="s">
        <v>16</v>
      </c>
      <c r="F8431">
        <v>28110</v>
      </c>
      <c r="G8431">
        <v>35.009517899999999</v>
      </c>
      <c r="H8431">
        <v>-80.566239199999998</v>
      </c>
      <c r="I8431">
        <v>3.5</v>
      </c>
      <c r="J8431">
        <v>10</v>
      </c>
      <c r="K8431">
        <v>1</v>
      </c>
      <c r="L8431" t="s">
        <v>7366</v>
      </c>
    </row>
    <row r="8432" spans="1:12" x14ac:dyDescent="0.2">
      <c r="A8432" t="s">
        <v>28495</v>
      </c>
      <c r="B8432" t="s">
        <v>28496</v>
      </c>
      <c r="C8432" t="s">
        <v>28497</v>
      </c>
      <c r="D8432" t="s">
        <v>135</v>
      </c>
      <c r="E8432" t="s">
        <v>16</v>
      </c>
      <c r="F8432">
        <v>28104</v>
      </c>
      <c r="G8432">
        <v>35.023226999999999</v>
      </c>
      <c r="H8432">
        <v>-80.760752999999994</v>
      </c>
      <c r="I8432">
        <v>4</v>
      </c>
      <c r="J8432">
        <v>10</v>
      </c>
      <c r="K8432">
        <v>1</v>
      </c>
      <c r="L8432" t="s">
        <v>28498</v>
      </c>
    </row>
    <row r="8433" spans="1:12" x14ac:dyDescent="0.2">
      <c r="A8433" t="s">
        <v>28499</v>
      </c>
      <c r="B8433" t="s">
        <v>28500</v>
      </c>
      <c r="C8433" t="s">
        <v>28501</v>
      </c>
      <c r="D8433" t="s">
        <v>21</v>
      </c>
      <c r="E8433" t="s">
        <v>16</v>
      </c>
      <c r="F8433">
        <v>28216</v>
      </c>
      <c r="G8433">
        <v>35.349718099999997</v>
      </c>
      <c r="H8433">
        <v>-80.854427999999999</v>
      </c>
      <c r="I8433">
        <v>4</v>
      </c>
      <c r="J8433">
        <v>3</v>
      </c>
      <c r="K8433">
        <v>0</v>
      </c>
      <c r="L8433" t="s">
        <v>28502</v>
      </c>
    </row>
    <row r="8434" spans="1:12" x14ac:dyDescent="0.2">
      <c r="A8434" t="s">
        <v>28503</v>
      </c>
      <c r="B8434" t="s">
        <v>28504</v>
      </c>
      <c r="C8434" t="s">
        <v>28505</v>
      </c>
      <c r="D8434" t="s">
        <v>21</v>
      </c>
      <c r="E8434" t="s">
        <v>16</v>
      </c>
      <c r="F8434">
        <v>28277</v>
      </c>
      <c r="G8434">
        <v>35.059190200000003</v>
      </c>
      <c r="H8434">
        <v>-80.849882899999997</v>
      </c>
      <c r="I8434">
        <v>5</v>
      </c>
      <c r="J8434">
        <v>3</v>
      </c>
      <c r="K8434">
        <v>1</v>
      </c>
      <c r="L8434" t="s">
        <v>28506</v>
      </c>
    </row>
    <row r="8435" spans="1:12" x14ac:dyDescent="0.2">
      <c r="A8435" t="s">
        <v>28507</v>
      </c>
      <c r="B8435" t="s">
        <v>11408</v>
      </c>
      <c r="C8435" t="s">
        <v>28508</v>
      </c>
      <c r="D8435" t="s">
        <v>21</v>
      </c>
      <c r="E8435" t="s">
        <v>16</v>
      </c>
      <c r="F8435">
        <v>28269</v>
      </c>
      <c r="G8435">
        <v>35.342475700000001</v>
      </c>
      <c r="H8435">
        <v>-80.770675800000006</v>
      </c>
      <c r="I8435">
        <v>4</v>
      </c>
      <c r="J8435">
        <v>176</v>
      </c>
      <c r="K8435">
        <v>1</v>
      </c>
      <c r="L8435" t="s">
        <v>28509</v>
      </c>
    </row>
    <row r="8436" spans="1:12" x14ac:dyDescent="0.2">
      <c r="A8436" t="s">
        <v>28510</v>
      </c>
      <c r="B8436" t="s">
        <v>28511</v>
      </c>
      <c r="C8436" t="s">
        <v>28512</v>
      </c>
      <c r="D8436" t="s">
        <v>13544</v>
      </c>
      <c r="E8436" t="s">
        <v>16</v>
      </c>
      <c r="F8436">
        <v>28101</v>
      </c>
      <c r="G8436">
        <v>35.258633000000003</v>
      </c>
      <c r="H8436">
        <v>-81.077325940099996</v>
      </c>
      <c r="I8436">
        <v>4</v>
      </c>
      <c r="J8436">
        <v>74</v>
      </c>
      <c r="K8436">
        <v>0</v>
      </c>
      <c r="L8436" t="s">
        <v>28513</v>
      </c>
    </row>
    <row r="8437" spans="1:12" x14ac:dyDescent="0.2">
      <c r="A8437" t="s">
        <v>28514</v>
      </c>
      <c r="B8437" t="s">
        <v>28515</v>
      </c>
      <c r="C8437" t="s">
        <v>28516</v>
      </c>
      <c r="D8437" t="s">
        <v>21</v>
      </c>
      <c r="E8437" t="s">
        <v>16</v>
      </c>
      <c r="F8437">
        <v>28202</v>
      </c>
      <c r="G8437">
        <v>35.224471999999999</v>
      </c>
      <c r="H8437">
        <v>-80.845472000000001</v>
      </c>
      <c r="I8437">
        <v>4</v>
      </c>
      <c r="J8437">
        <v>535</v>
      </c>
      <c r="K8437">
        <v>1</v>
      </c>
      <c r="L8437" t="s">
        <v>28517</v>
      </c>
    </row>
    <row r="8438" spans="1:12" x14ac:dyDescent="0.2">
      <c r="A8438" t="s">
        <v>28518</v>
      </c>
      <c r="B8438" t="s">
        <v>28519</v>
      </c>
      <c r="C8438" t="s">
        <v>28520</v>
      </c>
      <c r="D8438" t="s">
        <v>21</v>
      </c>
      <c r="E8438" t="s">
        <v>16</v>
      </c>
      <c r="F8438">
        <v>28205</v>
      </c>
      <c r="G8438">
        <v>35.247404799999998</v>
      </c>
      <c r="H8438">
        <v>-80.804324600000001</v>
      </c>
      <c r="I8438">
        <v>4.5</v>
      </c>
      <c r="J8438">
        <v>460</v>
      </c>
      <c r="K8438">
        <v>1</v>
      </c>
      <c r="L8438" t="s">
        <v>28521</v>
      </c>
    </row>
    <row r="8439" spans="1:12" x14ac:dyDescent="0.2">
      <c r="A8439" t="s">
        <v>28522</v>
      </c>
      <c r="B8439" t="s">
        <v>1093</v>
      </c>
      <c r="C8439" t="s">
        <v>28523</v>
      </c>
      <c r="D8439" t="s">
        <v>26</v>
      </c>
      <c r="E8439" t="s">
        <v>16</v>
      </c>
      <c r="F8439">
        <v>28078</v>
      </c>
      <c r="G8439">
        <v>35.442793600000002</v>
      </c>
      <c r="H8439">
        <v>-80.866274799999999</v>
      </c>
      <c r="I8439">
        <v>1.5</v>
      </c>
      <c r="J8439">
        <v>15</v>
      </c>
      <c r="K8439">
        <v>1</v>
      </c>
      <c r="L8439" t="s">
        <v>1095</v>
      </c>
    </row>
    <row r="8440" spans="1:12" x14ac:dyDescent="0.2">
      <c r="A8440" t="s">
        <v>28524</v>
      </c>
      <c r="B8440" t="s">
        <v>28525</v>
      </c>
      <c r="C8440" t="s">
        <v>28526</v>
      </c>
      <c r="D8440" t="s">
        <v>21</v>
      </c>
      <c r="E8440" t="s">
        <v>16</v>
      </c>
      <c r="F8440">
        <v>28202</v>
      </c>
      <c r="G8440">
        <v>35.227991199999998</v>
      </c>
      <c r="H8440">
        <v>-80.843388000000004</v>
      </c>
      <c r="I8440">
        <v>3.5</v>
      </c>
      <c r="J8440">
        <v>18</v>
      </c>
      <c r="K8440">
        <v>0</v>
      </c>
      <c r="L8440" t="s">
        <v>28527</v>
      </c>
    </row>
    <row r="8441" spans="1:12" x14ac:dyDescent="0.2">
      <c r="A8441" t="s">
        <v>28528</v>
      </c>
      <c r="B8441" t="s">
        <v>28529</v>
      </c>
      <c r="C8441" t="s">
        <v>391</v>
      </c>
      <c r="D8441" t="s">
        <v>21</v>
      </c>
      <c r="E8441" t="s">
        <v>16</v>
      </c>
      <c r="F8441">
        <v>28211</v>
      </c>
      <c r="G8441">
        <v>35.152231100000002</v>
      </c>
      <c r="H8441">
        <v>-80.831896799999996</v>
      </c>
      <c r="I8441">
        <v>4</v>
      </c>
      <c r="J8441">
        <v>13</v>
      </c>
      <c r="K8441">
        <v>1</v>
      </c>
      <c r="L8441" t="s">
        <v>28530</v>
      </c>
    </row>
    <row r="8442" spans="1:12" x14ac:dyDescent="0.2">
      <c r="A8442" t="s">
        <v>28531</v>
      </c>
      <c r="B8442" t="s">
        <v>28532</v>
      </c>
      <c r="C8442" t="s">
        <v>28533</v>
      </c>
      <c r="D8442" t="s">
        <v>21</v>
      </c>
      <c r="E8442" t="s">
        <v>16</v>
      </c>
      <c r="F8442">
        <v>28202</v>
      </c>
      <c r="G8442">
        <v>35.227991199999998</v>
      </c>
      <c r="H8442">
        <v>-80.843388000000004</v>
      </c>
      <c r="I8442">
        <v>4</v>
      </c>
      <c r="J8442">
        <v>209</v>
      </c>
      <c r="K8442">
        <v>1</v>
      </c>
      <c r="L8442" t="s">
        <v>28534</v>
      </c>
    </row>
    <row r="8443" spans="1:12" x14ac:dyDescent="0.2">
      <c r="A8443" t="s">
        <v>28535</v>
      </c>
      <c r="B8443" t="s">
        <v>28536</v>
      </c>
      <c r="C8443" t="s">
        <v>28537</v>
      </c>
      <c r="D8443" t="s">
        <v>21</v>
      </c>
      <c r="E8443" t="s">
        <v>16</v>
      </c>
      <c r="F8443">
        <v>28205</v>
      </c>
      <c r="G8443">
        <v>35.2185153</v>
      </c>
      <c r="H8443">
        <v>-80.812647299999995</v>
      </c>
      <c r="I8443">
        <v>4</v>
      </c>
      <c r="J8443">
        <v>6</v>
      </c>
      <c r="K8443">
        <v>1</v>
      </c>
      <c r="L8443" t="s">
        <v>28538</v>
      </c>
    </row>
    <row r="8444" spans="1:12" x14ac:dyDescent="0.2">
      <c r="A8444" t="s">
        <v>28539</v>
      </c>
      <c r="B8444" t="s">
        <v>28540</v>
      </c>
      <c r="C8444" t="s">
        <v>28541</v>
      </c>
      <c r="D8444" t="s">
        <v>21</v>
      </c>
      <c r="E8444" t="s">
        <v>16</v>
      </c>
      <c r="F8444">
        <v>28273</v>
      </c>
      <c r="G8444">
        <v>35.112117699999999</v>
      </c>
      <c r="H8444">
        <v>-80.923063499999998</v>
      </c>
      <c r="I8444">
        <v>2</v>
      </c>
      <c r="J8444">
        <v>11</v>
      </c>
      <c r="K8444">
        <v>1</v>
      </c>
      <c r="L8444" t="s">
        <v>3004</v>
      </c>
    </row>
    <row r="8445" spans="1:12" x14ac:dyDescent="0.2">
      <c r="A8445" t="s">
        <v>28542</v>
      </c>
      <c r="B8445" t="s">
        <v>28543</v>
      </c>
      <c r="C8445" t="s">
        <v>28544</v>
      </c>
      <c r="D8445" t="s">
        <v>21</v>
      </c>
      <c r="E8445" t="s">
        <v>16</v>
      </c>
      <c r="F8445">
        <v>28202</v>
      </c>
      <c r="G8445">
        <v>35.228364900000003</v>
      </c>
      <c r="H8445">
        <v>-80.842652000000001</v>
      </c>
      <c r="I8445">
        <v>3.5</v>
      </c>
      <c r="J8445">
        <v>27</v>
      </c>
      <c r="K8445">
        <v>0</v>
      </c>
      <c r="L8445" t="s">
        <v>28545</v>
      </c>
    </row>
    <row r="8446" spans="1:12" x14ac:dyDescent="0.2">
      <c r="A8446" t="s">
        <v>28546</v>
      </c>
      <c r="B8446" t="s">
        <v>13737</v>
      </c>
      <c r="C8446" t="s">
        <v>28547</v>
      </c>
      <c r="D8446" t="s">
        <v>21</v>
      </c>
      <c r="E8446" t="s">
        <v>16</v>
      </c>
      <c r="F8446">
        <v>28208</v>
      </c>
      <c r="G8446">
        <v>35.239787700000001</v>
      </c>
      <c r="H8446">
        <v>-80.918138200000001</v>
      </c>
      <c r="I8446">
        <v>3.5</v>
      </c>
      <c r="J8446">
        <v>99</v>
      </c>
      <c r="K8446">
        <v>1</v>
      </c>
      <c r="L8446" t="s">
        <v>28548</v>
      </c>
    </row>
    <row r="8447" spans="1:12" x14ac:dyDescent="0.2">
      <c r="A8447" t="s">
        <v>28549</v>
      </c>
      <c r="B8447" t="s">
        <v>1351</v>
      </c>
      <c r="C8447" t="s">
        <v>28550</v>
      </c>
      <c r="D8447" t="s">
        <v>21</v>
      </c>
      <c r="E8447" t="s">
        <v>16</v>
      </c>
      <c r="F8447">
        <v>28278</v>
      </c>
      <c r="G8447">
        <v>35.101934</v>
      </c>
      <c r="H8447">
        <v>-80.991176999999993</v>
      </c>
      <c r="I8447">
        <v>3</v>
      </c>
      <c r="J8447">
        <v>134</v>
      </c>
      <c r="K8447">
        <v>1</v>
      </c>
      <c r="L8447" t="s">
        <v>28551</v>
      </c>
    </row>
    <row r="8448" spans="1:12" x14ac:dyDescent="0.2">
      <c r="A8448" t="s">
        <v>28552</v>
      </c>
      <c r="B8448" t="s">
        <v>28553</v>
      </c>
      <c r="C8448" t="s">
        <v>28554</v>
      </c>
      <c r="D8448" t="s">
        <v>21</v>
      </c>
      <c r="E8448" t="s">
        <v>16</v>
      </c>
      <c r="F8448">
        <v>28204</v>
      </c>
      <c r="G8448">
        <v>35.2123518</v>
      </c>
      <c r="H8448">
        <v>-80.835872499999994</v>
      </c>
      <c r="I8448">
        <v>3.5</v>
      </c>
      <c r="J8448">
        <v>65</v>
      </c>
      <c r="K8448">
        <v>1</v>
      </c>
      <c r="L8448" t="s">
        <v>28555</v>
      </c>
    </row>
    <row r="8449" spans="1:12" x14ac:dyDescent="0.2">
      <c r="A8449" t="s">
        <v>28556</v>
      </c>
      <c r="B8449" t="s">
        <v>28557</v>
      </c>
      <c r="C8449" t="s">
        <v>28558</v>
      </c>
      <c r="D8449" t="s">
        <v>39</v>
      </c>
      <c r="E8449" t="s">
        <v>16</v>
      </c>
      <c r="F8449">
        <v>28027</v>
      </c>
      <c r="G8449">
        <v>35.419798752299997</v>
      </c>
      <c r="H8449">
        <v>-80.676403643900002</v>
      </c>
      <c r="I8449">
        <v>4</v>
      </c>
      <c r="J8449">
        <v>4</v>
      </c>
      <c r="K8449">
        <v>1</v>
      </c>
      <c r="L8449" t="s">
        <v>28559</v>
      </c>
    </row>
    <row r="8450" spans="1:12" x14ac:dyDescent="0.2">
      <c r="A8450" t="s">
        <v>28560</v>
      </c>
      <c r="B8450" t="s">
        <v>28561</v>
      </c>
      <c r="C8450" t="s">
        <v>28562</v>
      </c>
      <c r="D8450" t="s">
        <v>15</v>
      </c>
      <c r="E8450" t="s">
        <v>16</v>
      </c>
      <c r="F8450">
        <v>28031</v>
      </c>
      <c r="G8450">
        <v>35.485216000000001</v>
      </c>
      <c r="H8450">
        <v>-80.873424</v>
      </c>
      <c r="I8450">
        <v>2.5</v>
      </c>
      <c r="J8450">
        <v>3</v>
      </c>
      <c r="K8450">
        <v>0</v>
      </c>
      <c r="L8450" t="s">
        <v>28563</v>
      </c>
    </row>
    <row r="8451" spans="1:12" x14ac:dyDescent="0.2">
      <c r="A8451" t="s">
        <v>28564</v>
      </c>
      <c r="B8451" t="s">
        <v>28565</v>
      </c>
      <c r="C8451" t="s">
        <v>28566</v>
      </c>
      <c r="D8451" t="s">
        <v>21</v>
      </c>
      <c r="E8451" t="s">
        <v>16</v>
      </c>
      <c r="F8451">
        <v>28210</v>
      </c>
      <c r="G8451">
        <v>35.0943252</v>
      </c>
      <c r="H8451">
        <v>-80.866880100000003</v>
      </c>
      <c r="I8451">
        <v>2</v>
      </c>
      <c r="J8451">
        <v>3</v>
      </c>
      <c r="K8451">
        <v>1</v>
      </c>
      <c r="L8451" t="s">
        <v>4152</v>
      </c>
    </row>
    <row r="8452" spans="1:12" x14ac:dyDescent="0.2">
      <c r="A8452" t="s">
        <v>28567</v>
      </c>
      <c r="B8452" t="s">
        <v>28568</v>
      </c>
      <c r="C8452" t="s">
        <v>28569</v>
      </c>
      <c r="D8452" t="s">
        <v>21</v>
      </c>
      <c r="E8452" t="s">
        <v>16</v>
      </c>
      <c r="F8452">
        <v>28277</v>
      </c>
      <c r="G8452">
        <v>35.0336061</v>
      </c>
      <c r="H8452">
        <v>-80.805538299999995</v>
      </c>
      <c r="I8452">
        <v>3.5</v>
      </c>
      <c r="J8452">
        <v>26</v>
      </c>
      <c r="K8452">
        <v>1</v>
      </c>
      <c r="L8452" t="s">
        <v>9807</v>
      </c>
    </row>
    <row r="8453" spans="1:12" x14ac:dyDescent="0.2">
      <c r="A8453" t="s">
        <v>28570</v>
      </c>
      <c r="B8453" t="s">
        <v>28571</v>
      </c>
      <c r="C8453" t="s">
        <v>28572</v>
      </c>
      <c r="D8453" t="s">
        <v>21</v>
      </c>
      <c r="E8453" t="s">
        <v>16</v>
      </c>
      <c r="F8453">
        <v>28273</v>
      </c>
      <c r="G8453">
        <v>35.131083599999997</v>
      </c>
      <c r="H8453">
        <v>-80.945180199999996</v>
      </c>
      <c r="I8453">
        <v>3</v>
      </c>
      <c r="J8453">
        <v>46</v>
      </c>
      <c r="K8453">
        <v>1</v>
      </c>
      <c r="L8453" t="s">
        <v>1353</v>
      </c>
    </row>
    <row r="8454" spans="1:12" x14ac:dyDescent="0.2">
      <c r="A8454" t="s">
        <v>28573</v>
      </c>
      <c r="B8454" t="s">
        <v>28574</v>
      </c>
      <c r="C8454" t="s">
        <v>28575</v>
      </c>
      <c r="D8454" t="s">
        <v>15</v>
      </c>
      <c r="E8454" t="s">
        <v>16</v>
      </c>
      <c r="F8454">
        <v>28031</v>
      </c>
      <c r="G8454">
        <v>35.467016000000001</v>
      </c>
      <c r="H8454">
        <v>-80.873468000000003</v>
      </c>
      <c r="I8454">
        <v>2.5</v>
      </c>
      <c r="J8454">
        <v>41</v>
      </c>
      <c r="K8454">
        <v>1</v>
      </c>
      <c r="L8454" t="s">
        <v>14619</v>
      </c>
    </row>
    <row r="8455" spans="1:12" x14ac:dyDescent="0.2">
      <c r="A8455" t="s">
        <v>28576</v>
      </c>
      <c r="B8455" t="s">
        <v>28577</v>
      </c>
      <c r="C8455" t="s">
        <v>28578</v>
      </c>
      <c r="D8455" t="s">
        <v>21</v>
      </c>
      <c r="E8455" t="s">
        <v>16</v>
      </c>
      <c r="F8455">
        <v>28205</v>
      </c>
      <c r="G8455">
        <v>35.206552139400003</v>
      </c>
      <c r="H8455">
        <v>-80.808377154200002</v>
      </c>
      <c r="I8455">
        <v>4.5</v>
      </c>
      <c r="J8455">
        <v>3</v>
      </c>
      <c r="K8455">
        <v>1</v>
      </c>
      <c r="L8455" t="s">
        <v>58</v>
      </c>
    </row>
    <row r="8456" spans="1:12" x14ac:dyDescent="0.2">
      <c r="A8456" t="s">
        <v>28579</v>
      </c>
      <c r="B8456" t="s">
        <v>28580</v>
      </c>
      <c r="D8456" t="s">
        <v>21</v>
      </c>
      <c r="E8456" t="s">
        <v>16</v>
      </c>
      <c r="F8456">
        <v>28277</v>
      </c>
      <c r="G8456">
        <v>35.053549599999997</v>
      </c>
      <c r="H8456">
        <v>-80.821169600000005</v>
      </c>
      <c r="I8456">
        <v>5</v>
      </c>
      <c r="J8456">
        <v>7</v>
      </c>
      <c r="K8456">
        <v>1</v>
      </c>
      <c r="L8456" t="s">
        <v>28581</v>
      </c>
    </row>
    <row r="8457" spans="1:12" x14ac:dyDescent="0.2">
      <c r="A8457" t="s">
        <v>28582</v>
      </c>
      <c r="B8457" t="s">
        <v>28583</v>
      </c>
      <c r="C8457" t="s">
        <v>28584</v>
      </c>
      <c r="D8457" t="s">
        <v>21</v>
      </c>
      <c r="E8457" t="s">
        <v>16</v>
      </c>
      <c r="F8457">
        <v>28216</v>
      </c>
      <c r="G8457">
        <v>35.2651611</v>
      </c>
      <c r="H8457">
        <v>-80.760455899999997</v>
      </c>
      <c r="I8457">
        <v>4.5</v>
      </c>
      <c r="J8457">
        <v>3</v>
      </c>
      <c r="K8457">
        <v>1</v>
      </c>
      <c r="L8457" t="s">
        <v>28585</v>
      </c>
    </row>
    <row r="8458" spans="1:12" x14ac:dyDescent="0.2">
      <c r="A8458" t="s">
        <v>28586</v>
      </c>
      <c r="B8458" t="s">
        <v>28587</v>
      </c>
      <c r="C8458" t="s">
        <v>28588</v>
      </c>
      <c r="D8458" t="s">
        <v>39</v>
      </c>
      <c r="E8458" t="s">
        <v>16</v>
      </c>
      <c r="F8458">
        <v>28025</v>
      </c>
      <c r="G8458">
        <v>35.277333599999999</v>
      </c>
      <c r="H8458">
        <v>-80.592726900000002</v>
      </c>
      <c r="I8458">
        <v>4</v>
      </c>
      <c r="J8458">
        <v>4</v>
      </c>
      <c r="K8458">
        <v>1</v>
      </c>
      <c r="L8458" t="s">
        <v>28589</v>
      </c>
    </row>
    <row r="8459" spans="1:12" x14ac:dyDescent="0.2">
      <c r="A8459" t="s">
        <v>28590</v>
      </c>
      <c r="B8459" t="s">
        <v>28591</v>
      </c>
      <c r="C8459" t="s">
        <v>28592</v>
      </c>
      <c r="D8459" t="s">
        <v>697</v>
      </c>
      <c r="E8459" t="s">
        <v>16</v>
      </c>
      <c r="F8459">
        <v>28037</v>
      </c>
      <c r="G8459">
        <v>35.458741173299998</v>
      </c>
      <c r="H8459">
        <v>-81.017369064099995</v>
      </c>
      <c r="I8459">
        <v>4</v>
      </c>
      <c r="J8459">
        <v>24</v>
      </c>
      <c r="K8459">
        <v>1</v>
      </c>
      <c r="L8459" t="s">
        <v>26200</v>
      </c>
    </row>
    <row r="8460" spans="1:12" x14ac:dyDescent="0.2">
      <c r="A8460" t="s">
        <v>28593</v>
      </c>
      <c r="B8460" t="s">
        <v>446</v>
      </c>
      <c r="C8460" t="s">
        <v>28594</v>
      </c>
      <c r="D8460" t="s">
        <v>39</v>
      </c>
      <c r="E8460" t="s">
        <v>16</v>
      </c>
      <c r="F8460">
        <v>28027</v>
      </c>
      <c r="G8460">
        <v>35.418925999999999</v>
      </c>
      <c r="H8460">
        <v>-80.742711</v>
      </c>
      <c r="I8460">
        <v>2.5</v>
      </c>
      <c r="J8460">
        <v>5</v>
      </c>
      <c r="K8460">
        <v>1</v>
      </c>
      <c r="L8460" t="s">
        <v>448</v>
      </c>
    </row>
    <row r="8461" spans="1:12" x14ac:dyDescent="0.2">
      <c r="A8461" t="s">
        <v>28595</v>
      </c>
      <c r="B8461" t="s">
        <v>28596</v>
      </c>
      <c r="D8461" t="s">
        <v>21</v>
      </c>
      <c r="E8461" t="s">
        <v>16</v>
      </c>
      <c r="F8461">
        <v>28208</v>
      </c>
      <c r="G8461">
        <v>35.227086900000003</v>
      </c>
      <c r="H8461">
        <v>-80.843126699999999</v>
      </c>
      <c r="I8461">
        <v>3.5</v>
      </c>
      <c r="J8461">
        <v>3</v>
      </c>
      <c r="K8461">
        <v>1</v>
      </c>
      <c r="L8461" t="s">
        <v>28597</v>
      </c>
    </row>
    <row r="8462" spans="1:12" x14ac:dyDescent="0.2">
      <c r="A8462" t="s">
        <v>28598</v>
      </c>
      <c r="B8462" t="s">
        <v>28599</v>
      </c>
      <c r="C8462" t="s">
        <v>28600</v>
      </c>
      <c r="D8462" t="s">
        <v>21</v>
      </c>
      <c r="E8462" t="s">
        <v>16</v>
      </c>
      <c r="F8462">
        <v>28208</v>
      </c>
      <c r="G8462">
        <v>35.242433300000002</v>
      </c>
      <c r="H8462">
        <v>-80.890136200000001</v>
      </c>
      <c r="I8462">
        <v>2.5</v>
      </c>
      <c r="J8462">
        <v>3</v>
      </c>
      <c r="K8462">
        <v>1</v>
      </c>
      <c r="L8462" t="s">
        <v>10029</v>
      </c>
    </row>
    <row r="8463" spans="1:12" x14ac:dyDescent="0.2">
      <c r="A8463" t="s">
        <v>28601</v>
      </c>
      <c r="B8463" t="s">
        <v>11791</v>
      </c>
      <c r="C8463" t="s">
        <v>28602</v>
      </c>
      <c r="D8463" t="s">
        <v>28603</v>
      </c>
      <c r="E8463" t="s">
        <v>16</v>
      </c>
      <c r="F8463">
        <v>29707</v>
      </c>
      <c r="G8463">
        <v>34.937873000000003</v>
      </c>
      <c r="H8463">
        <v>-80.837646000000007</v>
      </c>
      <c r="I8463">
        <v>3</v>
      </c>
      <c r="J8463">
        <v>27</v>
      </c>
      <c r="K8463">
        <v>1</v>
      </c>
      <c r="L8463" t="s">
        <v>28604</v>
      </c>
    </row>
    <row r="8464" spans="1:12" x14ac:dyDescent="0.2">
      <c r="A8464" t="s">
        <v>28605</v>
      </c>
      <c r="B8464" t="s">
        <v>28606</v>
      </c>
      <c r="C8464" t="s">
        <v>28607</v>
      </c>
      <c r="D8464" t="s">
        <v>21</v>
      </c>
      <c r="E8464" t="s">
        <v>16</v>
      </c>
      <c r="F8464">
        <v>28217</v>
      </c>
      <c r="G8464">
        <v>35.159044999999999</v>
      </c>
      <c r="H8464">
        <v>-80.885319899999999</v>
      </c>
      <c r="I8464">
        <v>4</v>
      </c>
      <c r="J8464">
        <v>3</v>
      </c>
      <c r="K8464">
        <v>0</v>
      </c>
      <c r="L8464" t="s">
        <v>28608</v>
      </c>
    </row>
    <row r="8465" spans="1:12" x14ac:dyDescent="0.2">
      <c r="A8465" t="s">
        <v>28609</v>
      </c>
      <c r="B8465" t="s">
        <v>28610</v>
      </c>
      <c r="D8465" t="s">
        <v>15</v>
      </c>
      <c r="E8465" t="s">
        <v>16</v>
      </c>
      <c r="F8465">
        <v>28031</v>
      </c>
      <c r="G8465">
        <v>35.472467999999999</v>
      </c>
      <c r="H8465">
        <v>-80.887586099999993</v>
      </c>
      <c r="I8465">
        <v>5</v>
      </c>
      <c r="J8465">
        <v>4</v>
      </c>
      <c r="K8465">
        <v>1</v>
      </c>
      <c r="L8465" t="s">
        <v>28611</v>
      </c>
    </row>
    <row r="8466" spans="1:12" x14ac:dyDescent="0.2">
      <c r="A8466" t="s">
        <v>28612</v>
      </c>
      <c r="B8466" t="s">
        <v>28613</v>
      </c>
      <c r="C8466" t="s">
        <v>28614</v>
      </c>
      <c r="D8466" t="s">
        <v>21</v>
      </c>
      <c r="E8466" t="s">
        <v>16</v>
      </c>
      <c r="F8466">
        <v>28203</v>
      </c>
      <c r="G8466">
        <v>35.217711999999999</v>
      </c>
      <c r="H8466">
        <v>-80.851506999999998</v>
      </c>
      <c r="I8466">
        <v>3</v>
      </c>
      <c r="J8466">
        <v>18</v>
      </c>
      <c r="K8466">
        <v>1</v>
      </c>
      <c r="L8466" t="s">
        <v>2743</v>
      </c>
    </row>
    <row r="8467" spans="1:12" x14ac:dyDescent="0.2">
      <c r="A8467" t="s">
        <v>28615</v>
      </c>
      <c r="B8467" t="s">
        <v>498</v>
      </c>
      <c r="C8467" t="s">
        <v>28616</v>
      </c>
      <c r="D8467" t="s">
        <v>21</v>
      </c>
      <c r="E8467" t="s">
        <v>16</v>
      </c>
      <c r="F8467">
        <v>28277</v>
      </c>
      <c r="G8467">
        <v>35.024326178899997</v>
      </c>
      <c r="H8467">
        <v>-80.848040449099997</v>
      </c>
      <c r="I8467">
        <v>3</v>
      </c>
      <c r="J8467">
        <v>18</v>
      </c>
      <c r="K8467">
        <v>1</v>
      </c>
      <c r="L8467" t="s">
        <v>28617</v>
      </c>
    </row>
    <row r="8468" spans="1:12" x14ac:dyDescent="0.2">
      <c r="A8468" t="s">
        <v>28618</v>
      </c>
      <c r="B8468" t="s">
        <v>28619</v>
      </c>
      <c r="C8468" t="s">
        <v>28620</v>
      </c>
      <c r="D8468" t="s">
        <v>26</v>
      </c>
      <c r="E8468" t="s">
        <v>16</v>
      </c>
      <c r="F8468">
        <v>28078</v>
      </c>
      <c r="G8468">
        <v>35.425704000000003</v>
      </c>
      <c r="H8468">
        <v>-80.808255000000003</v>
      </c>
      <c r="I8468">
        <v>5</v>
      </c>
      <c r="J8468">
        <v>3</v>
      </c>
      <c r="K8468">
        <v>1</v>
      </c>
      <c r="L8468" t="s">
        <v>2186</v>
      </c>
    </row>
    <row r="8469" spans="1:12" x14ac:dyDescent="0.2">
      <c r="A8469" t="s">
        <v>28621</v>
      </c>
      <c r="B8469" t="s">
        <v>28622</v>
      </c>
      <c r="C8469" t="s">
        <v>391</v>
      </c>
      <c r="D8469" t="s">
        <v>21</v>
      </c>
      <c r="E8469" t="s">
        <v>16</v>
      </c>
      <c r="F8469">
        <v>28211</v>
      </c>
      <c r="G8469">
        <v>35.152231100000002</v>
      </c>
      <c r="H8469">
        <v>-80.831896799999996</v>
      </c>
      <c r="I8469">
        <v>3.5</v>
      </c>
      <c r="J8469">
        <v>19</v>
      </c>
      <c r="K8469">
        <v>1</v>
      </c>
      <c r="L8469" t="s">
        <v>28623</v>
      </c>
    </row>
    <row r="8470" spans="1:12" x14ac:dyDescent="0.2">
      <c r="A8470" t="s">
        <v>28624</v>
      </c>
      <c r="B8470" t="s">
        <v>28625</v>
      </c>
      <c r="C8470" t="s">
        <v>28626</v>
      </c>
      <c r="D8470" t="s">
        <v>21</v>
      </c>
      <c r="E8470" t="s">
        <v>16</v>
      </c>
      <c r="F8470">
        <v>28269</v>
      </c>
      <c r="G8470">
        <v>35.3372338</v>
      </c>
      <c r="H8470">
        <v>-80.825567599999999</v>
      </c>
      <c r="I8470">
        <v>1.5</v>
      </c>
      <c r="J8470">
        <v>16</v>
      </c>
      <c r="K8470">
        <v>1</v>
      </c>
      <c r="L8470" t="s">
        <v>12810</v>
      </c>
    </row>
    <row r="8471" spans="1:12" x14ac:dyDescent="0.2">
      <c r="A8471" t="s">
        <v>28627</v>
      </c>
      <c r="B8471" t="s">
        <v>28628</v>
      </c>
      <c r="C8471" t="s">
        <v>28629</v>
      </c>
      <c r="D8471" t="s">
        <v>21</v>
      </c>
      <c r="E8471" t="s">
        <v>16</v>
      </c>
      <c r="F8471">
        <v>28277</v>
      </c>
      <c r="G8471">
        <v>35.034293699999999</v>
      </c>
      <c r="H8471">
        <v>-80.806330700000004</v>
      </c>
      <c r="I8471">
        <v>3.5</v>
      </c>
      <c r="J8471">
        <v>122</v>
      </c>
      <c r="K8471">
        <v>1</v>
      </c>
      <c r="L8471" t="s">
        <v>23093</v>
      </c>
    </row>
    <row r="8472" spans="1:12" x14ac:dyDescent="0.2">
      <c r="A8472" t="s">
        <v>28630</v>
      </c>
      <c r="B8472" t="s">
        <v>3255</v>
      </c>
      <c r="C8472" t="s">
        <v>28631</v>
      </c>
      <c r="D8472" t="s">
        <v>21</v>
      </c>
      <c r="E8472" t="s">
        <v>16</v>
      </c>
      <c r="F8472">
        <v>28262</v>
      </c>
      <c r="G8472">
        <v>35.290776358199999</v>
      </c>
      <c r="H8472">
        <v>-80.762498893599997</v>
      </c>
      <c r="I8472">
        <v>3</v>
      </c>
      <c r="J8472">
        <v>114</v>
      </c>
      <c r="K8472">
        <v>1</v>
      </c>
      <c r="L8472" t="s">
        <v>11332</v>
      </c>
    </row>
    <row r="8473" spans="1:12" x14ac:dyDescent="0.2">
      <c r="A8473" t="s">
        <v>28632</v>
      </c>
      <c r="B8473" t="s">
        <v>28633</v>
      </c>
      <c r="C8473" t="s">
        <v>28634</v>
      </c>
      <c r="D8473" t="s">
        <v>21</v>
      </c>
      <c r="E8473" t="s">
        <v>16</v>
      </c>
      <c r="F8473">
        <v>28206</v>
      </c>
      <c r="G8473">
        <v>35.239363699999998</v>
      </c>
      <c r="H8473">
        <v>-80.846382000000006</v>
      </c>
      <c r="I8473">
        <v>3</v>
      </c>
      <c r="J8473">
        <v>10</v>
      </c>
      <c r="K8473">
        <v>0</v>
      </c>
      <c r="L8473" t="s">
        <v>14798</v>
      </c>
    </row>
    <row r="8474" spans="1:12" x14ac:dyDescent="0.2">
      <c r="A8474" t="s">
        <v>28635</v>
      </c>
      <c r="B8474" t="s">
        <v>3508</v>
      </c>
      <c r="C8474" t="s">
        <v>28636</v>
      </c>
      <c r="D8474" t="s">
        <v>30</v>
      </c>
      <c r="E8474" t="s">
        <v>16</v>
      </c>
      <c r="F8474">
        <v>28054</v>
      </c>
      <c r="G8474">
        <v>35.2632666891</v>
      </c>
      <c r="H8474">
        <v>-81.134091847700006</v>
      </c>
      <c r="I8474">
        <v>1.5</v>
      </c>
      <c r="J8474">
        <v>10</v>
      </c>
      <c r="K8474">
        <v>1</v>
      </c>
      <c r="L8474" t="s">
        <v>5934</v>
      </c>
    </row>
    <row r="8475" spans="1:12" x14ac:dyDescent="0.2">
      <c r="A8475" t="s">
        <v>28637</v>
      </c>
      <c r="B8475" t="s">
        <v>15482</v>
      </c>
      <c r="C8475" t="s">
        <v>28638</v>
      </c>
      <c r="D8475" t="s">
        <v>39</v>
      </c>
      <c r="E8475" t="s">
        <v>16</v>
      </c>
      <c r="F8475">
        <v>28025</v>
      </c>
      <c r="G8475">
        <v>35.4408855</v>
      </c>
      <c r="H8475">
        <v>-80.607127700000007</v>
      </c>
      <c r="I8475">
        <v>2.5</v>
      </c>
      <c r="J8475">
        <v>3</v>
      </c>
      <c r="K8475">
        <v>1</v>
      </c>
      <c r="L8475" t="s">
        <v>28639</v>
      </c>
    </row>
    <row r="8476" spans="1:12" x14ac:dyDescent="0.2">
      <c r="A8476" t="s">
        <v>28640</v>
      </c>
      <c r="B8476" t="s">
        <v>28641</v>
      </c>
      <c r="C8476" t="s">
        <v>154</v>
      </c>
      <c r="D8476" t="s">
        <v>21</v>
      </c>
      <c r="E8476" t="s">
        <v>16</v>
      </c>
      <c r="F8476">
        <v>28277</v>
      </c>
      <c r="G8476">
        <v>35.039034999999998</v>
      </c>
      <c r="H8476">
        <v>-80.793594200000001</v>
      </c>
      <c r="I8476">
        <v>3</v>
      </c>
      <c r="J8476">
        <v>45</v>
      </c>
      <c r="K8476">
        <v>0</v>
      </c>
      <c r="L8476" t="s">
        <v>28642</v>
      </c>
    </row>
    <row r="8477" spans="1:12" x14ac:dyDescent="0.2">
      <c r="A8477" t="s">
        <v>28643</v>
      </c>
      <c r="B8477" t="s">
        <v>7047</v>
      </c>
      <c r="C8477" t="s">
        <v>28644</v>
      </c>
      <c r="D8477" t="s">
        <v>21</v>
      </c>
      <c r="E8477" t="s">
        <v>16</v>
      </c>
      <c r="F8477">
        <v>28217</v>
      </c>
      <c r="G8477">
        <v>35.155327800000002</v>
      </c>
      <c r="H8477">
        <v>-80.875202099999996</v>
      </c>
      <c r="I8477">
        <v>3.5</v>
      </c>
      <c r="J8477">
        <v>3</v>
      </c>
      <c r="K8477">
        <v>1</v>
      </c>
      <c r="L8477" t="s">
        <v>8547</v>
      </c>
    </row>
    <row r="8478" spans="1:12" x14ac:dyDescent="0.2">
      <c r="A8478" t="s">
        <v>28645</v>
      </c>
      <c r="B8478" t="s">
        <v>28646</v>
      </c>
      <c r="C8478" t="s">
        <v>28647</v>
      </c>
      <c r="D8478" t="s">
        <v>21</v>
      </c>
      <c r="E8478" t="s">
        <v>16</v>
      </c>
      <c r="F8478">
        <v>28203</v>
      </c>
      <c r="G8478">
        <v>35.197221900000002</v>
      </c>
      <c r="H8478">
        <v>-80.851184900000007</v>
      </c>
      <c r="I8478">
        <v>4</v>
      </c>
      <c r="J8478">
        <v>10</v>
      </c>
      <c r="K8478">
        <v>1</v>
      </c>
      <c r="L8478" t="s">
        <v>28648</v>
      </c>
    </row>
    <row r="8479" spans="1:12" x14ac:dyDescent="0.2">
      <c r="A8479" t="s">
        <v>28649</v>
      </c>
      <c r="B8479" t="s">
        <v>28650</v>
      </c>
      <c r="C8479" t="s">
        <v>28651</v>
      </c>
      <c r="D8479" t="s">
        <v>15</v>
      </c>
      <c r="E8479" t="s">
        <v>16</v>
      </c>
      <c r="F8479">
        <v>28031</v>
      </c>
      <c r="G8479">
        <v>35.484854300000002</v>
      </c>
      <c r="H8479">
        <v>-80.858791100000005</v>
      </c>
      <c r="I8479">
        <v>4.5</v>
      </c>
      <c r="J8479">
        <v>42</v>
      </c>
      <c r="K8479">
        <v>1</v>
      </c>
      <c r="L8479" t="s">
        <v>1319</v>
      </c>
    </row>
    <row r="8480" spans="1:12" x14ac:dyDescent="0.2">
      <c r="A8480" t="s">
        <v>28652</v>
      </c>
      <c r="B8480" t="s">
        <v>28653</v>
      </c>
      <c r="C8480" t="s">
        <v>375</v>
      </c>
      <c r="D8480" t="s">
        <v>21</v>
      </c>
      <c r="E8480" t="s">
        <v>16</v>
      </c>
      <c r="F8480">
        <v>28246</v>
      </c>
      <c r="G8480">
        <v>35.227786999999999</v>
      </c>
      <c r="H8480">
        <v>-80.842834999999994</v>
      </c>
      <c r="I8480">
        <v>3.5</v>
      </c>
      <c r="J8480">
        <v>11</v>
      </c>
      <c r="K8480">
        <v>0</v>
      </c>
      <c r="L8480" t="s">
        <v>28654</v>
      </c>
    </row>
    <row r="8481" spans="1:12" x14ac:dyDescent="0.2">
      <c r="A8481" t="s">
        <v>28655</v>
      </c>
      <c r="B8481" t="s">
        <v>28656</v>
      </c>
      <c r="C8481" t="s">
        <v>28657</v>
      </c>
      <c r="D8481" t="s">
        <v>15</v>
      </c>
      <c r="E8481" t="s">
        <v>16</v>
      </c>
      <c r="F8481">
        <v>28031</v>
      </c>
      <c r="G8481">
        <v>35.4808643</v>
      </c>
      <c r="H8481">
        <v>-80.8880616</v>
      </c>
      <c r="I8481">
        <v>4.5</v>
      </c>
      <c r="J8481">
        <v>7</v>
      </c>
      <c r="K8481">
        <v>1</v>
      </c>
      <c r="L8481" t="s">
        <v>28658</v>
      </c>
    </row>
    <row r="8482" spans="1:12" x14ac:dyDescent="0.2">
      <c r="A8482" t="s">
        <v>28659</v>
      </c>
      <c r="B8482" t="s">
        <v>28660</v>
      </c>
      <c r="C8482" t="s">
        <v>28661</v>
      </c>
      <c r="D8482" t="s">
        <v>15</v>
      </c>
      <c r="E8482" t="s">
        <v>16</v>
      </c>
      <c r="F8482">
        <v>28031</v>
      </c>
      <c r="G8482">
        <v>35.481012</v>
      </c>
      <c r="H8482">
        <v>-80.885637000000003</v>
      </c>
      <c r="I8482">
        <v>3.5</v>
      </c>
      <c r="J8482">
        <v>5</v>
      </c>
      <c r="K8482">
        <v>1</v>
      </c>
      <c r="L8482" t="s">
        <v>140</v>
      </c>
    </row>
    <row r="8483" spans="1:12" x14ac:dyDescent="0.2">
      <c r="A8483" t="s">
        <v>28662</v>
      </c>
      <c r="B8483" t="s">
        <v>604</v>
      </c>
      <c r="C8483" t="s">
        <v>28663</v>
      </c>
      <c r="D8483" t="s">
        <v>942</v>
      </c>
      <c r="E8483" t="s">
        <v>16</v>
      </c>
      <c r="F8483">
        <v>28120</v>
      </c>
      <c r="G8483">
        <v>35.288699999999999</v>
      </c>
      <c r="H8483">
        <v>-81.018497999999994</v>
      </c>
      <c r="I8483">
        <v>2</v>
      </c>
      <c r="J8483">
        <v>4</v>
      </c>
      <c r="K8483">
        <v>1</v>
      </c>
      <c r="L8483" t="s">
        <v>606</v>
      </c>
    </row>
    <row r="8484" spans="1:12" x14ac:dyDescent="0.2">
      <c r="A8484" t="s">
        <v>28664</v>
      </c>
      <c r="B8484" t="s">
        <v>19327</v>
      </c>
      <c r="C8484" t="s">
        <v>28665</v>
      </c>
      <c r="D8484" t="s">
        <v>359</v>
      </c>
      <c r="E8484" t="s">
        <v>16</v>
      </c>
      <c r="F8484">
        <v>28036</v>
      </c>
      <c r="G8484">
        <v>35.499200700000003</v>
      </c>
      <c r="H8484">
        <v>-80.848785000000007</v>
      </c>
      <c r="I8484">
        <v>4</v>
      </c>
      <c r="J8484">
        <v>259</v>
      </c>
      <c r="K8484">
        <v>1</v>
      </c>
      <c r="L8484" t="s">
        <v>28666</v>
      </c>
    </row>
    <row r="8485" spans="1:12" x14ac:dyDescent="0.2">
      <c r="A8485" t="s">
        <v>28667</v>
      </c>
      <c r="B8485" t="s">
        <v>28668</v>
      </c>
      <c r="C8485" t="s">
        <v>28669</v>
      </c>
      <c r="D8485" t="s">
        <v>21</v>
      </c>
      <c r="E8485" t="s">
        <v>16</v>
      </c>
      <c r="F8485">
        <v>28206</v>
      </c>
      <c r="G8485">
        <v>35.253945999999999</v>
      </c>
      <c r="H8485">
        <v>-80.825507000000002</v>
      </c>
      <c r="I8485">
        <v>3.5</v>
      </c>
      <c r="J8485">
        <v>3</v>
      </c>
      <c r="K8485">
        <v>1</v>
      </c>
      <c r="L8485" t="s">
        <v>28670</v>
      </c>
    </row>
    <row r="8486" spans="1:12" x14ac:dyDescent="0.2">
      <c r="A8486" t="s">
        <v>28671</v>
      </c>
      <c r="B8486" t="s">
        <v>314</v>
      </c>
      <c r="C8486" t="s">
        <v>28672</v>
      </c>
      <c r="D8486" t="s">
        <v>1452</v>
      </c>
      <c r="E8486" t="s">
        <v>16</v>
      </c>
      <c r="F8486">
        <v>28164</v>
      </c>
      <c r="G8486">
        <v>35.3524666</v>
      </c>
      <c r="H8486">
        <v>-81.089620999999994</v>
      </c>
      <c r="I8486">
        <v>5</v>
      </c>
      <c r="J8486">
        <v>4</v>
      </c>
      <c r="K8486">
        <v>1</v>
      </c>
      <c r="L8486" t="s">
        <v>2198</v>
      </c>
    </row>
    <row r="8487" spans="1:12" x14ac:dyDescent="0.2">
      <c r="A8487" t="s">
        <v>28673</v>
      </c>
      <c r="B8487" t="s">
        <v>28674</v>
      </c>
      <c r="C8487" t="s">
        <v>18361</v>
      </c>
      <c r="D8487" t="s">
        <v>135</v>
      </c>
      <c r="E8487" t="s">
        <v>16</v>
      </c>
      <c r="F8487">
        <v>28105</v>
      </c>
      <c r="G8487">
        <v>35.099609000000001</v>
      </c>
      <c r="H8487">
        <v>-80.722876999999997</v>
      </c>
      <c r="I8487">
        <v>5</v>
      </c>
      <c r="J8487">
        <v>15</v>
      </c>
      <c r="K8487">
        <v>1</v>
      </c>
      <c r="L8487" t="s">
        <v>28675</v>
      </c>
    </row>
    <row r="8488" spans="1:12" x14ac:dyDescent="0.2">
      <c r="A8488" t="s">
        <v>28676</v>
      </c>
      <c r="B8488" t="s">
        <v>5309</v>
      </c>
      <c r="C8488" t="s">
        <v>28677</v>
      </c>
      <c r="D8488" t="s">
        <v>643</v>
      </c>
      <c r="E8488" t="s">
        <v>16</v>
      </c>
      <c r="F8488">
        <v>28079</v>
      </c>
      <c r="G8488">
        <v>35.046358499999997</v>
      </c>
      <c r="H8488">
        <v>-80.647628600000004</v>
      </c>
      <c r="I8488">
        <v>3.5</v>
      </c>
      <c r="J8488">
        <v>7</v>
      </c>
      <c r="K8488">
        <v>1</v>
      </c>
      <c r="L8488" t="s">
        <v>2652</v>
      </c>
    </row>
    <row r="8489" spans="1:12" x14ac:dyDescent="0.2">
      <c r="A8489" t="s">
        <v>28678</v>
      </c>
      <c r="B8489" t="s">
        <v>28679</v>
      </c>
      <c r="C8489" t="s">
        <v>28680</v>
      </c>
      <c r="D8489" t="s">
        <v>21</v>
      </c>
      <c r="E8489" t="s">
        <v>16</v>
      </c>
      <c r="F8489">
        <v>28214</v>
      </c>
      <c r="G8489">
        <v>35.257376000000001</v>
      </c>
      <c r="H8489">
        <v>-80.978363999999999</v>
      </c>
      <c r="I8489">
        <v>3.5</v>
      </c>
      <c r="J8489">
        <v>3</v>
      </c>
      <c r="K8489">
        <v>1</v>
      </c>
      <c r="L8489" t="s">
        <v>28681</v>
      </c>
    </row>
    <row r="8490" spans="1:12" x14ac:dyDescent="0.2">
      <c r="A8490" t="s">
        <v>28682</v>
      </c>
      <c r="B8490" t="s">
        <v>28683</v>
      </c>
      <c r="C8490" t="s">
        <v>28684</v>
      </c>
      <c r="D8490" t="s">
        <v>39</v>
      </c>
      <c r="E8490" t="s">
        <v>16</v>
      </c>
      <c r="F8490">
        <v>28027</v>
      </c>
      <c r="G8490">
        <v>35.410803000000001</v>
      </c>
      <c r="H8490">
        <v>-80.666937700000005</v>
      </c>
      <c r="I8490">
        <v>4</v>
      </c>
      <c r="J8490">
        <v>13</v>
      </c>
      <c r="K8490">
        <v>1</v>
      </c>
      <c r="L8490" t="s">
        <v>287</v>
      </c>
    </row>
    <row r="8491" spans="1:12" x14ac:dyDescent="0.2">
      <c r="A8491" t="s">
        <v>28685</v>
      </c>
      <c r="B8491" t="s">
        <v>28686</v>
      </c>
      <c r="C8491" t="s">
        <v>28687</v>
      </c>
      <c r="D8491" t="s">
        <v>21</v>
      </c>
      <c r="E8491" t="s">
        <v>16</v>
      </c>
      <c r="F8491">
        <v>28278</v>
      </c>
      <c r="G8491">
        <v>35.102414600000003</v>
      </c>
      <c r="H8491">
        <v>-80.992762200000001</v>
      </c>
      <c r="I8491">
        <v>2.5</v>
      </c>
      <c r="J8491">
        <v>10</v>
      </c>
      <c r="K8491">
        <v>1</v>
      </c>
      <c r="L8491" t="s">
        <v>28688</v>
      </c>
    </row>
    <row r="8492" spans="1:12" x14ac:dyDescent="0.2">
      <c r="A8492" t="s">
        <v>28689</v>
      </c>
      <c r="B8492" t="s">
        <v>28690</v>
      </c>
      <c r="C8492" t="s">
        <v>28691</v>
      </c>
      <c r="D8492" t="s">
        <v>21</v>
      </c>
      <c r="E8492" t="s">
        <v>16</v>
      </c>
      <c r="F8492">
        <v>28215</v>
      </c>
      <c r="G8492">
        <v>35.231029399999997</v>
      </c>
      <c r="H8492">
        <v>-80.740366600000002</v>
      </c>
      <c r="I8492">
        <v>4.5</v>
      </c>
      <c r="J8492">
        <v>8</v>
      </c>
      <c r="K8492">
        <v>1</v>
      </c>
      <c r="L8492" t="s">
        <v>28692</v>
      </c>
    </row>
    <row r="8493" spans="1:12" x14ac:dyDescent="0.2">
      <c r="A8493" t="s">
        <v>28693</v>
      </c>
      <c r="B8493" t="s">
        <v>28694</v>
      </c>
      <c r="D8493" t="s">
        <v>21</v>
      </c>
      <c r="E8493" t="s">
        <v>16</v>
      </c>
      <c r="F8493">
        <v>28209</v>
      </c>
      <c r="G8493">
        <v>35.1811188</v>
      </c>
      <c r="H8493">
        <v>-80.848849799999996</v>
      </c>
      <c r="I8493">
        <v>4</v>
      </c>
      <c r="J8493">
        <v>7</v>
      </c>
      <c r="K8493">
        <v>1</v>
      </c>
      <c r="L8493" t="s">
        <v>2186</v>
      </c>
    </row>
    <row r="8494" spans="1:12" x14ac:dyDescent="0.2">
      <c r="A8494" t="s">
        <v>28695</v>
      </c>
      <c r="B8494" t="s">
        <v>6808</v>
      </c>
      <c r="C8494" t="s">
        <v>28696</v>
      </c>
      <c r="D8494" t="s">
        <v>21</v>
      </c>
      <c r="E8494" t="s">
        <v>16</v>
      </c>
      <c r="F8494">
        <v>28277</v>
      </c>
      <c r="G8494">
        <v>35.038752500000001</v>
      </c>
      <c r="H8494">
        <v>-80.793263400000001</v>
      </c>
      <c r="I8494">
        <v>2</v>
      </c>
      <c r="J8494">
        <v>4</v>
      </c>
      <c r="K8494">
        <v>1</v>
      </c>
      <c r="L8494" t="s">
        <v>1380</v>
      </c>
    </row>
    <row r="8495" spans="1:12" x14ac:dyDescent="0.2">
      <c r="A8495" t="s">
        <v>28697</v>
      </c>
      <c r="B8495" t="s">
        <v>28698</v>
      </c>
      <c r="C8495" t="s">
        <v>28699</v>
      </c>
      <c r="D8495" t="s">
        <v>601</v>
      </c>
      <c r="E8495" t="s">
        <v>16</v>
      </c>
      <c r="F8495">
        <v>28081</v>
      </c>
      <c r="G8495">
        <v>35.482110499999997</v>
      </c>
      <c r="H8495">
        <v>-80.627358299999997</v>
      </c>
      <c r="I8495">
        <v>3.5</v>
      </c>
      <c r="J8495">
        <v>17</v>
      </c>
      <c r="K8495">
        <v>1</v>
      </c>
      <c r="L8495" t="s">
        <v>291</v>
      </c>
    </row>
    <row r="8496" spans="1:12" x14ac:dyDescent="0.2">
      <c r="A8496" t="s">
        <v>28700</v>
      </c>
      <c r="B8496" t="s">
        <v>28701</v>
      </c>
      <c r="C8496" t="s">
        <v>28702</v>
      </c>
      <c r="D8496" t="s">
        <v>21</v>
      </c>
      <c r="E8496" t="s">
        <v>16</v>
      </c>
      <c r="F8496">
        <v>28277</v>
      </c>
      <c r="G8496">
        <v>35.035297700000001</v>
      </c>
      <c r="H8496">
        <v>-80.806071099999997</v>
      </c>
      <c r="I8496">
        <v>4</v>
      </c>
      <c r="J8496">
        <v>69</v>
      </c>
      <c r="K8496">
        <v>1</v>
      </c>
      <c r="L8496" t="s">
        <v>515</v>
      </c>
    </row>
    <row r="8497" spans="1:12" x14ac:dyDescent="0.2">
      <c r="A8497" t="s">
        <v>28703</v>
      </c>
      <c r="B8497" t="s">
        <v>28704</v>
      </c>
      <c r="C8497" t="s">
        <v>28705</v>
      </c>
      <c r="D8497" t="s">
        <v>21</v>
      </c>
      <c r="E8497" t="s">
        <v>16</v>
      </c>
      <c r="F8497">
        <v>28210</v>
      </c>
      <c r="G8497">
        <v>35.135362999999998</v>
      </c>
      <c r="H8497">
        <v>-80.8685239</v>
      </c>
      <c r="I8497">
        <v>4.5</v>
      </c>
      <c r="J8497">
        <v>3</v>
      </c>
      <c r="K8497">
        <v>1</v>
      </c>
      <c r="L8497" t="s">
        <v>28706</v>
      </c>
    </row>
    <row r="8498" spans="1:12" x14ac:dyDescent="0.2">
      <c r="A8498" t="s">
        <v>28707</v>
      </c>
      <c r="B8498" t="s">
        <v>28708</v>
      </c>
      <c r="C8498" t="s">
        <v>28709</v>
      </c>
      <c r="D8498" t="s">
        <v>21</v>
      </c>
      <c r="E8498" t="s">
        <v>16</v>
      </c>
      <c r="F8498">
        <v>28214</v>
      </c>
      <c r="G8498">
        <v>35.289694799999999</v>
      </c>
      <c r="H8498">
        <v>-80.926843700000006</v>
      </c>
      <c r="I8498">
        <v>3.5</v>
      </c>
      <c r="J8498">
        <v>3</v>
      </c>
      <c r="K8498">
        <v>0</v>
      </c>
      <c r="L8498" t="s">
        <v>28710</v>
      </c>
    </row>
    <row r="8499" spans="1:12" x14ac:dyDescent="0.2">
      <c r="A8499" t="s">
        <v>28711</v>
      </c>
      <c r="B8499" t="s">
        <v>28712</v>
      </c>
      <c r="C8499" t="s">
        <v>28713</v>
      </c>
      <c r="D8499" t="s">
        <v>21</v>
      </c>
      <c r="E8499" t="s">
        <v>16</v>
      </c>
      <c r="F8499">
        <v>28273</v>
      </c>
      <c r="G8499">
        <v>35.101715771499997</v>
      </c>
      <c r="H8499">
        <v>-80.987091366900003</v>
      </c>
      <c r="I8499">
        <v>3.5</v>
      </c>
      <c r="J8499">
        <v>6</v>
      </c>
      <c r="K8499">
        <v>1</v>
      </c>
      <c r="L8499" t="s">
        <v>7622</v>
      </c>
    </row>
    <row r="8500" spans="1:12" x14ac:dyDescent="0.2">
      <c r="A8500" t="s">
        <v>28714</v>
      </c>
      <c r="B8500" t="s">
        <v>28715</v>
      </c>
      <c r="C8500" t="s">
        <v>28716</v>
      </c>
      <c r="D8500" t="s">
        <v>21</v>
      </c>
      <c r="E8500" t="s">
        <v>16</v>
      </c>
      <c r="F8500">
        <v>28203</v>
      </c>
      <c r="G8500">
        <v>35.209171254700003</v>
      </c>
      <c r="H8500">
        <v>-80.860251893899999</v>
      </c>
      <c r="I8500">
        <v>4.5</v>
      </c>
      <c r="J8500">
        <v>91</v>
      </c>
      <c r="K8500">
        <v>1</v>
      </c>
      <c r="L8500" t="s">
        <v>7960</v>
      </c>
    </row>
    <row r="8501" spans="1:12" x14ac:dyDescent="0.2">
      <c r="A8501" t="s">
        <v>28717</v>
      </c>
      <c r="B8501" t="s">
        <v>28718</v>
      </c>
      <c r="C8501" t="s">
        <v>28719</v>
      </c>
      <c r="D8501" t="s">
        <v>167</v>
      </c>
      <c r="E8501" t="s">
        <v>16</v>
      </c>
      <c r="F8501">
        <v>28075</v>
      </c>
      <c r="G8501">
        <v>35.322011699999997</v>
      </c>
      <c r="H8501">
        <v>-80.6604581</v>
      </c>
      <c r="I8501">
        <v>2.5</v>
      </c>
      <c r="J8501">
        <v>6</v>
      </c>
      <c r="K8501">
        <v>1</v>
      </c>
      <c r="L8501" t="s">
        <v>1436</v>
      </c>
    </row>
    <row r="8502" spans="1:12" x14ac:dyDescent="0.2">
      <c r="A8502" t="s">
        <v>28720</v>
      </c>
      <c r="B8502" t="s">
        <v>1822</v>
      </c>
      <c r="C8502" t="s">
        <v>28721</v>
      </c>
      <c r="D8502" t="s">
        <v>15</v>
      </c>
      <c r="E8502" t="s">
        <v>16</v>
      </c>
      <c r="F8502">
        <v>28031</v>
      </c>
      <c r="G8502">
        <v>35.480348800000002</v>
      </c>
      <c r="H8502">
        <v>-80.889098899999993</v>
      </c>
      <c r="I8502">
        <v>2.5</v>
      </c>
      <c r="J8502">
        <v>6</v>
      </c>
      <c r="K8502">
        <v>1</v>
      </c>
      <c r="L8502" t="s">
        <v>28722</v>
      </c>
    </row>
    <row r="8503" spans="1:12" x14ac:dyDescent="0.2">
      <c r="A8503" t="s">
        <v>28723</v>
      </c>
      <c r="B8503" t="s">
        <v>24630</v>
      </c>
      <c r="C8503" t="s">
        <v>28366</v>
      </c>
      <c r="D8503" t="s">
        <v>21</v>
      </c>
      <c r="E8503" t="s">
        <v>16</v>
      </c>
      <c r="F8503">
        <v>28277</v>
      </c>
      <c r="G8503">
        <v>35.062218000000001</v>
      </c>
      <c r="H8503">
        <v>-80.773346000000004</v>
      </c>
      <c r="I8503">
        <v>2.5</v>
      </c>
      <c r="J8503">
        <v>7</v>
      </c>
      <c r="K8503">
        <v>0</v>
      </c>
      <c r="L8503" t="s">
        <v>1323</v>
      </c>
    </row>
    <row r="8504" spans="1:12" x14ac:dyDescent="0.2">
      <c r="A8504" t="s">
        <v>28724</v>
      </c>
      <c r="B8504" t="s">
        <v>446</v>
      </c>
      <c r="C8504" t="s">
        <v>28725</v>
      </c>
      <c r="D8504" t="s">
        <v>21</v>
      </c>
      <c r="E8504" t="s">
        <v>16</v>
      </c>
      <c r="F8504">
        <v>28208</v>
      </c>
      <c r="G8504">
        <v>35.220448959999999</v>
      </c>
      <c r="H8504">
        <v>-80.943853770000004</v>
      </c>
      <c r="I8504">
        <v>2.5</v>
      </c>
      <c r="J8504">
        <v>29</v>
      </c>
      <c r="K8504">
        <v>1</v>
      </c>
      <c r="L8504" t="s">
        <v>1997</v>
      </c>
    </row>
    <row r="8505" spans="1:12" x14ac:dyDescent="0.2">
      <c r="A8505" t="s">
        <v>28726</v>
      </c>
      <c r="B8505" t="s">
        <v>498</v>
      </c>
      <c r="C8505" t="s">
        <v>28727</v>
      </c>
      <c r="D8505" t="s">
        <v>21</v>
      </c>
      <c r="E8505" t="s">
        <v>16</v>
      </c>
      <c r="F8505">
        <v>28211</v>
      </c>
      <c r="G8505">
        <v>35.177523999999998</v>
      </c>
      <c r="H8505">
        <v>-80.801119</v>
      </c>
      <c r="I8505">
        <v>3</v>
      </c>
      <c r="J8505">
        <v>42</v>
      </c>
      <c r="K8505">
        <v>1</v>
      </c>
      <c r="L8505" t="s">
        <v>28728</v>
      </c>
    </row>
    <row r="8506" spans="1:12" x14ac:dyDescent="0.2">
      <c r="A8506" t="s">
        <v>28729</v>
      </c>
      <c r="B8506" t="s">
        <v>28730</v>
      </c>
      <c r="C8506" t="s">
        <v>1756</v>
      </c>
      <c r="D8506" t="s">
        <v>39</v>
      </c>
      <c r="E8506" t="s">
        <v>16</v>
      </c>
      <c r="F8506">
        <v>28027</v>
      </c>
      <c r="G8506">
        <v>35.351706</v>
      </c>
      <c r="H8506">
        <v>-80.686518000000007</v>
      </c>
      <c r="I8506">
        <v>3.5</v>
      </c>
      <c r="J8506">
        <v>78</v>
      </c>
      <c r="K8506">
        <v>1</v>
      </c>
      <c r="L8506" t="s">
        <v>28731</v>
      </c>
    </row>
    <row r="8507" spans="1:12" x14ac:dyDescent="0.2">
      <c r="A8507" t="s">
        <v>28732</v>
      </c>
      <c r="B8507" t="s">
        <v>28733</v>
      </c>
      <c r="C8507" t="s">
        <v>28734</v>
      </c>
      <c r="D8507" t="s">
        <v>26</v>
      </c>
      <c r="E8507" t="s">
        <v>16</v>
      </c>
      <c r="F8507">
        <v>28078</v>
      </c>
      <c r="G8507">
        <v>35.446369599999997</v>
      </c>
      <c r="H8507">
        <v>-80.879730199999997</v>
      </c>
      <c r="I8507">
        <v>3.5</v>
      </c>
      <c r="J8507">
        <v>9</v>
      </c>
      <c r="K8507">
        <v>0</v>
      </c>
      <c r="L8507" t="s">
        <v>21256</v>
      </c>
    </row>
    <row r="8508" spans="1:12" x14ac:dyDescent="0.2">
      <c r="A8508" t="s">
        <v>28735</v>
      </c>
      <c r="B8508" t="s">
        <v>28736</v>
      </c>
      <c r="C8508" t="s">
        <v>28737</v>
      </c>
      <c r="D8508" t="s">
        <v>21</v>
      </c>
      <c r="E8508" t="s">
        <v>16</v>
      </c>
      <c r="F8508">
        <v>28227</v>
      </c>
      <c r="G8508">
        <v>35.163811799999998</v>
      </c>
      <c r="H8508">
        <v>-80.738958199999999</v>
      </c>
      <c r="I8508">
        <v>4.5</v>
      </c>
      <c r="J8508">
        <v>37</v>
      </c>
      <c r="K8508">
        <v>1</v>
      </c>
      <c r="L8508" t="s">
        <v>28738</v>
      </c>
    </row>
    <row r="8509" spans="1:12" x14ac:dyDescent="0.2">
      <c r="A8509" t="s">
        <v>28739</v>
      </c>
      <c r="B8509" t="s">
        <v>28740</v>
      </c>
      <c r="C8509" t="s">
        <v>28741</v>
      </c>
      <c r="D8509" t="s">
        <v>21</v>
      </c>
      <c r="E8509" t="s">
        <v>16</v>
      </c>
      <c r="F8509">
        <v>28203</v>
      </c>
      <c r="G8509">
        <v>35.211034337699999</v>
      </c>
      <c r="H8509">
        <v>-80.8569905162</v>
      </c>
      <c r="I8509">
        <v>4</v>
      </c>
      <c r="J8509">
        <v>51</v>
      </c>
      <c r="K8509">
        <v>0</v>
      </c>
      <c r="L8509" t="s">
        <v>5554</v>
      </c>
    </row>
    <row r="8510" spans="1:12" x14ac:dyDescent="0.2">
      <c r="A8510" t="s">
        <v>28742</v>
      </c>
      <c r="B8510" t="s">
        <v>28743</v>
      </c>
      <c r="C8510" t="s">
        <v>28744</v>
      </c>
      <c r="D8510" t="s">
        <v>21</v>
      </c>
      <c r="E8510" t="s">
        <v>16</v>
      </c>
      <c r="F8510">
        <v>28203</v>
      </c>
      <c r="G8510">
        <v>35.199991099999998</v>
      </c>
      <c r="H8510">
        <v>-80.852772400000006</v>
      </c>
      <c r="I8510">
        <v>4</v>
      </c>
      <c r="J8510">
        <v>83</v>
      </c>
      <c r="K8510">
        <v>1</v>
      </c>
      <c r="L8510" t="s">
        <v>709</v>
      </c>
    </row>
    <row r="8511" spans="1:12" x14ac:dyDescent="0.2">
      <c r="A8511" t="s">
        <v>28745</v>
      </c>
      <c r="B8511" t="s">
        <v>28746</v>
      </c>
      <c r="C8511" t="s">
        <v>28747</v>
      </c>
      <c r="D8511" t="s">
        <v>26</v>
      </c>
      <c r="E8511" t="s">
        <v>16</v>
      </c>
      <c r="F8511">
        <v>28078</v>
      </c>
      <c r="G8511">
        <v>35.440663399999998</v>
      </c>
      <c r="H8511">
        <v>-80.863940200000002</v>
      </c>
      <c r="I8511">
        <v>4.5</v>
      </c>
      <c r="J8511">
        <v>9</v>
      </c>
      <c r="K8511">
        <v>1</v>
      </c>
      <c r="L8511" t="s">
        <v>28748</v>
      </c>
    </row>
    <row r="8512" spans="1:12" x14ac:dyDescent="0.2">
      <c r="A8512" t="s">
        <v>28749</v>
      </c>
      <c r="B8512" t="s">
        <v>28750</v>
      </c>
      <c r="C8512" t="s">
        <v>28751</v>
      </c>
      <c r="D8512" t="s">
        <v>21</v>
      </c>
      <c r="E8512" t="s">
        <v>16</v>
      </c>
      <c r="F8512">
        <v>28206</v>
      </c>
      <c r="G8512">
        <v>35.236655499999998</v>
      </c>
      <c r="H8512">
        <v>-80.834016099999999</v>
      </c>
      <c r="I8512">
        <v>2.5</v>
      </c>
      <c r="J8512">
        <v>3</v>
      </c>
      <c r="K8512">
        <v>1</v>
      </c>
    </row>
    <row r="8513" spans="1:12" x14ac:dyDescent="0.2">
      <c r="A8513" t="s">
        <v>28752</v>
      </c>
      <c r="B8513" t="s">
        <v>28753</v>
      </c>
      <c r="C8513" t="s">
        <v>28754</v>
      </c>
      <c r="D8513" t="s">
        <v>15</v>
      </c>
      <c r="E8513" t="s">
        <v>16</v>
      </c>
      <c r="F8513">
        <v>28031</v>
      </c>
      <c r="G8513">
        <v>35.480913000000001</v>
      </c>
      <c r="H8513">
        <v>-80.882425999999995</v>
      </c>
      <c r="I8513">
        <v>4</v>
      </c>
      <c r="J8513">
        <v>19</v>
      </c>
      <c r="K8513">
        <v>0</v>
      </c>
      <c r="L8513" t="s">
        <v>28755</v>
      </c>
    </row>
    <row r="8514" spans="1:12" x14ac:dyDescent="0.2">
      <c r="A8514" t="s">
        <v>28756</v>
      </c>
      <c r="B8514" t="s">
        <v>28757</v>
      </c>
      <c r="C8514" t="s">
        <v>28758</v>
      </c>
      <c r="D8514" t="s">
        <v>21</v>
      </c>
      <c r="E8514" t="s">
        <v>16</v>
      </c>
      <c r="F8514">
        <v>28202</v>
      </c>
      <c r="G8514">
        <v>35.230193999999997</v>
      </c>
      <c r="H8514">
        <v>-80.839336000000003</v>
      </c>
      <c r="I8514">
        <v>3</v>
      </c>
      <c r="J8514">
        <v>91</v>
      </c>
      <c r="K8514">
        <v>0</v>
      </c>
      <c r="L8514" t="s">
        <v>28759</v>
      </c>
    </row>
    <row r="8515" spans="1:12" x14ac:dyDescent="0.2">
      <c r="A8515" t="s">
        <v>28760</v>
      </c>
      <c r="B8515" t="s">
        <v>3106</v>
      </c>
      <c r="C8515" t="s">
        <v>28761</v>
      </c>
      <c r="D8515" t="s">
        <v>21</v>
      </c>
      <c r="E8515" t="s">
        <v>16</v>
      </c>
      <c r="F8515">
        <v>28209</v>
      </c>
      <c r="G8515">
        <v>35.183479376100003</v>
      </c>
      <c r="H8515">
        <v>-80.875622626999998</v>
      </c>
      <c r="I8515">
        <v>2.5</v>
      </c>
      <c r="J8515">
        <v>9</v>
      </c>
      <c r="K8515">
        <v>1</v>
      </c>
      <c r="L8515" t="s">
        <v>6557</v>
      </c>
    </row>
    <row r="8516" spans="1:12" x14ac:dyDescent="0.2">
      <c r="A8516" t="s">
        <v>28762</v>
      </c>
      <c r="B8516" t="s">
        <v>28763</v>
      </c>
      <c r="C8516" t="s">
        <v>28764</v>
      </c>
      <c r="D8516" t="s">
        <v>21</v>
      </c>
      <c r="E8516" t="s">
        <v>16</v>
      </c>
      <c r="F8516">
        <v>28277</v>
      </c>
      <c r="G8516">
        <v>35.031622800000001</v>
      </c>
      <c r="H8516">
        <v>-80.807109499999996</v>
      </c>
      <c r="I8516">
        <v>4.5</v>
      </c>
      <c r="J8516">
        <v>6</v>
      </c>
      <c r="K8516">
        <v>1</v>
      </c>
      <c r="L8516" t="s">
        <v>28341</v>
      </c>
    </row>
    <row r="8517" spans="1:12" x14ac:dyDescent="0.2">
      <c r="A8517" t="s">
        <v>28765</v>
      </c>
      <c r="B8517" t="s">
        <v>28766</v>
      </c>
      <c r="C8517" t="s">
        <v>28767</v>
      </c>
      <c r="D8517" t="s">
        <v>21</v>
      </c>
      <c r="E8517" t="s">
        <v>16</v>
      </c>
      <c r="F8517">
        <v>28278</v>
      </c>
      <c r="G8517">
        <v>35.103368799999998</v>
      </c>
      <c r="H8517">
        <v>-80.993919599999998</v>
      </c>
      <c r="I8517">
        <v>3.5</v>
      </c>
      <c r="J8517">
        <v>3</v>
      </c>
      <c r="K8517">
        <v>1</v>
      </c>
      <c r="L8517" t="s">
        <v>248</v>
      </c>
    </row>
    <row r="8518" spans="1:12" x14ac:dyDescent="0.2">
      <c r="A8518" t="s">
        <v>28768</v>
      </c>
      <c r="B8518" t="s">
        <v>612</v>
      </c>
      <c r="C8518" t="s">
        <v>28769</v>
      </c>
      <c r="D8518" t="s">
        <v>135</v>
      </c>
      <c r="E8518" t="s">
        <v>16</v>
      </c>
      <c r="F8518">
        <v>28105</v>
      </c>
      <c r="G8518">
        <v>35.117994500000002</v>
      </c>
      <c r="H8518">
        <v>-80.703747100000001</v>
      </c>
      <c r="I8518">
        <v>2.5</v>
      </c>
      <c r="J8518">
        <v>16</v>
      </c>
      <c r="K8518">
        <v>1</v>
      </c>
      <c r="L8518" t="s">
        <v>28770</v>
      </c>
    </row>
    <row r="8519" spans="1:12" x14ac:dyDescent="0.2">
      <c r="A8519" t="s">
        <v>28771</v>
      </c>
      <c r="B8519" t="s">
        <v>28772</v>
      </c>
      <c r="D8519" t="s">
        <v>21</v>
      </c>
      <c r="E8519" t="s">
        <v>16</v>
      </c>
      <c r="F8519">
        <v>28211</v>
      </c>
      <c r="G8519">
        <v>35.166003199999999</v>
      </c>
      <c r="H8519">
        <v>-80.7934798</v>
      </c>
      <c r="I8519">
        <v>4.5</v>
      </c>
      <c r="J8519">
        <v>58</v>
      </c>
      <c r="K8519">
        <v>1</v>
      </c>
      <c r="L8519" t="s">
        <v>28773</v>
      </c>
    </row>
    <row r="8520" spans="1:12" x14ac:dyDescent="0.2">
      <c r="A8520" t="s">
        <v>28774</v>
      </c>
      <c r="B8520" t="s">
        <v>28775</v>
      </c>
      <c r="C8520" t="s">
        <v>5283</v>
      </c>
      <c r="D8520" t="s">
        <v>21</v>
      </c>
      <c r="E8520" t="s">
        <v>16</v>
      </c>
      <c r="F8520">
        <v>28202</v>
      </c>
      <c r="G8520">
        <v>35.234047699999998</v>
      </c>
      <c r="H8520">
        <v>-80.841785999999999</v>
      </c>
      <c r="I8520">
        <v>3.5</v>
      </c>
      <c r="J8520">
        <v>15</v>
      </c>
      <c r="K8520">
        <v>0</v>
      </c>
      <c r="L8520" t="s">
        <v>7734</v>
      </c>
    </row>
    <row r="8521" spans="1:12" x14ac:dyDescent="0.2">
      <c r="A8521" t="s">
        <v>28776</v>
      </c>
      <c r="B8521" t="s">
        <v>28777</v>
      </c>
      <c r="C8521" t="s">
        <v>28778</v>
      </c>
      <c r="D8521" t="s">
        <v>4949</v>
      </c>
      <c r="E8521" t="s">
        <v>16</v>
      </c>
      <c r="F8521">
        <v>28098</v>
      </c>
      <c r="G8521">
        <v>35.266429899999999</v>
      </c>
      <c r="H8521">
        <v>-81.088390399999994</v>
      </c>
      <c r="I8521">
        <v>2.5</v>
      </c>
      <c r="J8521">
        <v>3</v>
      </c>
      <c r="K8521">
        <v>1</v>
      </c>
      <c r="L8521" t="s">
        <v>2186</v>
      </c>
    </row>
    <row r="8522" spans="1:12" x14ac:dyDescent="0.2">
      <c r="A8522" t="s">
        <v>28779</v>
      </c>
      <c r="B8522" t="s">
        <v>28780</v>
      </c>
      <c r="C8522" t="s">
        <v>1882</v>
      </c>
      <c r="D8522" t="s">
        <v>135</v>
      </c>
      <c r="E8522" t="s">
        <v>16</v>
      </c>
      <c r="F8522">
        <v>28104</v>
      </c>
      <c r="G8522">
        <v>35.094375399999997</v>
      </c>
      <c r="H8522">
        <v>-80.6710511</v>
      </c>
      <c r="I8522">
        <v>3.5</v>
      </c>
      <c r="J8522">
        <v>7</v>
      </c>
      <c r="K8522">
        <v>1</v>
      </c>
      <c r="L8522" t="s">
        <v>28781</v>
      </c>
    </row>
    <row r="8523" spans="1:12" x14ac:dyDescent="0.2">
      <c r="A8523" t="s">
        <v>28782</v>
      </c>
      <c r="B8523" t="s">
        <v>6304</v>
      </c>
      <c r="C8523" t="s">
        <v>28783</v>
      </c>
      <c r="D8523" t="s">
        <v>295</v>
      </c>
      <c r="E8523" t="s">
        <v>16</v>
      </c>
      <c r="F8523">
        <v>28134</v>
      </c>
      <c r="G8523">
        <v>35.086784399999999</v>
      </c>
      <c r="H8523">
        <v>-80.881059300000004</v>
      </c>
      <c r="I8523">
        <v>4</v>
      </c>
      <c r="J8523">
        <v>16</v>
      </c>
      <c r="K8523">
        <v>1</v>
      </c>
      <c r="L8523" t="s">
        <v>1563</v>
      </c>
    </row>
    <row r="8524" spans="1:12" x14ac:dyDescent="0.2">
      <c r="A8524" t="s">
        <v>28784</v>
      </c>
      <c r="B8524" t="s">
        <v>28785</v>
      </c>
      <c r="C8524" t="s">
        <v>28786</v>
      </c>
      <c r="D8524" t="s">
        <v>21</v>
      </c>
      <c r="E8524" t="s">
        <v>16</v>
      </c>
      <c r="F8524">
        <v>28262</v>
      </c>
      <c r="G8524">
        <v>35.312168100000001</v>
      </c>
      <c r="H8524">
        <v>-80.745097400000006</v>
      </c>
      <c r="I8524">
        <v>4</v>
      </c>
      <c r="J8524">
        <v>13</v>
      </c>
      <c r="K8524">
        <v>1</v>
      </c>
      <c r="L8524" t="s">
        <v>28787</v>
      </c>
    </row>
    <row r="8525" spans="1:12" x14ac:dyDescent="0.2">
      <c r="A8525" t="e">
        <f>-pTPNlupsIvfgZ3lZXIyBw</f>
        <v>#NAME?</v>
      </c>
      <c r="B8525" t="s">
        <v>891</v>
      </c>
      <c r="C8525" t="s">
        <v>28788</v>
      </c>
      <c r="D8525" t="s">
        <v>30</v>
      </c>
      <c r="E8525" t="s">
        <v>16</v>
      </c>
      <c r="F8525">
        <v>28056</v>
      </c>
      <c r="G8525">
        <v>35.239831000000002</v>
      </c>
      <c r="H8525">
        <v>-81.122865496599999</v>
      </c>
      <c r="I8525">
        <v>1.5</v>
      </c>
      <c r="J8525">
        <v>6</v>
      </c>
      <c r="K8525">
        <v>1</v>
      </c>
      <c r="L8525" t="s">
        <v>893</v>
      </c>
    </row>
    <row r="8526" spans="1:12" x14ac:dyDescent="0.2">
      <c r="A8526" t="s">
        <v>28789</v>
      </c>
      <c r="B8526" t="s">
        <v>11791</v>
      </c>
      <c r="C8526" t="s">
        <v>28790</v>
      </c>
      <c r="D8526" t="s">
        <v>21</v>
      </c>
      <c r="E8526" t="s">
        <v>16</v>
      </c>
      <c r="F8526">
        <v>28216</v>
      </c>
      <c r="G8526">
        <v>35.3373791251</v>
      </c>
      <c r="H8526">
        <v>-80.935153682600003</v>
      </c>
      <c r="I8526">
        <v>3.5</v>
      </c>
      <c r="J8526">
        <v>101</v>
      </c>
      <c r="K8526">
        <v>1</v>
      </c>
      <c r="L8526" t="s">
        <v>28791</v>
      </c>
    </row>
    <row r="8527" spans="1:12" x14ac:dyDescent="0.2">
      <c r="A8527" t="s">
        <v>28792</v>
      </c>
      <c r="B8527" t="s">
        <v>28793</v>
      </c>
      <c r="C8527" t="s">
        <v>28794</v>
      </c>
      <c r="D8527" t="s">
        <v>2557</v>
      </c>
      <c r="E8527" t="s">
        <v>16</v>
      </c>
      <c r="F8527">
        <v>28032</v>
      </c>
      <c r="G8527">
        <v>35.235979999999998</v>
      </c>
      <c r="H8527">
        <v>-81.072685000000007</v>
      </c>
      <c r="I8527">
        <v>4.5</v>
      </c>
      <c r="J8527">
        <v>108</v>
      </c>
      <c r="K8527">
        <v>0</v>
      </c>
      <c r="L8527" t="s">
        <v>21908</v>
      </c>
    </row>
    <row r="8528" spans="1:12" x14ac:dyDescent="0.2">
      <c r="A8528" t="s">
        <v>28795</v>
      </c>
      <c r="B8528" t="s">
        <v>28796</v>
      </c>
      <c r="C8528" t="s">
        <v>27502</v>
      </c>
      <c r="D8528" t="s">
        <v>21</v>
      </c>
      <c r="E8528" t="s">
        <v>16</v>
      </c>
      <c r="F8528">
        <v>28205</v>
      </c>
      <c r="G8528">
        <v>35.2204538441</v>
      </c>
      <c r="H8528">
        <v>-80.815674406300005</v>
      </c>
      <c r="I8528">
        <v>3.5</v>
      </c>
      <c r="J8528">
        <v>31</v>
      </c>
      <c r="K8528">
        <v>0</v>
      </c>
      <c r="L8528" t="s">
        <v>28797</v>
      </c>
    </row>
    <row r="8529" spans="1:12" x14ac:dyDescent="0.2">
      <c r="A8529" t="s">
        <v>28798</v>
      </c>
      <c r="B8529" t="s">
        <v>28799</v>
      </c>
      <c r="D8529" t="s">
        <v>21</v>
      </c>
      <c r="E8529" t="s">
        <v>16</v>
      </c>
      <c r="F8529">
        <v>28202</v>
      </c>
      <c r="G8529">
        <v>35.231402000000003</v>
      </c>
      <c r="H8529">
        <v>-80.847042629599997</v>
      </c>
      <c r="I8529">
        <v>1.5</v>
      </c>
      <c r="J8529">
        <v>8</v>
      </c>
      <c r="K8529">
        <v>1</v>
      </c>
      <c r="L8529" t="s">
        <v>28800</v>
      </c>
    </row>
    <row r="8530" spans="1:12" x14ac:dyDescent="0.2">
      <c r="A8530" t="s">
        <v>28801</v>
      </c>
      <c r="B8530" t="s">
        <v>20385</v>
      </c>
      <c r="C8530" t="s">
        <v>28802</v>
      </c>
      <c r="D8530" t="s">
        <v>21</v>
      </c>
      <c r="E8530" t="s">
        <v>16</v>
      </c>
      <c r="F8530">
        <v>28277</v>
      </c>
      <c r="G8530">
        <v>35.035055200000002</v>
      </c>
      <c r="H8530">
        <v>-80.807369100000003</v>
      </c>
      <c r="I8530">
        <v>4.5</v>
      </c>
      <c r="J8530">
        <v>3</v>
      </c>
      <c r="K8530">
        <v>1</v>
      </c>
      <c r="L8530" t="s">
        <v>28803</v>
      </c>
    </row>
    <row r="8531" spans="1:12" x14ac:dyDescent="0.2">
      <c r="A8531" t="s">
        <v>28804</v>
      </c>
      <c r="B8531" t="s">
        <v>28805</v>
      </c>
      <c r="C8531" t="s">
        <v>15294</v>
      </c>
      <c r="D8531" t="s">
        <v>26</v>
      </c>
      <c r="E8531" t="s">
        <v>16</v>
      </c>
      <c r="F8531">
        <v>28078</v>
      </c>
      <c r="G8531">
        <v>35.405829089299999</v>
      </c>
      <c r="H8531">
        <v>-80.865402425499994</v>
      </c>
      <c r="I8531">
        <v>4</v>
      </c>
      <c r="J8531">
        <v>355</v>
      </c>
      <c r="K8531">
        <v>1</v>
      </c>
      <c r="L8531" t="s">
        <v>28806</v>
      </c>
    </row>
    <row r="8532" spans="1:12" x14ac:dyDescent="0.2">
      <c r="A8532" t="s">
        <v>28807</v>
      </c>
      <c r="B8532" t="s">
        <v>28808</v>
      </c>
      <c r="C8532" t="s">
        <v>28809</v>
      </c>
      <c r="D8532" t="s">
        <v>135</v>
      </c>
      <c r="E8532" t="s">
        <v>16</v>
      </c>
      <c r="F8532">
        <v>28105</v>
      </c>
      <c r="G8532">
        <v>35.130929999999999</v>
      </c>
      <c r="H8532">
        <v>-80.712254999999999</v>
      </c>
      <c r="I8532">
        <v>3.5</v>
      </c>
      <c r="J8532">
        <v>12</v>
      </c>
      <c r="K8532">
        <v>1</v>
      </c>
      <c r="L8532" t="s">
        <v>28810</v>
      </c>
    </row>
    <row r="8533" spans="1:12" x14ac:dyDescent="0.2">
      <c r="A8533" t="s">
        <v>28811</v>
      </c>
      <c r="B8533" t="s">
        <v>28812</v>
      </c>
      <c r="D8533" t="s">
        <v>21</v>
      </c>
      <c r="E8533" t="s">
        <v>16</v>
      </c>
      <c r="G8533">
        <v>35.227086900000003</v>
      </c>
      <c r="H8533">
        <v>-80.843126699999999</v>
      </c>
      <c r="I8533">
        <v>3</v>
      </c>
      <c r="J8533">
        <v>8</v>
      </c>
      <c r="K8533">
        <v>1</v>
      </c>
      <c r="L8533" t="s">
        <v>2025</v>
      </c>
    </row>
    <row r="8534" spans="1:12" x14ac:dyDescent="0.2">
      <c r="A8534" t="s">
        <v>28813</v>
      </c>
      <c r="B8534" t="s">
        <v>5309</v>
      </c>
      <c r="C8534" t="s">
        <v>28814</v>
      </c>
      <c r="D8534" t="s">
        <v>21</v>
      </c>
      <c r="E8534" t="s">
        <v>16</v>
      </c>
      <c r="F8534">
        <v>28262</v>
      </c>
      <c r="G8534">
        <v>35.308038000000003</v>
      </c>
      <c r="H8534">
        <v>-80.748947000000001</v>
      </c>
      <c r="I8534">
        <v>3</v>
      </c>
      <c r="J8534">
        <v>4</v>
      </c>
      <c r="K8534">
        <v>1</v>
      </c>
      <c r="L8534" t="s">
        <v>4329</v>
      </c>
    </row>
    <row r="8535" spans="1:12" x14ac:dyDescent="0.2">
      <c r="A8535" t="s">
        <v>28815</v>
      </c>
      <c r="B8535" t="s">
        <v>1978</v>
      </c>
      <c r="C8535" t="s">
        <v>28816</v>
      </c>
      <c r="D8535" t="s">
        <v>21</v>
      </c>
      <c r="E8535" t="s">
        <v>16</v>
      </c>
      <c r="F8535">
        <v>28203</v>
      </c>
      <c r="G8535">
        <v>35.196573299999997</v>
      </c>
      <c r="H8535">
        <v>-80.851055200000005</v>
      </c>
      <c r="I8535">
        <v>3</v>
      </c>
      <c r="J8535">
        <v>25</v>
      </c>
      <c r="K8535">
        <v>1</v>
      </c>
      <c r="L8535" t="s">
        <v>28817</v>
      </c>
    </row>
    <row r="8536" spans="1:12" x14ac:dyDescent="0.2">
      <c r="A8536" t="s">
        <v>28818</v>
      </c>
      <c r="B8536" t="s">
        <v>28819</v>
      </c>
      <c r="C8536" t="s">
        <v>28820</v>
      </c>
      <c r="D8536" t="s">
        <v>21</v>
      </c>
      <c r="E8536" t="s">
        <v>16</v>
      </c>
      <c r="F8536">
        <v>28209</v>
      </c>
      <c r="G8536">
        <v>35.167150900000003</v>
      </c>
      <c r="H8536">
        <v>-80.843498999999994</v>
      </c>
      <c r="I8536">
        <v>3.5</v>
      </c>
      <c r="J8536">
        <v>6</v>
      </c>
      <c r="K8536">
        <v>0</v>
      </c>
      <c r="L8536" t="s">
        <v>28821</v>
      </c>
    </row>
    <row r="8537" spans="1:12" x14ac:dyDescent="0.2">
      <c r="A8537" t="s">
        <v>28822</v>
      </c>
      <c r="B8537" t="s">
        <v>28823</v>
      </c>
      <c r="C8537" t="s">
        <v>28824</v>
      </c>
      <c r="D8537" t="s">
        <v>21</v>
      </c>
      <c r="E8537" t="s">
        <v>16</v>
      </c>
      <c r="F8537">
        <v>28205</v>
      </c>
      <c r="G8537">
        <v>35.206645999999999</v>
      </c>
      <c r="H8537">
        <v>-80.798709000000002</v>
      </c>
      <c r="I8537">
        <v>3.5</v>
      </c>
      <c r="J8537">
        <v>7</v>
      </c>
      <c r="K8537">
        <v>1</v>
      </c>
      <c r="L8537" t="s">
        <v>28825</v>
      </c>
    </row>
    <row r="8538" spans="1:12" x14ac:dyDescent="0.2">
      <c r="A8538" t="s">
        <v>28826</v>
      </c>
      <c r="B8538" t="s">
        <v>28827</v>
      </c>
      <c r="D8538" t="s">
        <v>643</v>
      </c>
      <c r="E8538" t="s">
        <v>16</v>
      </c>
      <c r="F8538">
        <v>28079</v>
      </c>
      <c r="G8538">
        <v>35.0768141</v>
      </c>
      <c r="H8538">
        <v>-80.669235200000003</v>
      </c>
      <c r="I8538">
        <v>5</v>
      </c>
      <c r="J8538">
        <v>5</v>
      </c>
      <c r="K8538">
        <v>1</v>
      </c>
      <c r="L8538" t="s">
        <v>4271</v>
      </c>
    </row>
    <row r="8539" spans="1:12" x14ac:dyDescent="0.2">
      <c r="A8539" t="s">
        <v>28828</v>
      </c>
      <c r="B8539" t="s">
        <v>28829</v>
      </c>
      <c r="C8539" t="s">
        <v>28830</v>
      </c>
      <c r="D8539" t="s">
        <v>21</v>
      </c>
      <c r="E8539" t="s">
        <v>16</v>
      </c>
      <c r="F8539">
        <v>28211</v>
      </c>
      <c r="G8539">
        <v>35.153939000000001</v>
      </c>
      <c r="H8539">
        <v>-80.831755099999995</v>
      </c>
      <c r="I8539">
        <v>2</v>
      </c>
      <c r="J8539">
        <v>4</v>
      </c>
      <c r="K8539">
        <v>0</v>
      </c>
      <c r="L8539" t="s">
        <v>1547</v>
      </c>
    </row>
    <row r="8540" spans="1:12" x14ac:dyDescent="0.2">
      <c r="A8540" t="s">
        <v>28831</v>
      </c>
      <c r="B8540" t="s">
        <v>25804</v>
      </c>
      <c r="C8540" t="s">
        <v>28832</v>
      </c>
      <c r="D8540" t="s">
        <v>21</v>
      </c>
      <c r="E8540" t="s">
        <v>16</v>
      </c>
      <c r="F8540">
        <v>28215</v>
      </c>
      <c r="G8540">
        <v>35.234822000000001</v>
      </c>
      <c r="H8540">
        <v>-80.735712000000007</v>
      </c>
      <c r="I8540">
        <v>3.5</v>
      </c>
      <c r="J8540">
        <v>3</v>
      </c>
      <c r="K8540">
        <v>0</v>
      </c>
      <c r="L8540" t="s">
        <v>4084</v>
      </c>
    </row>
    <row r="8541" spans="1:12" x14ac:dyDescent="0.2">
      <c r="A8541" t="s">
        <v>28833</v>
      </c>
      <c r="B8541" t="s">
        <v>28834</v>
      </c>
      <c r="D8541" t="s">
        <v>21</v>
      </c>
      <c r="E8541" t="s">
        <v>16</v>
      </c>
      <c r="F8541">
        <v>28233</v>
      </c>
      <c r="G8541">
        <v>35.221955399999999</v>
      </c>
      <c r="H8541">
        <v>-80.832872399999999</v>
      </c>
      <c r="I8541">
        <v>4</v>
      </c>
      <c r="J8541">
        <v>6</v>
      </c>
      <c r="K8541">
        <v>0</v>
      </c>
      <c r="L8541" t="s">
        <v>28835</v>
      </c>
    </row>
    <row r="8542" spans="1:12" x14ac:dyDescent="0.2">
      <c r="A8542" t="s">
        <v>28836</v>
      </c>
      <c r="B8542" t="s">
        <v>28837</v>
      </c>
      <c r="C8542" t="s">
        <v>28838</v>
      </c>
      <c r="D8542" t="s">
        <v>21</v>
      </c>
      <c r="E8542" t="s">
        <v>16</v>
      </c>
      <c r="F8542">
        <v>28269</v>
      </c>
      <c r="G8542">
        <v>35.335435699999998</v>
      </c>
      <c r="H8542">
        <v>-80.796240499999996</v>
      </c>
      <c r="I8542">
        <v>1</v>
      </c>
      <c r="J8542">
        <v>3</v>
      </c>
      <c r="K8542">
        <v>1</v>
      </c>
      <c r="L8542" t="s">
        <v>28839</v>
      </c>
    </row>
    <row r="8543" spans="1:12" x14ac:dyDescent="0.2">
      <c r="A8543" t="s">
        <v>28840</v>
      </c>
      <c r="B8543" t="s">
        <v>28841</v>
      </c>
      <c r="C8543" t="s">
        <v>28842</v>
      </c>
      <c r="D8543" t="s">
        <v>21</v>
      </c>
      <c r="E8543" t="s">
        <v>16</v>
      </c>
      <c r="F8543">
        <v>28202</v>
      </c>
      <c r="G8543">
        <v>35.215036499999997</v>
      </c>
      <c r="H8543">
        <v>-80.845260600000003</v>
      </c>
      <c r="I8543">
        <v>4</v>
      </c>
      <c r="J8543">
        <v>4</v>
      </c>
      <c r="K8543">
        <v>1</v>
      </c>
      <c r="L8543" t="s">
        <v>28843</v>
      </c>
    </row>
    <row r="8544" spans="1:12" x14ac:dyDescent="0.2">
      <c r="A8544" t="s">
        <v>28844</v>
      </c>
      <c r="B8544" t="s">
        <v>446</v>
      </c>
      <c r="C8544" t="s">
        <v>28845</v>
      </c>
      <c r="D8544" t="s">
        <v>21</v>
      </c>
      <c r="E8544" t="s">
        <v>16</v>
      </c>
      <c r="F8544">
        <v>28211</v>
      </c>
      <c r="G8544">
        <v>35.15307</v>
      </c>
      <c r="H8544">
        <v>-80.825355000000002</v>
      </c>
      <c r="I8544">
        <v>4</v>
      </c>
      <c r="J8544">
        <v>28</v>
      </c>
      <c r="K8544">
        <v>1</v>
      </c>
      <c r="L8544" t="s">
        <v>448</v>
      </c>
    </row>
    <row r="8545" spans="1:12" x14ac:dyDescent="0.2">
      <c r="A8545" t="s">
        <v>28846</v>
      </c>
      <c r="B8545" t="s">
        <v>28847</v>
      </c>
      <c r="C8545" t="s">
        <v>11569</v>
      </c>
      <c r="D8545" t="s">
        <v>21</v>
      </c>
      <c r="E8545" t="s">
        <v>16</v>
      </c>
      <c r="F8545">
        <v>28208</v>
      </c>
      <c r="G8545">
        <v>35.229249500000002</v>
      </c>
      <c r="H8545">
        <v>-80.864286100000001</v>
      </c>
      <c r="I8545">
        <v>4.5</v>
      </c>
      <c r="J8545">
        <v>3</v>
      </c>
      <c r="K8545">
        <v>1</v>
      </c>
      <c r="L8545" t="s">
        <v>28848</v>
      </c>
    </row>
    <row r="8546" spans="1:12" x14ac:dyDescent="0.2">
      <c r="A8546" t="s">
        <v>28849</v>
      </c>
      <c r="B8546" t="s">
        <v>28850</v>
      </c>
      <c r="C8546" t="s">
        <v>28851</v>
      </c>
      <c r="D8546" t="s">
        <v>21</v>
      </c>
      <c r="E8546" t="s">
        <v>16</v>
      </c>
      <c r="F8546">
        <v>28205</v>
      </c>
      <c r="G8546">
        <v>35.232410999999999</v>
      </c>
      <c r="H8546">
        <v>-80.813181</v>
      </c>
      <c r="I8546">
        <v>3</v>
      </c>
      <c r="J8546">
        <v>7</v>
      </c>
      <c r="K8546">
        <v>1</v>
      </c>
      <c r="L8546" t="s">
        <v>28852</v>
      </c>
    </row>
    <row r="8547" spans="1:12" x14ac:dyDescent="0.2">
      <c r="A8547" t="s">
        <v>28853</v>
      </c>
      <c r="B8547" t="s">
        <v>28854</v>
      </c>
      <c r="C8547" t="s">
        <v>28855</v>
      </c>
      <c r="D8547" t="s">
        <v>30</v>
      </c>
      <c r="E8547" t="s">
        <v>16</v>
      </c>
      <c r="F8547">
        <v>28056</v>
      </c>
      <c r="G8547">
        <v>35.214136000000003</v>
      </c>
      <c r="H8547">
        <v>-81.167868999999996</v>
      </c>
      <c r="I8547">
        <v>4.5</v>
      </c>
      <c r="J8547">
        <v>34</v>
      </c>
      <c r="K8547">
        <v>1</v>
      </c>
      <c r="L8547" t="s">
        <v>28856</v>
      </c>
    </row>
    <row r="8548" spans="1:12" x14ac:dyDescent="0.2">
      <c r="A8548" t="s">
        <v>28857</v>
      </c>
      <c r="B8548" t="s">
        <v>28858</v>
      </c>
      <c r="C8548" t="s">
        <v>28859</v>
      </c>
      <c r="D8548" t="s">
        <v>588</v>
      </c>
      <c r="E8548" t="s">
        <v>16</v>
      </c>
      <c r="F8548">
        <v>28110</v>
      </c>
      <c r="G8548">
        <v>35.008338700000003</v>
      </c>
      <c r="H8548">
        <v>-80.577911299999997</v>
      </c>
      <c r="I8548">
        <v>2.5</v>
      </c>
      <c r="J8548">
        <v>6</v>
      </c>
      <c r="K8548">
        <v>1</v>
      </c>
      <c r="L8548" t="s">
        <v>28860</v>
      </c>
    </row>
    <row r="8549" spans="1:12" x14ac:dyDescent="0.2">
      <c r="A8549" t="s">
        <v>28861</v>
      </c>
      <c r="B8549" t="s">
        <v>121</v>
      </c>
      <c r="C8549" t="s">
        <v>28862</v>
      </c>
      <c r="D8549" t="s">
        <v>21</v>
      </c>
      <c r="E8549" t="s">
        <v>16</v>
      </c>
      <c r="F8549">
        <v>28216</v>
      </c>
      <c r="G8549">
        <v>35.350006538599999</v>
      </c>
      <c r="H8549">
        <v>-80.857835076699999</v>
      </c>
      <c r="I8549">
        <v>1.5</v>
      </c>
      <c r="J8549">
        <v>24</v>
      </c>
      <c r="K8549">
        <v>1</v>
      </c>
      <c r="L8549" t="s">
        <v>6406</v>
      </c>
    </row>
    <row r="8550" spans="1:12" x14ac:dyDescent="0.2">
      <c r="A8550" t="s">
        <v>28863</v>
      </c>
      <c r="B8550" t="s">
        <v>28864</v>
      </c>
      <c r="C8550" t="s">
        <v>28865</v>
      </c>
      <c r="D8550" t="s">
        <v>21</v>
      </c>
      <c r="E8550" t="s">
        <v>16</v>
      </c>
      <c r="F8550">
        <v>28213</v>
      </c>
      <c r="G8550">
        <v>35.239747999999999</v>
      </c>
      <c r="H8550">
        <v>-80.845688999999993</v>
      </c>
      <c r="I8550">
        <v>3.5</v>
      </c>
      <c r="J8550">
        <v>3</v>
      </c>
      <c r="K8550">
        <v>0</v>
      </c>
      <c r="L8550" t="s">
        <v>28866</v>
      </c>
    </row>
    <row r="8551" spans="1:12" x14ac:dyDescent="0.2">
      <c r="A8551" t="s">
        <v>28867</v>
      </c>
      <c r="B8551" t="s">
        <v>459</v>
      </c>
      <c r="C8551" t="s">
        <v>28868</v>
      </c>
      <c r="D8551" t="s">
        <v>21</v>
      </c>
      <c r="E8551" t="s">
        <v>16</v>
      </c>
      <c r="F8551">
        <v>28262</v>
      </c>
      <c r="G8551">
        <v>35.310332186700002</v>
      </c>
      <c r="H8551">
        <v>-80.753507584800005</v>
      </c>
      <c r="I8551">
        <v>2.5</v>
      </c>
      <c r="J8551">
        <v>38</v>
      </c>
      <c r="K8551">
        <v>1</v>
      </c>
      <c r="L8551" t="s">
        <v>28869</v>
      </c>
    </row>
    <row r="8552" spans="1:12" x14ac:dyDescent="0.2">
      <c r="A8552" t="s">
        <v>28870</v>
      </c>
      <c r="B8552" t="s">
        <v>28871</v>
      </c>
      <c r="C8552" t="s">
        <v>28872</v>
      </c>
      <c r="D8552" t="s">
        <v>15</v>
      </c>
      <c r="E8552" t="s">
        <v>16</v>
      </c>
      <c r="F8552">
        <v>28031</v>
      </c>
      <c r="G8552">
        <v>35.478912000000001</v>
      </c>
      <c r="H8552">
        <v>-80.894463999999999</v>
      </c>
      <c r="I8552">
        <v>3</v>
      </c>
      <c r="J8552">
        <v>12</v>
      </c>
      <c r="K8552">
        <v>1</v>
      </c>
      <c r="L8552" t="s">
        <v>6541</v>
      </c>
    </row>
    <row r="8553" spans="1:12" x14ac:dyDescent="0.2">
      <c r="A8553" t="s">
        <v>28873</v>
      </c>
      <c r="B8553" t="s">
        <v>28874</v>
      </c>
      <c r="C8553" t="s">
        <v>28875</v>
      </c>
      <c r="D8553" t="s">
        <v>21</v>
      </c>
      <c r="E8553" t="s">
        <v>16</v>
      </c>
      <c r="F8553">
        <v>28262</v>
      </c>
      <c r="G8553">
        <v>35.313613500000002</v>
      </c>
      <c r="H8553">
        <v>-80.744602799999996</v>
      </c>
      <c r="I8553">
        <v>3</v>
      </c>
      <c r="J8553">
        <v>3</v>
      </c>
      <c r="K8553">
        <v>1</v>
      </c>
      <c r="L8553" t="s">
        <v>416</v>
      </c>
    </row>
    <row r="8554" spans="1:12" x14ac:dyDescent="0.2">
      <c r="A8554" t="s">
        <v>28876</v>
      </c>
      <c r="B8554" t="s">
        <v>28877</v>
      </c>
      <c r="D8554" t="s">
        <v>643</v>
      </c>
      <c r="E8554" t="s">
        <v>16</v>
      </c>
      <c r="F8554">
        <v>28079</v>
      </c>
      <c r="G8554">
        <v>35.101964799999998</v>
      </c>
      <c r="H8554">
        <v>-80.599385400000003</v>
      </c>
      <c r="I8554">
        <v>4.5</v>
      </c>
      <c r="J8554">
        <v>4</v>
      </c>
      <c r="K8554">
        <v>1</v>
      </c>
      <c r="L8554" t="s">
        <v>28878</v>
      </c>
    </row>
    <row r="8555" spans="1:12" x14ac:dyDescent="0.2">
      <c r="A8555" t="s">
        <v>28879</v>
      </c>
      <c r="B8555" t="s">
        <v>3106</v>
      </c>
      <c r="C8555" t="s">
        <v>5575</v>
      </c>
      <c r="D8555" t="s">
        <v>21</v>
      </c>
      <c r="E8555" t="s">
        <v>16</v>
      </c>
      <c r="F8555">
        <v>28262</v>
      </c>
      <c r="G8555">
        <v>35.294535199999999</v>
      </c>
      <c r="H8555">
        <v>-80.753513299999995</v>
      </c>
      <c r="I8555">
        <v>2.5</v>
      </c>
      <c r="J8555">
        <v>3</v>
      </c>
      <c r="K8555">
        <v>1</v>
      </c>
      <c r="L8555" t="s">
        <v>3108</v>
      </c>
    </row>
    <row r="8556" spans="1:12" x14ac:dyDescent="0.2">
      <c r="A8556" t="s">
        <v>28880</v>
      </c>
      <c r="B8556" t="s">
        <v>28881</v>
      </c>
      <c r="C8556" t="s">
        <v>28882</v>
      </c>
      <c r="D8556" t="s">
        <v>21</v>
      </c>
      <c r="E8556" t="s">
        <v>16</v>
      </c>
      <c r="F8556">
        <v>28273</v>
      </c>
      <c r="G8556">
        <v>35.122464000000001</v>
      </c>
      <c r="H8556">
        <v>-80.878928000000002</v>
      </c>
      <c r="I8556">
        <v>2</v>
      </c>
      <c r="J8556">
        <v>10</v>
      </c>
      <c r="K8556">
        <v>1</v>
      </c>
      <c r="L8556" t="s">
        <v>28883</v>
      </c>
    </row>
    <row r="8557" spans="1:12" x14ac:dyDescent="0.2">
      <c r="A8557" t="s">
        <v>28884</v>
      </c>
      <c r="B8557" t="s">
        <v>28885</v>
      </c>
      <c r="C8557" t="s">
        <v>28886</v>
      </c>
      <c r="D8557" t="s">
        <v>239</v>
      </c>
      <c r="E8557" t="s">
        <v>16</v>
      </c>
      <c r="F8557">
        <v>28173</v>
      </c>
      <c r="G8557">
        <v>34.939099787399897</v>
      </c>
      <c r="H8557">
        <v>-80.750995452300003</v>
      </c>
      <c r="I8557">
        <v>5</v>
      </c>
      <c r="J8557">
        <v>5</v>
      </c>
      <c r="K8557">
        <v>1</v>
      </c>
      <c r="L8557" t="s">
        <v>28887</v>
      </c>
    </row>
    <row r="8558" spans="1:12" x14ac:dyDescent="0.2">
      <c r="A8558" t="s">
        <v>28888</v>
      </c>
      <c r="B8558" t="s">
        <v>12906</v>
      </c>
      <c r="C8558" t="s">
        <v>28889</v>
      </c>
      <c r="D8558" t="s">
        <v>21</v>
      </c>
      <c r="E8558" t="s">
        <v>16</v>
      </c>
      <c r="F8558">
        <v>28262</v>
      </c>
      <c r="G8558">
        <v>35.340251000000002</v>
      </c>
      <c r="H8558">
        <v>-80.764957899999999</v>
      </c>
      <c r="I8558">
        <v>3</v>
      </c>
      <c r="J8558">
        <v>44</v>
      </c>
      <c r="K8558">
        <v>1</v>
      </c>
      <c r="L8558" t="s">
        <v>14703</v>
      </c>
    </row>
    <row r="8559" spans="1:12" x14ac:dyDescent="0.2">
      <c r="A8559" t="s">
        <v>28890</v>
      </c>
      <c r="B8559" t="s">
        <v>19803</v>
      </c>
      <c r="C8559" t="s">
        <v>28891</v>
      </c>
      <c r="D8559" t="s">
        <v>21</v>
      </c>
      <c r="E8559" t="s">
        <v>16</v>
      </c>
      <c r="F8559">
        <v>28226</v>
      </c>
      <c r="G8559">
        <v>35.090159</v>
      </c>
      <c r="H8559">
        <v>-80.858811000000003</v>
      </c>
      <c r="I8559">
        <v>4.5</v>
      </c>
      <c r="J8559">
        <v>167</v>
      </c>
      <c r="K8559">
        <v>1</v>
      </c>
      <c r="L8559" t="s">
        <v>28892</v>
      </c>
    </row>
    <row r="8560" spans="1:12" x14ac:dyDescent="0.2">
      <c r="A8560" t="s">
        <v>28893</v>
      </c>
      <c r="B8560" t="s">
        <v>28894</v>
      </c>
      <c r="C8560" t="s">
        <v>28895</v>
      </c>
      <c r="D8560" t="s">
        <v>15</v>
      </c>
      <c r="E8560" t="s">
        <v>16</v>
      </c>
      <c r="F8560">
        <v>28031</v>
      </c>
      <c r="G8560">
        <v>35.486324000000003</v>
      </c>
      <c r="H8560">
        <v>-80.876383000000004</v>
      </c>
      <c r="I8560">
        <v>4.5</v>
      </c>
      <c r="J8560">
        <v>7</v>
      </c>
      <c r="K8560">
        <v>1</v>
      </c>
      <c r="L8560" t="s">
        <v>28896</v>
      </c>
    </row>
    <row r="8561" spans="1:12" x14ac:dyDescent="0.2">
      <c r="A8561" t="s">
        <v>28897</v>
      </c>
      <c r="B8561" t="s">
        <v>28898</v>
      </c>
      <c r="C8561" t="s">
        <v>28899</v>
      </c>
      <c r="D8561" t="s">
        <v>21</v>
      </c>
      <c r="E8561" t="s">
        <v>16</v>
      </c>
      <c r="F8561">
        <v>28273</v>
      </c>
      <c r="G8561">
        <v>35.123504599999997</v>
      </c>
      <c r="H8561">
        <v>-80.946061999999998</v>
      </c>
      <c r="I8561">
        <v>5</v>
      </c>
      <c r="J8561">
        <v>6</v>
      </c>
      <c r="K8561">
        <v>1</v>
      </c>
      <c r="L8561" t="s">
        <v>13569</v>
      </c>
    </row>
    <row r="8562" spans="1:12" x14ac:dyDescent="0.2">
      <c r="A8562" t="s">
        <v>28900</v>
      </c>
      <c r="B8562" t="s">
        <v>28901</v>
      </c>
      <c r="C8562" t="s">
        <v>28902</v>
      </c>
      <c r="D8562" t="s">
        <v>135</v>
      </c>
      <c r="E8562" t="s">
        <v>16</v>
      </c>
      <c r="F8562">
        <v>28104</v>
      </c>
      <c r="G8562">
        <v>35.141248400000002</v>
      </c>
      <c r="H8562">
        <v>-80.624076200000005</v>
      </c>
      <c r="I8562">
        <v>5</v>
      </c>
      <c r="J8562">
        <v>6</v>
      </c>
      <c r="K8562">
        <v>1</v>
      </c>
      <c r="L8562" t="s">
        <v>28903</v>
      </c>
    </row>
    <row r="8563" spans="1:12" x14ac:dyDescent="0.2">
      <c r="A8563" t="s">
        <v>28904</v>
      </c>
      <c r="B8563" t="s">
        <v>28905</v>
      </c>
      <c r="C8563" t="s">
        <v>28906</v>
      </c>
      <c r="D8563" t="s">
        <v>456</v>
      </c>
      <c r="E8563" t="s">
        <v>16</v>
      </c>
      <c r="F8563">
        <v>28012</v>
      </c>
      <c r="G8563">
        <v>35.254160200000001</v>
      </c>
      <c r="H8563">
        <v>-81.026256599999996</v>
      </c>
      <c r="I8563">
        <v>3.5</v>
      </c>
      <c r="J8563">
        <v>10</v>
      </c>
      <c r="K8563">
        <v>1</v>
      </c>
      <c r="L8563" t="s">
        <v>28907</v>
      </c>
    </row>
    <row r="8564" spans="1:12" x14ac:dyDescent="0.2">
      <c r="A8564" t="s">
        <v>28908</v>
      </c>
      <c r="B8564" t="s">
        <v>28909</v>
      </c>
      <c r="C8564" t="s">
        <v>28910</v>
      </c>
      <c r="D8564" t="s">
        <v>21</v>
      </c>
      <c r="E8564" t="s">
        <v>16</v>
      </c>
      <c r="F8564">
        <v>28273</v>
      </c>
      <c r="G8564">
        <v>35.106069099999999</v>
      </c>
      <c r="H8564">
        <v>-80.877146800000006</v>
      </c>
      <c r="I8564">
        <v>3</v>
      </c>
      <c r="J8564">
        <v>17</v>
      </c>
      <c r="K8564">
        <v>1</v>
      </c>
      <c r="L8564" t="s">
        <v>28911</v>
      </c>
    </row>
    <row r="8565" spans="1:12" x14ac:dyDescent="0.2">
      <c r="A8565" t="e">
        <f>-pEhJjCWZoBvImhgsR_XKg</f>
        <v>#NAME?</v>
      </c>
      <c r="B8565" t="s">
        <v>28912</v>
      </c>
      <c r="C8565" t="s">
        <v>28913</v>
      </c>
      <c r="D8565" t="s">
        <v>21</v>
      </c>
      <c r="E8565" t="s">
        <v>16</v>
      </c>
      <c r="F8565">
        <v>28202</v>
      </c>
      <c r="G8565">
        <v>35.225232499999997</v>
      </c>
      <c r="H8565">
        <v>-80.843876699999996</v>
      </c>
      <c r="I8565">
        <v>1</v>
      </c>
      <c r="J8565">
        <v>3</v>
      </c>
      <c r="K8565">
        <v>1</v>
      </c>
      <c r="L8565" t="s">
        <v>2845</v>
      </c>
    </row>
    <row r="8566" spans="1:12" x14ac:dyDescent="0.2">
      <c r="A8566" t="s">
        <v>28914</v>
      </c>
      <c r="B8566" t="s">
        <v>4870</v>
      </c>
      <c r="C8566" t="s">
        <v>28915</v>
      </c>
      <c r="D8566" t="s">
        <v>21</v>
      </c>
      <c r="E8566" t="s">
        <v>16</v>
      </c>
      <c r="F8566">
        <v>28215</v>
      </c>
      <c r="G8566">
        <v>35.223890099999998</v>
      </c>
      <c r="H8566">
        <v>-80.724698500000002</v>
      </c>
      <c r="I8566">
        <v>1.5</v>
      </c>
      <c r="J8566">
        <v>3</v>
      </c>
      <c r="K8566">
        <v>1</v>
      </c>
      <c r="L8566" t="s">
        <v>4872</v>
      </c>
    </row>
    <row r="8567" spans="1:12" x14ac:dyDescent="0.2">
      <c r="A8567" t="s">
        <v>28916</v>
      </c>
      <c r="B8567" t="s">
        <v>25902</v>
      </c>
      <c r="C8567" t="s">
        <v>28917</v>
      </c>
      <c r="D8567" t="s">
        <v>30</v>
      </c>
      <c r="E8567" t="s">
        <v>16</v>
      </c>
      <c r="F8567">
        <v>28056</v>
      </c>
      <c r="G8567">
        <v>35.2584825</v>
      </c>
      <c r="H8567">
        <v>-81.111319899999998</v>
      </c>
      <c r="I8567">
        <v>3</v>
      </c>
      <c r="J8567">
        <v>13</v>
      </c>
      <c r="K8567">
        <v>1</v>
      </c>
      <c r="L8567" t="s">
        <v>28918</v>
      </c>
    </row>
    <row r="8568" spans="1:12" x14ac:dyDescent="0.2">
      <c r="A8568" t="s">
        <v>28919</v>
      </c>
      <c r="B8568" t="s">
        <v>28920</v>
      </c>
      <c r="C8568" t="s">
        <v>28921</v>
      </c>
      <c r="D8568" t="s">
        <v>601</v>
      </c>
      <c r="E8568" t="s">
        <v>16</v>
      </c>
      <c r="F8568">
        <v>28081</v>
      </c>
      <c r="G8568">
        <v>35.499952999999998</v>
      </c>
      <c r="H8568">
        <v>-80.631282400000003</v>
      </c>
      <c r="I8568">
        <v>3</v>
      </c>
      <c r="J8568">
        <v>5</v>
      </c>
      <c r="K8568">
        <v>1</v>
      </c>
      <c r="L8568" t="s">
        <v>6406</v>
      </c>
    </row>
    <row r="8569" spans="1:12" x14ac:dyDescent="0.2">
      <c r="A8569" t="s">
        <v>28922</v>
      </c>
      <c r="B8569" t="s">
        <v>25494</v>
      </c>
      <c r="C8569" t="s">
        <v>28923</v>
      </c>
      <c r="D8569" t="s">
        <v>21</v>
      </c>
      <c r="E8569" t="s">
        <v>16</v>
      </c>
      <c r="F8569">
        <v>28203</v>
      </c>
      <c r="G8569">
        <v>35.215805799999998</v>
      </c>
      <c r="H8569">
        <v>-80.8563343</v>
      </c>
      <c r="I8569">
        <v>3.5</v>
      </c>
      <c r="J8569">
        <v>5</v>
      </c>
      <c r="K8569">
        <v>0</v>
      </c>
      <c r="L8569" t="s">
        <v>28924</v>
      </c>
    </row>
    <row r="8570" spans="1:12" x14ac:dyDescent="0.2">
      <c r="A8570" t="s">
        <v>28925</v>
      </c>
      <c r="B8570" t="s">
        <v>4870</v>
      </c>
      <c r="C8570" t="s">
        <v>28926</v>
      </c>
      <c r="D8570" t="s">
        <v>21</v>
      </c>
      <c r="E8570" t="s">
        <v>16</v>
      </c>
      <c r="F8570">
        <v>28216</v>
      </c>
      <c r="G8570">
        <v>35.306415000000001</v>
      </c>
      <c r="H8570">
        <v>-80.851793999999998</v>
      </c>
      <c r="I8570">
        <v>3</v>
      </c>
      <c r="J8570">
        <v>3</v>
      </c>
      <c r="K8570">
        <v>1</v>
      </c>
      <c r="L8570" t="s">
        <v>28927</v>
      </c>
    </row>
    <row r="8571" spans="1:12" x14ac:dyDescent="0.2">
      <c r="A8571" t="s">
        <v>28928</v>
      </c>
      <c r="B8571" t="s">
        <v>28929</v>
      </c>
      <c r="C8571" t="s">
        <v>28930</v>
      </c>
      <c r="D8571" t="s">
        <v>21</v>
      </c>
      <c r="E8571" t="s">
        <v>16</v>
      </c>
      <c r="F8571">
        <v>28213</v>
      </c>
      <c r="G8571">
        <v>35.2684207</v>
      </c>
      <c r="H8571">
        <v>-80.767187300000003</v>
      </c>
      <c r="I8571">
        <v>4</v>
      </c>
      <c r="J8571">
        <v>4</v>
      </c>
      <c r="K8571">
        <v>1</v>
      </c>
      <c r="L8571" t="s">
        <v>2186</v>
      </c>
    </row>
    <row r="8572" spans="1:12" x14ac:dyDescent="0.2">
      <c r="A8572" t="s">
        <v>28931</v>
      </c>
      <c r="B8572" t="s">
        <v>28932</v>
      </c>
      <c r="D8572" t="s">
        <v>21</v>
      </c>
      <c r="E8572" t="s">
        <v>16</v>
      </c>
      <c r="F8572">
        <v>28207</v>
      </c>
      <c r="G8572">
        <v>35.195954</v>
      </c>
      <c r="H8572">
        <v>-80.827006999999995</v>
      </c>
      <c r="I8572">
        <v>3.5</v>
      </c>
      <c r="J8572">
        <v>3</v>
      </c>
      <c r="K8572">
        <v>0</v>
      </c>
      <c r="L8572" t="s">
        <v>4965</v>
      </c>
    </row>
    <row r="8573" spans="1:12" x14ac:dyDescent="0.2">
      <c r="A8573" t="s">
        <v>28933</v>
      </c>
      <c r="B8573" t="s">
        <v>28934</v>
      </c>
      <c r="C8573" t="s">
        <v>28935</v>
      </c>
      <c r="D8573" t="s">
        <v>21</v>
      </c>
      <c r="E8573" t="s">
        <v>16</v>
      </c>
      <c r="F8573">
        <v>28210</v>
      </c>
      <c r="G8573">
        <v>35.152437176500001</v>
      </c>
      <c r="H8573">
        <v>-80.8395179364</v>
      </c>
      <c r="I8573">
        <v>4</v>
      </c>
      <c r="J8573">
        <v>729</v>
      </c>
      <c r="K8573">
        <v>0</v>
      </c>
      <c r="L8573" t="s">
        <v>28936</v>
      </c>
    </row>
    <row r="8574" spans="1:12" x14ac:dyDescent="0.2">
      <c r="A8574" t="s">
        <v>28937</v>
      </c>
      <c r="B8574" t="s">
        <v>28938</v>
      </c>
      <c r="C8574" t="s">
        <v>28939</v>
      </c>
      <c r="D8574" t="s">
        <v>295</v>
      </c>
      <c r="E8574" t="s">
        <v>16</v>
      </c>
      <c r="F8574">
        <v>28213</v>
      </c>
      <c r="G8574">
        <v>35.084796500000003</v>
      </c>
      <c r="H8574">
        <v>-80.889634299999997</v>
      </c>
      <c r="I8574">
        <v>4.5</v>
      </c>
      <c r="J8574">
        <v>96</v>
      </c>
      <c r="K8574">
        <v>1</v>
      </c>
      <c r="L8574" t="s">
        <v>28940</v>
      </c>
    </row>
    <row r="8575" spans="1:12" x14ac:dyDescent="0.2">
      <c r="A8575" t="s">
        <v>28941</v>
      </c>
      <c r="B8575" t="s">
        <v>28942</v>
      </c>
      <c r="C8575" t="s">
        <v>28943</v>
      </c>
      <c r="D8575" t="s">
        <v>643</v>
      </c>
      <c r="E8575" t="s">
        <v>16</v>
      </c>
      <c r="F8575">
        <v>28079</v>
      </c>
      <c r="G8575">
        <v>35.102366400000001</v>
      </c>
      <c r="H8575">
        <v>-80.627011400000001</v>
      </c>
      <c r="I8575">
        <v>3.5</v>
      </c>
      <c r="J8575">
        <v>3</v>
      </c>
      <c r="K8575">
        <v>1</v>
      </c>
      <c r="L8575" t="s">
        <v>21639</v>
      </c>
    </row>
    <row r="8576" spans="1:12" x14ac:dyDescent="0.2">
      <c r="A8576" t="s">
        <v>28944</v>
      </c>
      <c r="B8576" t="s">
        <v>3006</v>
      </c>
      <c r="C8576" t="s">
        <v>3404</v>
      </c>
      <c r="D8576" t="s">
        <v>39</v>
      </c>
      <c r="E8576" t="s">
        <v>16</v>
      </c>
      <c r="F8576">
        <v>28027</v>
      </c>
      <c r="G8576">
        <v>35.4169962</v>
      </c>
      <c r="H8576">
        <v>-80.679221900000002</v>
      </c>
      <c r="I8576">
        <v>2</v>
      </c>
      <c r="J8576">
        <v>9</v>
      </c>
      <c r="K8576">
        <v>0</v>
      </c>
      <c r="L8576" t="s">
        <v>3008</v>
      </c>
    </row>
    <row r="8577" spans="1:12" x14ac:dyDescent="0.2">
      <c r="A8577" t="s">
        <v>28945</v>
      </c>
      <c r="B8577" t="s">
        <v>28946</v>
      </c>
      <c r="C8577" t="s">
        <v>391</v>
      </c>
      <c r="D8577" t="s">
        <v>21</v>
      </c>
      <c r="E8577" t="s">
        <v>16</v>
      </c>
      <c r="F8577">
        <v>28210</v>
      </c>
      <c r="G8577">
        <v>35.152231100000002</v>
      </c>
      <c r="H8577">
        <v>-80.831896799999996</v>
      </c>
      <c r="I8577">
        <v>3</v>
      </c>
      <c r="J8577">
        <v>5</v>
      </c>
      <c r="K8577">
        <v>1</v>
      </c>
      <c r="L8577" t="s">
        <v>28947</v>
      </c>
    </row>
    <row r="8578" spans="1:12" x14ac:dyDescent="0.2">
      <c r="A8578" t="s">
        <v>28948</v>
      </c>
      <c r="B8578" t="s">
        <v>28949</v>
      </c>
      <c r="C8578" t="s">
        <v>28950</v>
      </c>
      <c r="D8578" t="s">
        <v>21</v>
      </c>
      <c r="E8578" t="s">
        <v>16</v>
      </c>
      <c r="F8578">
        <v>28277</v>
      </c>
      <c r="G8578">
        <v>35.0795168</v>
      </c>
      <c r="H8578">
        <v>-80.828980799999997</v>
      </c>
      <c r="I8578">
        <v>4</v>
      </c>
      <c r="J8578">
        <v>184</v>
      </c>
      <c r="K8578">
        <v>1</v>
      </c>
      <c r="L8578" t="s">
        <v>28951</v>
      </c>
    </row>
    <row r="8579" spans="1:12" x14ac:dyDescent="0.2">
      <c r="A8579" t="s">
        <v>28952</v>
      </c>
      <c r="B8579" t="s">
        <v>28953</v>
      </c>
      <c r="C8579" t="s">
        <v>28954</v>
      </c>
      <c r="D8579" t="s">
        <v>21</v>
      </c>
      <c r="E8579" t="s">
        <v>16</v>
      </c>
      <c r="F8579">
        <v>28269</v>
      </c>
      <c r="G8579">
        <v>35.374473500000001</v>
      </c>
      <c r="H8579">
        <v>-80.787897400000006</v>
      </c>
      <c r="I8579">
        <v>4.5</v>
      </c>
      <c r="J8579">
        <v>49</v>
      </c>
      <c r="K8579">
        <v>1</v>
      </c>
      <c r="L8579" t="s">
        <v>28955</v>
      </c>
    </row>
    <row r="8580" spans="1:12" x14ac:dyDescent="0.2">
      <c r="A8580" t="s">
        <v>28956</v>
      </c>
      <c r="B8580" t="s">
        <v>28957</v>
      </c>
      <c r="C8580" t="s">
        <v>28958</v>
      </c>
      <c r="D8580" t="s">
        <v>21</v>
      </c>
      <c r="E8580" t="s">
        <v>16</v>
      </c>
      <c r="F8580">
        <v>28208</v>
      </c>
      <c r="G8580">
        <v>35.225577593600001</v>
      </c>
      <c r="H8580">
        <v>-80.897320087500006</v>
      </c>
      <c r="I8580">
        <v>3</v>
      </c>
      <c r="J8580">
        <v>4</v>
      </c>
      <c r="K8580">
        <v>1</v>
      </c>
      <c r="L8580" t="s">
        <v>28959</v>
      </c>
    </row>
    <row r="8581" spans="1:12" x14ac:dyDescent="0.2">
      <c r="A8581" t="s">
        <v>28960</v>
      </c>
      <c r="B8581" t="s">
        <v>24988</v>
      </c>
      <c r="C8581" t="s">
        <v>28961</v>
      </c>
      <c r="D8581" t="s">
        <v>21</v>
      </c>
      <c r="E8581" t="s">
        <v>16</v>
      </c>
      <c r="F8581">
        <v>28213</v>
      </c>
      <c r="G8581">
        <v>35.278441000000001</v>
      </c>
      <c r="H8581">
        <v>-80.766582</v>
      </c>
      <c r="I8581">
        <v>4.5</v>
      </c>
      <c r="J8581">
        <v>3</v>
      </c>
      <c r="K8581">
        <v>0</v>
      </c>
      <c r="L8581" t="s">
        <v>7734</v>
      </c>
    </row>
    <row r="8582" spans="1:12" x14ac:dyDescent="0.2">
      <c r="A8582" t="e">
        <f>-WjzGtp2xV6xHk6TF-J7Nw</f>
        <v>#NAME?</v>
      </c>
      <c r="B8582" t="s">
        <v>28962</v>
      </c>
      <c r="C8582" t="s">
        <v>4244</v>
      </c>
      <c r="D8582" t="s">
        <v>15</v>
      </c>
      <c r="E8582" t="s">
        <v>16</v>
      </c>
      <c r="F8582">
        <v>28031</v>
      </c>
      <c r="G8582">
        <v>35.486192000000003</v>
      </c>
      <c r="H8582">
        <v>-80.878145000000004</v>
      </c>
      <c r="I8582">
        <v>1</v>
      </c>
      <c r="J8582">
        <v>8</v>
      </c>
      <c r="K8582">
        <v>1</v>
      </c>
      <c r="L8582" t="s">
        <v>28963</v>
      </c>
    </row>
    <row r="8583" spans="1:12" x14ac:dyDescent="0.2">
      <c r="A8583" t="s">
        <v>28964</v>
      </c>
      <c r="B8583" t="s">
        <v>28965</v>
      </c>
      <c r="C8583" t="s">
        <v>28966</v>
      </c>
      <c r="D8583" t="s">
        <v>21</v>
      </c>
      <c r="E8583" t="s">
        <v>16</v>
      </c>
      <c r="F8583">
        <v>28202</v>
      </c>
      <c r="G8583">
        <v>35.226844</v>
      </c>
      <c r="H8583">
        <v>-80.845577399999996</v>
      </c>
      <c r="I8583">
        <v>2</v>
      </c>
      <c r="J8583">
        <v>4</v>
      </c>
      <c r="K8583">
        <v>1</v>
      </c>
      <c r="L8583" t="s">
        <v>28967</v>
      </c>
    </row>
    <row r="8584" spans="1:12" x14ac:dyDescent="0.2">
      <c r="A8584" t="s">
        <v>28968</v>
      </c>
      <c r="B8584" t="s">
        <v>28969</v>
      </c>
      <c r="C8584" t="s">
        <v>28970</v>
      </c>
      <c r="D8584" t="s">
        <v>21</v>
      </c>
      <c r="E8584" t="s">
        <v>16</v>
      </c>
      <c r="F8584">
        <v>28214</v>
      </c>
      <c r="G8584">
        <v>35.302207732100001</v>
      </c>
      <c r="H8584">
        <v>-80.987669440499999</v>
      </c>
      <c r="I8584">
        <v>3.5</v>
      </c>
      <c r="J8584">
        <v>3</v>
      </c>
      <c r="K8584">
        <v>0</v>
      </c>
      <c r="L8584" t="s">
        <v>28971</v>
      </c>
    </row>
    <row r="8585" spans="1:12" x14ac:dyDescent="0.2">
      <c r="A8585" t="s">
        <v>28972</v>
      </c>
      <c r="B8585" t="s">
        <v>28973</v>
      </c>
      <c r="C8585" t="s">
        <v>28974</v>
      </c>
      <c r="D8585" t="s">
        <v>21</v>
      </c>
      <c r="E8585" t="s">
        <v>16</v>
      </c>
      <c r="F8585">
        <v>28205</v>
      </c>
      <c r="G8585">
        <v>35.205674999999999</v>
      </c>
      <c r="H8585">
        <v>-80.793594999999996</v>
      </c>
      <c r="I8585">
        <v>4</v>
      </c>
      <c r="J8585">
        <v>5</v>
      </c>
      <c r="K8585">
        <v>1</v>
      </c>
      <c r="L8585" t="s">
        <v>28975</v>
      </c>
    </row>
    <row r="8586" spans="1:12" x14ac:dyDescent="0.2">
      <c r="A8586" t="s">
        <v>28976</v>
      </c>
      <c r="B8586" t="s">
        <v>2239</v>
      </c>
      <c r="C8586" t="s">
        <v>28977</v>
      </c>
      <c r="D8586" t="s">
        <v>21</v>
      </c>
      <c r="E8586" t="s">
        <v>16</v>
      </c>
      <c r="F8586">
        <v>28273</v>
      </c>
      <c r="G8586">
        <v>35.172133000000002</v>
      </c>
      <c r="H8586">
        <v>-80.961884999999995</v>
      </c>
      <c r="I8586">
        <v>3.5</v>
      </c>
      <c r="J8586">
        <v>15</v>
      </c>
      <c r="K8586">
        <v>1</v>
      </c>
      <c r="L8586" t="s">
        <v>15673</v>
      </c>
    </row>
    <row r="8587" spans="1:12" x14ac:dyDescent="0.2">
      <c r="A8587" t="s">
        <v>28978</v>
      </c>
      <c r="B8587" t="s">
        <v>28979</v>
      </c>
      <c r="C8587" t="s">
        <v>7740</v>
      </c>
      <c r="D8587" t="s">
        <v>21</v>
      </c>
      <c r="E8587" t="s">
        <v>16</v>
      </c>
      <c r="F8587">
        <v>28202</v>
      </c>
      <c r="G8587">
        <v>35.233922999999997</v>
      </c>
      <c r="H8587">
        <v>-80.850147100000001</v>
      </c>
      <c r="I8587">
        <v>2</v>
      </c>
      <c r="J8587">
        <v>8</v>
      </c>
      <c r="K8587">
        <v>1</v>
      </c>
      <c r="L8587" t="s">
        <v>4759</v>
      </c>
    </row>
    <row r="8588" spans="1:12" x14ac:dyDescent="0.2">
      <c r="A8588" t="s">
        <v>28980</v>
      </c>
      <c r="B8588" t="s">
        <v>28981</v>
      </c>
      <c r="C8588" t="s">
        <v>21060</v>
      </c>
      <c r="D8588" t="s">
        <v>21</v>
      </c>
      <c r="E8588" t="s">
        <v>16</v>
      </c>
      <c r="F8588">
        <v>28213</v>
      </c>
      <c r="G8588">
        <v>35.312179</v>
      </c>
      <c r="H8588">
        <v>-80.713576000000003</v>
      </c>
      <c r="I8588">
        <v>3.5</v>
      </c>
      <c r="J8588">
        <v>59</v>
      </c>
      <c r="K8588">
        <v>0</v>
      </c>
      <c r="L8588" t="s">
        <v>28982</v>
      </c>
    </row>
    <row r="8589" spans="1:12" x14ac:dyDescent="0.2">
      <c r="A8589" t="s">
        <v>28983</v>
      </c>
      <c r="B8589" t="s">
        <v>28984</v>
      </c>
      <c r="C8589" t="s">
        <v>2088</v>
      </c>
      <c r="D8589" t="s">
        <v>830</v>
      </c>
      <c r="E8589" t="s">
        <v>16</v>
      </c>
      <c r="F8589">
        <v>28034</v>
      </c>
      <c r="G8589">
        <v>35.315942900000003</v>
      </c>
      <c r="H8589">
        <v>-81.184998199999995</v>
      </c>
      <c r="I8589">
        <v>4.5</v>
      </c>
      <c r="J8589">
        <v>8</v>
      </c>
      <c r="K8589">
        <v>1</v>
      </c>
      <c r="L8589" t="s">
        <v>3224</v>
      </c>
    </row>
    <row r="8590" spans="1:12" x14ac:dyDescent="0.2">
      <c r="A8590" t="s">
        <v>28985</v>
      </c>
      <c r="B8590" t="s">
        <v>891</v>
      </c>
      <c r="C8590" t="s">
        <v>28986</v>
      </c>
      <c r="D8590" t="s">
        <v>135</v>
      </c>
      <c r="E8590" t="s">
        <v>16</v>
      </c>
      <c r="F8590">
        <v>28105</v>
      </c>
      <c r="G8590">
        <v>35.117839685200003</v>
      </c>
      <c r="H8590">
        <v>-80.696015059900006</v>
      </c>
      <c r="I8590">
        <v>2</v>
      </c>
      <c r="J8590">
        <v>20</v>
      </c>
      <c r="K8590">
        <v>1</v>
      </c>
      <c r="L8590" t="s">
        <v>28987</v>
      </c>
    </row>
    <row r="8591" spans="1:12" x14ac:dyDescent="0.2">
      <c r="A8591" t="s">
        <v>28988</v>
      </c>
      <c r="B8591" t="s">
        <v>28989</v>
      </c>
      <c r="D8591" t="s">
        <v>21</v>
      </c>
      <c r="E8591" t="s">
        <v>16</v>
      </c>
      <c r="F8591">
        <v>28201</v>
      </c>
      <c r="G8591">
        <v>35.229413899999997</v>
      </c>
      <c r="H8591">
        <v>-80.924734599999994</v>
      </c>
      <c r="I8591">
        <v>5</v>
      </c>
      <c r="J8591">
        <v>4</v>
      </c>
      <c r="K8591">
        <v>1</v>
      </c>
      <c r="L8591" t="s">
        <v>28990</v>
      </c>
    </row>
    <row r="8592" spans="1:12" x14ac:dyDescent="0.2">
      <c r="A8592" t="s">
        <v>28991</v>
      </c>
      <c r="B8592" t="s">
        <v>28992</v>
      </c>
      <c r="D8592" t="s">
        <v>21</v>
      </c>
      <c r="E8592" t="s">
        <v>16</v>
      </c>
      <c r="F8592">
        <v>28202</v>
      </c>
      <c r="G8592">
        <v>35.231402000000003</v>
      </c>
      <c r="H8592">
        <v>-80.845840999999993</v>
      </c>
      <c r="I8592">
        <v>3</v>
      </c>
      <c r="J8592">
        <v>4</v>
      </c>
      <c r="K8592">
        <v>1</v>
      </c>
      <c r="L8592" t="s">
        <v>28993</v>
      </c>
    </row>
    <row r="8593" spans="1:12" x14ac:dyDescent="0.2">
      <c r="A8593" t="s">
        <v>28994</v>
      </c>
      <c r="B8593" t="s">
        <v>28995</v>
      </c>
      <c r="C8593" t="s">
        <v>10405</v>
      </c>
      <c r="D8593" t="s">
        <v>942</v>
      </c>
      <c r="E8593" t="s">
        <v>16</v>
      </c>
      <c r="F8593">
        <v>28120</v>
      </c>
      <c r="G8593">
        <v>35.273210941899997</v>
      </c>
      <c r="H8593">
        <v>-81.015372313399993</v>
      </c>
      <c r="I8593">
        <v>3</v>
      </c>
      <c r="J8593">
        <v>177</v>
      </c>
      <c r="K8593">
        <v>1</v>
      </c>
      <c r="L8593" t="s">
        <v>28996</v>
      </c>
    </row>
    <row r="8594" spans="1:12" x14ac:dyDescent="0.2">
      <c r="A8594" t="s">
        <v>28997</v>
      </c>
      <c r="B8594" t="s">
        <v>1178</v>
      </c>
      <c r="C8594" t="s">
        <v>28998</v>
      </c>
      <c r="D8594" t="s">
        <v>30</v>
      </c>
      <c r="E8594" t="s">
        <v>16</v>
      </c>
      <c r="F8594">
        <v>28054</v>
      </c>
      <c r="G8594">
        <v>35.267023999999999</v>
      </c>
      <c r="H8594">
        <v>-81.149531999999994</v>
      </c>
      <c r="I8594">
        <v>4</v>
      </c>
      <c r="J8594">
        <v>4</v>
      </c>
      <c r="K8594">
        <v>1</v>
      </c>
      <c r="L8594" t="s">
        <v>1180</v>
      </c>
    </row>
    <row r="8595" spans="1:12" x14ac:dyDescent="0.2">
      <c r="A8595" t="s">
        <v>28999</v>
      </c>
      <c r="B8595" t="s">
        <v>29000</v>
      </c>
      <c r="C8595" t="s">
        <v>29001</v>
      </c>
      <c r="D8595" t="s">
        <v>21</v>
      </c>
      <c r="E8595" t="s">
        <v>16</v>
      </c>
      <c r="F8595">
        <v>28269</v>
      </c>
      <c r="G8595">
        <v>35.349013499999998</v>
      </c>
      <c r="H8595">
        <v>-80.843857400000005</v>
      </c>
      <c r="I8595">
        <v>4</v>
      </c>
      <c r="J8595">
        <v>3</v>
      </c>
      <c r="K8595">
        <v>0</v>
      </c>
      <c r="L8595" t="s">
        <v>11897</v>
      </c>
    </row>
    <row r="8596" spans="1:12" x14ac:dyDescent="0.2">
      <c r="A8596" t="s">
        <v>29002</v>
      </c>
      <c r="B8596" t="s">
        <v>29003</v>
      </c>
      <c r="C8596" t="s">
        <v>14223</v>
      </c>
      <c r="D8596" t="s">
        <v>21</v>
      </c>
      <c r="E8596" t="s">
        <v>16</v>
      </c>
      <c r="F8596">
        <v>28211</v>
      </c>
      <c r="G8596">
        <v>35.197197099999997</v>
      </c>
      <c r="H8596">
        <v>-80.799927100000005</v>
      </c>
      <c r="I8596">
        <v>2</v>
      </c>
      <c r="J8596">
        <v>4</v>
      </c>
      <c r="K8596">
        <v>1</v>
      </c>
      <c r="L8596" t="s">
        <v>13669</v>
      </c>
    </row>
    <row r="8597" spans="1:12" x14ac:dyDescent="0.2">
      <c r="A8597" t="s">
        <v>29004</v>
      </c>
      <c r="B8597" t="s">
        <v>29005</v>
      </c>
      <c r="C8597" t="s">
        <v>27010</v>
      </c>
      <c r="D8597" t="s">
        <v>21</v>
      </c>
      <c r="E8597" t="s">
        <v>16</v>
      </c>
      <c r="F8597">
        <v>28204</v>
      </c>
      <c r="G8597">
        <v>35.219053000000002</v>
      </c>
      <c r="H8597">
        <v>-80.829215099999999</v>
      </c>
      <c r="I8597">
        <v>3.5</v>
      </c>
      <c r="J8597">
        <v>8</v>
      </c>
      <c r="K8597">
        <v>1</v>
      </c>
      <c r="L8597" t="s">
        <v>29006</v>
      </c>
    </row>
    <row r="8598" spans="1:12" x14ac:dyDescent="0.2">
      <c r="A8598" t="s">
        <v>29007</v>
      </c>
      <c r="B8598" t="s">
        <v>29008</v>
      </c>
      <c r="C8598" t="s">
        <v>29009</v>
      </c>
      <c r="D8598" t="s">
        <v>29010</v>
      </c>
      <c r="E8598" t="s">
        <v>16</v>
      </c>
      <c r="F8598">
        <v>28079</v>
      </c>
      <c r="G8598">
        <v>35.084915876099998</v>
      </c>
      <c r="H8598">
        <v>-80.634408881400006</v>
      </c>
      <c r="I8598">
        <v>2</v>
      </c>
      <c r="J8598">
        <v>6</v>
      </c>
      <c r="K8598">
        <v>0</v>
      </c>
      <c r="L8598" t="s">
        <v>29011</v>
      </c>
    </row>
    <row r="8599" spans="1:12" x14ac:dyDescent="0.2">
      <c r="A8599" t="s">
        <v>29012</v>
      </c>
      <c r="B8599" t="s">
        <v>1810</v>
      </c>
      <c r="C8599" t="s">
        <v>29013</v>
      </c>
      <c r="D8599" t="s">
        <v>4275</v>
      </c>
      <c r="E8599" t="s">
        <v>16</v>
      </c>
      <c r="F8599">
        <v>28104</v>
      </c>
      <c r="G8599">
        <v>35.000299979600001</v>
      </c>
      <c r="H8599">
        <v>-80.697152870300002</v>
      </c>
      <c r="I8599">
        <v>4.5</v>
      </c>
      <c r="J8599">
        <v>5</v>
      </c>
      <c r="K8599">
        <v>0</v>
      </c>
      <c r="L8599" t="s">
        <v>1436</v>
      </c>
    </row>
    <row r="8600" spans="1:12" x14ac:dyDescent="0.2">
      <c r="A8600" t="s">
        <v>29014</v>
      </c>
      <c r="B8600" t="s">
        <v>29015</v>
      </c>
      <c r="C8600" t="s">
        <v>29016</v>
      </c>
      <c r="D8600" t="s">
        <v>21</v>
      </c>
      <c r="E8600" t="s">
        <v>16</v>
      </c>
      <c r="F8600">
        <v>28277</v>
      </c>
      <c r="G8600">
        <v>35.0535554</v>
      </c>
      <c r="H8600">
        <v>-80.851698099999993</v>
      </c>
      <c r="I8600">
        <v>4</v>
      </c>
      <c r="J8600">
        <v>49</v>
      </c>
      <c r="K8600">
        <v>1</v>
      </c>
      <c r="L8600" t="s">
        <v>5307</v>
      </c>
    </row>
    <row r="8601" spans="1:12" x14ac:dyDescent="0.2">
      <c r="A8601" t="s">
        <v>29017</v>
      </c>
      <c r="B8601" t="s">
        <v>29018</v>
      </c>
      <c r="C8601" t="s">
        <v>2443</v>
      </c>
      <c r="D8601" t="s">
        <v>21</v>
      </c>
      <c r="E8601" t="s">
        <v>16</v>
      </c>
      <c r="F8601">
        <v>28203</v>
      </c>
      <c r="G8601">
        <v>35.200648299999997</v>
      </c>
      <c r="H8601">
        <v>-80.868868800000001</v>
      </c>
      <c r="I8601">
        <v>5</v>
      </c>
      <c r="J8601">
        <v>65</v>
      </c>
      <c r="K8601">
        <v>1</v>
      </c>
      <c r="L8601" t="s">
        <v>12559</v>
      </c>
    </row>
    <row r="8602" spans="1:12" x14ac:dyDescent="0.2">
      <c r="A8602" t="s">
        <v>29019</v>
      </c>
      <c r="B8602" t="s">
        <v>21944</v>
      </c>
      <c r="C8602" t="s">
        <v>5355</v>
      </c>
      <c r="D8602" t="s">
        <v>21</v>
      </c>
      <c r="E8602" t="s">
        <v>16</v>
      </c>
      <c r="F8602">
        <v>28262</v>
      </c>
      <c r="G8602">
        <v>35.296577453600001</v>
      </c>
      <c r="H8602">
        <v>-80.757003784199995</v>
      </c>
      <c r="I8602">
        <v>4</v>
      </c>
      <c r="J8602">
        <v>102</v>
      </c>
      <c r="K8602">
        <v>1</v>
      </c>
      <c r="L8602" t="s">
        <v>1048</v>
      </c>
    </row>
    <row r="8603" spans="1:12" x14ac:dyDescent="0.2">
      <c r="A8603" t="s">
        <v>29020</v>
      </c>
      <c r="B8603" t="s">
        <v>29021</v>
      </c>
      <c r="C8603" t="s">
        <v>19434</v>
      </c>
      <c r="D8603" t="s">
        <v>21</v>
      </c>
      <c r="E8603" t="s">
        <v>16</v>
      </c>
      <c r="F8603">
        <v>28277</v>
      </c>
      <c r="G8603">
        <v>35.053652514900001</v>
      </c>
      <c r="H8603">
        <v>-80.812149677700006</v>
      </c>
      <c r="I8603">
        <v>3.5</v>
      </c>
      <c r="J8603">
        <v>246</v>
      </c>
      <c r="K8603">
        <v>1</v>
      </c>
      <c r="L8603" t="s">
        <v>29022</v>
      </c>
    </row>
    <row r="8604" spans="1:12" x14ac:dyDescent="0.2">
      <c r="A8604" t="s">
        <v>29023</v>
      </c>
      <c r="B8604" t="s">
        <v>29024</v>
      </c>
      <c r="C8604" t="s">
        <v>29025</v>
      </c>
      <c r="D8604" t="s">
        <v>239</v>
      </c>
      <c r="E8604" t="s">
        <v>16</v>
      </c>
      <c r="F8604">
        <v>28173</v>
      </c>
      <c r="G8604">
        <v>34.925327500000002</v>
      </c>
      <c r="H8604">
        <v>-80.742973300000003</v>
      </c>
      <c r="I8604">
        <v>4</v>
      </c>
      <c r="J8604">
        <v>49</v>
      </c>
      <c r="K8604">
        <v>1</v>
      </c>
      <c r="L8604" t="s">
        <v>10838</v>
      </c>
    </row>
    <row r="8605" spans="1:12" x14ac:dyDescent="0.2">
      <c r="A8605" t="s">
        <v>29026</v>
      </c>
      <c r="B8605" t="s">
        <v>13789</v>
      </c>
      <c r="C8605" t="s">
        <v>29027</v>
      </c>
      <c r="D8605" t="s">
        <v>135</v>
      </c>
      <c r="E8605" t="s">
        <v>16</v>
      </c>
      <c r="F8605">
        <v>28105</v>
      </c>
      <c r="G8605">
        <v>35.130389000000001</v>
      </c>
      <c r="H8605">
        <v>-80.700489700000006</v>
      </c>
      <c r="I8605">
        <v>3</v>
      </c>
      <c r="J8605">
        <v>5</v>
      </c>
      <c r="K8605">
        <v>1</v>
      </c>
      <c r="L8605" t="s">
        <v>1394</v>
      </c>
    </row>
    <row r="8606" spans="1:12" x14ac:dyDescent="0.2">
      <c r="A8606" t="s">
        <v>29028</v>
      </c>
      <c r="B8606" t="s">
        <v>29029</v>
      </c>
      <c r="C8606" t="s">
        <v>29030</v>
      </c>
      <c r="D8606" t="s">
        <v>21</v>
      </c>
      <c r="E8606" t="s">
        <v>16</v>
      </c>
      <c r="F8606">
        <v>28227</v>
      </c>
      <c r="G8606">
        <v>35.208702000000002</v>
      </c>
      <c r="H8606">
        <v>-80.674530000000004</v>
      </c>
      <c r="I8606">
        <v>4</v>
      </c>
      <c r="J8606">
        <v>3</v>
      </c>
      <c r="K8606">
        <v>1</v>
      </c>
      <c r="L8606" t="s">
        <v>457</v>
      </c>
    </row>
    <row r="8607" spans="1:12" x14ac:dyDescent="0.2">
      <c r="A8607" t="s">
        <v>29031</v>
      </c>
      <c r="B8607" t="s">
        <v>29032</v>
      </c>
      <c r="C8607" t="s">
        <v>29033</v>
      </c>
      <c r="D8607" t="s">
        <v>21</v>
      </c>
      <c r="E8607" t="s">
        <v>16</v>
      </c>
      <c r="F8607">
        <v>28208</v>
      </c>
      <c r="G8607">
        <v>35.2391401</v>
      </c>
      <c r="H8607">
        <v>-80.875461400000006</v>
      </c>
      <c r="I8607">
        <v>5</v>
      </c>
      <c r="J8607">
        <v>43</v>
      </c>
      <c r="K8607">
        <v>1</v>
      </c>
      <c r="L8607" t="s">
        <v>29034</v>
      </c>
    </row>
    <row r="8608" spans="1:12" x14ac:dyDescent="0.2">
      <c r="A8608" t="s">
        <v>29035</v>
      </c>
      <c r="B8608" t="s">
        <v>9956</v>
      </c>
      <c r="C8608" t="s">
        <v>29036</v>
      </c>
      <c r="D8608" t="s">
        <v>135</v>
      </c>
      <c r="E8608" t="s">
        <v>16</v>
      </c>
      <c r="F8608">
        <v>28105</v>
      </c>
      <c r="G8608">
        <v>35.120079699999998</v>
      </c>
      <c r="H8608">
        <v>-80.719492700000004</v>
      </c>
      <c r="I8608">
        <v>4.5</v>
      </c>
      <c r="J8608">
        <v>19</v>
      </c>
      <c r="K8608">
        <v>1</v>
      </c>
      <c r="L8608" t="s">
        <v>29037</v>
      </c>
    </row>
    <row r="8609" spans="1:12" x14ac:dyDescent="0.2">
      <c r="A8609" t="s">
        <v>29038</v>
      </c>
      <c r="B8609" t="s">
        <v>29039</v>
      </c>
      <c r="C8609" t="s">
        <v>29040</v>
      </c>
      <c r="D8609" t="s">
        <v>21</v>
      </c>
      <c r="E8609" t="s">
        <v>16</v>
      </c>
      <c r="F8609">
        <v>28205</v>
      </c>
      <c r="G8609">
        <v>35.220295800000002</v>
      </c>
      <c r="H8609">
        <v>-80.812989799999997</v>
      </c>
      <c r="I8609">
        <v>3</v>
      </c>
      <c r="J8609">
        <v>11</v>
      </c>
      <c r="K8609">
        <v>0</v>
      </c>
      <c r="L8609" t="s">
        <v>29041</v>
      </c>
    </row>
    <row r="8610" spans="1:12" x14ac:dyDescent="0.2">
      <c r="A8610" t="s">
        <v>29042</v>
      </c>
      <c r="B8610" t="s">
        <v>29043</v>
      </c>
      <c r="C8610" t="s">
        <v>8141</v>
      </c>
      <c r="D8610" t="s">
        <v>4949</v>
      </c>
      <c r="E8610" t="s">
        <v>16</v>
      </c>
      <c r="F8610">
        <v>28098</v>
      </c>
      <c r="G8610">
        <v>35.267318725599999</v>
      </c>
      <c r="H8610">
        <v>-81.1005859375</v>
      </c>
      <c r="I8610">
        <v>3.5</v>
      </c>
      <c r="J8610">
        <v>10</v>
      </c>
      <c r="K8610">
        <v>0</v>
      </c>
      <c r="L8610" t="s">
        <v>29044</v>
      </c>
    </row>
    <row r="8611" spans="1:12" x14ac:dyDescent="0.2">
      <c r="A8611" t="s">
        <v>29045</v>
      </c>
      <c r="B8611" t="s">
        <v>29046</v>
      </c>
      <c r="C8611" t="s">
        <v>29047</v>
      </c>
      <c r="D8611" t="s">
        <v>21</v>
      </c>
      <c r="E8611" t="s">
        <v>16</v>
      </c>
      <c r="F8611">
        <v>28203</v>
      </c>
      <c r="G8611">
        <v>35.210369</v>
      </c>
      <c r="H8611">
        <v>-80.858943999999994</v>
      </c>
      <c r="I8611">
        <v>5</v>
      </c>
      <c r="J8611">
        <v>33</v>
      </c>
      <c r="K8611">
        <v>1</v>
      </c>
      <c r="L8611" t="s">
        <v>17875</v>
      </c>
    </row>
    <row r="8612" spans="1:12" x14ac:dyDescent="0.2">
      <c r="A8612" t="s">
        <v>29048</v>
      </c>
      <c r="B8612" t="s">
        <v>29049</v>
      </c>
      <c r="C8612" t="s">
        <v>29050</v>
      </c>
      <c r="D8612" t="s">
        <v>359</v>
      </c>
      <c r="E8612" t="s">
        <v>16</v>
      </c>
      <c r="F8612">
        <v>28036</v>
      </c>
      <c r="G8612">
        <v>35.498351330299997</v>
      </c>
      <c r="H8612">
        <v>-80.848979044999993</v>
      </c>
      <c r="I8612">
        <v>4</v>
      </c>
      <c r="J8612">
        <v>138</v>
      </c>
      <c r="K8612">
        <v>1</v>
      </c>
      <c r="L8612" t="s">
        <v>29051</v>
      </c>
    </row>
    <row r="8613" spans="1:12" x14ac:dyDescent="0.2">
      <c r="A8613" t="s">
        <v>29052</v>
      </c>
      <c r="B8613" t="s">
        <v>29053</v>
      </c>
      <c r="C8613" t="s">
        <v>29054</v>
      </c>
      <c r="D8613" t="s">
        <v>21</v>
      </c>
      <c r="E8613" t="s">
        <v>16</v>
      </c>
      <c r="F8613">
        <v>28202</v>
      </c>
      <c r="G8613">
        <v>35.225973400000001</v>
      </c>
      <c r="H8613">
        <v>-80.848028200000002</v>
      </c>
      <c r="I8613">
        <v>5</v>
      </c>
      <c r="J8613">
        <v>5</v>
      </c>
      <c r="K8613">
        <v>1</v>
      </c>
      <c r="L8613" t="s">
        <v>29055</v>
      </c>
    </row>
    <row r="8614" spans="1:12" x14ac:dyDescent="0.2">
      <c r="A8614" t="s">
        <v>29056</v>
      </c>
      <c r="B8614" t="s">
        <v>20677</v>
      </c>
      <c r="C8614" t="s">
        <v>28030</v>
      </c>
      <c r="D8614" t="s">
        <v>21</v>
      </c>
      <c r="E8614" t="s">
        <v>16</v>
      </c>
      <c r="F8614">
        <v>28213</v>
      </c>
      <c r="G8614">
        <v>35.311141900000003</v>
      </c>
      <c r="H8614">
        <v>-80.715978000000007</v>
      </c>
      <c r="I8614">
        <v>3</v>
      </c>
      <c r="J8614">
        <v>3</v>
      </c>
      <c r="K8614">
        <v>0</v>
      </c>
      <c r="L8614" t="s">
        <v>20679</v>
      </c>
    </row>
    <row r="8615" spans="1:12" x14ac:dyDescent="0.2">
      <c r="A8615" t="s">
        <v>29057</v>
      </c>
      <c r="B8615" t="s">
        <v>29058</v>
      </c>
      <c r="C8615" t="s">
        <v>29059</v>
      </c>
      <c r="D8615" t="s">
        <v>21</v>
      </c>
      <c r="E8615" t="s">
        <v>16</v>
      </c>
      <c r="F8615">
        <v>28202</v>
      </c>
      <c r="G8615">
        <v>35.217224600000002</v>
      </c>
      <c r="H8615">
        <v>-80.840582600000005</v>
      </c>
      <c r="I8615">
        <v>4</v>
      </c>
      <c r="J8615">
        <v>11</v>
      </c>
      <c r="K8615">
        <v>1</v>
      </c>
      <c r="L8615" t="s">
        <v>29060</v>
      </c>
    </row>
    <row r="8616" spans="1:12" x14ac:dyDescent="0.2">
      <c r="A8616" t="s">
        <v>29061</v>
      </c>
      <c r="B8616" t="s">
        <v>9484</v>
      </c>
      <c r="C8616" t="s">
        <v>9151</v>
      </c>
      <c r="D8616" t="s">
        <v>588</v>
      </c>
      <c r="E8616" t="s">
        <v>16</v>
      </c>
      <c r="F8616">
        <v>28110</v>
      </c>
      <c r="G8616">
        <v>35.003830200000003</v>
      </c>
      <c r="H8616">
        <v>-80.558948799999996</v>
      </c>
      <c r="I8616">
        <v>2.5</v>
      </c>
      <c r="J8616">
        <v>3</v>
      </c>
      <c r="K8616">
        <v>1</v>
      </c>
      <c r="L8616" t="s">
        <v>287</v>
      </c>
    </row>
    <row r="8617" spans="1:12" x14ac:dyDescent="0.2">
      <c r="A8617" t="s">
        <v>29062</v>
      </c>
      <c r="B8617" t="s">
        <v>29063</v>
      </c>
      <c r="C8617" t="s">
        <v>29064</v>
      </c>
      <c r="D8617" t="s">
        <v>21</v>
      </c>
      <c r="E8617" t="s">
        <v>16</v>
      </c>
      <c r="F8617">
        <v>28262</v>
      </c>
      <c r="G8617">
        <v>35.314797200000001</v>
      </c>
      <c r="H8617">
        <v>-80.727136999999999</v>
      </c>
      <c r="I8617">
        <v>2.5</v>
      </c>
      <c r="J8617">
        <v>3</v>
      </c>
      <c r="K8617">
        <v>1</v>
      </c>
      <c r="L8617" t="s">
        <v>1041</v>
      </c>
    </row>
    <row r="8618" spans="1:12" x14ac:dyDescent="0.2">
      <c r="A8618" t="s">
        <v>29065</v>
      </c>
      <c r="B8618" t="s">
        <v>29066</v>
      </c>
      <c r="C8618" t="s">
        <v>29067</v>
      </c>
      <c r="D8618" t="s">
        <v>135</v>
      </c>
      <c r="E8618" t="s">
        <v>16</v>
      </c>
      <c r="F8618">
        <v>28105</v>
      </c>
      <c r="G8618">
        <v>35.117195000000002</v>
      </c>
      <c r="H8618">
        <v>-80.713058000000004</v>
      </c>
      <c r="I8618">
        <v>4</v>
      </c>
      <c r="J8618">
        <v>18</v>
      </c>
      <c r="K8618">
        <v>1</v>
      </c>
      <c r="L8618" t="s">
        <v>29068</v>
      </c>
    </row>
    <row r="8619" spans="1:12" x14ac:dyDescent="0.2">
      <c r="A8619" t="s">
        <v>29069</v>
      </c>
      <c r="B8619" t="s">
        <v>29070</v>
      </c>
      <c r="C8619" t="s">
        <v>1831</v>
      </c>
      <c r="D8619" t="s">
        <v>21</v>
      </c>
      <c r="E8619" t="s">
        <v>16</v>
      </c>
      <c r="F8619">
        <v>28204</v>
      </c>
      <c r="G8619">
        <v>35.2094947</v>
      </c>
      <c r="H8619">
        <v>-80.835512499999993</v>
      </c>
      <c r="I8619">
        <v>3.5</v>
      </c>
      <c r="J8619">
        <v>5</v>
      </c>
      <c r="K8619">
        <v>0</v>
      </c>
      <c r="L8619" t="s">
        <v>176</v>
      </c>
    </row>
    <row r="8620" spans="1:12" x14ac:dyDescent="0.2">
      <c r="A8620" t="s">
        <v>29071</v>
      </c>
      <c r="B8620" t="s">
        <v>29072</v>
      </c>
      <c r="C8620" t="s">
        <v>29073</v>
      </c>
      <c r="D8620" t="s">
        <v>21</v>
      </c>
      <c r="E8620" t="s">
        <v>16</v>
      </c>
      <c r="F8620">
        <v>28210</v>
      </c>
      <c r="G8620">
        <v>35.094650000000001</v>
      </c>
      <c r="H8620">
        <v>-80.868235999999996</v>
      </c>
      <c r="I8620">
        <v>5</v>
      </c>
      <c r="J8620">
        <v>13</v>
      </c>
      <c r="K8620">
        <v>1</v>
      </c>
      <c r="L8620" t="s">
        <v>18131</v>
      </c>
    </row>
    <row r="8621" spans="1:12" x14ac:dyDescent="0.2">
      <c r="A8621" t="s">
        <v>29074</v>
      </c>
      <c r="B8621" t="s">
        <v>11338</v>
      </c>
      <c r="C8621" t="s">
        <v>29075</v>
      </c>
      <c r="D8621" t="s">
        <v>39</v>
      </c>
      <c r="E8621" t="s">
        <v>16</v>
      </c>
      <c r="F8621">
        <v>28027</v>
      </c>
      <c r="G8621">
        <v>35.372222977100002</v>
      </c>
      <c r="H8621">
        <v>-80.718030559900001</v>
      </c>
      <c r="I8621">
        <v>4.5</v>
      </c>
      <c r="J8621">
        <v>3</v>
      </c>
      <c r="K8621">
        <v>1</v>
      </c>
      <c r="L8621" t="s">
        <v>29076</v>
      </c>
    </row>
    <row r="8622" spans="1:12" x14ac:dyDescent="0.2">
      <c r="A8622" t="s">
        <v>29077</v>
      </c>
      <c r="B8622" t="s">
        <v>27226</v>
      </c>
      <c r="C8622" t="s">
        <v>29078</v>
      </c>
      <c r="D8622" t="s">
        <v>21</v>
      </c>
      <c r="E8622" t="s">
        <v>16</v>
      </c>
      <c r="F8622">
        <v>28205</v>
      </c>
      <c r="G8622">
        <v>35.218230200000001</v>
      </c>
      <c r="H8622">
        <v>-80.795794799999996</v>
      </c>
      <c r="I8622">
        <v>4.5</v>
      </c>
      <c r="J8622">
        <v>17</v>
      </c>
      <c r="K8622">
        <v>1</v>
      </c>
      <c r="L8622" t="s">
        <v>29079</v>
      </c>
    </row>
    <row r="8623" spans="1:12" x14ac:dyDescent="0.2">
      <c r="A8623" t="s">
        <v>29080</v>
      </c>
      <c r="B8623" t="s">
        <v>29081</v>
      </c>
      <c r="C8623" t="s">
        <v>29082</v>
      </c>
      <c r="D8623" t="s">
        <v>21</v>
      </c>
      <c r="E8623" t="s">
        <v>16</v>
      </c>
      <c r="F8623">
        <v>28217</v>
      </c>
      <c r="G8623">
        <v>35.180619399999998</v>
      </c>
      <c r="H8623">
        <v>-80.879935500000002</v>
      </c>
      <c r="I8623">
        <v>2.5</v>
      </c>
      <c r="J8623">
        <v>8</v>
      </c>
      <c r="K8623">
        <v>0</v>
      </c>
      <c r="L8623" t="s">
        <v>515</v>
      </c>
    </row>
    <row r="8624" spans="1:12" x14ac:dyDescent="0.2">
      <c r="A8624" t="s">
        <v>29083</v>
      </c>
      <c r="B8624" t="s">
        <v>1093</v>
      </c>
      <c r="C8624" t="s">
        <v>29084</v>
      </c>
      <c r="D8624" t="s">
        <v>1452</v>
      </c>
      <c r="E8624" t="s">
        <v>16</v>
      </c>
      <c r="F8624">
        <v>28164</v>
      </c>
      <c r="G8624">
        <v>35.353578400000004</v>
      </c>
      <c r="H8624">
        <v>-81.089861999999997</v>
      </c>
      <c r="I8624">
        <v>1.5</v>
      </c>
      <c r="J8624">
        <v>3</v>
      </c>
      <c r="K8624">
        <v>1</v>
      </c>
      <c r="L8624" t="s">
        <v>4263</v>
      </c>
    </row>
    <row r="8625" spans="1:12" x14ac:dyDescent="0.2">
      <c r="A8625" t="s">
        <v>29085</v>
      </c>
      <c r="B8625" t="s">
        <v>7803</v>
      </c>
      <c r="C8625" t="s">
        <v>29086</v>
      </c>
      <c r="D8625" t="s">
        <v>21</v>
      </c>
      <c r="E8625" t="s">
        <v>16</v>
      </c>
      <c r="F8625">
        <v>28217</v>
      </c>
      <c r="G8625">
        <v>35.164515000000002</v>
      </c>
      <c r="H8625">
        <v>-80.892966000000001</v>
      </c>
      <c r="I8625">
        <v>2.5</v>
      </c>
      <c r="J8625">
        <v>18</v>
      </c>
      <c r="K8625">
        <v>1</v>
      </c>
      <c r="L8625" t="s">
        <v>2652</v>
      </c>
    </row>
    <row r="8626" spans="1:12" x14ac:dyDescent="0.2">
      <c r="A8626" t="s">
        <v>29087</v>
      </c>
      <c r="B8626" t="s">
        <v>29088</v>
      </c>
      <c r="C8626" t="s">
        <v>29089</v>
      </c>
      <c r="D8626" t="s">
        <v>2611</v>
      </c>
      <c r="E8626" t="s">
        <v>16</v>
      </c>
      <c r="F8626">
        <v>28117</v>
      </c>
      <c r="G8626">
        <v>35.549067700000002</v>
      </c>
      <c r="H8626">
        <v>-80.854179000000002</v>
      </c>
      <c r="I8626">
        <v>2.5</v>
      </c>
      <c r="J8626">
        <v>35</v>
      </c>
      <c r="K8626">
        <v>1</v>
      </c>
      <c r="L8626" t="s">
        <v>29090</v>
      </c>
    </row>
    <row r="8627" spans="1:12" x14ac:dyDescent="0.2">
      <c r="A8627" t="s">
        <v>29091</v>
      </c>
      <c r="B8627" t="s">
        <v>29092</v>
      </c>
      <c r="C8627" t="s">
        <v>29093</v>
      </c>
      <c r="D8627" t="s">
        <v>697</v>
      </c>
      <c r="E8627" t="s">
        <v>16</v>
      </c>
      <c r="F8627">
        <v>28037</v>
      </c>
      <c r="G8627">
        <v>35.476814599999997</v>
      </c>
      <c r="H8627">
        <v>-80.994118799999995</v>
      </c>
      <c r="I8627">
        <v>5</v>
      </c>
      <c r="J8627">
        <v>6</v>
      </c>
      <c r="K8627">
        <v>1</v>
      </c>
      <c r="L8627" t="s">
        <v>29094</v>
      </c>
    </row>
    <row r="8628" spans="1:12" x14ac:dyDescent="0.2">
      <c r="A8628" t="s">
        <v>29095</v>
      </c>
      <c r="B8628" t="s">
        <v>18709</v>
      </c>
      <c r="C8628" t="s">
        <v>29096</v>
      </c>
      <c r="D8628" t="s">
        <v>30</v>
      </c>
      <c r="E8628" t="s">
        <v>16</v>
      </c>
      <c r="F8628">
        <v>28056</v>
      </c>
      <c r="G8628">
        <v>35.261698558600003</v>
      </c>
      <c r="H8628">
        <v>-81.129845460699997</v>
      </c>
      <c r="I8628">
        <v>3.5</v>
      </c>
      <c r="J8628">
        <v>5</v>
      </c>
      <c r="K8628">
        <v>0</v>
      </c>
      <c r="L8628" t="s">
        <v>29097</v>
      </c>
    </row>
    <row r="8629" spans="1:12" x14ac:dyDescent="0.2">
      <c r="A8629" t="s">
        <v>29098</v>
      </c>
      <c r="B8629" t="s">
        <v>29099</v>
      </c>
      <c r="C8629" t="s">
        <v>29100</v>
      </c>
      <c r="D8629" t="s">
        <v>30</v>
      </c>
      <c r="E8629" t="s">
        <v>16</v>
      </c>
      <c r="F8629">
        <v>28054</v>
      </c>
      <c r="G8629">
        <v>35.225334099999998</v>
      </c>
      <c r="H8629">
        <v>-81.132709800000001</v>
      </c>
      <c r="I8629">
        <v>4</v>
      </c>
      <c r="J8629">
        <v>78</v>
      </c>
      <c r="K8629">
        <v>1</v>
      </c>
      <c r="L8629" t="s">
        <v>29101</v>
      </c>
    </row>
    <row r="8630" spans="1:12" x14ac:dyDescent="0.2">
      <c r="A8630" t="s">
        <v>29102</v>
      </c>
      <c r="B8630" t="s">
        <v>29103</v>
      </c>
      <c r="C8630" t="s">
        <v>16054</v>
      </c>
      <c r="D8630" t="s">
        <v>21</v>
      </c>
      <c r="E8630" t="s">
        <v>16</v>
      </c>
      <c r="F8630">
        <v>28203</v>
      </c>
      <c r="G8630">
        <v>35.209245600000003</v>
      </c>
      <c r="H8630">
        <v>-80.860701300000002</v>
      </c>
      <c r="I8630">
        <v>3</v>
      </c>
      <c r="J8630">
        <v>8</v>
      </c>
      <c r="K8630">
        <v>0</v>
      </c>
      <c r="L8630" t="s">
        <v>29104</v>
      </c>
    </row>
    <row r="8631" spans="1:12" x14ac:dyDescent="0.2">
      <c r="A8631" t="s">
        <v>29105</v>
      </c>
      <c r="B8631" t="s">
        <v>29106</v>
      </c>
      <c r="C8631" t="s">
        <v>904</v>
      </c>
      <c r="D8631" t="s">
        <v>21</v>
      </c>
      <c r="E8631" t="s">
        <v>16</v>
      </c>
      <c r="F8631">
        <v>28215</v>
      </c>
      <c r="G8631">
        <v>35.249514095999999</v>
      </c>
      <c r="H8631">
        <v>-80.779848968300001</v>
      </c>
      <c r="I8631">
        <v>5</v>
      </c>
      <c r="J8631">
        <v>4</v>
      </c>
      <c r="K8631">
        <v>0</v>
      </c>
      <c r="L8631" t="s">
        <v>5827</v>
      </c>
    </row>
    <row r="8632" spans="1:12" x14ac:dyDescent="0.2">
      <c r="A8632" t="s">
        <v>29107</v>
      </c>
      <c r="B8632" t="s">
        <v>891</v>
      </c>
      <c r="C8632" t="s">
        <v>29108</v>
      </c>
      <c r="D8632" t="s">
        <v>21</v>
      </c>
      <c r="E8632" t="s">
        <v>16</v>
      </c>
      <c r="F8632">
        <v>28269</v>
      </c>
      <c r="G8632">
        <v>35.333745499999999</v>
      </c>
      <c r="H8632">
        <v>-80.795145700000006</v>
      </c>
      <c r="I8632">
        <v>1</v>
      </c>
      <c r="J8632">
        <v>42</v>
      </c>
      <c r="K8632">
        <v>1</v>
      </c>
      <c r="L8632" t="s">
        <v>3115</v>
      </c>
    </row>
    <row r="8633" spans="1:12" x14ac:dyDescent="0.2">
      <c r="A8633" t="s">
        <v>29109</v>
      </c>
      <c r="B8633" t="s">
        <v>29110</v>
      </c>
      <c r="C8633" t="s">
        <v>29111</v>
      </c>
      <c r="D8633" t="s">
        <v>21</v>
      </c>
      <c r="E8633" t="s">
        <v>16</v>
      </c>
      <c r="F8633">
        <v>28277</v>
      </c>
      <c r="G8633">
        <v>35.028169699999999</v>
      </c>
      <c r="H8633">
        <v>-80.834946000000002</v>
      </c>
      <c r="I8633">
        <v>4.5</v>
      </c>
      <c r="J8633">
        <v>46</v>
      </c>
      <c r="K8633">
        <v>1</v>
      </c>
      <c r="L8633" t="s">
        <v>10697</v>
      </c>
    </row>
    <row r="8634" spans="1:12" x14ac:dyDescent="0.2">
      <c r="A8634" t="s">
        <v>29112</v>
      </c>
      <c r="B8634" t="s">
        <v>29113</v>
      </c>
      <c r="C8634" t="s">
        <v>29114</v>
      </c>
      <c r="D8634" t="s">
        <v>21</v>
      </c>
      <c r="E8634" t="s">
        <v>16</v>
      </c>
      <c r="F8634">
        <v>28203</v>
      </c>
      <c r="G8634">
        <v>35.201595061900001</v>
      </c>
      <c r="H8634">
        <v>-80.844549789200002</v>
      </c>
      <c r="I8634">
        <v>3.5</v>
      </c>
      <c r="J8634">
        <v>6</v>
      </c>
      <c r="K8634">
        <v>1</v>
      </c>
      <c r="L8634" t="s">
        <v>29115</v>
      </c>
    </row>
    <row r="8635" spans="1:12" x14ac:dyDescent="0.2">
      <c r="A8635" t="s">
        <v>29116</v>
      </c>
      <c r="B8635" t="s">
        <v>29117</v>
      </c>
      <c r="C8635" t="s">
        <v>29118</v>
      </c>
      <c r="D8635" t="s">
        <v>359</v>
      </c>
      <c r="E8635" t="s">
        <v>16</v>
      </c>
      <c r="F8635">
        <v>28036</v>
      </c>
      <c r="G8635">
        <v>35.498462799999999</v>
      </c>
      <c r="H8635">
        <v>-80.8482877</v>
      </c>
      <c r="I8635">
        <v>3</v>
      </c>
      <c r="J8635">
        <v>3</v>
      </c>
      <c r="K8635">
        <v>1</v>
      </c>
      <c r="L8635" t="s">
        <v>29119</v>
      </c>
    </row>
    <row r="8636" spans="1:12" x14ac:dyDescent="0.2">
      <c r="A8636" t="s">
        <v>29120</v>
      </c>
      <c r="B8636" t="s">
        <v>29121</v>
      </c>
      <c r="C8636" t="s">
        <v>29122</v>
      </c>
      <c r="D8636" t="s">
        <v>21</v>
      </c>
      <c r="E8636" t="s">
        <v>16</v>
      </c>
      <c r="F8636">
        <v>28203</v>
      </c>
      <c r="G8636">
        <v>35.215698400000001</v>
      </c>
      <c r="H8636">
        <v>-80.847530899999995</v>
      </c>
      <c r="I8636">
        <v>5</v>
      </c>
      <c r="J8636">
        <v>12</v>
      </c>
      <c r="K8636">
        <v>1</v>
      </c>
      <c r="L8636" t="s">
        <v>29123</v>
      </c>
    </row>
    <row r="8637" spans="1:12" x14ac:dyDescent="0.2">
      <c r="A8637" t="s">
        <v>29124</v>
      </c>
      <c r="B8637" t="s">
        <v>29125</v>
      </c>
      <c r="C8637" t="s">
        <v>29126</v>
      </c>
      <c r="D8637" t="s">
        <v>21</v>
      </c>
      <c r="E8637" t="s">
        <v>16</v>
      </c>
      <c r="F8637">
        <v>28204</v>
      </c>
      <c r="G8637">
        <v>35.212522700000001</v>
      </c>
      <c r="H8637">
        <v>-80.818620899999999</v>
      </c>
      <c r="I8637">
        <v>4.5</v>
      </c>
      <c r="J8637">
        <v>7</v>
      </c>
      <c r="K8637">
        <v>0</v>
      </c>
      <c r="L8637" t="s">
        <v>29127</v>
      </c>
    </row>
    <row r="8638" spans="1:12" x14ac:dyDescent="0.2">
      <c r="A8638" t="s">
        <v>29128</v>
      </c>
      <c r="B8638" t="s">
        <v>29129</v>
      </c>
      <c r="C8638" t="s">
        <v>29130</v>
      </c>
      <c r="D8638" t="s">
        <v>456</v>
      </c>
      <c r="E8638" t="s">
        <v>16</v>
      </c>
      <c r="F8638">
        <v>28012</v>
      </c>
      <c r="G8638">
        <v>35.2433859394</v>
      </c>
      <c r="H8638">
        <v>-81.0379342759</v>
      </c>
      <c r="I8638">
        <v>4.5</v>
      </c>
      <c r="J8638">
        <v>60</v>
      </c>
      <c r="K8638">
        <v>0</v>
      </c>
      <c r="L8638" t="s">
        <v>29131</v>
      </c>
    </row>
    <row r="8639" spans="1:12" x14ac:dyDescent="0.2">
      <c r="A8639" t="s">
        <v>29132</v>
      </c>
      <c r="B8639" t="s">
        <v>438</v>
      </c>
      <c r="C8639" t="s">
        <v>29133</v>
      </c>
      <c r="D8639" t="s">
        <v>135</v>
      </c>
      <c r="E8639" t="s">
        <v>16</v>
      </c>
      <c r="F8639">
        <v>28105</v>
      </c>
      <c r="G8639">
        <v>35.082233000000002</v>
      </c>
      <c r="H8639">
        <v>-80.732444999999998</v>
      </c>
      <c r="I8639">
        <v>3.5</v>
      </c>
      <c r="J8639">
        <v>9</v>
      </c>
      <c r="K8639">
        <v>1</v>
      </c>
      <c r="L8639" t="s">
        <v>10700</v>
      </c>
    </row>
    <row r="8640" spans="1:12" x14ac:dyDescent="0.2">
      <c r="A8640" t="s">
        <v>29134</v>
      </c>
      <c r="B8640" t="s">
        <v>446</v>
      </c>
      <c r="C8640" t="s">
        <v>552</v>
      </c>
      <c r="D8640" t="s">
        <v>21</v>
      </c>
      <c r="E8640" t="s">
        <v>16</v>
      </c>
      <c r="F8640">
        <v>28208</v>
      </c>
      <c r="G8640">
        <v>35.220654009999997</v>
      </c>
      <c r="H8640">
        <v>-80.945042709999996</v>
      </c>
      <c r="I8640">
        <v>3</v>
      </c>
      <c r="J8640">
        <v>10</v>
      </c>
      <c r="K8640">
        <v>1</v>
      </c>
      <c r="L8640" t="s">
        <v>448</v>
      </c>
    </row>
    <row r="8641" spans="1:12" x14ac:dyDescent="0.2">
      <c r="A8641" t="s">
        <v>29135</v>
      </c>
      <c r="B8641" t="s">
        <v>29136</v>
      </c>
      <c r="C8641" t="s">
        <v>29137</v>
      </c>
      <c r="D8641" t="s">
        <v>21</v>
      </c>
      <c r="E8641" t="s">
        <v>16</v>
      </c>
      <c r="F8641">
        <v>28203</v>
      </c>
      <c r="G8641">
        <v>35.205437415399999</v>
      </c>
      <c r="H8641">
        <v>-80.849740509200004</v>
      </c>
      <c r="I8641">
        <v>5</v>
      </c>
      <c r="J8641">
        <v>7</v>
      </c>
      <c r="K8641">
        <v>1</v>
      </c>
      <c r="L8641" t="s">
        <v>29138</v>
      </c>
    </row>
    <row r="8642" spans="1:12" x14ac:dyDescent="0.2">
      <c r="A8642" t="s">
        <v>29139</v>
      </c>
      <c r="B8642" t="s">
        <v>23416</v>
      </c>
      <c r="C8642" t="s">
        <v>29140</v>
      </c>
      <c r="D8642" t="s">
        <v>135</v>
      </c>
      <c r="E8642" t="s">
        <v>16</v>
      </c>
      <c r="F8642">
        <v>28105</v>
      </c>
      <c r="G8642">
        <v>35.135569699999998</v>
      </c>
      <c r="H8642">
        <v>-80.738114899999999</v>
      </c>
      <c r="I8642">
        <v>3.5</v>
      </c>
      <c r="J8642">
        <v>44</v>
      </c>
      <c r="K8642">
        <v>1</v>
      </c>
      <c r="L8642" t="s">
        <v>12716</v>
      </c>
    </row>
    <row r="8643" spans="1:12" x14ac:dyDescent="0.2">
      <c r="A8643" t="s">
        <v>29141</v>
      </c>
      <c r="B8643" t="s">
        <v>29142</v>
      </c>
      <c r="C8643" t="s">
        <v>29143</v>
      </c>
      <c r="D8643" t="s">
        <v>21</v>
      </c>
      <c r="E8643" t="s">
        <v>16</v>
      </c>
      <c r="F8643">
        <v>28217</v>
      </c>
      <c r="G8643">
        <v>35.163239699999998</v>
      </c>
      <c r="H8643">
        <v>-80.8855547</v>
      </c>
      <c r="I8643">
        <v>3.5</v>
      </c>
      <c r="J8643">
        <v>98</v>
      </c>
      <c r="K8643">
        <v>1</v>
      </c>
      <c r="L8643" t="s">
        <v>1563</v>
      </c>
    </row>
    <row r="8644" spans="1:12" x14ac:dyDescent="0.2">
      <c r="A8644" t="s">
        <v>29144</v>
      </c>
      <c r="B8644" t="s">
        <v>29145</v>
      </c>
      <c r="D8644" t="s">
        <v>135</v>
      </c>
      <c r="E8644" t="s">
        <v>16</v>
      </c>
      <c r="F8644">
        <v>28104</v>
      </c>
      <c r="G8644">
        <v>35.116813100000002</v>
      </c>
      <c r="H8644">
        <v>-80.723680400000006</v>
      </c>
      <c r="I8644">
        <v>4.5</v>
      </c>
      <c r="J8644">
        <v>3</v>
      </c>
      <c r="K8644">
        <v>1</v>
      </c>
      <c r="L8644" t="s">
        <v>29146</v>
      </c>
    </row>
    <row r="8645" spans="1:12" x14ac:dyDescent="0.2">
      <c r="A8645" t="s">
        <v>29147</v>
      </c>
      <c r="B8645" t="s">
        <v>16059</v>
      </c>
      <c r="C8645" t="s">
        <v>29148</v>
      </c>
      <c r="D8645" t="s">
        <v>21</v>
      </c>
      <c r="E8645" t="s">
        <v>16</v>
      </c>
      <c r="F8645">
        <v>28217</v>
      </c>
      <c r="G8645">
        <v>35.163490000000003</v>
      </c>
      <c r="H8645">
        <v>-80.874965000000003</v>
      </c>
      <c r="I8645">
        <v>2</v>
      </c>
      <c r="J8645">
        <v>14</v>
      </c>
      <c r="K8645">
        <v>1</v>
      </c>
      <c r="L8645" t="s">
        <v>29149</v>
      </c>
    </row>
    <row r="8646" spans="1:12" x14ac:dyDescent="0.2">
      <c r="A8646" t="s">
        <v>29150</v>
      </c>
      <c r="B8646" t="s">
        <v>29151</v>
      </c>
      <c r="C8646" t="s">
        <v>29152</v>
      </c>
      <c r="D8646" t="s">
        <v>62</v>
      </c>
      <c r="E8646" t="s">
        <v>16</v>
      </c>
      <c r="F8646">
        <v>28227</v>
      </c>
      <c r="G8646">
        <v>35.178088799999998</v>
      </c>
      <c r="H8646">
        <v>-80.654888200000002</v>
      </c>
      <c r="I8646">
        <v>5</v>
      </c>
      <c r="J8646">
        <v>4</v>
      </c>
      <c r="K8646">
        <v>0</v>
      </c>
      <c r="L8646" t="s">
        <v>29153</v>
      </c>
    </row>
    <row r="8647" spans="1:12" x14ac:dyDescent="0.2">
      <c r="A8647" t="s">
        <v>29154</v>
      </c>
      <c r="B8647" t="s">
        <v>29155</v>
      </c>
      <c r="C8647" t="s">
        <v>29156</v>
      </c>
      <c r="D8647" t="s">
        <v>135</v>
      </c>
      <c r="E8647" t="s">
        <v>16</v>
      </c>
      <c r="F8647">
        <v>28105</v>
      </c>
      <c r="G8647">
        <v>35.135810852100001</v>
      </c>
      <c r="H8647">
        <v>-80.712837219199997</v>
      </c>
      <c r="I8647">
        <v>3.5</v>
      </c>
      <c r="J8647">
        <v>3</v>
      </c>
      <c r="K8647">
        <v>1</v>
      </c>
      <c r="L8647" t="s">
        <v>176</v>
      </c>
    </row>
    <row r="8648" spans="1:12" x14ac:dyDescent="0.2">
      <c r="A8648" t="s">
        <v>29157</v>
      </c>
      <c r="B8648" t="s">
        <v>29158</v>
      </c>
      <c r="C8648" t="s">
        <v>29159</v>
      </c>
      <c r="D8648" t="s">
        <v>21</v>
      </c>
      <c r="E8648" t="s">
        <v>16</v>
      </c>
      <c r="F8648">
        <v>28216</v>
      </c>
      <c r="G8648">
        <v>35.353583999999998</v>
      </c>
      <c r="H8648">
        <v>-80.850346000000002</v>
      </c>
      <c r="I8648">
        <v>3</v>
      </c>
      <c r="J8648">
        <v>102</v>
      </c>
      <c r="K8648">
        <v>1</v>
      </c>
      <c r="L8648" t="s">
        <v>5307</v>
      </c>
    </row>
    <row r="8649" spans="1:12" x14ac:dyDescent="0.2">
      <c r="A8649" t="s">
        <v>29160</v>
      </c>
      <c r="B8649" t="s">
        <v>29161</v>
      </c>
      <c r="C8649" t="s">
        <v>29162</v>
      </c>
      <c r="D8649" t="s">
        <v>21</v>
      </c>
      <c r="E8649" t="s">
        <v>16</v>
      </c>
      <c r="F8649">
        <v>28209</v>
      </c>
      <c r="G8649">
        <v>35.169311700000002</v>
      </c>
      <c r="H8649">
        <v>-80.8515309</v>
      </c>
      <c r="I8649">
        <v>1</v>
      </c>
      <c r="J8649">
        <v>3</v>
      </c>
      <c r="K8649">
        <v>1</v>
      </c>
      <c r="L8649" t="s">
        <v>119</v>
      </c>
    </row>
    <row r="8650" spans="1:12" x14ac:dyDescent="0.2">
      <c r="A8650" t="s">
        <v>29163</v>
      </c>
      <c r="B8650" t="s">
        <v>27019</v>
      </c>
      <c r="C8650" t="s">
        <v>28366</v>
      </c>
      <c r="D8650" t="s">
        <v>21</v>
      </c>
      <c r="E8650" t="s">
        <v>16</v>
      </c>
      <c r="F8650">
        <v>28277</v>
      </c>
      <c r="G8650">
        <v>35.062059274200003</v>
      </c>
      <c r="H8650">
        <v>-80.772743174499993</v>
      </c>
      <c r="I8650">
        <v>3</v>
      </c>
      <c r="J8650">
        <v>54</v>
      </c>
      <c r="K8650">
        <v>0</v>
      </c>
      <c r="L8650" t="s">
        <v>29164</v>
      </c>
    </row>
    <row r="8651" spans="1:12" x14ac:dyDescent="0.2">
      <c r="A8651" t="s">
        <v>29165</v>
      </c>
      <c r="B8651" t="s">
        <v>5983</v>
      </c>
      <c r="C8651" t="s">
        <v>14029</v>
      </c>
      <c r="D8651" t="s">
        <v>26</v>
      </c>
      <c r="E8651" t="s">
        <v>16</v>
      </c>
      <c r="F8651">
        <v>28078</v>
      </c>
      <c r="G8651">
        <v>35.383842000000001</v>
      </c>
      <c r="H8651">
        <v>-80.786140000000003</v>
      </c>
      <c r="I8651">
        <v>3.5</v>
      </c>
      <c r="J8651">
        <v>35</v>
      </c>
      <c r="K8651">
        <v>1</v>
      </c>
      <c r="L8651" t="s">
        <v>29166</v>
      </c>
    </row>
    <row r="8652" spans="1:12" x14ac:dyDescent="0.2">
      <c r="A8652" t="s">
        <v>29167</v>
      </c>
      <c r="B8652" t="s">
        <v>29168</v>
      </c>
      <c r="C8652" t="s">
        <v>17022</v>
      </c>
      <c r="D8652" t="s">
        <v>21</v>
      </c>
      <c r="E8652" t="s">
        <v>16</v>
      </c>
      <c r="F8652">
        <v>28277</v>
      </c>
      <c r="G8652">
        <v>35.021049900000001</v>
      </c>
      <c r="H8652">
        <v>-80.845995700000003</v>
      </c>
      <c r="I8652">
        <v>2.5</v>
      </c>
      <c r="J8652">
        <v>56</v>
      </c>
      <c r="K8652">
        <v>1</v>
      </c>
      <c r="L8652" t="s">
        <v>29169</v>
      </c>
    </row>
    <row r="8653" spans="1:12" x14ac:dyDescent="0.2">
      <c r="A8653" t="s">
        <v>29170</v>
      </c>
      <c r="B8653" t="s">
        <v>29171</v>
      </c>
      <c r="C8653" t="s">
        <v>29172</v>
      </c>
      <c r="D8653" t="s">
        <v>21</v>
      </c>
      <c r="E8653" t="s">
        <v>16</v>
      </c>
      <c r="F8653">
        <v>28207</v>
      </c>
      <c r="G8653">
        <v>35.209529199999999</v>
      </c>
      <c r="H8653">
        <v>-80.8248897</v>
      </c>
      <c r="I8653">
        <v>2.5</v>
      </c>
      <c r="J8653">
        <v>7</v>
      </c>
      <c r="K8653">
        <v>1</v>
      </c>
      <c r="L8653" t="s">
        <v>248</v>
      </c>
    </row>
    <row r="8654" spans="1:12" x14ac:dyDescent="0.2">
      <c r="A8654" t="s">
        <v>29173</v>
      </c>
      <c r="B8654" t="s">
        <v>2330</v>
      </c>
      <c r="C8654" t="s">
        <v>29174</v>
      </c>
      <c r="D8654" t="s">
        <v>21</v>
      </c>
      <c r="E8654" t="s">
        <v>16</v>
      </c>
      <c r="F8654">
        <v>28269</v>
      </c>
      <c r="G8654">
        <v>35.333873713800003</v>
      </c>
      <c r="H8654">
        <v>-80.814059333700001</v>
      </c>
      <c r="I8654">
        <v>4.5</v>
      </c>
      <c r="J8654">
        <v>14</v>
      </c>
      <c r="K8654">
        <v>1</v>
      </c>
      <c r="L8654" t="s">
        <v>29175</v>
      </c>
    </row>
    <row r="8655" spans="1:12" x14ac:dyDescent="0.2">
      <c r="A8655" t="s">
        <v>29176</v>
      </c>
      <c r="B8655" t="s">
        <v>29177</v>
      </c>
      <c r="C8655" t="s">
        <v>29178</v>
      </c>
      <c r="D8655" t="s">
        <v>21</v>
      </c>
      <c r="E8655" t="s">
        <v>16</v>
      </c>
      <c r="F8655">
        <v>28206</v>
      </c>
      <c r="G8655">
        <v>35.254103700000002</v>
      </c>
      <c r="H8655">
        <v>-80.8015714</v>
      </c>
      <c r="I8655">
        <v>3.5</v>
      </c>
      <c r="J8655">
        <v>5</v>
      </c>
      <c r="K8655">
        <v>1</v>
      </c>
      <c r="L8655" t="s">
        <v>713</v>
      </c>
    </row>
    <row r="8656" spans="1:12" x14ac:dyDescent="0.2">
      <c r="A8656" t="s">
        <v>29179</v>
      </c>
      <c r="B8656" t="s">
        <v>29180</v>
      </c>
      <c r="C8656" t="s">
        <v>16933</v>
      </c>
      <c r="D8656" t="s">
        <v>62</v>
      </c>
      <c r="E8656" t="s">
        <v>16</v>
      </c>
      <c r="F8656">
        <v>28227</v>
      </c>
      <c r="G8656">
        <v>35.222853999999998</v>
      </c>
      <c r="H8656">
        <v>-80.632020999999995</v>
      </c>
      <c r="I8656">
        <v>3</v>
      </c>
      <c r="J8656">
        <v>4</v>
      </c>
      <c r="K8656">
        <v>1</v>
      </c>
      <c r="L8656" t="s">
        <v>29181</v>
      </c>
    </row>
    <row r="8657" spans="1:12" x14ac:dyDescent="0.2">
      <c r="A8657" t="s">
        <v>29182</v>
      </c>
      <c r="B8657" t="s">
        <v>29183</v>
      </c>
      <c r="C8657" t="s">
        <v>21704</v>
      </c>
      <c r="D8657" t="s">
        <v>15</v>
      </c>
      <c r="E8657" t="s">
        <v>16</v>
      </c>
      <c r="F8657">
        <v>28031</v>
      </c>
      <c r="G8657">
        <v>35.479472600000001</v>
      </c>
      <c r="H8657">
        <v>-80.893198100000006</v>
      </c>
      <c r="I8657">
        <v>3.5</v>
      </c>
      <c r="J8657">
        <v>68</v>
      </c>
      <c r="K8657">
        <v>1</v>
      </c>
      <c r="L8657" t="s">
        <v>29184</v>
      </c>
    </row>
    <row r="8658" spans="1:12" x14ac:dyDescent="0.2">
      <c r="A8658" t="s">
        <v>29185</v>
      </c>
      <c r="B8658" t="s">
        <v>29186</v>
      </c>
      <c r="C8658" t="s">
        <v>29187</v>
      </c>
      <c r="D8658" t="s">
        <v>456</v>
      </c>
      <c r="E8658" t="s">
        <v>16</v>
      </c>
      <c r="F8658">
        <v>28012</v>
      </c>
      <c r="G8658">
        <v>35.263182100000002</v>
      </c>
      <c r="H8658">
        <v>-81.019649200000003</v>
      </c>
      <c r="I8658">
        <v>4</v>
      </c>
      <c r="J8658">
        <v>12</v>
      </c>
      <c r="K8658">
        <v>1</v>
      </c>
      <c r="L8658" t="s">
        <v>29188</v>
      </c>
    </row>
    <row r="8659" spans="1:12" x14ac:dyDescent="0.2">
      <c r="A8659" t="s">
        <v>29189</v>
      </c>
      <c r="B8659" t="s">
        <v>29190</v>
      </c>
      <c r="C8659" t="s">
        <v>29191</v>
      </c>
      <c r="D8659" t="s">
        <v>942</v>
      </c>
      <c r="E8659" t="s">
        <v>16</v>
      </c>
      <c r="F8659">
        <v>28120</v>
      </c>
      <c r="G8659">
        <v>35.288127299999999</v>
      </c>
      <c r="H8659">
        <v>-81.017168999999996</v>
      </c>
      <c r="I8659">
        <v>4</v>
      </c>
      <c r="J8659">
        <v>23</v>
      </c>
      <c r="K8659">
        <v>1</v>
      </c>
      <c r="L8659" t="s">
        <v>264</v>
      </c>
    </row>
    <row r="8660" spans="1:12" x14ac:dyDescent="0.2">
      <c r="A8660" t="s">
        <v>29192</v>
      </c>
      <c r="B8660" t="s">
        <v>14279</v>
      </c>
      <c r="C8660" t="s">
        <v>29193</v>
      </c>
      <c r="D8660" t="s">
        <v>21</v>
      </c>
      <c r="E8660" t="s">
        <v>16</v>
      </c>
      <c r="F8660">
        <v>28273</v>
      </c>
      <c r="G8660">
        <v>35.1167345</v>
      </c>
      <c r="H8660">
        <v>-80.959604600000006</v>
      </c>
      <c r="I8660">
        <v>2</v>
      </c>
      <c r="J8660">
        <v>20</v>
      </c>
      <c r="K8660">
        <v>1</v>
      </c>
      <c r="L8660" t="s">
        <v>14281</v>
      </c>
    </row>
    <row r="8661" spans="1:12" x14ac:dyDescent="0.2">
      <c r="A8661" t="s">
        <v>29194</v>
      </c>
      <c r="B8661" t="s">
        <v>3193</v>
      </c>
      <c r="C8661" t="s">
        <v>29195</v>
      </c>
      <c r="D8661" t="s">
        <v>588</v>
      </c>
      <c r="E8661" t="s">
        <v>16</v>
      </c>
      <c r="F8661">
        <v>28110</v>
      </c>
      <c r="G8661">
        <v>35.019180918499998</v>
      </c>
      <c r="H8661">
        <v>-80.580521821999994</v>
      </c>
      <c r="I8661">
        <v>2.5</v>
      </c>
      <c r="J8661">
        <v>6</v>
      </c>
      <c r="K8661">
        <v>1</v>
      </c>
      <c r="L8661" t="s">
        <v>1319</v>
      </c>
    </row>
    <row r="8662" spans="1:12" x14ac:dyDescent="0.2">
      <c r="A8662" t="s">
        <v>29196</v>
      </c>
      <c r="B8662" t="s">
        <v>29197</v>
      </c>
      <c r="C8662" t="s">
        <v>29198</v>
      </c>
      <c r="D8662" t="s">
        <v>21</v>
      </c>
      <c r="E8662" t="s">
        <v>16</v>
      </c>
      <c r="F8662">
        <v>28226</v>
      </c>
      <c r="G8662">
        <v>35.088386</v>
      </c>
      <c r="H8662">
        <v>-80.862881999999999</v>
      </c>
      <c r="I8662">
        <v>3.5</v>
      </c>
      <c r="J8662">
        <v>6</v>
      </c>
      <c r="K8662">
        <v>1</v>
      </c>
      <c r="L8662" t="s">
        <v>29199</v>
      </c>
    </row>
    <row r="8663" spans="1:12" x14ac:dyDescent="0.2">
      <c r="A8663" t="e">
        <f>-Lw8Ve0NLbR0djHGw2fMOA</f>
        <v>#NAME?</v>
      </c>
      <c r="B8663" t="s">
        <v>29200</v>
      </c>
      <c r="C8663" t="s">
        <v>22135</v>
      </c>
      <c r="D8663" t="s">
        <v>21</v>
      </c>
      <c r="E8663" t="s">
        <v>16</v>
      </c>
      <c r="F8663">
        <v>28217</v>
      </c>
      <c r="G8663">
        <v>35.177152900000003</v>
      </c>
      <c r="H8663">
        <v>-80.893343000000002</v>
      </c>
      <c r="I8663">
        <v>1</v>
      </c>
      <c r="J8663">
        <v>4</v>
      </c>
      <c r="K8663">
        <v>0</v>
      </c>
      <c r="L8663" t="s">
        <v>1041</v>
      </c>
    </row>
    <row r="8664" spans="1:12" x14ac:dyDescent="0.2">
      <c r="A8664" t="s">
        <v>29201</v>
      </c>
      <c r="B8664" t="s">
        <v>29202</v>
      </c>
      <c r="C8664" t="s">
        <v>13848</v>
      </c>
      <c r="D8664" t="s">
        <v>588</v>
      </c>
      <c r="E8664" t="s">
        <v>16</v>
      </c>
      <c r="F8664">
        <v>28110</v>
      </c>
      <c r="G8664">
        <v>35.048459000000001</v>
      </c>
      <c r="H8664">
        <v>-80.614167100000003</v>
      </c>
      <c r="I8664">
        <v>3.5</v>
      </c>
      <c r="J8664">
        <v>5</v>
      </c>
      <c r="K8664">
        <v>1</v>
      </c>
      <c r="L8664" t="s">
        <v>29203</v>
      </c>
    </row>
    <row r="8665" spans="1:12" x14ac:dyDescent="0.2">
      <c r="A8665" t="s">
        <v>29204</v>
      </c>
      <c r="B8665" t="s">
        <v>29205</v>
      </c>
      <c r="C8665" t="s">
        <v>11563</v>
      </c>
      <c r="D8665" t="s">
        <v>39</v>
      </c>
      <c r="E8665" t="s">
        <v>16</v>
      </c>
      <c r="F8665">
        <v>28027</v>
      </c>
      <c r="G8665">
        <v>35.2261484</v>
      </c>
      <c r="H8665">
        <v>-80.844767300000001</v>
      </c>
      <c r="I8665">
        <v>4.5</v>
      </c>
      <c r="J8665">
        <v>3</v>
      </c>
      <c r="K8665">
        <v>1</v>
      </c>
      <c r="L8665" t="s">
        <v>15421</v>
      </c>
    </row>
    <row r="8666" spans="1:12" x14ac:dyDescent="0.2">
      <c r="A8666" t="s">
        <v>29206</v>
      </c>
      <c r="B8666" t="s">
        <v>29207</v>
      </c>
      <c r="C8666" t="s">
        <v>29208</v>
      </c>
      <c r="D8666" t="s">
        <v>601</v>
      </c>
      <c r="E8666" t="s">
        <v>16</v>
      </c>
      <c r="F8666">
        <v>28081</v>
      </c>
      <c r="G8666">
        <v>35.4971368</v>
      </c>
      <c r="H8666">
        <v>-80.628330000000005</v>
      </c>
      <c r="I8666">
        <v>2</v>
      </c>
      <c r="J8666">
        <v>4</v>
      </c>
      <c r="K8666">
        <v>1</v>
      </c>
      <c r="L8666" t="s">
        <v>176</v>
      </c>
    </row>
    <row r="8667" spans="1:12" x14ac:dyDescent="0.2">
      <c r="A8667" t="s">
        <v>29209</v>
      </c>
      <c r="B8667" t="s">
        <v>29210</v>
      </c>
      <c r="C8667" t="s">
        <v>29211</v>
      </c>
      <c r="D8667" t="s">
        <v>697</v>
      </c>
      <c r="E8667" t="s">
        <v>16</v>
      </c>
      <c r="F8667">
        <v>28037</v>
      </c>
      <c r="G8667">
        <v>35.447602000000003</v>
      </c>
      <c r="H8667">
        <v>-81.002363000000003</v>
      </c>
      <c r="I8667">
        <v>3</v>
      </c>
      <c r="J8667">
        <v>15</v>
      </c>
      <c r="K8667">
        <v>1</v>
      </c>
      <c r="L8667" t="s">
        <v>29212</v>
      </c>
    </row>
    <row r="8668" spans="1:12" x14ac:dyDescent="0.2">
      <c r="A8668" t="s">
        <v>29213</v>
      </c>
      <c r="B8668" t="s">
        <v>29214</v>
      </c>
      <c r="C8668" t="s">
        <v>29215</v>
      </c>
      <c r="D8668" t="s">
        <v>21</v>
      </c>
      <c r="E8668" t="s">
        <v>16</v>
      </c>
      <c r="F8668">
        <v>28273</v>
      </c>
      <c r="G8668">
        <v>35.117288899999998</v>
      </c>
      <c r="H8668">
        <v>-80.956894700000007</v>
      </c>
      <c r="I8668">
        <v>4.5</v>
      </c>
      <c r="J8668">
        <v>15</v>
      </c>
      <c r="K8668">
        <v>1</v>
      </c>
      <c r="L8668" t="s">
        <v>29216</v>
      </c>
    </row>
    <row r="8669" spans="1:12" x14ac:dyDescent="0.2">
      <c r="A8669" t="s">
        <v>29217</v>
      </c>
      <c r="B8669" t="s">
        <v>29218</v>
      </c>
      <c r="C8669" t="s">
        <v>29219</v>
      </c>
      <c r="D8669" t="s">
        <v>21</v>
      </c>
      <c r="E8669" t="s">
        <v>16</v>
      </c>
      <c r="F8669">
        <v>28204</v>
      </c>
      <c r="G8669">
        <v>35.220942531299997</v>
      </c>
      <c r="H8669">
        <v>-80.8249461013</v>
      </c>
      <c r="I8669">
        <v>2.5</v>
      </c>
      <c r="J8669">
        <v>19</v>
      </c>
      <c r="K8669">
        <v>1</v>
      </c>
      <c r="L8669" t="s">
        <v>2652</v>
      </c>
    </row>
    <row r="8670" spans="1:12" x14ac:dyDescent="0.2">
      <c r="A8670" t="s">
        <v>29220</v>
      </c>
      <c r="B8670" t="s">
        <v>29221</v>
      </c>
      <c r="C8670" t="s">
        <v>29222</v>
      </c>
      <c r="D8670" t="s">
        <v>21</v>
      </c>
      <c r="E8670" t="s">
        <v>16</v>
      </c>
      <c r="F8670">
        <v>28202</v>
      </c>
      <c r="G8670">
        <v>35.2262293</v>
      </c>
      <c r="H8670">
        <v>-80.841454200000001</v>
      </c>
      <c r="I8670">
        <v>4</v>
      </c>
      <c r="J8670">
        <v>115</v>
      </c>
      <c r="K8670">
        <v>1</v>
      </c>
      <c r="L8670" t="s">
        <v>29223</v>
      </c>
    </row>
    <row r="8671" spans="1:12" x14ac:dyDescent="0.2">
      <c r="A8671" t="s">
        <v>29224</v>
      </c>
      <c r="B8671" t="s">
        <v>29225</v>
      </c>
      <c r="C8671" t="s">
        <v>29226</v>
      </c>
      <c r="D8671" t="s">
        <v>21</v>
      </c>
      <c r="E8671" t="s">
        <v>16</v>
      </c>
      <c r="F8671">
        <v>28212</v>
      </c>
      <c r="G8671">
        <v>35.188468999999998</v>
      </c>
      <c r="H8671">
        <v>-80.761267000000004</v>
      </c>
      <c r="I8671">
        <v>3.5</v>
      </c>
      <c r="J8671">
        <v>24</v>
      </c>
      <c r="K8671">
        <v>0</v>
      </c>
      <c r="L8671" t="s">
        <v>4168</v>
      </c>
    </row>
    <row r="8672" spans="1:12" x14ac:dyDescent="0.2">
      <c r="A8672" t="s">
        <v>29227</v>
      </c>
      <c r="B8672" t="s">
        <v>29228</v>
      </c>
      <c r="C8672" t="s">
        <v>29229</v>
      </c>
      <c r="D8672" t="s">
        <v>7493</v>
      </c>
      <c r="E8672" t="s">
        <v>16</v>
      </c>
      <c r="F8672">
        <v>28097</v>
      </c>
      <c r="G8672">
        <v>35.255025000000003</v>
      </c>
      <c r="H8672">
        <v>-80.452696000000003</v>
      </c>
      <c r="I8672">
        <v>4</v>
      </c>
      <c r="J8672">
        <v>15</v>
      </c>
      <c r="K8672">
        <v>1</v>
      </c>
      <c r="L8672" t="s">
        <v>29230</v>
      </c>
    </row>
    <row r="8673" spans="1:12" x14ac:dyDescent="0.2">
      <c r="A8673" t="s">
        <v>29231</v>
      </c>
      <c r="B8673" t="s">
        <v>29232</v>
      </c>
      <c r="C8673" t="s">
        <v>29233</v>
      </c>
      <c r="D8673" t="s">
        <v>62</v>
      </c>
      <c r="E8673" t="s">
        <v>16</v>
      </c>
      <c r="F8673">
        <v>28227</v>
      </c>
      <c r="G8673">
        <v>35.172308999999998</v>
      </c>
      <c r="H8673">
        <v>-80.660605000000004</v>
      </c>
      <c r="I8673">
        <v>2.5</v>
      </c>
      <c r="J8673">
        <v>25</v>
      </c>
      <c r="K8673">
        <v>1</v>
      </c>
      <c r="L8673" t="s">
        <v>6056</v>
      </c>
    </row>
    <row r="8674" spans="1:12" x14ac:dyDescent="0.2">
      <c r="A8674" t="s">
        <v>29234</v>
      </c>
      <c r="B8674" t="s">
        <v>14786</v>
      </c>
      <c r="C8674" t="s">
        <v>29235</v>
      </c>
      <c r="D8674" t="s">
        <v>21</v>
      </c>
      <c r="E8674" t="s">
        <v>16</v>
      </c>
      <c r="F8674">
        <v>28217</v>
      </c>
      <c r="G8674">
        <v>35.150067999999997</v>
      </c>
      <c r="H8674">
        <v>-80.876996000000005</v>
      </c>
      <c r="I8674">
        <v>3.5</v>
      </c>
      <c r="J8674">
        <v>10</v>
      </c>
      <c r="K8674">
        <v>1</v>
      </c>
      <c r="L8674" t="s">
        <v>2248</v>
      </c>
    </row>
    <row r="8675" spans="1:12" x14ac:dyDescent="0.2">
      <c r="A8675" t="s">
        <v>29236</v>
      </c>
      <c r="B8675" t="s">
        <v>29237</v>
      </c>
      <c r="C8675" t="s">
        <v>29238</v>
      </c>
      <c r="D8675" t="s">
        <v>21</v>
      </c>
      <c r="E8675" t="s">
        <v>16</v>
      </c>
      <c r="F8675">
        <v>28209</v>
      </c>
      <c r="G8675">
        <v>35.1704305413</v>
      </c>
      <c r="H8675">
        <v>-80.846187265699996</v>
      </c>
      <c r="I8675">
        <v>3</v>
      </c>
      <c r="J8675">
        <v>17</v>
      </c>
      <c r="K8675">
        <v>1</v>
      </c>
      <c r="L8675" t="s">
        <v>28839</v>
      </c>
    </row>
    <row r="8676" spans="1:12" x14ac:dyDescent="0.2">
      <c r="A8676" t="s">
        <v>29239</v>
      </c>
      <c r="B8676" t="s">
        <v>29240</v>
      </c>
      <c r="C8676" t="s">
        <v>29241</v>
      </c>
      <c r="D8676" t="s">
        <v>21</v>
      </c>
      <c r="E8676" t="s">
        <v>16</v>
      </c>
      <c r="F8676">
        <v>28215</v>
      </c>
      <c r="G8676">
        <v>35.2767038</v>
      </c>
      <c r="H8676">
        <v>-80.716635499999995</v>
      </c>
      <c r="I8676">
        <v>4.5</v>
      </c>
      <c r="J8676">
        <v>59</v>
      </c>
      <c r="K8676">
        <v>1</v>
      </c>
      <c r="L8676" t="s">
        <v>29242</v>
      </c>
    </row>
    <row r="8677" spans="1:12" x14ac:dyDescent="0.2">
      <c r="A8677" t="s">
        <v>29243</v>
      </c>
      <c r="B8677" t="s">
        <v>29244</v>
      </c>
      <c r="C8677" t="s">
        <v>391</v>
      </c>
      <c r="D8677" t="s">
        <v>21</v>
      </c>
      <c r="E8677" t="s">
        <v>16</v>
      </c>
      <c r="F8677">
        <v>28211</v>
      </c>
      <c r="G8677">
        <v>35.152231100000002</v>
      </c>
      <c r="H8677">
        <v>-80.831896799999996</v>
      </c>
      <c r="I8677">
        <v>4.5</v>
      </c>
      <c r="J8677">
        <v>65</v>
      </c>
      <c r="K8677">
        <v>1</v>
      </c>
      <c r="L8677" t="s">
        <v>29245</v>
      </c>
    </row>
    <row r="8678" spans="1:12" x14ac:dyDescent="0.2">
      <c r="A8678" t="s">
        <v>29246</v>
      </c>
      <c r="B8678" t="s">
        <v>29247</v>
      </c>
      <c r="C8678" t="s">
        <v>29248</v>
      </c>
      <c r="D8678" t="s">
        <v>21</v>
      </c>
      <c r="E8678" t="s">
        <v>16</v>
      </c>
      <c r="F8678">
        <v>28202</v>
      </c>
      <c r="G8678">
        <v>35.231754799999997</v>
      </c>
      <c r="H8678">
        <v>-80.845692999999997</v>
      </c>
      <c r="I8678">
        <v>3.5</v>
      </c>
      <c r="J8678">
        <v>535</v>
      </c>
      <c r="K8678">
        <v>1</v>
      </c>
      <c r="L8678" t="s">
        <v>29249</v>
      </c>
    </row>
    <row r="8679" spans="1:12" x14ac:dyDescent="0.2">
      <c r="A8679" t="s">
        <v>29250</v>
      </c>
      <c r="B8679" t="s">
        <v>29251</v>
      </c>
      <c r="C8679" t="s">
        <v>29252</v>
      </c>
      <c r="D8679" t="s">
        <v>21</v>
      </c>
      <c r="E8679" t="s">
        <v>16</v>
      </c>
      <c r="F8679">
        <v>28262</v>
      </c>
      <c r="G8679">
        <v>35.311172999999997</v>
      </c>
      <c r="H8679">
        <v>-80.720619999999997</v>
      </c>
      <c r="I8679">
        <v>1.5</v>
      </c>
      <c r="J8679">
        <v>3</v>
      </c>
      <c r="K8679">
        <v>1</v>
      </c>
      <c r="L8679" t="s">
        <v>1483</v>
      </c>
    </row>
    <row r="8680" spans="1:12" x14ac:dyDescent="0.2">
      <c r="A8680" t="s">
        <v>29253</v>
      </c>
      <c r="B8680" t="s">
        <v>29254</v>
      </c>
      <c r="D8680" t="s">
        <v>62</v>
      </c>
      <c r="E8680" t="s">
        <v>16</v>
      </c>
      <c r="F8680">
        <v>28227</v>
      </c>
      <c r="G8680">
        <v>35.182596199999999</v>
      </c>
      <c r="H8680">
        <v>-80.654888200000002</v>
      </c>
      <c r="I8680">
        <v>5</v>
      </c>
      <c r="J8680">
        <v>7</v>
      </c>
      <c r="K8680">
        <v>1</v>
      </c>
      <c r="L8680" t="s">
        <v>29255</v>
      </c>
    </row>
    <row r="8681" spans="1:12" x14ac:dyDescent="0.2">
      <c r="A8681" t="s">
        <v>29256</v>
      </c>
      <c r="B8681" t="s">
        <v>29257</v>
      </c>
      <c r="C8681" t="s">
        <v>29258</v>
      </c>
      <c r="D8681" t="s">
        <v>39</v>
      </c>
      <c r="E8681" t="s">
        <v>16</v>
      </c>
      <c r="F8681">
        <v>28025</v>
      </c>
      <c r="G8681">
        <v>35.383468499999999</v>
      </c>
      <c r="H8681">
        <v>-80.584428299999999</v>
      </c>
      <c r="I8681">
        <v>4.5</v>
      </c>
      <c r="J8681">
        <v>19</v>
      </c>
      <c r="K8681">
        <v>0</v>
      </c>
      <c r="L8681" t="s">
        <v>29259</v>
      </c>
    </row>
    <row r="8682" spans="1:12" x14ac:dyDescent="0.2">
      <c r="A8682" t="s">
        <v>29260</v>
      </c>
      <c r="B8682" t="s">
        <v>29261</v>
      </c>
      <c r="C8682" t="s">
        <v>13447</v>
      </c>
      <c r="D8682" t="s">
        <v>643</v>
      </c>
      <c r="E8682" t="s">
        <v>16</v>
      </c>
      <c r="F8682">
        <v>28079</v>
      </c>
      <c r="G8682">
        <v>35.0492092</v>
      </c>
      <c r="H8682">
        <v>-80.645568499999996</v>
      </c>
      <c r="I8682">
        <v>3</v>
      </c>
      <c r="J8682">
        <v>40</v>
      </c>
      <c r="K8682">
        <v>0</v>
      </c>
      <c r="L8682" t="s">
        <v>29262</v>
      </c>
    </row>
    <row r="8683" spans="1:12" x14ac:dyDescent="0.2">
      <c r="A8683" t="s">
        <v>29263</v>
      </c>
      <c r="B8683" t="s">
        <v>1265</v>
      </c>
      <c r="C8683" t="s">
        <v>29264</v>
      </c>
      <c r="D8683" t="s">
        <v>21</v>
      </c>
      <c r="E8683" t="s">
        <v>16</v>
      </c>
      <c r="F8683">
        <v>28277</v>
      </c>
      <c r="G8683">
        <v>35.033805999999998</v>
      </c>
      <c r="H8683">
        <v>-80.804649889499998</v>
      </c>
      <c r="I8683">
        <v>4.5</v>
      </c>
      <c r="J8683">
        <v>12</v>
      </c>
      <c r="K8683">
        <v>1</v>
      </c>
      <c r="L8683" t="s">
        <v>29265</v>
      </c>
    </row>
    <row r="8684" spans="1:12" x14ac:dyDescent="0.2">
      <c r="A8684" t="s">
        <v>29266</v>
      </c>
      <c r="B8684" t="s">
        <v>29267</v>
      </c>
      <c r="C8684" t="s">
        <v>29268</v>
      </c>
      <c r="D8684" t="s">
        <v>21</v>
      </c>
      <c r="E8684" t="s">
        <v>16</v>
      </c>
      <c r="F8684">
        <v>28205</v>
      </c>
      <c r="G8684">
        <v>35.238448200000001</v>
      </c>
      <c r="H8684">
        <v>-80.816194800000005</v>
      </c>
      <c r="I8684">
        <v>4.5</v>
      </c>
      <c r="J8684">
        <v>56</v>
      </c>
      <c r="K8684">
        <v>1</v>
      </c>
      <c r="L8684" t="s">
        <v>29269</v>
      </c>
    </row>
    <row r="8685" spans="1:12" x14ac:dyDescent="0.2">
      <c r="A8685" t="s">
        <v>29270</v>
      </c>
      <c r="B8685" t="s">
        <v>29271</v>
      </c>
      <c r="C8685" t="s">
        <v>29272</v>
      </c>
      <c r="D8685" t="s">
        <v>21</v>
      </c>
      <c r="E8685" t="s">
        <v>16</v>
      </c>
      <c r="F8685">
        <v>28209</v>
      </c>
      <c r="G8685">
        <v>35.174267</v>
      </c>
      <c r="H8685">
        <v>-80.848151299999998</v>
      </c>
      <c r="I8685">
        <v>4.5</v>
      </c>
      <c r="J8685">
        <v>24</v>
      </c>
      <c r="K8685">
        <v>1</v>
      </c>
      <c r="L8685" t="s">
        <v>29273</v>
      </c>
    </row>
    <row r="8686" spans="1:12" x14ac:dyDescent="0.2">
      <c r="A8686" t="s">
        <v>29274</v>
      </c>
      <c r="B8686" t="s">
        <v>29275</v>
      </c>
      <c r="C8686" t="s">
        <v>29276</v>
      </c>
      <c r="D8686" t="s">
        <v>21</v>
      </c>
      <c r="E8686" t="s">
        <v>16</v>
      </c>
      <c r="F8686">
        <v>28211</v>
      </c>
      <c r="G8686">
        <v>35.149887</v>
      </c>
      <c r="H8686">
        <v>-80.825164999999998</v>
      </c>
      <c r="I8686">
        <v>5</v>
      </c>
      <c r="J8686">
        <v>3</v>
      </c>
      <c r="K8686">
        <v>1</v>
      </c>
      <c r="L8686" t="s">
        <v>29277</v>
      </c>
    </row>
    <row r="8687" spans="1:12" x14ac:dyDescent="0.2">
      <c r="A8687" t="s">
        <v>29278</v>
      </c>
      <c r="B8687" t="s">
        <v>29279</v>
      </c>
      <c r="C8687" t="s">
        <v>29280</v>
      </c>
      <c r="D8687" t="s">
        <v>167</v>
      </c>
      <c r="E8687" t="s">
        <v>16</v>
      </c>
      <c r="F8687">
        <v>28075</v>
      </c>
      <c r="G8687">
        <v>35.321803000000003</v>
      </c>
      <c r="H8687">
        <v>-80.659000800000001</v>
      </c>
      <c r="I8687">
        <v>4</v>
      </c>
      <c r="J8687">
        <v>3</v>
      </c>
      <c r="K8687">
        <v>1</v>
      </c>
      <c r="L8687" t="s">
        <v>4826</v>
      </c>
    </row>
    <row r="8688" spans="1:12" x14ac:dyDescent="0.2">
      <c r="A8688" t="s">
        <v>29281</v>
      </c>
      <c r="B8688" t="s">
        <v>29282</v>
      </c>
      <c r="C8688" t="s">
        <v>29283</v>
      </c>
      <c r="D8688" t="s">
        <v>21</v>
      </c>
      <c r="E8688" t="s">
        <v>16</v>
      </c>
      <c r="F8688">
        <v>28213</v>
      </c>
      <c r="G8688">
        <v>35.258547070100001</v>
      </c>
      <c r="H8688">
        <v>-80.789860524199995</v>
      </c>
      <c r="I8688">
        <v>1.5</v>
      </c>
      <c r="J8688">
        <v>3</v>
      </c>
      <c r="K8688">
        <v>1</v>
      </c>
      <c r="L8688" t="s">
        <v>29284</v>
      </c>
    </row>
    <row r="8689" spans="1:12" x14ac:dyDescent="0.2">
      <c r="A8689" t="s">
        <v>29285</v>
      </c>
      <c r="B8689" t="s">
        <v>29286</v>
      </c>
      <c r="C8689" t="s">
        <v>29287</v>
      </c>
      <c r="D8689" t="s">
        <v>21</v>
      </c>
      <c r="E8689" t="s">
        <v>16</v>
      </c>
      <c r="F8689">
        <v>28213</v>
      </c>
      <c r="G8689">
        <v>35.306302899999999</v>
      </c>
      <c r="H8689">
        <v>-80.721672400000003</v>
      </c>
      <c r="I8689">
        <v>2</v>
      </c>
      <c r="J8689">
        <v>4</v>
      </c>
      <c r="K8689">
        <v>0</v>
      </c>
      <c r="L8689" t="s">
        <v>29288</v>
      </c>
    </row>
    <row r="8690" spans="1:12" x14ac:dyDescent="0.2">
      <c r="A8690" t="s">
        <v>29289</v>
      </c>
      <c r="B8690" t="s">
        <v>29290</v>
      </c>
      <c r="C8690" t="s">
        <v>29291</v>
      </c>
      <c r="D8690" t="s">
        <v>643</v>
      </c>
      <c r="E8690" t="s">
        <v>16</v>
      </c>
      <c r="F8690">
        <v>28079</v>
      </c>
      <c r="G8690">
        <v>35.063400999999999</v>
      </c>
      <c r="H8690">
        <v>-80.637439000000001</v>
      </c>
      <c r="I8690">
        <v>5</v>
      </c>
      <c r="J8690">
        <v>54</v>
      </c>
      <c r="K8690">
        <v>1</v>
      </c>
      <c r="L8690" t="s">
        <v>29292</v>
      </c>
    </row>
    <row r="8691" spans="1:12" x14ac:dyDescent="0.2">
      <c r="A8691" t="s">
        <v>29293</v>
      </c>
      <c r="B8691" t="s">
        <v>27057</v>
      </c>
      <c r="C8691" t="s">
        <v>29294</v>
      </c>
      <c r="D8691" t="s">
        <v>21</v>
      </c>
      <c r="E8691" t="s">
        <v>16</v>
      </c>
      <c r="F8691">
        <v>28226</v>
      </c>
      <c r="G8691">
        <v>35.085017894400004</v>
      </c>
      <c r="H8691">
        <v>-80.847778804599997</v>
      </c>
      <c r="I8691">
        <v>3.5</v>
      </c>
      <c r="J8691">
        <v>7</v>
      </c>
      <c r="K8691">
        <v>1</v>
      </c>
      <c r="L8691" t="s">
        <v>29295</v>
      </c>
    </row>
    <row r="8692" spans="1:12" x14ac:dyDescent="0.2">
      <c r="A8692" t="s">
        <v>29296</v>
      </c>
      <c r="B8692" t="s">
        <v>7662</v>
      </c>
      <c r="C8692" t="s">
        <v>29297</v>
      </c>
      <c r="D8692" t="s">
        <v>135</v>
      </c>
      <c r="E8692" t="s">
        <v>16</v>
      </c>
      <c r="F8692">
        <v>28105</v>
      </c>
      <c r="G8692">
        <v>35.099066000000001</v>
      </c>
      <c r="H8692">
        <v>-80.675815999999998</v>
      </c>
      <c r="I8692">
        <v>2.5</v>
      </c>
      <c r="J8692">
        <v>3</v>
      </c>
      <c r="K8692">
        <v>1</v>
      </c>
      <c r="L8692" t="s">
        <v>29298</v>
      </c>
    </row>
    <row r="8693" spans="1:12" x14ac:dyDescent="0.2">
      <c r="A8693" t="s">
        <v>29299</v>
      </c>
      <c r="B8693" t="s">
        <v>29300</v>
      </c>
      <c r="C8693" t="s">
        <v>29301</v>
      </c>
      <c r="D8693" t="s">
        <v>21</v>
      </c>
      <c r="E8693" t="s">
        <v>16</v>
      </c>
      <c r="F8693">
        <v>28203</v>
      </c>
      <c r="G8693">
        <v>35.197547499999999</v>
      </c>
      <c r="H8693">
        <v>-80.840049399999998</v>
      </c>
      <c r="I8693">
        <v>5</v>
      </c>
      <c r="J8693">
        <v>10</v>
      </c>
      <c r="K8693">
        <v>1</v>
      </c>
      <c r="L8693" t="s">
        <v>29302</v>
      </c>
    </row>
    <row r="8694" spans="1:12" x14ac:dyDescent="0.2">
      <c r="A8694" t="s">
        <v>29303</v>
      </c>
      <c r="B8694" t="s">
        <v>2196</v>
      </c>
      <c r="C8694" t="s">
        <v>29304</v>
      </c>
      <c r="D8694" t="s">
        <v>167</v>
      </c>
      <c r="E8694" t="s">
        <v>16</v>
      </c>
      <c r="F8694">
        <v>28075</v>
      </c>
      <c r="G8694">
        <v>35.320746</v>
      </c>
      <c r="H8694">
        <v>-80.651100999999997</v>
      </c>
      <c r="I8694">
        <v>4.5</v>
      </c>
      <c r="J8694">
        <v>23</v>
      </c>
      <c r="K8694">
        <v>1</v>
      </c>
      <c r="L8694" t="s">
        <v>29305</v>
      </c>
    </row>
    <row r="8695" spans="1:12" x14ac:dyDescent="0.2">
      <c r="A8695" t="s">
        <v>29306</v>
      </c>
      <c r="B8695" t="s">
        <v>29307</v>
      </c>
      <c r="C8695" t="s">
        <v>8597</v>
      </c>
      <c r="D8695" t="s">
        <v>39</v>
      </c>
      <c r="E8695" t="s">
        <v>16</v>
      </c>
      <c r="F8695">
        <v>28025</v>
      </c>
      <c r="G8695">
        <v>35.440101499999997</v>
      </c>
      <c r="H8695">
        <v>-80.603897700000005</v>
      </c>
      <c r="I8695">
        <v>1</v>
      </c>
      <c r="J8695">
        <v>3</v>
      </c>
      <c r="K8695">
        <v>1</v>
      </c>
      <c r="L8695" t="s">
        <v>29308</v>
      </c>
    </row>
    <row r="8696" spans="1:12" x14ac:dyDescent="0.2">
      <c r="A8696" t="s">
        <v>29309</v>
      </c>
      <c r="B8696" t="s">
        <v>29310</v>
      </c>
      <c r="C8696" t="s">
        <v>29311</v>
      </c>
      <c r="D8696" t="s">
        <v>21</v>
      </c>
      <c r="E8696" t="s">
        <v>16</v>
      </c>
      <c r="F8696">
        <v>28277</v>
      </c>
      <c r="G8696">
        <v>35.046462400000003</v>
      </c>
      <c r="H8696">
        <v>-80.850320100000005</v>
      </c>
      <c r="I8696">
        <v>4.5</v>
      </c>
      <c r="J8696">
        <v>11</v>
      </c>
      <c r="K8696">
        <v>1</v>
      </c>
      <c r="L8696" t="s">
        <v>29312</v>
      </c>
    </row>
    <row r="8697" spans="1:12" x14ac:dyDescent="0.2">
      <c r="A8697" t="s">
        <v>29313</v>
      </c>
      <c r="B8697" t="s">
        <v>891</v>
      </c>
      <c r="C8697" t="s">
        <v>29314</v>
      </c>
      <c r="D8697" t="s">
        <v>62</v>
      </c>
      <c r="E8697" t="s">
        <v>16</v>
      </c>
      <c r="F8697">
        <v>28227</v>
      </c>
      <c r="G8697">
        <v>35.1875429193</v>
      </c>
      <c r="H8697">
        <v>-80.687469485799994</v>
      </c>
      <c r="I8697">
        <v>1.5</v>
      </c>
      <c r="J8697">
        <v>29</v>
      </c>
      <c r="K8697">
        <v>1</v>
      </c>
      <c r="L8697" t="s">
        <v>28987</v>
      </c>
    </row>
    <row r="8698" spans="1:12" x14ac:dyDescent="0.2">
      <c r="A8698" t="s">
        <v>29315</v>
      </c>
      <c r="B8698" t="s">
        <v>29316</v>
      </c>
      <c r="C8698" t="s">
        <v>29317</v>
      </c>
      <c r="D8698" t="s">
        <v>21</v>
      </c>
      <c r="E8698" t="s">
        <v>16</v>
      </c>
      <c r="F8698">
        <v>28208</v>
      </c>
      <c r="G8698">
        <v>35.230089700000001</v>
      </c>
      <c r="H8698">
        <v>-80.838341099999994</v>
      </c>
      <c r="I8698">
        <v>3.5</v>
      </c>
      <c r="J8698">
        <v>14</v>
      </c>
      <c r="K8698">
        <v>1</v>
      </c>
      <c r="L8698" t="s">
        <v>29318</v>
      </c>
    </row>
    <row r="8699" spans="1:12" x14ac:dyDescent="0.2">
      <c r="A8699" t="s">
        <v>29319</v>
      </c>
      <c r="B8699" t="s">
        <v>29320</v>
      </c>
      <c r="C8699" t="s">
        <v>29321</v>
      </c>
      <c r="D8699" t="s">
        <v>39</v>
      </c>
      <c r="E8699" t="s">
        <v>16</v>
      </c>
      <c r="F8699">
        <v>28027</v>
      </c>
      <c r="G8699">
        <v>35.364134</v>
      </c>
      <c r="H8699">
        <v>-80.710600999999997</v>
      </c>
      <c r="I8699">
        <v>4</v>
      </c>
      <c r="J8699">
        <v>11</v>
      </c>
      <c r="K8699">
        <v>1</v>
      </c>
      <c r="L8699" t="s">
        <v>29322</v>
      </c>
    </row>
    <row r="8700" spans="1:12" x14ac:dyDescent="0.2">
      <c r="A8700" t="s">
        <v>29323</v>
      </c>
      <c r="B8700" t="s">
        <v>29324</v>
      </c>
      <c r="C8700" t="s">
        <v>29325</v>
      </c>
      <c r="D8700" t="s">
        <v>21</v>
      </c>
      <c r="E8700" t="s">
        <v>16</v>
      </c>
      <c r="F8700">
        <v>28202</v>
      </c>
      <c r="G8700">
        <v>35.224283999999997</v>
      </c>
      <c r="H8700">
        <v>-80.848763300000002</v>
      </c>
      <c r="I8700">
        <v>4</v>
      </c>
      <c r="J8700">
        <v>4</v>
      </c>
      <c r="K8700">
        <v>0</v>
      </c>
      <c r="L8700" t="s">
        <v>17879</v>
      </c>
    </row>
    <row r="8701" spans="1:12" x14ac:dyDescent="0.2">
      <c r="A8701" t="s">
        <v>29326</v>
      </c>
      <c r="B8701" t="s">
        <v>12629</v>
      </c>
      <c r="C8701" t="s">
        <v>29327</v>
      </c>
      <c r="D8701" t="s">
        <v>21</v>
      </c>
      <c r="E8701" t="s">
        <v>16</v>
      </c>
      <c r="F8701">
        <v>28226</v>
      </c>
      <c r="G8701">
        <v>35.086497999999999</v>
      </c>
      <c r="H8701">
        <v>-80.848216899999997</v>
      </c>
      <c r="I8701">
        <v>4</v>
      </c>
      <c r="J8701">
        <v>77</v>
      </c>
      <c r="K8701">
        <v>1</v>
      </c>
      <c r="L8701" t="s">
        <v>29328</v>
      </c>
    </row>
    <row r="8702" spans="1:12" x14ac:dyDescent="0.2">
      <c r="A8702" t="s">
        <v>29329</v>
      </c>
      <c r="B8702" t="s">
        <v>29330</v>
      </c>
      <c r="C8702" t="s">
        <v>29331</v>
      </c>
      <c r="D8702" t="s">
        <v>21</v>
      </c>
      <c r="E8702" t="s">
        <v>16</v>
      </c>
      <c r="F8702">
        <v>28273</v>
      </c>
      <c r="G8702">
        <v>35.1350525</v>
      </c>
      <c r="H8702">
        <v>-80.905002699999997</v>
      </c>
      <c r="I8702">
        <v>4</v>
      </c>
      <c r="J8702">
        <v>38</v>
      </c>
      <c r="K8702">
        <v>1</v>
      </c>
      <c r="L8702" t="s">
        <v>260</v>
      </c>
    </row>
    <row r="8703" spans="1:12" x14ac:dyDescent="0.2">
      <c r="A8703" t="s">
        <v>29332</v>
      </c>
      <c r="B8703" t="s">
        <v>4808</v>
      </c>
      <c r="C8703" t="s">
        <v>29333</v>
      </c>
      <c r="D8703" t="s">
        <v>26</v>
      </c>
      <c r="E8703" t="s">
        <v>16</v>
      </c>
      <c r="F8703">
        <v>28078</v>
      </c>
      <c r="G8703">
        <v>35.408788302700003</v>
      </c>
      <c r="H8703">
        <v>-80.861096000000003</v>
      </c>
      <c r="I8703">
        <v>4.5</v>
      </c>
      <c r="J8703">
        <v>8</v>
      </c>
      <c r="K8703">
        <v>1</v>
      </c>
      <c r="L8703" t="s">
        <v>29334</v>
      </c>
    </row>
    <row r="8704" spans="1:12" x14ac:dyDescent="0.2">
      <c r="A8704" t="s">
        <v>29335</v>
      </c>
      <c r="B8704" t="s">
        <v>2246</v>
      </c>
      <c r="C8704" t="s">
        <v>29336</v>
      </c>
      <c r="D8704" t="s">
        <v>21</v>
      </c>
      <c r="E8704" t="s">
        <v>16</v>
      </c>
      <c r="F8704">
        <v>28269</v>
      </c>
      <c r="G8704">
        <v>35.339387027900003</v>
      </c>
      <c r="H8704">
        <v>-80.8331698179</v>
      </c>
      <c r="I8704">
        <v>4</v>
      </c>
      <c r="J8704">
        <v>3</v>
      </c>
      <c r="K8704">
        <v>1</v>
      </c>
      <c r="L8704" t="s">
        <v>1173</v>
      </c>
    </row>
    <row r="8705" spans="1:12" x14ac:dyDescent="0.2">
      <c r="A8705" t="s">
        <v>29337</v>
      </c>
      <c r="B8705" t="s">
        <v>29338</v>
      </c>
      <c r="C8705" t="s">
        <v>29339</v>
      </c>
      <c r="D8705" t="s">
        <v>21</v>
      </c>
      <c r="E8705" t="s">
        <v>16</v>
      </c>
      <c r="F8705">
        <v>28277</v>
      </c>
      <c r="G8705">
        <v>35.041879000000002</v>
      </c>
      <c r="H8705">
        <v>-80.862470200000004</v>
      </c>
      <c r="I8705">
        <v>3.5</v>
      </c>
      <c r="J8705">
        <v>28</v>
      </c>
      <c r="K8705">
        <v>1</v>
      </c>
      <c r="L8705" t="s">
        <v>287</v>
      </c>
    </row>
    <row r="8706" spans="1:12" x14ac:dyDescent="0.2">
      <c r="A8706" t="s">
        <v>29340</v>
      </c>
      <c r="B8706" t="s">
        <v>29341</v>
      </c>
      <c r="C8706" t="s">
        <v>29342</v>
      </c>
      <c r="D8706" t="s">
        <v>21</v>
      </c>
      <c r="E8706" t="s">
        <v>16</v>
      </c>
      <c r="F8706">
        <v>28209</v>
      </c>
      <c r="G8706">
        <v>35.173523699999997</v>
      </c>
      <c r="H8706">
        <v>-80.839962900000003</v>
      </c>
      <c r="I8706">
        <v>3.5</v>
      </c>
      <c r="J8706">
        <v>20</v>
      </c>
      <c r="K8706">
        <v>1</v>
      </c>
      <c r="L8706" t="s">
        <v>29343</v>
      </c>
    </row>
    <row r="8707" spans="1:12" x14ac:dyDescent="0.2">
      <c r="A8707" t="s">
        <v>29344</v>
      </c>
      <c r="B8707" t="s">
        <v>29345</v>
      </c>
      <c r="C8707" t="s">
        <v>29346</v>
      </c>
      <c r="D8707" t="s">
        <v>21</v>
      </c>
      <c r="E8707" t="s">
        <v>16</v>
      </c>
      <c r="F8707">
        <v>28209</v>
      </c>
      <c r="G8707">
        <v>35.182151845999996</v>
      </c>
      <c r="H8707">
        <v>-80.875800261600006</v>
      </c>
      <c r="I8707">
        <v>3.5</v>
      </c>
      <c r="J8707">
        <v>14</v>
      </c>
      <c r="K8707">
        <v>0</v>
      </c>
      <c r="L8707" t="s">
        <v>25020</v>
      </c>
    </row>
    <row r="8708" spans="1:12" x14ac:dyDescent="0.2">
      <c r="A8708" t="s">
        <v>29347</v>
      </c>
      <c r="B8708" t="s">
        <v>29348</v>
      </c>
      <c r="C8708" t="s">
        <v>29349</v>
      </c>
      <c r="D8708" t="s">
        <v>21</v>
      </c>
      <c r="E8708" t="s">
        <v>16</v>
      </c>
      <c r="F8708">
        <v>28205</v>
      </c>
      <c r="G8708">
        <v>35.193396</v>
      </c>
      <c r="H8708">
        <v>-80.782473899999999</v>
      </c>
      <c r="I8708">
        <v>2.5</v>
      </c>
      <c r="J8708">
        <v>3</v>
      </c>
      <c r="K8708">
        <v>1</v>
      </c>
      <c r="L8708" t="s">
        <v>188</v>
      </c>
    </row>
    <row r="8709" spans="1:12" x14ac:dyDescent="0.2">
      <c r="A8709" t="s">
        <v>29350</v>
      </c>
      <c r="B8709" t="s">
        <v>1978</v>
      </c>
      <c r="C8709" t="s">
        <v>29351</v>
      </c>
      <c r="D8709" t="s">
        <v>21</v>
      </c>
      <c r="E8709" t="s">
        <v>16</v>
      </c>
      <c r="F8709">
        <v>28209</v>
      </c>
      <c r="G8709">
        <v>35.1743004</v>
      </c>
      <c r="H8709">
        <v>-80.875504699999993</v>
      </c>
      <c r="I8709">
        <v>1.5</v>
      </c>
      <c r="J8709">
        <v>51</v>
      </c>
      <c r="K8709">
        <v>1</v>
      </c>
      <c r="L8709" t="s">
        <v>4658</v>
      </c>
    </row>
    <row r="8710" spans="1:12" x14ac:dyDescent="0.2">
      <c r="A8710" t="s">
        <v>29352</v>
      </c>
      <c r="B8710" t="s">
        <v>29353</v>
      </c>
      <c r="C8710" t="s">
        <v>29354</v>
      </c>
      <c r="D8710" t="s">
        <v>13544</v>
      </c>
      <c r="E8710" t="s">
        <v>16</v>
      </c>
      <c r="F8710">
        <v>28101</v>
      </c>
      <c r="G8710">
        <v>35.2589209</v>
      </c>
      <c r="H8710">
        <v>-81.077143399999997</v>
      </c>
      <c r="I8710">
        <v>2.5</v>
      </c>
      <c r="J8710">
        <v>34</v>
      </c>
      <c r="K8710">
        <v>1</v>
      </c>
      <c r="L8710" t="s">
        <v>15890</v>
      </c>
    </row>
    <row r="8711" spans="1:12" x14ac:dyDescent="0.2">
      <c r="A8711" t="s">
        <v>29355</v>
      </c>
      <c r="B8711" t="s">
        <v>12016</v>
      </c>
      <c r="C8711" t="s">
        <v>29356</v>
      </c>
      <c r="D8711" t="s">
        <v>21</v>
      </c>
      <c r="E8711" t="s">
        <v>16</v>
      </c>
      <c r="F8711">
        <v>28226</v>
      </c>
      <c r="G8711">
        <v>35.091533900000002</v>
      </c>
      <c r="H8711">
        <v>-80.843530799999996</v>
      </c>
      <c r="I8711">
        <v>4.5</v>
      </c>
      <c r="J8711">
        <v>14</v>
      </c>
      <c r="K8711">
        <v>1</v>
      </c>
      <c r="L8711" t="s">
        <v>29357</v>
      </c>
    </row>
    <row r="8712" spans="1:12" x14ac:dyDescent="0.2">
      <c r="A8712" t="s">
        <v>29358</v>
      </c>
      <c r="B8712" t="s">
        <v>29359</v>
      </c>
      <c r="C8712" t="s">
        <v>3592</v>
      </c>
      <c r="D8712" t="s">
        <v>21</v>
      </c>
      <c r="E8712" t="s">
        <v>16</v>
      </c>
      <c r="F8712">
        <v>28206</v>
      </c>
      <c r="G8712">
        <v>35.239082600000003</v>
      </c>
      <c r="H8712">
        <v>-80.844981599999997</v>
      </c>
      <c r="I8712">
        <v>1.5</v>
      </c>
      <c r="J8712">
        <v>26</v>
      </c>
      <c r="K8712">
        <v>1</v>
      </c>
      <c r="L8712" t="s">
        <v>29360</v>
      </c>
    </row>
    <row r="8713" spans="1:12" x14ac:dyDescent="0.2">
      <c r="A8713" t="s">
        <v>29361</v>
      </c>
      <c r="B8713" t="s">
        <v>29362</v>
      </c>
      <c r="C8713" t="s">
        <v>29363</v>
      </c>
      <c r="D8713" t="s">
        <v>39</v>
      </c>
      <c r="E8713" t="s">
        <v>16</v>
      </c>
      <c r="F8713">
        <v>28025</v>
      </c>
      <c r="G8713">
        <v>35.3818184</v>
      </c>
      <c r="H8713">
        <v>-80.586501600000005</v>
      </c>
      <c r="I8713">
        <v>3</v>
      </c>
      <c r="J8713">
        <v>4</v>
      </c>
      <c r="K8713">
        <v>1</v>
      </c>
      <c r="L8713" t="s">
        <v>1117</v>
      </c>
    </row>
    <row r="8714" spans="1:12" x14ac:dyDescent="0.2">
      <c r="A8714" t="s">
        <v>29364</v>
      </c>
      <c r="B8714" t="s">
        <v>29365</v>
      </c>
      <c r="C8714" t="s">
        <v>29366</v>
      </c>
      <c r="D8714" t="s">
        <v>21</v>
      </c>
      <c r="E8714" t="s">
        <v>16</v>
      </c>
      <c r="F8714">
        <v>28213</v>
      </c>
      <c r="G8714">
        <v>35.312016999999997</v>
      </c>
      <c r="H8714">
        <v>-80.7141989</v>
      </c>
      <c r="I8714">
        <v>3.5</v>
      </c>
      <c r="J8714">
        <v>12</v>
      </c>
      <c r="K8714">
        <v>1</v>
      </c>
      <c r="L8714" t="s">
        <v>29367</v>
      </c>
    </row>
    <row r="8715" spans="1:12" x14ac:dyDescent="0.2">
      <c r="A8715" t="s">
        <v>29368</v>
      </c>
      <c r="B8715" t="s">
        <v>29369</v>
      </c>
      <c r="C8715" t="s">
        <v>29370</v>
      </c>
      <c r="D8715" t="s">
        <v>21</v>
      </c>
      <c r="E8715" t="s">
        <v>16</v>
      </c>
      <c r="F8715">
        <v>28213</v>
      </c>
      <c r="G8715">
        <v>35.2555774</v>
      </c>
      <c r="H8715">
        <v>-80.773896500000006</v>
      </c>
      <c r="I8715">
        <v>4</v>
      </c>
      <c r="J8715">
        <v>5</v>
      </c>
      <c r="K8715">
        <v>1</v>
      </c>
      <c r="L8715" t="s">
        <v>29371</v>
      </c>
    </row>
    <row r="8716" spans="1:12" x14ac:dyDescent="0.2">
      <c r="A8716" t="s">
        <v>29372</v>
      </c>
      <c r="B8716" t="s">
        <v>29373</v>
      </c>
      <c r="C8716" t="s">
        <v>29374</v>
      </c>
      <c r="D8716" t="s">
        <v>359</v>
      </c>
      <c r="E8716" t="s">
        <v>16</v>
      </c>
      <c r="F8716">
        <v>28036</v>
      </c>
      <c r="G8716">
        <v>35.498416840799997</v>
      </c>
      <c r="H8716">
        <v>-80.848971576300002</v>
      </c>
      <c r="I8716">
        <v>4.5</v>
      </c>
      <c r="J8716">
        <v>7</v>
      </c>
      <c r="K8716">
        <v>1</v>
      </c>
      <c r="L8716" t="s">
        <v>29375</v>
      </c>
    </row>
    <row r="8717" spans="1:12" x14ac:dyDescent="0.2">
      <c r="A8717" t="s">
        <v>29376</v>
      </c>
      <c r="B8717" t="s">
        <v>4174</v>
      </c>
      <c r="C8717" t="s">
        <v>29377</v>
      </c>
      <c r="D8717" t="s">
        <v>643</v>
      </c>
      <c r="E8717" t="s">
        <v>16</v>
      </c>
      <c r="F8717">
        <v>28079</v>
      </c>
      <c r="G8717">
        <v>35.067836700000001</v>
      </c>
      <c r="H8717">
        <v>-80.677555400000003</v>
      </c>
      <c r="I8717">
        <v>4.5</v>
      </c>
      <c r="J8717">
        <v>275</v>
      </c>
      <c r="K8717">
        <v>1</v>
      </c>
      <c r="L8717" t="s">
        <v>1056</v>
      </c>
    </row>
    <row r="8718" spans="1:12" x14ac:dyDescent="0.2">
      <c r="A8718" t="s">
        <v>29378</v>
      </c>
      <c r="B8718" t="s">
        <v>29379</v>
      </c>
      <c r="C8718" t="s">
        <v>12601</v>
      </c>
      <c r="D8718" t="s">
        <v>21</v>
      </c>
      <c r="E8718" t="s">
        <v>16</v>
      </c>
      <c r="F8718">
        <v>28263</v>
      </c>
      <c r="G8718">
        <v>35.184061499999999</v>
      </c>
      <c r="H8718">
        <v>-80.894603700000005</v>
      </c>
      <c r="I8718">
        <v>2</v>
      </c>
      <c r="J8718">
        <v>6</v>
      </c>
      <c r="K8718">
        <v>1</v>
      </c>
      <c r="L8718" t="s">
        <v>3198</v>
      </c>
    </row>
    <row r="8719" spans="1:12" x14ac:dyDescent="0.2">
      <c r="A8719" t="s">
        <v>29380</v>
      </c>
      <c r="B8719" t="s">
        <v>29381</v>
      </c>
      <c r="C8719" t="s">
        <v>29382</v>
      </c>
      <c r="D8719" t="s">
        <v>39</v>
      </c>
      <c r="E8719" t="s">
        <v>16</v>
      </c>
      <c r="F8719">
        <v>28027</v>
      </c>
      <c r="G8719">
        <v>35.402224599999997</v>
      </c>
      <c r="H8719">
        <v>-80.759849799999998</v>
      </c>
      <c r="I8719">
        <v>5</v>
      </c>
      <c r="J8719">
        <v>10</v>
      </c>
      <c r="K8719">
        <v>1</v>
      </c>
      <c r="L8719" t="s">
        <v>29383</v>
      </c>
    </row>
    <row r="8720" spans="1:12" x14ac:dyDescent="0.2">
      <c r="A8720" t="s">
        <v>29384</v>
      </c>
      <c r="B8720" t="s">
        <v>1261</v>
      </c>
      <c r="C8720" t="s">
        <v>29385</v>
      </c>
      <c r="D8720" t="s">
        <v>135</v>
      </c>
      <c r="E8720" t="s">
        <v>16</v>
      </c>
      <c r="F8720">
        <v>28105</v>
      </c>
      <c r="G8720">
        <v>35.132966000000003</v>
      </c>
      <c r="H8720">
        <v>-80.708759000000001</v>
      </c>
      <c r="I8720">
        <v>3.5</v>
      </c>
      <c r="J8720">
        <v>4</v>
      </c>
      <c r="K8720">
        <v>0</v>
      </c>
      <c r="L8720" t="s">
        <v>29386</v>
      </c>
    </row>
    <row r="8721" spans="1:12" x14ac:dyDescent="0.2">
      <c r="A8721" t="s">
        <v>29387</v>
      </c>
      <c r="B8721" t="s">
        <v>498</v>
      </c>
      <c r="C8721" t="s">
        <v>29388</v>
      </c>
      <c r="D8721" t="s">
        <v>21</v>
      </c>
      <c r="E8721" t="s">
        <v>16</v>
      </c>
      <c r="F8721">
        <v>28269</v>
      </c>
      <c r="G8721">
        <v>35.334221200000002</v>
      </c>
      <c r="H8721">
        <v>-80.814407500000002</v>
      </c>
      <c r="I8721">
        <v>3</v>
      </c>
      <c r="J8721">
        <v>24</v>
      </c>
      <c r="K8721">
        <v>1</v>
      </c>
      <c r="L8721" t="s">
        <v>29389</v>
      </c>
    </row>
    <row r="8722" spans="1:12" x14ac:dyDescent="0.2">
      <c r="A8722" t="s">
        <v>29390</v>
      </c>
      <c r="B8722" t="s">
        <v>29391</v>
      </c>
      <c r="D8722" t="s">
        <v>21</v>
      </c>
      <c r="E8722" t="s">
        <v>16</v>
      </c>
      <c r="F8722">
        <v>28205</v>
      </c>
      <c r="G8722">
        <v>35.226371399999998</v>
      </c>
      <c r="H8722">
        <v>-80.799018500000003</v>
      </c>
      <c r="I8722">
        <v>5</v>
      </c>
      <c r="J8722">
        <v>5</v>
      </c>
      <c r="K8722">
        <v>1</v>
      </c>
      <c r="L8722" t="s">
        <v>457</v>
      </c>
    </row>
    <row r="8723" spans="1:12" x14ac:dyDescent="0.2">
      <c r="A8723" t="s">
        <v>29392</v>
      </c>
      <c r="B8723" t="s">
        <v>29393</v>
      </c>
      <c r="C8723" t="s">
        <v>29394</v>
      </c>
      <c r="D8723" t="s">
        <v>3396</v>
      </c>
      <c r="E8723" t="s">
        <v>16</v>
      </c>
      <c r="F8723">
        <v>28104</v>
      </c>
      <c r="G8723">
        <v>35.0853027</v>
      </c>
      <c r="H8723">
        <v>-80.698341499999998</v>
      </c>
      <c r="I8723">
        <v>4</v>
      </c>
      <c r="J8723">
        <v>123</v>
      </c>
      <c r="K8723">
        <v>1</v>
      </c>
      <c r="L8723" t="s">
        <v>29395</v>
      </c>
    </row>
    <row r="8724" spans="1:12" x14ac:dyDescent="0.2">
      <c r="A8724" t="s">
        <v>29396</v>
      </c>
      <c r="B8724" t="s">
        <v>29397</v>
      </c>
      <c r="C8724" t="s">
        <v>29398</v>
      </c>
      <c r="D8724" t="s">
        <v>26</v>
      </c>
      <c r="E8724" t="s">
        <v>16</v>
      </c>
      <c r="F8724">
        <v>28078</v>
      </c>
      <c r="G8724">
        <v>35.373134700000001</v>
      </c>
      <c r="H8724">
        <v>-80.806222599999998</v>
      </c>
      <c r="I8724">
        <v>2.5</v>
      </c>
      <c r="J8724">
        <v>3</v>
      </c>
      <c r="K8724">
        <v>1</v>
      </c>
      <c r="L8724" t="s">
        <v>29399</v>
      </c>
    </row>
    <row r="8725" spans="1:12" x14ac:dyDescent="0.2">
      <c r="A8725" t="s">
        <v>29400</v>
      </c>
      <c r="B8725" t="s">
        <v>29401</v>
      </c>
      <c r="C8725" t="s">
        <v>552</v>
      </c>
      <c r="D8725" t="s">
        <v>21</v>
      </c>
      <c r="E8725" t="s">
        <v>16</v>
      </c>
      <c r="F8725">
        <v>28208</v>
      </c>
      <c r="G8725">
        <v>35.223118751900003</v>
      </c>
      <c r="H8725">
        <v>-80.940381365700006</v>
      </c>
      <c r="I8725">
        <v>2.5</v>
      </c>
      <c r="J8725">
        <v>276</v>
      </c>
      <c r="K8725">
        <v>1</v>
      </c>
      <c r="L8725" t="s">
        <v>29402</v>
      </c>
    </row>
    <row r="8726" spans="1:12" x14ac:dyDescent="0.2">
      <c r="A8726" t="s">
        <v>29403</v>
      </c>
      <c r="B8726" t="s">
        <v>703</v>
      </c>
      <c r="C8726" t="s">
        <v>29404</v>
      </c>
      <c r="D8726" t="s">
        <v>21</v>
      </c>
      <c r="E8726" t="s">
        <v>16</v>
      </c>
      <c r="F8726">
        <v>28227</v>
      </c>
      <c r="G8726">
        <v>35.141903900000003</v>
      </c>
      <c r="H8726">
        <v>-80.731853999999998</v>
      </c>
      <c r="I8726">
        <v>3</v>
      </c>
      <c r="J8726">
        <v>30</v>
      </c>
      <c r="K8726">
        <v>1</v>
      </c>
      <c r="L8726" t="s">
        <v>29405</v>
      </c>
    </row>
    <row r="8727" spans="1:12" x14ac:dyDescent="0.2">
      <c r="A8727" t="s">
        <v>29406</v>
      </c>
      <c r="B8727" t="s">
        <v>29407</v>
      </c>
      <c r="C8727" t="s">
        <v>29408</v>
      </c>
      <c r="D8727" t="s">
        <v>21</v>
      </c>
      <c r="E8727" t="s">
        <v>16</v>
      </c>
      <c r="F8727">
        <v>28202</v>
      </c>
      <c r="G8727">
        <v>35.234264000000003</v>
      </c>
      <c r="H8727">
        <v>-80.852957799999999</v>
      </c>
      <c r="I8727">
        <v>1</v>
      </c>
      <c r="J8727">
        <v>8</v>
      </c>
      <c r="K8727">
        <v>1</v>
      </c>
      <c r="L8727" t="s">
        <v>1041</v>
      </c>
    </row>
    <row r="8728" spans="1:12" x14ac:dyDescent="0.2">
      <c r="A8728" t="s">
        <v>29409</v>
      </c>
      <c r="B8728" t="s">
        <v>29410</v>
      </c>
      <c r="C8728" t="s">
        <v>29411</v>
      </c>
      <c r="D8728" t="s">
        <v>2611</v>
      </c>
      <c r="E8728" t="s">
        <v>16</v>
      </c>
      <c r="F8728">
        <v>28117</v>
      </c>
      <c r="G8728">
        <v>35.528703169499998</v>
      </c>
      <c r="H8728">
        <v>-80.865082280400003</v>
      </c>
      <c r="I8728">
        <v>2.5</v>
      </c>
      <c r="J8728">
        <v>43</v>
      </c>
      <c r="K8728">
        <v>0</v>
      </c>
      <c r="L8728" t="s">
        <v>29412</v>
      </c>
    </row>
    <row r="8729" spans="1:12" x14ac:dyDescent="0.2">
      <c r="A8729" t="s">
        <v>29413</v>
      </c>
      <c r="B8729" t="s">
        <v>29414</v>
      </c>
      <c r="C8729" t="s">
        <v>29415</v>
      </c>
      <c r="D8729" t="s">
        <v>21</v>
      </c>
      <c r="E8729" t="s">
        <v>16</v>
      </c>
      <c r="F8729">
        <v>28269</v>
      </c>
      <c r="G8729">
        <v>35.337287400000001</v>
      </c>
      <c r="H8729">
        <v>-80.826792900000001</v>
      </c>
      <c r="I8729">
        <v>1</v>
      </c>
      <c r="J8729">
        <v>3</v>
      </c>
      <c r="K8729">
        <v>0</v>
      </c>
      <c r="L8729" t="s">
        <v>29416</v>
      </c>
    </row>
    <row r="8730" spans="1:12" x14ac:dyDescent="0.2">
      <c r="A8730" t="s">
        <v>29417</v>
      </c>
      <c r="B8730" t="s">
        <v>27343</v>
      </c>
      <c r="C8730" t="s">
        <v>29418</v>
      </c>
      <c r="D8730" t="s">
        <v>830</v>
      </c>
      <c r="E8730" t="s">
        <v>16</v>
      </c>
      <c r="F8730">
        <v>28034</v>
      </c>
      <c r="G8730">
        <v>35.315571599999998</v>
      </c>
      <c r="H8730">
        <v>-81.175640599999994</v>
      </c>
      <c r="I8730">
        <v>4.5</v>
      </c>
      <c r="J8730">
        <v>6</v>
      </c>
      <c r="K8730">
        <v>1</v>
      </c>
      <c r="L8730" t="s">
        <v>29419</v>
      </c>
    </row>
    <row r="8731" spans="1:12" x14ac:dyDescent="0.2">
      <c r="A8731" t="s">
        <v>29420</v>
      </c>
      <c r="B8731" t="s">
        <v>20869</v>
      </c>
      <c r="C8731" t="s">
        <v>29421</v>
      </c>
      <c r="D8731" t="s">
        <v>21</v>
      </c>
      <c r="E8731" t="s">
        <v>16</v>
      </c>
      <c r="F8731">
        <v>28226</v>
      </c>
      <c r="G8731">
        <v>35.086569335299998</v>
      </c>
      <c r="H8731">
        <v>-80.847631118899997</v>
      </c>
      <c r="I8731">
        <v>4</v>
      </c>
      <c r="J8731">
        <v>42</v>
      </c>
      <c r="K8731">
        <v>1</v>
      </c>
      <c r="L8731" t="s">
        <v>29422</v>
      </c>
    </row>
    <row r="8732" spans="1:12" x14ac:dyDescent="0.2">
      <c r="A8732" t="s">
        <v>29423</v>
      </c>
      <c r="B8732" t="s">
        <v>29424</v>
      </c>
      <c r="C8732" t="s">
        <v>29425</v>
      </c>
      <c r="D8732" t="s">
        <v>2611</v>
      </c>
      <c r="E8732" t="s">
        <v>16</v>
      </c>
      <c r="F8732">
        <v>28117</v>
      </c>
      <c r="G8732">
        <v>35.542953099999998</v>
      </c>
      <c r="H8732">
        <v>-80.860655800000004</v>
      </c>
      <c r="I8732">
        <v>3</v>
      </c>
      <c r="J8732">
        <v>4</v>
      </c>
      <c r="K8732">
        <v>1</v>
      </c>
      <c r="L8732" t="s">
        <v>275</v>
      </c>
    </row>
    <row r="8733" spans="1:12" x14ac:dyDescent="0.2">
      <c r="A8733" t="s">
        <v>29426</v>
      </c>
      <c r="B8733" t="s">
        <v>29427</v>
      </c>
      <c r="C8733" t="s">
        <v>15778</v>
      </c>
      <c r="D8733" t="s">
        <v>21</v>
      </c>
      <c r="E8733" t="s">
        <v>16</v>
      </c>
      <c r="F8733">
        <v>28211</v>
      </c>
      <c r="G8733">
        <v>35.176399000000004</v>
      </c>
      <c r="H8733">
        <v>-80.802261999999999</v>
      </c>
      <c r="I8733">
        <v>3.5</v>
      </c>
      <c r="J8733">
        <v>44</v>
      </c>
      <c r="K8733">
        <v>0</v>
      </c>
      <c r="L8733" t="s">
        <v>29428</v>
      </c>
    </row>
    <row r="8734" spans="1:12" x14ac:dyDescent="0.2">
      <c r="A8734" t="s">
        <v>29429</v>
      </c>
      <c r="B8734" t="s">
        <v>29430</v>
      </c>
      <c r="D8734" t="s">
        <v>21</v>
      </c>
      <c r="E8734" t="s">
        <v>16</v>
      </c>
      <c r="F8734">
        <v>28278</v>
      </c>
      <c r="G8734">
        <v>35.134005299999998</v>
      </c>
      <c r="H8734">
        <v>-81.020253299999993</v>
      </c>
      <c r="I8734">
        <v>3.5</v>
      </c>
      <c r="J8734">
        <v>4</v>
      </c>
      <c r="K8734">
        <v>1</v>
      </c>
      <c r="L8734" t="s">
        <v>29431</v>
      </c>
    </row>
    <row r="8735" spans="1:12" x14ac:dyDescent="0.2">
      <c r="A8735" t="s">
        <v>29432</v>
      </c>
      <c r="B8735" t="s">
        <v>29433</v>
      </c>
      <c r="C8735" t="s">
        <v>29434</v>
      </c>
      <c r="D8735" t="s">
        <v>21</v>
      </c>
      <c r="E8735" t="s">
        <v>16</v>
      </c>
      <c r="F8735">
        <v>28227</v>
      </c>
      <c r="G8735">
        <v>35.1677779921</v>
      </c>
      <c r="H8735">
        <v>-80.742135765100002</v>
      </c>
      <c r="I8735">
        <v>2.5</v>
      </c>
      <c r="J8735">
        <v>76</v>
      </c>
      <c r="K8735">
        <v>1</v>
      </c>
      <c r="L8735" t="s">
        <v>29435</v>
      </c>
    </row>
    <row r="8736" spans="1:12" x14ac:dyDescent="0.2">
      <c r="A8736" t="s">
        <v>29436</v>
      </c>
      <c r="B8736" t="s">
        <v>29437</v>
      </c>
      <c r="C8736" t="s">
        <v>29438</v>
      </c>
      <c r="D8736" t="s">
        <v>62</v>
      </c>
      <c r="E8736" t="s">
        <v>16</v>
      </c>
      <c r="F8736">
        <v>28227</v>
      </c>
      <c r="G8736">
        <v>35.172847400000002</v>
      </c>
      <c r="H8736">
        <v>-80.656803300000007</v>
      </c>
      <c r="I8736">
        <v>4</v>
      </c>
      <c r="J8736">
        <v>55</v>
      </c>
      <c r="K8736">
        <v>1</v>
      </c>
      <c r="L8736" t="s">
        <v>9278</v>
      </c>
    </row>
    <row r="8737" spans="1:12" x14ac:dyDescent="0.2">
      <c r="A8737" t="s">
        <v>29439</v>
      </c>
      <c r="B8737" t="s">
        <v>29440</v>
      </c>
      <c r="C8737" t="s">
        <v>29441</v>
      </c>
      <c r="D8737" t="s">
        <v>21</v>
      </c>
      <c r="E8737" t="s">
        <v>16</v>
      </c>
      <c r="F8737">
        <v>28214</v>
      </c>
      <c r="G8737">
        <v>35.229278381299999</v>
      </c>
      <c r="H8737">
        <v>-80.9462454847</v>
      </c>
      <c r="I8737">
        <v>2.5</v>
      </c>
      <c r="J8737">
        <v>5</v>
      </c>
      <c r="K8737">
        <v>1</v>
      </c>
      <c r="L8737" t="s">
        <v>29442</v>
      </c>
    </row>
    <row r="8738" spans="1:12" x14ac:dyDescent="0.2">
      <c r="A8738" t="s">
        <v>29443</v>
      </c>
      <c r="B8738" t="s">
        <v>12520</v>
      </c>
      <c r="C8738" t="s">
        <v>29444</v>
      </c>
      <c r="D8738" t="s">
        <v>21</v>
      </c>
      <c r="E8738" t="s">
        <v>16</v>
      </c>
      <c r="F8738">
        <v>28278</v>
      </c>
      <c r="G8738">
        <v>35.139088000000001</v>
      </c>
      <c r="H8738">
        <v>-80.984604000000004</v>
      </c>
      <c r="I8738">
        <v>2</v>
      </c>
      <c r="J8738">
        <v>33</v>
      </c>
      <c r="K8738">
        <v>1</v>
      </c>
      <c r="L8738" t="s">
        <v>29445</v>
      </c>
    </row>
    <row r="8739" spans="1:12" x14ac:dyDescent="0.2">
      <c r="A8739" t="s">
        <v>29446</v>
      </c>
      <c r="B8739" t="s">
        <v>6555</v>
      </c>
      <c r="C8739" t="s">
        <v>29447</v>
      </c>
      <c r="D8739" t="s">
        <v>21</v>
      </c>
      <c r="E8739" t="s">
        <v>16</v>
      </c>
      <c r="F8739">
        <v>28269</v>
      </c>
      <c r="G8739">
        <v>35.335418300000001</v>
      </c>
      <c r="H8739">
        <v>-80.829331600000003</v>
      </c>
      <c r="I8739">
        <v>4</v>
      </c>
      <c r="J8739">
        <v>3</v>
      </c>
      <c r="K8739">
        <v>1</v>
      </c>
      <c r="L8739" t="s">
        <v>3108</v>
      </c>
    </row>
    <row r="8740" spans="1:12" x14ac:dyDescent="0.2">
      <c r="A8740" t="s">
        <v>29448</v>
      </c>
      <c r="B8740" t="s">
        <v>29449</v>
      </c>
      <c r="C8740" t="s">
        <v>29450</v>
      </c>
      <c r="D8740" t="s">
        <v>21</v>
      </c>
      <c r="E8740" t="s">
        <v>16</v>
      </c>
      <c r="F8740">
        <v>28277</v>
      </c>
      <c r="G8740">
        <v>35.048281000000003</v>
      </c>
      <c r="H8740">
        <v>-80.816257199999995</v>
      </c>
      <c r="I8740">
        <v>4.5</v>
      </c>
      <c r="J8740">
        <v>46</v>
      </c>
      <c r="K8740">
        <v>1</v>
      </c>
      <c r="L8740" t="s">
        <v>63</v>
      </c>
    </row>
    <row r="8741" spans="1:12" x14ac:dyDescent="0.2">
      <c r="A8741" t="s">
        <v>29451</v>
      </c>
      <c r="B8741" t="s">
        <v>29452</v>
      </c>
      <c r="C8741" t="s">
        <v>29453</v>
      </c>
      <c r="D8741" t="s">
        <v>30</v>
      </c>
      <c r="E8741" t="s">
        <v>16</v>
      </c>
      <c r="F8741">
        <v>28056</v>
      </c>
      <c r="G8741">
        <v>35.260225599999998</v>
      </c>
      <c r="H8741">
        <v>-81.126451599999996</v>
      </c>
      <c r="I8741">
        <v>1.5</v>
      </c>
      <c r="J8741">
        <v>7</v>
      </c>
      <c r="K8741">
        <v>0</v>
      </c>
      <c r="L8741" t="s">
        <v>29454</v>
      </c>
    </row>
    <row r="8742" spans="1:12" x14ac:dyDescent="0.2">
      <c r="A8742" t="s">
        <v>29455</v>
      </c>
      <c r="B8742" t="s">
        <v>29456</v>
      </c>
      <c r="D8742" t="s">
        <v>4275</v>
      </c>
      <c r="E8742" t="s">
        <v>16</v>
      </c>
      <c r="F8742">
        <v>28110</v>
      </c>
      <c r="G8742">
        <v>35.007093500000003</v>
      </c>
      <c r="H8742">
        <v>-80.674513099999999</v>
      </c>
      <c r="I8742">
        <v>5</v>
      </c>
      <c r="J8742">
        <v>6</v>
      </c>
      <c r="K8742">
        <v>1</v>
      </c>
      <c r="L8742" t="s">
        <v>29457</v>
      </c>
    </row>
    <row r="8743" spans="1:12" x14ac:dyDescent="0.2">
      <c r="A8743" t="s">
        <v>29458</v>
      </c>
      <c r="B8743" t="s">
        <v>29459</v>
      </c>
      <c r="C8743" t="s">
        <v>29460</v>
      </c>
      <c r="D8743" t="s">
        <v>21</v>
      </c>
      <c r="E8743" t="s">
        <v>16</v>
      </c>
      <c r="F8743">
        <v>28205</v>
      </c>
      <c r="G8743">
        <v>35.215463700000001</v>
      </c>
      <c r="H8743">
        <v>-80.782704100000004</v>
      </c>
      <c r="I8743">
        <v>3.5</v>
      </c>
      <c r="J8743">
        <v>115</v>
      </c>
      <c r="K8743">
        <v>1</v>
      </c>
      <c r="L8743" t="s">
        <v>29461</v>
      </c>
    </row>
    <row r="8744" spans="1:12" x14ac:dyDescent="0.2">
      <c r="A8744" t="s">
        <v>29462</v>
      </c>
      <c r="B8744" t="s">
        <v>29463</v>
      </c>
      <c r="C8744" t="s">
        <v>29464</v>
      </c>
      <c r="D8744" t="s">
        <v>21</v>
      </c>
      <c r="E8744" t="s">
        <v>16</v>
      </c>
      <c r="F8744">
        <v>28216</v>
      </c>
      <c r="G8744">
        <v>35.280806300000002</v>
      </c>
      <c r="H8744">
        <v>-80.899514499999995</v>
      </c>
      <c r="I8744">
        <v>3.5</v>
      </c>
      <c r="J8744">
        <v>3</v>
      </c>
      <c r="K8744">
        <v>1</v>
      </c>
      <c r="L8744" t="s">
        <v>3108</v>
      </c>
    </row>
    <row r="8745" spans="1:12" x14ac:dyDescent="0.2">
      <c r="A8745" t="s">
        <v>29465</v>
      </c>
      <c r="B8745" t="s">
        <v>29466</v>
      </c>
      <c r="C8745" t="s">
        <v>29467</v>
      </c>
      <c r="D8745" t="s">
        <v>15</v>
      </c>
      <c r="E8745" t="s">
        <v>16</v>
      </c>
      <c r="F8745">
        <v>28031</v>
      </c>
      <c r="G8745">
        <v>35.4793843</v>
      </c>
      <c r="H8745">
        <v>-80.880996800000005</v>
      </c>
      <c r="I8745">
        <v>3</v>
      </c>
      <c r="J8745">
        <v>14</v>
      </c>
      <c r="K8745">
        <v>0</v>
      </c>
      <c r="L8745" t="s">
        <v>10988</v>
      </c>
    </row>
    <row r="8746" spans="1:12" x14ac:dyDescent="0.2">
      <c r="A8746" t="s">
        <v>29468</v>
      </c>
      <c r="B8746" t="s">
        <v>1386</v>
      </c>
      <c r="C8746" t="s">
        <v>29469</v>
      </c>
      <c r="D8746" t="s">
        <v>21</v>
      </c>
      <c r="E8746" t="s">
        <v>16</v>
      </c>
      <c r="F8746">
        <v>28217</v>
      </c>
      <c r="G8746">
        <v>35.1621387</v>
      </c>
      <c r="H8746">
        <v>-80.886851399999998</v>
      </c>
      <c r="I8746">
        <v>2.5</v>
      </c>
      <c r="J8746">
        <v>60</v>
      </c>
      <c r="K8746">
        <v>1</v>
      </c>
      <c r="L8746" t="s">
        <v>29470</v>
      </c>
    </row>
    <row r="8747" spans="1:12" x14ac:dyDescent="0.2">
      <c r="A8747" t="s">
        <v>29471</v>
      </c>
      <c r="B8747" t="s">
        <v>29472</v>
      </c>
      <c r="C8747" t="s">
        <v>29473</v>
      </c>
      <c r="D8747" t="s">
        <v>942</v>
      </c>
      <c r="E8747" t="s">
        <v>16</v>
      </c>
      <c r="F8747">
        <v>28120</v>
      </c>
      <c r="G8747">
        <v>35.309883300000003</v>
      </c>
      <c r="H8747">
        <v>-81.035160200000007</v>
      </c>
      <c r="I8747">
        <v>3.5</v>
      </c>
      <c r="J8747">
        <v>3</v>
      </c>
      <c r="K8747">
        <v>1</v>
      </c>
      <c r="L8747" t="s">
        <v>457</v>
      </c>
    </row>
    <row r="8748" spans="1:12" x14ac:dyDescent="0.2">
      <c r="A8748" t="s">
        <v>29474</v>
      </c>
      <c r="B8748" t="s">
        <v>4191</v>
      </c>
      <c r="C8748" t="s">
        <v>29475</v>
      </c>
      <c r="D8748" t="s">
        <v>30</v>
      </c>
      <c r="E8748" t="s">
        <v>16</v>
      </c>
      <c r="F8748">
        <v>28054</v>
      </c>
      <c r="G8748">
        <v>35.2614698792</v>
      </c>
      <c r="H8748">
        <v>-81.142140502900006</v>
      </c>
      <c r="I8748">
        <v>3.5</v>
      </c>
      <c r="J8748">
        <v>7</v>
      </c>
      <c r="K8748">
        <v>1</v>
      </c>
      <c r="L8748" t="s">
        <v>29476</v>
      </c>
    </row>
    <row r="8749" spans="1:12" x14ac:dyDescent="0.2">
      <c r="A8749" t="s">
        <v>29477</v>
      </c>
      <c r="B8749" t="s">
        <v>29478</v>
      </c>
      <c r="C8749" t="s">
        <v>29479</v>
      </c>
      <c r="D8749" t="s">
        <v>21</v>
      </c>
      <c r="E8749" t="s">
        <v>16</v>
      </c>
      <c r="F8749">
        <v>28216</v>
      </c>
      <c r="G8749">
        <v>35.323586499999998</v>
      </c>
      <c r="H8749">
        <v>-80.9031229</v>
      </c>
      <c r="I8749">
        <v>4</v>
      </c>
      <c r="J8749">
        <v>4</v>
      </c>
      <c r="K8749">
        <v>1</v>
      </c>
      <c r="L8749" t="s">
        <v>29480</v>
      </c>
    </row>
    <row r="8750" spans="1:12" x14ac:dyDescent="0.2">
      <c r="A8750" t="s">
        <v>29481</v>
      </c>
      <c r="B8750" t="s">
        <v>446</v>
      </c>
      <c r="C8750" t="s">
        <v>29482</v>
      </c>
      <c r="D8750" t="s">
        <v>21</v>
      </c>
      <c r="E8750" t="s">
        <v>16</v>
      </c>
      <c r="F8750">
        <v>28277</v>
      </c>
      <c r="G8750">
        <v>35.054076000000002</v>
      </c>
      <c r="H8750">
        <v>-80.769183999999996</v>
      </c>
      <c r="I8750">
        <v>3</v>
      </c>
      <c r="J8750">
        <v>13</v>
      </c>
      <c r="K8750">
        <v>1</v>
      </c>
      <c r="L8750" t="s">
        <v>1997</v>
      </c>
    </row>
    <row r="8751" spans="1:12" x14ac:dyDescent="0.2">
      <c r="A8751" t="s">
        <v>29483</v>
      </c>
      <c r="B8751" t="s">
        <v>29484</v>
      </c>
      <c r="C8751" t="s">
        <v>29485</v>
      </c>
      <c r="D8751" t="s">
        <v>167</v>
      </c>
      <c r="E8751" t="s">
        <v>16</v>
      </c>
      <c r="F8751">
        <v>28075</v>
      </c>
      <c r="G8751">
        <v>35.3231666</v>
      </c>
      <c r="H8751">
        <v>-80.649057799999994</v>
      </c>
      <c r="I8751">
        <v>3.5</v>
      </c>
      <c r="J8751">
        <v>3</v>
      </c>
      <c r="K8751">
        <v>1</v>
      </c>
      <c r="L8751" t="s">
        <v>29486</v>
      </c>
    </row>
    <row r="8752" spans="1:12" x14ac:dyDescent="0.2">
      <c r="A8752" t="s">
        <v>29487</v>
      </c>
      <c r="B8752" t="s">
        <v>29488</v>
      </c>
      <c r="C8752" t="s">
        <v>29489</v>
      </c>
      <c r="D8752" t="s">
        <v>21</v>
      </c>
      <c r="E8752" t="s">
        <v>16</v>
      </c>
      <c r="F8752">
        <v>28208</v>
      </c>
      <c r="G8752">
        <v>35.224933999999998</v>
      </c>
      <c r="H8752">
        <v>-80.876489699999993</v>
      </c>
      <c r="I8752">
        <v>1</v>
      </c>
      <c r="J8752">
        <v>6</v>
      </c>
      <c r="K8752">
        <v>1</v>
      </c>
      <c r="L8752" t="s">
        <v>29490</v>
      </c>
    </row>
    <row r="8753" spans="1:12" x14ac:dyDescent="0.2">
      <c r="A8753" t="s">
        <v>29491</v>
      </c>
      <c r="B8753" t="s">
        <v>29492</v>
      </c>
      <c r="C8753" t="s">
        <v>29493</v>
      </c>
      <c r="D8753" t="s">
        <v>21</v>
      </c>
      <c r="E8753" t="s">
        <v>16</v>
      </c>
      <c r="F8753">
        <v>28277</v>
      </c>
      <c r="G8753">
        <v>35.05829</v>
      </c>
      <c r="H8753">
        <v>-80.815584000000001</v>
      </c>
      <c r="I8753">
        <v>3</v>
      </c>
      <c r="J8753">
        <v>7</v>
      </c>
      <c r="K8753">
        <v>1</v>
      </c>
      <c r="L8753" t="s">
        <v>143</v>
      </c>
    </row>
    <row r="8754" spans="1:12" x14ac:dyDescent="0.2">
      <c r="A8754" t="s">
        <v>29494</v>
      </c>
      <c r="B8754" t="s">
        <v>29495</v>
      </c>
      <c r="C8754" t="s">
        <v>17105</v>
      </c>
      <c r="D8754" t="s">
        <v>21</v>
      </c>
      <c r="E8754" t="s">
        <v>16</v>
      </c>
      <c r="F8754">
        <v>28205</v>
      </c>
      <c r="G8754">
        <v>35.210894000000003</v>
      </c>
      <c r="H8754">
        <v>-80.783708000000004</v>
      </c>
      <c r="I8754">
        <v>1.5</v>
      </c>
      <c r="J8754">
        <v>5</v>
      </c>
      <c r="K8754">
        <v>0</v>
      </c>
      <c r="L8754" t="s">
        <v>3703</v>
      </c>
    </row>
    <row r="8755" spans="1:12" x14ac:dyDescent="0.2">
      <c r="A8755" t="s">
        <v>29496</v>
      </c>
      <c r="B8755" t="s">
        <v>4593</v>
      </c>
      <c r="C8755" t="s">
        <v>29497</v>
      </c>
      <c r="D8755" t="s">
        <v>21</v>
      </c>
      <c r="E8755" t="s">
        <v>16</v>
      </c>
      <c r="F8755">
        <v>28227</v>
      </c>
      <c r="G8755">
        <v>35.146073000000001</v>
      </c>
      <c r="H8755">
        <v>-80.724944699600002</v>
      </c>
      <c r="I8755">
        <v>2.5</v>
      </c>
      <c r="J8755">
        <v>109</v>
      </c>
      <c r="K8755">
        <v>1</v>
      </c>
      <c r="L8755" t="s">
        <v>29498</v>
      </c>
    </row>
    <row r="8756" spans="1:12" x14ac:dyDescent="0.2">
      <c r="A8756" t="s">
        <v>29499</v>
      </c>
      <c r="B8756" t="s">
        <v>29500</v>
      </c>
      <c r="C8756" t="s">
        <v>29501</v>
      </c>
      <c r="D8756" t="s">
        <v>21</v>
      </c>
      <c r="E8756" t="s">
        <v>16</v>
      </c>
      <c r="F8756">
        <v>28273</v>
      </c>
      <c r="G8756">
        <v>35.134381699999999</v>
      </c>
      <c r="H8756">
        <v>-80.954122400000003</v>
      </c>
      <c r="I8756">
        <v>5</v>
      </c>
      <c r="J8756">
        <v>8</v>
      </c>
      <c r="K8756">
        <v>1</v>
      </c>
      <c r="L8756" t="s">
        <v>29502</v>
      </c>
    </row>
    <row r="8757" spans="1:12" x14ac:dyDescent="0.2">
      <c r="A8757" t="s">
        <v>29503</v>
      </c>
      <c r="B8757" t="s">
        <v>29504</v>
      </c>
      <c r="C8757" t="s">
        <v>29505</v>
      </c>
      <c r="D8757" t="s">
        <v>26</v>
      </c>
      <c r="E8757" t="s">
        <v>16</v>
      </c>
      <c r="F8757">
        <v>28078</v>
      </c>
      <c r="G8757">
        <v>35.408371000000002</v>
      </c>
      <c r="H8757">
        <v>-80.862903000000003</v>
      </c>
      <c r="I8757">
        <v>3.5</v>
      </c>
      <c r="J8757">
        <v>100</v>
      </c>
      <c r="K8757">
        <v>1</v>
      </c>
      <c r="L8757" t="s">
        <v>29506</v>
      </c>
    </row>
    <row r="8758" spans="1:12" x14ac:dyDescent="0.2">
      <c r="A8758" t="s">
        <v>29507</v>
      </c>
      <c r="B8758" t="s">
        <v>29508</v>
      </c>
      <c r="C8758" t="s">
        <v>29509</v>
      </c>
      <c r="D8758" t="s">
        <v>21</v>
      </c>
      <c r="E8758" t="s">
        <v>16</v>
      </c>
      <c r="F8758">
        <v>28217</v>
      </c>
      <c r="G8758">
        <v>35.178136899999998</v>
      </c>
      <c r="H8758">
        <v>-80.890201000000005</v>
      </c>
      <c r="I8758">
        <v>4</v>
      </c>
      <c r="J8758">
        <v>5</v>
      </c>
      <c r="K8758">
        <v>1</v>
      </c>
      <c r="L8758" t="s">
        <v>14346</v>
      </c>
    </row>
    <row r="8759" spans="1:12" x14ac:dyDescent="0.2">
      <c r="A8759" t="e">
        <f>-NpRmzPCs3jO-iW9gGkXtA</f>
        <v>#NAME?</v>
      </c>
      <c r="B8759" t="s">
        <v>2528</v>
      </c>
      <c r="C8759" t="s">
        <v>447</v>
      </c>
      <c r="D8759" t="s">
        <v>21</v>
      </c>
      <c r="E8759" t="s">
        <v>16</v>
      </c>
      <c r="F8759">
        <v>28202</v>
      </c>
      <c r="G8759">
        <v>35.2221416</v>
      </c>
      <c r="H8759">
        <v>-80.846004800000003</v>
      </c>
      <c r="I8759">
        <v>3</v>
      </c>
      <c r="J8759">
        <v>11</v>
      </c>
      <c r="K8759">
        <v>1</v>
      </c>
      <c r="L8759" t="s">
        <v>29510</v>
      </c>
    </row>
    <row r="8760" spans="1:12" x14ac:dyDescent="0.2">
      <c r="A8760" t="s">
        <v>29511</v>
      </c>
      <c r="B8760" t="s">
        <v>29512</v>
      </c>
      <c r="C8760" t="s">
        <v>21952</v>
      </c>
      <c r="D8760" t="s">
        <v>21</v>
      </c>
      <c r="E8760" t="s">
        <v>16</v>
      </c>
      <c r="F8760">
        <v>28216</v>
      </c>
      <c r="G8760">
        <v>35.352552799999998</v>
      </c>
      <c r="H8760">
        <v>-80.851188800000003</v>
      </c>
      <c r="I8760">
        <v>2</v>
      </c>
      <c r="J8760">
        <v>31</v>
      </c>
      <c r="K8760">
        <v>0</v>
      </c>
      <c r="L8760" t="s">
        <v>287</v>
      </c>
    </row>
    <row r="8761" spans="1:12" x14ac:dyDescent="0.2">
      <c r="A8761" t="s">
        <v>29513</v>
      </c>
      <c r="B8761" t="s">
        <v>1265</v>
      </c>
      <c r="C8761" t="s">
        <v>29514</v>
      </c>
      <c r="D8761" t="s">
        <v>39</v>
      </c>
      <c r="E8761" t="s">
        <v>16</v>
      </c>
      <c r="F8761">
        <v>28027</v>
      </c>
      <c r="G8761">
        <v>35.372929900000003</v>
      </c>
      <c r="H8761">
        <v>-80.727269399999997</v>
      </c>
      <c r="I8761">
        <v>2.5</v>
      </c>
      <c r="J8761">
        <v>5</v>
      </c>
      <c r="K8761">
        <v>1</v>
      </c>
      <c r="L8761" t="s">
        <v>14386</v>
      </c>
    </row>
    <row r="8762" spans="1:12" x14ac:dyDescent="0.2">
      <c r="A8762" t="s">
        <v>29515</v>
      </c>
      <c r="B8762" t="s">
        <v>3827</v>
      </c>
      <c r="C8762" t="s">
        <v>29516</v>
      </c>
      <c r="D8762" t="s">
        <v>26</v>
      </c>
      <c r="E8762" t="s">
        <v>16</v>
      </c>
      <c r="F8762">
        <v>28078</v>
      </c>
      <c r="G8762">
        <v>35.4094855823</v>
      </c>
      <c r="H8762">
        <v>-80.8531194957</v>
      </c>
      <c r="I8762">
        <v>3</v>
      </c>
      <c r="J8762">
        <v>7</v>
      </c>
      <c r="K8762">
        <v>0</v>
      </c>
      <c r="L8762" t="s">
        <v>5827</v>
      </c>
    </row>
    <row r="8763" spans="1:12" x14ac:dyDescent="0.2">
      <c r="A8763" t="s">
        <v>29517</v>
      </c>
      <c r="B8763" t="s">
        <v>29518</v>
      </c>
      <c r="C8763" t="s">
        <v>29519</v>
      </c>
      <c r="D8763" t="s">
        <v>21</v>
      </c>
      <c r="E8763" t="s">
        <v>16</v>
      </c>
      <c r="F8763">
        <v>28203</v>
      </c>
      <c r="G8763">
        <v>35.208367000000003</v>
      </c>
      <c r="H8763">
        <v>-80.865239000000003</v>
      </c>
      <c r="I8763">
        <v>4</v>
      </c>
      <c r="J8763">
        <v>6</v>
      </c>
      <c r="K8763">
        <v>1</v>
      </c>
      <c r="L8763" t="s">
        <v>7106</v>
      </c>
    </row>
    <row r="8764" spans="1:12" x14ac:dyDescent="0.2">
      <c r="A8764" t="s">
        <v>29520</v>
      </c>
      <c r="B8764" t="s">
        <v>29521</v>
      </c>
      <c r="C8764" t="s">
        <v>391</v>
      </c>
      <c r="D8764" t="s">
        <v>21</v>
      </c>
      <c r="E8764" t="s">
        <v>16</v>
      </c>
      <c r="F8764">
        <v>28211</v>
      </c>
      <c r="G8764">
        <v>35.153976440400001</v>
      </c>
      <c r="H8764">
        <v>-80.831886291499998</v>
      </c>
      <c r="I8764">
        <v>3</v>
      </c>
      <c r="J8764">
        <v>10</v>
      </c>
      <c r="K8764">
        <v>1</v>
      </c>
      <c r="L8764" t="s">
        <v>1421</v>
      </c>
    </row>
    <row r="8765" spans="1:12" x14ac:dyDescent="0.2">
      <c r="A8765" t="s">
        <v>29522</v>
      </c>
      <c r="B8765" t="s">
        <v>29523</v>
      </c>
      <c r="C8765" t="s">
        <v>29524</v>
      </c>
      <c r="D8765" t="s">
        <v>21</v>
      </c>
      <c r="E8765" t="s">
        <v>16</v>
      </c>
      <c r="F8765">
        <v>28205</v>
      </c>
      <c r="G8765">
        <v>35.250379422999998</v>
      </c>
      <c r="H8765">
        <v>-80.796364345599997</v>
      </c>
      <c r="I8765">
        <v>4.5</v>
      </c>
      <c r="J8765">
        <v>57</v>
      </c>
      <c r="K8765">
        <v>1</v>
      </c>
      <c r="L8765" t="s">
        <v>29525</v>
      </c>
    </row>
    <row r="8766" spans="1:12" x14ac:dyDescent="0.2">
      <c r="A8766" t="s">
        <v>29526</v>
      </c>
      <c r="B8766" t="s">
        <v>4236</v>
      </c>
      <c r="C8766" t="s">
        <v>29527</v>
      </c>
      <c r="D8766" t="s">
        <v>21</v>
      </c>
      <c r="E8766" t="s">
        <v>16</v>
      </c>
      <c r="F8766">
        <v>28277</v>
      </c>
      <c r="G8766">
        <v>35.031622800000001</v>
      </c>
      <c r="H8766">
        <v>-80.807109499999996</v>
      </c>
      <c r="I8766">
        <v>3.5</v>
      </c>
      <c r="J8766">
        <v>12</v>
      </c>
      <c r="K8766">
        <v>1</v>
      </c>
      <c r="L8766" t="s">
        <v>29528</v>
      </c>
    </row>
    <row r="8767" spans="1:12" x14ac:dyDescent="0.2">
      <c r="A8767" t="s">
        <v>29529</v>
      </c>
      <c r="B8767" t="s">
        <v>15296</v>
      </c>
      <c r="C8767" t="s">
        <v>29530</v>
      </c>
      <c r="D8767" t="s">
        <v>21</v>
      </c>
      <c r="E8767" t="s">
        <v>16</v>
      </c>
      <c r="F8767">
        <v>28262</v>
      </c>
      <c r="G8767">
        <v>35.300310786300003</v>
      </c>
      <c r="H8767">
        <v>-80.754208096900001</v>
      </c>
      <c r="I8767">
        <v>4.5</v>
      </c>
      <c r="J8767">
        <v>3</v>
      </c>
      <c r="K8767">
        <v>1</v>
      </c>
      <c r="L8767" t="s">
        <v>15298</v>
      </c>
    </row>
    <row r="8768" spans="1:12" x14ac:dyDescent="0.2">
      <c r="A8768" t="s">
        <v>29531</v>
      </c>
      <c r="B8768" t="s">
        <v>498</v>
      </c>
      <c r="C8768" t="s">
        <v>29532</v>
      </c>
      <c r="D8768" t="s">
        <v>26</v>
      </c>
      <c r="E8768" t="s">
        <v>16</v>
      </c>
      <c r="F8768">
        <v>28078</v>
      </c>
      <c r="G8768">
        <v>35.443652371799999</v>
      </c>
      <c r="H8768">
        <v>-80.864782504299995</v>
      </c>
      <c r="I8768">
        <v>3.5</v>
      </c>
      <c r="J8768">
        <v>14</v>
      </c>
      <c r="K8768">
        <v>1</v>
      </c>
      <c r="L8768" t="s">
        <v>29533</v>
      </c>
    </row>
    <row r="8769" spans="1:12" x14ac:dyDescent="0.2">
      <c r="A8769" t="s">
        <v>29534</v>
      </c>
      <c r="B8769" t="s">
        <v>29535</v>
      </c>
      <c r="C8769" t="s">
        <v>21083</v>
      </c>
      <c r="D8769" t="s">
        <v>21</v>
      </c>
      <c r="E8769" t="s">
        <v>16</v>
      </c>
      <c r="F8769">
        <v>28262</v>
      </c>
      <c r="G8769">
        <v>35.336331000000001</v>
      </c>
      <c r="H8769">
        <v>-80.719628</v>
      </c>
      <c r="I8769">
        <v>2.5</v>
      </c>
      <c r="J8769">
        <v>7</v>
      </c>
      <c r="K8769">
        <v>0</v>
      </c>
      <c r="L8769" t="s">
        <v>2743</v>
      </c>
    </row>
    <row r="8770" spans="1:12" x14ac:dyDescent="0.2">
      <c r="A8770" t="s">
        <v>29536</v>
      </c>
      <c r="B8770" t="s">
        <v>29537</v>
      </c>
      <c r="C8770" t="s">
        <v>29538</v>
      </c>
      <c r="D8770" t="s">
        <v>697</v>
      </c>
      <c r="E8770" t="s">
        <v>16</v>
      </c>
      <c r="F8770">
        <v>28037</v>
      </c>
      <c r="G8770">
        <v>35.460461000000002</v>
      </c>
      <c r="H8770">
        <v>-80.993089999999995</v>
      </c>
      <c r="I8770">
        <v>4.5</v>
      </c>
      <c r="J8770">
        <v>40</v>
      </c>
      <c r="K8770">
        <v>1</v>
      </c>
      <c r="L8770" t="s">
        <v>5656</v>
      </c>
    </row>
    <row r="8771" spans="1:12" x14ac:dyDescent="0.2">
      <c r="A8771" t="e">
        <f>-z3PrOvOgmnrGgLaQ6lJCQ</f>
        <v>#NAME?</v>
      </c>
      <c r="B8771" t="s">
        <v>4770</v>
      </c>
      <c r="C8771" t="s">
        <v>9126</v>
      </c>
      <c r="D8771" t="s">
        <v>21</v>
      </c>
      <c r="E8771" t="s">
        <v>16</v>
      </c>
      <c r="F8771">
        <v>28262</v>
      </c>
      <c r="G8771">
        <v>35.295946999999998</v>
      </c>
      <c r="H8771">
        <v>-80.76361</v>
      </c>
      <c r="I8771">
        <v>3</v>
      </c>
      <c r="J8771">
        <v>27</v>
      </c>
      <c r="K8771">
        <v>1</v>
      </c>
      <c r="L8771" t="s">
        <v>29539</v>
      </c>
    </row>
    <row r="8772" spans="1:12" x14ac:dyDescent="0.2">
      <c r="A8772" t="s">
        <v>29540</v>
      </c>
      <c r="B8772" t="s">
        <v>29541</v>
      </c>
      <c r="C8772" t="s">
        <v>29542</v>
      </c>
      <c r="D8772" t="s">
        <v>21</v>
      </c>
      <c r="E8772" t="s">
        <v>16</v>
      </c>
      <c r="F8772">
        <v>28202</v>
      </c>
      <c r="G8772">
        <v>35.228308300000002</v>
      </c>
      <c r="H8772">
        <v>-80.850471400000004</v>
      </c>
      <c r="I8772">
        <v>3</v>
      </c>
      <c r="J8772">
        <v>55</v>
      </c>
      <c r="K8772">
        <v>1</v>
      </c>
      <c r="L8772" t="s">
        <v>29543</v>
      </c>
    </row>
    <row r="8773" spans="1:12" x14ac:dyDescent="0.2">
      <c r="A8773" t="s">
        <v>29544</v>
      </c>
      <c r="B8773" t="s">
        <v>16368</v>
      </c>
      <c r="C8773" t="s">
        <v>29545</v>
      </c>
      <c r="D8773" t="s">
        <v>21</v>
      </c>
      <c r="E8773" t="s">
        <v>16</v>
      </c>
      <c r="F8773">
        <v>28216</v>
      </c>
      <c r="G8773">
        <v>35.325674999999997</v>
      </c>
      <c r="H8773">
        <v>-80.944199999999995</v>
      </c>
      <c r="I8773">
        <v>3</v>
      </c>
      <c r="J8773">
        <v>28</v>
      </c>
      <c r="K8773">
        <v>1</v>
      </c>
      <c r="L8773" t="s">
        <v>29546</v>
      </c>
    </row>
    <row r="8774" spans="1:12" x14ac:dyDescent="0.2">
      <c r="A8774" t="s">
        <v>29547</v>
      </c>
      <c r="B8774" t="s">
        <v>29548</v>
      </c>
      <c r="C8774" t="s">
        <v>29549</v>
      </c>
      <c r="D8774" t="s">
        <v>26</v>
      </c>
      <c r="E8774" t="s">
        <v>16</v>
      </c>
      <c r="F8774">
        <v>28078</v>
      </c>
      <c r="G8774">
        <v>35.4427959</v>
      </c>
      <c r="H8774">
        <v>-80.8856763</v>
      </c>
      <c r="I8774">
        <v>4</v>
      </c>
      <c r="J8774">
        <v>19</v>
      </c>
      <c r="K8774">
        <v>0</v>
      </c>
      <c r="L8774" t="s">
        <v>29550</v>
      </c>
    </row>
    <row r="8775" spans="1:12" x14ac:dyDescent="0.2">
      <c r="A8775" t="s">
        <v>29551</v>
      </c>
      <c r="B8775" t="s">
        <v>29552</v>
      </c>
      <c r="C8775" t="s">
        <v>29553</v>
      </c>
      <c r="D8775" t="s">
        <v>21</v>
      </c>
      <c r="E8775" t="s">
        <v>16</v>
      </c>
      <c r="F8775">
        <v>28217</v>
      </c>
      <c r="G8775">
        <v>35.171659400000003</v>
      </c>
      <c r="H8775">
        <v>-80.879114200000004</v>
      </c>
      <c r="I8775">
        <v>5</v>
      </c>
      <c r="J8775">
        <v>4</v>
      </c>
      <c r="K8775">
        <v>1</v>
      </c>
      <c r="L8775" t="s">
        <v>29554</v>
      </c>
    </row>
    <row r="8776" spans="1:12" x14ac:dyDescent="0.2">
      <c r="A8776" t="s">
        <v>29555</v>
      </c>
      <c r="B8776" t="s">
        <v>29556</v>
      </c>
      <c r="C8776" t="s">
        <v>29557</v>
      </c>
      <c r="D8776" t="s">
        <v>21</v>
      </c>
      <c r="E8776" t="s">
        <v>16</v>
      </c>
      <c r="F8776">
        <v>28277</v>
      </c>
      <c r="G8776">
        <v>35.038870899999999</v>
      </c>
      <c r="H8776">
        <v>-80.794734700000006</v>
      </c>
      <c r="I8776">
        <v>3.5</v>
      </c>
      <c r="J8776">
        <v>8</v>
      </c>
      <c r="K8776">
        <v>1</v>
      </c>
      <c r="L8776" t="s">
        <v>29558</v>
      </c>
    </row>
    <row r="8777" spans="1:12" x14ac:dyDescent="0.2">
      <c r="A8777" t="s">
        <v>29559</v>
      </c>
      <c r="B8777" t="s">
        <v>29560</v>
      </c>
      <c r="C8777" t="s">
        <v>29561</v>
      </c>
      <c r="D8777" t="s">
        <v>21</v>
      </c>
      <c r="E8777" t="s">
        <v>16</v>
      </c>
      <c r="F8777">
        <v>28217</v>
      </c>
      <c r="G8777">
        <v>35.169266</v>
      </c>
      <c r="H8777">
        <v>-80.878465800000001</v>
      </c>
      <c r="I8777">
        <v>3.5</v>
      </c>
      <c r="J8777">
        <v>24</v>
      </c>
      <c r="K8777">
        <v>1</v>
      </c>
      <c r="L8777" t="s">
        <v>29562</v>
      </c>
    </row>
    <row r="8778" spans="1:12" x14ac:dyDescent="0.2">
      <c r="A8778" t="s">
        <v>29563</v>
      </c>
      <c r="B8778" t="s">
        <v>29564</v>
      </c>
      <c r="C8778" t="s">
        <v>29565</v>
      </c>
      <c r="D8778" t="s">
        <v>15</v>
      </c>
      <c r="E8778" t="s">
        <v>16</v>
      </c>
      <c r="F8778">
        <v>28031</v>
      </c>
      <c r="G8778">
        <v>35.489981</v>
      </c>
      <c r="H8778">
        <v>-80.873512000000005</v>
      </c>
      <c r="I8778">
        <v>3</v>
      </c>
      <c r="J8778">
        <v>4</v>
      </c>
      <c r="K8778">
        <v>1</v>
      </c>
      <c r="L8778" t="s">
        <v>29566</v>
      </c>
    </row>
    <row r="8779" spans="1:12" x14ac:dyDescent="0.2">
      <c r="A8779" t="s">
        <v>29567</v>
      </c>
      <c r="B8779" t="s">
        <v>1197</v>
      </c>
      <c r="C8779" t="s">
        <v>29568</v>
      </c>
      <c r="D8779" t="s">
        <v>21</v>
      </c>
      <c r="E8779" t="s">
        <v>16</v>
      </c>
      <c r="F8779">
        <v>28270</v>
      </c>
      <c r="G8779">
        <v>35.140768600000001</v>
      </c>
      <c r="H8779">
        <v>-80.735617599999998</v>
      </c>
      <c r="I8779">
        <v>2.5</v>
      </c>
      <c r="J8779">
        <v>55</v>
      </c>
      <c r="K8779">
        <v>1</v>
      </c>
      <c r="L8779" t="s">
        <v>29569</v>
      </c>
    </row>
    <row r="8780" spans="1:12" x14ac:dyDescent="0.2">
      <c r="A8780" t="s">
        <v>29570</v>
      </c>
      <c r="B8780" t="s">
        <v>29571</v>
      </c>
      <c r="C8780" t="s">
        <v>29572</v>
      </c>
      <c r="D8780" t="s">
        <v>21</v>
      </c>
      <c r="E8780" t="s">
        <v>16</v>
      </c>
      <c r="F8780">
        <v>28209</v>
      </c>
      <c r="G8780">
        <v>35.156374599999999</v>
      </c>
      <c r="H8780">
        <v>-80.840461399999995</v>
      </c>
      <c r="I8780">
        <v>5</v>
      </c>
      <c r="J8780">
        <v>5</v>
      </c>
      <c r="K8780">
        <v>1</v>
      </c>
      <c r="L8780" t="s">
        <v>29573</v>
      </c>
    </row>
    <row r="8781" spans="1:12" x14ac:dyDescent="0.2">
      <c r="A8781" t="s">
        <v>29574</v>
      </c>
      <c r="B8781" t="s">
        <v>29575</v>
      </c>
      <c r="C8781" t="s">
        <v>29576</v>
      </c>
      <c r="D8781" t="s">
        <v>21</v>
      </c>
      <c r="E8781" t="s">
        <v>16</v>
      </c>
      <c r="F8781">
        <v>28207</v>
      </c>
      <c r="G8781">
        <v>35.209579198199997</v>
      </c>
      <c r="H8781">
        <v>-80.824989751000004</v>
      </c>
      <c r="I8781">
        <v>3.5</v>
      </c>
      <c r="J8781">
        <v>5</v>
      </c>
      <c r="K8781">
        <v>1</v>
      </c>
      <c r="L8781" t="s">
        <v>29577</v>
      </c>
    </row>
    <row r="8782" spans="1:12" x14ac:dyDescent="0.2">
      <c r="A8782" t="s">
        <v>29578</v>
      </c>
      <c r="B8782" t="s">
        <v>29579</v>
      </c>
      <c r="C8782" t="s">
        <v>29580</v>
      </c>
      <c r="D8782" t="s">
        <v>21</v>
      </c>
      <c r="E8782" t="s">
        <v>16</v>
      </c>
      <c r="F8782">
        <v>28203</v>
      </c>
      <c r="G8782">
        <v>35.210222000000002</v>
      </c>
      <c r="H8782">
        <v>-80.856139999999996</v>
      </c>
      <c r="I8782">
        <v>5</v>
      </c>
      <c r="J8782">
        <v>4</v>
      </c>
      <c r="K8782">
        <v>0</v>
      </c>
      <c r="L8782" t="s">
        <v>287</v>
      </c>
    </row>
    <row r="8783" spans="1:12" x14ac:dyDescent="0.2">
      <c r="A8783" t="s">
        <v>29581</v>
      </c>
      <c r="B8783" t="s">
        <v>29582</v>
      </c>
      <c r="C8783" t="s">
        <v>10014</v>
      </c>
      <c r="D8783" t="s">
        <v>21</v>
      </c>
      <c r="E8783" t="s">
        <v>16</v>
      </c>
      <c r="F8783">
        <v>28205</v>
      </c>
      <c r="G8783">
        <v>35.241778696499999</v>
      </c>
      <c r="H8783">
        <v>-80.798152144100001</v>
      </c>
      <c r="I8783">
        <v>5</v>
      </c>
      <c r="J8783">
        <v>4</v>
      </c>
      <c r="K8783">
        <v>1</v>
      </c>
      <c r="L8783" t="s">
        <v>29583</v>
      </c>
    </row>
    <row r="8784" spans="1:12" x14ac:dyDescent="0.2">
      <c r="A8784" t="s">
        <v>29584</v>
      </c>
      <c r="B8784" t="s">
        <v>29585</v>
      </c>
      <c r="C8784" t="s">
        <v>29586</v>
      </c>
      <c r="D8784" t="s">
        <v>39</v>
      </c>
      <c r="E8784" t="s">
        <v>16</v>
      </c>
      <c r="F8784">
        <v>28027</v>
      </c>
      <c r="G8784">
        <v>35.447175999999999</v>
      </c>
      <c r="H8784">
        <v>-80.620343000000005</v>
      </c>
      <c r="I8784">
        <v>3</v>
      </c>
      <c r="J8784">
        <v>4</v>
      </c>
      <c r="K8784">
        <v>0</v>
      </c>
      <c r="L8784" t="s">
        <v>877</v>
      </c>
    </row>
    <row r="8785" spans="1:12" x14ac:dyDescent="0.2">
      <c r="A8785" t="s">
        <v>29587</v>
      </c>
      <c r="B8785" t="s">
        <v>29588</v>
      </c>
      <c r="C8785" t="s">
        <v>29589</v>
      </c>
      <c r="D8785" t="s">
        <v>21</v>
      </c>
      <c r="E8785" t="s">
        <v>16</v>
      </c>
      <c r="F8785">
        <v>28205</v>
      </c>
      <c r="G8785">
        <v>35.218489310599999</v>
      </c>
      <c r="H8785">
        <v>-80.795146921500006</v>
      </c>
      <c r="I8785">
        <v>4</v>
      </c>
      <c r="J8785">
        <v>63</v>
      </c>
      <c r="K8785">
        <v>0</v>
      </c>
      <c r="L8785" t="s">
        <v>29590</v>
      </c>
    </row>
    <row r="8786" spans="1:12" x14ac:dyDescent="0.2">
      <c r="A8786" t="s">
        <v>29591</v>
      </c>
      <c r="B8786" t="s">
        <v>29592</v>
      </c>
      <c r="C8786" t="s">
        <v>12539</v>
      </c>
      <c r="D8786" t="s">
        <v>21</v>
      </c>
      <c r="E8786" t="s">
        <v>16</v>
      </c>
      <c r="F8786">
        <v>28277</v>
      </c>
      <c r="G8786">
        <v>35.053552000000003</v>
      </c>
      <c r="H8786">
        <v>-80.851692</v>
      </c>
      <c r="I8786">
        <v>4</v>
      </c>
      <c r="J8786">
        <v>11</v>
      </c>
      <c r="K8786">
        <v>1</v>
      </c>
      <c r="L8786" t="s">
        <v>5307</v>
      </c>
    </row>
    <row r="8787" spans="1:12" x14ac:dyDescent="0.2">
      <c r="A8787" t="s">
        <v>29593</v>
      </c>
      <c r="B8787" t="s">
        <v>29594</v>
      </c>
      <c r="C8787" t="s">
        <v>23823</v>
      </c>
      <c r="D8787" t="s">
        <v>26</v>
      </c>
      <c r="E8787" t="s">
        <v>16</v>
      </c>
      <c r="F8787">
        <v>28078</v>
      </c>
      <c r="G8787">
        <v>35.411982961299998</v>
      </c>
      <c r="H8787">
        <v>-80.854710911500007</v>
      </c>
      <c r="I8787">
        <v>3.5</v>
      </c>
      <c r="J8787">
        <v>72</v>
      </c>
      <c r="K8787">
        <v>0</v>
      </c>
      <c r="L8787" t="s">
        <v>2905</v>
      </c>
    </row>
    <row r="8788" spans="1:12" x14ac:dyDescent="0.2">
      <c r="A8788" t="s">
        <v>29595</v>
      </c>
      <c r="B8788" t="s">
        <v>6648</v>
      </c>
      <c r="C8788" t="s">
        <v>29596</v>
      </c>
      <c r="D8788" t="s">
        <v>21</v>
      </c>
      <c r="E8788" t="s">
        <v>16</v>
      </c>
      <c r="F8788">
        <v>28202</v>
      </c>
      <c r="G8788">
        <v>35.228439600000002</v>
      </c>
      <c r="H8788">
        <v>-80.834919299999996</v>
      </c>
      <c r="I8788">
        <v>2.5</v>
      </c>
      <c r="J8788">
        <v>7</v>
      </c>
      <c r="K8788">
        <v>1</v>
      </c>
      <c r="L8788" t="s">
        <v>29597</v>
      </c>
    </row>
    <row r="8789" spans="1:12" x14ac:dyDescent="0.2">
      <c r="A8789" t="s">
        <v>29598</v>
      </c>
      <c r="B8789" t="s">
        <v>29599</v>
      </c>
      <c r="C8789" t="s">
        <v>11030</v>
      </c>
      <c r="D8789" t="s">
        <v>239</v>
      </c>
      <c r="E8789" t="s">
        <v>16</v>
      </c>
      <c r="F8789">
        <v>28173</v>
      </c>
      <c r="G8789">
        <v>34.988977400000003</v>
      </c>
      <c r="H8789">
        <v>-80.775864499999997</v>
      </c>
      <c r="I8789">
        <v>5</v>
      </c>
      <c r="J8789">
        <v>3</v>
      </c>
      <c r="K8789">
        <v>1</v>
      </c>
      <c r="L8789" t="s">
        <v>29600</v>
      </c>
    </row>
    <row r="8790" spans="1:12" x14ac:dyDescent="0.2">
      <c r="A8790" t="s">
        <v>29601</v>
      </c>
      <c r="B8790" t="s">
        <v>29602</v>
      </c>
      <c r="C8790" t="s">
        <v>29603</v>
      </c>
      <c r="D8790" t="s">
        <v>21</v>
      </c>
      <c r="E8790" t="s">
        <v>16</v>
      </c>
      <c r="F8790">
        <v>28209</v>
      </c>
      <c r="G8790">
        <v>35.169665500000001</v>
      </c>
      <c r="H8790">
        <v>-80.850017399999999</v>
      </c>
      <c r="I8790">
        <v>5</v>
      </c>
      <c r="J8790">
        <v>9</v>
      </c>
      <c r="K8790">
        <v>1</v>
      </c>
      <c r="L8790" t="s">
        <v>10755</v>
      </c>
    </row>
    <row r="8791" spans="1:12" x14ac:dyDescent="0.2">
      <c r="A8791" t="s">
        <v>29604</v>
      </c>
      <c r="B8791" t="s">
        <v>29605</v>
      </c>
      <c r="C8791" t="s">
        <v>29606</v>
      </c>
      <c r="D8791" t="s">
        <v>588</v>
      </c>
      <c r="E8791" t="s">
        <v>16</v>
      </c>
      <c r="F8791">
        <v>28110</v>
      </c>
      <c r="G8791">
        <v>35.020159999999997</v>
      </c>
      <c r="H8791">
        <v>-80.578648000000001</v>
      </c>
      <c r="I8791">
        <v>2.5</v>
      </c>
      <c r="J8791">
        <v>10</v>
      </c>
      <c r="K8791">
        <v>0</v>
      </c>
      <c r="L8791" t="s">
        <v>29607</v>
      </c>
    </row>
    <row r="8792" spans="1:12" x14ac:dyDescent="0.2">
      <c r="A8792" t="s">
        <v>29608</v>
      </c>
      <c r="B8792" t="s">
        <v>29609</v>
      </c>
      <c r="C8792" t="s">
        <v>2320</v>
      </c>
      <c r="D8792" t="s">
        <v>21</v>
      </c>
      <c r="E8792" t="s">
        <v>16</v>
      </c>
      <c r="F8792">
        <v>28215</v>
      </c>
      <c r="G8792">
        <v>35.221676000000002</v>
      </c>
      <c r="H8792">
        <v>-80.702392000000003</v>
      </c>
      <c r="I8792">
        <v>4</v>
      </c>
      <c r="J8792">
        <v>9</v>
      </c>
      <c r="K8792">
        <v>1</v>
      </c>
      <c r="L8792" t="s">
        <v>1247</v>
      </c>
    </row>
    <row r="8793" spans="1:12" x14ac:dyDescent="0.2">
      <c r="A8793" t="s">
        <v>29610</v>
      </c>
      <c r="B8793" t="s">
        <v>29611</v>
      </c>
      <c r="C8793" t="s">
        <v>29612</v>
      </c>
      <c r="D8793" t="s">
        <v>456</v>
      </c>
      <c r="E8793" t="s">
        <v>16</v>
      </c>
      <c r="F8793">
        <v>28012</v>
      </c>
      <c r="G8793">
        <v>35.243155000000002</v>
      </c>
      <c r="H8793">
        <v>-81.028481999999997</v>
      </c>
      <c r="I8793">
        <v>4</v>
      </c>
      <c r="J8793">
        <v>20</v>
      </c>
      <c r="K8793">
        <v>0</v>
      </c>
      <c r="L8793" t="s">
        <v>24703</v>
      </c>
    </row>
    <row r="8794" spans="1:12" x14ac:dyDescent="0.2">
      <c r="A8794" t="s">
        <v>29613</v>
      </c>
      <c r="B8794" t="s">
        <v>29614</v>
      </c>
      <c r="C8794" t="s">
        <v>29615</v>
      </c>
      <c r="D8794" t="s">
        <v>239</v>
      </c>
      <c r="E8794" t="s">
        <v>16</v>
      </c>
      <c r="F8794">
        <v>28173</v>
      </c>
      <c r="G8794">
        <v>34.989658432100001</v>
      </c>
      <c r="H8794">
        <v>-80.774724404400004</v>
      </c>
      <c r="I8794">
        <v>5</v>
      </c>
      <c r="J8794">
        <v>3</v>
      </c>
      <c r="K8794">
        <v>1</v>
      </c>
      <c r="L8794" t="s">
        <v>29616</v>
      </c>
    </row>
    <row r="8795" spans="1:12" x14ac:dyDescent="0.2">
      <c r="A8795" t="s">
        <v>29617</v>
      </c>
      <c r="B8795" t="s">
        <v>29618</v>
      </c>
      <c r="C8795" t="s">
        <v>13019</v>
      </c>
      <c r="D8795" t="s">
        <v>21</v>
      </c>
      <c r="E8795" t="s">
        <v>16</v>
      </c>
      <c r="F8795">
        <v>28208</v>
      </c>
      <c r="G8795">
        <v>35.226286500000001</v>
      </c>
      <c r="H8795">
        <v>-80.8943285</v>
      </c>
      <c r="I8795">
        <v>4</v>
      </c>
      <c r="J8795">
        <v>3</v>
      </c>
      <c r="K8795">
        <v>1</v>
      </c>
      <c r="L8795" t="s">
        <v>709</v>
      </c>
    </row>
    <row r="8796" spans="1:12" x14ac:dyDescent="0.2">
      <c r="A8796" t="s">
        <v>29619</v>
      </c>
      <c r="B8796" t="s">
        <v>29620</v>
      </c>
      <c r="C8796" t="s">
        <v>29621</v>
      </c>
      <c r="D8796" t="s">
        <v>21</v>
      </c>
      <c r="E8796" t="s">
        <v>16</v>
      </c>
      <c r="F8796">
        <v>28211</v>
      </c>
      <c r="G8796">
        <v>35.152231100000002</v>
      </c>
      <c r="H8796">
        <v>-80.831896799999996</v>
      </c>
      <c r="I8796">
        <v>4</v>
      </c>
      <c r="J8796">
        <v>5</v>
      </c>
      <c r="K8796">
        <v>0</v>
      </c>
      <c r="L8796" t="s">
        <v>29622</v>
      </c>
    </row>
    <row r="8797" spans="1:12" x14ac:dyDescent="0.2">
      <c r="A8797" t="s">
        <v>29623</v>
      </c>
      <c r="B8797" t="s">
        <v>29624</v>
      </c>
      <c r="C8797" t="s">
        <v>13334</v>
      </c>
      <c r="D8797" t="s">
        <v>21</v>
      </c>
      <c r="E8797" t="s">
        <v>16</v>
      </c>
      <c r="F8797">
        <v>28211</v>
      </c>
      <c r="G8797">
        <v>35.156062900000002</v>
      </c>
      <c r="H8797">
        <v>-80.824792299999999</v>
      </c>
      <c r="I8797">
        <v>3.5</v>
      </c>
      <c r="J8797">
        <v>4</v>
      </c>
      <c r="K8797">
        <v>0</v>
      </c>
      <c r="L8797" t="s">
        <v>29625</v>
      </c>
    </row>
    <row r="8798" spans="1:12" x14ac:dyDescent="0.2">
      <c r="A8798" t="s">
        <v>29626</v>
      </c>
      <c r="B8798" t="s">
        <v>29627</v>
      </c>
      <c r="C8798" t="s">
        <v>29628</v>
      </c>
      <c r="D8798" t="s">
        <v>21</v>
      </c>
      <c r="E8798" t="s">
        <v>16</v>
      </c>
      <c r="F8798">
        <v>28277</v>
      </c>
      <c r="G8798">
        <v>35.042974191299997</v>
      </c>
      <c r="H8798">
        <v>-80.863494872999993</v>
      </c>
      <c r="I8798">
        <v>3</v>
      </c>
      <c r="J8798">
        <v>10</v>
      </c>
      <c r="K8798">
        <v>0</v>
      </c>
      <c r="L8798" t="s">
        <v>29629</v>
      </c>
    </row>
    <row r="8799" spans="1:12" x14ac:dyDescent="0.2">
      <c r="A8799" t="s">
        <v>29630</v>
      </c>
      <c r="B8799" t="s">
        <v>29631</v>
      </c>
      <c r="C8799" t="s">
        <v>29632</v>
      </c>
      <c r="D8799" t="s">
        <v>295</v>
      </c>
      <c r="E8799" t="s">
        <v>16</v>
      </c>
      <c r="F8799">
        <v>28134</v>
      </c>
      <c r="G8799">
        <v>35.1123574</v>
      </c>
      <c r="H8799">
        <v>-80.907552199999998</v>
      </c>
      <c r="I8799">
        <v>4.5</v>
      </c>
      <c r="J8799">
        <v>6</v>
      </c>
      <c r="K8799">
        <v>1</v>
      </c>
      <c r="L8799" t="s">
        <v>29633</v>
      </c>
    </row>
    <row r="8800" spans="1:12" x14ac:dyDescent="0.2">
      <c r="A8800" t="s">
        <v>29634</v>
      </c>
      <c r="B8800" t="s">
        <v>29635</v>
      </c>
      <c r="D8800" t="s">
        <v>643</v>
      </c>
      <c r="E8800" t="s">
        <v>16</v>
      </c>
      <c r="F8800">
        <v>28079</v>
      </c>
      <c r="G8800">
        <v>35.101964799999998</v>
      </c>
      <c r="H8800">
        <v>-80.599385400000003</v>
      </c>
      <c r="I8800">
        <v>3.5</v>
      </c>
      <c r="J8800">
        <v>3</v>
      </c>
      <c r="K8800">
        <v>1</v>
      </c>
      <c r="L8800" t="s">
        <v>29636</v>
      </c>
    </row>
    <row r="8801" spans="1:12" x14ac:dyDescent="0.2">
      <c r="A8801" t="s">
        <v>29637</v>
      </c>
      <c r="B8801" t="s">
        <v>29638</v>
      </c>
      <c r="D8801" t="s">
        <v>21</v>
      </c>
      <c r="E8801" t="s">
        <v>16</v>
      </c>
      <c r="F8801">
        <v>28269</v>
      </c>
      <c r="G8801">
        <v>35.327539299999998</v>
      </c>
      <c r="H8801">
        <v>-80.845044400000006</v>
      </c>
      <c r="I8801">
        <v>3.5</v>
      </c>
      <c r="J8801">
        <v>17</v>
      </c>
      <c r="K8801">
        <v>1</v>
      </c>
      <c r="L8801" t="s">
        <v>29639</v>
      </c>
    </row>
    <row r="8802" spans="1:12" x14ac:dyDescent="0.2">
      <c r="A8802" t="s">
        <v>29640</v>
      </c>
      <c r="B8802" t="s">
        <v>18532</v>
      </c>
      <c r="C8802" t="s">
        <v>29641</v>
      </c>
      <c r="D8802" t="s">
        <v>21</v>
      </c>
      <c r="E8802" t="s">
        <v>16</v>
      </c>
      <c r="F8802">
        <v>28269</v>
      </c>
      <c r="G8802">
        <v>35.334767773700001</v>
      </c>
      <c r="H8802">
        <v>-80.812284797399997</v>
      </c>
      <c r="I8802">
        <v>2</v>
      </c>
      <c r="J8802">
        <v>4</v>
      </c>
      <c r="K8802">
        <v>1</v>
      </c>
      <c r="L8802" t="s">
        <v>29642</v>
      </c>
    </row>
    <row r="8803" spans="1:12" x14ac:dyDescent="0.2">
      <c r="A8803" t="s">
        <v>29643</v>
      </c>
      <c r="B8803" t="s">
        <v>29644</v>
      </c>
      <c r="C8803" t="s">
        <v>29645</v>
      </c>
      <c r="D8803" t="s">
        <v>588</v>
      </c>
      <c r="E8803" t="s">
        <v>16</v>
      </c>
      <c r="F8803">
        <v>28110</v>
      </c>
      <c r="G8803">
        <v>35.014225000000003</v>
      </c>
      <c r="H8803">
        <v>-80.567680899999999</v>
      </c>
      <c r="I8803">
        <v>3.5</v>
      </c>
      <c r="J8803">
        <v>11</v>
      </c>
      <c r="K8803">
        <v>1</v>
      </c>
      <c r="L8803" t="s">
        <v>29646</v>
      </c>
    </row>
    <row r="8804" spans="1:12" x14ac:dyDescent="0.2">
      <c r="A8804" t="s">
        <v>29647</v>
      </c>
      <c r="B8804" t="s">
        <v>29648</v>
      </c>
      <c r="C8804" t="s">
        <v>29649</v>
      </c>
      <c r="D8804" t="s">
        <v>21</v>
      </c>
      <c r="E8804" t="s">
        <v>16</v>
      </c>
      <c r="F8804">
        <v>28216</v>
      </c>
      <c r="G8804">
        <v>35.321255800000003</v>
      </c>
      <c r="H8804">
        <v>-80.945722900000007</v>
      </c>
      <c r="I8804">
        <v>3</v>
      </c>
      <c r="J8804">
        <v>15</v>
      </c>
      <c r="K8804">
        <v>1</v>
      </c>
      <c r="L8804" t="s">
        <v>29650</v>
      </c>
    </row>
    <row r="8805" spans="1:12" x14ac:dyDescent="0.2">
      <c r="A8805" t="s">
        <v>29651</v>
      </c>
      <c r="B8805" t="s">
        <v>29652</v>
      </c>
      <c r="C8805" t="s">
        <v>29653</v>
      </c>
      <c r="D8805" t="s">
        <v>21</v>
      </c>
      <c r="E8805" t="s">
        <v>16</v>
      </c>
      <c r="F8805">
        <v>28210</v>
      </c>
      <c r="G8805">
        <v>35.152775099999999</v>
      </c>
      <c r="H8805">
        <v>-80.839392500000002</v>
      </c>
      <c r="I8805">
        <v>5</v>
      </c>
      <c r="J8805">
        <v>6</v>
      </c>
      <c r="K8805">
        <v>1</v>
      </c>
      <c r="L8805" t="s">
        <v>29654</v>
      </c>
    </row>
    <row r="8806" spans="1:12" x14ac:dyDescent="0.2">
      <c r="A8806" t="s">
        <v>29655</v>
      </c>
      <c r="B8806" t="s">
        <v>29656</v>
      </c>
      <c r="C8806" t="s">
        <v>29657</v>
      </c>
      <c r="D8806" t="s">
        <v>1452</v>
      </c>
      <c r="E8806" t="s">
        <v>16</v>
      </c>
      <c r="F8806">
        <v>28164</v>
      </c>
      <c r="G8806">
        <v>35.354050299999997</v>
      </c>
      <c r="H8806">
        <v>-81.0903864</v>
      </c>
      <c r="I8806">
        <v>1.5</v>
      </c>
      <c r="J8806">
        <v>3</v>
      </c>
      <c r="K8806">
        <v>1</v>
      </c>
      <c r="L8806" t="s">
        <v>29658</v>
      </c>
    </row>
    <row r="8807" spans="1:12" x14ac:dyDescent="0.2">
      <c r="A8807" t="s">
        <v>29659</v>
      </c>
      <c r="B8807" t="s">
        <v>29660</v>
      </c>
      <c r="C8807" t="s">
        <v>29661</v>
      </c>
      <c r="D8807" t="s">
        <v>135</v>
      </c>
      <c r="E8807" t="s">
        <v>16</v>
      </c>
      <c r="F8807">
        <v>28105</v>
      </c>
      <c r="G8807">
        <v>35.118676399999998</v>
      </c>
      <c r="H8807">
        <v>-80.724516800000004</v>
      </c>
      <c r="I8807">
        <v>3</v>
      </c>
      <c r="J8807">
        <v>5</v>
      </c>
      <c r="K8807">
        <v>1</v>
      </c>
      <c r="L8807" t="s">
        <v>29662</v>
      </c>
    </row>
    <row r="8808" spans="1:12" x14ac:dyDescent="0.2">
      <c r="A8808" t="s">
        <v>29663</v>
      </c>
      <c r="B8808" t="s">
        <v>29664</v>
      </c>
      <c r="C8808" t="s">
        <v>29665</v>
      </c>
      <c r="D8808" t="s">
        <v>39</v>
      </c>
      <c r="E8808" t="s">
        <v>16</v>
      </c>
      <c r="F8808">
        <v>28027</v>
      </c>
      <c r="G8808">
        <v>35.367100999999998</v>
      </c>
      <c r="H8808">
        <v>-80.665846000000002</v>
      </c>
      <c r="I8808">
        <v>4.5</v>
      </c>
      <c r="J8808">
        <v>25</v>
      </c>
      <c r="K8808">
        <v>0</v>
      </c>
      <c r="L8808" t="s">
        <v>29666</v>
      </c>
    </row>
    <row r="8809" spans="1:12" x14ac:dyDescent="0.2">
      <c r="A8809" t="s">
        <v>29667</v>
      </c>
      <c r="B8809" t="s">
        <v>29668</v>
      </c>
      <c r="C8809" t="s">
        <v>29669</v>
      </c>
      <c r="D8809" t="s">
        <v>30</v>
      </c>
      <c r="E8809" t="s">
        <v>16</v>
      </c>
      <c r="F8809">
        <v>28056</v>
      </c>
      <c r="G8809">
        <v>35.221845500000001</v>
      </c>
      <c r="H8809">
        <v>-81.101203799999993</v>
      </c>
      <c r="I8809">
        <v>4.5</v>
      </c>
      <c r="J8809">
        <v>30</v>
      </c>
      <c r="K8809">
        <v>1</v>
      </c>
      <c r="L8809" t="s">
        <v>264</v>
      </c>
    </row>
    <row r="8810" spans="1:12" x14ac:dyDescent="0.2">
      <c r="A8810" t="s">
        <v>29670</v>
      </c>
      <c r="B8810" t="s">
        <v>29671</v>
      </c>
      <c r="C8810" t="s">
        <v>29672</v>
      </c>
      <c r="D8810" t="s">
        <v>697</v>
      </c>
      <c r="E8810" t="s">
        <v>16</v>
      </c>
      <c r="F8810">
        <v>28037</v>
      </c>
      <c r="G8810">
        <v>35.443517</v>
      </c>
      <c r="H8810">
        <v>-80.992791999999994</v>
      </c>
      <c r="I8810">
        <v>3.5</v>
      </c>
      <c r="J8810">
        <v>28</v>
      </c>
      <c r="K8810">
        <v>1</v>
      </c>
      <c r="L8810" t="s">
        <v>29673</v>
      </c>
    </row>
    <row r="8811" spans="1:12" x14ac:dyDescent="0.2">
      <c r="A8811" t="s">
        <v>29674</v>
      </c>
      <c r="B8811" t="s">
        <v>29675</v>
      </c>
      <c r="C8811" t="s">
        <v>29676</v>
      </c>
      <c r="D8811" t="s">
        <v>21</v>
      </c>
      <c r="E8811" t="s">
        <v>16</v>
      </c>
      <c r="F8811">
        <v>28205</v>
      </c>
      <c r="G8811">
        <v>35.198658100000003</v>
      </c>
      <c r="H8811">
        <v>-80.795362100000006</v>
      </c>
      <c r="I8811">
        <v>4.5</v>
      </c>
      <c r="J8811">
        <v>15</v>
      </c>
      <c r="K8811">
        <v>1</v>
      </c>
      <c r="L8811" t="s">
        <v>29677</v>
      </c>
    </row>
    <row r="8812" spans="1:12" x14ac:dyDescent="0.2">
      <c r="A8812" t="s">
        <v>29678</v>
      </c>
      <c r="B8812" t="s">
        <v>29679</v>
      </c>
      <c r="C8812" t="s">
        <v>29680</v>
      </c>
      <c r="D8812" t="s">
        <v>21</v>
      </c>
      <c r="E8812" t="s">
        <v>16</v>
      </c>
      <c r="F8812">
        <v>28205</v>
      </c>
      <c r="G8812">
        <v>35.220295999999998</v>
      </c>
      <c r="H8812">
        <v>-80.816909899999999</v>
      </c>
      <c r="I8812">
        <v>5</v>
      </c>
      <c r="J8812">
        <v>3</v>
      </c>
      <c r="K8812">
        <v>0</v>
      </c>
      <c r="L8812" t="s">
        <v>29681</v>
      </c>
    </row>
    <row r="8813" spans="1:12" x14ac:dyDescent="0.2">
      <c r="A8813" t="s">
        <v>29682</v>
      </c>
      <c r="B8813" t="s">
        <v>29683</v>
      </c>
      <c r="C8813" t="s">
        <v>29684</v>
      </c>
      <c r="D8813" t="s">
        <v>21</v>
      </c>
      <c r="E8813" t="s">
        <v>16</v>
      </c>
      <c r="F8813">
        <v>28203</v>
      </c>
      <c r="G8813">
        <v>35.219969831299998</v>
      </c>
      <c r="H8813">
        <v>-80.857071808499995</v>
      </c>
      <c r="I8813">
        <v>4.5</v>
      </c>
      <c r="J8813">
        <v>173</v>
      </c>
      <c r="K8813">
        <v>1</v>
      </c>
      <c r="L8813" t="s">
        <v>29685</v>
      </c>
    </row>
    <row r="8814" spans="1:12" x14ac:dyDescent="0.2">
      <c r="A8814" t="s">
        <v>29686</v>
      </c>
      <c r="B8814" t="s">
        <v>29687</v>
      </c>
      <c r="C8814" t="s">
        <v>29688</v>
      </c>
      <c r="D8814" t="s">
        <v>39</v>
      </c>
      <c r="E8814" t="s">
        <v>16</v>
      </c>
      <c r="F8814">
        <v>28027</v>
      </c>
      <c r="G8814">
        <v>35.414199500000002</v>
      </c>
      <c r="H8814">
        <v>-80.670045299999998</v>
      </c>
      <c r="I8814">
        <v>2.5</v>
      </c>
      <c r="J8814">
        <v>5</v>
      </c>
      <c r="K8814">
        <v>1</v>
      </c>
      <c r="L8814" t="s">
        <v>29689</v>
      </c>
    </row>
    <row r="8815" spans="1:12" x14ac:dyDescent="0.2">
      <c r="A8815" t="s">
        <v>29690</v>
      </c>
      <c r="B8815" t="s">
        <v>29691</v>
      </c>
      <c r="C8815" t="s">
        <v>29692</v>
      </c>
      <c r="D8815" t="s">
        <v>21</v>
      </c>
      <c r="E8815" t="s">
        <v>16</v>
      </c>
      <c r="F8815">
        <v>28217</v>
      </c>
      <c r="G8815">
        <v>35.1429756</v>
      </c>
      <c r="H8815">
        <v>-80.877298600000003</v>
      </c>
      <c r="I8815">
        <v>1</v>
      </c>
      <c r="J8815">
        <v>3</v>
      </c>
      <c r="K8815">
        <v>1</v>
      </c>
      <c r="L8815" t="s">
        <v>29693</v>
      </c>
    </row>
    <row r="8816" spans="1:12" x14ac:dyDescent="0.2">
      <c r="A8816" t="s">
        <v>29694</v>
      </c>
      <c r="B8816" t="s">
        <v>29695</v>
      </c>
      <c r="C8816" t="s">
        <v>12436</v>
      </c>
      <c r="D8816" t="s">
        <v>21</v>
      </c>
      <c r="E8816" t="s">
        <v>16</v>
      </c>
      <c r="F8816">
        <v>28217</v>
      </c>
      <c r="G8816">
        <v>35.199474100000003</v>
      </c>
      <c r="H8816">
        <v>-80.883177399999994</v>
      </c>
      <c r="I8816">
        <v>4.5</v>
      </c>
      <c r="J8816">
        <v>9</v>
      </c>
      <c r="K8816">
        <v>1</v>
      </c>
      <c r="L8816" t="s">
        <v>27666</v>
      </c>
    </row>
    <row r="8817" spans="1:12" x14ac:dyDescent="0.2">
      <c r="A8817" t="s">
        <v>29696</v>
      </c>
      <c r="B8817" t="s">
        <v>29697</v>
      </c>
      <c r="C8817" t="s">
        <v>29698</v>
      </c>
      <c r="D8817" t="s">
        <v>21</v>
      </c>
      <c r="E8817" t="s">
        <v>16</v>
      </c>
      <c r="F8817">
        <v>28211</v>
      </c>
      <c r="G8817">
        <v>35.149883199999998</v>
      </c>
      <c r="H8817">
        <v>-80.825105899999997</v>
      </c>
      <c r="I8817">
        <v>4.5</v>
      </c>
      <c r="J8817">
        <v>3</v>
      </c>
      <c r="K8817">
        <v>1</v>
      </c>
      <c r="L8817" t="s">
        <v>29699</v>
      </c>
    </row>
    <row r="8818" spans="1:12" x14ac:dyDescent="0.2">
      <c r="A8818" t="s">
        <v>29700</v>
      </c>
      <c r="B8818" t="s">
        <v>29701</v>
      </c>
      <c r="C8818" t="s">
        <v>2160</v>
      </c>
      <c r="D8818" t="s">
        <v>295</v>
      </c>
      <c r="E8818" t="s">
        <v>16</v>
      </c>
      <c r="F8818">
        <v>28134</v>
      </c>
      <c r="G8818">
        <v>35.082023</v>
      </c>
      <c r="H8818">
        <v>-80.876867000000004</v>
      </c>
      <c r="I8818">
        <v>4</v>
      </c>
      <c r="J8818">
        <v>7</v>
      </c>
      <c r="K8818">
        <v>1</v>
      </c>
      <c r="L8818" t="s">
        <v>29702</v>
      </c>
    </row>
    <row r="8819" spans="1:12" x14ac:dyDescent="0.2">
      <c r="A8819" t="s">
        <v>29703</v>
      </c>
      <c r="B8819" t="s">
        <v>29704</v>
      </c>
      <c r="C8819" t="s">
        <v>29705</v>
      </c>
      <c r="D8819" t="s">
        <v>21</v>
      </c>
      <c r="E8819" t="s">
        <v>16</v>
      </c>
      <c r="F8819">
        <v>28273</v>
      </c>
      <c r="G8819">
        <v>35.102937352200001</v>
      </c>
      <c r="H8819">
        <v>-80.984852009199997</v>
      </c>
      <c r="I8819">
        <v>3</v>
      </c>
      <c r="J8819">
        <v>160</v>
      </c>
      <c r="K8819">
        <v>1</v>
      </c>
      <c r="L8819" t="s">
        <v>29706</v>
      </c>
    </row>
    <row r="8820" spans="1:12" x14ac:dyDescent="0.2">
      <c r="A8820" t="s">
        <v>29707</v>
      </c>
      <c r="B8820" t="s">
        <v>29708</v>
      </c>
      <c r="C8820" t="s">
        <v>29709</v>
      </c>
      <c r="D8820" t="s">
        <v>21</v>
      </c>
      <c r="E8820" t="s">
        <v>16</v>
      </c>
      <c r="F8820">
        <v>28203</v>
      </c>
      <c r="G8820">
        <v>35.217048599999998</v>
      </c>
      <c r="H8820">
        <v>-80.854946900000002</v>
      </c>
      <c r="I8820">
        <v>2.5</v>
      </c>
      <c r="J8820">
        <v>209</v>
      </c>
      <c r="K8820">
        <v>1</v>
      </c>
      <c r="L8820" t="s">
        <v>1909</v>
      </c>
    </row>
    <row r="8821" spans="1:12" x14ac:dyDescent="0.2">
      <c r="A8821" t="s">
        <v>29710</v>
      </c>
      <c r="B8821" t="s">
        <v>29711</v>
      </c>
      <c r="C8821" t="s">
        <v>29712</v>
      </c>
      <c r="D8821" t="s">
        <v>456</v>
      </c>
      <c r="E8821" t="s">
        <v>16</v>
      </c>
      <c r="F8821">
        <v>28012</v>
      </c>
      <c r="G8821">
        <v>35.251897300000003</v>
      </c>
      <c r="H8821">
        <v>-81.035009200000005</v>
      </c>
      <c r="I8821">
        <v>1</v>
      </c>
      <c r="J8821">
        <v>3</v>
      </c>
      <c r="K8821">
        <v>1</v>
      </c>
      <c r="L8821" t="s">
        <v>4855</v>
      </c>
    </row>
    <row r="8822" spans="1:12" x14ac:dyDescent="0.2">
      <c r="A8822" t="s">
        <v>29713</v>
      </c>
      <c r="B8822" t="s">
        <v>29714</v>
      </c>
      <c r="C8822" t="s">
        <v>29715</v>
      </c>
      <c r="D8822" t="s">
        <v>239</v>
      </c>
      <c r="E8822" t="s">
        <v>16</v>
      </c>
      <c r="F8822">
        <v>28173</v>
      </c>
      <c r="G8822">
        <v>34.9244555788</v>
      </c>
      <c r="H8822">
        <v>-80.744157000000001</v>
      </c>
      <c r="I8822">
        <v>3.5</v>
      </c>
      <c r="J8822">
        <v>25</v>
      </c>
      <c r="K8822">
        <v>1</v>
      </c>
      <c r="L8822" t="s">
        <v>29716</v>
      </c>
    </row>
    <row r="8823" spans="1:12" x14ac:dyDescent="0.2">
      <c r="A8823" t="s">
        <v>29717</v>
      </c>
      <c r="B8823" t="s">
        <v>3106</v>
      </c>
      <c r="C8823" t="s">
        <v>29718</v>
      </c>
      <c r="D8823" t="s">
        <v>21</v>
      </c>
      <c r="E8823" t="s">
        <v>16</v>
      </c>
      <c r="F8823">
        <v>28262</v>
      </c>
      <c r="G8823">
        <v>35.331933999999997</v>
      </c>
      <c r="H8823">
        <v>-80.721896999999998</v>
      </c>
      <c r="I8823">
        <v>3.5</v>
      </c>
      <c r="J8823">
        <v>7</v>
      </c>
      <c r="K8823">
        <v>1</v>
      </c>
      <c r="L8823" t="s">
        <v>6557</v>
      </c>
    </row>
    <row r="8824" spans="1:12" x14ac:dyDescent="0.2">
      <c r="A8824" t="s">
        <v>29719</v>
      </c>
      <c r="B8824" t="s">
        <v>29720</v>
      </c>
      <c r="C8824" t="s">
        <v>13979</v>
      </c>
      <c r="D8824" t="s">
        <v>21</v>
      </c>
      <c r="E8824" t="s">
        <v>16</v>
      </c>
      <c r="F8824">
        <v>28277</v>
      </c>
      <c r="G8824">
        <v>35.054201999999997</v>
      </c>
      <c r="H8824">
        <v>-80.848271999999994</v>
      </c>
      <c r="I8824">
        <v>1.5</v>
      </c>
      <c r="J8824">
        <v>5</v>
      </c>
      <c r="K8824">
        <v>0</v>
      </c>
      <c r="L8824" t="s">
        <v>29721</v>
      </c>
    </row>
    <row r="8825" spans="1:12" x14ac:dyDescent="0.2">
      <c r="A8825" t="s">
        <v>29722</v>
      </c>
      <c r="B8825" t="s">
        <v>29723</v>
      </c>
      <c r="C8825" t="s">
        <v>29724</v>
      </c>
      <c r="D8825" t="s">
        <v>135</v>
      </c>
      <c r="E8825" t="s">
        <v>16</v>
      </c>
      <c r="F8825">
        <v>28105</v>
      </c>
      <c r="G8825">
        <v>35.118789700000001</v>
      </c>
      <c r="H8825">
        <v>-80.720208</v>
      </c>
      <c r="I8825">
        <v>5</v>
      </c>
      <c r="J8825">
        <v>3</v>
      </c>
      <c r="K8825">
        <v>1</v>
      </c>
      <c r="L8825" t="s">
        <v>29725</v>
      </c>
    </row>
    <row r="8826" spans="1:12" x14ac:dyDescent="0.2">
      <c r="A8826" t="s">
        <v>29726</v>
      </c>
      <c r="B8826" t="s">
        <v>202</v>
      </c>
      <c r="C8826" t="s">
        <v>29727</v>
      </c>
      <c r="D8826" t="s">
        <v>26</v>
      </c>
      <c r="E8826" t="s">
        <v>16</v>
      </c>
      <c r="F8826">
        <v>28078</v>
      </c>
      <c r="G8826">
        <v>35.444360000000003</v>
      </c>
      <c r="H8826">
        <v>-80.879885999999999</v>
      </c>
      <c r="I8826">
        <v>2.5</v>
      </c>
      <c r="J8826">
        <v>7</v>
      </c>
      <c r="K8826">
        <v>1</v>
      </c>
      <c r="L8826" t="s">
        <v>16964</v>
      </c>
    </row>
    <row r="8827" spans="1:12" x14ac:dyDescent="0.2">
      <c r="A8827" t="s">
        <v>29728</v>
      </c>
      <c r="B8827" t="s">
        <v>22046</v>
      </c>
      <c r="C8827" t="s">
        <v>5316</v>
      </c>
      <c r="D8827" t="s">
        <v>21</v>
      </c>
      <c r="E8827" t="s">
        <v>16</v>
      </c>
      <c r="F8827">
        <v>28204</v>
      </c>
      <c r="G8827">
        <v>35.211879000000003</v>
      </c>
      <c r="H8827">
        <v>-80.833810700000001</v>
      </c>
      <c r="I8827">
        <v>3.5</v>
      </c>
      <c r="J8827">
        <v>74</v>
      </c>
      <c r="K8827">
        <v>1</v>
      </c>
      <c r="L8827" t="s">
        <v>1323</v>
      </c>
    </row>
    <row r="8828" spans="1:12" x14ac:dyDescent="0.2">
      <c r="A8828" t="s">
        <v>29729</v>
      </c>
      <c r="B8828" t="s">
        <v>29730</v>
      </c>
      <c r="C8828" t="s">
        <v>29731</v>
      </c>
      <c r="D8828" t="s">
        <v>39</v>
      </c>
      <c r="E8828" t="s">
        <v>16</v>
      </c>
      <c r="F8828">
        <v>28027</v>
      </c>
      <c r="G8828">
        <v>35.367958999999999</v>
      </c>
      <c r="H8828">
        <v>-80.709873999999999</v>
      </c>
      <c r="I8828">
        <v>5</v>
      </c>
      <c r="J8828">
        <v>3</v>
      </c>
      <c r="K8828">
        <v>1</v>
      </c>
      <c r="L8828" t="s">
        <v>29732</v>
      </c>
    </row>
    <row r="8829" spans="1:12" x14ac:dyDescent="0.2">
      <c r="A8829" t="s">
        <v>29733</v>
      </c>
      <c r="B8829" t="s">
        <v>29734</v>
      </c>
      <c r="C8829" t="s">
        <v>29735</v>
      </c>
      <c r="D8829" t="s">
        <v>21</v>
      </c>
      <c r="E8829" t="s">
        <v>16</v>
      </c>
      <c r="F8829">
        <v>28203</v>
      </c>
      <c r="G8829">
        <v>35.213636800000003</v>
      </c>
      <c r="H8829">
        <v>-80.858232999999998</v>
      </c>
      <c r="I8829">
        <v>4</v>
      </c>
      <c r="J8829">
        <v>71</v>
      </c>
      <c r="K8829">
        <v>1</v>
      </c>
      <c r="L8829" t="s">
        <v>448</v>
      </c>
    </row>
    <row r="8830" spans="1:12" x14ac:dyDescent="0.2">
      <c r="A8830" t="s">
        <v>29736</v>
      </c>
      <c r="B8830" t="s">
        <v>29737</v>
      </c>
      <c r="C8830" t="s">
        <v>29738</v>
      </c>
      <c r="D8830" t="s">
        <v>643</v>
      </c>
      <c r="E8830" t="s">
        <v>16</v>
      </c>
      <c r="F8830">
        <v>28079</v>
      </c>
      <c r="G8830">
        <v>35.079401624200003</v>
      </c>
      <c r="H8830">
        <v>-80.655019506800002</v>
      </c>
      <c r="I8830">
        <v>4</v>
      </c>
      <c r="J8830">
        <v>80</v>
      </c>
      <c r="K8830">
        <v>0</v>
      </c>
      <c r="L8830" t="s">
        <v>29739</v>
      </c>
    </row>
    <row r="8831" spans="1:12" x14ac:dyDescent="0.2">
      <c r="A8831" t="s">
        <v>29740</v>
      </c>
      <c r="B8831" t="s">
        <v>29741</v>
      </c>
      <c r="C8831" t="s">
        <v>26620</v>
      </c>
      <c r="D8831" t="s">
        <v>21</v>
      </c>
      <c r="E8831" t="s">
        <v>16</v>
      </c>
      <c r="F8831">
        <v>28277</v>
      </c>
      <c r="G8831">
        <v>35.025348700000002</v>
      </c>
      <c r="H8831">
        <v>-80.808753300000006</v>
      </c>
      <c r="I8831">
        <v>4</v>
      </c>
      <c r="J8831">
        <v>12</v>
      </c>
      <c r="K8831">
        <v>1</v>
      </c>
      <c r="L8831" t="s">
        <v>29742</v>
      </c>
    </row>
    <row r="8832" spans="1:12" x14ac:dyDescent="0.2">
      <c r="A8832" t="s">
        <v>29743</v>
      </c>
      <c r="B8832" t="s">
        <v>2943</v>
      </c>
      <c r="C8832" t="s">
        <v>29744</v>
      </c>
      <c r="D8832" t="s">
        <v>21</v>
      </c>
      <c r="E8832" t="s">
        <v>16</v>
      </c>
      <c r="F8832">
        <v>28278</v>
      </c>
      <c r="G8832">
        <v>35.169072999999997</v>
      </c>
      <c r="H8832">
        <v>-80.970588000000006</v>
      </c>
      <c r="I8832">
        <v>4.5</v>
      </c>
      <c r="J8832">
        <v>4</v>
      </c>
      <c r="K8832">
        <v>1</v>
      </c>
      <c r="L8832" t="s">
        <v>29745</v>
      </c>
    </row>
    <row r="8833" spans="1:12" x14ac:dyDescent="0.2">
      <c r="A8833" t="s">
        <v>29746</v>
      </c>
      <c r="B8833" t="s">
        <v>29747</v>
      </c>
      <c r="C8833" t="s">
        <v>29748</v>
      </c>
      <c r="D8833" t="s">
        <v>21</v>
      </c>
      <c r="E8833" t="s">
        <v>16</v>
      </c>
      <c r="F8833">
        <v>28216</v>
      </c>
      <c r="G8833">
        <v>35.303370600000001</v>
      </c>
      <c r="H8833">
        <v>-80.857805999999997</v>
      </c>
      <c r="I8833">
        <v>3.5</v>
      </c>
      <c r="J8833">
        <v>18</v>
      </c>
      <c r="K8833">
        <v>1</v>
      </c>
      <c r="L8833" t="s">
        <v>287</v>
      </c>
    </row>
    <row r="8834" spans="1:12" x14ac:dyDescent="0.2">
      <c r="A8834" t="s">
        <v>29749</v>
      </c>
      <c r="B8834" t="s">
        <v>10997</v>
      </c>
      <c r="C8834" t="s">
        <v>29750</v>
      </c>
      <c r="D8834" t="s">
        <v>21</v>
      </c>
      <c r="E8834" t="s">
        <v>16</v>
      </c>
      <c r="F8834">
        <v>28216</v>
      </c>
      <c r="G8834">
        <v>35.353113999999998</v>
      </c>
      <c r="H8834">
        <v>-80.853397000000001</v>
      </c>
      <c r="I8834">
        <v>3</v>
      </c>
      <c r="J8834">
        <v>17</v>
      </c>
      <c r="K8834">
        <v>1</v>
      </c>
      <c r="L8834" t="s">
        <v>29751</v>
      </c>
    </row>
    <row r="8835" spans="1:12" x14ac:dyDescent="0.2">
      <c r="A8835" t="s">
        <v>29752</v>
      </c>
      <c r="B8835" t="s">
        <v>29753</v>
      </c>
      <c r="C8835" t="s">
        <v>29754</v>
      </c>
      <c r="D8835" t="s">
        <v>21</v>
      </c>
      <c r="E8835" t="s">
        <v>16</v>
      </c>
      <c r="F8835">
        <v>28217</v>
      </c>
      <c r="G8835">
        <v>35.201444000000002</v>
      </c>
      <c r="H8835">
        <v>-80.873594999999995</v>
      </c>
      <c r="I8835">
        <v>4</v>
      </c>
      <c r="J8835">
        <v>6</v>
      </c>
      <c r="K8835">
        <v>0</v>
      </c>
      <c r="L8835" t="s">
        <v>29755</v>
      </c>
    </row>
    <row r="8836" spans="1:12" x14ac:dyDescent="0.2">
      <c r="A8836" t="s">
        <v>29756</v>
      </c>
      <c r="B8836" t="s">
        <v>29757</v>
      </c>
      <c r="C8836" t="s">
        <v>29758</v>
      </c>
      <c r="D8836" t="s">
        <v>21</v>
      </c>
      <c r="E8836" t="s">
        <v>16</v>
      </c>
      <c r="F8836">
        <v>28202</v>
      </c>
      <c r="G8836">
        <v>35.215036499999997</v>
      </c>
      <c r="H8836">
        <v>-80.845260600000003</v>
      </c>
      <c r="I8836">
        <v>1</v>
      </c>
      <c r="J8836">
        <v>4</v>
      </c>
      <c r="K8836">
        <v>1</v>
      </c>
    </row>
    <row r="8837" spans="1:12" x14ac:dyDescent="0.2">
      <c r="A8837" t="s">
        <v>29759</v>
      </c>
      <c r="B8837" t="s">
        <v>29760</v>
      </c>
      <c r="C8837" t="s">
        <v>29761</v>
      </c>
      <c r="D8837" t="s">
        <v>21</v>
      </c>
      <c r="E8837" t="s">
        <v>16</v>
      </c>
      <c r="F8837">
        <v>28212</v>
      </c>
      <c r="G8837">
        <v>35.172196</v>
      </c>
      <c r="H8837">
        <v>-80.746475599999997</v>
      </c>
      <c r="I8837">
        <v>3</v>
      </c>
      <c r="J8837">
        <v>12</v>
      </c>
      <c r="K8837">
        <v>0</v>
      </c>
      <c r="L8837" t="s">
        <v>29762</v>
      </c>
    </row>
    <row r="8838" spans="1:12" x14ac:dyDescent="0.2">
      <c r="A8838" t="s">
        <v>29763</v>
      </c>
      <c r="B8838" t="s">
        <v>29764</v>
      </c>
      <c r="C8838" t="s">
        <v>14175</v>
      </c>
      <c r="D8838" t="s">
        <v>21</v>
      </c>
      <c r="E8838" t="s">
        <v>16</v>
      </c>
      <c r="F8838">
        <v>28277</v>
      </c>
      <c r="G8838">
        <v>35.078537900000001</v>
      </c>
      <c r="H8838">
        <v>-80.818357800000001</v>
      </c>
      <c r="I8838">
        <v>3.5</v>
      </c>
      <c r="J8838">
        <v>6</v>
      </c>
      <c r="K8838">
        <v>1</v>
      </c>
      <c r="L8838" t="s">
        <v>709</v>
      </c>
    </row>
    <row r="8839" spans="1:12" x14ac:dyDescent="0.2">
      <c r="A8839" t="s">
        <v>29765</v>
      </c>
      <c r="B8839" t="s">
        <v>29766</v>
      </c>
      <c r="C8839" t="s">
        <v>29767</v>
      </c>
      <c r="D8839" t="s">
        <v>295</v>
      </c>
      <c r="E8839" t="s">
        <v>16</v>
      </c>
      <c r="F8839">
        <v>28134</v>
      </c>
      <c r="G8839">
        <v>35.0822</v>
      </c>
      <c r="H8839">
        <v>-80.877224200000001</v>
      </c>
      <c r="I8839">
        <v>2.5</v>
      </c>
      <c r="J8839">
        <v>3</v>
      </c>
      <c r="K8839">
        <v>1</v>
      </c>
      <c r="L8839" t="s">
        <v>8138</v>
      </c>
    </row>
    <row r="8840" spans="1:12" x14ac:dyDescent="0.2">
      <c r="A8840" t="s">
        <v>29768</v>
      </c>
      <c r="B8840" t="s">
        <v>29769</v>
      </c>
      <c r="C8840" t="s">
        <v>29770</v>
      </c>
      <c r="D8840" t="s">
        <v>21</v>
      </c>
      <c r="E8840" t="s">
        <v>16</v>
      </c>
      <c r="F8840">
        <v>28262</v>
      </c>
      <c r="G8840">
        <v>35.310609900000003</v>
      </c>
      <c r="H8840">
        <v>-80.748384999999999</v>
      </c>
      <c r="I8840">
        <v>3</v>
      </c>
      <c r="J8840">
        <v>4</v>
      </c>
      <c r="K8840">
        <v>0</v>
      </c>
      <c r="L8840" t="s">
        <v>29771</v>
      </c>
    </row>
    <row r="8841" spans="1:12" x14ac:dyDescent="0.2">
      <c r="A8841" t="s">
        <v>29772</v>
      </c>
      <c r="B8841" t="s">
        <v>11162</v>
      </c>
      <c r="C8841" t="s">
        <v>29773</v>
      </c>
      <c r="D8841" t="s">
        <v>21</v>
      </c>
      <c r="E8841" t="s">
        <v>16</v>
      </c>
      <c r="F8841">
        <v>28215</v>
      </c>
      <c r="G8841">
        <v>35.2239833</v>
      </c>
      <c r="H8841">
        <v>-80.725924300000003</v>
      </c>
      <c r="I8841">
        <v>4</v>
      </c>
      <c r="J8841">
        <v>19</v>
      </c>
      <c r="K8841">
        <v>1</v>
      </c>
      <c r="L8841" t="s">
        <v>2713</v>
      </c>
    </row>
    <row r="8842" spans="1:12" x14ac:dyDescent="0.2">
      <c r="A8842" t="s">
        <v>29774</v>
      </c>
      <c r="B8842" t="s">
        <v>29775</v>
      </c>
      <c r="C8842" t="s">
        <v>29776</v>
      </c>
      <c r="D8842" t="s">
        <v>21</v>
      </c>
      <c r="E8842" t="s">
        <v>16</v>
      </c>
      <c r="F8842">
        <v>28209</v>
      </c>
      <c r="G8842">
        <v>35.171735300000002</v>
      </c>
      <c r="H8842">
        <v>-80.849271599999994</v>
      </c>
      <c r="I8842">
        <v>3.5</v>
      </c>
      <c r="J8842">
        <v>10</v>
      </c>
      <c r="K8842">
        <v>0</v>
      </c>
      <c r="L8842" t="s">
        <v>29777</v>
      </c>
    </row>
    <row r="8843" spans="1:12" x14ac:dyDescent="0.2">
      <c r="A8843" t="e">
        <f>-VDPI0sa2tbL3mk6-juAXg</f>
        <v>#NAME?</v>
      </c>
      <c r="B8843" t="s">
        <v>29778</v>
      </c>
      <c r="C8843" t="s">
        <v>29779</v>
      </c>
      <c r="D8843" t="s">
        <v>30</v>
      </c>
      <c r="E8843" t="s">
        <v>16</v>
      </c>
      <c r="F8843">
        <v>28056</v>
      </c>
      <c r="G8843">
        <v>35.238755900000001</v>
      </c>
      <c r="H8843">
        <v>-81.1186735</v>
      </c>
      <c r="I8843">
        <v>2.5</v>
      </c>
      <c r="J8843">
        <v>3</v>
      </c>
      <c r="K8843">
        <v>1</v>
      </c>
      <c r="L8843" t="s">
        <v>29780</v>
      </c>
    </row>
    <row r="8844" spans="1:12" x14ac:dyDescent="0.2">
      <c r="A8844" t="s">
        <v>29781</v>
      </c>
      <c r="B8844" t="s">
        <v>29782</v>
      </c>
      <c r="C8844" t="s">
        <v>29783</v>
      </c>
      <c r="D8844" t="s">
        <v>21</v>
      </c>
      <c r="E8844" t="s">
        <v>16</v>
      </c>
      <c r="F8844">
        <v>28205</v>
      </c>
      <c r="G8844">
        <v>35.275324599999998</v>
      </c>
      <c r="H8844">
        <v>-80.853601999999995</v>
      </c>
      <c r="I8844">
        <v>4.5</v>
      </c>
      <c r="J8844">
        <v>14</v>
      </c>
      <c r="K8844">
        <v>0</v>
      </c>
      <c r="L8844" t="s">
        <v>29784</v>
      </c>
    </row>
    <row r="8845" spans="1:12" x14ac:dyDescent="0.2">
      <c r="A8845" t="s">
        <v>29785</v>
      </c>
      <c r="B8845" t="s">
        <v>29786</v>
      </c>
      <c r="C8845" t="s">
        <v>29787</v>
      </c>
      <c r="D8845" t="s">
        <v>21</v>
      </c>
      <c r="E8845" t="s">
        <v>16</v>
      </c>
      <c r="F8845">
        <v>28216</v>
      </c>
      <c r="G8845">
        <v>35.352549000000003</v>
      </c>
      <c r="H8845">
        <v>-80.851180999999997</v>
      </c>
      <c r="I8845">
        <v>2.5</v>
      </c>
      <c r="J8845">
        <v>5</v>
      </c>
      <c r="K8845">
        <v>1</v>
      </c>
      <c r="L8845" t="s">
        <v>15366</v>
      </c>
    </row>
    <row r="8846" spans="1:12" x14ac:dyDescent="0.2">
      <c r="A8846" t="s">
        <v>29788</v>
      </c>
      <c r="B8846" t="s">
        <v>29789</v>
      </c>
      <c r="C8846" t="s">
        <v>29790</v>
      </c>
      <c r="D8846" t="s">
        <v>21</v>
      </c>
      <c r="E8846" t="s">
        <v>16</v>
      </c>
      <c r="F8846">
        <v>28202</v>
      </c>
      <c r="G8846">
        <v>35.225354400000001</v>
      </c>
      <c r="H8846">
        <v>-80.8461468</v>
      </c>
      <c r="I8846">
        <v>2.5</v>
      </c>
      <c r="J8846">
        <v>5</v>
      </c>
      <c r="K8846">
        <v>0</v>
      </c>
      <c r="L8846" t="s">
        <v>29791</v>
      </c>
    </row>
    <row r="8847" spans="1:12" x14ac:dyDescent="0.2">
      <c r="A8847" t="s">
        <v>29792</v>
      </c>
      <c r="B8847" t="s">
        <v>29793</v>
      </c>
      <c r="C8847" t="s">
        <v>29794</v>
      </c>
      <c r="D8847" t="s">
        <v>295</v>
      </c>
      <c r="E8847" t="s">
        <v>16</v>
      </c>
      <c r="F8847">
        <v>28273</v>
      </c>
      <c r="G8847">
        <v>35.1038958241</v>
      </c>
      <c r="H8847">
        <v>-80.881508052300006</v>
      </c>
      <c r="I8847">
        <v>3.5</v>
      </c>
      <c r="J8847">
        <v>123</v>
      </c>
      <c r="K8847">
        <v>1</v>
      </c>
      <c r="L8847" t="s">
        <v>29795</v>
      </c>
    </row>
    <row r="8848" spans="1:12" x14ac:dyDescent="0.2">
      <c r="A8848" t="s">
        <v>29796</v>
      </c>
      <c r="B8848" t="s">
        <v>29797</v>
      </c>
      <c r="C8848" t="s">
        <v>29798</v>
      </c>
      <c r="D8848" t="s">
        <v>39</v>
      </c>
      <c r="E8848" t="s">
        <v>16</v>
      </c>
      <c r="F8848">
        <v>28025</v>
      </c>
      <c r="G8848">
        <v>35.410384299999997</v>
      </c>
      <c r="H8848">
        <v>-80.581591500000002</v>
      </c>
      <c r="I8848">
        <v>4</v>
      </c>
      <c r="J8848">
        <v>17</v>
      </c>
      <c r="K8848">
        <v>0</v>
      </c>
      <c r="L8848" t="s">
        <v>7612</v>
      </c>
    </row>
    <row r="8849" spans="1:12" x14ac:dyDescent="0.2">
      <c r="A8849" t="s">
        <v>29799</v>
      </c>
      <c r="B8849" t="s">
        <v>29800</v>
      </c>
      <c r="C8849" t="s">
        <v>29801</v>
      </c>
      <c r="D8849" t="s">
        <v>21</v>
      </c>
      <c r="E8849" t="s">
        <v>16</v>
      </c>
      <c r="F8849">
        <v>28202</v>
      </c>
      <c r="G8849">
        <v>35.214505000000003</v>
      </c>
      <c r="H8849">
        <v>-80.84581</v>
      </c>
      <c r="I8849">
        <v>3</v>
      </c>
      <c r="J8849">
        <v>8</v>
      </c>
      <c r="K8849">
        <v>0</v>
      </c>
      <c r="L8849" t="s">
        <v>3430</v>
      </c>
    </row>
    <row r="8850" spans="1:12" x14ac:dyDescent="0.2">
      <c r="A8850" t="s">
        <v>29802</v>
      </c>
      <c r="B8850" t="s">
        <v>29803</v>
      </c>
      <c r="C8850" t="s">
        <v>29804</v>
      </c>
      <c r="D8850" t="s">
        <v>21</v>
      </c>
      <c r="E8850" t="s">
        <v>16</v>
      </c>
      <c r="F8850">
        <v>28273</v>
      </c>
      <c r="G8850">
        <v>35.102489800000001</v>
      </c>
      <c r="H8850">
        <v>-80.985769099999999</v>
      </c>
      <c r="I8850">
        <v>1</v>
      </c>
      <c r="J8850">
        <v>3</v>
      </c>
      <c r="K8850">
        <v>0</v>
      </c>
      <c r="L8850" t="s">
        <v>29805</v>
      </c>
    </row>
    <row r="8851" spans="1:12" x14ac:dyDescent="0.2">
      <c r="A8851" t="s">
        <v>29806</v>
      </c>
      <c r="B8851" t="s">
        <v>29807</v>
      </c>
      <c r="C8851" t="s">
        <v>29808</v>
      </c>
      <c r="D8851" t="s">
        <v>15</v>
      </c>
      <c r="E8851" t="s">
        <v>16</v>
      </c>
      <c r="F8851">
        <v>28078</v>
      </c>
      <c r="G8851">
        <v>35.467135999999897</v>
      </c>
      <c r="H8851">
        <v>-80.837884000000003</v>
      </c>
      <c r="I8851">
        <v>3.5</v>
      </c>
      <c r="J8851">
        <v>3</v>
      </c>
      <c r="K8851">
        <v>1</v>
      </c>
      <c r="L8851" t="s">
        <v>240</v>
      </c>
    </row>
    <row r="8852" spans="1:12" x14ac:dyDescent="0.2">
      <c r="A8852" t="s">
        <v>29809</v>
      </c>
      <c r="B8852" t="s">
        <v>29810</v>
      </c>
      <c r="C8852" t="s">
        <v>29811</v>
      </c>
      <c r="D8852" t="s">
        <v>21</v>
      </c>
      <c r="E8852" t="s">
        <v>16</v>
      </c>
      <c r="F8852">
        <v>28203</v>
      </c>
      <c r="G8852">
        <v>35.204814399999997</v>
      </c>
      <c r="H8852">
        <v>-80.862037799999996</v>
      </c>
      <c r="I8852">
        <v>5</v>
      </c>
      <c r="J8852">
        <v>4</v>
      </c>
      <c r="K8852">
        <v>1</v>
      </c>
      <c r="L8852" t="s">
        <v>29812</v>
      </c>
    </row>
    <row r="8853" spans="1:12" x14ac:dyDescent="0.2">
      <c r="A8853" t="s">
        <v>29813</v>
      </c>
      <c r="B8853" t="s">
        <v>29814</v>
      </c>
      <c r="C8853" t="s">
        <v>29815</v>
      </c>
      <c r="D8853" t="s">
        <v>21</v>
      </c>
      <c r="E8853" t="s">
        <v>16</v>
      </c>
      <c r="F8853">
        <v>28203</v>
      </c>
      <c r="G8853">
        <v>35.219760700000002</v>
      </c>
      <c r="H8853">
        <v>-80.850324299999997</v>
      </c>
      <c r="I8853">
        <v>4.5</v>
      </c>
      <c r="J8853">
        <v>3</v>
      </c>
      <c r="K8853">
        <v>1</v>
      </c>
      <c r="L8853" t="s">
        <v>29816</v>
      </c>
    </row>
    <row r="8854" spans="1:12" x14ac:dyDescent="0.2">
      <c r="A8854" t="s">
        <v>29817</v>
      </c>
      <c r="B8854" t="s">
        <v>29818</v>
      </c>
      <c r="C8854" t="s">
        <v>3592</v>
      </c>
      <c r="D8854" t="s">
        <v>21</v>
      </c>
      <c r="E8854" t="s">
        <v>16</v>
      </c>
      <c r="F8854">
        <v>28206</v>
      </c>
      <c r="G8854">
        <v>35.239049799999997</v>
      </c>
      <c r="H8854">
        <v>-80.845023499999996</v>
      </c>
      <c r="I8854">
        <v>2.5</v>
      </c>
      <c r="J8854">
        <v>62</v>
      </c>
      <c r="K8854">
        <v>0</v>
      </c>
      <c r="L8854" t="s">
        <v>29819</v>
      </c>
    </row>
    <row r="8855" spans="1:12" x14ac:dyDescent="0.2">
      <c r="A8855" t="s">
        <v>29820</v>
      </c>
      <c r="B8855" t="s">
        <v>29821</v>
      </c>
      <c r="C8855" t="s">
        <v>8717</v>
      </c>
      <c r="D8855" t="s">
        <v>21</v>
      </c>
      <c r="E8855" t="s">
        <v>16</v>
      </c>
      <c r="F8855">
        <v>28209</v>
      </c>
      <c r="G8855">
        <v>35.173181399999997</v>
      </c>
      <c r="H8855">
        <v>-80.840034599999996</v>
      </c>
      <c r="I8855">
        <v>4</v>
      </c>
      <c r="J8855">
        <v>34</v>
      </c>
      <c r="K8855">
        <v>0</v>
      </c>
      <c r="L8855" t="s">
        <v>29822</v>
      </c>
    </row>
    <row r="8856" spans="1:12" x14ac:dyDescent="0.2">
      <c r="A8856" t="s">
        <v>29823</v>
      </c>
      <c r="B8856" t="s">
        <v>29824</v>
      </c>
      <c r="C8856" t="s">
        <v>20493</v>
      </c>
      <c r="D8856" t="s">
        <v>15</v>
      </c>
      <c r="E8856" t="s">
        <v>16</v>
      </c>
      <c r="F8856">
        <v>28031</v>
      </c>
      <c r="G8856">
        <v>35.481994999999998</v>
      </c>
      <c r="H8856">
        <v>-80.884625</v>
      </c>
      <c r="I8856">
        <v>4</v>
      </c>
      <c r="J8856">
        <v>8</v>
      </c>
      <c r="K8856">
        <v>0</v>
      </c>
      <c r="L8856" t="s">
        <v>29825</v>
      </c>
    </row>
    <row r="8857" spans="1:12" x14ac:dyDescent="0.2">
      <c r="A8857" t="s">
        <v>29826</v>
      </c>
      <c r="B8857" t="s">
        <v>29827</v>
      </c>
      <c r="C8857" t="s">
        <v>29828</v>
      </c>
      <c r="D8857" t="s">
        <v>15</v>
      </c>
      <c r="E8857" t="s">
        <v>16</v>
      </c>
      <c r="F8857">
        <v>28031</v>
      </c>
      <c r="G8857">
        <v>35.471385300000001</v>
      </c>
      <c r="H8857">
        <v>-80.892340399999995</v>
      </c>
      <c r="I8857">
        <v>2.5</v>
      </c>
      <c r="J8857">
        <v>7</v>
      </c>
      <c r="K8857">
        <v>1</v>
      </c>
      <c r="L8857" t="s">
        <v>10683</v>
      </c>
    </row>
    <row r="8858" spans="1:12" x14ac:dyDescent="0.2">
      <c r="A8858" t="s">
        <v>29829</v>
      </c>
      <c r="B8858" t="s">
        <v>29830</v>
      </c>
      <c r="C8858" t="s">
        <v>29831</v>
      </c>
      <c r="D8858" t="s">
        <v>588</v>
      </c>
      <c r="E8858" t="s">
        <v>16</v>
      </c>
      <c r="F8858">
        <v>28110</v>
      </c>
      <c r="G8858">
        <v>35.046106000000002</v>
      </c>
      <c r="H8858">
        <v>-80.642911999999995</v>
      </c>
      <c r="I8858">
        <v>2</v>
      </c>
      <c r="J8858">
        <v>51</v>
      </c>
      <c r="K8858">
        <v>1</v>
      </c>
      <c r="L8858" t="s">
        <v>29832</v>
      </c>
    </row>
    <row r="8859" spans="1:12" x14ac:dyDescent="0.2">
      <c r="A8859" t="s">
        <v>29833</v>
      </c>
      <c r="B8859" t="s">
        <v>29834</v>
      </c>
      <c r="C8859" t="s">
        <v>11191</v>
      </c>
      <c r="D8859" t="s">
        <v>21</v>
      </c>
      <c r="E8859" t="s">
        <v>16</v>
      </c>
      <c r="F8859">
        <v>28277</v>
      </c>
      <c r="G8859">
        <v>35.026689300000001</v>
      </c>
      <c r="H8859">
        <v>-80.838773599999996</v>
      </c>
      <c r="I8859">
        <v>4</v>
      </c>
      <c r="J8859">
        <v>10</v>
      </c>
      <c r="K8859">
        <v>1</v>
      </c>
      <c r="L8859" t="s">
        <v>1380</v>
      </c>
    </row>
    <row r="8860" spans="1:12" x14ac:dyDescent="0.2">
      <c r="A8860" t="s">
        <v>29835</v>
      </c>
      <c r="B8860" t="s">
        <v>29836</v>
      </c>
      <c r="C8860" t="s">
        <v>29837</v>
      </c>
      <c r="D8860" t="s">
        <v>21</v>
      </c>
      <c r="E8860" t="s">
        <v>16</v>
      </c>
      <c r="F8860">
        <v>28209</v>
      </c>
      <c r="G8860">
        <v>35.1879323</v>
      </c>
      <c r="H8860">
        <v>-80.874424000000005</v>
      </c>
      <c r="I8860">
        <v>4</v>
      </c>
      <c r="J8860">
        <v>13</v>
      </c>
      <c r="K8860">
        <v>1</v>
      </c>
      <c r="L8860" t="s">
        <v>2069</v>
      </c>
    </row>
    <row r="8861" spans="1:12" x14ac:dyDescent="0.2">
      <c r="A8861" t="s">
        <v>29838</v>
      </c>
      <c r="B8861" t="s">
        <v>29839</v>
      </c>
      <c r="C8861" t="s">
        <v>29840</v>
      </c>
      <c r="D8861" t="s">
        <v>21</v>
      </c>
      <c r="E8861" t="s">
        <v>16</v>
      </c>
      <c r="F8861">
        <v>28204</v>
      </c>
      <c r="G8861">
        <v>35.211323999999998</v>
      </c>
      <c r="H8861">
        <v>-80.834340499999996</v>
      </c>
      <c r="I8861">
        <v>4.5</v>
      </c>
      <c r="J8861">
        <v>10</v>
      </c>
      <c r="K8861">
        <v>1</v>
      </c>
      <c r="L8861" t="s">
        <v>14346</v>
      </c>
    </row>
    <row r="8862" spans="1:12" x14ac:dyDescent="0.2">
      <c r="A8862" t="s">
        <v>29841</v>
      </c>
      <c r="B8862" t="s">
        <v>314</v>
      </c>
      <c r="C8862" t="s">
        <v>29842</v>
      </c>
      <c r="D8862" t="s">
        <v>21</v>
      </c>
      <c r="E8862" t="s">
        <v>16</v>
      </c>
      <c r="F8862">
        <v>28203</v>
      </c>
      <c r="G8862">
        <v>35.199593399999998</v>
      </c>
      <c r="H8862">
        <v>-80.853258800000006</v>
      </c>
      <c r="I8862">
        <v>3.5</v>
      </c>
      <c r="J8862">
        <v>29</v>
      </c>
      <c r="K8862">
        <v>1</v>
      </c>
      <c r="L8862" t="s">
        <v>3224</v>
      </c>
    </row>
    <row r="8863" spans="1:12" x14ac:dyDescent="0.2">
      <c r="A8863" t="s">
        <v>29843</v>
      </c>
      <c r="B8863" t="s">
        <v>29844</v>
      </c>
      <c r="C8863" t="s">
        <v>29845</v>
      </c>
      <c r="D8863" t="s">
        <v>21</v>
      </c>
      <c r="E8863" t="s">
        <v>16</v>
      </c>
      <c r="F8863">
        <v>28273</v>
      </c>
      <c r="G8863">
        <v>35.117303999999997</v>
      </c>
      <c r="H8863">
        <v>-80.960959000000003</v>
      </c>
      <c r="I8863">
        <v>5</v>
      </c>
      <c r="J8863">
        <v>3</v>
      </c>
      <c r="K8863">
        <v>1</v>
      </c>
      <c r="L8863" t="s">
        <v>29846</v>
      </c>
    </row>
    <row r="8864" spans="1:12" x14ac:dyDescent="0.2">
      <c r="A8864" t="s">
        <v>29847</v>
      </c>
      <c r="B8864" t="s">
        <v>29848</v>
      </c>
      <c r="C8864" t="s">
        <v>22681</v>
      </c>
      <c r="D8864" t="s">
        <v>21</v>
      </c>
      <c r="E8864" t="s">
        <v>16</v>
      </c>
      <c r="F8864">
        <v>28273</v>
      </c>
      <c r="G8864">
        <v>35.137708000000003</v>
      </c>
      <c r="H8864">
        <v>-80.931741000000002</v>
      </c>
      <c r="I8864">
        <v>5</v>
      </c>
      <c r="J8864">
        <v>7</v>
      </c>
      <c r="K8864">
        <v>1</v>
      </c>
      <c r="L8864" t="s">
        <v>29849</v>
      </c>
    </row>
    <row r="8865" spans="1:12" x14ac:dyDescent="0.2">
      <c r="A8865" t="s">
        <v>29850</v>
      </c>
      <c r="B8865" t="s">
        <v>29851</v>
      </c>
      <c r="C8865" t="s">
        <v>29852</v>
      </c>
      <c r="D8865" t="s">
        <v>21</v>
      </c>
      <c r="E8865" t="s">
        <v>16</v>
      </c>
      <c r="F8865">
        <v>28205</v>
      </c>
      <c r="G8865">
        <v>35.217463100000003</v>
      </c>
      <c r="H8865">
        <v>-80.794388499999997</v>
      </c>
      <c r="I8865">
        <v>5</v>
      </c>
      <c r="J8865">
        <v>4</v>
      </c>
      <c r="K8865">
        <v>1</v>
      </c>
      <c r="L8865" t="s">
        <v>29853</v>
      </c>
    </row>
    <row r="8866" spans="1:12" x14ac:dyDescent="0.2">
      <c r="A8866" t="s">
        <v>29854</v>
      </c>
      <c r="B8866" t="s">
        <v>2239</v>
      </c>
      <c r="C8866" t="s">
        <v>29855</v>
      </c>
      <c r="D8866" t="s">
        <v>21</v>
      </c>
      <c r="E8866" t="s">
        <v>16</v>
      </c>
      <c r="F8866">
        <v>28217</v>
      </c>
      <c r="G8866">
        <v>35.134815000000003</v>
      </c>
      <c r="H8866">
        <v>-80.892340399999995</v>
      </c>
      <c r="I8866">
        <v>2.5</v>
      </c>
      <c r="J8866">
        <v>3</v>
      </c>
      <c r="K8866">
        <v>1</v>
      </c>
      <c r="L8866" t="s">
        <v>9130</v>
      </c>
    </row>
    <row r="8867" spans="1:12" x14ac:dyDescent="0.2">
      <c r="A8867" t="s">
        <v>29856</v>
      </c>
      <c r="B8867" t="s">
        <v>29857</v>
      </c>
      <c r="C8867" t="s">
        <v>29858</v>
      </c>
      <c r="D8867" t="s">
        <v>39</v>
      </c>
      <c r="E8867" t="s">
        <v>16</v>
      </c>
      <c r="F8867">
        <v>28027</v>
      </c>
      <c r="G8867">
        <v>35.412374200000002</v>
      </c>
      <c r="H8867">
        <v>-80.638544800000005</v>
      </c>
      <c r="I8867">
        <v>5</v>
      </c>
      <c r="J8867">
        <v>3</v>
      </c>
      <c r="K8867">
        <v>1</v>
      </c>
      <c r="L8867" t="s">
        <v>29859</v>
      </c>
    </row>
    <row r="8868" spans="1:12" x14ac:dyDescent="0.2">
      <c r="A8868" t="s">
        <v>29860</v>
      </c>
      <c r="B8868" t="s">
        <v>22260</v>
      </c>
      <c r="C8868" t="s">
        <v>12570</v>
      </c>
      <c r="D8868" t="s">
        <v>21</v>
      </c>
      <c r="E8868" t="s">
        <v>16</v>
      </c>
      <c r="F8868">
        <v>28203</v>
      </c>
      <c r="G8868">
        <v>35.196652899999997</v>
      </c>
      <c r="H8868">
        <v>-80.850576399999994</v>
      </c>
      <c r="I8868">
        <v>1.5</v>
      </c>
      <c r="J8868">
        <v>15</v>
      </c>
      <c r="K8868">
        <v>1</v>
      </c>
      <c r="L8868" t="s">
        <v>29861</v>
      </c>
    </row>
    <row r="8869" spans="1:12" x14ac:dyDescent="0.2">
      <c r="A8869" t="s">
        <v>29862</v>
      </c>
      <c r="B8869" t="s">
        <v>29863</v>
      </c>
      <c r="C8869" t="s">
        <v>29864</v>
      </c>
      <c r="D8869" t="s">
        <v>21</v>
      </c>
      <c r="E8869" t="s">
        <v>16</v>
      </c>
      <c r="F8869">
        <v>28278</v>
      </c>
      <c r="G8869">
        <v>35.1010597</v>
      </c>
      <c r="H8869">
        <v>-80.990603899999996</v>
      </c>
      <c r="I8869">
        <v>3</v>
      </c>
      <c r="J8869">
        <v>120</v>
      </c>
      <c r="K8869">
        <v>1</v>
      </c>
      <c r="L8869" t="s">
        <v>29865</v>
      </c>
    </row>
    <row r="8870" spans="1:12" x14ac:dyDescent="0.2">
      <c r="A8870" t="s">
        <v>29866</v>
      </c>
      <c r="B8870" t="s">
        <v>29867</v>
      </c>
      <c r="C8870" t="s">
        <v>29868</v>
      </c>
      <c r="D8870" t="s">
        <v>643</v>
      </c>
      <c r="E8870" t="s">
        <v>16</v>
      </c>
      <c r="F8870">
        <v>28079</v>
      </c>
      <c r="G8870">
        <v>35.03266</v>
      </c>
      <c r="H8870">
        <v>-80.660154700000007</v>
      </c>
      <c r="I8870">
        <v>3</v>
      </c>
      <c r="J8870">
        <v>4</v>
      </c>
      <c r="K8870">
        <v>1</v>
      </c>
      <c r="L8870" t="s">
        <v>29869</v>
      </c>
    </row>
    <row r="8871" spans="1:12" x14ac:dyDescent="0.2">
      <c r="A8871" t="s">
        <v>29870</v>
      </c>
      <c r="B8871" t="s">
        <v>29871</v>
      </c>
      <c r="C8871" t="s">
        <v>29872</v>
      </c>
      <c r="D8871" t="s">
        <v>21</v>
      </c>
      <c r="E8871" t="s">
        <v>16</v>
      </c>
      <c r="F8871">
        <v>28216</v>
      </c>
      <c r="G8871">
        <v>35.347121999999999</v>
      </c>
      <c r="H8871">
        <v>-80.851355999999996</v>
      </c>
      <c r="I8871">
        <v>3</v>
      </c>
      <c r="J8871">
        <v>4</v>
      </c>
      <c r="K8871">
        <v>1</v>
      </c>
      <c r="L8871" t="s">
        <v>29873</v>
      </c>
    </row>
    <row r="8872" spans="1:12" x14ac:dyDescent="0.2">
      <c r="A8872" t="s">
        <v>29874</v>
      </c>
      <c r="B8872" t="s">
        <v>29875</v>
      </c>
      <c r="C8872" t="s">
        <v>29876</v>
      </c>
      <c r="D8872" t="s">
        <v>21</v>
      </c>
      <c r="E8872" t="s">
        <v>16</v>
      </c>
      <c r="F8872">
        <v>28277</v>
      </c>
      <c r="G8872">
        <v>35.073551048399999</v>
      </c>
      <c r="H8872">
        <v>-80.811015906700007</v>
      </c>
      <c r="I8872">
        <v>3</v>
      </c>
      <c r="J8872">
        <v>6</v>
      </c>
      <c r="K8872">
        <v>1</v>
      </c>
      <c r="L8872" t="s">
        <v>29877</v>
      </c>
    </row>
    <row r="8873" spans="1:12" x14ac:dyDescent="0.2">
      <c r="A8873" t="s">
        <v>29878</v>
      </c>
      <c r="B8873" t="s">
        <v>29879</v>
      </c>
      <c r="C8873" t="s">
        <v>29880</v>
      </c>
      <c r="D8873" t="s">
        <v>21</v>
      </c>
      <c r="E8873" t="s">
        <v>16</v>
      </c>
      <c r="F8873">
        <v>28204</v>
      </c>
      <c r="G8873">
        <v>35.199855499999998</v>
      </c>
      <c r="H8873">
        <v>-80.871894999999995</v>
      </c>
      <c r="I8873">
        <v>4</v>
      </c>
      <c r="J8873">
        <v>16</v>
      </c>
      <c r="K8873">
        <v>1</v>
      </c>
      <c r="L8873" t="s">
        <v>29881</v>
      </c>
    </row>
    <row r="8874" spans="1:12" x14ac:dyDescent="0.2">
      <c r="A8874" t="s">
        <v>29882</v>
      </c>
      <c r="B8874" t="s">
        <v>17415</v>
      </c>
      <c r="C8874" t="s">
        <v>29883</v>
      </c>
      <c r="D8874" t="s">
        <v>21</v>
      </c>
      <c r="E8874" t="s">
        <v>16</v>
      </c>
      <c r="F8874">
        <v>28205</v>
      </c>
      <c r="G8874">
        <v>35.213917000000002</v>
      </c>
      <c r="H8874">
        <v>-80.782418000000007</v>
      </c>
      <c r="I8874">
        <v>5</v>
      </c>
      <c r="J8874">
        <v>7</v>
      </c>
      <c r="K8874">
        <v>1</v>
      </c>
      <c r="L8874" t="s">
        <v>29884</v>
      </c>
    </row>
    <row r="8875" spans="1:12" x14ac:dyDescent="0.2">
      <c r="A8875" t="s">
        <v>29885</v>
      </c>
      <c r="B8875" t="s">
        <v>29886</v>
      </c>
      <c r="C8875" t="s">
        <v>29887</v>
      </c>
      <c r="D8875" t="s">
        <v>21</v>
      </c>
      <c r="E8875" t="s">
        <v>16</v>
      </c>
      <c r="F8875">
        <v>28214</v>
      </c>
      <c r="G8875">
        <v>35.244857699999997</v>
      </c>
      <c r="H8875">
        <v>-80.938033099999998</v>
      </c>
      <c r="I8875">
        <v>3.5</v>
      </c>
      <c r="J8875">
        <v>54</v>
      </c>
      <c r="K8875">
        <v>1</v>
      </c>
      <c r="L8875" t="s">
        <v>29888</v>
      </c>
    </row>
    <row r="8876" spans="1:12" x14ac:dyDescent="0.2">
      <c r="A8876" t="s">
        <v>29889</v>
      </c>
      <c r="B8876" t="s">
        <v>29890</v>
      </c>
      <c r="C8876" t="s">
        <v>29891</v>
      </c>
      <c r="D8876" t="s">
        <v>21</v>
      </c>
      <c r="E8876" t="s">
        <v>16</v>
      </c>
      <c r="F8876">
        <v>28273</v>
      </c>
      <c r="G8876">
        <v>35.092977500000003</v>
      </c>
      <c r="H8876">
        <v>-80.973443500000002</v>
      </c>
      <c r="I8876">
        <v>1</v>
      </c>
      <c r="J8876">
        <v>4</v>
      </c>
      <c r="K8876">
        <v>1</v>
      </c>
      <c r="L8876" t="s">
        <v>29892</v>
      </c>
    </row>
    <row r="8877" spans="1:12" x14ac:dyDescent="0.2">
      <c r="A8877" t="s">
        <v>29893</v>
      </c>
      <c r="B8877" t="s">
        <v>29894</v>
      </c>
      <c r="D8877" t="s">
        <v>21</v>
      </c>
      <c r="E8877" t="s">
        <v>16</v>
      </c>
      <c r="F8877">
        <v>28211</v>
      </c>
      <c r="G8877">
        <v>35.171282564899997</v>
      </c>
      <c r="H8877">
        <v>-80.793113708500002</v>
      </c>
      <c r="I8877">
        <v>2</v>
      </c>
      <c r="J8877">
        <v>5</v>
      </c>
      <c r="K8877">
        <v>1</v>
      </c>
      <c r="L8877" t="s">
        <v>5884</v>
      </c>
    </row>
    <row r="8878" spans="1:12" x14ac:dyDescent="0.2">
      <c r="A8878" t="s">
        <v>29895</v>
      </c>
      <c r="B8878" t="s">
        <v>29896</v>
      </c>
      <c r="C8878" t="s">
        <v>6941</v>
      </c>
      <c r="D8878" t="s">
        <v>21</v>
      </c>
      <c r="E8878" t="s">
        <v>16</v>
      </c>
      <c r="F8878">
        <v>28226</v>
      </c>
      <c r="G8878">
        <v>35.088048999999998</v>
      </c>
      <c r="H8878">
        <v>-80.845963999999995</v>
      </c>
      <c r="I8878">
        <v>4.5</v>
      </c>
      <c r="J8878">
        <v>158</v>
      </c>
      <c r="K8878">
        <v>1</v>
      </c>
      <c r="L8878" t="s">
        <v>29897</v>
      </c>
    </row>
    <row r="8879" spans="1:12" x14ac:dyDescent="0.2">
      <c r="A8879" t="s">
        <v>29898</v>
      </c>
      <c r="B8879" t="s">
        <v>29899</v>
      </c>
      <c r="C8879" t="s">
        <v>29900</v>
      </c>
      <c r="D8879" t="s">
        <v>21</v>
      </c>
      <c r="E8879" t="s">
        <v>16</v>
      </c>
      <c r="F8879">
        <v>28216</v>
      </c>
      <c r="G8879">
        <v>35.310375000000001</v>
      </c>
      <c r="H8879">
        <v>-80.861885000000001</v>
      </c>
      <c r="I8879">
        <v>4</v>
      </c>
      <c r="J8879">
        <v>7</v>
      </c>
      <c r="K8879">
        <v>1</v>
      </c>
      <c r="L8879" t="s">
        <v>18263</v>
      </c>
    </row>
    <row r="8880" spans="1:12" x14ac:dyDescent="0.2">
      <c r="A8880" t="s">
        <v>29901</v>
      </c>
      <c r="B8880" t="s">
        <v>29902</v>
      </c>
      <c r="C8880" t="s">
        <v>29903</v>
      </c>
      <c r="D8880" t="s">
        <v>21</v>
      </c>
      <c r="E8880" t="s">
        <v>16</v>
      </c>
      <c r="F8880">
        <v>28273</v>
      </c>
      <c r="G8880">
        <v>35.1160797</v>
      </c>
      <c r="H8880">
        <v>-80.884560500000006</v>
      </c>
      <c r="I8880">
        <v>2.5</v>
      </c>
      <c r="J8880">
        <v>42</v>
      </c>
      <c r="K8880">
        <v>1</v>
      </c>
      <c r="L8880" t="s">
        <v>29904</v>
      </c>
    </row>
    <row r="8881" spans="1:12" x14ac:dyDescent="0.2">
      <c r="A8881" t="s">
        <v>29905</v>
      </c>
      <c r="B8881" t="s">
        <v>29906</v>
      </c>
      <c r="C8881" t="s">
        <v>29907</v>
      </c>
      <c r="D8881" t="s">
        <v>21</v>
      </c>
      <c r="E8881" t="s">
        <v>16</v>
      </c>
      <c r="F8881">
        <v>28202</v>
      </c>
      <c r="G8881">
        <v>35.222939642999997</v>
      </c>
      <c r="H8881">
        <v>-80.832351073599995</v>
      </c>
      <c r="I8881">
        <v>4.5</v>
      </c>
      <c r="J8881">
        <v>11</v>
      </c>
      <c r="K8881">
        <v>1</v>
      </c>
      <c r="L8881" t="s">
        <v>29908</v>
      </c>
    </row>
    <row r="8882" spans="1:12" x14ac:dyDescent="0.2">
      <c r="A8882" t="s">
        <v>29909</v>
      </c>
      <c r="B8882" t="s">
        <v>3204</v>
      </c>
      <c r="C8882" t="s">
        <v>29910</v>
      </c>
      <c r="D8882" t="s">
        <v>21</v>
      </c>
      <c r="E8882" t="s">
        <v>16</v>
      </c>
      <c r="F8882">
        <v>28277</v>
      </c>
      <c r="G8882">
        <v>35.055393000000002</v>
      </c>
      <c r="H8882">
        <v>-80.851660600000002</v>
      </c>
      <c r="I8882">
        <v>2</v>
      </c>
      <c r="J8882">
        <v>18</v>
      </c>
      <c r="K8882">
        <v>1</v>
      </c>
      <c r="L8882" t="s">
        <v>3212</v>
      </c>
    </row>
    <row r="8883" spans="1:12" x14ac:dyDescent="0.2">
      <c r="A8883" t="s">
        <v>29911</v>
      </c>
      <c r="B8883" t="s">
        <v>29912</v>
      </c>
      <c r="C8883" t="s">
        <v>29913</v>
      </c>
      <c r="D8883" t="s">
        <v>21</v>
      </c>
      <c r="E8883" t="s">
        <v>16</v>
      </c>
      <c r="F8883">
        <v>28216</v>
      </c>
      <c r="G8883">
        <v>35.352128399999998</v>
      </c>
      <c r="H8883">
        <v>-80.851235200000005</v>
      </c>
      <c r="I8883">
        <v>3.5</v>
      </c>
      <c r="J8883">
        <v>3</v>
      </c>
      <c r="K8883">
        <v>0</v>
      </c>
      <c r="L8883" t="s">
        <v>1436</v>
      </c>
    </row>
    <row r="8884" spans="1:12" x14ac:dyDescent="0.2">
      <c r="A8884" t="s">
        <v>29914</v>
      </c>
      <c r="B8884" t="s">
        <v>29915</v>
      </c>
      <c r="C8884" t="s">
        <v>29916</v>
      </c>
      <c r="D8884" t="s">
        <v>21</v>
      </c>
      <c r="E8884" t="s">
        <v>16</v>
      </c>
      <c r="F8884">
        <v>28209</v>
      </c>
      <c r="G8884">
        <v>35.179991000000001</v>
      </c>
      <c r="H8884">
        <v>-80.876693399999994</v>
      </c>
      <c r="I8884">
        <v>3</v>
      </c>
      <c r="J8884">
        <v>4</v>
      </c>
      <c r="K8884">
        <v>1</v>
      </c>
      <c r="L8884" t="s">
        <v>18457</v>
      </c>
    </row>
    <row r="8885" spans="1:12" x14ac:dyDescent="0.2">
      <c r="A8885" t="s">
        <v>29917</v>
      </c>
      <c r="B8885" t="s">
        <v>29918</v>
      </c>
      <c r="C8885" t="s">
        <v>29919</v>
      </c>
      <c r="D8885" t="s">
        <v>135</v>
      </c>
      <c r="E8885" t="s">
        <v>16</v>
      </c>
      <c r="F8885">
        <v>28105</v>
      </c>
      <c r="G8885">
        <v>35.118093299999998</v>
      </c>
      <c r="H8885">
        <v>-80.694800799999996</v>
      </c>
      <c r="I8885">
        <v>5</v>
      </c>
      <c r="J8885">
        <v>18</v>
      </c>
      <c r="K8885">
        <v>1</v>
      </c>
      <c r="L8885" t="s">
        <v>29920</v>
      </c>
    </row>
    <row r="8886" spans="1:12" x14ac:dyDescent="0.2">
      <c r="A8886" t="s">
        <v>29921</v>
      </c>
      <c r="B8886" t="s">
        <v>29922</v>
      </c>
      <c r="C8886" t="s">
        <v>29923</v>
      </c>
      <c r="D8886" t="s">
        <v>21</v>
      </c>
      <c r="E8886" t="s">
        <v>16</v>
      </c>
      <c r="F8886">
        <v>28204</v>
      </c>
      <c r="G8886">
        <v>35.209812900000003</v>
      </c>
      <c r="H8886">
        <v>-80.841541399999997</v>
      </c>
      <c r="I8886">
        <v>3</v>
      </c>
      <c r="J8886">
        <v>21</v>
      </c>
      <c r="K8886">
        <v>1</v>
      </c>
      <c r="L8886" t="s">
        <v>29924</v>
      </c>
    </row>
    <row r="8887" spans="1:12" x14ac:dyDescent="0.2">
      <c r="A8887" t="s">
        <v>29925</v>
      </c>
      <c r="B8887" t="s">
        <v>29926</v>
      </c>
      <c r="C8887" t="s">
        <v>29927</v>
      </c>
      <c r="D8887" t="s">
        <v>39</v>
      </c>
      <c r="E8887" t="s">
        <v>16</v>
      </c>
      <c r="F8887">
        <v>28027</v>
      </c>
      <c r="G8887">
        <v>35.378476200000001</v>
      </c>
      <c r="H8887">
        <v>-80.6569255</v>
      </c>
      <c r="I8887">
        <v>4.5</v>
      </c>
      <c r="J8887">
        <v>3</v>
      </c>
      <c r="K8887">
        <v>1</v>
      </c>
      <c r="L8887" t="s">
        <v>29928</v>
      </c>
    </row>
    <row r="8888" spans="1:12" x14ac:dyDescent="0.2">
      <c r="A8888" t="s">
        <v>29929</v>
      </c>
      <c r="B8888" t="s">
        <v>6333</v>
      </c>
      <c r="C8888" t="s">
        <v>29930</v>
      </c>
      <c r="D8888" t="s">
        <v>21</v>
      </c>
      <c r="E8888" t="s">
        <v>16</v>
      </c>
      <c r="F8888">
        <v>28212</v>
      </c>
      <c r="G8888">
        <v>35.201256800000003</v>
      </c>
      <c r="H8888">
        <v>-80.734520700000004</v>
      </c>
      <c r="I8888">
        <v>3</v>
      </c>
      <c r="J8888">
        <v>9</v>
      </c>
      <c r="K8888">
        <v>1</v>
      </c>
      <c r="L8888" t="s">
        <v>16134</v>
      </c>
    </row>
    <row r="8889" spans="1:12" x14ac:dyDescent="0.2">
      <c r="A8889" t="s">
        <v>29931</v>
      </c>
      <c r="B8889" t="s">
        <v>29932</v>
      </c>
      <c r="C8889" t="s">
        <v>29933</v>
      </c>
      <c r="D8889" t="s">
        <v>21</v>
      </c>
      <c r="E8889" t="s">
        <v>16</v>
      </c>
      <c r="F8889">
        <v>28208</v>
      </c>
      <c r="G8889">
        <v>35.223787999999999</v>
      </c>
      <c r="H8889">
        <v>-80.885924000000003</v>
      </c>
      <c r="I8889">
        <v>3.5</v>
      </c>
      <c r="J8889">
        <v>3</v>
      </c>
      <c r="K8889">
        <v>1</v>
      </c>
      <c r="L8889" t="s">
        <v>29934</v>
      </c>
    </row>
    <row r="8890" spans="1:12" x14ac:dyDescent="0.2">
      <c r="A8890" t="s">
        <v>29935</v>
      </c>
      <c r="B8890" t="s">
        <v>29936</v>
      </c>
      <c r="C8890" t="s">
        <v>29937</v>
      </c>
      <c r="D8890" t="s">
        <v>21</v>
      </c>
      <c r="E8890" t="s">
        <v>16</v>
      </c>
      <c r="F8890">
        <v>28203</v>
      </c>
      <c r="G8890">
        <v>35.218167000000001</v>
      </c>
      <c r="H8890">
        <v>-80.856736999999995</v>
      </c>
      <c r="I8890">
        <v>4</v>
      </c>
      <c r="J8890">
        <v>11</v>
      </c>
      <c r="K8890">
        <v>1</v>
      </c>
      <c r="L8890" t="s">
        <v>29938</v>
      </c>
    </row>
    <row r="8891" spans="1:12" x14ac:dyDescent="0.2">
      <c r="A8891" t="s">
        <v>29939</v>
      </c>
      <c r="B8891" t="s">
        <v>29940</v>
      </c>
      <c r="C8891" t="s">
        <v>29941</v>
      </c>
      <c r="D8891" t="s">
        <v>21</v>
      </c>
      <c r="E8891" t="s">
        <v>16</v>
      </c>
      <c r="F8891">
        <v>28203</v>
      </c>
      <c r="G8891">
        <v>35.207689899999998</v>
      </c>
      <c r="H8891">
        <v>-80.861778400000006</v>
      </c>
      <c r="I8891">
        <v>5</v>
      </c>
      <c r="J8891">
        <v>4</v>
      </c>
      <c r="K8891">
        <v>1</v>
      </c>
      <c r="L8891" t="s">
        <v>794</v>
      </c>
    </row>
    <row r="8892" spans="1:12" x14ac:dyDescent="0.2">
      <c r="A8892" t="s">
        <v>29942</v>
      </c>
      <c r="B8892" t="s">
        <v>29943</v>
      </c>
      <c r="C8892" t="s">
        <v>29944</v>
      </c>
      <c r="D8892" t="s">
        <v>21</v>
      </c>
      <c r="E8892" t="s">
        <v>16</v>
      </c>
      <c r="F8892">
        <v>28206</v>
      </c>
      <c r="G8892">
        <v>35.272204500000001</v>
      </c>
      <c r="H8892">
        <v>-80.811807799999997</v>
      </c>
      <c r="I8892">
        <v>3</v>
      </c>
      <c r="J8892">
        <v>44</v>
      </c>
      <c r="K8892">
        <v>1</v>
      </c>
      <c r="L8892" t="s">
        <v>29945</v>
      </c>
    </row>
    <row r="8893" spans="1:12" x14ac:dyDescent="0.2">
      <c r="A8893" t="s">
        <v>29946</v>
      </c>
      <c r="B8893" t="s">
        <v>29947</v>
      </c>
      <c r="C8893" t="s">
        <v>26306</v>
      </c>
      <c r="D8893" t="s">
        <v>21</v>
      </c>
      <c r="E8893" t="s">
        <v>16</v>
      </c>
      <c r="F8893">
        <v>28277</v>
      </c>
      <c r="G8893">
        <v>35.069065000000002</v>
      </c>
      <c r="H8893">
        <v>-80.844241999999994</v>
      </c>
      <c r="I8893">
        <v>2</v>
      </c>
      <c r="J8893">
        <v>5</v>
      </c>
      <c r="K8893">
        <v>0</v>
      </c>
      <c r="L8893" t="s">
        <v>16094</v>
      </c>
    </row>
    <row r="8894" spans="1:12" x14ac:dyDescent="0.2">
      <c r="A8894" t="s">
        <v>29948</v>
      </c>
      <c r="B8894" t="s">
        <v>4808</v>
      </c>
      <c r="C8894" t="s">
        <v>29949</v>
      </c>
      <c r="D8894" t="s">
        <v>21</v>
      </c>
      <c r="E8894" t="s">
        <v>16</v>
      </c>
      <c r="F8894">
        <v>28209</v>
      </c>
      <c r="G8894">
        <v>35.171224000000002</v>
      </c>
      <c r="H8894">
        <v>-80.850223</v>
      </c>
      <c r="I8894">
        <v>4</v>
      </c>
      <c r="J8894">
        <v>12</v>
      </c>
      <c r="K8894">
        <v>1</v>
      </c>
      <c r="L8894" t="s">
        <v>29950</v>
      </c>
    </row>
    <row r="8895" spans="1:12" x14ac:dyDescent="0.2">
      <c r="A8895" t="s">
        <v>29951</v>
      </c>
      <c r="B8895" t="s">
        <v>29952</v>
      </c>
      <c r="C8895" t="s">
        <v>29953</v>
      </c>
      <c r="D8895" t="s">
        <v>21</v>
      </c>
      <c r="E8895" t="s">
        <v>16</v>
      </c>
      <c r="F8895">
        <v>28217</v>
      </c>
      <c r="G8895">
        <v>35.141512363700002</v>
      </c>
      <c r="H8895">
        <v>-80.875939887499996</v>
      </c>
      <c r="I8895">
        <v>3.5</v>
      </c>
      <c r="J8895">
        <v>3</v>
      </c>
      <c r="K8895">
        <v>1</v>
      </c>
      <c r="L8895" t="s">
        <v>29954</v>
      </c>
    </row>
    <row r="8896" spans="1:12" x14ac:dyDescent="0.2">
      <c r="A8896" t="s">
        <v>29955</v>
      </c>
      <c r="B8896" t="s">
        <v>5014</v>
      </c>
      <c r="C8896" t="s">
        <v>29956</v>
      </c>
      <c r="D8896" t="s">
        <v>21</v>
      </c>
      <c r="E8896" t="s">
        <v>16</v>
      </c>
      <c r="F8896">
        <v>28215</v>
      </c>
      <c r="G8896">
        <v>35.256485900000001</v>
      </c>
      <c r="H8896">
        <v>-80.735560000000007</v>
      </c>
      <c r="I8896">
        <v>3</v>
      </c>
      <c r="J8896">
        <v>4</v>
      </c>
      <c r="K8896">
        <v>1</v>
      </c>
      <c r="L8896" t="s">
        <v>749</v>
      </c>
    </row>
    <row r="8897" spans="1:12" x14ac:dyDescent="0.2">
      <c r="A8897" t="s">
        <v>29957</v>
      </c>
      <c r="B8897" t="s">
        <v>21800</v>
      </c>
      <c r="C8897" t="s">
        <v>13058</v>
      </c>
      <c r="D8897" t="s">
        <v>135</v>
      </c>
      <c r="E8897" t="s">
        <v>16</v>
      </c>
      <c r="F8897">
        <v>28105</v>
      </c>
      <c r="G8897">
        <v>35.1267159971</v>
      </c>
      <c r="H8897">
        <v>-80.708149708799994</v>
      </c>
      <c r="I8897">
        <v>4</v>
      </c>
      <c r="J8897">
        <v>101</v>
      </c>
      <c r="K8897">
        <v>1</v>
      </c>
      <c r="L8897" t="s">
        <v>21964</v>
      </c>
    </row>
    <row r="8898" spans="1:12" x14ac:dyDescent="0.2">
      <c r="A8898" t="s">
        <v>29958</v>
      </c>
      <c r="B8898" t="s">
        <v>29959</v>
      </c>
      <c r="C8898" t="s">
        <v>29960</v>
      </c>
      <c r="D8898" t="s">
        <v>15</v>
      </c>
      <c r="E8898" t="s">
        <v>16</v>
      </c>
      <c r="F8898">
        <v>28031</v>
      </c>
      <c r="G8898">
        <v>35.478763399999998</v>
      </c>
      <c r="H8898">
        <v>-80.893377700000002</v>
      </c>
      <c r="I8898">
        <v>4</v>
      </c>
      <c r="J8898">
        <v>56</v>
      </c>
      <c r="K8898">
        <v>1</v>
      </c>
      <c r="L8898" t="s">
        <v>29961</v>
      </c>
    </row>
    <row r="8899" spans="1:12" x14ac:dyDescent="0.2">
      <c r="A8899" t="s">
        <v>29962</v>
      </c>
      <c r="B8899" t="s">
        <v>1769</v>
      </c>
      <c r="C8899" t="s">
        <v>29963</v>
      </c>
      <c r="D8899" t="s">
        <v>26</v>
      </c>
      <c r="E8899" t="s">
        <v>16</v>
      </c>
      <c r="F8899">
        <v>28078</v>
      </c>
      <c r="G8899">
        <v>35.371895600000002</v>
      </c>
      <c r="H8899">
        <v>-80.832026600000006</v>
      </c>
      <c r="I8899">
        <v>3.5</v>
      </c>
      <c r="J8899">
        <v>14</v>
      </c>
      <c r="K8899">
        <v>1</v>
      </c>
      <c r="L8899" t="s">
        <v>1771</v>
      </c>
    </row>
    <row r="8900" spans="1:12" x14ac:dyDescent="0.2">
      <c r="A8900" t="s">
        <v>29964</v>
      </c>
      <c r="B8900" t="s">
        <v>29965</v>
      </c>
      <c r="C8900" t="s">
        <v>29966</v>
      </c>
      <c r="D8900" t="s">
        <v>135</v>
      </c>
      <c r="E8900" t="s">
        <v>16</v>
      </c>
      <c r="F8900">
        <v>28105</v>
      </c>
      <c r="G8900">
        <v>35.116844499999999</v>
      </c>
      <c r="H8900">
        <v>-80.722026400000004</v>
      </c>
      <c r="I8900">
        <v>4</v>
      </c>
      <c r="J8900">
        <v>75</v>
      </c>
      <c r="K8900">
        <v>1</v>
      </c>
      <c r="L8900" t="s">
        <v>29967</v>
      </c>
    </row>
    <row r="8901" spans="1:12" x14ac:dyDescent="0.2">
      <c r="A8901" t="s">
        <v>29968</v>
      </c>
      <c r="B8901" t="s">
        <v>29969</v>
      </c>
      <c r="C8901" t="s">
        <v>29970</v>
      </c>
      <c r="D8901" t="s">
        <v>21</v>
      </c>
      <c r="E8901" t="s">
        <v>16</v>
      </c>
      <c r="F8901">
        <v>28217</v>
      </c>
      <c r="G8901">
        <v>35.173997200000002</v>
      </c>
      <c r="H8901">
        <v>-80.910706599999997</v>
      </c>
      <c r="I8901">
        <v>2</v>
      </c>
      <c r="J8901">
        <v>24</v>
      </c>
      <c r="K8901">
        <v>1</v>
      </c>
      <c r="L8901" t="s">
        <v>29971</v>
      </c>
    </row>
    <row r="8902" spans="1:12" x14ac:dyDescent="0.2">
      <c r="A8902" t="s">
        <v>29972</v>
      </c>
      <c r="B8902" t="s">
        <v>1197</v>
      </c>
      <c r="C8902" t="s">
        <v>29973</v>
      </c>
      <c r="D8902" t="s">
        <v>39</v>
      </c>
      <c r="E8902" t="s">
        <v>16</v>
      </c>
      <c r="F8902">
        <v>28027</v>
      </c>
      <c r="G8902">
        <v>35.367564299999998</v>
      </c>
      <c r="H8902">
        <v>-80.711171800000002</v>
      </c>
      <c r="I8902">
        <v>3.5</v>
      </c>
      <c r="J8902">
        <v>30</v>
      </c>
      <c r="K8902">
        <v>1</v>
      </c>
      <c r="L8902" t="s">
        <v>29974</v>
      </c>
    </row>
    <row r="8903" spans="1:12" x14ac:dyDescent="0.2">
      <c r="A8903" t="s">
        <v>29975</v>
      </c>
      <c r="B8903" t="s">
        <v>1178</v>
      </c>
      <c r="C8903" t="s">
        <v>29976</v>
      </c>
      <c r="D8903" t="s">
        <v>15</v>
      </c>
      <c r="E8903" t="s">
        <v>16</v>
      </c>
      <c r="F8903">
        <v>28031</v>
      </c>
      <c r="G8903">
        <v>35.473996700000001</v>
      </c>
      <c r="H8903">
        <v>-80.890957400000005</v>
      </c>
      <c r="I8903">
        <v>3</v>
      </c>
      <c r="J8903">
        <v>19</v>
      </c>
      <c r="K8903">
        <v>1</v>
      </c>
      <c r="L8903" t="s">
        <v>29977</v>
      </c>
    </row>
    <row r="8904" spans="1:12" x14ac:dyDescent="0.2">
      <c r="A8904" t="s">
        <v>29978</v>
      </c>
      <c r="B8904" t="s">
        <v>29979</v>
      </c>
      <c r="C8904" t="s">
        <v>29980</v>
      </c>
      <c r="D8904" t="s">
        <v>21</v>
      </c>
      <c r="E8904" t="s">
        <v>16</v>
      </c>
      <c r="F8904">
        <v>28203</v>
      </c>
      <c r="G8904">
        <v>35.209983700000002</v>
      </c>
      <c r="H8904">
        <v>-80.855711799999995</v>
      </c>
      <c r="I8904">
        <v>4.5</v>
      </c>
      <c r="J8904">
        <v>207</v>
      </c>
      <c r="K8904">
        <v>1</v>
      </c>
      <c r="L8904" t="s">
        <v>29981</v>
      </c>
    </row>
    <row r="8905" spans="1:12" x14ac:dyDescent="0.2">
      <c r="A8905" t="s">
        <v>29982</v>
      </c>
      <c r="B8905" t="s">
        <v>29983</v>
      </c>
      <c r="C8905" t="s">
        <v>29984</v>
      </c>
      <c r="D8905" t="s">
        <v>39</v>
      </c>
      <c r="E8905" t="s">
        <v>16</v>
      </c>
      <c r="F8905">
        <v>28025</v>
      </c>
      <c r="G8905">
        <v>35.4440794</v>
      </c>
      <c r="H8905">
        <v>-80.5969853</v>
      </c>
      <c r="I8905">
        <v>2</v>
      </c>
      <c r="J8905">
        <v>3</v>
      </c>
      <c r="K8905">
        <v>1</v>
      </c>
      <c r="L8905" t="s">
        <v>1771</v>
      </c>
    </row>
    <row r="8906" spans="1:12" x14ac:dyDescent="0.2">
      <c r="A8906" t="s">
        <v>29985</v>
      </c>
      <c r="B8906" t="s">
        <v>29986</v>
      </c>
      <c r="C8906" t="s">
        <v>29987</v>
      </c>
      <c r="D8906" t="s">
        <v>21</v>
      </c>
      <c r="E8906" t="s">
        <v>16</v>
      </c>
      <c r="F8906">
        <v>28205</v>
      </c>
      <c r="G8906">
        <v>35.246434999999998</v>
      </c>
      <c r="H8906">
        <v>-80.787031900000002</v>
      </c>
      <c r="I8906">
        <v>4</v>
      </c>
      <c r="J8906">
        <v>4</v>
      </c>
      <c r="K8906">
        <v>1</v>
      </c>
      <c r="L8906" t="s">
        <v>29284</v>
      </c>
    </row>
    <row r="8907" spans="1:12" x14ac:dyDescent="0.2">
      <c r="A8907" t="s">
        <v>29988</v>
      </c>
      <c r="B8907" t="s">
        <v>29989</v>
      </c>
      <c r="C8907" t="s">
        <v>29990</v>
      </c>
      <c r="D8907" t="s">
        <v>21</v>
      </c>
      <c r="E8907" t="s">
        <v>16</v>
      </c>
      <c r="F8907">
        <v>28206</v>
      </c>
      <c r="G8907">
        <v>35.234222000000003</v>
      </c>
      <c r="H8907">
        <v>-80.827134999999998</v>
      </c>
      <c r="I8907">
        <v>3.5</v>
      </c>
      <c r="J8907">
        <v>44</v>
      </c>
      <c r="K8907">
        <v>1</v>
      </c>
      <c r="L8907" t="s">
        <v>29991</v>
      </c>
    </row>
    <row r="8908" spans="1:12" x14ac:dyDescent="0.2">
      <c r="A8908" t="s">
        <v>29992</v>
      </c>
      <c r="B8908" t="s">
        <v>6462</v>
      </c>
      <c r="C8908" t="s">
        <v>29993</v>
      </c>
      <c r="D8908" t="s">
        <v>15</v>
      </c>
      <c r="E8908" t="s">
        <v>16</v>
      </c>
      <c r="F8908">
        <v>28031</v>
      </c>
      <c r="G8908">
        <v>35.482249099999997</v>
      </c>
      <c r="H8908">
        <v>-80.880302900000004</v>
      </c>
      <c r="I8908">
        <v>3</v>
      </c>
      <c r="J8908">
        <v>18</v>
      </c>
      <c r="K8908">
        <v>1</v>
      </c>
      <c r="L8908" t="s">
        <v>29994</v>
      </c>
    </row>
    <row r="8909" spans="1:12" x14ac:dyDescent="0.2">
      <c r="A8909" t="s">
        <v>29995</v>
      </c>
      <c r="B8909" t="s">
        <v>29996</v>
      </c>
      <c r="C8909" t="s">
        <v>29997</v>
      </c>
      <c r="D8909" t="s">
        <v>21</v>
      </c>
      <c r="E8909" t="s">
        <v>16</v>
      </c>
      <c r="F8909">
        <v>28273</v>
      </c>
      <c r="G8909">
        <v>35.114108999999999</v>
      </c>
      <c r="H8909">
        <v>-80.980147000000002</v>
      </c>
      <c r="I8909">
        <v>5</v>
      </c>
      <c r="J8909">
        <v>3</v>
      </c>
      <c r="K8909">
        <v>1</v>
      </c>
      <c r="L8909" t="s">
        <v>25190</v>
      </c>
    </row>
    <row r="8910" spans="1:12" x14ac:dyDescent="0.2">
      <c r="A8910" t="s">
        <v>29998</v>
      </c>
      <c r="B8910" t="s">
        <v>29999</v>
      </c>
      <c r="C8910" t="s">
        <v>30000</v>
      </c>
      <c r="D8910" t="s">
        <v>21</v>
      </c>
      <c r="E8910" t="s">
        <v>16</v>
      </c>
      <c r="F8910">
        <v>28277</v>
      </c>
      <c r="G8910">
        <v>35.060895133199999</v>
      </c>
      <c r="H8910">
        <v>-80.8539059923</v>
      </c>
      <c r="I8910">
        <v>4.5</v>
      </c>
      <c r="J8910">
        <v>15</v>
      </c>
      <c r="K8910">
        <v>1</v>
      </c>
      <c r="L8910" t="s">
        <v>30001</v>
      </c>
    </row>
    <row r="8911" spans="1:12" x14ac:dyDescent="0.2">
      <c r="A8911" t="s">
        <v>30002</v>
      </c>
      <c r="B8911" t="s">
        <v>30003</v>
      </c>
      <c r="C8911" t="s">
        <v>30004</v>
      </c>
      <c r="D8911" t="s">
        <v>697</v>
      </c>
      <c r="E8911" t="s">
        <v>16</v>
      </c>
      <c r="F8911">
        <v>28037</v>
      </c>
      <c r="G8911">
        <v>35.473398000000003</v>
      </c>
      <c r="H8911">
        <v>-81.011262000000002</v>
      </c>
      <c r="I8911">
        <v>5</v>
      </c>
      <c r="J8911">
        <v>4</v>
      </c>
      <c r="K8911">
        <v>1</v>
      </c>
      <c r="L8911" t="s">
        <v>30005</v>
      </c>
    </row>
    <row r="8912" spans="1:12" x14ac:dyDescent="0.2">
      <c r="A8912" t="s">
        <v>30006</v>
      </c>
      <c r="B8912" t="s">
        <v>30007</v>
      </c>
      <c r="C8912" t="s">
        <v>30008</v>
      </c>
      <c r="D8912" t="s">
        <v>135</v>
      </c>
      <c r="E8912" t="s">
        <v>16</v>
      </c>
      <c r="F8912">
        <v>28105</v>
      </c>
      <c r="G8912">
        <v>35.138976</v>
      </c>
      <c r="H8912">
        <v>-80.684271999999893</v>
      </c>
      <c r="I8912">
        <v>2</v>
      </c>
      <c r="J8912">
        <v>23</v>
      </c>
      <c r="K8912">
        <v>1</v>
      </c>
      <c r="L8912" t="s">
        <v>176</v>
      </c>
    </row>
    <row r="8913" spans="1:12" x14ac:dyDescent="0.2">
      <c r="A8913" t="s">
        <v>30009</v>
      </c>
      <c r="B8913" t="s">
        <v>30010</v>
      </c>
      <c r="C8913" t="s">
        <v>30011</v>
      </c>
      <c r="D8913" t="s">
        <v>21</v>
      </c>
      <c r="E8913" t="s">
        <v>16</v>
      </c>
      <c r="F8913">
        <v>28210</v>
      </c>
      <c r="G8913">
        <v>35.150774499999997</v>
      </c>
      <c r="H8913">
        <v>-80.837877700000007</v>
      </c>
      <c r="I8913">
        <v>2.5</v>
      </c>
      <c r="J8913">
        <v>3</v>
      </c>
      <c r="K8913">
        <v>1</v>
      </c>
      <c r="L8913" t="s">
        <v>26043</v>
      </c>
    </row>
    <row r="8914" spans="1:12" x14ac:dyDescent="0.2">
      <c r="A8914" t="s">
        <v>30012</v>
      </c>
      <c r="B8914" t="s">
        <v>30013</v>
      </c>
      <c r="C8914" t="s">
        <v>30014</v>
      </c>
      <c r="D8914" t="s">
        <v>21</v>
      </c>
      <c r="E8914" t="s">
        <v>16</v>
      </c>
      <c r="F8914">
        <v>28206</v>
      </c>
      <c r="G8914">
        <v>35.254334399999998</v>
      </c>
      <c r="H8914">
        <v>-80.825886999999994</v>
      </c>
      <c r="I8914">
        <v>2</v>
      </c>
      <c r="J8914">
        <v>4</v>
      </c>
      <c r="K8914">
        <v>1</v>
      </c>
      <c r="L8914" t="s">
        <v>11072</v>
      </c>
    </row>
    <row r="8915" spans="1:12" x14ac:dyDescent="0.2">
      <c r="A8915" t="s">
        <v>30015</v>
      </c>
      <c r="B8915" t="s">
        <v>30016</v>
      </c>
      <c r="C8915" t="s">
        <v>30017</v>
      </c>
      <c r="D8915" t="s">
        <v>21</v>
      </c>
      <c r="E8915" t="s">
        <v>16</v>
      </c>
      <c r="F8915">
        <v>28262</v>
      </c>
      <c r="G8915">
        <v>35.316823559200003</v>
      </c>
      <c r="H8915">
        <v>-80.771731138199996</v>
      </c>
      <c r="I8915">
        <v>3</v>
      </c>
      <c r="J8915">
        <v>94</v>
      </c>
      <c r="K8915">
        <v>1</v>
      </c>
      <c r="L8915" t="s">
        <v>27548</v>
      </c>
    </row>
    <row r="8916" spans="1:12" x14ac:dyDescent="0.2">
      <c r="A8916" t="s">
        <v>30018</v>
      </c>
      <c r="B8916" t="s">
        <v>30019</v>
      </c>
      <c r="C8916" t="s">
        <v>1562</v>
      </c>
      <c r="D8916" t="s">
        <v>21</v>
      </c>
      <c r="E8916" t="s">
        <v>16</v>
      </c>
      <c r="F8916">
        <v>28277</v>
      </c>
      <c r="G8916">
        <v>35.03884</v>
      </c>
      <c r="H8916">
        <v>-80.794703999999996</v>
      </c>
      <c r="I8916">
        <v>2</v>
      </c>
      <c r="J8916">
        <v>4</v>
      </c>
      <c r="K8916">
        <v>0</v>
      </c>
      <c r="L8916" t="s">
        <v>23513</v>
      </c>
    </row>
    <row r="8917" spans="1:12" x14ac:dyDescent="0.2">
      <c r="A8917" t="s">
        <v>30020</v>
      </c>
      <c r="B8917" t="s">
        <v>30021</v>
      </c>
      <c r="C8917" t="s">
        <v>30022</v>
      </c>
      <c r="D8917" t="s">
        <v>21</v>
      </c>
      <c r="E8917" t="s">
        <v>16</v>
      </c>
      <c r="F8917">
        <v>28273</v>
      </c>
      <c r="G8917">
        <v>35.146622018400002</v>
      </c>
      <c r="H8917">
        <v>-80.926906797800001</v>
      </c>
      <c r="I8917">
        <v>3.5</v>
      </c>
      <c r="J8917">
        <v>40</v>
      </c>
      <c r="K8917">
        <v>0</v>
      </c>
      <c r="L8917" t="s">
        <v>30023</v>
      </c>
    </row>
    <row r="8918" spans="1:12" x14ac:dyDescent="0.2">
      <c r="A8918" t="s">
        <v>30024</v>
      </c>
      <c r="B8918" t="s">
        <v>4158</v>
      </c>
      <c r="C8918" t="s">
        <v>30025</v>
      </c>
      <c r="D8918" t="s">
        <v>21</v>
      </c>
      <c r="E8918" t="s">
        <v>16</v>
      </c>
      <c r="F8918">
        <v>28226</v>
      </c>
      <c r="G8918">
        <v>35.086168999999998</v>
      </c>
      <c r="H8918">
        <v>-80.849874</v>
      </c>
      <c r="I8918">
        <v>3.5</v>
      </c>
      <c r="J8918">
        <v>16</v>
      </c>
      <c r="K8918">
        <v>1</v>
      </c>
      <c r="L8918" t="s">
        <v>30026</v>
      </c>
    </row>
    <row r="8919" spans="1:12" x14ac:dyDescent="0.2">
      <c r="A8919" t="s">
        <v>30027</v>
      </c>
      <c r="B8919" t="s">
        <v>30028</v>
      </c>
      <c r="C8919" t="s">
        <v>30029</v>
      </c>
      <c r="D8919" t="s">
        <v>21</v>
      </c>
      <c r="E8919" t="s">
        <v>16</v>
      </c>
      <c r="F8919">
        <v>28204</v>
      </c>
      <c r="G8919">
        <v>35.213347800000001</v>
      </c>
      <c r="H8919">
        <v>-80.843579399999996</v>
      </c>
      <c r="I8919">
        <v>4</v>
      </c>
      <c r="J8919">
        <v>9</v>
      </c>
      <c r="K8919">
        <v>1</v>
      </c>
      <c r="L8919" t="s">
        <v>30030</v>
      </c>
    </row>
    <row r="8920" spans="1:12" x14ac:dyDescent="0.2">
      <c r="A8920" t="s">
        <v>30031</v>
      </c>
      <c r="B8920" t="s">
        <v>30032</v>
      </c>
      <c r="C8920" t="s">
        <v>30033</v>
      </c>
      <c r="D8920" t="s">
        <v>295</v>
      </c>
      <c r="E8920" t="s">
        <v>16</v>
      </c>
      <c r="F8920">
        <v>28134</v>
      </c>
      <c r="G8920">
        <v>35.0826227182</v>
      </c>
      <c r="H8920">
        <v>-80.875887000000006</v>
      </c>
      <c r="I8920">
        <v>3.5</v>
      </c>
      <c r="J8920">
        <v>32</v>
      </c>
      <c r="K8920">
        <v>0</v>
      </c>
      <c r="L8920" t="s">
        <v>30034</v>
      </c>
    </row>
    <row r="8921" spans="1:12" x14ac:dyDescent="0.2">
      <c r="A8921" t="s">
        <v>30035</v>
      </c>
      <c r="B8921" t="s">
        <v>30036</v>
      </c>
      <c r="C8921" t="s">
        <v>30037</v>
      </c>
      <c r="D8921" t="s">
        <v>15</v>
      </c>
      <c r="E8921" t="s">
        <v>16</v>
      </c>
      <c r="F8921">
        <v>28031</v>
      </c>
      <c r="G8921">
        <v>35.481717799999998</v>
      </c>
      <c r="H8921">
        <v>-80.882529000000005</v>
      </c>
      <c r="I8921">
        <v>4</v>
      </c>
      <c r="J8921">
        <v>4</v>
      </c>
      <c r="K8921">
        <v>0</v>
      </c>
      <c r="L8921" t="s">
        <v>30038</v>
      </c>
    </row>
    <row r="8922" spans="1:12" x14ac:dyDescent="0.2">
      <c r="A8922" t="s">
        <v>30039</v>
      </c>
      <c r="B8922" t="s">
        <v>30040</v>
      </c>
      <c r="C8922" t="s">
        <v>30041</v>
      </c>
      <c r="D8922" t="s">
        <v>21</v>
      </c>
      <c r="E8922" t="s">
        <v>16</v>
      </c>
      <c r="F8922">
        <v>28213</v>
      </c>
      <c r="G8922">
        <v>35.306643299999998</v>
      </c>
      <c r="H8922">
        <v>-80.721966499999994</v>
      </c>
      <c r="I8922">
        <v>3.5</v>
      </c>
      <c r="J8922">
        <v>3</v>
      </c>
      <c r="K8922">
        <v>1</v>
      </c>
      <c r="L8922" t="s">
        <v>4415</v>
      </c>
    </row>
    <row r="8923" spans="1:12" x14ac:dyDescent="0.2">
      <c r="A8923" t="s">
        <v>30042</v>
      </c>
      <c r="B8923" t="s">
        <v>30043</v>
      </c>
      <c r="C8923" t="s">
        <v>30044</v>
      </c>
      <c r="D8923" t="s">
        <v>135</v>
      </c>
      <c r="E8923" t="s">
        <v>16</v>
      </c>
      <c r="F8923">
        <v>28105</v>
      </c>
      <c r="G8923">
        <v>35.093001000000001</v>
      </c>
      <c r="H8923">
        <v>-80.701842999999997</v>
      </c>
      <c r="I8923">
        <v>3.5</v>
      </c>
      <c r="J8923">
        <v>3</v>
      </c>
      <c r="K8923">
        <v>0</v>
      </c>
      <c r="L8923" t="s">
        <v>30045</v>
      </c>
    </row>
    <row r="8924" spans="1:12" x14ac:dyDescent="0.2">
      <c r="A8924" t="s">
        <v>30046</v>
      </c>
      <c r="B8924" t="s">
        <v>30047</v>
      </c>
      <c r="C8924" t="s">
        <v>30048</v>
      </c>
      <c r="D8924" t="s">
        <v>21</v>
      </c>
      <c r="E8924" t="s">
        <v>16</v>
      </c>
      <c r="F8924">
        <v>28202</v>
      </c>
      <c r="G8924">
        <v>35.227937300000001</v>
      </c>
      <c r="H8924">
        <v>-80.845303799999996</v>
      </c>
      <c r="I8924">
        <v>4</v>
      </c>
      <c r="J8924">
        <v>154</v>
      </c>
      <c r="K8924">
        <v>1</v>
      </c>
      <c r="L8924" t="s">
        <v>30049</v>
      </c>
    </row>
    <row r="8925" spans="1:12" x14ac:dyDescent="0.2">
      <c r="A8925" t="s">
        <v>30050</v>
      </c>
      <c r="B8925" t="s">
        <v>30051</v>
      </c>
      <c r="C8925" t="s">
        <v>30052</v>
      </c>
      <c r="D8925" t="s">
        <v>21</v>
      </c>
      <c r="E8925" t="s">
        <v>16</v>
      </c>
      <c r="F8925">
        <v>28205</v>
      </c>
      <c r="G8925">
        <v>35.195251599999999</v>
      </c>
      <c r="H8925">
        <v>-80.765510599999999</v>
      </c>
      <c r="I8925">
        <v>3.5</v>
      </c>
      <c r="J8925">
        <v>3</v>
      </c>
      <c r="K8925">
        <v>0</v>
      </c>
      <c r="L8925" t="s">
        <v>3649</v>
      </c>
    </row>
    <row r="8926" spans="1:12" x14ac:dyDescent="0.2">
      <c r="A8926" t="s">
        <v>30053</v>
      </c>
      <c r="B8926" t="s">
        <v>30054</v>
      </c>
      <c r="C8926" t="s">
        <v>4151</v>
      </c>
      <c r="D8926" t="s">
        <v>21</v>
      </c>
      <c r="E8926" t="s">
        <v>16</v>
      </c>
      <c r="F8926">
        <v>28226</v>
      </c>
      <c r="G8926">
        <v>35.117117</v>
      </c>
      <c r="H8926">
        <v>-80.824515000000005</v>
      </c>
      <c r="I8926">
        <v>4.5</v>
      </c>
      <c r="J8926">
        <v>49</v>
      </c>
      <c r="K8926">
        <v>1</v>
      </c>
      <c r="L8926" t="s">
        <v>159</v>
      </c>
    </row>
    <row r="8927" spans="1:12" x14ac:dyDescent="0.2">
      <c r="A8927" t="s">
        <v>30055</v>
      </c>
      <c r="B8927" t="s">
        <v>1765</v>
      </c>
      <c r="C8927" t="s">
        <v>30056</v>
      </c>
      <c r="D8927" t="s">
        <v>697</v>
      </c>
      <c r="E8927" t="s">
        <v>16</v>
      </c>
      <c r="F8927">
        <v>28037</v>
      </c>
      <c r="G8927">
        <v>35.448413035999998</v>
      </c>
      <c r="H8927">
        <v>-80.993584137300004</v>
      </c>
      <c r="I8927">
        <v>3</v>
      </c>
      <c r="J8927">
        <v>4</v>
      </c>
      <c r="K8927">
        <v>1</v>
      </c>
      <c r="L8927" t="s">
        <v>2198</v>
      </c>
    </row>
    <row r="8928" spans="1:12" x14ac:dyDescent="0.2">
      <c r="A8928" t="s">
        <v>30057</v>
      </c>
      <c r="B8928" t="s">
        <v>695</v>
      </c>
      <c r="C8928" t="s">
        <v>30058</v>
      </c>
      <c r="D8928" t="s">
        <v>601</v>
      </c>
      <c r="E8928" t="s">
        <v>16</v>
      </c>
      <c r="F8928">
        <v>28027</v>
      </c>
      <c r="G8928">
        <v>35.415713199999999</v>
      </c>
      <c r="H8928">
        <v>-80.679613799999998</v>
      </c>
      <c r="I8928">
        <v>4.5</v>
      </c>
      <c r="J8928">
        <v>13</v>
      </c>
      <c r="K8928">
        <v>1</v>
      </c>
      <c r="L8928" t="s">
        <v>30059</v>
      </c>
    </row>
    <row r="8929" spans="1:12" x14ac:dyDescent="0.2">
      <c r="A8929" t="s">
        <v>30060</v>
      </c>
      <c r="B8929" t="s">
        <v>314</v>
      </c>
      <c r="C8929" t="s">
        <v>30061</v>
      </c>
      <c r="D8929" t="s">
        <v>167</v>
      </c>
      <c r="E8929" t="s">
        <v>16</v>
      </c>
      <c r="F8929">
        <v>28075</v>
      </c>
      <c r="G8929">
        <v>35.323714600000002</v>
      </c>
      <c r="H8929">
        <v>-80.647085399999995</v>
      </c>
      <c r="I8929">
        <v>3</v>
      </c>
      <c r="J8929">
        <v>3</v>
      </c>
      <c r="K8929">
        <v>1</v>
      </c>
      <c r="L8929" t="s">
        <v>3224</v>
      </c>
    </row>
    <row r="8930" spans="1:12" x14ac:dyDescent="0.2">
      <c r="A8930" t="s">
        <v>30062</v>
      </c>
      <c r="B8930" t="s">
        <v>30063</v>
      </c>
      <c r="C8930" t="s">
        <v>30064</v>
      </c>
      <c r="D8930" t="s">
        <v>39</v>
      </c>
      <c r="E8930" t="s">
        <v>16</v>
      </c>
      <c r="F8930">
        <v>28025</v>
      </c>
      <c r="G8930">
        <v>35.452905260199998</v>
      </c>
      <c r="H8930">
        <v>-80.600653337699995</v>
      </c>
      <c r="I8930">
        <v>2.5</v>
      </c>
      <c r="J8930">
        <v>3</v>
      </c>
      <c r="K8930">
        <v>1</v>
      </c>
      <c r="L8930" t="s">
        <v>30065</v>
      </c>
    </row>
    <row r="8931" spans="1:12" x14ac:dyDescent="0.2">
      <c r="A8931" t="s">
        <v>30066</v>
      </c>
      <c r="B8931" t="s">
        <v>30067</v>
      </c>
      <c r="C8931" t="s">
        <v>30068</v>
      </c>
      <c r="D8931" t="s">
        <v>295</v>
      </c>
      <c r="E8931" t="s">
        <v>16</v>
      </c>
      <c r="F8931">
        <v>28134</v>
      </c>
      <c r="G8931">
        <v>35.078915876099998</v>
      </c>
      <c r="H8931">
        <v>-80.894019390099999</v>
      </c>
      <c r="I8931">
        <v>4.5</v>
      </c>
      <c r="J8931">
        <v>9</v>
      </c>
      <c r="K8931">
        <v>1</v>
      </c>
      <c r="L8931" t="s">
        <v>2349</v>
      </c>
    </row>
    <row r="8932" spans="1:12" x14ac:dyDescent="0.2">
      <c r="A8932" t="s">
        <v>30069</v>
      </c>
      <c r="B8932" t="s">
        <v>30070</v>
      </c>
      <c r="C8932" t="s">
        <v>6211</v>
      </c>
      <c r="D8932" t="s">
        <v>21</v>
      </c>
      <c r="E8932" t="s">
        <v>16</v>
      </c>
      <c r="F8932">
        <v>28202</v>
      </c>
      <c r="G8932">
        <v>35.228000000000002</v>
      </c>
      <c r="H8932">
        <v>-80.841672900000006</v>
      </c>
      <c r="I8932">
        <v>3</v>
      </c>
      <c r="J8932">
        <v>14</v>
      </c>
      <c r="K8932">
        <v>0</v>
      </c>
      <c r="L8932" t="s">
        <v>30071</v>
      </c>
    </row>
    <row r="8933" spans="1:12" x14ac:dyDescent="0.2">
      <c r="A8933" t="s">
        <v>30072</v>
      </c>
      <c r="B8933" t="s">
        <v>8028</v>
      </c>
      <c r="C8933" t="s">
        <v>9497</v>
      </c>
      <c r="D8933" t="s">
        <v>135</v>
      </c>
      <c r="E8933" t="s">
        <v>16</v>
      </c>
      <c r="F8933">
        <v>28104</v>
      </c>
      <c r="G8933">
        <v>35.023491200000002</v>
      </c>
      <c r="H8933">
        <v>-80.760751999999997</v>
      </c>
      <c r="I8933">
        <v>2</v>
      </c>
      <c r="J8933">
        <v>3</v>
      </c>
      <c r="K8933">
        <v>0</v>
      </c>
      <c r="L8933" t="s">
        <v>8029</v>
      </c>
    </row>
    <row r="8934" spans="1:12" x14ac:dyDescent="0.2">
      <c r="A8934" t="s">
        <v>30073</v>
      </c>
      <c r="B8934" t="s">
        <v>30074</v>
      </c>
      <c r="C8934" t="s">
        <v>30075</v>
      </c>
      <c r="D8934" t="s">
        <v>456</v>
      </c>
      <c r="E8934" t="s">
        <v>16</v>
      </c>
      <c r="F8934">
        <v>28012</v>
      </c>
      <c r="G8934">
        <v>35.241134009600003</v>
      </c>
      <c r="H8934">
        <v>-81.038644190599996</v>
      </c>
      <c r="I8934">
        <v>3.5</v>
      </c>
      <c r="J8934">
        <v>3</v>
      </c>
      <c r="K8934">
        <v>0</v>
      </c>
      <c r="L8934" t="s">
        <v>30076</v>
      </c>
    </row>
    <row r="8935" spans="1:12" x14ac:dyDescent="0.2">
      <c r="A8935" t="s">
        <v>30077</v>
      </c>
      <c r="B8935" t="s">
        <v>3729</v>
      </c>
      <c r="C8935" t="s">
        <v>30078</v>
      </c>
      <c r="D8935" t="s">
        <v>21</v>
      </c>
      <c r="E8935" t="s">
        <v>16</v>
      </c>
      <c r="F8935">
        <v>28213</v>
      </c>
      <c r="G8935">
        <v>35.293498999999997</v>
      </c>
      <c r="H8935">
        <v>-80.750623000000004</v>
      </c>
      <c r="I8935">
        <v>1</v>
      </c>
      <c r="J8935">
        <v>12</v>
      </c>
      <c r="K8935">
        <v>1</v>
      </c>
      <c r="L8935" t="s">
        <v>30079</v>
      </c>
    </row>
    <row r="8936" spans="1:12" x14ac:dyDescent="0.2">
      <c r="A8936" t="s">
        <v>30080</v>
      </c>
      <c r="B8936" t="s">
        <v>30081</v>
      </c>
      <c r="C8936" t="s">
        <v>30082</v>
      </c>
      <c r="D8936" t="s">
        <v>295</v>
      </c>
      <c r="E8936" t="s">
        <v>16</v>
      </c>
      <c r="F8936">
        <v>28134</v>
      </c>
      <c r="G8936">
        <v>35.087352899999999</v>
      </c>
      <c r="H8936">
        <v>-80.886325799999995</v>
      </c>
      <c r="I8936">
        <v>4</v>
      </c>
      <c r="J8936">
        <v>199</v>
      </c>
      <c r="K8936">
        <v>1</v>
      </c>
      <c r="L8936" t="s">
        <v>30083</v>
      </c>
    </row>
    <row r="8937" spans="1:12" x14ac:dyDescent="0.2">
      <c r="A8937" t="s">
        <v>30084</v>
      </c>
      <c r="B8937" t="s">
        <v>30085</v>
      </c>
      <c r="C8937" t="s">
        <v>30086</v>
      </c>
      <c r="D8937" t="s">
        <v>21</v>
      </c>
      <c r="E8937" t="s">
        <v>16</v>
      </c>
      <c r="F8937">
        <v>28210</v>
      </c>
      <c r="G8937">
        <v>35.148667600000003</v>
      </c>
      <c r="H8937">
        <v>-80.828280800000002</v>
      </c>
      <c r="I8937">
        <v>5</v>
      </c>
      <c r="J8937">
        <v>3</v>
      </c>
      <c r="K8937">
        <v>1</v>
      </c>
      <c r="L8937" t="s">
        <v>15119</v>
      </c>
    </row>
    <row r="8938" spans="1:12" x14ac:dyDescent="0.2">
      <c r="A8938" t="s">
        <v>30087</v>
      </c>
      <c r="B8938" t="s">
        <v>30088</v>
      </c>
      <c r="C8938" t="s">
        <v>30089</v>
      </c>
      <c r="D8938" t="s">
        <v>21</v>
      </c>
      <c r="E8938" t="s">
        <v>16</v>
      </c>
      <c r="F8938">
        <v>28202</v>
      </c>
      <c r="G8938">
        <v>35.227408675500001</v>
      </c>
      <c r="H8938">
        <v>-80.842191999999997</v>
      </c>
      <c r="I8938">
        <v>1</v>
      </c>
      <c r="J8938">
        <v>221</v>
      </c>
      <c r="K8938">
        <v>1</v>
      </c>
      <c r="L8938" t="s">
        <v>30090</v>
      </c>
    </row>
    <row r="8939" spans="1:12" x14ac:dyDescent="0.2">
      <c r="A8939" t="s">
        <v>30091</v>
      </c>
      <c r="B8939" t="s">
        <v>30092</v>
      </c>
      <c r="C8939" t="s">
        <v>30093</v>
      </c>
      <c r="D8939" t="s">
        <v>21</v>
      </c>
      <c r="E8939" t="s">
        <v>16</v>
      </c>
      <c r="F8939">
        <v>28205</v>
      </c>
      <c r="G8939">
        <v>35.219500699999998</v>
      </c>
      <c r="H8939">
        <v>-80.8124526</v>
      </c>
      <c r="I8939">
        <v>4.5</v>
      </c>
      <c r="J8939">
        <v>9</v>
      </c>
      <c r="K8939">
        <v>1</v>
      </c>
      <c r="L8939" t="s">
        <v>30094</v>
      </c>
    </row>
    <row r="8940" spans="1:12" x14ac:dyDescent="0.2">
      <c r="A8940" t="s">
        <v>30095</v>
      </c>
      <c r="B8940" t="s">
        <v>30096</v>
      </c>
      <c r="C8940" t="s">
        <v>30097</v>
      </c>
      <c r="D8940" t="s">
        <v>21</v>
      </c>
      <c r="E8940" t="s">
        <v>16</v>
      </c>
      <c r="F8940">
        <v>28204</v>
      </c>
      <c r="G8940">
        <v>35.206797999999999</v>
      </c>
      <c r="H8940">
        <v>-80.835123899999999</v>
      </c>
      <c r="I8940">
        <v>4</v>
      </c>
      <c r="J8940">
        <v>3</v>
      </c>
      <c r="K8940">
        <v>0</v>
      </c>
      <c r="L8940" t="s">
        <v>30098</v>
      </c>
    </row>
    <row r="8941" spans="1:12" x14ac:dyDescent="0.2">
      <c r="A8941" t="s">
        <v>30099</v>
      </c>
      <c r="B8941" t="s">
        <v>7225</v>
      </c>
      <c r="C8941" t="s">
        <v>30100</v>
      </c>
      <c r="D8941" t="s">
        <v>26</v>
      </c>
      <c r="E8941" t="s">
        <v>16</v>
      </c>
      <c r="F8941">
        <v>28078</v>
      </c>
      <c r="G8941">
        <v>35.412942999999999</v>
      </c>
      <c r="H8941">
        <v>-80.856224999999995</v>
      </c>
      <c r="I8941">
        <v>4.5</v>
      </c>
      <c r="J8941">
        <v>12</v>
      </c>
      <c r="K8941">
        <v>1</v>
      </c>
      <c r="L8941" t="s">
        <v>188</v>
      </c>
    </row>
    <row r="8942" spans="1:12" x14ac:dyDescent="0.2">
      <c r="A8942" t="s">
        <v>30101</v>
      </c>
      <c r="B8942" t="s">
        <v>30102</v>
      </c>
      <c r="C8942" t="s">
        <v>3972</v>
      </c>
      <c r="D8942" t="s">
        <v>21</v>
      </c>
      <c r="E8942" t="s">
        <v>16</v>
      </c>
      <c r="F8942">
        <v>28210</v>
      </c>
      <c r="G8942">
        <v>35.152425000000001</v>
      </c>
      <c r="H8942">
        <v>-80.840126999999995</v>
      </c>
      <c r="I8942">
        <v>3</v>
      </c>
      <c r="J8942">
        <v>4</v>
      </c>
      <c r="K8942">
        <v>0</v>
      </c>
      <c r="L8942" t="s">
        <v>4084</v>
      </c>
    </row>
    <row r="8943" spans="1:12" x14ac:dyDescent="0.2">
      <c r="A8943" t="s">
        <v>30103</v>
      </c>
      <c r="B8943" t="s">
        <v>30104</v>
      </c>
      <c r="C8943" t="s">
        <v>30105</v>
      </c>
      <c r="D8943" t="s">
        <v>21</v>
      </c>
      <c r="E8943" t="s">
        <v>16</v>
      </c>
      <c r="F8943">
        <v>28202</v>
      </c>
      <c r="G8943">
        <v>35.225692482600003</v>
      </c>
      <c r="H8943">
        <v>-80.846545323699999</v>
      </c>
      <c r="I8943">
        <v>4.5</v>
      </c>
      <c r="J8943">
        <v>71</v>
      </c>
      <c r="K8943">
        <v>1</v>
      </c>
      <c r="L8943" t="s">
        <v>30106</v>
      </c>
    </row>
    <row r="8944" spans="1:12" x14ac:dyDescent="0.2">
      <c r="A8944" t="s">
        <v>30107</v>
      </c>
      <c r="B8944" t="s">
        <v>30108</v>
      </c>
      <c r="C8944" t="s">
        <v>30109</v>
      </c>
      <c r="D8944" t="s">
        <v>21</v>
      </c>
      <c r="E8944" t="s">
        <v>16</v>
      </c>
      <c r="F8944">
        <v>28216</v>
      </c>
      <c r="G8944">
        <v>35.273451199999997</v>
      </c>
      <c r="H8944">
        <v>-80.8916921</v>
      </c>
      <c r="I8944">
        <v>4.5</v>
      </c>
      <c r="J8944">
        <v>49</v>
      </c>
      <c r="K8944">
        <v>1</v>
      </c>
      <c r="L8944" t="s">
        <v>30110</v>
      </c>
    </row>
    <row r="8945" spans="1:12" x14ac:dyDescent="0.2">
      <c r="A8945" t="s">
        <v>30111</v>
      </c>
      <c r="B8945" t="s">
        <v>30112</v>
      </c>
      <c r="C8945" t="s">
        <v>1028</v>
      </c>
      <c r="D8945" t="s">
        <v>21</v>
      </c>
      <c r="E8945" t="s">
        <v>16</v>
      </c>
      <c r="F8945">
        <v>28209</v>
      </c>
      <c r="G8945">
        <v>35.170862</v>
      </c>
      <c r="H8945">
        <v>-80.850105999999997</v>
      </c>
      <c r="I8945">
        <v>4</v>
      </c>
      <c r="J8945">
        <v>3</v>
      </c>
      <c r="K8945">
        <v>0</v>
      </c>
      <c r="L8945" t="s">
        <v>5656</v>
      </c>
    </row>
    <row r="8946" spans="1:12" x14ac:dyDescent="0.2">
      <c r="A8946" t="s">
        <v>30113</v>
      </c>
      <c r="B8946" t="s">
        <v>6805</v>
      </c>
      <c r="C8946" t="s">
        <v>30114</v>
      </c>
      <c r="D8946" t="s">
        <v>21</v>
      </c>
      <c r="E8946" t="s">
        <v>16</v>
      </c>
      <c r="F8946">
        <v>28273</v>
      </c>
      <c r="G8946">
        <v>35.136382091000002</v>
      </c>
      <c r="H8946">
        <v>-80.938592702199998</v>
      </c>
      <c r="I8946">
        <v>3</v>
      </c>
      <c r="J8946">
        <v>10</v>
      </c>
      <c r="K8946">
        <v>1</v>
      </c>
      <c r="L8946" t="s">
        <v>30115</v>
      </c>
    </row>
    <row r="8947" spans="1:12" x14ac:dyDescent="0.2">
      <c r="A8947" t="s">
        <v>30116</v>
      </c>
      <c r="B8947" t="s">
        <v>30117</v>
      </c>
      <c r="C8947" t="s">
        <v>30118</v>
      </c>
      <c r="D8947" t="s">
        <v>26</v>
      </c>
      <c r="E8947" t="s">
        <v>16</v>
      </c>
      <c r="F8947">
        <v>28078</v>
      </c>
      <c r="G8947">
        <v>35.430982499999999</v>
      </c>
      <c r="H8947">
        <v>-80.770151499999997</v>
      </c>
      <c r="I8947">
        <v>4.5</v>
      </c>
      <c r="J8947">
        <v>91</v>
      </c>
      <c r="K8947">
        <v>1</v>
      </c>
      <c r="L8947" t="s">
        <v>30119</v>
      </c>
    </row>
    <row r="8948" spans="1:12" x14ac:dyDescent="0.2">
      <c r="A8948" t="s">
        <v>30120</v>
      </c>
      <c r="B8948" t="s">
        <v>30121</v>
      </c>
      <c r="C8948" t="s">
        <v>3305</v>
      </c>
      <c r="D8948" t="s">
        <v>21</v>
      </c>
      <c r="E8948" t="s">
        <v>16</v>
      </c>
      <c r="F8948">
        <v>28280</v>
      </c>
      <c r="G8948">
        <v>35.226579399999999</v>
      </c>
      <c r="H8948">
        <v>-80.842814200000007</v>
      </c>
      <c r="I8948">
        <v>3.5</v>
      </c>
      <c r="J8948">
        <v>5</v>
      </c>
      <c r="K8948">
        <v>0</v>
      </c>
      <c r="L8948" t="s">
        <v>9769</v>
      </c>
    </row>
    <row r="8949" spans="1:12" x14ac:dyDescent="0.2">
      <c r="A8949" t="s">
        <v>30122</v>
      </c>
      <c r="B8949" t="s">
        <v>30123</v>
      </c>
      <c r="C8949" t="s">
        <v>7552</v>
      </c>
      <c r="D8949" t="s">
        <v>21</v>
      </c>
      <c r="E8949" t="s">
        <v>16</v>
      </c>
      <c r="F8949">
        <v>28277</v>
      </c>
      <c r="G8949">
        <v>35.060690999999998</v>
      </c>
      <c r="H8949">
        <v>-80.817089899999999</v>
      </c>
      <c r="I8949">
        <v>3</v>
      </c>
      <c r="J8949">
        <v>5</v>
      </c>
      <c r="K8949">
        <v>0</v>
      </c>
      <c r="L8949" t="s">
        <v>30124</v>
      </c>
    </row>
    <row r="8950" spans="1:12" x14ac:dyDescent="0.2">
      <c r="A8950" t="s">
        <v>30125</v>
      </c>
      <c r="B8950" t="s">
        <v>30126</v>
      </c>
      <c r="C8950" t="s">
        <v>6682</v>
      </c>
      <c r="D8950" t="s">
        <v>30</v>
      </c>
      <c r="E8950" t="s">
        <v>16</v>
      </c>
      <c r="F8950">
        <v>28052</v>
      </c>
      <c r="G8950">
        <v>35.239782699999999</v>
      </c>
      <c r="H8950">
        <v>-81.194650300000006</v>
      </c>
      <c r="I8950">
        <v>4</v>
      </c>
      <c r="J8950">
        <v>18</v>
      </c>
      <c r="K8950">
        <v>0</v>
      </c>
      <c r="L8950" t="s">
        <v>30127</v>
      </c>
    </row>
    <row r="8951" spans="1:12" x14ac:dyDescent="0.2">
      <c r="A8951" t="s">
        <v>30128</v>
      </c>
      <c r="B8951" t="s">
        <v>12405</v>
      </c>
      <c r="C8951" t="s">
        <v>30129</v>
      </c>
      <c r="D8951" t="s">
        <v>39</v>
      </c>
      <c r="E8951" t="s">
        <v>16</v>
      </c>
      <c r="F8951">
        <v>28027</v>
      </c>
      <c r="G8951">
        <v>35.374989900000003</v>
      </c>
      <c r="H8951">
        <v>-80.728804299999993</v>
      </c>
      <c r="I8951">
        <v>4</v>
      </c>
      <c r="J8951">
        <v>94</v>
      </c>
      <c r="K8951">
        <v>1</v>
      </c>
      <c r="L8951" t="s">
        <v>3449</v>
      </c>
    </row>
    <row r="8952" spans="1:12" x14ac:dyDescent="0.2">
      <c r="A8952" t="s">
        <v>30130</v>
      </c>
      <c r="B8952" t="s">
        <v>30131</v>
      </c>
      <c r="C8952" t="s">
        <v>30132</v>
      </c>
      <c r="D8952" t="s">
        <v>15</v>
      </c>
      <c r="E8952" t="s">
        <v>16</v>
      </c>
      <c r="F8952">
        <v>28031</v>
      </c>
      <c r="G8952">
        <v>35.4787717671</v>
      </c>
      <c r="H8952">
        <v>-80.8762702346</v>
      </c>
      <c r="I8952">
        <v>3</v>
      </c>
      <c r="J8952">
        <v>49</v>
      </c>
      <c r="K8952">
        <v>1</v>
      </c>
      <c r="L8952" t="s">
        <v>14619</v>
      </c>
    </row>
    <row r="8953" spans="1:12" x14ac:dyDescent="0.2">
      <c r="A8953" t="s">
        <v>30133</v>
      </c>
      <c r="B8953" t="s">
        <v>4793</v>
      </c>
      <c r="C8953" t="s">
        <v>30134</v>
      </c>
      <c r="D8953" t="s">
        <v>21</v>
      </c>
      <c r="E8953" t="s">
        <v>16</v>
      </c>
      <c r="F8953">
        <v>28217</v>
      </c>
      <c r="G8953">
        <v>35.149782000000002</v>
      </c>
      <c r="H8953">
        <v>-80.893681000000001</v>
      </c>
      <c r="I8953">
        <v>2</v>
      </c>
      <c r="J8953">
        <v>4</v>
      </c>
      <c r="K8953">
        <v>1</v>
      </c>
      <c r="L8953" t="s">
        <v>1464</v>
      </c>
    </row>
    <row r="8954" spans="1:12" x14ac:dyDescent="0.2">
      <c r="A8954" t="s">
        <v>30135</v>
      </c>
      <c r="B8954" t="s">
        <v>30136</v>
      </c>
      <c r="C8954" t="s">
        <v>30137</v>
      </c>
      <c r="D8954" t="s">
        <v>456</v>
      </c>
      <c r="E8954" t="s">
        <v>16</v>
      </c>
      <c r="F8954">
        <v>28012</v>
      </c>
      <c r="G8954">
        <v>35.243572700000001</v>
      </c>
      <c r="H8954">
        <v>-81.038027499999998</v>
      </c>
      <c r="I8954">
        <v>2.5</v>
      </c>
      <c r="J8954">
        <v>6</v>
      </c>
      <c r="K8954">
        <v>0</v>
      </c>
      <c r="L8954" t="s">
        <v>30138</v>
      </c>
    </row>
    <row r="8955" spans="1:12" x14ac:dyDescent="0.2">
      <c r="A8955" t="s">
        <v>30139</v>
      </c>
      <c r="B8955" t="s">
        <v>30140</v>
      </c>
      <c r="C8955" t="s">
        <v>30141</v>
      </c>
      <c r="D8955" t="s">
        <v>21</v>
      </c>
      <c r="E8955" t="s">
        <v>16</v>
      </c>
      <c r="F8955">
        <v>28273</v>
      </c>
      <c r="G8955">
        <v>35.151797299999998</v>
      </c>
      <c r="H8955">
        <v>-80.9507926</v>
      </c>
      <c r="I8955">
        <v>3.5</v>
      </c>
      <c r="J8955">
        <v>156</v>
      </c>
      <c r="K8955">
        <v>1</v>
      </c>
      <c r="L8955" t="s">
        <v>11897</v>
      </c>
    </row>
    <row r="8956" spans="1:12" x14ac:dyDescent="0.2">
      <c r="A8956" t="s">
        <v>30142</v>
      </c>
      <c r="B8956" t="s">
        <v>758</v>
      </c>
      <c r="C8956" t="s">
        <v>30143</v>
      </c>
      <c r="D8956" t="s">
        <v>456</v>
      </c>
      <c r="E8956" t="s">
        <v>16</v>
      </c>
      <c r="F8956">
        <v>28012</v>
      </c>
      <c r="G8956">
        <v>35.251786726600002</v>
      </c>
      <c r="H8956">
        <v>-81.027388319699995</v>
      </c>
      <c r="I8956">
        <v>2.5</v>
      </c>
      <c r="J8956">
        <v>6</v>
      </c>
      <c r="K8956">
        <v>1</v>
      </c>
      <c r="L8956" t="s">
        <v>30144</v>
      </c>
    </row>
    <row r="8957" spans="1:12" x14ac:dyDescent="0.2">
      <c r="A8957" t="s">
        <v>30145</v>
      </c>
      <c r="B8957" t="s">
        <v>30146</v>
      </c>
      <c r="C8957" t="s">
        <v>30147</v>
      </c>
      <c r="D8957" t="s">
        <v>21</v>
      </c>
      <c r="E8957" t="s">
        <v>16</v>
      </c>
      <c r="F8957">
        <v>28202</v>
      </c>
      <c r="G8957">
        <v>35.225185500000002</v>
      </c>
      <c r="H8957">
        <v>-80.839335800000001</v>
      </c>
      <c r="I8957">
        <v>4</v>
      </c>
      <c r="J8957">
        <v>22</v>
      </c>
      <c r="K8957">
        <v>1</v>
      </c>
      <c r="L8957" t="s">
        <v>30148</v>
      </c>
    </row>
    <row r="8958" spans="1:12" x14ac:dyDescent="0.2">
      <c r="A8958" t="s">
        <v>30149</v>
      </c>
      <c r="B8958" t="s">
        <v>30150</v>
      </c>
      <c r="C8958" t="s">
        <v>30151</v>
      </c>
      <c r="D8958" t="s">
        <v>30</v>
      </c>
      <c r="E8958" t="s">
        <v>16</v>
      </c>
      <c r="F8958">
        <v>28056</v>
      </c>
      <c r="G8958">
        <v>35.261500900000001</v>
      </c>
      <c r="H8958">
        <v>-81.126567100000003</v>
      </c>
      <c r="I8958">
        <v>3</v>
      </c>
      <c r="J8958">
        <v>4</v>
      </c>
      <c r="K8958">
        <v>1</v>
      </c>
      <c r="L8958" t="s">
        <v>30152</v>
      </c>
    </row>
    <row r="8959" spans="1:12" x14ac:dyDescent="0.2">
      <c r="A8959" t="s">
        <v>30153</v>
      </c>
      <c r="B8959" t="s">
        <v>13069</v>
      </c>
      <c r="C8959" t="s">
        <v>30154</v>
      </c>
      <c r="D8959" t="s">
        <v>26</v>
      </c>
      <c r="E8959" t="s">
        <v>16</v>
      </c>
      <c r="F8959">
        <v>28078</v>
      </c>
      <c r="G8959">
        <v>35.4444716</v>
      </c>
      <c r="H8959">
        <v>-80.879621900000004</v>
      </c>
      <c r="I8959">
        <v>4</v>
      </c>
      <c r="J8959">
        <v>27</v>
      </c>
      <c r="K8959">
        <v>1</v>
      </c>
      <c r="L8959" t="s">
        <v>30155</v>
      </c>
    </row>
    <row r="8960" spans="1:12" x14ac:dyDescent="0.2">
      <c r="A8960" t="s">
        <v>30156</v>
      </c>
      <c r="B8960" t="s">
        <v>30157</v>
      </c>
      <c r="C8960" t="s">
        <v>30158</v>
      </c>
      <c r="D8960" t="s">
        <v>135</v>
      </c>
      <c r="E8960" t="s">
        <v>16</v>
      </c>
      <c r="F8960">
        <v>28105</v>
      </c>
      <c r="G8960">
        <v>35.1233488122</v>
      </c>
      <c r="H8960">
        <v>-80.729625999999996</v>
      </c>
      <c r="I8960">
        <v>4</v>
      </c>
      <c r="J8960">
        <v>271</v>
      </c>
      <c r="K8960">
        <v>1</v>
      </c>
      <c r="L8960" t="s">
        <v>30159</v>
      </c>
    </row>
    <row r="8961" spans="1:12" x14ac:dyDescent="0.2">
      <c r="A8961" t="s">
        <v>30160</v>
      </c>
      <c r="B8961" t="s">
        <v>30161</v>
      </c>
      <c r="C8961" t="s">
        <v>30162</v>
      </c>
      <c r="D8961" t="s">
        <v>21</v>
      </c>
      <c r="E8961" t="s">
        <v>16</v>
      </c>
      <c r="F8961">
        <v>28207</v>
      </c>
      <c r="G8961">
        <v>35.205271699999997</v>
      </c>
      <c r="H8961">
        <v>-80.824046199999998</v>
      </c>
      <c r="I8961">
        <v>3.5</v>
      </c>
      <c r="J8961">
        <v>6</v>
      </c>
      <c r="K8961">
        <v>1</v>
      </c>
      <c r="L8961" t="s">
        <v>30163</v>
      </c>
    </row>
    <row r="8962" spans="1:12" x14ac:dyDescent="0.2">
      <c r="A8962" t="s">
        <v>30164</v>
      </c>
      <c r="B8962" t="s">
        <v>30165</v>
      </c>
      <c r="C8962" t="s">
        <v>30166</v>
      </c>
      <c r="D8962" t="s">
        <v>21</v>
      </c>
      <c r="E8962" t="s">
        <v>16</v>
      </c>
      <c r="F8962">
        <v>28210</v>
      </c>
      <c r="G8962">
        <v>35.157681175900002</v>
      </c>
      <c r="H8962">
        <v>-80.876487493499994</v>
      </c>
      <c r="I8962">
        <v>4.5</v>
      </c>
      <c r="J8962">
        <v>3</v>
      </c>
      <c r="K8962">
        <v>0</v>
      </c>
      <c r="L8962" t="s">
        <v>18000</v>
      </c>
    </row>
    <row r="8963" spans="1:12" x14ac:dyDescent="0.2">
      <c r="A8963" t="s">
        <v>30167</v>
      </c>
      <c r="B8963" t="s">
        <v>30168</v>
      </c>
      <c r="C8963" t="s">
        <v>30169</v>
      </c>
      <c r="D8963" t="s">
        <v>21</v>
      </c>
      <c r="E8963" t="s">
        <v>16</v>
      </c>
      <c r="F8963">
        <v>28270</v>
      </c>
      <c r="G8963">
        <v>35.147823516700001</v>
      </c>
      <c r="H8963">
        <v>-80.745182633400006</v>
      </c>
      <c r="I8963">
        <v>4.5</v>
      </c>
      <c r="J8963">
        <v>23</v>
      </c>
      <c r="K8963">
        <v>1</v>
      </c>
      <c r="L8963" t="s">
        <v>30170</v>
      </c>
    </row>
    <row r="8964" spans="1:12" x14ac:dyDescent="0.2">
      <c r="A8964" t="s">
        <v>30171</v>
      </c>
      <c r="B8964" t="s">
        <v>30172</v>
      </c>
      <c r="C8964" t="s">
        <v>30173</v>
      </c>
      <c r="D8964" t="s">
        <v>15</v>
      </c>
      <c r="E8964" t="s">
        <v>16</v>
      </c>
      <c r="F8964">
        <v>28031</v>
      </c>
      <c r="G8964">
        <v>35.463543999999999</v>
      </c>
      <c r="H8964">
        <v>-80.873451299999999</v>
      </c>
      <c r="I8964">
        <v>4.5</v>
      </c>
      <c r="J8964">
        <v>10</v>
      </c>
      <c r="K8964">
        <v>1</v>
      </c>
      <c r="L8964" t="s">
        <v>30174</v>
      </c>
    </row>
    <row r="8965" spans="1:12" x14ac:dyDescent="0.2">
      <c r="A8965" t="s">
        <v>30175</v>
      </c>
      <c r="B8965" t="s">
        <v>30176</v>
      </c>
      <c r="C8965" t="s">
        <v>30177</v>
      </c>
      <c r="D8965" t="s">
        <v>21</v>
      </c>
      <c r="E8965" t="s">
        <v>16</v>
      </c>
      <c r="F8965">
        <v>28202</v>
      </c>
      <c r="G8965">
        <v>35.227342</v>
      </c>
      <c r="H8965">
        <v>-80.842241000000001</v>
      </c>
      <c r="I8965">
        <v>4</v>
      </c>
      <c r="J8965">
        <v>9</v>
      </c>
      <c r="K8965">
        <v>1</v>
      </c>
      <c r="L8965" t="s">
        <v>22186</v>
      </c>
    </row>
    <row r="8966" spans="1:12" x14ac:dyDescent="0.2">
      <c r="A8966" t="s">
        <v>30178</v>
      </c>
      <c r="B8966" t="s">
        <v>30179</v>
      </c>
      <c r="C8966" t="s">
        <v>9886</v>
      </c>
      <c r="D8966" t="s">
        <v>21</v>
      </c>
      <c r="E8966" t="s">
        <v>16</v>
      </c>
      <c r="F8966">
        <v>28202</v>
      </c>
      <c r="G8966">
        <v>35.226050999999998</v>
      </c>
      <c r="H8966">
        <v>-80.836185</v>
      </c>
      <c r="I8966">
        <v>3.5</v>
      </c>
      <c r="J8966">
        <v>77</v>
      </c>
      <c r="K8966">
        <v>0</v>
      </c>
      <c r="L8966" t="s">
        <v>12495</v>
      </c>
    </row>
    <row r="8967" spans="1:12" x14ac:dyDescent="0.2">
      <c r="A8967" t="s">
        <v>30180</v>
      </c>
      <c r="B8967" t="s">
        <v>30181</v>
      </c>
      <c r="C8967" t="s">
        <v>30182</v>
      </c>
      <c r="D8967" t="s">
        <v>21</v>
      </c>
      <c r="E8967" t="s">
        <v>16</v>
      </c>
      <c r="F8967">
        <v>28213</v>
      </c>
      <c r="G8967">
        <v>35.285919999999997</v>
      </c>
      <c r="H8967">
        <v>-80.726826000000003</v>
      </c>
      <c r="I8967">
        <v>3.5</v>
      </c>
      <c r="J8967">
        <v>36</v>
      </c>
      <c r="K8967">
        <v>1</v>
      </c>
      <c r="L8967" t="s">
        <v>30183</v>
      </c>
    </row>
    <row r="8968" spans="1:12" x14ac:dyDescent="0.2">
      <c r="A8968" t="s">
        <v>30184</v>
      </c>
      <c r="B8968" t="s">
        <v>30185</v>
      </c>
      <c r="C8968" t="s">
        <v>30186</v>
      </c>
      <c r="D8968" t="s">
        <v>21</v>
      </c>
      <c r="E8968" t="s">
        <v>16</v>
      </c>
      <c r="F8968">
        <v>28209</v>
      </c>
      <c r="G8968">
        <v>35.174260584000002</v>
      </c>
      <c r="H8968">
        <v>-80.840233034400001</v>
      </c>
      <c r="I8968">
        <v>3</v>
      </c>
      <c r="J8968">
        <v>309</v>
      </c>
      <c r="K8968">
        <v>1</v>
      </c>
      <c r="L8968" t="s">
        <v>30187</v>
      </c>
    </row>
    <row r="8969" spans="1:12" x14ac:dyDescent="0.2">
      <c r="A8969" t="s">
        <v>30188</v>
      </c>
      <c r="B8969" t="s">
        <v>30189</v>
      </c>
      <c r="C8969" t="s">
        <v>30190</v>
      </c>
      <c r="D8969" t="s">
        <v>21</v>
      </c>
      <c r="E8969" t="s">
        <v>16</v>
      </c>
      <c r="F8969">
        <v>28262</v>
      </c>
      <c r="G8969">
        <v>35.327190999999999</v>
      </c>
      <c r="H8969">
        <v>-80.738636</v>
      </c>
      <c r="I8969">
        <v>4</v>
      </c>
      <c r="J8969">
        <v>184</v>
      </c>
      <c r="K8969">
        <v>1</v>
      </c>
      <c r="L8969" t="s">
        <v>30191</v>
      </c>
    </row>
    <row r="8970" spans="1:12" x14ac:dyDescent="0.2">
      <c r="A8970" t="e">
        <f>-rCeGWV07UEKtckkpbkfow</f>
        <v>#NAME?</v>
      </c>
      <c r="B8970" t="s">
        <v>30192</v>
      </c>
      <c r="C8970" t="s">
        <v>30193</v>
      </c>
      <c r="D8970" t="s">
        <v>21</v>
      </c>
      <c r="E8970" t="s">
        <v>16</v>
      </c>
      <c r="F8970">
        <v>28211</v>
      </c>
      <c r="G8970">
        <v>35.176157099999998</v>
      </c>
      <c r="H8970">
        <v>-80.8020906</v>
      </c>
      <c r="I8970">
        <v>4</v>
      </c>
      <c r="J8970">
        <v>16</v>
      </c>
      <c r="K8970">
        <v>0</v>
      </c>
      <c r="L8970" t="s">
        <v>30194</v>
      </c>
    </row>
    <row r="8971" spans="1:12" x14ac:dyDescent="0.2">
      <c r="A8971" t="s">
        <v>30195</v>
      </c>
      <c r="B8971" t="s">
        <v>30196</v>
      </c>
      <c r="C8971" t="s">
        <v>30197</v>
      </c>
      <c r="D8971" t="s">
        <v>30</v>
      </c>
      <c r="E8971" t="s">
        <v>16</v>
      </c>
      <c r="F8971">
        <v>28056</v>
      </c>
      <c r="G8971">
        <v>35.255460900000003</v>
      </c>
      <c r="H8971">
        <v>-81.100061499999995</v>
      </c>
      <c r="I8971">
        <v>3.5</v>
      </c>
      <c r="J8971">
        <v>3</v>
      </c>
      <c r="K8971">
        <v>1</v>
      </c>
      <c r="L8971" t="s">
        <v>30198</v>
      </c>
    </row>
    <row r="8972" spans="1:12" x14ac:dyDescent="0.2">
      <c r="A8972" t="s">
        <v>30199</v>
      </c>
      <c r="B8972" t="s">
        <v>30200</v>
      </c>
      <c r="C8972" t="s">
        <v>30201</v>
      </c>
      <c r="D8972" t="s">
        <v>21</v>
      </c>
      <c r="E8972" t="s">
        <v>16</v>
      </c>
      <c r="F8972">
        <v>28203</v>
      </c>
      <c r="G8972">
        <v>35.199198000000003</v>
      </c>
      <c r="H8972">
        <v>-80.867991000000004</v>
      </c>
      <c r="I8972">
        <v>4.5</v>
      </c>
      <c r="J8972">
        <v>25</v>
      </c>
      <c r="K8972">
        <v>1</v>
      </c>
      <c r="L8972" t="s">
        <v>30202</v>
      </c>
    </row>
    <row r="8973" spans="1:12" x14ac:dyDescent="0.2">
      <c r="A8973" t="s">
        <v>30203</v>
      </c>
      <c r="B8973" t="s">
        <v>30204</v>
      </c>
      <c r="C8973" t="s">
        <v>30205</v>
      </c>
      <c r="D8973" t="s">
        <v>359</v>
      </c>
      <c r="E8973" t="s">
        <v>16</v>
      </c>
      <c r="F8973">
        <v>28036</v>
      </c>
      <c r="G8973">
        <v>35.498255100000002</v>
      </c>
      <c r="H8973">
        <v>-80.850017399999999</v>
      </c>
      <c r="I8973">
        <v>4.5</v>
      </c>
      <c r="J8973">
        <v>9</v>
      </c>
      <c r="K8973">
        <v>1</v>
      </c>
      <c r="L8973" t="s">
        <v>30206</v>
      </c>
    </row>
    <row r="8974" spans="1:12" x14ac:dyDescent="0.2">
      <c r="A8974" t="s">
        <v>30207</v>
      </c>
      <c r="B8974" t="s">
        <v>30208</v>
      </c>
      <c r="C8974" t="s">
        <v>30209</v>
      </c>
      <c r="D8974" t="s">
        <v>21</v>
      </c>
      <c r="E8974" t="s">
        <v>16</v>
      </c>
      <c r="F8974">
        <v>28277</v>
      </c>
      <c r="G8974">
        <v>35.043331000000002</v>
      </c>
      <c r="H8974">
        <v>-80.861931999999996</v>
      </c>
      <c r="I8974">
        <v>5</v>
      </c>
      <c r="J8974">
        <v>3</v>
      </c>
      <c r="K8974">
        <v>0</v>
      </c>
      <c r="L8974" t="s">
        <v>30210</v>
      </c>
    </row>
    <row r="8975" spans="1:12" x14ac:dyDescent="0.2">
      <c r="A8975" t="s">
        <v>30211</v>
      </c>
      <c r="B8975" t="s">
        <v>30212</v>
      </c>
      <c r="C8975" t="s">
        <v>30213</v>
      </c>
      <c r="D8975" t="s">
        <v>21</v>
      </c>
      <c r="E8975" t="s">
        <v>16</v>
      </c>
      <c r="F8975">
        <v>28262</v>
      </c>
      <c r="G8975">
        <v>35.3105707</v>
      </c>
      <c r="H8975">
        <v>-80.749286100000006</v>
      </c>
      <c r="I8975">
        <v>4.5</v>
      </c>
      <c r="J8975">
        <v>238</v>
      </c>
      <c r="K8975">
        <v>1</v>
      </c>
      <c r="L8975" t="s">
        <v>30214</v>
      </c>
    </row>
    <row r="8976" spans="1:12" x14ac:dyDescent="0.2">
      <c r="A8976" t="s">
        <v>30215</v>
      </c>
      <c r="B8976" t="s">
        <v>30216</v>
      </c>
      <c r="C8976" t="s">
        <v>30217</v>
      </c>
      <c r="D8976" t="s">
        <v>697</v>
      </c>
      <c r="E8976" t="s">
        <v>16</v>
      </c>
      <c r="F8976">
        <v>28037</v>
      </c>
      <c r="G8976">
        <v>35.443456400000002</v>
      </c>
      <c r="H8976">
        <v>-80.996215100000001</v>
      </c>
      <c r="I8976">
        <v>3.5</v>
      </c>
      <c r="J8976">
        <v>28</v>
      </c>
      <c r="K8976">
        <v>0</v>
      </c>
      <c r="L8976" t="s">
        <v>2905</v>
      </c>
    </row>
    <row r="8977" spans="1:12" x14ac:dyDescent="0.2">
      <c r="A8977" t="s">
        <v>30218</v>
      </c>
      <c r="B8977" t="s">
        <v>30219</v>
      </c>
      <c r="C8977" t="s">
        <v>8847</v>
      </c>
      <c r="D8977" t="s">
        <v>30</v>
      </c>
      <c r="E8977" t="s">
        <v>16</v>
      </c>
      <c r="F8977">
        <v>28056</v>
      </c>
      <c r="G8977">
        <v>35.2208035783</v>
      </c>
      <c r="H8977">
        <v>-81.095836993600003</v>
      </c>
      <c r="I8977">
        <v>4.5</v>
      </c>
      <c r="J8977">
        <v>31</v>
      </c>
      <c r="K8977">
        <v>1</v>
      </c>
      <c r="L8977" t="s">
        <v>30220</v>
      </c>
    </row>
    <row r="8978" spans="1:12" x14ac:dyDescent="0.2">
      <c r="A8978" t="s">
        <v>30221</v>
      </c>
      <c r="B8978" t="s">
        <v>30222</v>
      </c>
      <c r="C8978" t="s">
        <v>12597</v>
      </c>
      <c r="D8978" t="s">
        <v>21</v>
      </c>
      <c r="E8978" t="s">
        <v>16</v>
      </c>
      <c r="F8978">
        <v>28202</v>
      </c>
      <c r="G8978">
        <v>35.2284474</v>
      </c>
      <c r="H8978">
        <v>-80.854777600000006</v>
      </c>
      <c r="I8978">
        <v>2</v>
      </c>
      <c r="J8978">
        <v>3</v>
      </c>
      <c r="K8978">
        <v>1</v>
      </c>
      <c r="L8978" t="s">
        <v>9752</v>
      </c>
    </row>
    <row r="8979" spans="1:12" x14ac:dyDescent="0.2">
      <c r="A8979" t="s">
        <v>30223</v>
      </c>
      <c r="B8979" t="s">
        <v>30224</v>
      </c>
      <c r="C8979" t="s">
        <v>30225</v>
      </c>
      <c r="D8979" t="s">
        <v>21</v>
      </c>
      <c r="E8979" t="s">
        <v>16</v>
      </c>
      <c r="F8979">
        <v>28269</v>
      </c>
      <c r="G8979">
        <v>35.339750199999997</v>
      </c>
      <c r="H8979">
        <v>-80.834016099999999</v>
      </c>
      <c r="I8979">
        <v>3.5</v>
      </c>
      <c r="J8979">
        <v>64</v>
      </c>
      <c r="K8979">
        <v>1</v>
      </c>
      <c r="L8979" t="s">
        <v>30226</v>
      </c>
    </row>
    <row r="8980" spans="1:12" x14ac:dyDescent="0.2">
      <c r="A8980" t="s">
        <v>30227</v>
      </c>
      <c r="B8980" t="s">
        <v>25025</v>
      </c>
      <c r="C8980" t="s">
        <v>10177</v>
      </c>
      <c r="D8980" t="s">
        <v>21</v>
      </c>
      <c r="E8980" t="s">
        <v>16</v>
      </c>
      <c r="F8980">
        <v>28205</v>
      </c>
      <c r="G8980">
        <v>35.241228300000003</v>
      </c>
      <c r="H8980">
        <v>-80.811911800000004</v>
      </c>
      <c r="I8980">
        <v>4.5</v>
      </c>
      <c r="J8980">
        <v>9</v>
      </c>
      <c r="K8980">
        <v>1</v>
      </c>
      <c r="L8980" t="s">
        <v>30228</v>
      </c>
    </row>
    <row r="8981" spans="1:12" x14ac:dyDescent="0.2">
      <c r="A8981" t="s">
        <v>30229</v>
      </c>
      <c r="B8981" t="s">
        <v>30230</v>
      </c>
      <c r="C8981" t="s">
        <v>30231</v>
      </c>
      <c r="D8981" t="s">
        <v>601</v>
      </c>
      <c r="E8981" t="s">
        <v>16</v>
      </c>
      <c r="F8981">
        <v>28083</v>
      </c>
      <c r="G8981">
        <v>35.470062499999997</v>
      </c>
      <c r="H8981">
        <v>-80.611378999999999</v>
      </c>
      <c r="I8981">
        <v>2.5</v>
      </c>
      <c r="J8981">
        <v>18</v>
      </c>
      <c r="K8981">
        <v>1</v>
      </c>
      <c r="L8981" t="s">
        <v>176</v>
      </c>
    </row>
    <row r="8982" spans="1:12" x14ac:dyDescent="0.2">
      <c r="A8982" t="s">
        <v>30232</v>
      </c>
      <c r="B8982" t="s">
        <v>30233</v>
      </c>
      <c r="D8982" t="s">
        <v>21</v>
      </c>
      <c r="E8982" t="s">
        <v>16</v>
      </c>
      <c r="F8982">
        <v>28209</v>
      </c>
      <c r="G8982">
        <v>35.1811188</v>
      </c>
      <c r="H8982">
        <v>-80.848849799999996</v>
      </c>
      <c r="I8982">
        <v>5</v>
      </c>
      <c r="J8982">
        <v>9</v>
      </c>
      <c r="K8982">
        <v>1</v>
      </c>
      <c r="L8982" t="s">
        <v>30234</v>
      </c>
    </row>
    <row r="8983" spans="1:12" x14ac:dyDescent="0.2">
      <c r="A8983" t="s">
        <v>30235</v>
      </c>
      <c r="B8983" t="s">
        <v>30236</v>
      </c>
      <c r="C8983" t="s">
        <v>30237</v>
      </c>
      <c r="D8983" t="s">
        <v>21</v>
      </c>
      <c r="E8983" t="s">
        <v>16</v>
      </c>
      <c r="F8983">
        <v>28209</v>
      </c>
      <c r="G8983">
        <v>35.186318972400002</v>
      </c>
      <c r="H8983">
        <v>-80.876436175799995</v>
      </c>
      <c r="I8983">
        <v>5</v>
      </c>
      <c r="J8983">
        <v>15</v>
      </c>
      <c r="K8983">
        <v>1</v>
      </c>
      <c r="L8983" t="s">
        <v>30238</v>
      </c>
    </row>
    <row r="8984" spans="1:12" x14ac:dyDescent="0.2">
      <c r="A8984" t="s">
        <v>30239</v>
      </c>
      <c r="B8984" t="s">
        <v>30240</v>
      </c>
      <c r="C8984" t="s">
        <v>30241</v>
      </c>
      <c r="D8984" t="s">
        <v>643</v>
      </c>
      <c r="E8984" t="s">
        <v>16</v>
      </c>
      <c r="F8984">
        <v>28079</v>
      </c>
      <c r="G8984">
        <v>35.027630600000002</v>
      </c>
      <c r="H8984">
        <v>-80.849835400000003</v>
      </c>
      <c r="I8984">
        <v>5</v>
      </c>
      <c r="J8984">
        <v>7</v>
      </c>
      <c r="K8984">
        <v>1</v>
      </c>
      <c r="L8984" t="s">
        <v>30242</v>
      </c>
    </row>
    <row r="8985" spans="1:12" x14ac:dyDescent="0.2">
      <c r="A8985" t="s">
        <v>30243</v>
      </c>
      <c r="B8985" t="s">
        <v>29232</v>
      </c>
      <c r="C8985" t="s">
        <v>30244</v>
      </c>
      <c r="D8985" t="s">
        <v>21</v>
      </c>
      <c r="E8985" t="s">
        <v>16</v>
      </c>
      <c r="F8985">
        <v>28262</v>
      </c>
      <c r="G8985">
        <v>35.317641000000002</v>
      </c>
      <c r="H8985">
        <v>-80.771744999999996</v>
      </c>
      <c r="I8985">
        <v>2.5</v>
      </c>
      <c r="J8985">
        <v>43</v>
      </c>
      <c r="K8985">
        <v>1</v>
      </c>
      <c r="L8985" t="s">
        <v>287</v>
      </c>
    </row>
    <row r="8986" spans="1:12" x14ac:dyDescent="0.2">
      <c r="A8986" t="s">
        <v>30245</v>
      </c>
      <c r="B8986" t="s">
        <v>30246</v>
      </c>
      <c r="C8986" t="s">
        <v>30247</v>
      </c>
      <c r="D8986" t="s">
        <v>21</v>
      </c>
      <c r="E8986" t="s">
        <v>16</v>
      </c>
      <c r="F8986">
        <v>28202</v>
      </c>
      <c r="G8986">
        <v>35.225451300000003</v>
      </c>
      <c r="H8986">
        <v>-80.845280000000002</v>
      </c>
      <c r="I8986">
        <v>4.5</v>
      </c>
      <c r="J8986">
        <v>15</v>
      </c>
      <c r="K8986">
        <v>1</v>
      </c>
      <c r="L8986" t="s">
        <v>30248</v>
      </c>
    </row>
    <row r="8987" spans="1:12" x14ac:dyDescent="0.2">
      <c r="A8987" t="s">
        <v>30249</v>
      </c>
      <c r="B8987" t="s">
        <v>30250</v>
      </c>
      <c r="C8987" t="s">
        <v>647</v>
      </c>
      <c r="D8987" t="s">
        <v>21</v>
      </c>
      <c r="E8987" t="s">
        <v>16</v>
      </c>
      <c r="F8987">
        <v>28202</v>
      </c>
      <c r="G8987">
        <v>35.2269273</v>
      </c>
      <c r="H8987">
        <v>-80.840380800000005</v>
      </c>
      <c r="I8987">
        <v>3</v>
      </c>
      <c r="J8987">
        <v>14</v>
      </c>
      <c r="K8987">
        <v>0</v>
      </c>
      <c r="L8987" t="s">
        <v>17646</v>
      </c>
    </row>
    <row r="8988" spans="1:12" x14ac:dyDescent="0.2">
      <c r="A8988" t="s">
        <v>30251</v>
      </c>
      <c r="B8988" t="s">
        <v>30252</v>
      </c>
      <c r="C8988" t="s">
        <v>30253</v>
      </c>
      <c r="D8988" t="s">
        <v>21</v>
      </c>
      <c r="E8988" t="s">
        <v>16</v>
      </c>
      <c r="F8988">
        <v>28209</v>
      </c>
      <c r="G8988">
        <v>35.194044900000002</v>
      </c>
      <c r="H8988">
        <v>-80.872478599999994</v>
      </c>
      <c r="I8988">
        <v>4</v>
      </c>
      <c r="J8988">
        <v>29</v>
      </c>
      <c r="K8988">
        <v>1</v>
      </c>
      <c r="L8988" t="s">
        <v>30254</v>
      </c>
    </row>
    <row r="8989" spans="1:12" x14ac:dyDescent="0.2">
      <c r="A8989" t="s">
        <v>30255</v>
      </c>
      <c r="B8989" t="s">
        <v>30256</v>
      </c>
      <c r="C8989" t="s">
        <v>29549</v>
      </c>
      <c r="D8989" t="s">
        <v>26</v>
      </c>
      <c r="E8989" t="s">
        <v>16</v>
      </c>
      <c r="F8989">
        <v>28078</v>
      </c>
      <c r="G8989">
        <v>35.442733500000003</v>
      </c>
      <c r="H8989">
        <v>-80.885754300000002</v>
      </c>
      <c r="I8989">
        <v>3.5</v>
      </c>
      <c r="J8989">
        <v>7</v>
      </c>
      <c r="K8989">
        <v>1</v>
      </c>
      <c r="L8989" t="s">
        <v>30257</v>
      </c>
    </row>
    <row r="8990" spans="1:12" x14ac:dyDescent="0.2">
      <c r="A8990" t="s">
        <v>30258</v>
      </c>
      <c r="B8990" t="s">
        <v>30259</v>
      </c>
      <c r="C8990" t="s">
        <v>30260</v>
      </c>
      <c r="D8990" t="s">
        <v>21</v>
      </c>
      <c r="E8990" t="s">
        <v>16</v>
      </c>
      <c r="F8990">
        <v>28277</v>
      </c>
      <c r="G8990">
        <v>35.058622</v>
      </c>
      <c r="H8990">
        <v>-80.813925999999995</v>
      </c>
      <c r="I8990">
        <v>3.5</v>
      </c>
      <c r="J8990">
        <v>17</v>
      </c>
      <c r="K8990">
        <v>1</v>
      </c>
      <c r="L8990" t="s">
        <v>30261</v>
      </c>
    </row>
    <row r="8991" spans="1:12" x14ac:dyDescent="0.2">
      <c r="A8991" t="s">
        <v>30262</v>
      </c>
      <c r="B8991" t="s">
        <v>30263</v>
      </c>
      <c r="C8991" t="s">
        <v>30264</v>
      </c>
      <c r="D8991" t="s">
        <v>21</v>
      </c>
      <c r="E8991" t="s">
        <v>16</v>
      </c>
      <c r="F8991">
        <v>28208</v>
      </c>
      <c r="G8991">
        <v>35.220280781900001</v>
      </c>
      <c r="H8991">
        <v>-80.943980186299996</v>
      </c>
      <c r="I8991">
        <v>3.5</v>
      </c>
      <c r="J8991">
        <v>203</v>
      </c>
      <c r="K8991">
        <v>1</v>
      </c>
      <c r="L8991" t="s">
        <v>30265</v>
      </c>
    </row>
    <row r="8992" spans="1:12" x14ac:dyDescent="0.2">
      <c r="A8992" t="s">
        <v>30266</v>
      </c>
      <c r="B8992" t="s">
        <v>30267</v>
      </c>
      <c r="C8992" t="s">
        <v>30268</v>
      </c>
      <c r="D8992" t="s">
        <v>21</v>
      </c>
      <c r="E8992" t="s">
        <v>16</v>
      </c>
      <c r="F8992">
        <v>28211</v>
      </c>
      <c r="G8992">
        <v>35.194574000000003</v>
      </c>
      <c r="H8992">
        <v>-80.795429999999996</v>
      </c>
      <c r="I8992">
        <v>4.5</v>
      </c>
      <c r="J8992">
        <v>87</v>
      </c>
      <c r="K8992">
        <v>1</v>
      </c>
      <c r="L8992" t="s">
        <v>30269</v>
      </c>
    </row>
    <row r="8993" spans="1:12" x14ac:dyDescent="0.2">
      <c r="A8993" t="s">
        <v>30270</v>
      </c>
      <c r="B8993" t="s">
        <v>30271</v>
      </c>
      <c r="C8993" t="s">
        <v>30272</v>
      </c>
      <c r="D8993" t="s">
        <v>135</v>
      </c>
      <c r="E8993" t="s">
        <v>16</v>
      </c>
      <c r="F8993">
        <v>28105</v>
      </c>
      <c r="G8993">
        <v>35.122123999999999</v>
      </c>
      <c r="H8993">
        <v>-80.6996532</v>
      </c>
      <c r="I8993">
        <v>5</v>
      </c>
      <c r="J8993">
        <v>18</v>
      </c>
      <c r="K8993">
        <v>1</v>
      </c>
      <c r="L8993" t="s">
        <v>30273</v>
      </c>
    </row>
    <row r="8994" spans="1:12" x14ac:dyDescent="0.2">
      <c r="A8994" t="s">
        <v>30274</v>
      </c>
      <c r="B8994" t="s">
        <v>17580</v>
      </c>
      <c r="C8994" t="s">
        <v>30275</v>
      </c>
      <c r="D8994" t="s">
        <v>295</v>
      </c>
      <c r="E8994" t="s">
        <v>16</v>
      </c>
      <c r="F8994">
        <v>28134</v>
      </c>
      <c r="G8994">
        <v>35.082299300000003</v>
      </c>
      <c r="H8994">
        <v>-80.876516800000005</v>
      </c>
      <c r="I8994">
        <v>3</v>
      </c>
      <c r="J8994">
        <v>8</v>
      </c>
      <c r="K8994">
        <v>0</v>
      </c>
      <c r="L8994" t="s">
        <v>448</v>
      </c>
    </row>
    <row r="8995" spans="1:12" x14ac:dyDescent="0.2">
      <c r="A8995" t="s">
        <v>30276</v>
      </c>
      <c r="B8995" t="s">
        <v>30277</v>
      </c>
      <c r="C8995" t="s">
        <v>1470</v>
      </c>
      <c r="D8995" t="s">
        <v>21</v>
      </c>
      <c r="E8995" t="s">
        <v>16</v>
      </c>
      <c r="F8995">
        <v>28202</v>
      </c>
      <c r="G8995">
        <v>35.228460599999998</v>
      </c>
      <c r="H8995">
        <v>-80.843228100000005</v>
      </c>
      <c r="I8995">
        <v>3.5</v>
      </c>
      <c r="J8995">
        <v>734</v>
      </c>
      <c r="K8995">
        <v>1</v>
      </c>
      <c r="L8995" t="s">
        <v>30278</v>
      </c>
    </row>
    <row r="8996" spans="1:12" x14ac:dyDescent="0.2">
      <c r="A8996" t="s">
        <v>30279</v>
      </c>
      <c r="B8996" t="s">
        <v>4593</v>
      </c>
      <c r="C8996" t="s">
        <v>30280</v>
      </c>
      <c r="D8996" t="s">
        <v>39</v>
      </c>
      <c r="E8996" t="s">
        <v>16</v>
      </c>
      <c r="F8996">
        <v>28027</v>
      </c>
      <c r="G8996">
        <v>35.416902949399997</v>
      </c>
      <c r="H8996">
        <v>-80.676471000000006</v>
      </c>
      <c r="I8996">
        <v>2.5</v>
      </c>
      <c r="J8996">
        <v>52</v>
      </c>
      <c r="K8996">
        <v>1</v>
      </c>
      <c r="L8996" t="s">
        <v>30281</v>
      </c>
    </row>
    <row r="8997" spans="1:12" x14ac:dyDescent="0.2">
      <c r="A8997" t="s">
        <v>30282</v>
      </c>
      <c r="B8997" t="s">
        <v>3204</v>
      </c>
      <c r="C8997" t="s">
        <v>30283</v>
      </c>
      <c r="D8997" t="s">
        <v>21</v>
      </c>
      <c r="E8997" t="s">
        <v>16</v>
      </c>
      <c r="F8997">
        <v>28213</v>
      </c>
      <c r="G8997">
        <v>35.296052199999998</v>
      </c>
      <c r="H8997">
        <v>-80.738786099999999</v>
      </c>
      <c r="I8997">
        <v>2.5</v>
      </c>
      <c r="J8997">
        <v>6</v>
      </c>
      <c r="K8997">
        <v>1</v>
      </c>
      <c r="L8997" t="s">
        <v>7723</v>
      </c>
    </row>
    <row r="8998" spans="1:12" x14ac:dyDescent="0.2">
      <c r="A8998" t="s">
        <v>30284</v>
      </c>
      <c r="B8998" t="s">
        <v>30285</v>
      </c>
      <c r="C8998" t="s">
        <v>30286</v>
      </c>
      <c r="D8998" t="s">
        <v>21</v>
      </c>
      <c r="E8998" t="s">
        <v>16</v>
      </c>
      <c r="F8998">
        <v>28203</v>
      </c>
      <c r="G8998">
        <v>35.214771371300003</v>
      </c>
      <c r="H8998">
        <v>-80.854653692799999</v>
      </c>
      <c r="I8998">
        <v>4</v>
      </c>
      <c r="J8998">
        <v>337</v>
      </c>
      <c r="K8998">
        <v>1</v>
      </c>
      <c r="L8998" t="s">
        <v>30287</v>
      </c>
    </row>
    <row r="8999" spans="1:12" x14ac:dyDescent="0.2">
      <c r="A8999" t="s">
        <v>30288</v>
      </c>
      <c r="B8999" t="s">
        <v>26280</v>
      </c>
      <c r="C8999" t="s">
        <v>30289</v>
      </c>
      <c r="D8999" t="s">
        <v>21</v>
      </c>
      <c r="E8999" t="s">
        <v>16</v>
      </c>
      <c r="F8999">
        <v>28216</v>
      </c>
      <c r="G8999">
        <v>35.263083199999997</v>
      </c>
      <c r="H8999">
        <v>-80.855599600000005</v>
      </c>
      <c r="I8999">
        <v>4</v>
      </c>
      <c r="J8999">
        <v>12</v>
      </c>
      <c r="K8999">
        <v>0</v>
      </c>
      <c r="L8999" t="s">
        <v>30290</v>
      </c>
    </row>
    <row r="9000" spans="1:12" x14ac:dyDescent="0.2">
      <c r="A9000" t="s">
        <v>30291</v>
      </c>
      <c r="B9000" t="s">
        <v>30292</v>
      </c>
      <c r="C9000" t="s">
        <v>30293</v>
      </c>
      <c r="D9000" t="s">
        <v>21</v>
      </c>
      <c r="E9000" t="s">
        <v>16</v>
      </c>
      <c r="F9000">
        <v>28211</v>
      </c>
      <c r="G9000">
        <v>35.153065099999999</v>
      </c>
      <c r="H9000">
        <v>-80.828047499999997</v>
      </c>
      <c r="I9000">
        <v>4.5</v>
      </c>
      <c r="J9000">
        <v>251</v>
      </c>
      <c r="K9000">
        <v>1</v>
      </c>
      <c r="L9000" t="s">
        <v>30294</v>
      </c>
    </row>
    <row r="9001" spans="1:12" x14ac:dyDescent="0.2">
      <c r="A9001" t="s">
        <v>30295</v>
      </c>
      <c r="B9001" t="s">
        <v>30296</v>
      </c>
      <c r="D9001" t="s">
        <v>21</v>
      </c>
      <c r="E9001" t="s">
        <v>16</v>
      </c>
      <c r="F9001">
        <v>28262</v>
      </c>
      <c r="G9001">
        <v>35.330152900000002</v>
      </c>
      <c r="H9001">
        <v>-80.732528700000003</v>
      </c>
      <c r="I9001">
        <v>3.5</v>
      </c>
      <c r="J9001">
        <v>3</v>
      </c>
      <c r="K9001">
        <v>1</v>
      </c>
      <c r="L9001" t="s">
        <v>30297</v>
      </c>
    </row>
    <row r="9002" spans="1:12" x14ac:dyDescent="0.2">
      <c r="A9002" t="s">
        <v>30298</v>
      </c>
      <c r="B9002" t="s">
        <v>30299</v>
      </c>
      <c r="C9002" t="s">
        <v>30300</v>
      </c>
      <c r="D9002" t="s">
        <v>456</v>
      </c>
      <c r="E9002" t="s">
        <v>16</v>
      </c>
      <c r="F9002">
        <v>28012</v>
      </c>
      <c r="G9002">
        <v>35.238792799999999</v>
      </c>
      <c r="H9002">
        <v>-81.041113499999994</v>
      </c>
      <c r="I9002">
        <v>5</v>
      </c>
      <c r="J9002">
        <v>3</v>
      </c>
      <c r="K9002">
        <v>1</v>
      </c>
      <c r="L9002" t="s">
        <v>4415</v>
      </c>
    </row>
    <row r="9003" spans="1:12" x14ac:dyDescent="0.2">
      <c r="A9003" t="s">
        <v>30301</v>
      </c>
      <c r="B9003" t="s">
        <v>25562</v>
      </c>
      <c r="C9003" t="s">
        <v>20350</v>
      </c>
      <c r="D9003" t="s">
        <v>21</v>
      </c>
      <c r="E9003" t="s">
        <v>16</v>
      </c>
      <c r="F9003">
        <v>28277</v>
      </c>
      <c r="G9003">
        <v>35.0266509868</v>
      </c>
      <c r="H9003">
        <v>-80.840229281700005</v>
      </c>
      <c r="I9003">
        <v>4</v>
      </c>
      <c r="J9003">
        <v>5</v>
      </c>
      <c r="K9003">
        <v>0</v>
      </c>
      <c r="L9003" t="s">
        <v>30302</v>
      </c>
    </row>
    <row r="9004" spans="1:12" x14ac:dyDescent="0.2">
      <c r="A9004" t="s">
        <v>30303</v>
      </c>
      <c r="B9004" t="s">
        <v>4532</v>
      </c>
      <c r="C9004" t="s">
        <v>30304</v>
      </c>
      <c r="D9004" t="s">
        <v>21</v>
      </c>
      <c r="E9004" t="s">
        <v>16</v>
      </c>
      <c r="F9004">
        <v>28269</v>
      </c>
      <c r="G9004">
        <v>35.3336489</v>
      </c>
      <c r="H9004">
        <v>-80.794527599999995</v>
      </c>
      <c r="I9004">
        <v>2.5</v>
      </c>
      <c r="J9004">
        <v>16</v>
      </c>
      <c r="K9004">
        <v>1</v>
      </c>
      <c r="L9004" t="s">
        <v>30305</v>
      </c>
    </row>
    <row r="9005" spans="1:12" x14ac:dyDescent="0.2">
      <c r="A9005" t="s">
        <v>30306</v>
      </c>
      <c r="B9005" t="s">
        <v>27735</v>
      </c>
      <c r="C9005" t="s">
        <v>30307</v>
      </c>
      <c r="D9005" t="s">
        <v>21</v>
      </c>
      <c r="E9005" t="s">
        <v>16</v>
      </c>
      <c r="F9005">
        <v>28269</v>
      </c>
      <c r="G9005">
        <v>35.334981999999997</v>
      </c>
      <c r="H9005">
        <v>-80.794851300000005</v>
      </c>
      <c r="I9005">
        <v>4.5</v>
      </c>
      <c r="J9005">
        <v>3</v>
      </c>
      <c r="K9005">
        <v>0</v>
      </c>
      <c r="L9005" t="s">
        <v>30308</v>
      </c>
    </row>
    <row r="9006" spans="1:12" x14ac:dyDescent="0.2">
      <c r="A9006" t="s">
        <v>30309</v>
      </c>
      <c r="B9006" t="s">
        <v>446</v>
      </c>
      <c r="C9006" t="s">
        <v>375</v>
      </c>
      <c r="D9006" t="s">
        <v>21</v>
      </c>
      <c r="E9006" t="s">
        <v>16</v>
      </c>
      <c r="F9006">
        <v>28246</v>
      </c>
      <c r="G9006">
        <v>35.227640000000001</v>
      </c>
      <c r="H9006">
        <v>-80.842714000000001</v>
      </c>
      <c r="I9006">
        <v>3</v>
      </c>
      <c r="J9006">
        <v>46</v>
      </c>
      <c r="K9006">
        <v>1</v>
      </c>
      <c r="L9006" t="s">
        <v>1997</v>
      </c>
    </row>
    <row r="9007" spans="1:12" x14ac:dyDescent="0.2">
      <c r="A9007" t="s">
        <v>30310</v>
      </c>
      <c r="B9007" t="s">
        <v>30311</v>
      </c>
      <c r="C9007" t="s">
        <v>25192</v>
      </c>
      <c r="D9007" t="s">
        <v>21</v>
      </c>
      <c r="E9007" t="s">
        <v>16</v>
      </c>
      <c r="F9007">
        <v>28210</v>
      </c>
      <c r="G9007">
        <v>35.1471878041</v>
      </c>
      <c r="H9007">
        <v>-80.831191079700005</v>
      </c>
      <c r="I9007">
        <v>4.5</v>
      </c>
      <c r="J9007">
        <v>9</v>
      </c>
      <c r="K9007">
        <v>1</v>
      </c>
      <c r="L9007" t="s">
        <v>6833</v>
      </c>
    </row>
    <row r="9008" spans="1:12" x14ac:dyDescent="0.2">
      <c r="A9008" t="s">
        <v>30312</v>
      </c>
      <c r="B9008" t="s">
        <v>30313</v>
      </c>
      <c r="D9008" t="s">
        <v>21</v>
      </c>
      <c r="E9008" t="s">
        <v>16</v>
      </c>
      <c r="F9008">
        <v>28031</v>
      </c>
      <c r="G9008">
        <v>35.227086900000003</v>
      </c>
      <c r="H9008">
        <v>-80.843126699999999</v>
      </c>
      <c r="I9008">
        <v>4</v>
      </c>
      <c r="J9008">
        <v>20</v>
      </c>
      <c r="K9008">
        <v>0</v>
      </c>
      <c r="L9008" t="s">
        <v>15421</v>
      </c>
    </row>
    <row r="9009" spans="1:12" x14ac:dyDescent="0.2">
      <c r="A9009" t="s">
        <v>30314</v>
      </c>
      <c r="B9009" t="s">
        <v>30315</v>
      </c>
      <c r="C9009" t="s">
        <v>24618</v>
      </c>
      <c r="D9009" t="s">
        <v>135</v>
      </c>
      <c r="E9009" t="s">
        <v>16</v>
      </c>
      <c r="F9009">
        <v>28105</v>
      </c>
      <c r="G9009">
        <v>35.135546099999999</v>
      </c>
      <c r="H9009">
        <v>-80.712865600000001</v>
      </c>
      <c r="I9009">
        <v>1.5</v>
      </c>
      <c r="J9009">
        <v>8</v>
      </c>
      <c r="K9009">
        <v>1</v>
      </c>
      <c r="L9009" t="s">
        <v>3345</v>
      </c>
    </row>
    <row r="9010" spans="1:12" x14ac:dyDescent="0.2">
      <c r="A9010" t="s">
        <v>30316</v>
      </c>
      <c r="B9010" t="s">
        <v>30317</v>
      </c>
      <c r="C9010" t="s">
        <v>30318</v>
      </c>
      <c r="D9010" t="s">
        <v>295</v>
      </c>
      <c r="E9010" t="s">
        <v>16</v>
      </c>
      <c r="F9010">
        <v>28134</v>
      </c>
      <c r="G9010">
        <v>35.087132799999999</v>
      </c>
      <c r="H9010">
        <v>-80.878898000000007</v>
      </c>
      <c r="I9010">
        <v>3</v>
      </c>
      <c r="J9010">
        <v>15</v>
      </c>
      <c r="K9010">
        <v>1</v>
      </c>
      <c r="L9010" t="s">
        <v>3618</v>
      </c>
    </row>
    <row r="9011" spans="1:12" x14ac:dyDescent="0.2">
      <c r="A9011" t="s">
        <v>30319</v>
      </c>
      <c r="B9011" t="s">
        <v>30320</v>
      </c>
      <c r="C9011" t="s">
        <v>30321</v>
      </c>
      <c r="D9011" t="s">
        <v>21</v>
      </c>
      <c r="E9011" t="s">
        <v>16</v>
      </c>
      <c r="F9011">
        <v>28202</v>
      </c>
      <c r="G9011">
        <v>35.235804299999998</v>
      </c>
      <c r="H9011">
        <v>-80.841018500000004</v>
      </c>
      <c r="I9011">
        <v>3.5</v>
      </c>
      <c r="J9011">
        <v>3</v>
      </c>
      <c r="K9011">
        <v>1</v>
      </c>
      <c r="L9011" t="s">
        <v>30322</v>
      </c>
    </row>
    <row r="9012" spans="1:12" x14ac:dyDescent="0.2">
      <c r="A9012" t="s">
        <v>30323</v>
      </c>
      <c r="B9012" t="s">
        <v>8288</v>
      </c>
      <c r="C9012" t="s">
        <v>30324</v>
      </c>
      <c r="D9012" t="s">
        <v>15</v>
      </c>
      <c r="E9012" t="s">
        <v>16</v>
      </c>
      <c r="F9012">
        <v>28031</v>
      </c>
      <c r="G9012">
        <v>35.482095399999999</v>
      </c>
      <c r="H9012">
        <v>-80.879676099999998</v>
      </c>
      <c r="I9012">
        <v>2.5</v>
      </c>
      <c r="J9012">
        <v>20</v>
      </c>
      <c r="K9012">
        <v>1</v>
      </c>
      <c r="L9012" t="s">
        <v>30325</v>
      </c>
    </row>
    <row r="9013" spans="1:12" x14ac:dyDescent="0.2">
      <c r="A9013" t="s">
        <v>30326</v>
      </c>
      <c r="B9013" t="s">
        <v>30327</v>
      </c>
      <c r="C9013" t="s">
        <v>30328</v>
      </c>
      <c r="D9013" t="s">
        <v>21</v>
      </c>
      <c r="E9013" t="s">
        <v>16</v>
      </c>
      <c r="F9013">
        <v>28217</v>
      </c>
      <c r="G9013">
        <v>35.25508</v>
      </c>
      <c r="H9013">
        <v>-80.986142000000001</v>
      </c>
      <c r="I9013">
        <v>1</v>
      </c>
      <c r="J9013">
        <v>3</v>
      </c>
      <c r="K9013">
        <v>1</v>
      </c>
      <c r="L9013" t="s">
        <v>670</v>
      </c>
    </row>
    <row r="9014" spans="1:12" x14ac:dyDescent="0.2">
      <c r="A9014" t="s">
        <v>30329</v>
      </c>
      <c r="B9014" t="s">
        <v>30330</v>
      </c>
      <c r="C9014" t="s">
        <v>30331</v>
      </c>
      <c r="D9014" t="s">
        <v>21</v>
      </c>
      <c r="E9014" t="s">
        <v>16</v>
      </c>
      <c r="F9014">
        <v>28262</v>
      </c>
      <c r="G9014">
        <v>35.305138499999998</v>
      </c>
      <c r="H9014">
        <v>-80.746645000000001</v>
      </c>
      <c r="I9014">
        <v>3</v>
      </c>
      <c r="J9014">
        <v>11</v>
      </c>
      <c r="K9014">
        <v>1</v>
      </c>
      <c r="L9014" t="s">
        <v>16525</v>
      </c>
    </row>
    <row r="9015" spans="1:12" x14ac:dyDescent="0.2">
      <c r="A9015" t="s">
        <v>30332</v>
      </c>
      <c r="B9015" t="s">
        <v>30333</v>
      </c>
      <c r="D9015" t="s">
        <v>21</v>
      </c>
      <c r="E9015" t="s">
        <v>16</v>
      </c>
      <c r="F9015">
        <v>28277</v>
      </c>
      <c r="G9015">
        <v>35.053549599999997</v>
      </c>
      <c r="H9015">
        <v>-80.821169600000005</v>
      </c>
      <c r="I9015">
        <v>5</v>
      </c>
      <c r="J9015">
        <v>4</v>
      </c>
      <c r="K9015">
        <v>1</v>
      </c>
      <c r="L9015" t="s">
        <v>30334</v>
      </c>
    </row>
    <row r="9016" spans="1:12" x14ac:dyDescent="0.2">
      <c r="A9016" t="s">
        <v>30335</v>
      </c>
      <c r="B9016" t="s">
        <v>30336</v>
      </c>
      <c r="C9016" t="s">
        <v>30337</v>
      </c>
      <c r="D9016" t="s">
        <v>21</v>
      </c>
      <c r="E9016" t="s">
        <v>16</v>
      </c>
      <c r="F9016">
        <v>28269</v>
      </c>
      <c r="G9016">
        <v>35.345957900000002</v>
      </c>
      <c r="H9016">
        <v>-80.846689100000006</v>
      </c>
      <c r="I9016">
        <v>4</v>
      </c>
      <c r="J9016">
        <v>4</v>
      </c>
      <c r="K9016">
        <v>1</v>
      </c>
      <c r="L9016" t="s">
        <v>30338</v>
      </c>
    </row>
    <row r="9017" spans="1:12" x14ac:dyDescent="0.2">
      <c r="A9017" t="s">
        <v>30339</v>
      </c>
      <c r="B9017" t="s">
        <v>30340</v>
      </c>
      <c r="C9017" t="s">
        <v>30341</v>
      </c>
      <c r="D9017" t="s">
        <v>21</v>
      </c>
      <c r="E9017" t="s">
        <v>16</v>
      </c>
      <c r="F9017">
        <v>28208</v>
      </c>
      <c r="G9017">
        <v>35.219949555100001</v>
      </c>
      <c r="H9017">
        <v>-80.942707957699994</v>
      </c>
      <c r="I9017">
        <v>4</v>
      </c>
      <c r="J9017">
        <v>4</v>
      </c>
      <c r="K9017">
        <v>1</v>
      </c>
      <c r="L9017" t="s">
        <v>30342</v>
      </c>
    </row>
    <row r="9018" spans="1:12" x14ac:dyDescent="0.2">
      <c r="A9018" t="s">
        <v>30343</v>
      </c>
      <c r="B9018" t="s">
        <v>4286</v>
      </c>
      <c r="C9018" t="s">
        <v>30344</v>
      </c>
      <c r="D9018" t="s">
        <v>643</v>
      </c>
      <c r="E9018" t="s">
        <v>16</v>
      </c>
      <c r="F9018">
        <v>28079</v>
      </c>
      <c r="G9018">
        <v>35.051071999999998</v>
      </c>
      <c r="H9018">
        <v>-80.646001600000005</v>
      </c>
      <c r="I9018">
        <v>4</v>
      </c>
      <c r="J9018">
        <v>44</v>
      </c>
      <c r="K9018">
        <v>1</v>
      </c>
      <c r="L9018" t="s">
        <v>30345</v>
      </c>
    </row>
    <row r="9019" spans="1:12" x14ac:dyDescent="0.2">
      <c r="A9019" t="s">
        <v>30346</v>
      </c>
      <c r="B9019" t="s">
        <v>30347</v>
      </c>
      <c r="C9019" t="s">
        <v>30348</v>
      </c>
      <c r="D9019" t="s">
        <v>26</v>
      </c>
      <c r="E9019" t="s">
        <v>16</v>
      </c>
      <c r="F9019">
        <v>28078</v>
      </c>
      <c r="G9019">
        <v>35.406154200000003</v>
      </c>
      <c r="H9019">
        <v>-80.862470200000004</v>
      </c>
      <c r="I9019">
        <v>5</v>
      </c>
      <c r="J9019">
        <v>3</v>
      </c>
      <c r="K9019">
        <v>1</v>
      </c>
      <c r="L9019" t="s">
        <v>30349</v>
      </c>
    </row>
    <row r="9020" spans="1:12" x14ac:dyDescent="0.2">
      <c r="A9020" t="s">
        <v>30350</v>
      </c>
      <c r="B9020" t="s">
        <v>30351</v>
      </c>
      <c r="C9020" t="s">
        <v>11774</v>
      </c>
      <c r="D9020" t="s">
        <v>21</v>
      </c>
      <c r="E9020" t="s">
        <v>16</v>
      </c>
      <c r="F9020">
        <v>28269</v>
      </c>
      <c r="G9020">
        <v>35.383316000000001</v>
      </c>
      <c r="H9020">
        <v>-80.785273000000004</v>
      </c>
      <c r="I9020">
        <v>3</v>
      </c>
      <c r="J9020">
        <v>4</v>
      </c>
      <c r="K9020">
        <v>1</v>
      </c>
      <c r="L9020" t="s">
        <v>30352</v>
      </c>
    </row>
    <row r="9021" spans="1:12" x14ac:dyDescent="0.2">
      <c r="A9021" t="s">
        <v>30353</v>
      </c>
      <c r="B9021" t="s">
        <v>30354</v>
      </c>
      <c r="C9021" t="s">
        <v>30355</v>
      </c>
      <c r="D9021" t="s">
        <v>21</v>
      </c>
      <c r="E9021" t="s">
        <v>16</v>
      </c>
      <c r="F9021">
        <v>28202</v>
      </c>
      <c r="G9021">
        <v>35.187194699999999</v>
      </c>
      <c r="H9021">
        <v>-80.758599599999997</v>
      </c>
      <c r="I9021">
        <v>3.5</v>
      </c>
      <c r="J9021">
        <v>4</v>
      </c>
      <c r="K9021">
        <v>0</v>
      </c>
      <c r="L9021" t="s">
        <v>23774</v>
      </c>
    </row>
    <row r="9022" spans="1:12" x14ac:dyDescent="0.2">
      <c r="A9022" t="s">
        <v>30356</v>
      </c>
      <c r="B9022" t="s">
        <v>30357</v>
      </c>
      <c r="C9022" t="s">
        <v>30358</v>
      </c>
      <c r="D9022" t="s">
        <v>21</v>
      </c>
      <c r="E9022" t="s">
        <v>16</v>
      </c>
      <c r="F9022">
        <v>28208</v>
      </c>
      <c r="G9022">
        <v>35.241540623299997</v>
      </c>
      <c r="H9022">
        <v>-80.919986638099999</v>
      </c>
      <c r="I9022">
        <v>3</v>
      </c>
      <c r="J9022">
        <v>63</v>
      </c>
      <c r="K9022">
        <v>1</v>
      </c>
      <c r="L9022" t="s">
        <v>30359</v>
      </c>
    </row>
    <row r="9023" spans="1:12" x14ac:dyDescent="0.2">
      <c r="A9023" t="s">
        <v>30360</v>
      </c>
      <c r="B9023" t="s">
        <v>30361</v>
      </c>
      <c r="C9023" t="s">
        <v>30362</v>
      </c>
      <c r="D9023" t="s">
        <v>21</v>
      </c>
      <c r="E9023" t="s">
        <v>16</v>
      </c>
      <c r="F9023">
        <v>28213</v>
      </c>
      <c r="G9023">
        <v>35.296694600000002</v>
      </c>
      <c r="H9023">
        <v>-80.737785400000007</v>
      </c>
      <c r="I9023">
        <v>2.5</v>
      </c>
      <c r="J9023">
        <v>27</v>
      </c>
      <c r="K9023">
        <v>1</v>
      </c>
      <c r="L9023" t="s">
        <v>709</v>
      </c>
    </row>
    <row r="9024" spans="1:12" x14ac:dyDescent="0.2">
      <c r="A9024" t="s">
        <v>30363</v>
      </c>
      <c r="B9024" t="s">
        <v>30364</v>
      </c>
      <c r="C9024" t="s">
        <v>30365</v>
      </c>
      <c r="D9024" t="s">
        <v>21</v>
      </c>
      <c r="E9024" t="s">
        <v>16</v>
      </c>
      <c r="F9024">
        <v>28277</v>
      </c>
      <c r="G9024">
        <v>35.054241180399998</v>
      </c>
      <c r="H9024">
        <v>-80.848289489699994</v>
      </c>
      <c r="I9024">
        <v>3.5</v>
      </c>
      <c r="J9024">
        <v>6</v>
      </c>
      <c r="K9024">
        <v>0</v>
      </c>
      <c r="L9024" t="s">
        <v>30366</v>
      </c>
    </row>
    <row r="9025" spans="1:12" x14ac:dyDescent="0.2">
      <c r="A9025" t="s">
        <v>30367</v>
      </c>
      <c r="B9025" t="s">
        <v>16946</v>
      </c>
      <c r="C9025" t="s">
        <v>21834</v>
      </c>
      <c r="D9025" t="s">
        <v>21</v>
      </c>
      <c r="E9025" t="s">
        <v>16</v>
      </c>
      <c r="F9025">
        <v>28209</v>
      </c>
      <c r="G9025">
        <v>35.171813128799997</v>
      </c>
      <c r="H9025">
        <v>-80.8489983196</v>
      </c>
      <c r="I9025">
        <v>2.5</v>
      </c>
      <c r="J9025">
        <v>161</v>
      </c>
      <c r="K9025">
        <v>1</v>
      </c>
      <c r="L9025" t="s">
        <v>12495</v>
      </c>
    </row>
    <row r="9026" spans="1:12" x14ac:dyDescent="0.2">
      <c r="A9026" t="s">
        <v>30368</v>
      </c>
      <c r="B9026" t="s">
        <v>30369</v>
      </c>
      <c r="C9026" t="s">
        <v>30370</v>
      </c>
      <c r="D9026" t="s">
        <v>21</v>
      </c>
      <c r="E9026" t="s">
        <v>16</v>
      </c>
      <c r="F9026">
        <v>28226</v>
      </c>
      <c r="G9026">
        <v>35.090066241700001</v>
      </c>
      <c r="H9026">
        <v>-80.866051688799999</v>
      </c>
      <c r="I9026">
        <v>3.5</v>
      </c>
      <c r="J9026">
        <v>3</v>
      </c>
      <c r="K9026">
        <v>0</v>
      </c>
      <c r="L9026" t="s">
        <v>12018</v>
      </c>
    </row>
    <row r="9027" spans="1:12" x14ac:dyDescent="0.2">
      <c r="A9027" t="s">
        <v>30371</v>
      </c>
      <c r="B9027" t="s">
        <v>30372</v>
      </c>
      <c r="C9027" t="s">
        <v>30373</v>
      </c>
      <c r="D9027" t="s">
        <v>21</v>
      </c>
      <c r="E9027" t="s">
        <v>16</v>
      </c>
      <c r="F9027">
        <v>28227</v>
      </c>
      <c r="G9027">
        <v>35.161781237600003</v>
      </c>
      <c r="H9027">
        <v>-80.737768337099993</v>
      </c>
      <c r="I9027">
        <v>4</v>
      </c>
      <c r="J9027">
        <v>132</v>
      </c>
      <c r="K9027">
        <v>1</v>
      </c>
      <c r="L9027" t="s">
        <v>4084</v>
      </c>
    </row>
    <row r="9028" spans="1:12" x14ac:dyDescent="0.2">
      <c r="A9028" t="s">
        <v>30374</v>
      </c>
      <c r="B9028" t="s">
        <v>30375</v>
      </c>
      <c r="C9028" t="s">
        <v>30376</v>
      </c>
      <c r="D9028" t="s">
        <v>21</v>
      </c>
      <c r="E9028" t="s">
        <v>16</v>
      </c>
      <c r="F9028">
        <v>28210</v>
      </c>
      <c r="G9028">
        <v>35.224771430399997</v>
      </c>
      <c r="H9028">
        <v>-80.8421891375</v>
      </c>
      <c r="I9028">
        <v>5</v>
      </c>
      <c r="J9028">
        <v>17</v>
      </c>
      <c r="K9028">
        <v>1</v>
      </c>
      <c r="L9028" t="s">
        <v>30377</v>
      </c>
    </row>
    <row r="9029" spans="1:12" x14ac:dyDescent="0.2">
      <c r="A9029" t="s">
        <v>30378</v>
      </c>
      <c r="B9029" t="s">
        <v>21766</v>
      </c>
      <c r="C9029" t="s">
        <v>30379</v>
      </c>
      <c r="D9029" t="s">
        <v>21</v>
      </c>
      <c r="E9029" t="s">
        <v>16</v>
      </c>
      <c r="F9029">
        <v>28216</v>
      </c>
      <c r="G9029">
        <v>35.348371200000003</v>
      </c>
      <c r="H9029">
        <v>-80.854600899999994</v>
      </c>
      <c r="I9029">
        <v>3</v>
      </c>
      <c r="J9029">
        <v>127</v>
      </c>
      <c r="K9029">
        <v>1</v>
      </c>
      <c r="L9029" t="s">
        <v>30380</v>
      </c>
    </row>
    <row r="9030" spans="1:12" x14ac:dyDescent="0.2">
      <c r="A9030" t="s">
        <v>30381</v>
      </c>
      <c r="B9030" t="s">
        <v>30382</v>
      </c>
      <c r="C9030" t="s">
        <v>30383</v>
      </c>
      <c r="D9030" t="s">
        <v>26</v>
      </c>
      <c r="E9030" t="s">
        <v>16</v>
      </c>
      <c r="F9030">
        <v>28078</v>
      </c>
      <c r="G9030">
        <v>35.426549600000001</v>
      </c>
      <c r="H9030">
        <v>-80.842497699999996</v>
      </c>
      <c r="I9030">
        <v>5</v>
      </c>
      <c r="J9030">
        <v>8</v>
      </c>
      <c r="K9030">
        <v>1</v>
      </c>
      <c r="L9030" t="s">
        <v>27666</v>
      </c>
    </row>
    <row r="9031" spans="1:12" x14ac:dyDescent="0.2">
      <c r="A9031" t="s">
        <v>30384</v>
      </c>
      <c r="B9031" t="s">
        <v>30385</v>
      </c>
      <c r="C9031" t="s">
        <v>27010</v>
      </c>
      <c r="D9031" t="s">
        <v>21</v>
      </c>
      <c r="E9031" t="s">
        <v>16</v>
      </c>
      <c r="F9031">
        <v>28204</v>
      </c>
      <c r="G9031">
        <v>35.219053000000002</v>
      </c>
      <c r="H9031">
        <v>-80.829215099999999</v>
      </c>
      <c r="I9031">
        <v>4</v>
      </c>
      <c r="J9031">
        <v>6</v>
      </c>
      <c r="K9031">
        <v>1</v>
      </c>
      <c r="L9031" t="s">
        <v>30386</v>
      </c>
    </row>
    <row r="9032" spans="1:12" x14ac:dyDescent="0.2">
      <c r="A9032" t="s">
        <v>30387</v>
      </c>
      <c r="B9032" t="s">
        <v>30388</v>
      </c>
      <c r="C9032" t="s">
        <v>30389</v>
      </c>
      <c r="D9032" t="s">
        <v>21</v>
      </c>
      <c r="E9032" t="s">
        <v>16</v>
      </c>
      <c r="F9032">
        <v>28205</v>
      </c>
      <c r="G9032">
        <v>35.199082699999998</v>
      </c>
      <c r="H9032">
        <v>-80.766552399999995</v>
      </c>
      <c r="I9032">
        <v>1</v>
      </c>
      <c r="J9032">
        <v>4</v>
      </c>
      <c r="K9032">
        <v>1</v>
      </c>
      <c r="L9032" t="s">
        <v>30390</v>
      </c>
    </row>
    <row r="9033" spans="1:12" x14ac:dyDescent="0.2">
      <c r="A9033" t="s">
        <v>30391</v>
      </c>
      <c r="B9033" t="s">
        <v>30392</v>
      </c>
      <c r="C9033" t="s">
        <v>30393</v>
      </c>
      <c r="D9033" t="s">
        <v>21</v>
      </c>
      <c r="E9033" t="s">
        <v>16</v>
      </c>
      <c r="F9033">
        <v>28262</v>
      </c>
      <c r="G9033">
        <v>35.336938400000001</v>
      </c>
      <c r="H9033">
        <v>-80.755001100000001</v>
      </c>
      <c r="I9033">
        <v>3.5</v>
      </c>
      <c r="J9033">
        <v>3</v>
      </c>
      <c r="K9033">
        <v>1</v>
      </c>
      <c r="L9033" t="s">
        <v>30394</v>
      </c>
    </row>
    <row r="9034" spans="1:12" x14ac:dyDescent="0.2">
      <c r="A9034" t="s">
        <v>30395</v>
      </c>
      <c r="B9034" t="s">
        <v>30396</v>
      </c>
      <c r="C9034" t="s">
        <v>30397</v>
      </c>
      <c r="D9034" t="s">
        <v>456</v>
      </c>
      <c r="E9034" t="s">
        <v>16</v>
      </c>
      <c r="F9034">
        <v>28012</v>
      </c>
      <c r="G9034">
        <v>35.267353802899997</v>
      </c>
      <c r="H9034">
        <v>-81.040367782100006</v>
      </c>
      <c r="I9034">
        <v>1.5</v>
      </c>
      <c r="J9034">
        <v>6</v>
      </c>
      <c r="K9034">
        <v>1</v>
      </c>
      <c r="L9034" t="s">
        <v>30398</v>
      </c>
    </row>
    <row r="9035" spans="1:12" x14ac:dyDescent="0.2">
      <c r="A9035" t="s">
        <v>30399</v>
      </c>
      <c r="B9035" t="s">
        <v>30400</v>
      </c>
      <c r="C9035" t="s">
        <v>30401</v>
      </c>
      <c r="D9035" t="s">
        <v>39</v>
      </c>
      <c r="E9035" t="s">
        <v>16</v>
      </c>
      <c r="F9035">
        <v>28027</v>
      </c>
      <c r="G9035">
        <v>35.364075900000003</v>
      </c>
      <c r="H9035">
        <v>-80.669494799999995</v>
      </c>
      <c r="I9035">
        <v>1.5</v>
      </c>
      <c r="J9035">
        <v>5</v>
      </c>
      <c r="K9035">
        <v>1</v>
      </c>
      <c r="L9035" t="s">
        <v>30402</v>
      </c>
    </row>
    <row r="9036" spans="1:12" x14ac:dyDescent="0.2">
      <c r="A9036" t="s">
        <v>30403</v>
      </c>
      <c r="B9036" t="s">
        <v>30404</v>
      </c>
      <c r="C9036" t="s">
        <v>30405</v>
      </c>
      <c r="D9036" t="s">
        <v>21</v>
      </c>
      <c r="E9036" t="s">
        <v>16</v>
      </c>
      <c r="F9036">
        <v>28204</v>
      </c>
      <c r="G9036">
        <v>35.212767760600002</v>
      </c>
      <c r="H9036">
        <v>-80.835717916500002</v>
      </c>
      <c r="I9036">
        <v>2.5</v>
      </c>
      <c r="J9036">
        <v>99</v>
      </c>
      <c r="K9036">
        <v>0</v>
      </c>
      <c r="L9036" t="s">
        <v>30406</v>
      </c>
    </row>
    <row r="9037" spans="1:12" x14ac:dyDescent="0.2">
      <c r="A9037" t="s">
        <v>30407</v>
      </c>
      <c r="B9037" t="s">
        <v>30408</v>
      </c>
      <c r="C9037" t="s">
        <v>30409</v>
      </c>
      <c r="D9037" t="s">
        <v>21</v>
      </c>
      <c r="E9037" t="s">
        <v>16</v>
      </c>
      <c r="F9037">
        <v>28208</v>
      </c>
      <c r="G9037">
        <v>35.226824000000001</v>
      </c>
      <c r="H9037">
        <v>-80.867902000000001</v>
      </c>
      <c r="I9037">
        <v>2</v>
      </c>
      <c r="J9037">
        <v>4</v>
      </c>
      <c r="K9037">
        <v>1</v>
      </c>
      <c r="L9037" t="s">
        <v>30410</v>
      </c>
    </row>
    <row r="9038" spans="1:12" x14ac:dyDescent="0.2">
      <c r="A9038" t="s">
        <v>30411</v>
      </c>
      <c r="B9038" t="s">
        <v>30412</v>
      </c>
      <c r="C9038" t="s">
        <v>30413</v>
      </c>
      <c r="D9038" t="s">
        <v>135</v>
      </c>
      <c r="E9038" t="s">
        <v>16</v>
      </c>
      <c r="F9038">
        <v>28105</v>
      </c>
      <c r="G9038">
        <v>35.131101200000003</v>
      </c>
      <c r="H9038">
        <v>-80.727635000000006</v>
      </c>
      <c r="I9038">
        <v>1</v>
      </c>
      <c r="J9038">
        <v>3</v>
      </c>
      <c r="K9038">
        <v>1</v>
      </c>
      <c r="L9038" t="s">
        <v>275</v>
      </c>
    </row>
    <row r="9039" spans="1:12" x14ac:dyDescent="0.2">
      <c r="A9039" t="s">
        <v>30414</v>
      </c>
      <c r="B9039" t="s">
        <v>30415</v>
      </c>
      <c r="C9039" t="s">
        <v>30416</v>
      </c>
      <c r="D9039" t="s">
        <v>21</v>
      </c>
      <c r="E9039" t="s">
        <v>16</v>
      </c>
      <c r="F9039">
        <v>28211</v>
      </c>
      <c r="G9039">
        <v>35.154938199999997</v>
      </c>
      <c r="H9039">
        <v>-80.833324099999999</v>
      </c>
      <c r="I9039">
        <v>2.5</v>
      </c>
      <c r="J9039">
        <v>3</v>
      </c>
      <c r="K9039">
        <v>1</v>
      </c>
      <c r="L9039" t="s">
        <v>30417</v>
      </c>
    </row>
    <row r="9040" spans="1:12" x14ac:dyDescent="0.2">
      <c r="A9040" t="e">
        <f>-EjNv4yE0UqFG8VjsooNIA</f>
        <v>#NAME?</v>
      </c>
      <c r="B9040" t="s">
        <v>30418</v>
      </c>
      <c r="C9040" t="s">
        <v>30419</v>
      </c>
      <c r="D9040" t="s">
        <v>135</v>
      </c>
      <c r="E9040" t="s">
        <v>16</v>
      </c>
      <c r="F9040">
        <v>28105</v>
      </c>
      <c r="G9040">
        <v>35.135546099999999</v>
      </c>
      <c r="H9040">
        <v>-80.712865600000001</v>
      </c>
      <c r="I9040">
        <v>3</v>
      </c>
      <c r="J9040">
        <v>4</v>
      </c>
      <c r="K9040">
        <v>1</v>
      </c>
      <c r="L9040" t="s">
        <v>21327</v>
      </c>
    </row>
    <row r="9041" spans="1:12" x14ac:dyDescent="0.2">
      <c r="A9041" t="s">
        <v>30420</v>
      </c>
      <c r="B9041" t="s">
        <v>30421</v>
      </c>
      <c r="C9041" t="s">
        <v>30422</v>
      </c>
      <c r="D9041" t="s">
        <v>21</v>
      </c>
      <c r="E9041" t="s">
        <v>16</v>
      </c>
      <c r="F9041">
        <v>28226</v>
      </c>
      <c r="G9041">
        <v>35.089277699999997</v>
      </c>
      <c r="H9041">
        <v>-80.844145999999995</v>
      </c>
      <c r="I9041">
        <v>1</v>
      </c>
      <c r="J9041">
        <v>3</v>
      </c>
      <c r="K9041">
        <v>1</v>
      </c>
      <c r="L9041" t="s">
        <v>30423</v>
      </c>
    </row>
    <row r="9042" spans="1:12" x14ac:dyDescent="0.2">
      <c r="A9042" t="s">
        <v>30424</v>
      </c>
      <c r="B9042" t="s">
        <v>30425</v>
      </c>
      <c r="C9042" t="s">
        <v>30426</v>
      </c>
      <c r="D9042" t="s">
        <v>21</v>
      </c>
      <c r="E9042" t="s">
        <v>16</v>
      </c>
      <c r="F9042">
        <v>28277</v>
      </c>
      <c r="G9042">
        <v>35.057474300000003</v>
      </c>
      <c r="H9042">
        <v>-80.838038400000002</v>
      </c>
      <c r="I9042">
        <v>4</v>
      </c>
      <c r="J9042">
        <v>6</v>
      </c>
      <c r="K9042">
        <v>1</v>
      </c>
      <c r="L9042" t="s">
        <v>30427</v>
      </c>
    </row>
    <row r="9043" spans="1:12" x14ac:dyDescent="0.2">
      <c r="A9043" t="s">
        <v>30428</v>
      </c>
      <c r="B9043" t="s">
        <v>30429</v>
      </c>
      <c r="C9043" t="s">
        <v>30430</v>
      </c>
      <c r="D9043" t="s">
        <v>21</v>
      </c>
      <c r="E9043" t="s">
        <v>16</v>
      </c>
      <c r="F9043">
        <v>28205</v>
      </c>
      <c r="G9043">
        <v>35.214618000000002</v>
      </c>
      <c r="H9043">
        <v>-80.770211000000003</v>
      </c>
      <c r="I9043">
        <v>5</v>
      </c>
      <c r="J9043">
        <v>4</v>
      </c>
      <c r="K9043">
        <v>1</v>
      </c>
      <c r="L9043" t="s">
        <v>30431</v>
      </c>
    </row>
    <row r="9044" spans="1:12" x14ac:dyDescent="0.2">
      <c r="A9044" t="s">
        <v>30432</v>
      </c>
      <c r="B9044" t="s">
        <v>30433</v>
      </c>
      <c r="C9044" t="s">
        <v>30434</v>
      </c>
      <c r="D9044" t="s">
        <v>21</v>
      </c>
      <c r="E9044" t="s">
        <v>16</v>
      </c>
      <c r="F9044">
        <v>28202</v>
      </c>
      <c r="G9044">
        <v>35.225953400000002</v>
      </c>
      <c r="H9044">
        <v>-80.844671700000006</v>
      </c>
      <c r="I9044">
        <v>4.5</v>
      </c>
      <c r="J9044">
        <v>23</v>
      </c>
      <c r="K9044">
        <v>1</v>
      </c>
      <c r="L9044" t="s">
        <v>30435</v>
      </c>
    </row>
    <row r="9045" spans="1:12" x14ac:dyDescent="0.2">
      <c r="A9045" t="s">
        <v>30436</v>
      </c>
      <c r="B9045" t="s">
        <v>30437</v>
      </c>
      <c r="C9045" t="s">
        <v>30438</v>
      </c>
      <c r="D9045" t="s">
        <v>21</v>
      </c>
      <c r="E9045" t="s">
        <v>16</v>
      </c>
      <c r="F9045">
        <v>28202</v>
      </c>
      <c r="G9045">
        <v>35.2259338</v>
      </c>
      <c r="H9045">
        <v>-80.846665999999999</v>
      </c>
      <c r="I9045">
        <v>1.5</v>
      </c>
      <c r="J9045">
        <v>5</v>
      </c>
      <c r="K9045">
        <v>1</v>
      </c>
      <c r="L9045" t="s">
        <v>30439</v>
      </c>
    </row>
    <row r="9046" spans="1:12" x14ac:dyDescent="0.2">
      <c r="A9046" t="s">
        <v>30440</v>
      </c>
      <c r="B9046" t="s">
        <v>30441</v>
      </c>
      <c r="C9046" t="s">
        <v>7621</v>
      </c>
      <c r="D9046" t="s">
        <v>21</v>
      </c>
      <c r="E9046" t="s">
        <v>16</v>
      </c>
      <c r="F9046">
        <v>28277</v>
      </c>
      <c r="G9046">
        <v>35.035847067399999</v>
      </c>
      <c r="H9046">
        <v>-80.806340370399994</v>
      </c>
      <c r="I9046">
        <v>4.5</v>
      </c>
      <c r="J9046">
        <v>20</v>
      </c>
      <c r="K9046">
        <v>1</v>
      </c>
      <c r="L9046" t="s">
        <v>30442</v>
      </c>
    </row>
    <row r="9047" spans="1:12" x14ac:dyDescent="0.2">
      <c r="A9047" t="s">
        <v>30443</v>
      </c>
      <c r="B9047" t="s">
        <v>30444</v>
      </c>
      <c r="C9047" t="s">
        <v>30445</v>
      </c>
      <c r="D9047" t="s">
        <v>39</v>
      </c>
      <c r="E9047" t="s">
        <v>16</v>
      </c>
      <c r="F9047">
        <v>28027</v>
      </c>
      <c r="G9047">
        <v>35.402380000000001</v>
      </c>
      <c r="H9047">
        <v>-80.62921</v>
      </c>
      <c r="I9047">
        <v>4</v>
      </c>
      <c r="J9047">
        <v>7</v>
      </c>
      <c r="K9047">
        <v>1</v>
      </c>
      <c r="L9047" t="s">
        <v>30446</v>
      </c>
    </row>
    <row r="9048" spans="1:12" x14ac:dyDescent="0.2">
      <c r="A9048" t="s">
        <v>30447</v>
      </c>
      <c r="B9048" t="s">
        <v>30448</v>
      </c>
      <c r="C9048" t="s">
        <v>30449</v>
      </c>
      <c r="D9048" t="s">
        <v>588</v>
      </c>
      <c r="E9048" t="s">
        <v>16</v>
      </c>
      <c r="F9048">
        <v>28110</v>
      </c>
      <c r="G9048">
        <v>35.019469691899999</v>
      </c>
      <c r="H9048">
        <v>-80.578385201900005</v>
      </c>
      <c r="I9048">
        <v>4.5</v>
      </c>
      <c r="J9048">
        <v>5</v>
      </c>
      <c r="K9048">
        <v>1</v>
      </c>
      <c r="L9048" t="s">
        <v>291</v>
      </c>
    </row>
    <row r="9049" spans="1:12" x14ac:dyDescent="0.2">
      <c r="A9049" t="s">
        <v>30450</v>
      </c>
      <c r="B9049" t="s">
        <v>30451</v>
      </c>
      <c r="C9049" t="s">
        <v>30452</v>
      </c>
      <c r="D9049" t="s">
        <v>601</v>
      </c>
      <c r="E9049" t="s">
        <v>16</v>
      </c>
      <c r="F9049">
        <v>28083</v>
      </c>
      <c r="G9049">
        <v>35.487177799999998</v>
      </c>
      <c r="H9049">
        <v>-80.6115949</v>
      </c>
      <c r="I9049">
        <v>4</v>
      </c>
      <c r="J9049">
        <v>24</v>
      </c>
      <c r="K9049">
        <v>1</v>
      </c>
      <c r="L9049" t="s">
        <v>2905</v>
      </c>
    </row>
    <row r="9050" spans="1:12" x14ac:dyDescent="0.2">
      <c r="A9050" t="s">
        <v>30453</v>
      </c>
      <c r="B9050" t="s">
        <v>30454</v>
      </c>
      <c r="C9050" t="s">
        <v>30455</v>
      </c>
      <c r="D9050" t="s">
        <v>21</v>
      </c>
      <c r="E9050" t="s">
        <v>16</v>
      </c>
      <c r="F9050">
        <v>28273</v>
      </c>
      <c r="G9050">
        <v>35.135907099999997</v>
      </c>
      <c r="H9050">
        <v>-80.940169999999995</v>
      </c>
      <c r="I9050">
        <v>3.5</v>
      </c>
      <c r="J9050">
        <v>341</v>
      </c>
      <c r="K9050">
        <v>1</v>
      </c>
      <c r="L9050" t="s">
        <v>30456</v>
      </c>
    </row>
    <row r="9051" spans="1:12" x14ac:dyDescent="0.2">
      <c r="A9051" t="s">
        <v>30457</v>
      </c>
      <c r="B9051" t="s">
        <v>30458</v>
      </c>
      <c r="C9051" t="s">
        <v>11184</v>
      </c>
      <c r="D9051" t="s">
        <v>588</v>
      </c>
      <c r="E9051" t="s">
        <v>16</v>
      </c>
      <c r="F9051">
        <v>28110</v>
      </c>
      <c r="G9051">
        <v>35.047802699999998</v>
      </c>
      <c r="H9051">
        <v>-80.644527600000004</v>
      </c>
      <c r="I9051">
        <v>2.5</v>
      </c>
      <c r="J9051">
        <v>26</v>
      </c>
      <c r="K9051">
        <v>1</v>
      </c>
      <c r="L9051" t="s">
        <v>5827</v>
      </c>
    </row>
    <row r="9052" spans="1:12" x14ac:dyDescent="0.2">
      <c r="A9052" t="s">
        <v>30459</v>
      </c>
      <c r="B9052" t="s">
        <v>26706</v>
      </c>
      <c r="C9052" t="s">
        <v>30460</v>
      </c>
      <c r="D9052" t="s">
        <v>21</v>
      </c>
      <c r="E9052" t="s">
        <v>16</v>
      </c>
      <c r="F9052">
        <v>28277</v>
      </c>
      <c r="G9052">
        <v>35.068391499999997</v>
      </c>
      <c r="H9052">
        <v>-80.841973899999999</v>
      </c>
      <c r="I9052">
        <v>3.5</v>
      </c>
      <c r="J9052">
        <v>28</v>
      </c>
      <c r="K9052">
        <v>1</v>
      </c>
      <c r="L9052" t="s">
        <v>30461</v>
      </c>
    </row>
    <row r="9053" spans="1:12" x14ac:dyDescent="0.2">
      <c r="A9053" t="s">
        <v>30462</v>
      </c>
      <c r="B9053" t="s">
        <v>30463</v>
      </c>
      <c r="C9053" t="s">
        <v>30464</v>
      </c>
      <c r="D9053" t="s">
        <v>21</v>
      </c>
      <c r="E9053" t="s">
        <v>16</v>
      </c>
      <c r="F9053">
        <v>28203</v>
      </c>
      <c r="G9053">
        <v>35.200355999999999</v>
      </c>
      <c r="H9053">
        <v>-80.843592799999996</v>
      </c>
      <c r="I9053">
        <v>4</v>
      </c>
      <c r="J9053">
        <v>3</v>
      </c>
      <c r="K9053">
        <v>0</v>
      </c>
      <c r="L9053" t="s">
        <v>30465</v>
      </c>
    </row>
    <row r="9054" spans="1:12" x14ac:dyDescent="0.2">
      <c r="A9054" t="s">
        <v>30466</v>
      </c>
      <c r="B9054" t="s">
        <v>30467</v>
      </c>
      <c r="C9054" t="s">
        <v>30468</v>
      </c>
      <c r="D9054" t="s">
        <v>21</v>
      </c>
      <c r="E9054" t="s">
        <v>16</v>
      </c>
      <c r="F9054">
        <v>28205</v>
      </c>
      <c r="G9054">
        <v>35.193278900000003</v>
      </c>
      <c r="H9054">
        <v>-80.786317999999994</v>
      </c>
      <c r="I9054">
        <v>5</v>
      </c>
      <c r="J9054">
        <v>6</v>
      </c>
      <c r="K9054">
        <v>1</v>
      </c>
      <c r="L9054" t="s">
        <v>30469</v>
      </c>
    </row>
    <row r="9055" spans="1:12" x14ac:dyDescent="0.2">
      <c r="A9055" t="s">
        <v>30470</v>
      </c>
      <c r="B9055" t="s">
        <v>3088</v>
      </c>
      <c r="C9055" t="s">
        <v>30471</v>
      </c>
      <c r="D9055" t="s">
        <v>21</v>
      </c>
      <c r="E9055" t="s">
        <v>16</v>
      </c>
      <c r="F9055">
        <v>28273</v>
      </c>
      <c r="G9055">
        <v>35.104564000000003</v>
      </c>
      <c r="H9055">
        <v>-80.988640000000004</v>
      </c>
      <c r="I9055">
        <v>3.5</v>
      </c>
      <c r="J9055">
        <v>43</v>
      </c>
      <c r="K9055">
        <v>1</v>
      </c>
      <c r="L9055" t="s">
        <v>20549</v>
      </c>
    </row>
    <row r="9056" spans="1:12" x14ac:dyDescent="0.2">
      <c r="A9056" t="s">
        <v>30472</v>
      </c>
      <c r="B9056" t="s">
        <v>30473</v>
      </c>
      <c r="C9056" t="s">
        <v>30474</v>
      </c>
      <c r="D9056" t="s">
        <v>21</v>
      </c>
      <c r="E9056" t="s">
        <v>16</v>
      </c>
      <c r="F9056">
        <v>28203</v>
      </c>
      <c r="G9056">
        <v>35.221770599999999</v>
      </c>
      <c r="H9056">
        <v>-80.856870999999998</v>
      </c>
      <c r="I9056">
        <v>3</v>
      </c>
      <c r="J9056">
        <v>12</v>
      </c>
      <c r="K9056">
        <v>0</v>
      </c>
      <c r="L9056" t="s">
        <v>27666</v>
      </c>
    </row>
    <row r="9057" spans="1:12" x14ac:dyDescent="0.2">
      <c r="A9057" t="s">
        <v>30475</v>
      </c>
      <c r="B9057" t="s">
        <v>30476</v>
      </c>
      <c r="C9057" t="s">
        <v>30477</v>
      </c>
      <c r="D9057" t="s">
        <v>21</v>
      </c>
      <c r="E9057" t="s">
        <v>16</v>
      </c>
      <c r="F9057">
        <v>28204</v>
      </c>
      <c r="G9057">
        <v>35.205466999999999</v>
      </c>
      <c r="H9057">
        <v>-80.810837000000006</v>
      </c>
      <c r="I9057">
        <v>3.5</v>
      </c>
      <c r="J9057">
        <v>5</v>
      </c>
      <c r="K9057">
        <v>1</v>
      </c>
      <c r="L9057" t="s">
        <v>30478</v>
      </c>
    </row>
    <row r="9058" spans="1:12" x14ac:dyDescent="0.2">
      <c r="A9058" t="s">
        <v>30479</v>
      </c>
      <c r="B9058" t="s">
        <v>30480</v>
      </c>
      <c r="C9058" t="s">
        <v>30481</v>
      </c>
      <c r="D9058" t="s">
        <v>21</v>
      </c>
      <c r="E9058" t="s">
        <v>16</v>
      </c>
      <c r="F9058">
        <v>28207</v>
      </c>
      <c r="G9058">
        <v>35.1864682</v>
      </c>
      <c r="H9058">
        <v>-80.822013100000007</v>
      </c>
      <c r="I9058">
        <v>4.5</v>
      </c>
      <c r="J9058">
        <v>111</v>
      </c>
      <c r="K9058">
        <v>1</v>
      </c>
      <c r="L9058" t="s">
        <v>30482</v>
      </c>
    </row>
    <row r="9059" spans="1:12" x14ac:dyDescent="0.2">
      <c r="A9059" t="s">
        <v>30483</v>
      </c>
      <c r="B9059" t="s">
        <v>30484</v>
      </c>
      <c r="C9059" t="s">
        <v>30485</v>
      </c>
      <c r="D9059" t="s">
        <v>15</v>
      </c>
      <c r="E9059" t="s">
        <v>16</v>
      </c>
      <c r="F9059">
        <v>28031</v>
      </c>
      <c r="G9059">
        <v>35.458488000000003</v>
      </c>
      <c r="H9059">
        <v>-80.852181999999999</v>
      </c>
      <c r="I9059">
        <v>4</v>
      </c>
      <c r="J9059">
        <v>4</v>
      </c>
      <c r="K9059">
        <v>1</v>
      </c>
      <c r="L9059" t="s">
        <v>6284</v>
      </c>
    </row>
    <row r="9060" spans="1:12" x14ac:dyDescent="0.2">
      <c r="A9060" t="s">
        <v>30486</v>
      </c>
      <c r="B9060" t="s">
        <v>30487</v>
      </c>
      <c r="C9060" t="s">
        <v>30488</v>
      </c>
      <c r="D9060" t="s">
        <v>26</v>
      </c>
      <c r="E9060" t="s">
        <v>16</v>
      </c>
      <c r="F9060">
        <v>28078</v>
      </c>
      <c r="G9060">
        <v>35.436451099999999</v>
      </c>
      <c r="H9060">
        <v>-80.847562600000003</v>
      </c>
      <c r="I9060">
        <v>4</v>
      </c>
      <c r="J9060">
        <v>6</v>
      </c>
      <c r="K9060">
        <v>1</v>
      </c>
      <c r="L9060" t="s">
        <v>2349</v>
      </c>
    </row>
    <row r="9061" spans="1:12" x14ac:dyDescent="0.2">
      <c r="A9061" t="s">
        <v>30489</v>
      </c>
      <c r="B9061" t="s">
        <v>17119</v>
      </c>
      <c r="C9061" t="s">
        <v>12498</v>
      </c>
      <c r="D9061" t="s">
        <v>21</v>
      </c>
      <c r="E9061" t="s">
        <v>16</v>
      </c>
      <c r="F9061">
        <v>28210</v>
      </c>
      <c r="G9061">
        <v>35.128121</v>
      </c>
      <c r="H9061">
        <v>-80.874704899999998</v>
      </c>
      <c r="I9061">
        <v>2</v>
      </c>
      <c r="J9061">
        <v>4</v>
      </c>
      <c r="K9061">
        <v>1</v>
      </c>
      <c r="L9061" t="s">
        <v>709</v>
      </c>
    </row>
    <row r="9062" spans="1:12" x14ac:dyDescent="0.2">
      <c r="A9062" t="s">
        <v>30490</v>
      </c>
      <c r="B9062" t="s">
        <v>5309</v>
      </c>
      <c r="C9062" t="s">
        <v>30491</v>
      </c>
      <c r="D9062" t="s">
        <v>15</v>
      </c>
      <c r="E9062" t="s">
        <v>16</v>
      </c>
      <c r="F9062">
        <v>28031</v>
      </c>
      <c r="G9062">
        <v>35.477291000000001</v>
      </c>
      <c r="H9062">
        <v>-80.892021</v>
      </c>
      <c r="I9062">
        <v>3.5</v>
      </c>
      <c r="J9062">
        <v>3</v>
      </c>
      <c r="K9062">
        <v>1</v>
      </c>
      <c r="L9062" t="s">
        <v>4329</v>
      </c>
    </row>
    <row r="9063" spans="1:12" x14ac:dyDescent="0.2">
      <c r="A9063" t="s">
        <v>30492</v>
      </c>
      <c r="B9063" t="s">
        <v>30493</v>
      </c>
      <c r="D9063" t="s">
        <v>167</v>
      </c>
      <c r="E9063" t="s">
        <v>16</v>
      </c>
      <c r="F9063">
        <v>28075</v>
      </c>
      <c r="G9063">
        <v>35.301526899999999</v>
      </c>
      <c r="H9063">
        <v>-80.643790600000003</v>
      </c>
      <c r="I9063">
        <v>2.5</v>
      </c>
      <c r="J9063">
        <v>3</v>
      </c>
      <c r="K9063">
        <v>1</v>
      </c>
      <c r="L9063" t="s">
        <v>30494</v>
      </c>
    </row>
    <row r="9064" spans="1:12" x14ac:dyDescent="0.2">
      <c r="A9064" t="s">
        <v>30495</v>
      </c>
      <c r="B9064" t="s">
        <v>30496</v>
      </c>
      <c r="C9064" t="s">
        <v>30497</v>
      </c>
      <c r="D9064" t="s">
        <v>39</v>
      </c>
      <c r="E9064" t="s">
        <v>16</v>
      </c>
      <c r="F9064">
        <v>28027</v>
      </c>
      <c r="G9064">
        <v>35.368446400000003</v>
      </c>
      <c r="H9064">
        <v>-80.719020900000004</v>
      </c>
      <c r="I9064">
        <v>2</v>
      </c>
      <c r="J9064">
        <v>21</v>
      </c>
      <c r="K9064">
        <v>1</v>
      </c>
      <c r="L9064" t="s">
        <v>30498</v>
      </c>
    </row>
    <row r="9065" spans="1:12" x14ac:dyDescent="0.2">
      <c r="A9065" t="s">
        <v>30499</v>
      </c>
      <c r="B9065" t="s">
        <v>30500</v>
      </c>
      <c r="C9065" t="s">
        <v>9366</v>
      </c>
      <c r="D9065" t="s">
        <v>21</v>
      </c>
      <c r="E9065" t="s">
        <v>16</v>
      </c>
      <c r="F9065">
        <v>28202</v>
      </c>
      <c r="G9065">
        <v>35.228006000000001</v>
      </c>
      <c r="H9065">
        <v>-80.839033099999995</v>
      </c>
      <c r="I9065">
        <v>3.5</v>
      </c>
      <c r="J9065">
        <v>70</v>
      </c>
      <c r="K9065">
        <v>0</v>
      </c>
      <c r="L9065" t="s">
        <v>30501</v>
      </c>
    </row>
    <row r="9066" spans="1:12" x14ac:dyDescent="0.2">
      <c r="A9066" t="s">
        <v>30502</v>
      </c>
      <c r="B9066" t="s">
        <v>30503</v>
      </c>
      <c r="C9066" t="s">
        <v>30504</v>
      </c>
      <c r="D9066" t="s">
        <v>643</v>
      </c>
      <c r="E9066" t="s">
        <v>16</v>
      </c>
      <c r="F9066">
        <v>28079</v>
      </c>
      <c r="G9066">
        <v>35.052371000000001</v>
      </c>
      <c r="H9066">
        <v>-80.646131999999994</v>
      </c>
      <c r="I9066">
        <v>3.5</v>
      </c>
      <c r="J9066">
        <v>21</v>
      </c>
      <c r="K9066">
        <v>1</v>
      </c>
      <c r="L9066" t="s">
        <v>9042</v>
      </c>
    </row>
    <row r="9067" spans="1:12" x14ac:dyDescent="0.2">
      <c r="A9067" t="s">
        <v>30505</v>
      </c>
      <c r="B9067" t="s">
        <v>30506</v>
      </c>
      <c r="C9067" t="s">
        <v>30507</v>
      </c>
      <c r="D9067" t="s">
        <v>295</v>
      </c>
      <c r="E9067" t="s">
        <v>16</v>
      </c>
      <c r="F9067">
        <v>28134</v>
      </c>
      <c r="G9067">
        <v>35.081922499999997</v>
      </c>
      <c r="H9067">
        <v>-80.883869000000004</v>
      </c>
      <c r="I9067">
        <v>3.5</v>
      </c>
      <c r="J9067">
        <v>19</v>
      </c>
      <c r="K9067">
        <v>1</v>
      </c>
      <c r="L9067" t="s">
        <v>30508</v>
      </c>
    </row>
    <row r="9068" spans="1:12" x14ac:dyDescent="0.2">
      <c r="A9068" t="s">
        <v>30509</v>
      </c>
      <c r="B9068" t="s">
        <v>7824</v>
      </c>
      <c r="C9068" t="s">
        <v>30510</v>
      </c>
      <c r="D9068" t="s">
        <v>21</v>
      </c>
      <c r="E9068" t="s">
        <v>16</v>
      </c>
      <c r="F9068">
        <v>28203</v>
      </c>
      <c r="G9068">
        <v>35.200946000000002</v>
      </c>
      <c r="H9068">
        <v>-80.842701000000005</v>
      </c>
      <c r="I9068">
        <v>3.5</v>
      </c>
      <c r="J9068">
        <v>18</v>
      </c>
      <c r="K9068">
        <v>0</v>
      </c>
      <c r="L9068" t="s">
        <v>30511</v>
      </c>
    </row>
    <row r="9069" spans="1:12" x14ac:dyDescent="0.2">
      <c r="A9069" t="s">
        <v>30512</v>
      </c>
      <c r="B9069" t="s">
        <v>30513</v>
      </c>
      <c r="C9069" t="s">
        <v>30514</v>
      </c>
      <c r="D9069" t="s">
        <v>21</v>
      </c>
      <c r="E9069" t="s">
        <v>16</v>
      </c>
      <c r="F9069">
        <v>28208</v>
      </c>
      <c r="G9069">
        <v>35.238244000000002</v>
      </c>
      <c r="H9069">
        <v>-80.875777999999997</v>
      </c>
      <c r="I9069">
        <v>4</v>
      </c>
      <c r="J9069">
        <v>10</v>
      </c>
      <c r="K9069">
        <v>1</v>
      </c>
      <c r="L9069" t="s">
        <v>30515</v>
      </c>
    </row>
    <row r="9070" spans="1:12" x14ac:dyDescent="0.2">
      <c r="A9070" t="s">
        <v>30516</v>
      </c>
      <c r="B9070" t="s">
        <v>30517</v>
      </c>
      <c r="C9070" t="s">
        <v>30518</v>
      </c>
      <c r="D9070" t="s">
        <v>21</v>
      </c>
      <c r="E9070" t="s">
        <v>16</v>
      </c>
      <c r="F9070">
        <v>28212</v>
      </c>
      <c r="G9070">
        <v>35.187952000000003</v>
      </c>
      <c r="H9070">
        <v>-80.737320999999994</v>
      </c>
      <c r="I9070">
        <v>1</v>
      </c>
      <c r="J9070">
        <v>3</v>
      </c>
      <c r="K9070">
        <v>1</v>
      </c>
      <c r="L9070" t="s">
        <v>30519</v>
      </c>
    </row>
    <row r="9071" spans="1:12" x14ac:dyDescent="0.2">
      <c r="A9071" t="s">
        <v>30520</v>
      </c>
      <c r="B9071" t="s">
        <v>30521</v>
      </c>
      <c r="C9071" t="s">
        <v>30522</v>
      </c>
      <c r="D9071" t="s">
        <v>21</v>
      </c>
      <c r="E9071" t="s">
        <v>16</v>
      </c>
      <c r="F9071">
        <v>28217</v>
      </c>
      <c r="G9071">
        <v>35.175627769899997</v>
      </c>
      <c r="H9071">
        <v>-80.881520523999995</v>
      </c>
      <c r="I9071">
        <v>4.5</v>
      </c>
      <c r="J9071">
        <v>58</v>
      </c>
      <c r="K9071">
        <v>1</v>
      </c>
      <c r="L9071" t="s">
        <v>30523</v>
      </c>
    </row>
    <row r="9072" spans="1:12" x14ac:dyDescent="0.2">
      <c r="A9072" t="s">
        <v>30524</v>
      </c>
      <c r="B9072" t="s">
        <v>5256</v>
      </c>
      <c r="C9072" t="s">
        <v>30525</v>
      </c>
      <c r="D9072" t="s">
        <v>26</v>
      </c>
      <c r="E9072" t="s">
        <v>16</v>
      </c>
      <c r="F9072">
        <v>28078</v>
      </c>
      <c r="G9072">
        <v>35.408042776599999</v>
      </c>
      <c r="H9072">
        <v>-80.863092905599999</v>
      </c>
      <c r="I9072">
        <v>3.5</v>
      </c>
      <c r="J9072">
        <v>58</v>
      </c>
      <c r="K9072">
        <v>1</v>
      </c>
      <c r="L9072" t="s">
        <v>30526</v>
      </c>
    </row>
    <row r="9073" spans="1:12" x14ac:dyDescent="0.2">
      <c r="A9073" t="s">
        <v>30527</v>
      </c>
      <c r="B9073" t="s">
        <v>24849</v>
      </c>
      <c r="C9073" t="s">
        <v>30528</v>
      </c>
      <c r="D9073" t="s">
        <v>295</v>
      </c>
      <c r="E9073" t="s">
        <v>16</v>
      </c>
      <c r="F9073">
        <v>28226</v>
      </c>
      <c r="G9073">
        <v>35.089739999999999</v>
      </c>
      <c r="H9073">
        <v>-80.858407</v>
      </c>
      <c r="I9073">
        <v>3.5</v>
      </c>
      <c r="J9073">
        <v>11</v>
      </c>
      <c r="K9073">
        <v>1</v>
      </c>
      <c r="L9073" t="s">
        <v>22468</v>
      </c>
    </row>
    <row r="9074" spans="1:12" x14ac:dyDescent="0.2">
      <c r="A9074" t="s">
        <v>30529</v>
      </c>
      <c r="B9074" t="s">
        <v>30530</v>
      </c>
      <c r="C9074" t="s">
        <v>30531</v>
      </c>
      <c r="D9074" t="s">
        <v>21</v>
      </c>
      <c r="E9074" t="s">
        <v>16</v>
      </c>
      <c r="F9074">
        <v>28278</v>
      </c>
      <c r="G9074">
        <v>35.102204</v>
      </c>
      <c r="H9074">
        <v>-80.993224999999995</v>
      </c>
      <c r="I9074">
        <v>4.5</v>
      </c>
      <c r="J9074">
        <v>57</v>
      </c>
      <c r="K9074">
        <v>1</v>
      </c>
      <c r="L9074" t="s">
        <v>30532</v>
      </c>
    </row>
    <row r="9075" spans="1:12" x14ac:dyDescent="0.2">
      <c r="A9075" t="s">
        <v>30533</v>
      </c>
      <c r="B9075" t="s">
        <v>6500</v>
      </c>
      <c r="C9075" t="s">
        <v>30534</v>
      </c>
      <c r="D9075" t="s">
        <v>21</v>
      </c>
      <c r="E9075" t="s">
        <v>16</v>
      </c>
      <c r="F9075">
        <v>28209</v>
      </c>
      <c r="G9075">
        <v>35.172466</v>
      </c>
      <c r="H9075">
        <v>-80.851755999999995</v>
      </c>
      <c r="I9075">
        <v>2</v>
      </c>
      <c r="J9075">
        <v>3</v>
      </c>
      <c r="K9075">
        <v>0</v>
      </c>
      <c r="L9075" t="s">
        <v>30535</v>
      </c>
    </row>
    <row r="9076" spans="1:12" x14ac:dyDescent="0.2">
      <c r="A9076" t="s">
        <v>30536</v>
      </c>
      <c r="B9076" t="s">
        <v>30537</v>
      </c>
      <c r="C9076" t="s">
        <v>7843</v>
      </c>
      <c r="D9076" t="s">
        <v>21</v>
      </c>
      <c r="E9076" t="s">
        <v>16</v>
      </c>
      <c r="F9076">
        <v>28204</v>
      </c>
      <c r="G9076">
        <v>35.212203899999999</v>
      </c>
      <c r="H9076">
        <v>-80.829354800000004</v>
      </c>
      <c r="I9076">
        <v>2</v>
      </c>
      <c r="J9076">
        <v>9</v>
      </c>
      <c r="K9076">
        <v>1</v>
      </c>
      <c r="L9076" t="s">
        <v>30538</v>
      </c>
    </row>
    <row r="9077" spans="1:12" x14ac:dyDescent="0.2">
      <c r="A9077" t="s">
        <v>30539</v>
      </c>
      <c r="B9077" t="s">
        <v>30540</v>
      </c>
      <c r="C9077" t="s">
        <v>30541</v>
      </c>
      <c r="D9077" t="s">
        <v>21</v>
      </c>
      <c r="E9077" t="s">
        <v>16</v>
      </c>
      <c r="F9077">
        <v>28273</v>
      </c>
      <c r="G9077">
        <v>35.136178600000001</v>
      </c>
      <c r="H9077">
        <v>-80.936973600000002</v>
      </c>
      <c r="I9077">
        <v>2.5</v>
      </c>
      <c r="J9077">
        <v>15</v>
      </c>
      <c r="K9077">
        <v>1</v>
      </c>
      <c r="L9077" t="s">
        <v>30542</v>
      </c>
    </row>
    <row r="9078" spans="1:12" x14ac:dyDescent="0.2">
      <c r="A9078" t="s">
        <v>30543</v>
      </c>
      <c r="B9078" t="s">
        <v>30544</v>
      </c>
      <c r="C9078" t="s">
        <v>30545</v>
      </c>
      <c r="D9078" t="s">
        <v>21</v>
      </c>
      <c r="E9078" t="s">
        <v>16</v>
      </c>
      <c r="F9078">
        <v>28226</v>
      </c>
      <c r="G9078">
        <v>35.076530300000002</v>
      </c>
      <c r="H9078">
        <v>-80.841040300000003</v>
      </c>
      <c r="I9078">
        <v>5</v>
      </c>
      <c r="J9078">
        <v>19</v>
      </c>
      <c r="K9078">
        <v>1</v>
      </c>
      <c r="L9078" t="s">
        <v>28675</v>
      </c>
    </row>
    <row r="9079" spans="1:12" x14ac:dyDescent="0.2">
      <c r="A9079" t="s">
        <v>30546</v>
      </c>
      <c r="B9079" t="s">
        <v>30547</v>
      </c>
      <c r="C9079" t="s">
        <v>30548</v>
      </c>
      <c r="D9079" t="s">
        <v>21</v>
      </c>
      <c r="E9079" t="s">
        <v>16</v>
      </c>
      <c r="F9079">
        <v>28216</v>
      </c>
      <c r="G9079">
        <v>35.264448100000003</v>
      </c>
      <c r="H9079">
        <v>-80.855898100000005</v>
      </c>
      <c r="I9079">
        <v>3.5</v>
      </c>
      <c r="J9079">
        <v>8</v>
      </c>
      <c r="K9079">
        <v>1</v>
      </c>
      <c r="L9079" t="s">
        <v>264</v>
      </c>
    </row>
    <row r="9080" spans="1:12" x14ac:dyDescent="0.2">
      <c r="A9080" t="s">
        <v>30549</v>
      </c>
      <c r="B9080" t="s">
        <v>21533</v>
      </c>
      <c r="C9080" t="s">
        <v>30550</v>
      </c>
      <c r="D9080" t="s">
        <v>21</v>
      </c>
      <c r="E9080" t="s">
        <v>16</v>
      </c>
      <c r="F9080">
        <v>28214</v>
      </c>
      <c r="G9080">
        <v>35.336097700000003</v>
      </c>
      <c r="H9080">
        <v>-80.962281899999994</v>
      </c>
      <c r="I9080">
        <v>2</v>
      </c>
      <c r="J9080">
        <v>4</v>
      </c>
      <c r="K9080">
        <v>1</v>
      </c>
      <c r="L9080" t="s">
        <v>30551</v>
      </c>
    </row>
    <row r="9081" spans="1:12" x14ac:dyDescent="0.2">
      <c r="A9081" t="s">
        <v>30552</v>
      </c>
      <c r="B9081" t="s">
        <v>30553</v>
      </c>
      <c r="C9081" t="s">
        <v>30554</v>
      </c>
      <c r="D9081" t="s">
        <v>15</v>
      </c>
      <c r="E9081" t="s">
        <v>16</v>
      </c>
      <c r="F9081">
        <v>28031</v>
      </c>
      <c r="G9081">
        <v>35.472020834299997</v>
      </c>
      <c r="H9081">
        <v>-80.873724818200003</v>
      </c>
      <c r="I9081">
        <v>1.5</v>
      </c>
      <c r="J9081">
        <v>9</v>
      </c>
      <c r="K9081">
        <v>1</v>
      </c>
      <c r="L9081" t="s">
        <v>30555</v>
      </c>
    </row>
    <row r="9082" spans="1:12" x14ac:dyDescent="0.2">
      <c r="A9082" t="s">
        <v>30556</v>
      </c>
      <c r="B9082" t="s">
        <v>30557</v>
      </c>
      <c r="C9082" t="s">
        <v>30558</v>
      </c>
      <c r="D9082" t="s">
        <v>21</v>
      </c>
      <c r="E9082" t="s">
        <v>16</v>
      </c>
      <c r="F9082">
        <v>28273</v>
      </c>
      <c r="G9082">
        <v>35.116776000000002</v>
      </c>
      <c r="H9082">
        <v>-80.959535000000002</v>
      </c>
      <c r="I9082">
        <v>4.5</v>
      </c>
      <c r="J9082">
        <v>8</v>
      </c>
      <c r="K9082">
        <v>1</v>
      </c>
      <c r="L9082" t="s">
        <v>30559</v>
      </c>
    </row>
    <row r="9083" spans="1:12" x14ac:dyDescent="0.2">
      <c r="A9083" t="s">
        <v>30560</v>
      </c>
      <c r="B9083" t="s">
        <v>30561</v>
      </c>
      <c r="C9083" t="s">
        <v>30562</v>
      </c>
      <c r="D9083" t="s">
        <v>21</v>
      </c>
      <c r="E9083" t="s">
        <v>16</v>
      </c>
      <c r="F9083">
        <v>28212</v>
      </c>
      <c r="G9083">
        <v>35.202460565000003</v>
      </c>
      <c r="H9083">
        <v>-80.726549959400003</v>
      </c>
      <c r="I9083">
        <v>5</v>
      </c>
      <c r="J9083">
        <v>3</v>
      </c>
      <c r="K9083">
        <v>1</v>
      </c>
      <c r="L9083" t="s">
        <v>30563</v>
      </c>
    </row>
    <row r="9084" spans="1:12" x14ac:dyDescent="0.2">
      <c r="A9084" t="s">
        <v>30564</v>
      </c>
      <c r="B9084" t="s">
        <v>3088</v>
      </c>
      <c r="C9084" t="s">
        <v>3636</v>
      </c>
      <c r="D9084" t="s">
        <v>21</v>
      </c>
      <c r="E9084" t="s">
        <v>16</v>
      </c>
      <c r="F9084">
        <v>28204</v>
      </c>
      <c r="G9084">
        <v>35.225089664999999</v>
      </c>
      <c r="H9084">
        <v>-80.842099562300007</v>
      </c>
      <c r="I9084">
        <v>3</v>
      </c>
      <c r="J9084">
        <v>41</v>
      </c>
      <c r="K9084">
        <v>0</v>
      </c>
      <c r="L9084" t="s">
        <v>30565</v>
      </c>
    </row>
    <row r="9085" spans="1:12" x14ac:dyDescent="0.2">
      <c r="A9085" t="s">
        <v>30566</v>
      </c>
      <c r="B9085" t="s">
        <v>15222</v>
      </c>
      <c r="C9085" t="s">
        <v>30567</v>
      </c>
      <c r="D9085" t="s">
        <v>21</v>
      </c>
      <c r="E9085" t="s">
        <v>16</v>
      </c>
      <c r="F9085">
        <v>28226</v>
      </c>
      <c r="G9085">
        <v>35.088037999999997</v>
      </c>
      <c r="H9085">
        <v>-80.860588000000007</v>
      </c>
      <c r="I9085">
        <v>3.5</v>
      </c>
      <c r="J9085">
        <v>24</v>
      </c>
      <c r="K9085">
        <v>1</v>
      </c>
      <c r="L9085" t="s">
        <v>14717</v>
      </c>
    </row>
    <row r="9086" spans="1:12" x14ac:dyDescent="0.2">
      <c r="A9086" t="s">
        <v>30568</v>
      </c>
      <c r="B9086" t="s">
        <v>2330</v>
      </c>
      <c r="C9086" t="s">
        <v>3636</v>
      </c>
      <c r="D9086" t="s">
        <v>21</v>
      </c>
      <c r="E9086" t="s">
        <v>16</v>
      </c>
      <c r="F9086">
        <v>28202</v>
      </c>
      <c r="G9086">
        <v>35.2253457204</v>
      </c>
      <c r="H9086">
        <v>-80.842492950799993</v>
      </c>
      <c r="I9086">
        <v>3.5</v>
      </c>
      <c r="J9086">
        <v>21</v>
      </c>
      <c r="K9086">
        <v>1</v>
      </c>
      <c r="L9086" t="s">
        <v>29175</v>
      </c>
    </row>
    <row r="9087" spans="1:12" x14ac:dyDescent="0.2">
      <c r="A9087" t="s">
        <v>30569</v>
      </c>
      <c r="B9087" t="s">
        <v>30570</v>
      </c>
      <c r="C9087" t="s">
        <v>30571</v>
      </c>
      <c r="D9087" t="s">
        <v>21</v>
      </c>
      <c r="E9087" t="s">
        <v>16</v>
      </c>
      <c r="F9087">
        <v>28205</v>
      </c>
      <c r="G9087">
        <v>35.198814499999997</v>
      </c>
      <c r="H9087">
        <v>-80.794063899999998</v>
      </c>
      <c r="I9087">
        <v>3.5</v>
      </c>
      <c r="J9087">
        <v>3</v>
      </c>
      <c r="K9087">
        <v>1</v>
      </c>
      <c r="L9087" t="s">
        <v>192</v>
      </c>
    </row>
    <row r="9088" spans="1:12" x14ac:dyDescent="0.2">
      <c r="A9088" t="s">
        <v>30572</v>
      </c>
      <c r="B9088" t="s">
        <v>30573</v>
      </c>
      <c r="C9088" t="s">
        <v>30574</v>
      </c>
      <c r="D9088" t="s">
        <v>21</v>
      </c>
      <c r="E9088" t="s">
        <v>16</v>
      </c>
      <c r="F9088">
        <v>28213</v>
      </c>
      <c r="G9088">
        <v>35.257341799999999</v>
      </c>
      <c r="H9088">
        <v>-80.781665399999994</v>
      </c>
      <c r="I9088">
        <v>4</v>
      </c>
      <c r="J9088">
        <v>5</v>
      </c>
      <c r="K9088">
        <v>1</v>
      </c>
      <c r="L9088" t="s">
        <v>1296</v>
      </c>
    </row>
    <row r="9089" spans="1:12" x14ac:dyDescent="0.2">
      <c r="A9089" t="s">
        <v>30575</v>
      </c>
      <c r="B9089" t="s">
        <v>30576</v>
      </c>
      <c r="C9089" t="s">
        <v>30577</v>
      </c>
      <c r="D9089" t="s">
        <v>21</v>
      </c>
      <c r="E9089" t="s">
        <v>16</v>
      </c>
      <c r="F9089">
        <v>28203</v>
      </c>
      <c r="G9089">
        <v>35.210162097800001</v>
      </c>
      <c r="H9089">
        <v>-80.855043886499999</v>
      </c>
      <c r="I9089">
        <v>4.5</v>
      </c>
      <c r="J9089">
        <v>55</v>
      </c>
      <c r="K9089">
        <v>1</v>
      </c>
      <c r="L9089" t="s">
        <v>30578</v>
      </c>
    </row>
    <row r="9090" spans="1:12" x14ac:dyDescent="0.2">
      <c r="A9090" t="s">
        <v>30579</v>
      </c>
      <c r="B9090" t="s">
        <v>637</v>
      </c>
      <c r="C9090" t="s">
        <v>30580</v>
      </c>
      <c r="D9090" t="s">
        <v>21</v>
      </c>
      <c r="E9090" t="s">
        <v>16</v>
      </c>
      <c r="F9090">
        <v>28202</v>
      </c>
      <c r="G9090">
        <v>35.226484800000001</v>
      </c>
      <c r="H9090">
        <v>-80.842706399999997</v>
      </c>
      <c r="I9090">
        <v>3.5</v>
      </c>
      <c r="J9090">
        <v>35</v>
      </c>
      <c r="K9090">
        <v>1</v>
      </c>
      <c r="L9090" t="s">
        <v>30581</v>
      </c>
    </row>
    <row r="9091" spans="1:12" x14ac:dyDescent="0.2">
      <c r="A9091" t="s">
        <v>30582</v>
      </c>
      <c r="B9091" t="s">
        <v>2239</v>
      </c>
      <c r="C9091" t="s">
        <v>30583</v>
      </c>
      <c r="D9091" t="s">
        <v>21</v>
      </c>
      <c r="E9091" t="s">
        <v>16</v>
      </c>
      <c r="F9091">
        <v>28262</v>
      </c>
      <c r="G9091">
        <v>35.334761</v>
      </c>
      <c r="H9091">
        <v>-80.715023000000002</v>
      </c>
      <c r="I9091">
        <v>3</v>
      </c>
      <c r="J9091">
        <v>6</v>
      </c>
      <c r="K9091">
        <v>1</v>
      </c>
      <c r="L9091" t="s">
        <v>15106</v>
      </c>
    </row>
    <row r="9092" spans="1:12" x14ac:dyDescent="0.2">
      <c r="A9092" t="s">
        <v>30584</v>
      </c>
      <c r="B9092" t="s">
        <v>6794</v>
      </c>
      <c r="C9092" t="s">
        <v>30585</v>
      </c>
      <c r="D9092" t="s">
        <v>21</v>
      </c>
      <c r="E9092" t="s">
        <v>16</v>
      </c>
      <c r="F9092">
        <v>28262</v>
      </c>
      <c r="G9092">
        <v>35.304169999999999</v>
      </c>
      <c r="H9092">
        <v>-80.750169999999997</v>
      </c>
      <c r="I9092">
        <v>2.5</v>
      </c>
      <c r="J9092">
        <v>65</v>
      </c>
      <c r="K9092">
        <v>1</v>
      </c>
      <c r="L9092" t="s">
        <v>30586</v>
      </c>
    </row>
    <row r="9093" spans="1:12" x14ac:dyDescent="0.2">
      <c r="A9093" t="s">
        <v>30587</v>
      </c>
      <c r="B9093" t="s">
        <v>30588</v>
      </c>
      <c r="C9093" t="s">
        <v>30589</v>
      </c>
      <c r="D9093" t="s">
        <v>21</v>
      </c>
      <c r="E9093" t="s">
        <v>16</v>
      </c>
      <c r="F9093">
        <v>28203</v>
      </c>
      <c r="G9093">
        <v>35.207066900000001</v>
      </c>
      <c r="H9093">
        <v>-80.852157899999995</v>
      </c>
      <c r="I9093">
        <v>4.5</v>
      </c>
      <c r="J9093">
        <v>7</v>
      </c>
      <c r="K9093">
        <v>1</v>
      </c>
      <c r="L9093" t="s">
        <v>30590</v>
      </c>
    </row>
    <row r="9094" spans="1:12" x14ac:dyDescent="0.2">
      <c r="A9094" t="s">
        <v>30591</v>
      </c>
      <c r="B9094" t="s">
        <v>30592</v>
      </c>
      <c r="C9094" t="s">
        <v>30593</v>
      </c>
      <c r="D9094" t="s">
        <v>21</v>
      </c>
      <c r="E9094" t="s">
        <v>16</v>
      </c>
      <c r="F9094">
        <v>28210</v>
      </c>
      <c r="G9094">
        <v>35.145938694999998</v>
      </c>
      <c r="H9094">
        <v>-80.830062057399999</v>
      </c>
      <c r="I9094">
        <v>4.5</v>
      </c>
      <c r="J9094">
        <v>335</v>
      </c>
      <c r="K9094">
        <v>1</v>
      </c>
      <c r="L9094" t="s">
        <v>24865</v>
      </c>
    </row>
    <row r="9095" spans="1:12" x14ac:dyDescent="0.2">
      <c r="A9095" t="s">
        <v>30594</v>
      </c>
      <c r="B9095" t="s">
        <v>30595</v>
      </c>
      <c r="C9095" t="s">
        <v>1702</v>
      </c>
      <c r="D9095" t="s">
        <v>21</v>
      </c>
      <c r="E9095" t="s">
        <v>16</v>
      </c>
      <c r="F9095">
        <v>28203</v>
      </c>
      <c r="G9095">
        <v>35.214334999999998</v>
      </c>
      <c r="H9095">
        <v>-80.855322999999999</v>
      </c>
      <c r="I9095">
        <v>3</v>
      </c>
      <c r="J9095">
        <v>3</v>
      </c>
      <c r="K9095">
        <v>0</v>
      </c>
      <c r="L9095" t="s">
        <v>2735</v>
      </c>
    </row>
    <row r="9096" spans="1:12" x14ac:dyDescent="0.2">
      <c r="A9096" t="s">
        <v>30596</v>
      </c>
      <c r="B9096" t="s">
        <v>446</v>
      </c>
      <c r="C9096" t="s">
        <v>805</v>
      </c>
      <c r="D9096" t="s">
        <v>21</v>
      </c>
      <c r="E9096" t="s">
        <v>16</v>
      </c>
      <c r="F9096">
        <v>28208</v>
      </c>
      <c r="G9096">
        <v>35.220525000000002</v>
      </c>
      <c r="H9096">
        <v>-80.943657999999999</v>
      </c>
      <c r="I9096">
        <v>1</v>
      </c>
      <c r="J9096">
        <v>3</v>
      </c>
      <c r="K9096">
        <v>1</v>
      </c>
      <c r="L9096" t="s">
        <v>1997</v>
      </c>
    </row>
    <row r="9097" spans="1:12" x14ac:dyDescent="0.2">
      <c r="A9097" t="s">
        <v>30597</v>
      </c>
      <c r="B9097" t="s">
        <v>30598</v>
      </c>
      <c r="C9097" t="s">
        <v>199</v>
      </c>
      <c r="D9097" t="s">
        <v>21</v>
      </c>
      <c r="E9097" t="s">
        <v>16</v>
      </c>
      <c r="F9097">
        <v>28273</v>
      </c>
      <c r="G9097">
        <v>35.1281064</v>
      </c>
      <c r="H9097">
        <v>-80.9423697</v>
      </c>
      <c r="I9097">
        <v>3.5</v>
      </c>
      <c r="J9097">
        <v>14</v>
      </c>
      <c r="K9097">
        <v>0</v>
      </c>
      <c r="L9097" t="s">
        <v>30599</v>
      </c>
    </row>
    <row r="9098" spans="1:12" x14ac:dyDescent="0.2">
      <c r="A9098" t="s">
        <v>30600</v>
      </c>
      <c r="B9098" t="s">
        <v>30601</v>
      </c>
      <c r="C9098" t="s">
        <v>30602</v>
      </c>
      <c r="D9098" t="s">
        <v>26</v>
      </c>
      <c r="E9098" t="s">
        <v>16</v>
      </c>
      <c r="F9098">
        <v>28078</v>
      </c>
      <c r="G9098">
        <v>35.385337</v>
      </c>
      <c r="H9098">
        <v>-80.846829999999997</v>
      </c>
      <c r="I9098">
        <v>5</v>
      </c>
      <c r="J9098">
        <v>5</v>
      </c>
      <c r="K9098">
        <v>1</v>
      </c>
      <c r="L9098" t="s">
        <v>30603</v>
      </c>
    </row>
    <row r="9099" spans="1:12" x14ac:dyDescent="0.2">
      <c r="A9099" t="s">
        <v>30604</v>
      </c>
      <c r="B9099" t="s">
        <v>30605</v>
      </c>
      <c r="C9099" t="s">
        <v>30606</v>
      </c>
      <c r="D9099" t="s">
        <v>26</v>
      </c>
      <c r="E9099" t="s">
        <v>16</v>
      </c>
      <c r="F9099">
        <v>28078</v>
      </c>
      <c r="G9099">
        <v>35.356965000000002</v>
      </c>
      <c r="H9099">
        <v>-80.867647000000005</v>
      </c>
      <c r="I9099">
        <v>1.5</v>
      </c>
      <c r="J9099">
        <v>3</v>
      </c>
      <c r="K9099">
        <v>1</v>
      </c>
      <c r="L9099" t="s">
        <v>30607</v>
      </c>
    </row>
    <row r="9100" spans="1:12" x14ac:dyDescent="0.2">
      <c r="A9100" t="s">
        <v>30608</v>
      </c>
      <c r="B9100" t="s">
        <v>30609</v>
      </c>
      <c r="C9100" t="s">
        <v>30610</v>
      </c>
      <c r="D9100" t="s">
        <v>21</v>
      </c>
      <c r="E9100" t="s">
        <v>16</v>
      </c>
      <c r="F9100">
        <v>28227</v>
      </c>
      <c r="G9100">
        <v>35.144348000000001</v>
      </c>
      <c r="H9100">
        <v>-80.733290999999994</v>
      </c>
      <c r="I9100">
        <v>2.5</v>
      </c>
      <c r="J9100">
        <v>3</v>
      </c>
      <c r="K9100">
        <v>0</v>
      </c>
      <c r="L9100" t="s">
        <v>4985</v>
      </c>
    </row>
    <row r="9101" spans="1:12" x14ac:dyDescent="0.2">
      <c r="A9101" t="s">
        <v>30611</v>
      </c>
      <c r="B9101" t="s">
        <v>314</v>
      </c>
      <c r="C9101" t="s">
        <v>30612</v>
      </c>
      <c r="D9101" t="s">
        <v>601</v>
      </c>
      <c r="E9101" t="s">
        <v>16</v>
      </c>
      <c r="F9101">
        <v>28081</v>
      </c>
      <c r="G9101">
        <v>35.497812000000003</v>
      </c>
      <c r="H9101">
        <v>-80.628590000000003</v>
      </c>
      <c r="I9101">
        <v>3</v>
      </c>
      <c r="J9101">
        <v>3</v>
      </c>
      <c r="K9101">
        <v>1</v>
      </c>
      <c r="L9101" t="s">
        <v>30613</v>
      </c>
    </row>
    <row r="9102" spans="1:12" x14ac:dyDescent="0.2">
      <c r="A9102" t="s">
        <v>30614</v>
      </c>
      <c r="B9102" t="s">
        <v>12121</v>
      </c>
      <c r="C9102" t="s">
        <v>30615</v>
      </c>
      <c r="D9102" t="s">
        <v>295</v>
      </c>
      <c r="E9102" t="s">
        <v>16</v>
      </c>
      <c r="F9102">
        <v>28134</v>
      </c>
      <c r="G9102">
        <v>35.084896999999998</v>
      </c>
      <c r="H9102">
        <v>-80.887685000000005</v>
      </c>
      <c r="I9102">
        <v>4</v>
      </c>
      <c r="J9102">
        <v>3</v>
      </c>
      <c r="K9102">
        <v>0</v>
      </c>
      <c r="L9102" t="s">
        <v>1056</v>
      </c>
    </row>
    <row r="9103" spans="1:12" x14ac:dyDescent="0.2">
      <c r="A9103" t="s">
        <v>30616</v>
      </c>
      <c r="B9103" t="s">
        <v>5533</v>
      </c>
      <c r="C9103" t="s">
        <v>30617</v>
      </c>
      <c r="D9103" t="s">
        <v>21</v>
      </c>
      <c r="E9103" t="s">
        <v>16</v>
      </c>
      <c r="F9103">
        <v>28277</v>
      </c>
      <c r="G9103">
        <v>35.097406999999997</v>
      </c>
      <c r="H9103">
        <v>-80.778802999999996</v>
      </c>
      <c r="I9103">
        <v>3</v>
      </c>
      <c r="J9103">
        <v>19</v>
      </c>
      <c r="K9103">
        <v>1</v>
      </c>
      <c r="L9103" t="s">
        <v>30618</v>
      </c>
    </row>
    <row r="9104" spans="1:12" x14ac:dyDescent="0.2">
      <c r="A9104" t="s">
        <v>30619</v>
      </c>
      <c r="B9104" t="s">
        <v>30620</v>
      </c>
      <c r="C9104" t="s">
        <v>30621</v>
      </c>
      <c r="D9104" t="s">
        <v>21</v>
      </c>
      <c r="E9104" t="s">
        <v>16</v>
      </c>
      <c r="F9104">
        <v>28202</v>
      </c>
      <c r="G9104">
        <v>35.227350999999999</v>
      </c>
      <c r="H9104">
        <v>-80.842153999999994</v>
      </c>
      <c r="I9104">
        <v>3.5</v>
      </c>
      <c r="J9104">
        <v>11</v>
      </c>
      <c r="K9104">
        <v>1</v>
      </c>
      <c r="L9104" t="s">
        <v>2406</v>
      </c>
    </row>
    <row r="9105" spans="1:12" x14ac:dyDescent="0.2">
      <c r="A9105" t="s">
        <v>30622</v>
      </c>
      <c r="B9105" t="s">
        <v>30623</v>
      </c>
      <c r="C9105" t="s">
        <v>30624</v>
      </c>
      <c r="D9105" t="s">
        <v>39</v>
      </c>
      <c r="E9105" t="s">
        <v>16</v>
      </c>
      <c r="F9105">
        <v>28027</v>
      </c>
      <c r="G9105">
        <v>35.410316399999999</v>
      </c>
      <c r="H9105">
        <v>-80.612168699999998</v>
      </c>
      <c r="I9105">
        <v>5</v>
      </c>
      <c r="J9105">
        <v>3</v>
      </c>
      <c r="K9105">
        <v>1</v>
      </c>
      <c r="L9105" t="s">
        <v>30625</v>
      </c>
    </row>
    <row r="9106" spans="1:12" x14ac:dyDescent="0.2">
      <c r="A9106" t="s">
        <v>30626</v>
      </c>
      <c r="B9106" t="s">
        <v>30627</v>
      </c>
      <c r="C9106" t="s">
        <v>30628</v>
      </c>
      <c r="D9106" t="s">
        <v>21</v>
      </c>
      <c r="E9106" t="s">
        <v>16</v>
      </c>
      <c r="F9106">
        <v>28226</v>
      </c>
      <c r="G9106">
        <v>35.0894531</v>
      </c>
      <c r="H9106">
        <v>-80.861086700000001</v>
      </c>
      <c r="I9106">
        <v>5</v>
      </c>
      <c r="J9106">
        <v>11</v>
      </c>
      <c r="K9106">
        <v>1</v>
      </c>
      <c r="L9106" t="s">
        <v>30629</v>
      </c>
    </row>
    <row r="9107" spans="1:12" x14ac:dyDescent="0.2">
      <c r="A9107" t="s">
        <v>30630</v>
      </c>
      <c r="B9107" t="s">
        <v>30631</v>
      </c>
      <c r="C9107" t="s">
        <v>30632</v>
      </c>
      <c r="D9107" t="s">
        <v>21</v>
      </c>
      <c r="E9107" t="s">
        <v>16</v>
      </c>
      <c r="F9107">
        <v>28217</v>
      </c>
      <c r="G9107">
        <v>35.1958488</v>
      </c>
      <c r="H9107">
        <v>-80.879438399999998</v>
      </c>
      <c r="I9107">
        <v>1.5</v>
      </c>
      <c r="J9107">
        <v>3</v>
      </c>
      <c r="K9107">
        <v>1</v>
      </c>
      <c r="L9107" t="s">
        <v>1464</v>
      </c>
    </row>
    <row r="9108" spans="1:12" x14ac:dyDescent="0.2">
      <c r="A9108" t="s">
        <v>30633</v>
      </c>
      <c r="B9108" t="s">
        <v>30634</v>
      </c>
      <c r="C9108" t="s">
        <v>30635</v>
      </c>
      <c r="D9108" t="s">
        <v>21</v>
      </c>
      <c r="E9108" t="s">
        <v>16</v>
      </c>
      <c r="F9108">
        <v>28277</v>
      </c>
      <c r="G9108">
        <v>35.051258900000001</v>
      </c>
      <c r="H9108">
        <v>-80.767598500000005</v>
      </c>
      <c r="I9108">
        <v>3</v>
      </c>
      <c r="J9108">
        <v>186</v>
      </c>
      <c r="K9108">
        <v>1</v>
      </c>
      <c r="L9108" t="s">
        <v>30636</v>
      </c>
    </row>
    <row r="9109" spans="1:12" x14ac:dyDescent="0.2">
      <c r="A9109" t="s">
        <v>30637</v>
      </c>
      <c r="B9109" t="s">
        <v>30638</v>
      </c>
      <c r="C9109" t="s">
        <v>30639</v>
      </c>
      <c r="D9109" t="s">
        <v>21</v>
      </c>
      <c r="E9109" t="s">
        <v>16</v>
      </c>
      <c r="F9109">
        <v>28208</v>
      </c>
      <c r="G9109">
        <v>35.2392427825</v>
      </c>
      <c r="H9109">
        <v>-80.884275287400001</v>
      </c>
      <c r="I9109">
        <v>4</v>
      </c>
      <c r="J9109">
        <v>33</v>
      </c>
      <c r="K9109">
        <v>1</v>
      </c>
      <c r="L9109" t="s">
        <v>30640</v>
      </c>
    </row>
    <row r="9110" spans="1:12" x14ac:dyDescent="0.2">
      <c r="A9110" t="s">
        <v>30641</v>
      </c>
      <c r="B9110" t="s">
        <v>229</v>
      </c>
      <c r="C9110" t="s">
        <v>30642</v>
      </c>
      <c r="D9110" t="s">
        <v>39</v>
      </c>
      <c r="E9110" t="s">
        <v>16</v>
      </c>
      <c r="F9110">
        <v>28027</v>
      </c>
      <c r="G9110">
        <v>35.370613761900003</v>
      </c>
      <c r="H9110">
        <v>-80.722554201400001</v>
      </c>
      <c r="I9110">
        <v>2</v>
      </c>
      <c r="J9110">
        <v>28</v>
      </c>
      <c r="K9110">
        <v>1</v>
      </c>
      <c r="L9110" t="s">
        <v>21512</v>
      </c>
    </row>
    <row r="9111" spans="1:12" x14ac:dyDescent="0.2">
      <c r="A9111" t="s">
        <v>30643</v>
      </c>
      <c r="B9111" t="s">
        <v>30644</v>
      </c>
      <c r="C9111" t="s">
        <v>30645</v>
      </c>
      <c r="D9111" t="s">
        <v>21</v>
      </c>
      <c r="E9111" t="s">
        <v>16</v>
      </c>
      <c r="F9111">
        <v>28211</v>
      </c>
      <c r="G9111">
        <v>35.178403769299997</v>
      </c>
      <c r="H9111">
        <v>-80.789410000000004</v>
      </c>
      <c r="I9111">
        <v>1.5</v>
      </c>
      <c r="J9111">
        <v>3</v>
      </c>
      <c r="K9111">
        <v>0</v>
      </c>
      <c r="L9111" t="s">
        <v>256</v>
      </c>
    </row>
    <row r="9112" spans="1:12" x14ac:dyDescent="0.2">
      <c r="A9112" t="s">
        <v>30646</v>
      </c>
      <c r="B9112" t="s">
        <v>30647</v>
      </c>
      <c r="C9112" t="s">
        <v>30648</v>
      </c>
      <c r="D9112" t="s">
        <v>21</v>
      </c>
      <c r="E9112" t="s">
        <v>16</v>
      </c>
      <c r="F9112">
        <v>28277</v>
      </c>
      <c r="G9112">
        <v>35.090057999999999</v>
      </c>
      <c r="H9112">
        <v>-80.774195000000006</v>
      </c>
      <c r="I9112">
        <v>3.5</v>
      </c>
      <c r="J9112">
        <v>3</v>
      </c>
      <c r="K9112">
        <v>1</v>
      </c>
      <c r="L9112" t="s">
        <v>30649</v>
      </c>
    </row>
    <row r="9113" spans="1:12" x14ac:dyDescent="0.2">
      <c r="A9113" t="s">
        <v>30650</v>
      </c>
      <c r="B9113" t="s">
        <v>30651</v>
      </c>
      <c r="C9113" t="s">
        <v>30652</v>
      </c>
      <c r="D9113" t="s">
        <v>135</v>
      </c>
      <c r="E9113" t="s">
        <v>16</v>
      </c>
      <c r="F9113">
        <v>28105</v>
      </c>
      <c r="G9113">
        <v>35.1382596706</v>
      </c>
      <c r="H9113">
        <v>-80.683489537400007</v>
      </c>
      <c r="I9113">
        <v>2.5</v>
      </c>
      <c r="J9113">
        <v>32</v>
      </c>
      <c r="K9113">
        <v>1</v>
      </c>
      <c r="L9113" t="s">
        <v>30653</v>
      </c>
    </row>
    <row r="9114" spans="1:12" x14ac:dyDescent="0.2">
      <c r="A9114" t="s">
        <v>30654</v>
      </c>
      <c r="B9114" t="s">
        <v>30655</v>
      </c>
      <c r="C9114" t="s">
        <v>16283</v>
      </c>
      <c r="D9114" t="s">
        <v>21</v>
      </c>
      <c r="E9114" t="s">
        <v>16</v>
      </c>
      <c r="F9114">
        <v>28277</v>
      </c>
      <c r="G9114">
        <v>35.036546199999997</v>
      </c>
      <c r="H9114">
        <v>-80.806834100000003</v>
      </c>
      <c r="I9114">
        <v>2</v>
      </c>
      <c r="J9114">
        <v>8</v>
      </c>
      <c r="K9114">
        <v>1</v>
      </c>
      <c r="L9114" t="s">
        <v>63</v>
      </c>
    </row>
    <row r="9115" spans="1:12" x14ac:dyDescent="0.2">
      <c r="A9115" t="s">
        <v>30656</v>
      </c>
      <c r="B9115" t="s">
        <v>30657</v>
      </c>
      <c r="C9115" t="s">
        <v>30658</v>
      </c>
      <c r="D9115" t="s">
        <v>21</v>
      </c>
      <c r="E9115" t="s">
        <v>16</v>
      </c>
      <c r="F9115">
        <v>28202</v>
      </c>
      <c r="G9115">
        <v>35.233529900000001</v>
      </c>
      <c r="H9115">
        <v>-80.848893099999998</v>
      </c>
      <c r="I9115">
        <v>3.5</v>
      </c>
      <c r="J9115">
        <v>79</v>
      </c>
      <c r="K9115">
        <v>1</v>
      </c>
      <c r="L9115" t="s">
        <v>30659</v>
      </c>
    </row>
    <row r="9116" spans="1:12" x14ac:dyDescent="0.2">
      <c r="A9116" t="s">
        <v>30660</v>
      </c>
      <c r="B9116" t="s">
        <v>2330</v>
      </c>
      <c r="C9116" t="s">
        <v>11285</v>
      </c>
      <c r="D9116" t="s">
        <v>26</v>
      </c>
      <c r="E9116" t="s">
        <v>16</v>
      </c>
      <c r="F9116">
        <v>28078</v>
      </c>
      <c r="G9116">
        <v>35.442787466600002</v>
      </c>
      <c r="H9116">
        <v>-80.857366271299995</v>
      </c>
      <c r="I9116">
        <v>3</v>
      </c>
      <c r="J9116">
        <v>17</v>
      </c>
      <c r="K9116">
        <v>1</v>
      </c>
      <c r="L9116" t="s">
        <v>30661</v>
      </c>
    </row>
    <row r="9117" spans="1:12" x14ac:dyDescent="0.2">
      <c r="A9117" t="s">
        <v>30662</v>
      </c>
      <c r="B9117" t="s">
        <v>30663</v>
      </c>
      <c r="C9117" t="s">
        <v>30664</v>
      </c>
      <c r="D9117" t="s">
        <v>21</v>
      </c>
      <c r="E9117" t="s">
        <v>16</v>
      </c>
      <c r="F9117">
        <v>28208</v>
      </c>
      <c r="G9117">
        <v>35.224724302200002</v>
      </c>
      <c r="H9117">
        <v>-80.890394076700005</v>
      </c>
      <c r="I9117">
        <v>3</v>
      </c>
      <c r="J9117">
        <v>5</v>
      </c>
      <c r="K9117">
        <v>1</v>
      </c>
      <c r="L9117" t="s">
        <v>3926</v>
      </c>
    </row>
    <row r="9118" spans="1:12" x14ac:dyDescent="0.2">
      <c r="A9118" t="s">
        <v>30665</v>
      </c>
      <c r="B9118" t="s">
        <v>24630</v>
      </c>
      <c r="C9118" t="s">
        <v>30666</v>
      </c>
      <c r="D9118" t="s">
        <v>39</v>
      </c>
      <c r="E9118" t="s">
        <v>16</v>
      </c>
      <c r="F9118">
        <v>28027</v>
      </c>
      <c r="G9118">
        <v>35.419034000000003</v>
      </c>
      <c r="H9118">
        <v>-80.742997000000003</v>
      </c>
      <c r="I9118">
        <v>3</v>
      </c>
      <c r="J9118">
        <v>72</v>
      </c>
      <c r="K9118">
        <v>1</v>
      </c>
      <c r="L9118" t="s">
        <v>30667</v>
      </c>
    </row>
    <row r="9119" spans="1:12" x14ac:dyDescent="0.2">
      <c r="A9119" t="s">
        <v>30668</v>
      </c>
      <c r="B9119" t="s">
        <v>2525</v>
      </c>
      <c r="C9119" t="s">
        <v>30669</v>
      </c>
      <c r="D9119" t="s">
        <v>21</v>
      </c>
      <c r="E9119" t="s">
        <v>16</v>
      </c>
      <c r="F9119">
        <v>28209</v>
      </c>
      <c r="G9119">
        <v>35.185533556700001</v>
      </c>
      <c r="H9119">
        <v>-80.875995214599996</v>
      </c>
      <c r="I9119">
        <v>4.5</v>
      </c>
      <c r="J9119">
        <v>9</v>
      </c>
      <c r="K9119">
        <v>1</v>
      </c>
      <c r="L9119" t="s">
        <v>5759</v>
      </c>
    </row>
    <row r="9120" spans="1:12" x14ac:dyDescent="0.2">
      <c r="A9120" t="s">
        <v>30670</v>
      </c>
      <c r="B9120" t="s">
        <v>30671</v>
      </c>
      <c r="C9120" t="s">
        <v>30672</v>
      </c>
      <c r="D9120" t="s">
        <v>21</v>
      </c>
      <c r="E9120" t="s">
        <v>16</v>
      </c>
      <c r="F9120">
        <v>28209</v>
      </c>
      <c r="G9120">
        <v>35.187401999999999</v>
      </c>
      <c r="H9120">
        <v>-80.875202999999999</v>
      </c>
      <c r="I9120">
        <v>2.5</v>
      </c>
      <c r="J9120">
        <v>7</v>
      </c>
      <c r="K9120">
        <v>1</v>
      </c>
      <c r="L9120" t="s">
        <v>30673</v>
      </c>
    </row>
    <row r="9121" spans="1:12" x14ac:dyDescent="0.2">
      <c r="A9121" t="s">
        <v>30674</v>
      </c>
      <c r="B9121" t="s">
        <v>18569</v>
      </c>
      <c r="C9121" t="s">
        <v>30675</v>
      </c>
      <c r="D9121" t="s">
        <v>30</v>
      </c>
      <c r="E9121" t="s">
        <v>16</v>
      </c>
      <c r="F9121">
        <v>28054</v>
      </c>
      <c r="G9121">
        <v>35.266044399999998</v>
      </c>
      <c r="H9121">
        <v>-81.149983700000007</v>
      </c>
      <c r="I9121">
        <v>3</v>
      </c>
      <c r="J9121">
        <v>17</v>
      </c>
      <c r="K9121">
        <v>1</v>
      </c>
      <c r="L9121" t="s">
        <v>1056</v>
      </c>
    </row>
    <row r="9122" spans="1:12" x14ac:dyDescent="0.2">
      <c r="A9122" t="s">
        <v>30676</v>
      </c>
      <c r="B9122" t="s">
        <v>30677</v>
      </c>
      <c r="C9122" t="s">
        <v>30678</v>
      </c>
      <c r="D9122" t="s">
        <v>21</v>
      </c>
      <c r="E9122" t="s">
        <v>16</v>
      </c>
      <c r="F9122">
        <v>28207</v>
      </c>
      <c r="G9122">
        <v>35.210112980399998</v>
      </c>
      <c r="H9122">
        <v>-80.823968069900005</v>
      </c>
      <c r="I9122">
        <v>3.5</v>
      </c>
      <c r="J9122">
        <v>3</v>
      </c>
      <c r="K9122">
        <v>1</v>
      </c>
      <c r="L9122" t="s">
        <v>30679</v>
      </c>
    </row>
    <row r="9123" spans="1:12" x14ac:dyDescent="0.2">
      <c r="A9123" t="s">
        <v>30680</v>
      </c>
      <c r="B9123" t="s">
        <v>30681</v>
      </c>
      <c r="D9123" t="s">
        <v>643</v>
      </c>
      <c r="E9123" t="s">
        <v>16</v>
      </c>
      <c r="F9123">
        <v>28079</v>
      </c>
      <c r="G9123">
        <v>35.101964799999998</v>
      </c>
      <c r="H9123">
        <v>-80.599385400000003</v>
      </c>
      <c r="I9123">
        <v>5</v>
      </c>
      <c r="J9123">
        <v>4</v>
      </c>
      <c r="K9123">
        <v>1</v>
      </c>
      <c r="L9123" t="s">
        <v>30682</v>
      </c>
    </row>
    <row r="9124" spans="1:12" x14ac:dyDescent="0.2">
      <c r="A9124" t="s">
        <v>30683</v>
      </c>
      <c r="B9124" t="s">
        <v>30684</v>
      </c>
      <c r="C9124" t="s">
        <v>30685</v>
      </c>
      <c r="D9124" t="s">
        <v>21</v>
      </c>
      <c r="E9124" t="s">
        <v>16</v>
      </c>
      <c r="F9124">
        <v>28202</v>
      </c>
      <c r="G9124">
        <v>35.221677792900003</v>
      </c>
      <c r="H9124">
        <v>-80.848212231399998</v>
      </c>
      <c r="I9124">
        <v>4.5</v>
      </c>
      <c r="J9124">
        <v>4</v>
      </c>
      <c r="K9124">
        <v>1</v>
      </c>
      <c r="L9124" t="s">
        <v>30686</v>
      </c>
    </row>
    <row r="9125" spans="1:12" x14ac:dyDescent="0.2">
      <c r="A9125" t="s">
        <v>30687</v>
      </c>
      <c r="B9125" t="s">
        <v>30688</v>
      </c>
      <c r="C9125" t="s">
        <v>30689</v>
      </c>
      <c r="D9125" t="s">
        <v>39</v>
      </c>
      <c r="E9125" t="s">
        <v>16</v>
      </c>
      <c r="F9125">
        <v>28027</v>
      </c>
      <c r="G9125">
        <v>35.394705399999999</v>
      </c>
      <c r="H9125">
        <v>-80.613394700000001</v>
      </c>
      <c r="I9125">
        <v>3.5</v>
      </c>
      <c r="J9125">
        <v>18</v>
      </c>
      <c r="K9125">
        <v>1</v>
      </c>
      <c r="L9125" t="s">
        <v>18873</v>
      </c>
    </row>
    <row r="9126" spans="1:12" x14ac:dyDescent="0.2">
      <c r="A9126" t="s">
        <v>30690</v>
      </c>
      <c r="B9126" t="s">
        <v>30691</v>
      </c>
      <c r="C9126" t="s">
        <v>30692</v>
      </c>
      <c r="D9126" t="s">
        <v>21</v>
      </c>
      <c r="E9126" t="s">
        <v>16</v>
      </c>
      <c r="F9126">
        <v>28212</v>
      </c>
      <c r="G9126">
        <v>35.179583999999998</v>
      </c>
      <c r="H9126">
        <v>-80.735804000000002</v>
      </c>
      <c r="I9126">
        <v>3.5</v>
      </c>
      <c r="J9126">
        <v>3</v>
      </c>
      <c r="K9126">
        <v>1</v>
      </c>
      <c r="L9126" t="s">
        <v>1041</v>
      </c>
    </row>
    <row r="9127" spans="1:12" x14ac:dyDescent="0.2">
      <c r="A9127" t="e">
        <f>-XnraAeF1P9NAKGYNPpLXA</f>
        <v>#NAME?</v>
      </c>
      <c r="B9127" t="s">
        <v>8747</v>
      </c>
      <c r="C9127" t="s">
        <v>30693</v>
      </c>
      <c r="D9127" t="s">
        <v>21</v>
      </c>
      <c r="E9127" t="s">
        <v>16</v>
      </c>
      <c r="F9127">
        <v>28206</v>
      </c>
      <c r="G9127">
        <v>35.2737339448</v>
      </c>
      <c r="H9127">
        <v>-80.810269117399997</v>
      </c>
      <c r="I9127">
        <v>1.5</v>
      </c>
      <c r="J9127">
        <v>3</v>
      </c>
      <c r="K9127">
        <v>1</v>
      </c>
      <c r="L9127" t="s">
        <v>30694</v>
      </c>
    </row>
    <row r="9128" spans="1:12" x14ac:dyDescent="0.2">
      <c r="A9128" t="s">
        <v>30695</v>
      </c>
      <c r="B9128" t="s">
        <v>30696</v>
      </c>
      <c r="C9128" t="s">
        <v>30697</v>
      </c>
      <c r="D9128" t="s">
        <v>30</v>
      </c>
      <c r="E9128" t="s">
        <v>16</v>
      </c>
      <c r="F9128">
        <v>28056</v>
      </c>
      <c r="G9128">
        <v>35.220559999999999</v>
      </c>
      <c r="H9128">
        <v>-81.096103799999995</v>
      </c>
      <c r="I9128">
        <v>3.5</v>
      </c>
      <c r="J9128">
        <v>33</v>
      </c>
      <c r="K9128">
        <v>1</v>
      </c>
      <c r="L9128" t="s">
        <v>30698</v>
      </c>
    </row>
    <row r="9129" spans="1:12" x14ac:dyDescent="0.2">
      <c r="A9129" t="s">
        <v>30699</v>
      </c>
      <c r="B9129" t="s">
        <v>30700</v>
      </c>
      <c r="C9129" t="s">
        <v>30701</v>
      </c>
      <c r="D9129" t="s">
        <v>21</v>
      </c>
      <c r="E9129" t="s">
        <v>16</v>
      </c>
      <c r="F9129">
        <v>28210</v>
      </c>
      <c r="G9129">
        <v>35.148251799999997</v>
      </c>
      <c r="H9129">
        <v>-80.827182199999996</v>
      </c>
      <c r="I9129">
        <v>4.5</v>
      </c>
      <c r="J9129">
        <v>14</v>
      </c>
      <c r="K9129">
        <v>1</v>
      </c>
      <c r="L9129" t="s">
        <v>30702</v>
      </c>
    </row>
    <row r="9130" spans="1:12" x14ac:dyDescent="0.2">
      <c r="A9130" t="s">
        <v>30703</v>
      </c>
      <c r="B9130" t="s">
        <v>23995</v>
      </c>
      <c r="C9130" t="s">
        <v>30704</v>
      </c>
      <c r="D9130" t="s">
        <v>21</v>
      </c>
      <c r="E9130" t="s">
        <v>16</v>
      </c>
      <c r="F9130">
        <v>28209</v>
      </c>
      <c r="G9130">
        <v>35.160556700000001</v>
      </c>
      <c r="H9130">
        <v>-80.850103899999993</v>
      </c>
      <c r="I9130">
        <v>4</v>
      </c>
      <c r="J9130">
        <v>233</v>
      </c>
      <c r="K9130">
        <v>1</v>
      </c>
      <c r="L9130" t="s">
        <v>12495</v>
      </c>
    </row>
    <row r="9131" spans="1:12" x14ac:dyDescent="0.2">
      <c r="A9131" t="s">
        <v>30705</v>
      </c>
      <c r="B9131" t="s">
        <v>459</v>
      </c>
      <c r="C9131" t="s">
        <v>30706</v>
      </c>
      <c r="D9131" t="s">
        <v>167</v>
      </c>
      <c r="E9131" t="s">
        <v>16</v>
      </c>
      <c r="F9131">
        <v>28075</v>
      </c>
      <c r="G9131">
        <v>35.322229999999998</v>
      </c>
      <c r="H9131">
        <v>-80.648470000000003</v>
      </c>
      <c r="I9131">
        <v>2.5</v>
      </c>
      <c r="J9131">
        <v>17</v>
      </c>
      <c r="K9131">
        <v>1</v>
      </c>
      <c r="L9131" t="s">
        <v>30707</v>
      </c>
    </row>
    <row r="9132" spans="1:12" x14ac:dyDescent="0.2">
      <c r="A9132" t="s">
        <v>30708</v>
      </c>
      <c r="B9132" t="s">
        <v>30709</v>
      </c>
      <c r="C9132" t="s">
        <v>6149</v>
      </c>
      <c r="D9132" t="s">
        <v>21</v>
      </c>
      <c r="E9132" t="s">
        <v>16</v>
      </c>
      <c r="F9132">
        <v>28204</v>
      </c>
      <c r="G9132">
        <v>35.222008000000002</v>
      </c>
      <c r="H9132">
        <v>-80.833929600000005</v>
      </c>
      <c r="I9132">
        <v>4.5</v>
      </c>
      <c r="J9132">
        <v>13</v>
      </c>
      <c r="K9132">
        <v>1</v>
      </c>
      <c r="L9132" t="s">
        <v>10697</v>
      </c>
    </row>
    <row r="9133" spans="1:12" x14ac:dyDescent="0.2">
      <c r="A9133" t="s">
        <v>30710</v>
      </c>
      <c r="B9133" t="s">
        <v>30711</v>
      </c>
      <c r="C9133" t="s">
        <v>24985</v>
      </c>
      <c r="D9133" t="s">
        <v>21</v>
      </c>
      <c r="E9133" t="s">
        <v>16</v>
      </c>
      <c r="F9133">
        <v>28277</v>
      </c>
      <c r="G9133">
        <v>35.056293199999999</v>
      </c>
      <c r="H9133">
        <v>-80.835400100000001</v>
      </c>
      <c r="I9133">
        <v>4.5</v>
      </c>
      <c r="J9133">
        <v>85</v>
      </c>
      <c r="K9133">
        <v>1</v>
      </c>
      <c r="L9133" t="s">
        <v>30712</v>
      </c>
    </row>
    <row r="9134" spans="1:12" x14ac:dyDescent="0.2">
      <c r="A9134" t="s">
        <v>30713</v>
      </c>
      <c r="B9134" t="s">
        <v>30714</v>
      </c>
      <c r="C9134" t="s">
        <v>30715</v>
      </c>
      <c r="D9134" t="s">
        <v>21</v>
      </c>
      <c r="E9134" t="s">
        <v>16</v>
      </c>
      <c r="F9134">
        <v>28205</v>
      </c>
      <c r="G9134">
        <v>35.220571399999997</v>
      </c>
      <c r="H9134">
        <v>-80.812481899999995</v>
      </c>
      <c r="I9134">
        <v>2</v>
      </c>
      <c r="J9134">
        <v>19</v>
      </c>
      <c r="K9134">
        <v>1</v>
      </c>
      <c r="L9134" t="s">
        <v>30716</v>
      </c>
    </row>
    <row r="9135" spans="1:12" x14ac:dyDescent="0.2">
      <c r="A9135" t="s">
        <v>30717</v>
      </c>
      <c r="B9135" t="s">
        <v>30718</v>
      </c>
      <c r="C9135" t="s">
        <v>30719</v>
      </c>
      <c r="D9135" t="s">
        <v>21</v>
      </c>
      <c r="E9135" t="s">
        <v>16</v>
      </c>
      <c r="F9135">
        <v>28227</v>
      </c>
      <c r="G9135">
        <v>35.146861999999999</v>
      </c>
      <c r="H9135">
        <v>-80.728887</v>
      </c>
      <c r="I9135">
        <v>3</v>
      </c>
      <c r="J9135">
        <v>3</v>
      </c>
      <c r="K9135">
        <v>0</v>
      </c>
      <c r="L9135" t="s">
        <v>21795</v>
      </c>
    </row>
    <row r="9136" spans="1:12" x14ac:dyDescent="0.2">
      <c r="A9136" t="s">
        <v>30720</v>
      </c>
      <c r="B9136" t="s">
        <v>856</v>
      </c>
      <c r="C9136" t="s">
        <v>30721</v>
      </c>
      <c r="D9136" t="s">
        <v>26</v>
      </c>
      <c r="E9136" t="s">
        <v>16</v>
      </c>
      <c r="F9136">
        <v>28078</v>
      </c>
      <c r="G9136">
        <v>35.440137644300002</v>
      </c>
      <c r="H9136">
        <v>-80.865973748599998</v>
      </c>
      <c r="I9136">
        <v>3</v>
      </c>
      <c r="J9136">
        <v>19</v>
      </c>
      <c r="K9136">
        <v>1</v>
      </c>
      <c r="L9136" t="s">
        <v>11201</v>
      </c>
    </row>
    <row r="9137" spans="1:12" x14ac:dyDescent="0.2">
      <c r="A9137" t="s">
        <v>30722</v>
      </c>
      <c r="B9137" t="s">
        <v>30723</v>
      </c>
      <c r="C9137" t="s">
        <v>30724</v>
      </c>
      <c r="D9137" t="s">
        <v>21</v>
      </c>
      <c r="E9137" t="s">
        <v>16</v>
      </c>
      <c r="F9137">
        <v>28262</v>
      </c>
      <c r="G9137">
        <v>35.297086999999998</v>
      </c>
      <c r="H9137">
        <v>-80.755381999999997</v>
      </c>
      <c r="I9137">
        <v>4.5</v>
      </c>
      <c r="J9137">
        <v>5</v>
      </c>
      <c r="K9137">
        <v>0</v>
      </c>
      <c r="L9137" t="s">
        <v>30725</v>
      </c>
    </row>
    <row r="9138" spans="1:12" x14ac:dyDescent="0.2">
      <c r="A9138" t="s">
        <v>30726</v>
      </c>
      <c r="B9138" t="s">
        <v>30727</v>
      </c>
      <c r="C9138" t="s">
        <v>30728</v>
      </c>
      <c r="D9138" t="s">
        <v>21</v>
      </c>
      <c r="E9138" t="s">
        <v>16</v>
      </c>
      <c r="F9138">
        <v>28210</v>
      </c>
      <c r="G9138">
        <v>35.0935370427</v>
      </c>
      <c r="H9138">
        <v>-80.867274804499999</v>
      </c>
      <c r="I9138">
        <v>4.5</v>
      </c>
      <c r="J9138">
        <v>39</v>
      </c>
      <c r="K9138">
        <v>1</v>
      </c>
      <c r="L9138" t="s">
        <v>1913</v>
      </c>
    </row>
    <row r="9139" spans="1:12" x14ac:dyDescent="0.2">
      <c r="A9139" t="s">
        <v>30729</v>
      </c>
      <c r="B9139" t="s">
        <v>5811</v>
      </c>
      <c r="C9139" t="s">
        <v>30730</v>
      </c>
      <c r="D9139" t="s">
        <v>21</v>
      </c>
      <c r="E9139" t="s">
        <v>16</v>
      </c>
      <c r="F9139">
        <v>28203</v>
      </c>
      <c r="G9139">
        <v>35.2076013</v>
      </c>
      <c r="H9139">
        <v>-80.863810099999995</v>
      </c>
      <c r="I9139">
        <v>2.5</v>
      </c>
      <c r="J9139">
        <v>19</v>
      </c>
      <c r="K9139">
        <v>0</v>
      </c>
      <c r="L9139" t="s">
        <v>256</v>
      </c>
    </row>
    <row r="9140" spans="1:12" x14ac:dyDescent="0.2">
      <c r="A9140" t="s">
        <v>30731</v>
      </c>
      <c r="B9140" t="s">
        <v>1190</v>
      </c>
      <c r="C9140" t="s">
        <v>25500</v>
      </c>
      <c r="D9140" t="s">
        <v>135</v>
      </c>
      <c r="E9140" t="s">
        <v>16</v>
      </c>
      <c r="F9140">
        <v>28104</v>
      </c>
      <c r="G9140">
        <v>35.141248400000002</v>
      </c>
      <c r="H9140">
        <v>-80.624076200000005</v>
      </c>
      <c r="I9140">
        <v>3</v>
      </c>
      <c r="J9140">
        <v>9</v>
      </c>
      <c r="K9140">
        <v>1</v>
      </c>
      <c r="L9140" t="s">
        <v>159</v>
      </c>
    </row>
    <row r="9141" spans="1:12" x14ac:dyDescent="0.2">
      <c r="A9141" t="s">
        <v>30732</v>
      </c>
      <c r="B9141" t="s">
        <v>25509</v>
      </c>
      <c r="C9141" t="s">
        <v>30733</v>
      </c>
      <c r="D9141" t="s">
        <v>21</v>
      </c>
      <c r="E9141" t="s">
        <v>16</v>
      </c>
      <c r="F9141">
        <v>28277</v>
      </c>
      <c r="G9141">
        <v>35.023458551099999</v>
      </c>
      <c r="H9141">
        <v>-80.848668219399997</v>
      </c>
      <c r="I9141">
        <v>3.5</v>
      </c>
      <c r="J9141">
        <v>27</v>
      </c>
      <c r="K9141">
        <v>1</v>
      </c>
      <c r="L9141" t="s">
        <v>30734</v>
      </c>
    </row>
    <row r="9142" spans="1:12" x14ac:dyDescent="0.2">
      <c r="A9142" t="s">
        <v>30735</v>
      </c>
      <c r="B9142" t="s">
        <v>30736</v>
      </c>
      <c r="C9142" t="s">
        <v>30737</v>
      </c>
      <c r="D9142" t="s">
        <v>167</v>
      </c>
      <c r="E9142" t="s">
        <v>16</v>
      </c>
      <c r="F9142">
        <v>28075</v>
      </c>
      <c r="G9142">
        <v>35.321968900000002</v>
      </c>
      <c r="H9142">
        <v>-80.660543200000006</v>
      </c>
      <c r="I9142">
        <v>3</v>
      </c>
      <c r="J9142">
        <v>6</v>
      </c>
      <c r="K9142">
        <v>1</v>
      </c>
      <c r="L9142" t="s">
        <v>30738</v>
      </c>
    </row>
    <row r="9143" spans="1:12" x14ac:dyDescent="0.2">
      <c r="A9143" t="s">
        <v>30739</v>
      </c>
      <c r="B9143" t="s">
        <v>637</v>
      </c>
      <c r="C9143" t="s">
        <v>30740</v>
      </c>
      <c r="D9143" t="s">
        <v>26</v>
      </c>
      <c r="E9143" t="s">
        <v>16</v>
      </c>
      <c r="F9143">
        <v>28078</v>
      </c>
      <c r="G9143">
        <v>35.408335885</v>
      </c>
      <c r="H9143">
        <v>-80.862922406300001</v>
      </c>
      <c r="I9143">
        <v>2</v>
      </c>
      <c r="J9143">
        <v>19</v>
      </c>
      <c r="K9143">
        <v>0</v>
      </c>
      <c r="L9143" t="s">
        <v>30741</v>
      </c>
    </row>
    <row r="9144" spans="1:12" x14ac:dyDescent="0.2">
      <c r="A9144" t="s">
        <v>30742</v>
      </c>
      <c r="B9144" t="s">
        <v>30743</v>
      </c>
      <c r="C9144" t="s">
        <v>30744</v>
      </c>
      <c r="D9144" t="s">
        <v>15</v>
      </c>
      <c r="E9144" t="s">
        <v>16</v>
      </c>
      <c r="F9144">
        <v>28031</v>
      </c>
      <c r="G9144">
        <v>35.475439000000001</v>
      </c>
      <c r="H9144">
        <v>-80.888604999999998</v>
      </c>
      <c r="I9144">
        <v>2.5</v>
      </c>
      <c r="J9144">
        <v>8</v>
      </c>
      <c r="K9144">
        <v>0</v>
      </c>
      <c r="L9144" t="s">
        <v>30745</v>
      </c>
    </row>
    <row r="9145" spans="1:12" x14ac:dyDescent="0.2">
      <c r="A9145" t="s">
        <v>30746</v>
      </c>
      <c r="B9145" t="s">
        <v>30747</v>
      </c>
      <c r="C9145" t="s">
        <v>30748</v>
      </c>
      <c r="D9145" t="s">
        <v>26</v>
      </c>
      <c r="E9145" t="s">
        <v>16</v>
      </c>
      <c r="F9145">
        <v>28078</v>
      </c>
      <c r="G9145">
        <v>35.439222200000003</v>
      </c>
      <c r="H9145">
        <v>-80.8624899</v>
      </c>
      <c r="I9145">
        <v>4.5</v>
      </c>
      <c r="J9145">
        <v>13</v>
      </c>
      <c r="K9145">
        <v>1</v>
      </c>
      <c r="L9145" t="s">
        <v>119</v>
      </c>
    </row>
    <row r="9146" spans="1:12" x14ac:dyDescent="0.2">
      <c r="A9146" t="s">
        <v>30749</v>
      </c>
      <c r="B9146" t="s">
        <v>25987</v>
      </c>
      <c r="C9146" t="s">
        <v>30750</v>
      </c>
      <c r="D9146" t="s">
        <v>21</v>
      </c>
      <c r="E9146" t="s">
        <v>16</v>
      </c>
      <c r="F9146">
        <v>28209</v>
      </c>
      <c r="G9146">
        <v>35.153295</v>
      </c>
      <c r="H9146">
        <v>-80.833933999999999</v>
      </c>
      <c r="I9146">
        <v>3.5</v>
      </c>
      <c r="J9146">
        <v>30</v>
      </c>
      <c r="K9146">
        <v>1</v>
      </c>
      <c r="L9146" t="s">
        <v>30751</v>
      </c>
    </row>
    <row r="9147" spans="1:12" x14ac:dyDescent="0.2">
      <c r="A9147" t="s">
        <v>30752</v>
      </c>
      <c r="B9147" t="s">
        <v>30753</v>
      </c>
      <c r="C9147" t="s">
        <v>30754</v>
      </c>
      <c r="D9147" t="s">
        <v>15</v>
      </c>
      <c r="E9147" t="s">
        <v>16</v>
      </c>
      <c r="F9147">
        <v>28031</v>
      </c>
      <c r="G9147">
        <v>35.480052800000003</v>
      </c>
      <c r="H9147">
        <v>-80.891146800000001</v>
      </c>
      <c r="I9147">
        <v>4.5</v>
      </c>
      <c r="J9147">
        <v>25</v>
      </c>
      <c r="K9147">
        <v>0</v>
      </c>
      <c r="L9147" t="s">
        <v>10838</v>
      </c>
    </row>
    <row r="9148" spans="1:12" x14ac:dyDescent="0.2">
      <c r="A9148" t="s">
        <v>30755</v>
      </c>
      <c r="B9148" t="s">
        <v>4753</v>
      </c>
      <c r="C9148" t="s">
        <v>1470</v>
      </c>
      <c r="D9148" t="s">
        <v>21</v>
      </c>
      <c r="E9148" t="s">
        <v>16</v>
      </c>
      <c r="F9148">
        <v>28202</v>
      </c>
      <c r="G9148">
        <v>35.228362099999998</v>
      </c>
      <c r="H9148">
        <v>-80.842778899999999</v>
      </c>
      <c r="I9148">
        <v>4.5</v>
      </c>
      <c r="J9148">
        <v>11</v>
      </c>
      <c r="K9148">
        <v>0</v>
      </c>
      <c r="L9148" t="s">
        <v>21908</v>
      </c>
    </row>
    <row r="9149" spans="1:12" x14ac:dyDescent="0.2">
      <c r="A9149" t="s">
        <v>30756</v>
      </c>
      <c r="B9149" t="s">
        <v>30757</v>
      </c>
      <c r="C9149" t="s">
        <v>30758</v>
      </c>
      <c r="D9149" t="s">
        <v>26</v>
      </c>
      <c r="E9149" t="s">
        <v>16</v>
      </c>
      <c r="F9149">
        <v>28078</v>
      </c>
      <c r="G9149">
        <v>35.445086500000002</v>
      </c>
      <c r="H9149">
        <v>-80.867398899999998</v>
      </c>
      <c r="I9149">
        <v>4</v>
      </c>
      <c r="J9149">
        <v>14</v>
      </c>
      <c r="K9149">
        <v>1</v>
      </c>
      <c r="L9149" t="s">
        <v>8460</v>
      </c>
    </row>
    <row r="9150" spans="1:12" x14ac:dyDescent="0.2">
      <c r="A9150" t="s">
        <v>30759</v>
      </c>
      <c r="B9150" t="s">
        <v>9857</v>
      </c>
      <c r="C9150" t="s">
        <v>30760</v>
      </c>
      <c r="D9150" t="s">
        <v>21</v>
      </c>
      <c r="E9150" t="s">
        <v>16</v>
      </c>
      <c r="F9150">
        <v>28213</v>
      </c>
      <c r="G9150">
        <v>35.2955556</v>
      </c>
      <c r="H9150">
        <v>-80.741167599999997</v>
      </c>
      <c r="I9150">
        <v>2</v>
      </c>
      <c r="J9150">
        <v>20</v>
      </c>
      <c r="K9150">
        <v>1</v>
      </c>
      <c r="L9150" t="s">
        <v>6381</v>
      </c>
    </row>
    <row r="9151" spans="1:12" x14ac:dyDescent="0.2">
      <c r="A9151" t="s">
        <v>30761</v>
      </c>
      <c r="B9151" t="s">
        <v>30762</v>
      </c>
      <c r="C9151" t="s">
        <v>30763</v>
      </c>
      <c r="D9151" t="s">
        <v>30</v>
      </c>
      <c r="E9151" t="s">
        <v>16</v>
      </c>
      <c r="F9151">
        <v>28054</v>
      </c>
      <c r="G9151">
        <v>35.252223999999998</v>
      </c>
      <c r="H9151">
        <v>-81.175560000000004</v>
      </c>
      <c r="I9151">
        <v>2</v>
      </c>
      <c r="J9151">
        <v>3</v>
      </c>
      <c r="K9151">
        <v>0</v>
      </c>
      <c r="L9151" t="s">
        <v>30764</v>
      </c>
    </row>
    <row r="9152" spans="1:12" x14ac:dyDescent="0.2">
      <c r="A9152" t="s">
        <v>30765</v>
      </c>
      <c r="B9152" t="s">
        <v>30766</v>
      </c>
      <c r="C9152" t="s">
        <v>30767</v>
      </c>
      <c r="D9152" t="s">
        <v>21</v>
      </c>
      <c r="E9152" t="s">
        <v>16</v>
      </c>
      <c r="F9152">
        <v>28262</v>
      </c>
      <c r="G9152">
        <v>35.316647103400001</v>
      </c>
      <c r="H9152">
        <v>-80.740131363299994</v>
      </c>
      <c r="I9152">
        <v>3.5</v>
      </c>
      <c r="J9152">
        <v>57</v>
      </c>
      <c r="K9152">
        <v>0</v>
      </c>
      <c r="L9152" t="s">
        <v>30768</v>
      </c>
    </row>
    <row r="9153" spans="1:12" x14ac:dyDescent="0.2">
      <c r="A9153" t="s">
        <v>30769</v>
      </c>
      <c r="B9153" t="s">
        <v>8767</v>
      </c>
      <c r="C9153" t="s">
        <v>30770</v>
      </c>
      <c r="D9153" t="s">
        <v>21</v>
      </c>
      <c r="E9153" t="s">
        <v>16</v>
      </c>
      <c r="F9153">
        <v>28202</v>
      </c>
      <c r="G9153">
        <v>35.227475164099999</v>
      </c>
      <c r="H9153">
        <v>-80.841988921199999</v>
      </c>
      <c r="I9153">
        <v>3.5</v>
      </c>
      <c r="J9153">
        <v>6</v>
      </c>
      <c r="K9153">
        <v>1</v>
      </c>
      <c r="L9153" t="s">
        <v>30771</v>
      </c>
    </row>
    <row r="9154" spans="1:12" x14ac:dyDescent="0.2">
      <c r="A9154" t="s">
        <v>30772</v>
      </c>
      <c r="B9154" t="s">
        <v>30773</v>
      </c>
      <c r="C9154" t="s">
        <v>30774</v>
      </c>
      <c r="D9154" t="s">
        <v>21</v>
      </c>
      <c r="E9154" t="s">
        <v>16</v>
      </c>
      <c r="F9154">
        <v>28210</v>
      </c>
      <c r="G9154">
        <v>35.146685900000001</v>
      </c>
      <c r="H9154">
        <v>-80.829561200000001</v>
      </c>
      <c r="I9154">
        <v>4</v>
      </c>
      <c r="J9154">
        <v>6</v>
      </c>
      <c r="K9154">
        <v>1</v>
      </c>
      <c r="L9154" t="s">
        <v>901</v>
      </c>
    </row>
    <row r="9155" spans="1:12" x14ac:dyDescent="0.2">
      <c r="A9155" t="s">
        <v>30775</v>
      </c>
      <c r="B9155" t="s">
        <v>30776</v>
      </c>
      <c r="C9155" t="s">
        <v>30777</v>
      </c>
      <c r="D9155" t="s">
        <v>21</v>
      </c>
      <c r="E9155" t="s">
        <v>16</v>
      </c>
      <c r="F9155">
        <v>28262</v>
      </c>
      <c r="G9155">
        <v>35.296807000000001</v>
      </c>
      <c r="H9155">
        <v>-80.755564000000007</v>
      </c>
      <c r="I9155">
        <v>2</v>
      </c>
      <c r="J9155">
        <v>26</v>
      </c>
      <c r="K9155">
        <v>1</v>
      </c>
      <c r="L9155" t="s">
        <v>30778</v>
      </c>
    </row>
    <row r="9156" spans="1:12" x14ac:dyDescent="0.2">
      <c r="A9156" t="s">
        <v>30779</v>
      </c>
      <c r="B9156" t="s">
        <v>30780</v>
      </c>
      <c r="C9156" t="s">
        <v>30781</v>
      </c>
      <c r="D9156" t="s">
        <v>21</v>
      </c>
      <c r="E9156" t="s">
        <v>16</v>
      </c>
      <c r="F9156">
        <v>28277</v>
      </c>
      <c r="G9156">
        <v>35.059229100000003</v>
      </c>
      <c r="H9156">
        <v>-80.852046299999998</v>
      </c>
      <c r="I9156">
        <v>2.5</v>
      </c>
      <c r="J9156">
        <v>3</v>
      </c>
      <c r="K9156">
        <v>1</v>
      </c>
      <c r="L9156" t="s">
        <v>30782</v>
      </c>
    </row>
    <row r="9157" spans="1:12" x14ac:dyDescent="0.2">
      <c r="A9157" t="s">
        <v>30783</v>
      </c>
      <c r="B9157" t="s">
        <v>30784</v>
      </c>
      <c r="C9157" t="s">
        <v>30785</v>
      </c>
      <c r="D9157" t="s">
        <v>697</v>
      </c>
      <c r="E9157" t="s">
        <v>16</v>
      </c>
      <c r="F9157">
        <v>28037</v>
      </c>
      <c r="G9157">
        <v>35.493344800000003</v>
      </c>
      <c r="H9157">
        <v>-80.994866999999999</v>
      </c>
      <c r="I9157">
        <v>3.5</v>
      </c>
      <c r="J9157">
        <v>3</v>
      </c>
      <c r="K9157">
        <v>1</v>
      </c>
      <c r="L9157" t="s">
        <v>30786</v>
      </c>
    </row>
    <row r="9158" spans="1:12" x14ac:dyDescent="0.2">
      <c r="A9158" t="s">
        <v>30787</v>
      </c>
      <c r="B9158" t="s">
        <v>30788</v>
      </c>
      <c r="C9158" t="s">
        <v>30789</v>
      </c>
      <c r="D9158" t="s">
        <v>21</v>
      </c>
      <c r="E9158" t="s">
        <v>16</v>
      </c>
      <c r="F9158">
        <v>28213</v>
      </c>
      <c r="G9158">
        <v>35.297322004500003</v>
      </c>
      <c r="H9158">
        <v>-80.747290840000005</v>
      </c>
      <c r="I9158">
        <v>3</v>
      </c>
      <c r="J9158">
        <v>42</v>
      </c>
      <c r="K9158">
        <v>1</v>
      </c>
      <c r="L9158" t="s">
        <v>30790</v>
      </c>
    </row>
    <row r="9159" spans="1:12" x14ac:dyDescent="0.2">
      <c r="A9159" t="s">
        <v>30791</v>
      </c>
      <c r="B9159" t="s">
        <v>30792</v>
      </c>
      <c r="C9159" t="s">
        <v>30793</v>
      </c>
      <c r="D9159" t="s">
        <v>21</v>
      </c>
      <c r="E9159" t="s">
        <v>16</v>
      </c>
      <c r="F9159">
        <v>28208</v>
      </c>
      <c r="G9159">
        <v>35.228090899999998</v>
      </c>
      <c r="H9159">
        <v>-80.874039800000006</v>
      </c>
      <c r="I9159">
        <v>2.5</v>
      </c>
      <c r="J9159">
        <v>5</v>
      </c>
      <c r="K9159">
        <v>1</v>
      </c>
      <c r="L9159" t="s">
        <v>30794</v>
      </c>
    </row>
    <row r="9160" spans="1:12" x14ac:dyDescent="0.2">
      <c r="A9160" t="s">
        <v>30795</v>
      </c>
      <c r="B9160" t="s">
        <v>30796</v>
      </c>
      <c r="C9160" t="s">
        <v>30797</v>
      </c>
      <c r="D9160" t="s">
        <v>21</v>
      </c>
      <c r="E9160" t="s">
        <v>16</v>
      </c>
      <c r="F9160">
        <v>28212</v>
      </c>
      <c r="G9160">
        <v>35.203507000000002</v>
      </c>
      <c r="H9160">
        <v>-80.743549000000002</v>
      </c>
      <c r="I9160">
        <v>4</v>
      </c>
      <c r="J9160">
        <v>4</v>
      </c>
      <c r="K9160">
        <v>0</v>
      </c>
      <c r="L9160" t="s">
        <v>6480</v>
      </c>
    </row>
    <row r="9161" spans="1:12" x14ac:dyDescent="0.2">
      <c r="A9161" t="s">
        <v>30798</v>
      </c>
      <c r="B9161" t="s">
        <v>446</v>
      </c>
      <c r="C9161" t="s">
        <v>30799</v>
      </c>
      <c r="D9161" t="s">
        <v>21</v>
      </c>
      <c r="E9161" t="s">
        <v>16</v>
      </c>
      <c r="F9161">
        <v>28278</v>
      </c>
      <c r="G9161">
        <v>35.169128000000001</v>
      </c>
      <c r="H9161">
        <v>-80.970395999999994</v>
      </c>
      <c r="I9161">
        <v>2.5</v>
      </c>
      <c r="J9161">
        <v>17</v>
      </c>
      <c r="K9161">
        <v>1</v>
      </c>
      <c r="L9161" t="s">
        <v>448</v>
      </c>
    </row>
    <row r="9162" spans="1:12" x14ac:dyDescent="0.2">
      <c r="A9162" t="s">
        <v>30800</v>
      </c>
      <c r="B9162" t="s">
        <v>30801</v>
      </c>
      <c r="C9162" t="s">
        <v>30802</v>
      </c>
      <c r="D9162" t="s">
        <v>359</v>
      </c>
      <c r="E9162" t="s">
        <v>16</v>
      </c>
      <c r="F9162">
        <v>28036</v>
      </c>
      <c r="G9162">
        <v>35.505843800000001</v>
      </c>
      <c r="H9162">
        <v>-80.868268799999996</v>
      </c>
      <c r="I9162">
        <v>5</v>
      </c>
      <c r="J9162">
        <v>3</v>
      </c>
      <c r="K9162">
        <v>1</v>
      </c>
      <c r="L9162" t="s">
        <v>30803</v>
      </c>
    </row>
    <row r="9163" spans="1:12" x14ac:dyDescent="0.2">
      <c r="A9163" t="s">
        <v>30804</v>
      </c>
      <c r="B9163" t="s">
        <v>30805</v>
      </c>
      <c r="C9163" t="s">
        <v>30806</v>
      </c>
      <c r="D9163" t="s">
        <v>30</v>
      </c>
      <c r="E9163" t="s">
        <v>16</v>
      </c>
      <c r="F9163">
        <v>28056</v>
      </c>
      <c r="G9163">
        <v>35.256154350700001</v>
      </c>
      <c r="H9163">
        <v>-81.107632858100004</v>
      </c>
      <c r="I9163">
        <v>3.5</v>
      </c>
      <c r="J9163">
        <v>18</v>
      </c>
      <c r="K9163">
        <v>1</v>
      </c>
      <c r="L9163" t="s">
        <v>18873</v>
      </c>
    </row>
    <row r="9164" spans="1:12" x14ac:dyDescent="0.2">
      <c r="A9164" t="s">
        <v>30807</v>
      </c>
      <c r="B9164" t="s">
        <v>30808</v>
      </c>
      <c r="C9164" t="s">
        <v>30809</v>
      </c>
      <c r="D9164" t="s">
        <v>39</v>
      </c>
      <c r="E9164" t="s">
        <v>16</v>
      </c>
      <c r="F9164">
        <v>28027</v>
      </c>
      <c r="G9164">
        <v>35.34196</v>
      </c>
      <c r="H9164">
        <v>-80.676004000000006</v>
      </c>
      <c r="I9164">
        <v>4</v>
      </c>
      <c r="J9164">
        <v>3</v>
      </c>
      <c r="K9164">
        <v>1</v>
      </c>
      <c r="L9164" t="s">
        <v>312</v>
      </c>
    </row>
    <row r="9165" spans="1:12" x14ac:dyDescent="0.2">
      <c r="A9165" t="s">
        <v>30810</v>
      </c>
      <c r="B9165" t="s">
        <v>30811</v>
      </c>
      <c r="C9165" t="s">
        <v>30812</v>
      </c>
      <c r="D9165" t="s">
        <v>15</v>
      </c>
      <c r="E9165" t="s">
        <v>16</v>
      </c>
      <c r="F9165">
        <v>28031</v>
      </c>
      <c r="G9165">
        <v>35.47813</v>
      </c>
      <c r="H9165">
        <v>-80.892302000000001</v>
      </c>
      <c r="I9165">
        <v>2.5</v>
      </c>
      <c r="J9165">
        <v>8</v>
      </c>
      <c r="K9165">
        <v>1</v>
      </c>
      <c r="L9165" t="s">
        <v>30813</v>
      </c>
    </row>
    <row r="9166" spans="1:12" x14ac:dyDescent="0.2">
      <c r="A9166" t="s">
        <v>30814</v>
      </c>
      <c r="B9166" t="s">
        <v>13737</v>
      </c>
      <c r="C9166" t="s">
        <v>30815</v>
      </c>
      <c r="D9166" t="s">
        <v>39</v>
      </c>
      <c r="E9166" t="s">
        <v>16</v>
      </c>
      <c r="F9166">
        <v>28027</v>
      </c>
      <c r="G9166">
        <v>35.3659836</v>
      </c>
      <c r="H9166">
        <v>-80.712822299999999</v>
      </c>
      <c r="I9166">
        <v>3.5</v>
      </c>
      <c r="J9166">
        <v>72</v>
      </c>
      <c r="K9166">
        <v>1</v>
      </c>
      <c r="L9166" t="s">
        <v>30816</v>
      </c>
    </row>
    <row r="9167" spans="1:12" x14ac:dyDescent="0.2">
      <c r="A9167" t="s">
        <v>30817</v>
      </c>
      <c r="B9167" t="s">
        <v>30818</v>
      </c>
      <c r="C9167" t="s">
        <v>30819</v>
      </c>
      <c r="D9167" t="s">
        <v>21</v>
      </c>
      <c r="E9167" t="s">
        <v>16</v>
      </c>
      <c r="F9167">
        <v>28211</v>
      </c>
      <c r="G9167">
        <v>35.171875700000001</v>
      </c>
      <c r="H9167">
        <v>-80.805559000000002</v>
      </c>
      <c r="I9167">
        <v>5</v>
      </c>
      <c r="J9167">
        <v>3</v>
      </c>
      <c r="K9167">
        <v>1</v>
      </c>
      <c r="L9167" t="s">
        <v>30820</v>
      </c>
    </row>
    <row r="9168" spans="1:12" x14ac:dyDescent="0.2">
      <c r="A9168" t="s">
        <v>30821</v>
      </c>
      <c r="B9168" t="s">
        <v>30822</v>
      </c>
      <c r="C9168" t="s">
        <v>30823</v>
      </c>
      <c r="D9168" t="s">
        <v>697</v>
      </c>
      <c r="E9168" t="s">
        <v>16</v>
      </c>
      <c r="F9168">
        <v>28037</v>
      </c>
      <c r="G9168">
        <v>35.443784600000001</v>
      </c>
      <c r="H9168">
        <v>-80.990862899999996</v>
      </c>
      <c r="I9168">
        <v>5</v>
      </c>
      <c r="J9168">
        <v>27</v>
      </c>
      <c r="K9168">
        <v>1</v>
      </c>
      <c r="L9168" t="s">
        <v>30824</v>
      </c>
    </row>
    <row r="9169" spans="1:12" x14ac:dyDescent="0.2">
      <c r="A9169" t="s">
        <v>30825</v>
      </c>
      <c r="B9169" t="s">
        <v>30826</v>
      </c>
      <c r="C9169" t="s">
        <v>30827</v>
      </c>
      <c r="D9169" t="s">
        <v>21</v>
      </c>
      <c r="E9169" t="s">
        <v>16</v>
      </c>
      <c r="F9169">
        <v>28206</v>
      </c>
      <c r="G9169">
        <v>35.270661099999998</v>
      </c>
      <c r="H9169">
        <v>-80.813262100000003</v>
      </c>
      <c r="I9169">
        <v>5</v>
      </c>
      <c r="J9169">
        <v>4</v>
      </c>
      <c r="K9169">
        <v>1</v>
      </c>
      <c r="L9169" t="s">
        <v>30828</v>
      </c>
    </row>
    <row r="9170" spans="1:12" x14ac:dyDescent="0.2">
      <c r="A9170" t="s">
        <v>30829</v>
      </c>
      <c r="B9170" t="s">
        <v>30830</v>
      </c>
      <c r="C9170" t="s">
        <v>30831</v>
      </c>
      <c r="D9170" t="s">
        <v>21</v>
      </c>
      <c r="E9170" t="s">
        <v>16</v>
      </c>
      <c r="F9170">
        <v>28227</v>
      </c>
      <c r="G9170">
        <v>35.203639464799998</v>
      </c>
      <c r="H9170">
        <v>-80.721273847099994</v>
      </c>
      <c r="I9170">
        <v>2.5</v>
      </c>
      <c r="J9170">
        <v>5</v>
      </c>
      <c r="K9170">
        <v>1</v>
      </c>
      <c r="L9170" t="s">
        <v>287</v>
      </c>
    </row>
    <row r="9171" spans="1:12" x14ac:dyDescent="0.2">
      <c r="A9171" t="s">
        <v>30832</v>
      </c>
      <c r="B9171" t="s">
        <v>30833</v>
      </c>
      <c r="C9171" t="s">
        <v>30834</v>
      </c>
      <c r="D9171" t="s">
        <v>21</v>
      </c>
      <c r="E9171" t="s">
        <v>16</v>
      </c>
      <c r="F9171">
        <v>28226</v>
      </c>
      <c r="G9171">
        <v>35.118047500000003</v>
      </c>
      <c r="H9171">
        <v>-80.8247815</v>
      </c>
      <c r="I9171">
        <v>1</v>
      </c>
      <c r="J9171">
        <v>5</v>
      </c>
      <c r="K9171">
        <v>1</v>
      </c>
      <c r="L9171" t="s">
        <v>30835</v>
      </c>
    </row>
    <row r="9172" spans="1:12" x14ac:dyDescent="0.2">
      <c r="A9172" t="s">
        <v>30836</v>
      </c>
      <c r="B9172" t="s">
        <v>13101</v>
      </c>
      <c r="C9172" t="s">
        <v>30837</v>
      </c>
      <c r="D9172" t="s">
        <v>21</v>
      </c>
      <c r="E9172" t="s">
        <v>16</v>
      </c>
      <c r="F9172">
        <v>28211</v>
      </c>
      <c r="G9172">
        <v>35.156062900000002</v>
      </c>
      <c r="H9172">
        <v>-80.824792400000007</v>
      </c>
      <c r="I9172">
        <v>4.5</v>
      </c>
      <c r="J9172">
        <v>9</v>
      </c>
      <c r="K9172">
        <v>1</v>
      </c>
      <c r="L9172" t="s">
        <v>30838</v>
      </c>
    </row>
    <row r="9173" spans="1:12" x14ac:dyDescent="0.2">
      <c r="A9173" t="s">
        <v>30839</v>
      </c>
      <c r="B9173" t="s">
        <v>30840</v>
      </c>
      <c r="C9173" t="s">
        <v>30841</v>
      </c>
      <c r="D9173" t="s">
        <v>21</v>
      </c>
      <c r="E9173" t="s">
        <v>16</v>
      </c>
      <c r="F9173">
        <v>28277</v>
      </c>
      <c r="G9173">
        <v>35.024002899999999</v>
      </c>
      <c r="H9173">
        <v>-80.848925100000002</v>
      </c>
      <c r="I9173">
        <v>5</v>
      </c>
      <c r="J9173">
        <v>22</v>
      </c>
      <c r="K9173">
        <v>1</v>
      </c>
      <c r="L9173" t="s">
        <v>30842</v>
      </c>
    </row>
    <row r="9174" spans="1:12" x14ac:dyDescent="0.2">
      <c r="A9174" t="s">
        <v>30843</v>
      </c>
      <c r="B9174" t="s">
        <v>30844</v>
      </c>
      <c r="C9174" t="s">
        <v>30845</v>
      </c>
      <c r="D9174" t="s">
        <v>26</v>
      </c>
      <c r="E9174" t="s">
        <v>16</v>
      </c>
      <c r="F9174">
        <v>28078</v>
      </c>
      <c r="G9174">
        <v>35.410979300000001</v>
      </c>
      <c r="H9174">
        <v>-80.859904299999997</v>
      </c>
      <c r="I9174">
        <v>3</v>
      </c>
      <c r="J9174">
        <v>12</v>
      </c>
      <c r="K9174">
        <v>0</v>
      </c>
      <c r="L9174" t="s">
        <v>30846</v>
      </c>
    </row>
    <row r="9175" spans="1:12" x14ac:dyDescent="0.2">
      <c r="A9175" t="s">
        <v>30847</v>
      </c>
      <c r="B9175" t="s">
        <v>30848</v>
      </c>
      <c r="C9175" t="s">
        <v>30849</v>
      </c>
      <c r="D9175" t="s">
        <v>135</v>
      </c>
      <c r="E9175" t="s">
        <v>16</v>
      </c>
      <c r="F9175">
        <v>28104</v>
      </c>
      <c r="G9175">
        <v>35.0825952</v>
      </c>
      <c r="H9175">
        <v>-80.692905499999995</v>
      </c>
      <c r="I9175">
        <v>4</v>
      </c>
      <c r="J9175">
        <v>38</v>
      </c>
      <c r="K9175">
        <v>1</v>
      </c>
      <c r="L9175" t="s">
        <v>30850</v>
      </c>
    </row>
    <row r="9176" spans="1:12" x14ac:dyDescent="0.2">
      <c r="A9176" t="s">
        <v>30851</v>
      </c>
      <c r="B9176" t="s">
        <v>30852</v>
      </c>
      <c r="C9176" t="s">
        <v>900</v>
      </c>
      <c r="D9176" t="s">
        <v>21</v>
      </c>
      <c r="E9176" t="s">
        <v>16</v>
      </c>
      <c r="F9176">
        <v>28227</v>
      </c>
      <c r="G9176">
        <v>35.154061599999999</v>
      </c>
      <c r="H9176">
        <v>-80.732188500000007</v>
      </c>
      <c r="I9176">
        <v>2</v>
      </c>
      <c r="J9176">
        <v>8</v>
      </c>
      <c r="K9176">
        <v>0</v>
      </c>
      <c r="L9176" t="s">
        <v>119</v>
      </c>
    </row>
    <row r="9177" spans="1:12" x14ac:dyDescent="0.2">
      <c r="A9177" t="s">
        <v>30853</v>
      </c>
      <c r="B9177" t="s">
        <v>30854</v>
      </c>
      <c r="C9177" t="s">
        <v>5078</v>
      </c>
      <c r="D9177" t="s">
        <v>21</v>
      </c>
      <c r="E9177" t="s">
        <v>16</v>
      </c>
      <c r="F9177">
        <v>28277</v>
      </c>
      <c r="G9177">
        <v>35.055822900000003</v>
      </c>
      <c r="H9177">
        <v>-80.853651999999997</v>
      </c>
      <c r="I9177">
        <v>2</v>
      </c>
      <c r="J9177">
        <v>6</v>
      </c>
      <c r="K9177">
        <v>0</v>
      </c>
      <c r="L9177" t="s">
        <v>30855</v>
      </c>
    </row>
    <row r="9178" spans="1:12" x14ac:dyDescent="0.2">
      <c r="A9178" t="s">
        <v>30856</v>
      </c>
      <c r="B9178" t="s">
        <v>30857</v>
      </c>
      <c r="C9178" t="s">
        <v>30858</v>
      </c>
      <c r="D9178" t="s">
        <v>26</v>
      </c>
      <c r="E9178" t="s">
        <v>16</v>
      </c>
      <c r="F9178">
        <v>28078</v>
      </c>
      <c r="G9178">
        <v>35.399387599999997</v>
      </c>
      <c r="H9178">
        <v>-80.8650643</v>
      </c>
      <c r="I9178">
        <v>4.5</v>
      </c>
      <c r="J9178">
        <v>31</v>
      </c>
      <c r="K9178">
        <v>1</v>
      </c>
      <c r="L9178" t="s">
        <v>2538</v>
      </c>
    </row>
    <row r="9179" spans="1:12" x14ac:dyDescent="0.2">
      <c r="A9179" t="s">
        <v>30859</v>
      </c>
      <c r="B9179" t="s">
        <v>30860</v>
      </c>
      <c r="C9179" t="s">
        <v>30861</v>
      </c>
      <c r="D9179" t="s">
        <v>26</v>
      </c>
      <c r="E9179" t="s">
        <v>16</v>
      </c>
      <c r="F9179">
        <v>28078</v>
      </c>
      <c r="G9179">
        <v>35.408785700000003</v>
      </c>
      <c r="H9179">
        <v>-80.862778399999996</v>
      </c>
      <c r="I9179">
        <v>3</v>
      </c>
      <c r="J9179">
        <v>3</v>
      </c>
      <c r="K9179">
        <v>0</v>
      </c>
      <c r="L9179" t="s">
        <v>30862</v>
      </c>
    </row>
    <row r="9180" spans="1:12" x14ac:dyDescent="0.2">
      <c r="A9180" t="s">
        <v>30863</v>
      </c>
      <c r="B9180" t="s">
        <v>30864</v>
      </c>
      <c r="C9180" t="s">
        <v>7405</v>
      </c>
      <c r="D9180" t="s">
        <v>21</v>
      </c>
      <c r="E9180" t="s">
        <v>16</v>
      </c>
      <c r="F9180">
        <v>28210</v>
      </c>
      <c r="G9180">
        <v>35.1561904</v>
      </c>
      <c r="H9180">
        <v>-80.874013300000001</v>
      </c>
      <c r="I9180">
        <v>1.5</v>
      </c>
      <c r="J9180">
        <v>13</v>
      </c>
      <c r="K9180">
        <v>1</v>
      </c>
      <c r="L9180" t="s">
        <v>23375</v>
      </c>
    </row>
    <row r="9181" spans="1:12" x14ac:dyDescent="0.2">
      <c r="A9181" t="s">
        <v>30865</v>
      </c>
      <c r="B9181" t="s">
        <v>30866</v>
      </c>
      <c r="C9181" t="s">
        <v>30867</v>
      </c>
      <c r="D9181" t="s">
        <v>21</v>
      </c>
      <c r="E9181" t="s">
        <v>16</v>
      </c>
      <c r="F9181">
        <v>28217</v>
      </c>
      <c r="G9181">
        <v>35.145335199999998</v>
      </c>
      <c r="H9181">
        <v>-80.897829099999996</v>
      </c>
      <c r="I9181">
        <v>1.5</v>
      </c>
      <c r="J9181">
        <v>14</v>
      </c>
      <c r="K9181">
        <v>1</v>
      </c>
      <c r="L9181" t="s">
        <v>923</v>
      </c>
    </row>
    <row r="9182" spans="1:12" x14ac:dyDescent="0.2">
      <c r="A9182" t="s">
        <v>30868</v>
      </c>
      <c r="B9182" t="s">
        <v>30869</v>
      </c>
      <c r="D9182" t="s">
        <v>21</v>
      </c>
      <c r="E9182" t="s">
        <v>16</v>
      </c>
      <c r="F9182">
        <v>28216</v>
      </c>
      <c r="G9182">
        <v>35.320222299999998</v>
      </c>
      <c r="H9182">
        <v>-80.887586099999993</v>
      </c>
      <c r="I9182">
        <v>4</v>
      </c>
      <c r="J9182">
        <v>5</v>
      </c>
      <c r="K9182">
        <v>1</v>
      </c>
      <c r="L9182" t="s">
        <v>30870</v>
      </c>
    </row>
    <row r="9183" spans="1:12" x14ac:dyDescent="0.2">
      <c r="A9183" t="s">
        <v>30871</v>
      </c>
      <c r="B9183" t="s">
        <v>30872</v>
      </c>
      <c r="C9183" t="s">
        <v>30873</v>
      </c>
      <c r="D9183" t="s">
        <v>239</v>
      </c>
      <c r="E9183" t="s">
        <v>16</v>
      </c>
      <c r="F9183">
        <v>28173</v>
      </c>
      <c r="G9183">
        <v>34.923753099999999</v>
      </c>
      <c r="H9183">
        <v>-80.738482899999994</v>
      </c>
      <c r="I9183">
        <v>3</v>
      </c>
      <c r="J9183">
        <v>6</v>
      </c>
      <c r="K9183">
        <v>1</v>
      </c>
      <c r="L9183" t="s">
        <v>30874</v>
      </c>
    </row>
    <row r="9184" spans="1:12" x14ac:dyDescent="0.2">
      <c r="A9184" t="s">
        <v>30875</v>
      </c>
      <c r="B9184" t="s">
        <v>30876</v>
      </c>
      <c r="C9184" t="s">
        <v>30877</v>
      </c>
      <c r="D9184" t="s">
        <v>21</v>
      </c>
      <c r="E9184" t="s">
        <v>16</v>
      </c>
      <c r="F9184">
        <v>28206</v>
      </c>
      <c r="G9184">
        <v>35.242507000000003</v>
      </c>
      <c r="H9184">
        <v>-80.822494000000006</v>
      </c>
      <c r="I9184">
        <v>1</v>
      </c>
      <c r="J9184">
        <v>8</v>
      </c>
      <c r="K9184">
        <v>1</v>
      </c>
      <c r="L9184" t="s">
        <v>30878</v>
      </c>
    </row>
    <row r="9185" spans="1:12" x14ac:dyDescent="0.2">
      <c r="A9185" t="s">
        <v>30879</v>
      </c>
      <c r="B9185" t="s">
        <v>30880</v>
      </c>
      <c r="C9185" t="s">
        <v>5716</v>
      </c>
      <c r="D9185" t="s">
        <v>135</v>
      </c>
      <c r="E9185" t="s">
        <v>16</v>
      </c>
      <c r="F9185">
        <v>28105</v>
      </c>
      <c r="G9185">
        <v>35.116444000000001</v>
      </c>
      <c r="H9185">
        <v>-80.721528300000003</v>
      </c>
      <c r="I9185">
        <v>5</v>
      </c>
      <c r="J9185">
        <v>23</v>
      </c>
      <c r="K9185">
        <v>1</v>
      </c>
      <c r="L9185" t="s">
        <v>30881</v>
      </c>
    </row>
    <row r="9186" spans="1:12" x14ac:dyDescent="0.2">
      <c r="A9186" t="s">
        <v>30882</v>
      </c>
      <c r="B9186" t="s">
        <v>30883</v>
      </c>
      <c r="C9186" t="s">
        <v>30884</v>
      </c>
      <c r="D9186" t="s">
        <v>21</v>
      </c>
      <c r="E9186" t="s">
        <v>16</v>
      </c>
      <c r="F9186">
        <v>28278</v>
      </c>
      <c r="G9186">
        <v>35.171888299999999</v>
      </c>
      <c r="H9186">
        <v>-80.971614299999999</v>
      </c>
      <c r="I9186">
        <v>1</v>
      </c>
      <c r="J9186">
        <v>3</v>
      </c>
      <c r="K9186">
        <v>1</v>
      </c>
      <c r="L9186" t="s">
        <v>30885</v>
      </c>
    </row>
    <row r="9187" spans="1:12" x14ac:dyDescent="0.2">
      <c r="A9187" t="s">
        <v>30886</v>
      </c>
      <c r="B9187" t="s">
        <v>30887</v>
      </c>
      <c r="C9187" t="s">
        <v>30888</v>
      </c>
      <c r="D9187" t="s">
        <v>15</v>
      </c>
      <c r="E9187" t="s">
        <v>16</v>
      </c>
      <c r="F9187">
        <v>28031</v>
      </c>
      <c r="G9187">
        <v>35.460894158499997</v>
      </c>
      <c r="H9187">
        <v>-80.889185008300004</v>
      </c>
      <c r="I9187">
        <v>5</v>
      </c>
      <c r="J9187">
        <v>6</v>
      </c>
      <c r="K9187">
        <v>1</v>
      </c>
      <c r="L9187" t="s">
        <v>30889</v>
      </c>
    </row>
    <row r="9188" spans="1:12" x14ac:dyDescent="0.2">
      <c r="A9188" t="s">
        <v>30890</v>
      </c>
      <c r="B9188" t="s">
        <v>30891</v>
      </c>
      <c r="C9188" t="s">
        <v>30892</v>
      </c>
      <c r="D9188" t="s">
        <v>21</v>
      </c>
      <c r="E9188" t="s">
        <v>16</v>
      </c>
      <c r="F9188">
        <v>28209</v>
      </c>
      <c r="G9188">
        <v>35.172815999999997</v>
      </c>
      <c r="H9188">
        <v>-80.846882300000004</v>
      </c>
      <c r="I9188">
        <v>3.5</v>
      </c>
      <c r="J9188">
        <v>292</v>
      </c>
      <c r="K9188">
        <v>1</v>
      </c>
      <c r="L9188" t="s">
        <v>30893</v>
      </c>
    </row>
    <row r="9189" spans="1:12" x14ac:dyDescent="0.2">
      <c r="A9189" t="s">
        <v>30894</v>
      </c>
      <c r="B9189" t="s">
        <v>30895</v>
      </c>
      <c r="C9189" t="s">
        <v>30896</v>
      </c>
      <c r="D9189" t="s">
        <v>21</v>
      </c>
      <c r="E9189" t="s">
        <v>16</v>
      </c>
      <c r="F9189">
        <v>28269</v>
      </c>
      <c r="G9189">
        <v>35.336511999999999</v>
      </c>
      <c r="H9189">
        <v>-80.826874000000004</v>
      </c>
      <c r="I9189">
        <v>3.5</v>
      </c>
      <c r="J9189">
        <v>3</v>
      </c>
      <c r="K9189">
        <v>0</v>
      </c>
      <c r="L9189" t="s">
        <v>30897</v>
      </c>
    </row>
    <row r="9190" spans="1:12" x14ac:dyDescent="0.2">
      <c r="A9190" t="s">
        <v>30898</v>
      </c>
      <c r="B9190" t="s">
        <v>30899</v>
      </c>
      <c r="C9190" t="s">
        <v>30900</v>
      </c>
      <c r="D9190" t="s">
        <v>21</v>
      </c>
      <c r="E9190" t="s">
        <v>16</v>
      </c>
      <c r="F9190">
        <v>28211</v>
      </c>
      <c r="G9190">
        <v>35.149551000000002</v>
      </c>
      <c r="H9190">
        <v>-80.825992999999997</v>
      </c>
      <c r="I9190">
        <v>4</v>
      </c>
      <c r="J9190">
        <v>77</v>
      </c>
      <c r="K9190">
        <v>1</v>
      </c>
      <c r="L9190" t="s">
        <v>30901</v>
      </c>
    </row>
    <row r="9191" spans="1:12" x14ac:dyDescent="0.2">
      <c r="A9191" t="s">
        <v>30902</v>
      </c>
      <c r="B9191" t="s">
        <v>30903</v>
      </c>
      <c r="C9191" t="s">
        <v>19561</v>
      </c>
      <c r="D9191" t="s">
        <v>21</v>
      </c>
      <c r="E9191" t="s">
        <v>16</v>
      </c>
      <c r="F9191">
        <v>28278</v>
      </c>
      <c r="G9191">
        <v>35.172508200000003</v>
      </c>
      <c r="H9191">
        <v>-80.962281899999994</v>
      </c>
      <c r="I9191">
        <v>3.5</v>
      </c>
      <c r="J9191">
        <v>37</v>
      </c>
      <c r="K9191">
        <v>0</v>
      </c>
      <c r="L9191" t="s">
        <v>12795</v>
      </c>
    </row>
    <row r="9192" spans="1:12" x14ac:dyDescent="0.2">
      <c r="A9192" t="s">
        <v>30904</v>
      </c>
      <c r="B9192" t="s">
        <v>1265</v>
      </c>
      <c r="C9192" t="s">
        <v>30905</v>
      </c>
      <c r="D9192" t="s">
        <v>21</v>
      </c>
      <c r="E9192" t="s">
        <v>16</v>
      </c>
      <c r="F9192">
        <v>28213</v>
      </c>
      <c r="G9192">
        <v>35.296695200000002</v>
      </c>
      <c r="H9192">
        <v>-80.737812700000006</v>
      </c>
      <c r="I9192">
        <v>3.5</v>
      </c>
      <c r="J9192">
        <v>14</v>
      </c>
      <c r="K9192">
        <v>1</v>
      </c>
      <c r="L9192" t="s">
        <v>30906</v>
      </c>
    </row>
    <row r="9193" spans="1:12" x14ac:dyDescent="0.2">
      <c r="A9193" t="s">
        <v>30907</v>
      </c>
      <c r="B9193" t="s">
        <v>641</v>
      </c>
      <c r="C9193" t="s">
        <v>30908</v>
      </c>
      <c r="D9193" t="s">
        <v>21</v>
      </c>
      <c r="E9193" t="s">
        <v>16</v>
      </c>
      <c r="F9193">
        <v>28269</v>
      </c>
      <c r="G9193">
        <v>35.308569941000002</v>
      </c>
      <c r="H9193">
        <v>-80.844094455199993</v>
      </c>
      <c r="I9193">
        <v>1.5</v>
      </c>
      <c r="J9193">
        <v>14</v>
      </c>
      <c r="K9193">
        <v>1</v>
      </c>
      <c r="L9193" t="s">
        <v>30909</v>
      </c>
    </row>
    <row r="9194" spans="1:12" x14ac:dyDescent="0.2">
      <c r="A9194" t="s">
        <v>30910</v>
      </c>
      <c r="B9194" t="s">
        <v>30911</v>
      </c>
      <c r="C9194" t="s">
        <v>30912</v>
      </c>
      <c r="D9194" t="s">
        <v>21</v>
      </c>
      <c r="E9194" t="s">
        <v>16</v>
      </c>
      <c r="F9194">
        <v>28212</v>
      </c>
      <c r="G9194">
        <v>35.203744999999998</v>
      </c>
      <c r="H9194">
        <v>-80.735083000000003</v>
      </c>
      <c r="I9194">
        <v>4</v>
      </c>
      <c r="J9194">
        <v>6</v>
      </c>
      <c r="K9194">
        <v>1</v>
      </c>
      <c r="L9194" t="s">
        <v>2073</v>
      </c>
    </row>
    <row r="9195" spans="1:12" x14ac:dyDescent="0.2">
      <c r="A9195" t="s">
        <v>30913</v>
      </c>
      <c r="B9195" t="s">
        <v>30914</v>
      </c>
      <c r="C9195" t="s">
        <v>8803</v>
      </c>
      <c r="D9195" t="s">
        <v>21</v>
      </c>
      <c r="E9195" t="s">
        <v>16</v>
      </c>
      <c r="F9195">
        <v>28203</v>
      </c>
      <c r="G9195">
        <v>35.209249999999997</v>
      </c>
      <c r="H9195">
        <v>-80.860698999999997</v>
      </c>
      <c r="I9195">
        <v>4</v>
      </c>
      <c r="J9195">
        <v>15</v>
      </c>
      <c r="K9195">
        <v>1</v>
      </c>
      <c r="L9195" t="s">
        <v>30915</v>
      </c>
    </row>
    <row r="9196" spans="1:12" x14ac:dyDescent="0.2">
      <c r="A9196" t="s">
        <v>30916</v>
      </c>
      <c r="B9196" t="s">
        <v>30917</v>
      </c>
      <c r="C9196" t="s">
        <v>30918</v>
      </c>
      <c r="D9196" t="s">
        <v>588</v>
      </c>
      <c r="E9196" t="s">
        <v>16</v>
      </c>
      <c r="F9196">
        <v>28110</v>
      </c>
      <c r="G9196">
        <v>35.020446200000002</v>
      </c>
      <c r="H9196">
        <v>-80.5898854</v>
      </c>
      <c r="I9196">
        <v>4.5</v>
      </c>
      <c r="J9196">
        <v>3</v>
      </c>
      <c r="K9196">
        <v>1</v>
      </c>
      <c r="L9196" t="s">
        <v>1448</v>
      </c>
    </row>
    <row r="9197" spans="1:12" x14ac:dyDescent="0.2">
      <c r="A9197" t="s">
        <v>30919</v>
      </c>
      <c r="B9197" t="s">
        <v>30920</v>
      </c>
      <c r="C9197" t="s">
        <v>30921</v>
      </c>
      <c r="D9197" t="s">
        <v>21</v>
      </c>
      <c r="E9197" t="s">
        <v>16</v>
      </c>
      <c r="F9197">
        <v>28217</v>
      </c>
      <c r="G9197">
        <v>35.099765556000001</v>
      </c>
      <c r="H9197">
        <v>-80.998052148100001</v>
      </c>
      <c r="I9197">
        <v>3.5</v>
      </c>
      <c r="J9197">
        <v>3</v>
      </c>
      <c r="K9197">
        <v>1</v>
      </c>
      <c r="L9197" t="s">
        <v>30922</v>
      </c>
    </row>
    <row r="9198" spans="1:12" x14ac:dyDescent="0.2">
      <c r="A9198" t="s">
        <v>30923</v>
      </c>
      <c r="B9198" t="s">
        <v>30924</v>
      </c>
      <c r="D9198" t="s">
        <v>62</v>
      </c>
      <c r="E9198" t="s">
        <v>16</v>
      </c>
      <c r="F9198">
        <v>28227</v>
      </c>
      <c r="G9198">
        <v>35.174943566899998</v>
      </c>
      <c r="H9198">
        <v>-80.657030399999996</v>
      </c>
      <c r="I9198">
        <v>3.5</v>
      </c>
      <c r="J9198">
        <v>11</v>
      </c>
      <c r="K9198">
        <v>1</v>
      </c>
      <c r="L9198" t="s">
        <v>30925</v>
      </c>
    </row>
    <row r="9199" spans="1:12" x14ac:dyDescent="0.2">
      <c r="A9199" t="s">
        <v>30926</v>
      </c>
      <c r="B9199" t="s">
        <v>30927</v>
      </c>
      <c r="C9199" t="s">
        <v>30928</v>
      </c>
      <c r="D9199" t="s">
        <v>697</v>
      </c>
      <c r="E9199" t="s">
        <v>16</v>
      </c>
      <c r="F9199">
        <v>28037</v>
      </c>
      <c r="G9199">
        <v>35.443196</v>
      </c>
      <c r="H9199">
        <v>-80.996319999999997</v>
      </c>
      <c r="I9199">
        <v>4</v>
      </c>
      <c r="J9199">
        <v>52</v>
      </c>
      <c r="K9199">
        <v>1</v>
      </c>
      <c r="L9199" t="s">
        <v>30929</v>
      </c>
    </row>
    <row r="9200" spans="1:12" x14ac:dyDescent="0.2">
      <c r="A9200" t="s">
        <v>30930</v>
      </c>
      <c r="B9200" t="s">
        <v>30931</v>
      </c>
      <c r="C9200" t="s">
        <v>30932</v>
      </c>
      <c r="D9200" t="s">
        <v>39</v>
      </c>
      <c r="E9200" t="s">
        <v>16</v>
      </c>
      <c r="F9200">
        <v>28027</v>
      </c>
      <c r="G9200">
        <v>35.379340700900002</v>
      </c>
      <c r="H9200">
        <v>-80.6995877624</v>
      </c>
      <c r="I9200">
        <v>2.5</v>
      </c>
      <c r="J9200">
        <v>19</v>
      </c>
      <c r="K9200">
        <v>1</v>
      </c>
      <c r="L9200" t="s">
        <v>30933</v>
      </c>
    </row>
    <row r="9201" spans="1:12" x14ac:dyDescent="0.2">
      <c r="A9201" t="s">
        <v>30934</v>
      </c>
      <c r="B9201" t="s">
        <v>30935</v>
      </c>
      <c r="C9201" t="s">
        <v>4083</v>
      </c>
      <c r="D9201" t="s">
        <v>39</v>
      </c>
      <c r="E9201" t="s">
        <v>16</v>
      </c>
      <c r="F9201">
        <v>28027</v>
      </c>
      <c r="G9201">
        <v>35.418442499999998</v>
      </c>
      <c r="H9201">
        <v>-80.675424000000007</v>
      </c>
      <c r="I9201">
        <v>3</v>
      </c>
      <c r="J9201">
        <v>49</v>
      </c>
      <c r="K9201">
        <v>0</v>
      </c>
      <c r="L9201" t="s">
        <v>30936</v>
      </c>
    </row>
    <row r="9202" spans="1:12" x14ac:dyDescent="0.2">
      <c r="A9202" t="s">
        <v>30937</v>
      </c>
      <c r="B9202" t="s">
        <v>6747</v>
      </c>
      <c r="C9202" t="s">
        <v>30938</v>
      </c>
      <c r="D9202" t="s">
        <v>39</v>
      </c>
      <c r="E9202" t="s">
        <v>16</v>
      </c>
      <c r="F9202">
        <v>28027</v>
      </c>
      <c r="G9202">
        <v>35.418697999999999</v>
      </c>
      <c r="H9202">
        <v>-80.678026000000003</v>
      </c>
      <c r="I9202">
        <v>2</v>
      </c>
      <c r="J9202">
        <v>5</v>
      </c>
      <c r="K9202">
        <v>1</v>
      </c>
      <c r="L9202" t="s">
        <v>30939</v>
      </c>
    </row>
    <row r="9203" spans="1:12" x14ac:dyDescent="0.2">
      <c r="A9203" t="s">
        <v>30940</v>
      </c>
      <c r="B9203" t="s">
        <v>30941</v>
      </c>
      <c r="C9203" t="s">
        <v>30942</v>
      </c>
      <c r="D9203" t="s">
        <v>21</v>
      </c>
      <c r="E9203" t="s">
        <v>16</v>
      </c>
      <c r="F9203">
        <v>28203</v>
      </c>
      <c r="G9203">
        <v>35.212920400000002</v>
      </c>
      <c r="H9203">
        <v>-80.859527700000001</v>
      </c>
      <c r="I9203">
        <v>4.5</v>
      </c>
      <c r="J9203">
        <v>45</v>
      </c>
      <c r="K9203">
        <v>1</v>
      </c>
      <c r="L9203" t="s">
        <v>30943</v>
      </c>
    </row>
    <row r="9204" spans="1:12" x14ac:dyDescent="0.2">
      <c r="A9204" t="s">
        <v>30944</v>
      </c>
      <c r="B9204" t="s">
        <v>30945</v>
      </c>
      <c r="C9204" t="s">
        <v>30946</v>
      </c>
      <c r="D9204" t="s">
        <v>21</v>
      </c>
      <c r="E9204" t="s">
        <v>16</v>
      </c>
      <c r="F9204">
        <v>28203</v>
      </c>
      <c r="G9204">
        <v>35.209277999999998</v>
      </c>
      <c r="H9204">
        <v>-80.860679000000005</v>
      </c>
      <c r="I9204">
        <v>2.5</v>
      </c>
      <c r="J9204">
        <v>14</v>
      </c>
      <c r="K9204">
        <v>1</v>
      </c>
      <c r="L9204" t="s">
        <v>8367</v>
      </c>
    </row>
    <row r="9205" spans="1:12" x14ac:dyDescent="0.2">
      <c r="A9205" t="s">
        <v>30947</v>
      </c>
      <c r="B9205" t="s">
        <v>1190</v>
      </c>
      <c r="C9205" t="s">
        <v>30948</v>
      </c>
      <c r="D9205" t="s">
        <v>26</v>
      </c>
      <c r="E9205" t="s">
        <v>16</v>
      </c>
      <c r="F9205">
        <v>28078</v>
      </c>
      <c r="G9205">
        <v>35.442570000000003</v>
      </c>
      <c r="H9205">
        <v>-80.861258699999993</v>
      </c>
      <c r="I9205">
        <v>2.5</v>
      </c>
      <c r="J9205">
        <v>7</v>
      </c>
      <c r="K9205">
        <v>1</v>
      </c>
      <c r="L9205" t="s">
        <v>30949</v>
      </c>
    </row>
    <row r="9206" spans="1:12" x14ac:dyDescent="0.2">
      <c r="A9206" t="s">
        <v>30950</v>
      </c>
      <c r="B9206" t="s">
        <v>12694</v>
      </c>
      <c r="C9206" t="s">
        <v>30951</v>
      </c>
      <c r="D9206" t="s">
        <v>21</v>
      </c>
      <c r="E9206" t="s">
        <v>16</v>
      </c>
      <c r="F9206">
        <v>28210</v>
      </c>
      <c r="G9206">
        <v>35.090291000000001</v>
      </c>
      <c r="H9206">
        <v>-80.869206000000005</v>
      </c>
      <c r="I9206">
        <v>3</v>
      </c>
      <c r="J9206">
        <v>14</v>
      </c>
      <c r="K9206">
        <v>1</v>
      </c>
      <c r="L9206" t="s">
        <v>30952</v>
      </c>
    </row>
    <row r="9207" spans="1:12" x14ac:dyDescent="0.2">
      <c r="A9207" t="s">
        <v>30953</v>
      </c>
      <c r="B9207" t="s">
        <v>30954</v>
      </c>
      <c r="C9207" t="s">
        <v>22074</v>
      </c>
      <c r="D9207" t="s">
        <v>21</v>
      </c>
      <c r="E9207" t="s">
        <v>16</v>
      </c>
      <c r="F9207">
        <v>28202</v>
      </c>
      <c r="G9207">
        <v>35.227435437099999</v>
      </c>
      <c r="H9207">
        <v>-80.840038701899999</v>
      </c>
      <c r="I9207">
        <v>4</v>
      </c>
      <c r="J9207">
        <v>38</v>
      </c>
      <c r="K9207">
        <v>1</v>
      </c>
      <c r="L9207" t="s">
        <v>30955</v>
      </c>
    </row>
    <row r="9208" spans="1:12" x14ac:dyDescent="0.2">
      <c r="A9208" t="s">
        <v>30956</v>
      </c>
      <c r="B9208" t="s">
        <v>30957</v>
      </c>
      <c r="D9208" t="s">
        <v>30</v>
      </c>
      <c r="E9208" t="s">
        <v>16</v>
      </c>
      <c r="F9208">
        <v>28054</v>
      </c>
      <c r="G9208">
        <v>35.252842200000003</v>
      </c>
      <c r="H9208">
        <v>-81.152697599999996</v>
      </c>
      <c r="I9208">
        <v>2.5</v>
      </c>
      <c r="J9208">
        <v>5</v>
      </c>
      <c r="K9208">
        <v>1</v>
      </c>
      <c r="L9208" t="s">
        <v>14201</v>
      </c>
    </row>
    <row r="9209" spans="1:12" x14ac:dyDescent="0.2">
      <c r="A9209" t="s">
        <v>30958</v>
      </c>
      <c r="B9209" t="s">
        <v>1265</v>
      </c>
      <c r="C9209" t="s">
        <v>30959</v>
      </c>
      <c r="D9209" t="s">
        <v>135</v>
      </c>
      <c r="E9209" t="s">
        <v>16</v>
      </c>
      <c r="F9209">
        <v>28105</v>
      </c>
      <c r="G9209">
        <v>35.135569699999998</v>
      </c>
      <c r="H9209">
        <v>-80.738114899999999</v>
      </c>
      <c r="I9209">
        <v>4.5</v>
      </c>
      <c r="J9209">
        <v>6</v>
      </c>
      <c r="K9209">
        <v>1</v>
      </c>
      <c r="L9209" t="s">
        <v>30960</v>
      </c>
    </row>
    <row r="9210" spans="1:12" x14ac:dyDescent="0.2">
      <c r="A9210" t="s">
        <v>30961</v>
      </c>
      <c r="B9210" t="s">
        <v>30962</v>
      </c>
      <c r="C9210" t="s">
        <v>30963</v>
      </c>
      <c r="D9210" t="s">
        <v>21</v>
      </c>
      <c r="E9210" t="s">
        <v>16</v>
      </c>
      <c r="F9210">
        <v>28211</v>
      </c>
      <c r="G9210">
        <v>35.1744202</v>
      </c>
      <c r="H9210">
        <v>-80.8015714</v>
      </c>
      <c r="I9210">
        <v>2</v>
      </c>
      <c r="J9210">
        <v>5</v>
      </c>
      <c r="K9210">
        <v>1</v>
      </c>
      <c r="L9210" t="s">
        <v>3556</v>
      </c>
    </row>
    <row r="9211" spans="1:12" x14ac:dyDescent="0.2">
      <c r="A9211" t="s">
        <v>30964</v>
      </c>
      <c r="B9211" t="s">
        <v>498</v>
      </c>
      <c r="C9211" t="s">
        <v>30965</v>
      </c>
      <c r="D9211" t="s">
        <v>15</v>
      </c>
      <c r="E9211" t="s">
        <v>16</v>
      </c>
      <c r="F9211">
        <v>28031</v>
      </c>
      <c r="G9211">
        <v>35.477540105400003</v>
      </c>
      <c r="H9211">
        <v>-80.894181000000003</v>
      </c>
      <c r="I9211">
        <v>3</v>
      </c>
      <c r="J9211">
        <v>13</v>
      </c>
      <c r="K9211">
        <v>1</v>
      </c>
      <c r="L9211" t="s">
        <v>30966</v>
      </c>
    </row>
    <row r="9212" spans="1:12" x14ac:dyDescent="0.2">
      <c r="A9212" t="s">
        <v>30967</v>
      </c>
      <c r="B9212" t="s">
        <v>8196</v>
      </c>
      <c r="C9212" t="s">
        <v>30968</v>
      </c>
      <c r="D9212" t="s">
        <v>21</v>
      </c>
      <c r="E9212" t="s">
        <v>16</v>
      </c>
      <c r="F9212">
        <v>28277</v>
      </c>
      <c r="G9212">
        <v>35.062319970399997</v>
      </c>
      <c r="H9212">
        <v>-80.813544094600005</v>
      </c>
      <c r="I9212">
        <v>3.5</v>
      </c>
      <c r="J9212">
        <v>26</v>
      </c>
      <c r="K9212">
        <v>1</v>
      </c>
      <c r="L9212" t="s">
        <v>23847</v>
      </c>
    </row>
    <row r="9213" spans="1:12" x14ac:dyDescent="0.2">
      <c r="A9213" t="s">
        <v>30969</v>
      </c>
      <c r="B9213" t="s">
        <v>30970</v>
      </c>
      <c r="C9213" t="s">
        <v>30971</v>
      </c>
      <c r="D9213" t="s">
        <v>21</v>
      </c>
      <c r="E9213" t="s">
        <v>16</v>
      </c>
      <c r="F9213">
        <v>28269</v>
      </c>
      <c r="G9213">
        <v>35.278765999999997</v>
      </c>
      <c r="H9213">
        <v>-80.835130000000007</v>
      </c>
      <c r="I9213">
        <v>4.5</v>
      </c>
      <c r="J9213">
        <v>17</v>
      </c>
      <c r="K9213">
        <v>1</v>
      </c>
      <c r="L9213" t="s">
        <v>30972</v>
      </c>
    </row>
    <row r="9214" spans="1:12" x14ac:dyDescent="0.2">
      <c r="A9214" t="s">
        <v>30973</v>
      </c>
      <c r="B9214" t="s">
        <v>30974</v>
      </c>
      <c r="C9214" t="s">
        <v>30975</v>
      </c>
      <c r="D9214" t="s">
        <v>21</v>
      </c>
      <c r="E9214" t="s">
        <v>16</v>
      </c>
      <c r="F9214">
        <v>28203</v>
      </c>
      <c r="G9214">
        <v>35.219917100000004</v>
      </c>
      <c r="H9214">
        <v>-80.855725199999995</v>
      </c>
      <c r="I9214">
        <v>5</v>
      </c>
      <c r="J9214">
        <v>3</v>
      </c>
      <c r="K9214">
        <v>1</v>
      </c>
      <c r="L9214" t="s">
        <v>25200</v>
      </c>
    </row>
    <row r="9215" spans="1:12" x14ac:dyDescent="0.2">
      <c r="A9215" t="s">
        <v>30976</v>
      </c>
      <c r="B9215" t="s">
        <v>30977</v>
      </c>
      <c r="C9215" t="s">
        <v>29680</v>
      </c>
      <c r="D9215" t="s">
        <v>21</v>
      </c>
      <c r="E9215" t="s">
        <v>16</v>
      </c>
      <c r="F9215">
        <v>28204</v>
      </c>
      <c r="G9215">
        <v>35.2203521462</v>
      </c>
      <c r="H9215">
        <v>-80.816967263799995</v>
      </c>
      <c r="I9215">
        <v>4.5</v>
      </c>
      <c r="J9215">
        <v>26</v>
      </c>
      <c r="K9215">
        <v>1</v>
      </c>
      <c r="L9215" t="s">
        <v>30978</v>
      </c>
    </row>
    <row r="9216" spans="1:12" x14ac:dyDescent="0.2">
      <c r="A9216" t="s">
        <v>30979</v>
      </c>
      <c r="B9216" t="s">
        <v>5107</v>
      </c>
      <c r="C9216" t="s">
        <v>2160</v>
      </c>
      <c r="D9216" t="s">
        <v>295</v>
      </c>
      <c r="E9216" t="s">
        <v>16</v>
      </c>
      <c r="F9216">
        <v>28134</v>
      </c>
      <c r="G9216">
        <v>35.082371999999999</v>
      </c>
      <c r="H9216">
        <v>-80.877212</v>
      </c>
      <c r="I9216">
        <v>2.5</v>
      </c>
      <c r="J9216">
        <v>9</v>
      </c>
      <c r="K9216">
        <v>1</v>
      </c>
      <c r="L9216" t="s">
        <v>5109</v>
      </c>
    </row>
    <row r="9217" spans="1:12" x14ac:dyDescent="0.2">
      <c r="A9217" t="s">
        <v>30980</v>
      </c>
      <c r="B9217" t="s">
        <v>10652</v>
      </c>
      <c r="C9217" t="s">
        <v>30981</v>
      </c>
      <c r="D9217" t="s">
        <v>21</v>
      </c>
      <c r="E9217" t="s">
        <v>16</v>
      </c>
      <c r="F9217">
        <v>28270</v>
      </c>
      <c r="G9217">
        <v>35.141307010600002</v>
      </c>
      <c r="H9217">
        <v>-80.734817013200001</v>
      </c>
      <c r="I9217">
        <v>3</v>
      </c>
      <c r="J9217">
        <v>6</v>
      </c>
      <c r="K9217">
        <v>1</v>
      </c>
      <c r="L9217" t="s">
        <v>30982</v>
      </c>
    </row>
    <row r="9218" spans="1:12" x14ac:dyDescent="0.2">
      <c r="A9218" t="s">
        <v>30983</v>
      </c>
      <c r="B9218" t="s">
        <v>30984</v>
      </c>
      <c r="C9218" t="s">
        <v>2420</v>
      </c>
      <c r="D9218" t="s">
        <v>295</v>
      </c>
      <c r="E9218" t="s">
        <v>16</v>
      </c>
      <c r="F9218">
        <v>28134</v>
      </c>
      <c r="G9218">
        <v>35.077531</v>
      </c>
      <c r="H9218">
        <v>-80.879766000000004</v>
      </c>
      <c r="I9218">
        <v>1.5</v>
      </c>
      <c r="J9218">
        <v>9</v>
      </c>
      <c r="K9218">
        <v>0</v>
      </c>
      <c r="L9218" t="s">
        <v>14686</v>
      </c>
    </row>
    <row r="9219" spans="1:12" x14ac:dyDescent="0.2">
      <c r="A9219" t="s">
        <v>30985</v>
      </c>
      <c r="B9219" t="s">
        <v>30986</v>
      </c>
      <c r="C9219" t="s">
        <v>30987</v>
      </c>
      <c r="D9219" t="s">
        <v>13544</v>
      </c>
      <c r="E9219" t="s">
        <v>16</v>
      </c>
      <c r="F9219">
        <v>28101</v>
      </c>
      <c r="G9219">
        <v>35.258101600000003</v>
      </c>
      <c r="H9219">
        <v>-81.076496800000001</v>
      </c>
      <c r="I9219">
        <v>4.5</v>
      </c>
      <c r="J9219">
        <v>6</v>
      </c>
      <c r="K9219">
        <v>1</v>
      </c>
      <c r="L9219" t="s">
        <v>30988</v>
      </c>
    </row>
    <row r="9220" spans="1:12" x14ac:dyDescent="0.2">
      <c r="A9220" t="s">
        <v>30989</v>
      </c>
      <c r="B9220" t="s">
        <v>30990</v>
      </c>
      <c r="C9220" t="s">
        <v>11288</v>
      </c>
      <c r="D9220" t="s">
        <v>21</v>
      </c>
      <c r="E9220" t="s">
        <v>16</v>
      </c>
      <c r="F9220">
        <v>28226</v>
      </c>
      <c r="G9220">
        <v>35.089051699999999</v>
      </c>
      <c r="H9220">
        <v>-80.867052999999999</v>
      </c>
      <c r="I9220">
        <v>4</v>
      </c>
      <c r="J9220">
        <v>225</v>
      </c>
      <c r="K9220">
        <v>1</v>
      </c>
      <c r="L9220" t="s">
        <v>23093</v>
      </c>
    </row>
    <row r="9221" spans="1:12" x14ac:dyDescent="0.2">
      <c r="A9221" t="s">
        <v>30991</v>
      </c>
      <c r="B9221" t="s">
        <v>498</v>
      </c>
      <c r="C9221" t="s">
        <v>30992</v>
      </c>
      <c r="D9221" t="s">
        <v>26</v>
      </c>
      <c r="E9221" t="s">
        <v>16</v>
      </c>
      <c r="F9221">
        <v>28078</v>
      </c>
      <c r="G9221">
        <v>35.443821999999997</v>
      </c>
      <c r="H9221">
        <v>-80.896039999999999</v>
      </c>
      <c r="I9221">
        <v>4</v>
      </c>
      <c r="J9221">
        <v>7</v>
      </c>
      <c r="K9221">
        <v>1</v>
      </c>
      <c r="L9221" t="s">
        <v>30993</v>
      </c>
    </row>
    <row r="9222" spans="1:12" x14ac:dyDescent="0.2">
      <c r="A9222" t="s">
        <v>30994</v>
      </c>
      <c r="B9222" t="s">
        <v>2780</v>
      </c>
      <c r="C9222" t="s">
        <v>30995</v>
      </c>
      <c r="D9222" t="s">
        <v>21</v>
      </c>
      <c r="E9222" t="s">
        <v>16</v>
      </c>
      <c r="F9222">
        <v>28211</v>
      </c>
      <c r="G9222">
        <v>35.153833499999998</v>
      </c>
      <c r="H9222">
        <v>-80.8248897</v>
      </c>
      <c r="I9222">
        <v>4</v>
      </c>
      <c r="J9222">
        <v>9</v>
      </c>
      <c r="K9222">
        <v>1</v>
      </c>
      <c r="L9222" t="s">
        <v>30996</v>
      </c>
    </row>
    <row r="9223" spans="1:12" x14ac:dyDescent="0.2">
      <c r="A9223" t="s">
        <v>30997</v>
      </c>
      <c r="B9223" t="s">
        <v>30998</v>
      </c>
      <c r="C9223" t="s">
        <v>30999</v>
      </c>
      <c r="D9223" t="s">
        <v>21</v>
      </c>
      <c r="E9223" t="s">
        <v>16</v>
      </c>
      <c r="F9223">
        <v>28209</v>
      </c>
      <c r="G9223">
        <v>35.174061000000002</v>
      </c>
      <c r="H9223">
        <v>-80.839839999999995</v>
      </c>
      <c r="I9223">
        <v>5</v>
      </c>
      <c r="J9223">
        <v>5</v>
      </c>
      <c r="K9223">
        <v>0</v>
      </c>
      <c r="L9223" t="s">
        <v>159</v>
      </c>
    </row>
    <row r="9224" spans="1:12" x14ac:dyDescent="0.2">
      <c r="A9224" t="s">
        <v>31000</v>
      </c>
      <c r="B9224" t="s">
        <v>3204</v>
      </c>
      <c r="C9224" t="s">
        <v>31001</v>
      </c>
      <c r="D9224" t="s">
        <v>21</v>
      </c>
      <c r="E9224" t="s">
        <v>16</v>
      </c>
      <c r="F9224">
        <v>28273</v>
      </c>
      <c r="G9224">
        <v>35.113346100000001</v>
      </c>
      <c r="H9224">
        <v>-80.9201257</v>
      </c>
      <c r="I9224">
        <v>2</v>
      </c>
      <c r="J9224">
        <v>4</v>
      </c>
      <c r="K9224">
        <v>1</v>
      </c>
      <c r="L9224" t="s">
        <v>3212</v>
      </c>
    </row>
    <row r="9225" spans="1:12" x14ac:dyDescent="0.2">
      <c r="A9225" t="s">
        <v>31002</v>
      </c>
      <c r="B9225" t="s">
        <v>31003</v>
      </c>
      <c r="D9225" t="s">
        <v>21</v>
      </c>
      <c r="E9225" t="s">
        <v>16</v>
      </c>
      <c r="F9225">
        <v>28269</v>
      </c>
      <c r="G9225">
        <v>35.3352529</v>
      </c>
      <c r="H9225">
        <v>-80.799018500000003</v>
      </c>
      <c r="I9225">
        <v>3.5</v>
      </c>
      <c r="J9225">
        <v>3</v>
      </c>
      <c r="K9225">
        <v>1</v>
      </c>
      <c r="L9225" t="s">
        <v>31004</v>
      </c>
    </row>
    <row r="9226" spans="1:12" x14ac:dyDescent="0.2">
      <c r="A9226" t="s">
        <v>31005</v>
      </c>
      <c r="B9226" t="s">
        <v>31006</v>
      </c>
      <c r="C9226" t="s">
        <v>31007</v>
      </c>
      <c r="D9226" t="s">
        <v>135</v>
      </c>
      <c r="E9226" t="s">
        <v>16</v>
      </c>
      <c r="F9226">
        <v>28105</v>
      </c>
      <c r="G9226">
        <v>35.124741</v>
      </c>
      <c r="H9226">
        <v>-80.693712000000005</v>
      </c>
      <c r="I9226">
        <v>2</v>
      </c>
      <c r="J9226">
        <v>6</v>
      </c>
      <c r="K9226">
        <v>0</v>
      </c>
      <c r="L9226" t="s">
        <v>515</v>
      </c>
    </row>
    <row r="9227" spans="1:12" x14ac:dyDescent="0.2">
      <c r="A9227" t="s">
        <v>31008</v>
      </c>
      <c r="B9227" t="s">
        <v>31009</v>
      </c>
      <c r="D9227" t="s">
        <v>21</v>
      </c>
      <c r="E9227" t="s">
        <v>16</v>
      </c>
      <c r="F9227">
        <v>28207</v>
      </c>
      <c r="G9227">
        <v>35.192852700000003</v>
      </c>
      <c r="H9227">
        <v>-80.823937999999998</v>
      </c>
      <c r="I9227">
        <v>5</v>
      </c>
      <c r="J9227">
        <v>3</v>
      </c>
      <c r="K9227">
        <v>1</v>
      </c>
      <c r="L9227" t="s">
        <v>31010</v>
      </c>
    </row>
    <row r="9228" spans="1:12" x14ac:dyDescent="0.2">
      <c r="A9228" t="s">
        <v>31011</v>
      </c>
      <c r="B9228" t="s">
        <v>21506</v>
      </c>
      <c r="C9228" t="s">
        <v>31012</v>
      </c>
      <c r="D9228" t="s">
        <v>30</v>
      </c>
      <c r="E9228" t="s">
        <v>16</v>
      </c>
      <c r="F9228">
        <v>28054</v>
      </c>
      <c r="G9228">
        <v>35.266092399999998</v>
      </c>
      <c r="H9228">
        <v>-81.134301600000001</v>
      </c>
      <c r="I9228">
        <v>3</v>
      </c>
      <c r="J9228">
        <v>65</v>
      </c>
      <c r="K9228">
        <v>1</v>
      </c>
      <c r="L9228" t="s">
        <v>31013</v>
      </c>
    </row>
    <row r="9229" spans="1:12" x14ac:dyDescent="0.2">
      <c r="A9229" t="s">
        <v>31014</v>
      </c>
      <c r="B9229" t="s">
        <v>31015</v>
      </c>
      <c r="C9229" t="s">
        <v>31016</v>
      </c>
      <c r="D9229" t="s">
        <v>21</v>
      </c>
      <c r="E9229" t="s">
        <v>16</v>
      </c>
      <c r="F9229">
        <v>28277</v>
      </c>
      <c r="G9229">
        <v>35.053566400000001</v>
      </c>
      <c r="H9229">
        <v>-80.851866999999999</v>
      </c>
      <c r="I9229">
        <v>4</v>
      </c>
      <c r="J9229">
        <v>368</v>
      </c>
      <c r="K9229">
        <v>1</v>
      </c>
      <c r="L9229" t="s">
        <v>31017</v>
      </c>
    </row>
    <row r="9230" spans="1:12" x14ac:dyDescent="0.2">
      <c r="A9230" t="s">
        <v>31018</v>
      </c>
      <c r="B9230" t="s">
        <v>31019</v>
      </c>
      <c r="C9230" t="s">
        <v>31020</v>
      </c>
      <c r="D9230" t="s">
        <v>21</v>
      </c>
      <c r="E9230" t="s">
        <v>16</v>
      </c>
      <c r="F9230">
        <v>28217</v>
      </c>
      <c r="G9230">
        <v>35.179913303299998</v>
      </c>
      <c r="H9230">
        <v>-80.925356163800004</v>
      </c>
      <c r="I9230">
        <v>3.5</v>
      </c>
      <c r="J9230">
        <v>3</v>
      </c>
      <c r="K9230">
        <v>0</v>
      </c>
      <c r="L9230" t="s">
        <v>31021</v>
      </c>
    </row>
    <row r="9231" spans="1:12" x14ac:dyDescent="0.2">
      <c r="A9231" t="s">
        <v>31022</v>
      </c>
      <c r="B9231" t="s">
        <v>2330</v>
      </c>
      <c r="C9231" t="s">
        <v>31023</v>
      </c>
      <c r="D9231" t="s">
        <v>21</v>
      </c>
      <c r="E9231" t="s">
        <v>16</v>
      </c>
      <c r="F9231">
        <v>28269</v>
      </c>
      <c r="G9231">
        <v>35.343125999999998</v>
      </c>
      <c r="H9231">
        <v>-80.769024000000002</v>
      </c>
      <c r="I9231">
        <v>4.5</v>
      </c>
      <c r="J9231">
        <v>15</v>
      </c>
      <c r="K9231">
        <v>1</v>
      </c>
      <c r="L9231" t="s">
        <v>31024</v>
      </c>
    </row>
    <row r="9232" spans="1:12" x14ac:dyDescent="0.2">
      <c r="A9232" t="s">
        <v>31025</v>
      </c>
      <c r="B9232" t="s">
        <v>2133</v>
      </c>
      <c r="C9232" t="s">
        <v>2160</v>
      </c>
      <c r="D9232" t="s">
        <v>295</v>
      </c>
      <c r="E9232" t="s">
        <v>16</v>
      </c>
      <c r="F9232">
        <v>28134</v>
      </c>
      <c r="G9232">
        <v>35.0822</v>
      </c>
      <c r="H9232">
        <v>-80.877224200000001</v>
      </c>
      <c r="I9232">
        <v>3</v>
      </c>
      <c r="J9232">
        <v>4</v>
      </c>
      <c r="K9232">
        <v>1</v>
      </c>
      <c r="L9232" t="s">
        <v>8547</v>
      </c>
    </row>
    <row r="9233" spans="1:12" x14ac:dyDescent="0.2">
      <c r="A9233" t="s">
        <v>31026</v>
      </c>
      <c r="B9233" t="s">
        <v>31027</v>
      </c>
      <c r="C9233" t="s">
        <v>31028</v>
      </c>
      <c r="D9233" t="s">
        <v>21</v>
      </c>
      <c r="E9233" t="s">
        <v>16</v>
      </c>
      <c r="F9233">
        <v>28277</v>
      </c>
      <c r="G9233">
        <v>35.027979799999997</v>
      </c>
      <c r="H9233">
        <v>-80.850945100000004</v>
      </c>
      <c r="I9233">
        <v>3</v>
      </c>
      <c r="J9233">
        <v>99</v>
      </c>
      <c r="K9233">
        <v>0</v>
      </c>
      <c r="L9233" t="s">
        <v>31029</v>
      </c>
    </row>
    <row r="9234" spans="1:12" x14ac:dyDescent="0.2">
      <c r="A9234" t="s">
        <v>31030</v>
      </c>
      <c r="B9234" t="s">
        <v>31031</v>
      </c>
      <c r="C9234" t="s">
        <v>31032</v>
      </c>
      <c r="D9234" t="s">
        <v>30</v>
      </c>
      <c r="E9234" t="s">
        <v>16</v>
      </c>
      <c r="F9234">
        <v>28052</v>
      </c>
      <c r="G9234">
        <v>35.248330500000002</v>
      </c>
      <c r="H9234">
        <v>-81.19023</v>
      </c>
      <c r="I9234">
        <v>5</v>
      </c>
      <c r="J9234">
        <v>3</v>
      </c>
      <c r="K9234">
        <v>1</v>
      </c>
      <c r="L9234" t="s">
        <v>31033</v>
      </c>
    </row>
    <row r="9235" spans="1:12" x14ac:dyDescent="0.2">
      <c r="A9235" t="s">
        <v>31034</v>
      </c>
      <c r="B9235" t="s">
        <v>31035</v>
      </c>
      <c r="C9235" t="s">
        <v>31036</v>
      </c>
      <c r="D9235" t="s">
        <v>15</v>
      </c>
      <c r="E9235" t="s">
        <v>16</v>
      </c>
      <c r="F9235">
        <v>28031</v>
      </c>
      <c r="G9235">
        <v>35.488061999999999</v>
      </c>
      <c r="H9235">
        <v>-80.857950000000002</v>
      </c>
      <c r="I9235">
        <v>5</v>
      </c>
      <c r="J9235">
        <v>3</v>
      </c>
      <c r="K9235">
        <v>1</v>
      </c>
      <c r="L9235" t="s">
        <v>31037</v>
      </c>
    </row>
    <row r="9236" spans="1:12" x14ac:dyDescent="0.2">
      <c r="A9236" t="s">
        <v>31038</v>
      </c>
      <c r="B9236" t="s">
        <v>31039</v>
      </c>
      <c r="C9236" t="s">
        <v>31040</v>
      </c>
      <c r="D9236" t="s">
        <v>21</v>
      </c>
      <c r="E9236" t="s">
        <v>16</v>
      </c>
      <c r="F9236">
        <v>28210</v>
      </c>
      <c r="G9236">
        <v>35.148677384400003</v>
      </c>
      <c r="H9236">
        <v>-80.8349468981</v>
      </c>
      <c r="I9236">
        <v>4.5</v>
      </c>
      <c r="J9236">
        <v>48</v>
      </c>
      <c r="K9236">
        <v>1</v>
      </c>
      <c r="L9236" t="s">
        <v>31041</v>
      </c>
    </row>
    <row r="9237" spans="1:12" x14ac:dyDescent="0.2">
      <c r="A9237" t="s">
        <v>31042</v>
      </c>
      <c r="B9237" t="s">
        <v>31043</v>
      </c>
      <c r="C9237" t="s">
        <v>31044</v>
      </c>
      <c r="D9237" t="s">
        <v>26</v>
      </c>
      <c r="E9237" t="s">
        <v>16</v>
      </c>
      <c r="F9237">
        <v>28078</v>
      </c>
      <c r="G9237">
        <v>35.411517400000001</v>
      </c>
      <c r="H9237">
        <v>-80.842492899999996</v>
      </c>
      <c r="I9237">
        <v>4</v>
      </c>
      <c r="J9237">
        <v>4</v>
      </c>
      <c r="K9237">
        <v>1</v>
      </c>
      <c r="L9237" t="s">
        <v>287</v>
      </c>
    </row>
    <row r="9238" spans="1:12" x14ac:dyDescent="0.2">
      <c r="A9238" t="s">
        <v>31045</v>
      </c>
      <c r="B9238" t="s">
        <v>31046</v>
      </c>
      <c r="C9238" t="s">
        <v>31047</v>
      </c>
      <c r="D9238" t="s">
        <v>21</v>
      </c>
      <c r="E9238" t="s">
        <v>16</v>
      </c>
      <c r="F9238">
        <v>28212</v>
      </c>
      <c r="G9238">
        <v>35.203955499999999</v>
      </c>
      <c r="H9238">
        <v>-80.7461038</v>
      </c>
      <c r="I9238">
        <v>2.5</v>
      </c>
      <c r="J9238">
        <v>8</v>
      </c>
      <c r="K9238">
        <v>1</v>
      </c>
      <c r="L9238" t="s">
        <v>31048</v>
      </c>
    </row>
    <row r="9239" spans="1:12" x14ac:dyDescent="0.2">
      <c r="A9239" t="s">
        <v>31049</v>
      </c>
      <c r="B9239" t="s">
        <v>31050</v>
      </c>
      <c r="C9239" t="s">
        <v>31051</v>
      </c>
      <c r="D9239" t="s">
        <v>21</v>
      </c>
      <c r="E9239" t="s">
        <v>16</v>
      </c>
      <c r="F9239">
        <v>28204</v>
      </c>
      <c r="G9239">
        <v>35.216132000000002</v>
      </c>
      <c r="H9239">
        <v>-80.821938000000003</v>
      </c>
      <c r="I9239">
        <v>4.5</v>
      </c>
      <c r="J9239">
        <v>5</v>
      </c>
      <c r="K9239">
        <v>1</v>
      </c>
      <c r="L9239" t="s">
        <v>159</v>
      </c>
    </row>
    <row r="9240" spans="1:12" x14ac:dyDescent="0.2">
      <c r="A9240" t="s">
        <v>31052</v>
      </c>
      <c r="B9240" t="s">
        <v>31053</v>
      </c>
      <c r="C9240" t="s">
        <v>31054</v>
      </c>
      <c r="D9240" t="s">
        <v>26</v>
      </c>
      <c r="E9240" t="s">
        <v>16</v>
      </c>
      <c r="F9240">
        <v>28078</v>
      </c>
      <c r="G9240">
        <v>35.4431127</v>
      </c>
      <c r="H9240">
        <v>-80.857436000000007</v>
      </c>
      <c r="I9240">
        <v>3.5</v>
      </c>
      <c r="J9240">
        <v>24</v>
      </c>
      <c r="K9240">
        <v>1</v>
      </c>
      <c r="L9240" t="s">
        <v>31055</v>
      </c>
    </row>
    <row r="9241" spans="1:12" x14ac:dyDescent="0.2">
      <c r="A9241" t="s">
        <v>31056</v>
      </c>
      <c r="B9241" t="s">
        <v>31057</v>
      </c>
      <c r="C9241" t="s">
        <v>31058</v>
      </c>
      <c r="D9241" t="s">
        <v>21</v>
      </c>
      <c r="E9241" t="s">
        <v>16</v>
      </c>
      <c r="F9241">
        <v>28202</v>
      </c>
      <c r="G9241">
        <v>35.215403999999999</v>
      </c>
      <c r="H9241">
        <v>-80.843087999999995</v>
      </c>
      <c r="I9241">
        <v>4.5</v>
      </c>
      <c r="J9241">
        <v>9</v>
      </c>
      <c r="K9241">
        <v>1</v>
      </c>
      <c r="L9241" t="s">
        <v>31059</v>
      </c>
    </row>
    <row r="9242" spans="1:12" x14ac:dyDescent="0.2">
      <c r="A9242" t="s">
        <v>31060</v>
      </c>
      <c r="B9242" t="s">
        <v>31061</v>
      </c>
      <c r="C9242" t="s">
        <v>31062</v>
      </c>
      <c r="D9242" t="s">
        <v>21</v>
      </c>
      <c r="E9242" t="s">
        <v>16</v>
      </c>
      <c r="F9242">
        <v>28079</v>
      </c>
      <c r="G9242">
        <v>35.066553800000001</v>
      </c>
      <c r="H9242">
        <v>-80.637559800000005</v>
      </c>
      <c r="I9242">
        <v>2.5</v>
      </c>
      <c r="J9242">
        <v>3</v>
      </c>
      <c r="K9242">
        <v>1</v>
      </c>
      <c r="L9242" t="s">
        <v>31063</v>
      </c>
    </row>
    <row r="9243" spans="1:12" x14ac:dyDescent="0.2">
      <c r="A9243" t="s">
        <v>31064</v>
      </c>
      <c r="B9243" t="s">
        <v>31065</v>
      </c>
      <c r="C9243" t="s">
        <v>31066</v>
      </c>
      <c r="D9243" t="s">
        <v>26</v>
      </c>
      <c r="E9243" t="s">
        <v>16</v>
      </c>
      <c r="F9243">
        <v>28078</v>
      </c>
      <c r="G9243">
        <v>35.448448300000003</v>
      </c>
      <c r="H9243">
        <v>-80.863594300000003</v>
      </c>
      <c r="I9243">
        <v>5</v>
      </c>
      <c r="J9243">
        <v>9</v>
      </c>
      <c r="K9243">
        <v>1</v>
      </c>
      <c r="L9243" t="s">
        <v>31067</v>
      </c>
    </row>
    <row r="9244" spans="1:12" x14ac:dyDescent="0.2">
      <c r="A9244" t="s">
        <v>31068</v>
      </c>
      <c r="B9244" t="s">
        <v>1549</v>
      </c>
      <c r="C9244" t="s">
        <v>31069</v>
      </c>
      <c r="D9244" t="s">
        <v>21</v>
      </c>
      <c r="E9244" t="s">
        <v>16</v>
      </c>
      <c r="F9244">
        <v>28277</v>
      </c>
      <c r="G9244">
        <v>35.063269099999999</v>
      </c>
      <c r="H9244">
        <v>-80.772009499999996</v>
      </c>
      <c r="I9244">
        <v>3.5</v>
      </c>
      <c r="J9244">
        <v>3</v>
      </c>
      <c r="K9244">
        <v>1</v>
      </c>
      <c r="L9244" t="s">
        <v>31070</v>
      </c>
    </row>
    <row r="9245" spans="1:12" x14ac:dyDescent="0.2">
      <c r="A9245" t="s">
        <v>31071</v>
      </c>
      <c r="B9245" t="s">
        <v>31072</v>
      </c>
      <c r="C9245" t="s">
        <v>31073</v>
      </c>
      <c r="D9245" t="s">
        <v>21</v>
      </c>
      <c r="E9245" t="s">
        <v>16</v>
      </c>
      <c r="F9245">
        <v>28277</v>
      </c>
      <c r="G9245">
        <v>35.063133299999997</v>
      </c>
      <c r="H9245">
        <v>-80.810916800000001</v>
      </c>
      <c r="I9245">
        <v>3.5</v>
      </c>
      <c r="J9245">
        <v>18</v>
      </c>
      <c r="K9245">
        <v>1</v>
      </c>
      <c r="L9245" t="s">
        <v>3422</v>
      </c>
    </row>
    <row r="9246" spans="1:12" x14ac:dyDescent="0.2">
      <c r="A9246" t="s">
        <v>31074</v>
      </c>
      <c r="B9246" t="s">
        <v>2708</v>
      </c>
      <c r="C9246" t="s">
        <v>31075</v>
      </c>
      <c r="D9246" t="s">
        <v>30</v>
      </c>
      <c r="E9246" t="s">
        <v>16</v>
      </c>
      <c r="F9246">
        <v>28054</v>
      </c>
      <c r="G9246">
        <v>35.266227000000001</v>
      </c>
      <c r="H9246">
        <v>-81.176741000000007</v>
      </c>
      <c r="I9246">
        <v>4</v>
      </c>
      <c r="J9246">
        <v>3</v>
      </c>
      <c r="K9246">
        <v>1</v>
      </c>
      <c r="L9246" t="s">
        <v>11364</v>
      </c>
    </row>
    <row r="9247" spans="1:12" x14ac:dyDescent="0.2">
      <c r="A9247" t="s">
        <v>31076</v>
      </c>
      <c r="B9247" t="s">
        <v>31077</v>
      </c>
      <c r="C9247" t="s">
        <v>31078</v>
      </c>
      <c r="D9247" t="s">
        <v>21</v>
      </c>
      <c r="E9247" t="s">
        <v>16</v>
      </c>
      <c r="F9247">
        <v>28212</v>
      </c>
      <c r="G9247">
        <v>35.192278000000002</v>
      </c>
      <c r="H9247">
        <v>-80.763281000000006</v>
      </c>
      <c r="I9247">
        <v>3.5</v>
      </c>
      <c r="J9247">
        <v>3</v>
      </c>
      <c r="K9247">
        <v>1</v>
      </c>
      <c r="L9247" t="s">
        <v>1735</v>
      </c>
    </row>
    <row r="9248" spans="1:12" x14ac:dyDescent="0.2">
      <c r="A9248" t="s">
        <v>31079</v>
      </c>
      <c r="B9248" t="s">
        <v>9255</v>
      </c>
      <c r="C9248" t="s">
        <v>22098</v>
      </c>
      <c r="D9248" t="s">
        <v>21</v>
      </c>
      <c r="E9248" t="s">
        <v>16</v>
      </c>
      <c r="F9248">
        <v>28202</v>
      </c>
      <c r="G9248">
        <v>35.225861057899998</v>
      </c>
      <c r="H9248">
        <v>-80.847712313499997</v>
      </c>
      <c r="I9248">
        <v>3</v>
      </c>
      <c r="J9248">
        <v>248</v>
      </c>
      <c r="K9248">
        <v>1</v>
      </c>
      <c r="L9248" t="s">
        <v>31080</v>
      </c>
    </row>
    <row r="9249" spans="1:12" x14ac:dyDescent="0.2">
      <c r="A9249" t="s">
        <v>31081</v>
      </c>
      <c r="B9249" t="s">
        <v>31082</v>
      </c>
      <c r="C9249" t="s">
        <v>31083</v>
      </c>
      <c r="D9249" t="s">
        <v>21</v>
      </c>
      <c r="E9249" t="s">
        <v>16</v>
      </c>
      <c r="F9249">
        <v>28277</v>
      </c>
      <c r="G9249">
        <v>35.051228000000002</v>
      </c>
      <c r="H9249">
        <v>-80.767578999999998</v>
      </c>
      <c r="I9249">
        <v>5</v>
      </c>
      <c r="J9249">
        <v>4</v>
      </c>
      <c r="K9249">
        <v>1</v>
      </c>
      <c r="L9249" t="s">
        <v>31084</v>
      </c>
    </row>
    <row r="9250" spans="1:12" x14ac:dyDescent="0.2">
      <c r="A9250" t="s">
        <v>31085</v>
      </c>
      <c r="B9250" t="s">
        <v>29207</v>
      </c>
      <c r="C9250" t="s">
        <v>31086</v>
      </c>
      <c r="D9250" t="s">
        <v>21</v>
      </c>
      <c r="E9250" t="s">
        <v>16</v>
      </c>
      <c r="F9250">
        <v>28205</v>
      </c>
      <c r="G9250">
        <v>35.220624000000001</v>
      </c>
      <c r="H9250">
        <v>-80.809857500000007</v>
      </c>
      <c r="I9250">
        <v>2.5</v>
      </c>
      <c r="J9250">
        <v>31</v>
      </c>
      <c r="K9250">
        <v>1</v>
      </c>
      <c r="L9250" t="s">
        <v>176</v>
      </c>
    </row>
    <row r="9251" spans="1:12" x14ac:dyDescent="0.2">
      <c r="A9251" t="s">
        <v>31087</v>
      </c>
      <c r="B9251" t="s">
        <v>31088</v>
      </c>
      <c r="C9251" t="s">
        <v>31089</v>
      </c>
      <c r="D9251" t="s">
        <v>21</v>
      </c>
      <c r="E9251" t="s">
        <v>16</v>
      </c>
      <c r="F9251">
        <v>28211</v>
      </c>
      <c r="G9251">
        <v>35.153306200000003</v>
      </c>
      <c r="H9251">
        <v>-80.832170700000006</v>
      </c>
      <c r="I9251">
        <v>3</v>
      </c>
      <c r="J9251">
        <v>5</v>
      </c>
      <c r="K9251">
        <v>1</v>
      </c>
      <c r="L9251" t="s">
        <v>31090</v>
      </c>
    </row>
    <row r="9252" spans="1:12" x14ac:dyDescent="0.2">
      <c r="A9252" t="s">
        <v>31091</v>
      </c>
      <c r="B9252" t="s">
        <v>31092</v>
      </c>
      <c r="C9252" t="s">
        <v>6246</v>
      </c>
      <c r="D9252" t="s">
        <v>21</v>
      </c>
      <c r="E9252" t="s">
        <v>16</v>
      </c>
      <c r="F9252">
        <v>28203</v>
      </c>
      <c r="G9252">
        <v>35.211206900000001</v>
      </c>
      <c r="H9252">
        <v>-80.858751900000001</v>
      </c>
      <c r="I9252">
        <v>4</v>
      </c>
      <c r="J9252">
        <v>2028</v>
      </c>
      <c r="K9252">
        <v>1</v>
      </c>
      <c r="L9252" t="s">
        <v>31093</v>
      </c>
    </row>
    <row r="9253" spans="1:12" x14ac:dyDescent="0.2">
      <c r="A9253" t="s">
        <v>31094</v>
      </c>
      <c r="B9253" t="s">
        <v>31095</v>
      </c>
      <c r="C9253" t="s">
        <v>31096</v>
      </c>
      <c r="D9253" t="s">
        <v>135</v>
      </c>
      <c r="E9253" t="s">
        <v>16</v>
      </c>
      <c r="F9253">
        <v>28104</v>
      </c>
      <c r="G9253">
        <v>35.091316223100002</v>
      </c>
      <c r="H9253">
        <v>-80.672767639200003</v>
      </c>
      <c r="I9253">
        <v>5</v>
      </c>
      <c r="J9253">
        <v>18</v>
      </c>
      <c r="K9253">
        <v>1</v>
      </c>
      <c r="L9253" t="s">
        <v>31097</v>
      </c>
    </row>
    <row r="9254" spans="1:12" x14ac:dyDescent="0.2">
      <c r="A9254" t="s">
        <v>31098</v>
      </c>
      <c r="B9254" t="s">
        <v>31099</v>
      </c>
      <c r="C9254" t="s">
        <v>31100</v>
      </c>
      <c r="D9254" t="s">
        <v>643</v>
      </c>
      <c r="E9254" t="s">
        <v>16</v>
      </c>
      <c r="F9254">
        <v>28079</v>
      </c>
      <c r="G9254">
        <v>35.076687</v>
      </c>
      <c r="H9254">
        <v>-80.636679700000002</v>
      </c>
      <c r="I9254">
        <v>1</v>
      </c>
      <c r="J9254">
        <v>3</v>
      </c>
      <c r="K9254">
        <v>0</v>
      </c>
      <c r="L9254" t="s">
        <v>12420</v>
      </c>
    </row>
    <row r="9255" spans="1:12" x14ac:dyDescent="0.2">
      <c r="A9255" t="s">
        <v>31101</v>
      </c>
      <c r="B9255" t="s">
        <v>20837</v>
      </c>
      <c r="C9255" t="s">
        <v>31102</v>
      </c>
      <c r="D9255" t="s">
        <v>39</v>
      </c>
      <c r="E9255" t="s">
        <v>16</v>
      </c>
      <c r="F9255">
        <v>28025</v>
      </c>
      <c r="G9255">
        <v>35.440101499999997</v>
      </c>
      <c r="H9255">
        <v>-80.603897700000005</v>
      </c>
      <c r="I9255">
        <v>1.5</v>
      </c>
      <c r="J9255">
        <v>3</v>
      </c>
      <c r="K9255">
        <v>1</v>
      </c>
      <c r="L9255" t="s">
        <v>176</v>
      </c>
    </row>
    <row r="9256" spans="1:12" x14ac:dyDescent="0.2">
      <c r="A9256" t="s">
        <v>31103</v>
      </c>
      <c r="B9256" t="s">
        <v>31104</v>
      </c>
      <c r="C9256" t="s">
        <v>31105</v>
      </c>
      <c r="D9256" t="s">
        <v>21</v>
      </c>
      <c r="E9256" t="s">
        <v>16</v>
      </c>
      <c r="F9256">
        <v>28212</v>
      </c>
      <c r="G9256">
        <v>35.187596900000003</v>
      </c>
      <c r="H9256">
        <v>-80.757154</v>
      </c>
      <c r="I9256">
        <v>2.5</v>
      </c>
      <c r="J9256">
        <v>5</v>
      </c>
      <c r="K9256">
        <v>1</v>
      </c>
      <c r="L9256" t="s">
        <v>31106</v>
      </c>
    </row>
    <row r="9257" spans="1:12" x14ac:dyDescent="0.2">
      <c r="A9257" t="s">
        <v>31107</v>
      </c>
      <c r="B9257" t="s">
        <v>31108</v>
      </c>
      <c r="C9257" t="s">
        <v>31109</v>
      </c>
      <c r="D9257" t="s">
        <v>21</v>
      </c>
      <c r="E9257" t="s">
        <v>16</v>
      </c>
      <c r="F9257">
        <v>28202</v>
      </c>
      <c r="G9257">
        <v>35.230193999999997</v>
      </c>
      <c r="H9257">
        <v>-80.839336000000003</v>
      </c>
      <c r="I9257">
        <v>5</v>
      </c>
      <c r="J9257">
        <v>6</v>
      </c>
      <c r="K9257">
        <v>1</v>
      </c>
      <c r="L9257" t="s">
        <v>31110</v>
      </c>
    </row>
    <row r="9258" spans="1:12" x14ac:dyDescent="0.2">
      <c r="A9258" t="s">
        <v>31111</v>
      </c>
      <c r="B9258" t="s">
        <v>31112</v>
      </c>
      <c r="C9258" t="s">
        <v>31113</v>
      </c>
      <c r="D9258" t="s">
        <v>21</v>
      </c>
      <c r="E9258" t="s">
        <v>16</v>
      </c>
      <c r="F9258">
        <v>28203</v>
      </c>
      <c r="G9258">
        <v>35.206823999999997</v>
      </c>
      <c r="H9258">
        <v>-80.868178999999998</v>
      </c>
      <c r="I9258">
        <v>3.5</v>
      </c>
      <c r="J9258">
        <v>7</v>
      </c>
      <c r="K9258">
        <v>1</v>
      </c>
      <c r="L9258" t="s">
        <v>31114</v>
      </c>
    </row>
    <row r="9259" spans="1:12" x14ac:dyDescent="0.2">
      <c r="A9259" t="s">
        <v>31115</v>
      </c>
      <c r="B9259" t="s">
        <v>31116</v>
      </c>
      <c r="C9259" t="s">
        <v>31117</v>
      </c>
      <c r="D9259" t="s">
        <v>21</v>
      </c>
      <c r="E9259" t="s">
        <v>16</v>
      </c>
      <c r="F9259">
        <v>28205</v>
      </c>
      <c r="G9259">
        <v>35.200844699999998</v>
      </c>
      <c r="H9259">
        <v>-80.764127599999995</v>
      </c>
      <c r="I9259">
        <v>1</v>
      </c>
      <c r="J9259">
        <v>5</v>
      </c>
      <c r="K9259">
        <v>1</v>
      </c>
      <c r="L9259" t="s">
        <v>15782</v>
      </c>
    </row>
    <row r="9260" spans="1:12" x14ac:dyDescent="0.2">
      <c r="A9260" t="s">
        <v>31118</v>
      </c>
      <c r="B9260" t="s">
        <v>31119</v>
      </c>
      <c r="C9260" t="s">
        <v>13647</v>
      </c>
      <c r="D9260" t="s">
        <v>21</v>
      </c>
      <c r="E9260" t="s">
        <v>16</v>
      </c>
      <c r="F9260">
        <v>28213</v>
      </c>
      <c r="G9260">
        <v>35.306283000000001</v>
      </c>
      <c r="H9260">
        <v>-80.721677999999997</v>
      </c>
      <c r="I9260">
        <v>4</v>
      </c>
      <c r="J9260">
        <v>21</v>
      </c>
      <c r="K9260">
        <v>1</v>
      </c>
      <c r="L9260" t="s">
        <v>31120</v>
      </c>
    </row>
    <row r="9261" spans="1:12" x14ac:dyDescent="0.2">
      <c r="A9261" t="s">
        <v>31121</v>
      </c>
      <c r="B9261" t="s">
        <v>31122</v>
      </c>
      <c r="C9261" t="s">
        <v>5635</v>
      </c>
      <c r="D9261" t="s">
        <v>4275</v>
      </c>
      <c r="E9261" t="s">
        <v>16</v>
      </c>
      <c r="F9261">
        <v>28104</v>
      </c>
      <c r="G9261">
        <v>34.999927</v>
      </c>
      <c r="H9261">
        <v>-80.699439999999996</v>
      </c>
      <c r="I9261">
        <v>3</v>
      </c>
      <c r="J9261">
        <v>18</v>
      </c>
      <c r="K9261">
        <v>0</v>
      </c>
      <c r="L9261" t="s">
        <v>3430</v>
      </c>
    </row>
    <row r="9262" spans="1:12" x14ac:dyDescent="0.2">
      <c r="A9262" t="s">
        <v>31123</v>
      </c>
      <c r="B9262" t="s">
        <v>1426</v>
      </c>
      <c r="C9262" t="s">
        <v>31124</v>
      </c>
      <c r="D9262" t="s">
        <v>21</v>
      </c>
      <c r="E9262" t="s">
        <v>16</v>
      </c>
      <c r="F9262">
        <v>28273</v>
      </c>
      <c r="G9262">
        <v>35.118447412199998</v>
      </c>
      <c r="H9262">
        <v>-80.956218399999997</v>
      </c>
      <c r="I9262">
        <v>2.5</v>
      </c>
      <c r="J9262">
        <v>17</v>
      </c>
      <c r="K9262">
        <v>1</v>
      </c>
      <c r="L9262" t="s">
        <v>31125</v>
      </c>
    </row>
    <row r="9263" spans="1:12" x14ac:dyDescent="0.2">
      <c r="A9263" t="s">
        <v>31126</v>
      </c>
      <c r="B9263" t="s">
        <v>31127</v>
      </c>
      <c r="C9263" t="s">
        <v>31128</v>
      </c>
      <c r="D9263" t="s">
        <v>21</v>
      </c>
      <c r="E9263" t="s">
        <v>16</v>
      </c>
      <c r="F9263">
        <v>28210</v>
      </c>
      <c r="G9263">
        <v>35.151695099999998</v>
      </c>
      <c r="H9263">
        <v>-80.839645399999995</v>
      </c>
      <c r="I9263">
        <v>4</v>
      </c>
      <c r="J9263">
        <v>398</v>
      </c>
      <c r="K9263">
        <v>1</v>
      </c>
      <c r="L9263" t="s">
        <v>31129</v>
      </c>
    </row>
    <row r="9264" spans="1:12" x14ac:dyDescent="0.2">
      <c r="A9264" t="s">
        <v>31130</v>
      </c>
      <c r="B9264" t="s">
        <v>8288</v>
      </c>
      <c r="C9264" t="s">
        <v>31131</v>
      </c>
      <c r="D9264" t="s">
        <v>830</v>
      </c>
      <c r="E9264" t="s">
        <v>16</v>
      </c>
      <c r="F9264">
        <v>28034</v>
      </c>
      <c r="G9264">
        <v>35.315032500000001</v>
      </c>
      <c r="H9264">
        <v>-81.192075599999995</v>
      </c>
      <c r="I9264">
        <v>5</v>
      </c>
      <c r="J9264">
        <v>3</v>
      </c>
      <c r="K9264">
        <v>1</v>
      </c>
      <c r="L9264" t="s">
        <v>3492</v>
      </c>
    </row>
    <row r="9265" spans="1:12" x14ac:dyDescent="0.2">
      <c r="A9265" t="e">
        <f>-LAiusd8GnWFR8atxbT-Vw</f>
        <v>#NAME?</v>
      </c>
      <c r="B9265" t="s">
        <v>18569</v>
      </c>
      <c r="C9265" t="s">
        <v>31132</v>
      </c>
      <c r="D9265" t="s">
        <v>21</v>
      </c>
      <c r="E9265" t="s">
        <v>16</v>
      </c>
      <c r="F9265">
        <v>28216</v>
      </c>
      <c r="G9265">
        <v>35.322532799999998</v>
      </c>
      <c r="H9265">
        <v>-80.945029099999999</v>
      </c>
      <c r="I9265">
        <v>3</v>
      </c>
      <c r="J9265">
        <v>75</v>
      </c>
      <c r="K9265">
        <v>1</v>
      </c>
      <c r="L9265" t="s">
        <v>2905</v>
      </c>
    </row>
    <row r="9266" spans="1:12" x14ac:dyDescent="0.2">
      <c r="A9266" t="s">
        <v>31133</v>
      </c>
      <c r="B9266" t="s">
        <v>31134</v>
      </c>
      <c r="C9266" t="s">
        <v>31135</v>
      </c>
      <c r="D9266" t="s">
        <v>21</v>
      </c>
      <c r="E9266" t="s">
        <v>16</v>
      </c>
      <c r="F9266">
        <v>28273</v>
      </c>
      <c r="G9266">
        <v>35.163843</v>
      </c>
      <c r="H9266">
        <v>-80.969420999999997</v>
      </c>
      <c r="I9266">
        <v>4.5</v>
      </c>
      <c r="J9266">
        <v>3</v>
      </c>
      <c r="K9266">
        <v>1</v>
      </c>
      <c r="L9266" t="s">
        <v>31136</v>
      </c>
    </row>
    <row r="9267" spans="1:12" x14ac:dyDescent="0.2">
      <c r="A9267" t="s">
        <v>31137</v>
      </c>
      <c r="B9267" t="s">
        <v>16096</v>
      </c>
      <c r="C9267" t="s">
        <v>31138</v>
      </c>
      <c r="D9267" t="s">
        <v>21</v>
      </c>
      <c r="E9267" t="s">
        <v>16</v>
      </c>
      <c r="F9267">
        <v>28270</v>
      </c>
      <c r="G9267">
        <v>35.140329999999999</v>
      </c>
      <c r="H9267">
        <v>-80.737374099999997</v>
      </c>
      <c r="I9267">
        <v>3.5</v>
      </c>
      <c r="J9267">
        <v>4</v>
      </c>
      <c r="K9267">
        <v>1</v>
      </c>
      <c r="L9267" t="s">
        <v>2819</v>
      </c>
    </row>
    <row r="9268" spans="1:12" x14ac:dyDescent="0.2">
      <c r="A9268" t="s">
        <v>31139</v>
      </c>
      <c r="B9268" t="s">
        <v>31140</v>
      </c>
      <c r="C9268" t="s">
        <v>31141</v>
      </c>
      <c r="D9268" t="s">
        <v>21</v>
      </c>
      <c r="E9268" t="s">
        <v>16</v>
      </c>
      <c r="F9268">
        <v>28209</v>
      </c>
      <c r="G9268">
        <v>35.171296499999997</v>
      </c>
      <c r="H9268">
        <v>-80.850434300000003</v>
      </c>
      <c r="I9268">
        <v>2.5</v>
      </c>
      <c r="J9268">
        <v>5</v>
      </c>
      <c r="K9268">
        <v>1</v>
      </c>
      <c r="L9268" t="s">
        <v>1380</v>
      </c>
    </row>
    <row r="9269" spans="1:12" x14ac:dyDescent="0.2">
      <c r="A9269" t="s">
        <v>31142</v>
      </c>
      <c r="B9269" t="s">
        <v>31143</v>
      </c>
      <c r="C9269" t="s">
        <v>21820</v>
      </c>
      <c r="D9269" t="s">
        <v>21</v>
      </c>
      <c r="E9269" t="s">
        <v>16</v>
      </c>
      <c r="F9269">
        <v>28203</v>
      </c>
      <c r="G9269">
        <v>35.2125372</v>
      </c>
      <c r="H9269">
        <v>-80.857634300000001</v>
      </c>
      <c r="I9269">
        <v>3.5</v>
      </c>
      <c r="J9269">
        <v>212</v>
      </c>
      <c r="K9269">
        <v>0</v>
      </c>
      <c r="L9269" t="s">
        <v>31144</v>
      </c>
    </row>
    <row r="9270" spans="1:12" x14ac:dyDescent="0.2">
      <c r="A9270" t="s">
        <v>31145</v>
      </c>
      <c r="B9270" t="s">
        <v>2075</v>
      </c>
      <c r="C9270" t="s">
        <v>31146</v>
      </c>
      <c r="D9270" t="s">
        <v>21</v>
      </c>
      <c r="E9270" t="s">
        <v>16</v>
      </c>
      <c r="F9270">
        <v>28203</v>
      </c>
      <c r="G9270">
        <v>35.210692799999997</v>
      </c>
      <c r="H9270">
        <v>-80.858427599999999</v>
      </c>
      <c r="I9270">
        <v>3.5</v>
      </c>
      <c r="J9270">
        <v>5</v>
      </c>
      <c r="K9270">
        <v>1</v>
      </c>
      <c r="L9270" t="s">
        <v>31147</v>
      </c>
    </row>
    <row r="9271" spans="1:12" x14ac:dyDescent="0.2">
      <c r="A9271" t="s">
        <v>31148</v>
      </c>
      <c r="B9271" t="s">
        <v>31149</v>
      </c>
      <c r="C9271" t="s">
        <v>31150</v>
      </c>
      <c r="D9271" t="s">
        <v>135</v>
      </c>
      <c r="E9271" t="s">
        <v>16</v>
      </c>
      <c r="F9271">
        <v>28105</v>
      </c>
      <c r="G9271">
        <v>35.114853699999998</v>
      </c>
      <c r="H9271">
        <v>-80.694744900000003</v>
      </c>
      <c r="I9271">
        <v>4.5</v>
      </c>
      <c r="J9271">
        <v>3</v>
      </c>
      <c r="K9271">
        <v>0</v>
      </c>
      <c r="L9271" t="s">
        <v>31151</v>
      </c>
    </row>
    <row r="9272" spans="1:12" x14ac:dyDescent="0.2">
      <c r="A9272" t="s">
        <v>31152</v>
      </c>
      <c r="B9272" t="s">
        <v>31153</v>
      </c>
      <c r="C9272" t="s">
        <v>31154</v>
      </c>
      <c r="D9272" t="s">
        <v>21</v>
      </c>
      <c r="E9272" t="s">
        <v>16</v>
      </c>
      <c r="F9272">
        <v>28226</v>
      </c>
      <c r="G9272">
        <v>35.098511999999999</v>
      </c>
      <c r="H9272">
        <v>-80.838016699999997</v>
      </c>
      <c r="I9272">
        <v>3.5</v>
      </c>
      <c r="J9272">
        <v>5</v>
      </c>
      <c r="K9272">
        <v>1</v>
      </c>
      <c r="L9272" t="s">
        <v>31155</v>
      </c>
    </row>
    <row r="9273" spans="1:12" x14ac:dyDescent="0.2">
      <c r="A9273" t="s">
        <v>31156</v>
      </c>
      <c r="B9273" t="s">
        <v>31157</v>
      </c>
      <c r="C9273" t="s">
        <v>31158</v>
      </c>
      <c r="D9273" t="s">
        <v>135</v>
      </c>
      <c r="E9273" t="s">
        <v>16</v>
      </c>
      <c r="F9273">
        <v>28105</v>
      </c>
      <c r="G9273">
        <v>35.061072600000003</v>
      </c>
      <c r="H9273">
        <v>-80.750762300000005</v>
      </c>
      <c r="I9273">
        <v>5</v>
      </c>
      <c r="J9273">
        <v>5</v>
      </c>
      <c r="K9273">
        <v>1</v>
      </c>
      <c r="L9273" t="s">
        <v>31159</v>
      </c>
    </row>
    <row r="9274" spans="1:12" x14ac:dyDescent="0.2">
      <c r="A9274" t="s">
        <v>31160</v>
      </c>
      <c r="B9274" t="s">
        <v>31161</v>
      </c>
      <c r="D9274" t="s">
        <v>21</v>
      </c>
      <c r="E9274" t="s">
        <v>16</v>
      </c>
      <c r="F9274">
        <v>28217</v>
      </c>
      <c r="G9274">
        <v>35.174399899999997</v>
      </c>
      <c r="H9274">
        <v>-80.904181699999995</v>
      </c>
      <c r="I9274">
        <v>4.5</v>
      </c>
      <c r="J9274">
        <v>7</v>
      </c>
      <c r="K9274">
        <v>1</v>
      </c>
      <c r="L9274" t="s">
        <v>31162</v>
      </c>
    </row>
    <row r="9275" spans="1:12" x14ac:dyDescent="0.2">
      <c r="A9275" t="s">
        <v>31163</v>
      </c>
      <c r="B9275" t="s">
        <v>31164</v>
      </c>
      <c r="C9275" t="s">
        <v>31165</v>
      </c>
      <c r="D9275" t="s">
        <v>39</v>
      </c>
      <c r="E9275" t="s">
        <v>16</v>
      </c>
      <c r="F9275">
        <v>28027</v>
      </c>
      <c r="G9275">
        <v>35.3893433597</v>
      </c>
      <c r="H9275">
        <v>-80.623243041799995</v>
      </c>
      <c r="I9275">
        <v>2</v>
      </c>
      <c r="J9275">
        <v>4</v>
      </c>
      <c r="K9275">
        <v>1</v>
      </c>
      <c r="L9275" t="s">
        <v>8547</v>
      </c>
    </row>
    <row r="9276" spans="1:12" x14ac:dyDescent="0.2">
      <c r="A9276" t="s">
        <v>31166</v>
      </c>
      <c r="B9276" t="s">
        <v>31167</v>
      </c>
      <c r="C9276" t="s">
        <v>31168</v>
      </c>
      <c r="D9276" t="s">
        <v>21</v>
      </c>
      <c r="E9276" t="s">
        <v>16</v>
      </c>
      <c r="F9276">
        <v>28227</v>
      </c>
      <c r="G9276">
        <v>35.184163400000003</v>
      </c>
      <c r="H9276">
        <v>-80.729800400000002</v>
      </c>
      <c r="I9276">
        <v>2.5</v>
      </c>
      <c r="J9276">
        <v>11</v>
      </c>
      <c r="K9276">
        <v>1</v>
      </c>
      <c r="L9276" t="s">
        <v>264</v>
      </c>
    </row>
    <row r="9277" spans="1:12" x14ac:dyDescent="0.2">
      <c r="A9277" t="s">
        <v>31169</v>
      </c>
      <c r="B9277" t="s">
        <v>31170</v>
      </c>
      <c r="C9277" t="s">
        <v>31171</v>
      </c>
      <c r="D9277" t="s">
        <v>26</v>
      </c>
      <c r="E9277" t="s">
        <v>16</v>
      </c>
      <c r="F9277">
        <v>28078</v>
      </c>
      <c r="G9277">
        <v>35.443894100000001</v>
      </c>
      <c r="H9277">
        <v>-80.863852699999995</v>
      </c>
      <c r="I9277">
        <v>4</v>
      </c>
      <c r="J9277">
        <v>4</v>
      </c>
      <c r="K9277">
        <v>0</v>
      </c>
      <c r="L9277" t="s">
        <v>31172</v>
      </c>
    </row>
    <row r="9278" spans="1:12" x14ac:dyDescent="0.2">
      <c r="A9278" t="s">
        <v>31173</v>
      </c>
      <c r="B9278" t="s">
        <v>31174</v>
      </c>
      <c r="C9278" t="s">
        <v>31175</v>
      </c>
      <c r="D9278" t="s">
        <v>21</v>
      </c>
      <c r="E9278" t="s">
        <v>16</v>
      </c>
      <c r="F9278">
        <v>28262</v>
      </c>
      <c r="G9278">
        <v>35.2928772</v>
      </c>
      <c r="H9278">
        <v>-80.754741300000006</v>
      </c>
      <c r="I9278">
        <v>3</v>
      </c>
      <c r="J9278">
        <v>16</v>
      </c>
      <c r="K9278">
        <v>1</v>
      </c>
      <c r="L9278" t="s">
        <v>31176</v>
      </c>
    </row>
    <row r="9279" spans="1:12" x14ac:dyDescent="0.2">
      <c r="A9279" t="s">
        <v>31177</v>
      </c>
      <c r="B9279" t="s">
        <v>31178</v>
      </c>
      <c r="C9279" t="s">
        <v>31179</v>
      </c>
      <c r="D9279" t="s">
        <v>30</v>
      </c>
      <c r="E9279" t="s">
        <v>16</v>
      </c>
      <c r="F9279">
        <v>28056</v>
      </c>
      <c r="G9279">
        <v>35.257449299999998</v>
      </c>
      <c r="H9279">
        <v>-81.111445000000003</v>
      </c>
      <c r="I9279">
        <v>3.5</v>
      </c>
      <c r="J9279">
        <v>30</v>
      </c>
      <c r="K9279">
        <v>0</v>
      </c>
      <c r="L9279" t="s">
        <v>31180</v>
      </c>
    </row>
    <row r="9280" spans="1:12" x14ac:dyDescent="0.2">
      <c r="A9280" t="s">
        <v>31181</v>
      </c>
      <c r="B9280" t="s">
        <v>31182</v>
      </c>
      <c r="C9280" t="s">
        <v>11483</v>
      </c>
      <c r="D9280" t="s">
        <v>21</v>
      </c>
      <c r="E9280" t="s">
        <v>16</v>
      </c>
      <c r="F9280">
        <v>28269</v>
      </c>
      <c r="G9280">
        <v>35.275291500000002</v>
      </c>
      <c r="H9280">
        <v>-80.834980400000006</v>
      </c>
      <c r="I9280">
        <v>3</v>
      </c>
      <c r="J9280">
        <v>15</v>
      </c>
      <c r="K9280">
        <v>1</v>
      </c>
      <c r="L9280" t="s">
        <v>31183</v>
      </c>
    </row>
    <row r="9281" spans="1:12" x14ac:dyDescent="0.2">
      <c r="A9281" t="s">
        <v>31184</v>
      </c>
      <c r="B9281" t="s">
        <v>10375</v>
      </c>
      <c r="C9281" t="s">
        <v>31185</v>
      </c>
      <c r="D9281" t="s">
        <v>21</v>
      </c>
      <c r="E9281" t="s">
        <v>16</v>
      </c>
      <c r="F9281">
        <v>28202</v>
      </c>
      <c r="G9281">
        <v>35.223656165199998</v>
      </c>
      <c r="H9281">
        <v>-80.843486956500001</v>
      </c>
      <c r="I9281">
        <v>1</v>
      </c>
      <c r="J9281">
        <v>5</v>
      </c>
      <c r="K9281">
        <v>1</v>
      </c>
      <c r="L9281" t="s">
        <v>5759</v>
      </c>
    </row>
    <row r="9282" spans="1:12" x14ac:dyDescent="0.2">
      <c r="A9282" t="s">
        <v>31186</v>
      </c>
      <c r="B9282" t="s">
        <v>31187</v>
      </c>
      <c r="C9282" t="s">
        <v>9253</v>
      </c>
      <c r="D9282" t="s">
        <v>21</v>
      </c>
      <c r="E9282" t="s">
        <v>16</v>
      </c>
      <c r="F9282">
        <v>28288</v>
      </c>
      <c r="G9282">
        <v>35.219255799999999</v>
      </c>
      <c r="H9282">
        <v>-80.815779800000001</v>
      </c>
      <c r="I9282">
        <v>4</v>
      </c>
      <c r="J9282">
        <v>12</v>
      </c>
      <c r="K9282">
        <v>0</v>
      </c>
      <c r="L9282" t="s">
        <v>159</v>
      </c>
    </row>
    <row r="9283" spans="1:12" x14ac:dyDescent="0.2">
      <c r="A9283" t="s">
        <v>31188</v>
      </c>
      <c r="B9283" t="s">
        <v>1190</v>
      </c>
      <c r="C9283" t="s">
        <v>31189</v>
      </c>
      <c r="D9283" t="s">
        <v>21</v>
      </c>
      <c r="E9283" t="s">
        <v>16</v>
      </c>
      <c r="F9283">
        <v>28262</v>
      </c>
      <c r="G9283">
        <v>35.312168100000001</v>
      </c>
      <c r="H9283">
        <v>-80.745097400000006</v>
      </c>
      <c r="I9283">
        <v>2.5</v>
      </c>
      <c r="J9283">
        <v>3</v>
      </c>
      <c r="K9283">
        <v>1</v>
      </c>
      <c r="L9283" t="s">
        <v>8752</v>
      </c>
    </row>
    <row r="9284" spans="1:12" x14ac:dyDescent="0.2">
      <c r="A9284" t="s">
        <v>31190</v>
      </c>
      <c r="B9284" t="s">
        <v>31191</v>
      </c>
      <c r="C9284" t="s">
        <v>31192</v>
      </c>
      <c r="D9284" t="s">
        <v>135</v>
      </c>
      <c r="E9284" t="s">
        <v>16</v>
      </c>
      <c r="F9284">
        <v>28104</v>
      </c>
      <c r="G9284">
        <v>35.068225499999997</v>
      </c>
      <c r="H9284">
        <v>-80.699956900000004</v>
      </c>
      <c r="I9284">
        <v>5</v>
      </c>
      <c r="J9284">
        <v>3</v>
      </c>
      <c r="K9284">
        <v>1</v>
      </c>
      <c r="L9284" t="s">
        <v>1319</v>
      </c>
    </row>
    <row r="9285" spans="1:12" x14ac:dyDescent="0.2">
      <c r="A9285" t="s">
        <v>31193</v>
      </c>
      <c r="B9285" t="s">
        <v>31194</v>
      </c>
      <c r="C9285" t="s">
        <v>16975</v>
      </c>
      <c r="D9285" t="s">
        <v>21</v>
      </c>
      <c r="E9285" t="s">
        <v>16</v>
      </c>
      <c r="F9285">
        <v>28277</v>
      </c>
      <c r="G9285">
        <v>35.058548000000002</v>
      </c>
      <c r="H9285">
        <v>-80.8139884</v>
      </c>
      <c r="I9285">
        <v>3.5</v>
      </c>
      <c r="J9285">
        <v>51</v>
      </c>
      <c r="K9285">
        <v>1</v>
      </c>
      <c r="L9285" t="s">
        <v>5133</v>
      </c>
    </row>
    <row r="9286" spans="1:12" x14ac:dyDescent="0.2">
      <c r="A9286" t="s">
        <v>31195</v>
      </c>
      <c r="B9286" t="s">
        <v>31196</v>
      </c>
      <c r="C9286" t="s">
        <v>16811</v>
      </c>
      <c r="D9286" t="s">
        <v>21</v>
      </c>
      <c r="E9286" t="s">
        <v>16</v>
      </c>
      <c r="F9286">
        <v>28203</v>
      </c>
      <c r="G9286">
        <v>35.207076065700001</v>
      </c>
      <c r="H9286">
        <v>-80.859928855800007</v>
      </c>
      <c r="I9286">
        <v>4.5</v>
      </c>
      <c r="J9286">
        <v>13</v>
      </c>
      <c r="K9286">
        <v>1</v>
      </c>
      <c r="L9286" t="s">
        <v>2576</v>
      </c>
    </row>
    <row r="9287" spans="1:12" x14ac:dyDescent="0.2">
      <c r="A9287" t="s">
        <v>31197</v>
      </c>
      <c r="B9287" t="s">
        <v>31198</v>
      </c>
      <c r="C9287" t="s">
        <v>31199</v>
      </c>
      <c r="D9287" t="s">
        <v>21</v>
      </c>
      <c r="E9287" t="s">
        <v>16</v>
      </c>
      <c r="F9287">
        <v>28202</v>
      </c>
      <c r="G9287">
        <v>35.227347000000002</v>
      </c>
      <c r="H9287">
        <v>-80.842242999999996</v>
      </c>
      <c r="I9287">
        <v>4.5</v>
      </c>
      <c r="J9287">
        <v>43</v>
      </c>
      <c r="K9287">
        <v>1</v>
      </c>
      <c r="L9287" t="s">
        <v>63</v>
      </c>
    </row>
    <row r="9288" spans="1:12" x14ac:dyDescent="0.2">
      <c r="A9288" t="s">
        <v>31200</v>
      </c>
      <c r="B9288" t="s">
        <v>31201</v>
      </c>
      <c r="C9288" t="s">
        <v>31202</v>
      </c>
      <c r="D9288" t="s">
        <v>21</v>
      </c>
      <c r="E9288" t="s">
        <v>16</v>
      </c>
      <c r="F9288">
        <v>28215</v>
      </c>
      <c r="G9288">
        <v>35.226073999999997</v>
      </c>
      <c r="H9288">
        <v>-80.727773999999997</v>
      </c>
      <c r="I9288">
        <v>1</v>
      </c>
      <c r="J9288">
        <v>3</v>
      </c>
      <c r="K9288">
        <v>1</v>
      </c>
      <c r="L9288" t="s">
        <v>119</v>
      </c>
    </row>
    <row r="9289" spans="1:12" x14ac:dyDescent="0.2">
      <c r="A9289" t="s">
        <v>31203</v>
      </c>
      <c r="B9289" t="s">
        <v>345</v>
      </c>
      <c r="C9289" t="s">
        <v>31204</v>
      </c>
      <c r="D9289" t="s">
        <v>21</v>
      </c>
      <c r="E9289" t="s">
        <v>16</v>
      </c>
      <c r="F9289">
        <v>28273</v>
      </c>
      <c r="G9289">
        <v>35.105187736399998</v>
      </c>
      <c r="H9289">
        <v>-80.987139820099998</v>
      </c>
      <c r="I9289">
        <v>3.5</v>
      </c>
      <c r="J9289">
        <v>12</v>
      </c>
      <c r="K9289">
        <v>0</v>
      </c>
      <c r="L9289" t="s">
        <v>31205</v>
      </c>
    </row>
    <row r="9290" spans="1:12" x14ac:dyDescent="0.2">
      <c r="A9290" t="s">
        <v>31206</v>
      </c>
      <c r="B9290" t="s">
        <v>18735</v>
      </c>
      <c r="C9290" t="s">
        <v>12772</v>
      </c>
      <c r="D9290" t="s">
        <v>15</v>
      </c>
      <c r="E9290" t="s">
        <v>16</v>
      </c>
      <c r="F9290">
        <v>28031</v>
      </c>
      <c r="G9290">
        <v>35.484830000000002</v>
      </c>
      <c r="H9290">
        <v>-80.878126600000002</v>
      </c>
      <c r="I9290">
        <v>4.5</v>
      </c>
      <c r="J9290">
        <v>196</v>
      </c>
      <c r="K9290">
        <v>1</v>
      </c>
      <c r="L9290" t="s">
        <v>31207</v>
      </c>
    </row>
    <row r="9291" spans="1:12" x14ac:dyDescent="0.2">
      <c r="A9291" t="s">
        <v>31208</v>
      </c>
      <c r="B9291" t="s">
        <v>31209</v>
      </c>
      <c r="C9291" t="s">
        <v>19769</v>
      </c>
      <c r="D9291" t="s">
        <v>21</v>
      </c>
      <c r="E9291" t="s">
        <v>16</v>
      </c>
      <c r="F9291">
        <v>28210</v>
      </c>
      <c r="G9291">
        <v>35.094830999999999</v>
      </c>
      <c r="H9291">
        <v>-80.864919999999998</v>
      </c>
      <c r="I9291">
        <v>4.5</v>
      </c>
      <c r="J9291">
        <v>7</v>
      </c>
      <c r="K9291">
        <v>0</v>
      </c>
      <c r="L9291" t="s">
        <v>31210</v>
      </c>
    </row>
    <row r="9292" spans="1:12" x14ac:dyDescent="0.2">
      <c r="A9292" t="s">
        <v>31211</v>
      </c>
      <c r="B9292" t="s">
        <v>31212</v>
      </c>
      <c r="C9292" t="s">
        <v>31213</v>
      </c>
      <c r="D9292" t="s">
        <v>21</v>
      </c>
      <c r="E9292" t="s">
        <v>16</v>
      </c>
      <c r="F9292">
        <v>28262</v>
      </c>
      <c r="G9292">
        <v>35.302456300000003</v>
      </c>
      <c r="H9292">
        <v>-80.7488575</v>
      </c>
      <c r="I9292">
        <v>4.5</v>
      </c>
      <c r="J9292">
        <v>3</v>
      </c>
      <c r="K9292">
        <v>0</v>
      </c>
      <c r="L9292" t="s">
        <v>63</v>
      </c>
    </row>
    <row r="9293" spans="1:12" x14ac:dyDescent="0.2">
      <c r="A9293" t="s">
        <v>31214</v>
      </c>
      <c r="B9293" t="s">
        <v>31215</v>
      </c>
      <c r="C9293" t="s">
        <v>31216</v>
      </c>
      <c r="D9293" t="s">
        <v>21</v>
      </c>
      <c r="E9293" t="s">
        <v>16</v>
      </c>
      <c r="F9293">
        <v>28209</v>
      </c>
      <c r="G9293">
        <v>35.173451800000002</v>
      </c>
      <c r="H9293">
        <v>-80.840827899999994</v>
      </c>
      <c r="I9293">
        <v>4</v>
      </c>
      <c r="J9293">
        <v>4</v>
      </c>
      <c r="K9293">
        <v>1</v>
      </c>
      <c r="L9293" t="s">
        <v>143</v>
      </c>
    </row>
    <row r="9294" spans="1:12" x14ac:dyDescent="0.2">
      <c r="A9294" t="s">
        <v>31217</v>
      </c>
      <c r="B9294" t="s">
        <v>13639</v>
      </c>
      <c r="C9294" t="s">
        <v>31218</v>
      </c>
      <c r="D9294" t="s">
        <v>26</v>
      </c>
      <c r="E9294" t="s">
        <v>16</v>
      </c>
      <c r="F9294">
        <v>28078</v>
      </c>
      <c r="G9294">
        <v>35.443593300000003</v>
      </c>
      <c r="H9294">
        <v>-80.858362700000001</v>
      </c>
      <c r="I9294">
        <v>4.5</v>
      </c>
      <c r="J9294">
        <v>4</v>
      </c>
      <c r="K9294">
        <v>1</v>
      </c>
      <c r="L9294" t="s">
        <v>31219</v>
      </c>
    </row>
    <row r="9295" spans="1:12" x14ac:dyDescent="0.2">
      <c r="A9295" t="s">
        <v>31220</v>
      </c>
      <c r="B9295" t="s">
        <v>891</v>
      </c>
      <c r="C9295" t="s">
        <v>31221</v>
      </c>
      <c r="D9295" t="s">
        <v>30</v>
      </c>
      <c r="E9295" t="s">
        <v>16</v>
      </c>
      <c r="F9295">
        <v>28052</v>
      </c>
      <c r="G9295">
        <v>35.251351486799997</v>
      </c>
      <c r="H9295">
        <v>-81.189896509099995</v>
      </c>
      <c r="I9295">
        <v>2.5</v>
      </c>
      <c r="J9295">
        <v>12</v>
      </c>
      <c r="K9295">
        <v>1</v>
      </c>
      <c r="L9295" t="s">
        <v>31222</v>
      </c>
    </row>
    <row r="9296" spans="1:12" x14ac:dyDescent="0.2">
      <c r="A9296" t="s">
        <v>31223</v>
      </c>
      <c r="B9296" t="s">
        <v>31224</v>
      </c>
      <c r="C9296" t="s">
        <v>31225</v>
      </c>
      <c r="D9296" t="s">
        <v>39</v>
      </c>
      <c r="E9296" t="s">
        <v>16</v>
      </c>
      <c r="F9296">
        <v>28027</v>
      </c>
      <c r="G9296">
        <v>35.413176700000001</v>
      </c>
      <c r="H9296">
        <v>-80.623238900000004</v>
      </c>
      <c r="I9296">
        <v>2</v>
      </c>
      <c r="J9296">
        <v>5</v>
      </c>
      <c r="K9296">
        <v>1</v>
      </c>
      <c r="L9296" t="s">
        <v>31226</v>
      </c>
    </row>
    <row r="9297" spans="1:12" x14ac:dyDescent="0.2">
      <c r="A9297" t="s">
        <v>31227</v>
      </c>
      <c r="B9297" t="s">
        <v>31228</v>
      </c>
      <c r="C9297" t="s">
        <v>31229</v>
      </c>
      <c r="D9297" t="s">
        <v>21</v>
      </c>
      <c r="E9297" t="s">
        <v>16</v>
      </c>
      <c r="F9297">
        <v>28205</v>
      </c>
      <c r="G9297">
        <v>35.219799999999999</v>
      </c>
      <c r="H9297">
        <v>-80.808549999999997</v>
      </c>
      <c r="I9297">
        <v>5</v>
      </c>
      <c r="J9297">
        <v>4</v>
      </c>
      <c r="K9297">
        <v>1</v>
      </c>
      <c r="L9297" t="s">
        <v>17375</v>
      </c>
    </row>
    <row r="9298" spans="1:12" x14ac:dyDescent="0.2">
      <c r="A9298" t="s">
        <v>31230</v>
      </c>
      <c r="B9298" t="s">
        <v>31231</v>
      </c>
      <c r="C9298" t="s">
        <v>31232</v>
      </c>
      <c r="D9298" t="s">
        <v>21</v>
      </c>
      <c r="E9298" t="s">
        <v>16</v>
      </c>
      <c r="F9298">
        <v>28214</v>
      </c>
      <c r="G9298">
        <v>35.305885834999998</v>
      </c>
      <c r="H9298">
        <v>-80.940045662399996</v>
      </c>
      <c r="I9298">
        <v>3.5</v>
      </c>
      <c r="J9298">
        <v>5</v>
      </c>
      <c r="K9298">
        <v>1</v>
      </c>
      <c r="L9298" t="s">
        <v>58</v>
      </c>
    </row>
    <row r="9299" spans="1:12" x14ac:dyDescent="0.2">
      <c r="A9299" t="s">
        <v>31233</v>
      </c>
      <c r="B9299" t="s">
        <v>31234</v>
      </c>
      <c r="C9299" t="s">
        <v>31235</v>
      </c>
      <c r="D9299" t="s">
        <v>21</v>
      </c>
      <c r="E9299" t="s">
        <v>16</v>
      </c>
      <c r="F9299">
        <v>28226</v>
      </c>
      <c r="G9299">
        <v>35.077267900000002</v>
      </c>
      <c r="H9299">
        <v>-80.840164999999999</v>
      </c>
      <c r="I9299">
        <v>3</v>
      </c>
      <c r="J9299">
        <v>7</v>
      </c>
      <c r="K9299">
        <v>0</v>
      </c>
      <c r="L9299" t="s">
        <v>12810</v>
      </c>
    </row>
    <row r="9300" spans="1:12" x14ac:dyDescent="0.2">
      <c r="A9300" t="s">
        <v>31236</v>
      </c>
      <c r="B9300" t="s">
        <v>121</v>
      </c>
      <c r="C9300" t="s">
        <v>31237</v>
      </c>
      <c r="D9300" t="s">
        <v>30</v>
      </c>
      <c r="E9300" t="s">
        <v>16</v>
      </c>
      <c r="F9300">
        <v>28054</v>
      </c>
      <c r="G9300">
        <v>35.232401099999997</v>
      </c>
      <c r="H9300">
        <v>-81.169215800000003</v>
      </c>
      <c r="I9300">
        <v>1.5</v>
      </c>
      <c r="J9300">
        <v>12</v>
      </c>
      <c r="K9300">
        <v>1</v>
      </c>
      <c r="L9300" t="s">
        <v>1095</v>
      </c>
    </row>
    <row r="9301" spans="1:12" x14ac:dyDescent="0.2">
      <c r="A9301" t="s">
        <v>31238</v>
      </c>
      <c r="B9301" t="s">
        <v>31239</v>
      </c>
      <c r="C9301" t="s">
        <v>31240</v>
      </c>
      <c r="D9301" t="s">
        <v>30</v>
      </c>
      <c r="E9301" t="s">
        <v>16</v>
      </c>
      <c r="F9301">
        <v>28056</v>
      </c>
      <c r="G9301">
        <v>35.256871500000003</v>
      </c>
      <c r="H9301">
        <v>-81.112753799999993</v>
      </c>
      <c r="I9301">
        <v>4</v>
      </c>
      <c r="J9301">
        <v>40</v>
      </c>
      <c r="K9301">
        <v>1</v>
      </c>
      <c r="L9301" t="s">
        <v>31241</v>
      </c>
    </row>
    <row r="9302" spans="1:12" x14ac:dyDescent="0.2">
      <c r="A9302" t="s">
        <v>31242</v>
      </c>
      <c r="B9302" t="s">
        <v>31243</v>
      </c>
      <c r="C9302" t="s">
        <v>22670</v>
      </c>
      <c r="D9302" t="s">
        <v>21</v>
      </c>
      <c r="E9302" t="s">
        <v>16</v>
      </c>
      <c r="F9302">
        <v>28217</v>
      </c>
      <c r="G9302">
        <v>35.142996699999998</v>
      </c>
      <c r="H9302">
        <v>-80.906869499999999</v>
      </c>
      <c r="I9302">
        <v>4.5</v>
      </c>
      <c r="J9302">
        <v>6</v>
      </c>
      <c r="K9302">
        <v>0</v>
      </c>
      <c r="L9302" t="s">
        <v>31244</v>
      </c>
    </row>
    <row r="9303" spans="1:12" x14ac:dyDescent="0.2">
      <c r="A9303" t="s">
        <v>31245</v>
      </c>
      <c r="B9303" t="s">
        <v>31246</v>
      </c>
      <c r="C9303" t="s">
        <v>8669</v>
      </c>
      <c r="D9303" t="s">
        <v>21</v>
      </c>
      <c r="E9303" t="s">
        <v>16</v>
      </c>
      <c r="F9303">
        <v>28263</v>
      </c>
      <c r="G9303">
        <v>35.22081</v>
      </c>
      <c r="H9303">
        <v>-80.816868400000004</v>
      </c>
      <c r="I9303">
        <v>3</v>
      </c>
      <c r="J9303">
        <v>7</v>
      </c>
      <c r="K9303">
        <v>0</v>
      </c>
      <c r="L9303" t="s">
        <v>5656</v>
      </c>
    </row>
    <row r="9304" spans="1:12" x14ac:dyDescent="0.2">
      <c r="A9304" t="s">
        <v>31247</v>
      </c>
      <c r="B9304" t="s">
        <v>16059</v>
      </c>
      <c r="C9304" t="s">
        <v>31248</v>
      </c>
      <c r="D9304" t="s">
        <v>39</v>
      </c>
      <c r="E9304" t="s">
        <v>16</v>
      </c>
      <c r="F9304">
        <v>28027</v>
      </c>
      <c r="G9304">
        <v>35.3726688</v>
      </c>
      <c r="H9304">
        <v>-80.716330799999994</v>
      </c>
      <c r="I9304">
        <v>3</v>
      </c>
      <c r="J9304">
        <v>12</v>
      </c>
      <c r="K9304">
        <v>1</v>
      </c>
      <c r="L9304" t="s">
        <v>31249</v>
      </c>
    </row>
    <row r="9305" spans="1:12" x14ac:dyDescent="0.2">
      <c r="A9305" t="s">
        <v>31250</v>
      </c>
      <c r="B9305" t="s">
        <v>31251</v>
      </c>
      <c r="C9305" t="s">
        <v>31252</v>
      </c>
      <c r="D9305" t="s">
        <v>21</v>
      </c>
      <c r="E9305" t="s">
        <v>16</v>
      </c>
      <c r="F9305">
        <v>28270</v>
      </c>
      <c r="G9305">
        <v>35.145408000000003</v>
      </c>
      <c r="H9305">
        <v>-80.741370000000003</v>
      </c>
      <c r="I9305">
        <v>5</v>
      </c>
      <c r="J9305">
        <v>8</v>
      </c>
      <c r="K9305">
        <v>1</v>
      </c>
      <c r="L9305" t="s">
        <v>31253</v>
      </c>
    </row>
    <row r="9306" spans="1:12" x14ac:dyDescent="0.2">
      <c r="A9306" t="s">
        <v>31254</v>
      </c>
      <c r="B9306" t="s">
        <v>31255</v>
      </c>
      <c r="C9306" t="s">
        <v>31256</v>
      </c>
      <c r="D9306" t="s">
        <v>39</v>
      </c>
      <c r="E9306" t="s">
        <v>16</v>
      </c>
      <c r="F9306">
        <v>28027</v>
      </c>
      <c r="G9306">
        <v>35.361530000000002</v>
      </c>
      <c r="H9306">
        <v>-80.704539999999994</v>
      </c>
      <c r="I9306">
        <v>2.5</v>
      </c>
      <c r="J9306">
        <v>72</v>
      </c>
      <c r="K9306">
        <v>1</v>
      </c>
      <c r="L9306" t="s">
        <v>31257</v>
      </c>
    </row>
    <row r="9307" spans="1:12" x14ac:dyDescent="0.2">
      <c r="A9307" t="s">
        <v>31258</v>
      </c>
      <c r="B9307" t="s">
        <v>31259</v>
      </c>
      <c r="C9307" t="s">
        <v>31260</v>
      </c>
      <c r="D9307" t="s">
        <v>135</v>
      </c>
      <c r="E9307" t="s">
        <v>16</v>
      </c>
      <c r="F9307">
        <v>28104</v>
      </c>
      <c r="G9307">
        <v>35.103403999999998</v>
      </c>
      <c r="H9307">
        <v>-80.680087200000003</v>
      </c>
      <c r="I9307">
        <v>3</v>
      </c>
      <c r="J9307">
        <v>4</v>
      </c>
      <c r="K9307">
        <v>1</v>
      </c>
      <c r="L9307" t="s">
        <v>14686</v>
      </c>
    </row>
    <row r="9308" spans="1:12" x14ac:dyDescent="0.2">
      <c r="A9308" t="s">
        <v>31261</v>
      </c>
      <c r="B9308" t="s">
        <v>1810</v>
      </c>
      <c r="C9308" t="s">
        <v>31262</v>
      </c>
      <c r="D9308" t="s">
        <v>21</v>
      </c>
      <c r="E9308" t="s">
        <v>16</v>
      </c>
      <c r="F9308">
        <v>28210</v>
      </c>
      <c r="G9308">
        <v>35.152759892900001</v>
      </c>
      <c r="H9308">
        <v>-80.839943651499993</v>
      </c>
      <c r="I9308">
        <v>4.5</v>
      </c>
      <c r="J9308">
        <v>7</v>
      </c>
      <c r="K9308">
        <v>0</v>
      </c>
      <c r="L9308" t="s">
        <v>1436</v>
      </c>
    </row>
    <row r="9309" spans="1:12" x14ac:dyDescent="0.2">
      <c r="A9309" t="s">
        <v>31263</v>
      </c>
      <c r="B9309" t="s">
        <v>31264</v>
      </c>
      <c r="C9309" t="s">
        <v>31265</v>
      </c>
      <c r="D9309" t="s">
        <v>21</v>
      </c>
      <c r="E9309" t="s">
        <v>16</v>
      </c>
      <c r="F9309">
        <v>28209</v>
      </c>
      <c r="G9309">
        <v>35.159429500000002</v>
      </c>
      <c r="H9309">
        <v>-80.849844399999995</v>
      </c>
      <c r="I9309">
        <v>4.5</v>
      </c>
      <c r="J9309">
        <v>5</v>
      </c>
      <c r="K9309">
        <v>1</v>
      </c>
      <c r="L9309" t="s">
        <v>31266</v>
      </c>
    </row>
    <row r="9310" spans="1:12" x14ac:dyDescent="0.2">
      <c r="A9310" t="s">
        <v>31267</v>
      </c>
      <c r="B9310" t="s">
        <v>31268</v>
      </c>
      <c r="C9310" t="s">
        <v>31269</v>
      </c>
      <c r="D9310" t="s">
        <v>21</v>
      </c>
      <c r="E9310" t="s">
        <v>16</v>
      </c>
      <c r="F9310">
        <v>28269</v>
      </c>
      <c r="G9310">
        <v>35.269135920700002</v>
      </c>
      <c r="H9310">
        <v>-80.9557860635</v>
      </c>
      <c r="I9310">
        <v>3</v>
      </c>
      <c r="J9310">
        <v>3</v>
      </c>
      <c r="K9310">
        <v>1</v>
      </c>
      <c r="L9310" t="s">
        <v>16521</v>
      </c>
    </row>
    <row r="9311" spans="1:12" x14ac:dyDescent="0.2">
      <c r="A9311" t="s">
        <v>31270</v>
      </c>
      <c r="B9311" t="s">
        <v>1265</v>
      </c>
      <c r="C9311" t="s">
        <v>31271</v>
      </c>
      <c r="D9311" t="s">
        <v>21</v>
      </c>
      <c r="E9311" t="s">
        <v>16</v>
      </c>
      <c r="F9311">
        <v>28273</v>
      </c>
      <c r="G9311">
        <v>35.146109767600002</v>
      </c>
      <c r="H9311">
        <v>-80.929212640100005</v>
      </c>
      <c r="I9311">
        <v>4</v>
      </c>
      <c r="J9311">
        <v>13</v>
      </c>
      <c r="K9311">
        <v>1</v>
      </c>
      <c r="L9311" t="s">
        <v>31272</v>
      </c>
    </row>
    <row r="9312" spans="1:12" x14ac:dyDescent="0.2">
      <c r="A9312" t="s">
        <v>31273</v>
      </c>
      <c r="B9312" t="s">
        <v>731</v>
      </c>
      <c r="C9312" t="s">
        <v>31274</v>
      </c>
      <c r="D9312" t="s">
        <v>21</v>
      </c>
      <c r="E9312" t="s">
        <v>16</v>
      </c>
      <c r="F9312">
        <v>28262</v>
      </c>
      <c r="G9312">
        <v>35.340469200000001</v>
      </c>
      <c r="H9312">
        <v>-80.765282400000004</v>
      </c>
      <c r="I9312">
        <v>2</v>
      </c>
      <c r="J9312">
        <v>5</v>
      </c>
      <c r="K9312">
        <v>1</v>
      </c>
      <c r="L9312" t="s">
        <v>31275</v>
      </c>
    </row>
    <row r="9313" spans="1:12" x14ac:dyDescent="0.2">
      <c r="A9313" t="s">
        <v>31276</v>
      </c>
      <c r="B9313" t="s">
        <v>7757</v>
      </c>
      <c r="C9313" t="s">
        <v>31277</v>
      </c>
      <c r="D9313" t="s">
        <v>135</v>
      </c>
      <c r="E9313" t="s">
        <v>16</v>
      </c>
      <c r="F9313">
        <v>28105</v>
      </c>
      <c r="G9313">
        <v>35.120972000000002</v>
      </c>
      <c r="H9313">
        <v>-80.720827099999994</v>
      </c>
      <c r="I9313">
        <v>3.5</v>
      </c>
      <c r="J9313">
        <v>40</v>
      </c>
      <c r="K9313">
        <v>1</v>
      </c>
      <c r="L9313" t="s">
        <v>2735</v>
      </c>
    </row>
    <row r="9314" spans="1:12" x14ac:dyDescent="0.2">
      <c r="A9314" t="s">
        <v>31278</v>
      </c>
      <c r="B9314" t="s">
        <v>31279</v>
      </c>
      <c r="C9314" t="s">
        <v>31280</v>
      </c>
      <c r="D9314" t="s">
        <v>295</v>
      </c>
      <c r="E9314" t="s">
        <v>16</v>
      </c>
      <c r="F9314">
        <v>28134</v>
      </c>
      <c r="G9314">
        <v>35.085598900000001</v>
      </c>
      <c r="H9314">
        <v>-80.876088300000006</v>
      </c>
      <c r="I9314">
        <v>5</v>
      </c>
      <c r="J9314">
        <v>8</v>
      </c>
      <c r="K9314">
        <v>1</v>
      </c>
      <c r="L9314" t="s">
        <v>1421</v>
      </c>
    </row>
    <row r="9315" spans="1:12" x14ac:dyDescent="0.2">
      <c r="A9315" t="s">
        <v>31281</v>
      </c>
      <c r="B9315" t="s">
        <v>31282</v>
      </c>
      <c r="C9315" t="s">
        <v>31283</v>
      </c>
      <c r="D9315" t="s">
        <v>21</v>
      </c>
      <c r="E9315" t="s">
        <v>16</v>
      </c>
      <c r="F9315">
        <v>28215</v>
      </c>
      <c r="G9315">
        <v>35.246748599999997</v>
      </c>
      <c r="H9315">
        <v>-80.779110900000006</v>
      </c>
      <c r="I9315">
        <v>2.5</v>
      </c>
      <c r="J9315">
        <v>3</v>
      </c>
      <c r="K9315">
        <v>1</v>
      </c>
      <c r="L9315" t="s">
        <v>2743</v>
      </c>
    </row>
    <row r="9316" spans="1:12" x14ac:dyDescent="0.2">
      <c r="A9316" t="s">
        <v>31284</v>
      </c>
      <c r="B9316" t="s">
        <v>31285</v>
      </c>
      <c r="C9316" t="s">
        <v>31286</v>
      </c>
      <c r="D9316" t="s">
        <v>21</v>
      </c>
      <c r="E9316" t="s">
        <v>16</v>
      </c>
      <c r="F9316">
        <v>28208</v>
      </c>
      <c r="G9316">
        <v>35.227573</v>
      </c>
      <c r="H9316">
        <v>-80.925871000000001</v>
      </c>
      <c r="I9316">
        <v>2.5</v>
      </c>
      <c r="J9316">
        <v>36</v>
      </c>
      <c r="K9316">
        <v>0</v>
      </c>
      <c r="L9316" t="s">
        <v>1010</v>
      </c>
    </row>
    <row r="9317" spans="1:12" x14ac:dyDescent="0.2">
      <c r="A9317" t="s">
        <v>31287</v>
      </c>
      <c r="B9317" t="s">
        <v>31288</v>
      </c>
      <c r="C9317" t="s">
        <v>31289</v>
      </c>
      <c r="D9317" t="s">
        <v>21</v>
      </c>
      <c r="E9317" t="s">
        <v>16</v>
      </c>
      <c r="F9317">
        <v>28203</v>
      </c>
      <c r="G9317">
        <v>35.204375599999999</v>
      </c>
      <c r="H9317">
        <v>-80.864113099999997</v>
      </c>
      <c r="I9317">
        <v>5</v>
      </c>
      <c r="J9317">
        <v>3</v>
      </c>
      <c r="K9317">
        <v>1</v>
      </c>
      <c r="L9317" t="s">
        <v>31290</v>
      </c>
    </row>
    <row r="9318" spans="1:12" x14ac:dyDescent="0.2">
      <c r="A9318" t="s">
        <v>31291</v>
      </c>
      <c r="B9318" t="s">
        <v>446</v>
      </c>
      <c r="C9318" t="s">
        <v>31292</v>
      </c>
      <c r="D9318" t="s">
        <v>21</v>
      </c>
      <c r="E9318" t="s">
        <v>16</v>
      </c>
      <c r="F9318">
        <v>28262</v>
      </c>
      <c r="G9318">
        <v>35.290416090000001</v>
      </c>
      <c r="H9318">
        <v>-80.765299720000002</v>
      </c>
      <c r="I9318">
        <v>2.5</v>
      </c>
      <c r="J9318">
        <v>36</v>
      </c>
      <c r="K9318">
        <v>1</v>
      </c>
      <c r="L9318" t="s">
        <v>1997</v>
      </c>
    </row>
    <row r="9319" spans="1:12" x14ac:dyDescent="0.2">
      <c r="A9319" t="s">
        <v>31293</v>
      </c>
      <c r="B9319" t="s">
        <v>31294</v>
      </c>
      <c r="C9319" t="s">
        <v>31295</v>
      </c>
      <c r="D9319" t="s">
        <v>26</v>
      </c>
      <c r="E9319" t="s">
        <v>16</v>
      </c>
      <c r="F9319">
        <v>28078</v>
      </c>
      <c r="G9319">
        <v>35.446506800000002</v>
      </c>
      <c r="H9319">
        <v>-80.877722800000001</v>
      </c>
      <c r="I9319">
        <v>2.5</v>
      </c>
      <c r="J9319">
        <v>72</v>
      </c>
      <c r="K9319">
        <v>1</v>
      </c>
      <c r="L9319" t="s">
        <v>5307</v>
      </c>
    </row>
    <row r="9320" spans="1:12" x14ac:dyDescent="0.2">
      <c r="A9320" t="s">
        <v>31296</v>
      </c>
      <c r="B9320" t="s">
        <v>31297</v>
      </c>
      <c r="D9320" t="s">
        <v>21</v>
      </c>
      <c r="E9320" t="s">
        <v>16</v>
      </c>
      <c r="F9320">
        <v>28213</v>
      </c>
      <c r="G9320">
        <v>35.2916363</v>
      </c>
      <c r="H9320">
        <v>-80.726985400000004</v>
      </c>
      <c r="I9320">
        <v>1</v>
      </c>
      <c r="J9320">
        <v>3</v>
      </c>
      <c r="K9320">
        <v>1</v>
      </c>
      <c r="L9320" t="s">
        <v>31298</v>
      </c>
    </row>
    <row r="9321" spans="1:12" x14ac:dyDescent="0.2">
      <c r="A9321" t="s">
        <v>31299</v>
      </c>
      <c r="B9321" t="s">
        <v>31300</v>
      </c>
      <c r="C9321" t="s">
        <v>6948</v>
      </c>
      <c r="D9321" t="s">
        <v>21</v>
      </c>
      <c r="E9321" t="s">
        <v>16</v>
      </c>
      <c r="F9321">
        <v>28207</v>
      </c>
      <c r="G9321">
        <v>35.188640499999998</v>
      </c>
      <c r="H9321">
        <v>-80.830639199999993</v>
      </c>
      <c r="I9321">
        <v>4.5</v>
      </c>
      <c r="J9321">
        <v>3</v>
      </c>
      <c r="K9321">
        <v>1</v>
      </c>
      <c r="L9321" t="s">
        <v>4271</v>
      </c>
    </row>
    <row r="9322" spans="1:12" x14ac:dyDescent="0.2">
      <c r="A9322" t="s">
        <v>31301</v>
      </c>
      <c r="B9322" t="s">
        <v>31302</v>
      </c>
      <c r="C9322" t="s">
        <v>6784</v>
      </c>
      <c r="D9322" t="s">
        <v>39</v>
      </c>
      <c r="E9322" t="s">
        <v>16</v>
      </c>
      <c r="F9322">
        <v>28027</v>
      </c>
      <c r="G9322">
        <v>35.370473639399997</v>
      </c>
      <c r="H9322">
        <v>-80.724037127800003</v>
      </c>
      <c r="I9322">
        <v>2</v>
      </c>
      <c r="J9322">
        <v>6</v>
      </c>
      <c r="K9322">
        <v>1</v>
      </c>
      <c r="L9322" t="s">
        <v>287</v>
      </c>
    </row>
    <row r="9323" spans="1:12" x14ac:dyDescent="0.2">
      <c r="A9323" t="s">
        <v>31303</v>
      </c>
      <c r="B9323" t="s">
        <v>31304</v>
      </c>
      <c r="C9323" t="s">
        <v>31305</v>
      </c>
      <c r="D9323" t="s">
        <v>39</v>
      </c>
      <c r="E9323" t="s">
        <v>16</v>
      </c>
      <c r="F9323">
        <v>28027</v>
      </c>
      <c r="G9323">
        <v>35.411265700000001</v>
      </c>
      <c r="H9323">
        <v>-80.663600400000007</v>
      </c>
      <c r="I9323">
        <v>4</v>
      </c>
      <c r="J9323">
        <v>27</v>
      </c>
      <c r="K9323">
        <v>0</v>
      </c>
      <c r="L9323" t="s">
        <v>1056</v>
      </c>
    </row>
    <row r="9324" spans="1:12" x14ac:dyDescent="0.2">
      <c r="A9324" t="s">
        <v>31306</v>
      </c>
      <c r="B9324" t="s">
        <v>31307</v>
      </c>
      <c r="C9324" t="s">
        <v>31308</v>
      </c>
      <c r="D9324" t="s">
        <v>26</v>
      </c>
      <c r="E9324" t="s">
        <v>16</v>
      </c>
      <c r="F9324">
        <v>28078</v>
      </c>
      <c r="G9324">
        <v>35.446359000000001</v>
      </c>
      <c r="H9324">
        <v>-80.860005999999998</v>
      </c>
      <c r="I9324">
        <v>4.5</v>
      </c>
      <c r="J9324">
        <v>6</v>
      </c>
      <c r="K9324">
        <v>1</v>
      </c>
      <c r="L9324" t="s">
        <v>31309</v>
      </c>
    </row>
    <row r="9325" spans="1:12" x14ac:dyDescent="0.2">
      <c r="A9325" t="s">
        <v>31310</v>
      </c>
      <c r="B9325" t="s">
        <v>31311</v>
      </c>
      <c r="C9325" t="s">
        <v>31312</v>
      </c>
      <c r="D9325" t="s">
        <v>21</v>
      </c>
      <c r="E9325" t="s">
        <v>16</v>
      </c>
      <c r="F9325">
        <v>28207</v>
      </c>
      <c r="G9325">
        <v>35.197342399999997</v>
      </c>
      <c r="H9325">
        <v>-80.814680600000003</v>
      </c>
      <c r="I9325">
        <v>4</v>
      </c>
      <c r="J9325">
        <v>32</v>
      </c>
      <c r="K9325">
        <v>1</v>
      </c>
      <c r="L9325" t="s">
        <v>31313</v>
      </c>
    </row>
    <row r="9326" spans="1:12" x14ac:dyDescent="0.2">
      <c r="A9326" t="s">
        <v>31314</v>
      </c>
      <c r="B9326" t="s">
        <v>4870</v>
      </c>
      <c r="C9326" t="s">
        <v>31315</v>
      </c>
      <c r="D9326" t="s">
        <v>21</v>
      </c>
      <c r="E9326" t="s">
        <v>16</v>
      </c>
      <c r="F9326">
        <v>28213</v>
      </c>
      <c r="G9326">
        <v>35.306623799999997</v>
      </c>
      <c r="H9326">
        <v>-80.723762500000007</v>
      </c>
      <c r="I9326">
        <v>2.5</v>
      </c>
      <c r="J9326">
        <v>7</v>
      </c>
      <c r="K9326">
        <v>1</v>
      </c>
      <c r="L9326" t="s">
        <v>31316</v>
      </c>
    </row>
    <row r="9327" spans="1:12" x14ac:dyDescent="0.2">
      <c r="A9327" t="s">
        <v>31317</v>
      </c>
      <c r="B9327" t="s">
        <v>21624</v>
      </c>
      <c r="C9327" t="s">
        <v>31318</v>
      </c>
      <c r="D9327" t="s">
        <v>21</v>
      </c>
      <c r="E9327" t="s">
        <v>16</v>
      </c>
      <c r="F9327">
        <v>28211</v>
      </c>
      <c r="G9327">
        <v>35.151837399999998</v>
      </c>
      <c r="H9327">
        <v>-80.830403599999997</v>
      </c>
      <c r="I9327">
        <v>4.5</v>
      </c>
      <c r="J9327">
        <v>12</v>
      </c>
      <c r="K9327">
        <v>0</v>
      </c>
      <c r="L9327" t="s">
        <v>4776</v>
      </c>
    </row>
    <row r="9328" spans="1:12" x14ac:dyDescent="0.2">
      <c r="A9328" t="s">
        <v>31319</v>
      </c>
      <c r="B9328" t="s">
        <v>31320</v>
      </c>
      <c r="C9328" t="s">
        <v>31321</v>
      </c>
      <c r="D9328" t="s">
        <v>239</v>
      </c>
      <c r="E9328" t="s">
        <v>16</v>
      </c>
      <c r="F9328">
        <v>28173</v>
      </c>
      <c r="G9328">
        <v>34.926036799999999</v>
      </c>
      <c r="H9328">
        <v>-80.744328499999995</v>
      </c>
      <c r="I9328">
        <v>3</v>
      </c>
      <c r="J9328">
        <v>5</v>
      </c>
      <c r="K9328">
        <v>1</v>
      </c>
      <c r="L9328" t="s">
        <v>31322</v>
      </c>
    </row>
    <row r="9329" spans="1:12" x14ac:dyDescent="0.2">
      <c r="A9329" t="s">
        <v>31323</v>
      </c>
      <c r="B9329" t="s">
        <v>31324</v>
      </c>
      <c r="C9329" t="s">
        <v>31325</v>
      </c>
      <c r="D9329" t="s">
        <v>167</v>
      </c>
      <c r="E9329" t="s">
        <v>16</v>
      </c>
      <c r="F9329">
        <v>28075</v>
      </c>
      <c r="G9329">
        <v>35.320954999999998</v>
      </c>
      <c r="H9329">
        <v>-80.653631099999998</v>
      </c>
      <c r="I9329">
        <v>3</v>
      </c>
      <c r="J9329">
        <v>3</v>
      </c>
      <c r="K9329">
        <v>1</v>
      </c>
      <c r="L9329" t="s">
        <v>31326</v>
      </c>
    </row>
    <row r="9330" spans="1:12" x14ac:dyDescent="0.2">
      <c r="A9330" t="s">
        <v>31327</v>
      </c>
      <c r="B9330" t="s">
        <v>31328</v>
      </c>
      <c r="C9330" t="s">
        <v>31329</v>
      </c>
      <c r="D9330" t="s">
        <v>21</v>
      </c>
      <c r="E9330" t="s">
        <v>16</v>
      </c>
      <c r="F9330">
        <v>28217</v>
      </c>
      <c r="G9330">
        <v>35.139816250899997</v>
      </c>
      <c r="H9330">
        <v>-80.8781085273</v>
      </c>
      <c r="I9330">
        <v>3.5</v>
      </c>
      <c r="J9330">
        <v>27</v>
      </c>
      <c r="K9330">
        <v>1</v>
      </c>
      <c r="L9330" t="s">
        <v>176</v>
      </c>
    </row>
    <row r="9331" spans="1:12" x14ac:dyDescent="0.2">
      <c r="A9331" t="s">
        <v>31330</v>
      </c>
      <c r="B9331" t="s">
        <v>31331</v>
      </c>
      <c r="C9331" t="s">
        <v>28719</v>
      </c>
      <c r="D9331" t="s">
        <v>167</v>
      </c>
      <c r="E9331" t="s">
        <v>16</v>
      </c>
      <c r="F9331">
        <v>28075</v>
      </c>
      <c r="G9331">
        <v>35.322053873199998</v>
      </c>
      <c r="H9331">
        <v>-80.660416120400001</v>
      </c>
      <c r="I9331">
        <v>4.5</v>
      </c>
      <c r="J9331">
        <v>14</v>
      </c>
      <c r="K9331">
        <v>1</v>
      </c>
      <c r="L9331" t="s">
        <v>31332</v>
      </c>
    </row>
    <row r="9332" spans="1:12" x14ac:dyDescent="0.2">
      <c r="A9332" t="s">
        <v>31333</v>
      </c>
      <c r="B9332" t="s">
        <v>31334</v>
      </c>
      <c r="C9332" t="s">
        <v>30438</v>
      </c>
      <c r="D9332" t="s">
        <v>21</v>
      </c>
      <c r="E9332" t="s">
        <v>16</v>
      </c>
      <c r="F9332">
        <v>28202</v>
      </c>
      <c r="G9332">
        <v>35.2259338</v>
      </c>
      <c r="H9332">
        <v>-80.846665999999999</v>
      </c>
      <c r="I9332">
        <v>3</v>
      </c>
      <c r="J9332">
        <v>83</v>
      </c>
      <c r="K9332">
        <v>1</v>
      </c>
      <c r="L9332" t="s">
        <v>31335</v>
      </c>
    </row>
    <row r="9333" spans="1:12" x14ac:dyDescent="0.2">
      <c r="A9333" t="s">
        <v>31336</v>
      </c>
      <c r="B9333" t="s">
        <v>31337</v>
      </c>
      <c r="C9333" t="s">
        <v>18827</v>
      </c>
      <c r="D9333" t="s">
        <v>21</v>
      </c>
      <c r="E9333" t="s">
        <v>16</v>
      </c>
      <c r="F9333">
        <v>28205</v>
      </c>
      <c r="G9333">
        <v>35.202831268300002</v>
      </c>
      <c r="H9333">
        <v>-80.799339294399999</v>
      </c>
      <c r="I9333">
        <v>2.5</v>
      </c>
      <c r="J9333">
        <v>4</v>
      </c>
      <c r="K9333">
        <v>0</v>
      </c>
      <c r="L9333" t="s">
        <v>19351</v>
      </c>
    </row>
    <row r="9334" spans="1:12" x14ac:dyDescent="0.2">
      <c r="A9334" t="s">
        <v>31338</v>
      </c>
      <c r="B9334" t="s">
        <v>23666</v>
      </c>
      <c r="C9334" t="s">
        <v>31339</v>
      </c>
      <c r="D9334" t="s">
        <v>643</v>
      </c>
      <c r="E9334" t="s">
        <v>16</v>
      </c>
      <c r="F9334">
        <v>28079</v>
      </c>
      <c r="G9334">
        <v>35.049975608099999</v>
      </c>
      <c r="H9334">
        <v>-80.649872807099996</v>
      </c>
      <c r="I9334">
        <v>4.5</v>
      </c>
      <c r="J9334">
        <v>15</v>
      </c>
      <c r="K9334">
        <v>1</v>
      </c>
      <c r="L9334" t="s">
        <v>31340</v>
      </c>
    </row>
    <row r="9335" spans="1:12" x14ac:dyDescent="0.2">
      <c r="A9335" t="s">
        <v>31341</v>
      </c>
      <c r="B9335" t="s">
        <v>31342</v>
      </c>
      <c r="C9335" t="s">
        <v>31343</v>
      </c>
      <c r="D9335" t="s">
        <v>21</v>
      </c>
      <c r="E9335" t="s">
        <v>16</v>
      </c>
      <c r="F9335">
        <v>28202</v>
      </c>
      <c r="G9335">
        <v>35.227885100000002</v>
      </c>
      <c r="H9335">
        <v>-80.846298500000003</v>
      </c>
      <c r="I9335">
        <v>5</v>
      </c>
      <c r="J9335">
        <v>30</v>
      </c>
      <c r="K9335">
        <v>1</v>
      </c>
      <c r="L9335" t="s">
        <v>31344</v>
      </c>
    </row>
    <row r="9336" spans="1:12" x14ac:dyDescent="0.2">
      <c r="A9336" t="s">
        <v>31345</v>
      </c>
      <c r="B9336" t="s">
        <v>31346</v>
      </c>
      <c r="C9336" t="s">
        <v>31347</v>
      </c>
      <c r="D9336" t="s">
        <v>21</v>
      </c>
      <c r="E9336" t="s">
        <v>16</v>
      </c>
      <c r="F9336">
        <v>28269</v>
      </c>
      <c r="G9336">
        <v>35.289357099999997</v>
      </c>
      <c r="H9336">
        <v>-80.798063400000004</v>
      </c>
      <c r="I9336">
        <v>3.5</v>
      </c>
      <c r="J9336">
        <v>9</v>
      </c>
      <c r="K9336">
        <v>1</v>
      </c>
      <c r="L9336" t="s">
        <v>3224</v>
      </c>
    </row>
    <row r="9337" spans="1:12" x14ac:dyDescent="0.2">
      <c r="A9337" t="s">
        <v>31348</v>
      </c>
      <c r="B9337" t="s">
        <v>31349</v>
      </c>
      <c r="C9337" t="s">
        <v>31350</v>
      </c>
      <c r="D9337" t="s">
        <v>643</v>
      </c>
      <c r="E9337" t="s">
        <v>16</v>
      </c>
      <c r="F9337">
        <v>28079</v>
      </c>
      <c r="G9337">
        <v>35.0653431</v>
      </c>
      <c r="H9337">
        <v>-80.676732099999995</v>
      </c>
      <c r="I9337">
        <v>3.5</v>
      </c>
      <c r="J9337">
        <v>6</v>
      </c>
      <c r="K9337">
        <v>1</v>
      </c>
      <c r="L9337" t="s">
        <v>119</v>
      </c>
    </row>
    <row r="9338" spans="1:12" x14ac:dyDescent="0.2">
      <c r="A9338" t="s">
        <v>31351</v>
      </c>
      <c r="B9338" t="s">
        <v>31352</v>
      </c>
      <c r="C9338" t="s">
        <v>27270</v>
      </c>
      <c r="D9338" t="s">
        <v>21</v>
      </c>
      <c r="E9338" t="s">
        <v>16</v>
      </c>
      <c r="F9338">
        <v>28277</v>
      </c>
      <c r="G9338">
        <v>35.034643000000003</v>
      </c>
      <c r="H9338">
        <v>-80.805795000000003</v>
      </c>
      <c r="I9338">
        <v>4.5</v>
      </c>
      <c r="J9338">
        <v>3</v>
      </c>
      <c r="K9338">
        <v>0</v>
      </c>
      <c r="L9338" t="s">
        <v>2735</v>
      </c>
    </row>
    <row r="9339" spans="1:12" x14ac:dyDescent="0.2">
      <c r="A9339" t="s">
        <v>31353</v>
      </c>
      <c r="B9339" t="s">
        <v>9956</v>
      </c>
      <c r="C9339" t="s">
        <v>31354</v>
      </c>
      <c r="D9339" t="s">
        <v>39</v>
      </c>
      <c r="E9339" t="s">
        <v>16</v>
      </c>
      <c r="F9339">
        <v>28027</v>
      </c>
      <c r="G9339">
        <v>35.368461000000003</v>
      </c>
      <c r="H9339">
        <v>-80.719481999999999</v>
      </c>
      <c r="I9339">
        <v>4</v>
      </c>
      <c r="J9339">
        <v>10</v>
      </c>
      <c r="K9339">
        <v>1</v>
      </c>
      <c r="L9339" t="s">
        <v>17526</v>
      </c>
    </row>
    <row r="9340" spans="1:12" x14ac:dyDescent="0.2">
      <c r="A9340" t="s">
        <v>31355</v>
      </c>
      <c r="B9340" t="s">
        <v>31356</v>
      </c>
      <c r="C9340" t="s">
        <v>31357</v>
      </c>
      <c r="D9340" t="s">
        <v>21</v>
      </c>
      <c r="E9340" t="s">
        <v>16</v>
      </c>
      <c r="F9340">
        <v>28217</v>
      </c>
      <c r="G9340">
        <v>35.200733200000002</v>
      </c>
      <c r="H9340">
        <v>-80.869055563800003</v>
      </c>
      <c r="I9340">
        <v>5</v>
      </c>
      <c r="J9340">
        <v>6</v>
      </c>
      <c r="K9340">
        <v>0</v>
      </c>
      <c r="L9340" t="s">
        <v>31358</v>
      </c>
    </row>
    <row r="9341" spans="1:12" x14ac:dyDescent="0.2">
      <c r="A9341" t="s">
        <v>31359</v>
      </c>
      <c r="B9341" t="s">
        <v>5733</v>
      </c>
      <c r="C9341" t="s">
        <v>28966</v>
      </c>
      <c r="D9341" t="s">
        <v>21</v>
      </c>
      <c r="E9341" t="s">
        <v>16</v>
      </c>
      <c r="F9341">
        <v>28202</v>
      </c>
      <c r="G9341">
        <v>35.226844</v>
      </c>
      <c r="H9341">
        <v>-80.845577399999996</v>
      </c>
      <c r="I9341">
        <v>1</v>
      </c>
      <c r="J9341">
        <v>3</v>
      </c>
      <c r="K9341">
        <v>1</v>
      </c>
      <c r="L9341" t="s">
        <v>5735</v>
      </c>
    </row>
    <row r="9342" spans="1:12" x14ac:dyDescent="0.2">
      <c r="A9342" t="s">
        <v>31360</v>
      </c>
      <c r="B9342" t="s">
        <v>229</v>
      </c>
      <c r="C9342" t="s">
        <v>31361</v>
      </c>
      <c r="D9342" t="s">
        <v>21</v>
      </c>
      <c r="E9342" t="s">
        <v>16</v>
      </c>
      <c r="F9342">
        <v>28262</v>
      </c>
      <c r="G9342">
        <v>35.3132486656</v>
      </c>
      <c r="H9342">
        <v>-80.743200831899998</v>
      </c>
      <c r="I9342">
        <v>2.5</v>
      </c>
      <c r="J9342">
        <v>93</v>
      </c>
      <c r="K9342">
        <v>1</v>
      </c>
      <c r="L9342" t="s">
        <v>31362</v>
      </c>
    </row>
    <row r="9343" spans="1:12" x14ac:dyDescent="0.2">
      <c r="A9343" t="s">
        <v>31363</v>
      </c>
      <c r="B9343" t="s">
        <v>5107</v>
      </c>
      <c r="C9343" t="s">
        <v>31364</v>
      </c>
      <c r="D9343" t="s">
        <v>21</v>
      </c>
      <c r="E9343" t="s">
        <v>16</v>
      </c>
      <c r="F9343">
        <v>28226</v>
      </c>
      <c r="G9343">
        <v>35.098858999999997</v>
      </c>
      <c r="H9343">
        <v>-80.7813029</v>
      </c>
      <c r="I9343">
        <v>3.5</v>
      </c>
      <c r="J9343">
        <v>44</v>
      </c>
      <c r="K9343">
        <v>1</v>
      </c>
      <c r="L9343" t="s">
        <v>31365</v>
      </c>
    </row>
    <row r="9344" spans="1:12" x14ac:dyDescent="0.2">
      <c r="A9344" t="s">
        <v>31366</v>
      </c>
      <c r="B9344" t="s">
        <v>26615</v>
      </c>
      <c r="C9344" t="s">
        <v>31367</v>
      </c>
      <c r="D9344" t="s">
        <v>135</v>
      </c>
      <c r="E9344" t="s">
        <v>16</v>
      </c>
      <c r="F9344">
        <v>28105</v>
      </c>
      <c r="G9344">
        <v>35.138288699999997</v>
      </c>
      <c r="H9344">
        <v>-80.715291300000004</v>
      </c>
      <c r="I9344">
        <v>2.5</v>
      </c>
      <c r="J9344">
        <v>35</v>
      </c>
      <c r="K9344">
        <v>1</v>
      </c>
      <c r="L9344" t="s">
        <v>31368</v>
      </c>
    </row>
    <row r="9345" spans="1:12" x14ac:dyDescent="0.2">
      <c r="A9345" t="s">
        <v>31369</v>
      </c>
      <c r="B9345" t="s">
        <v>31370</v>
      </c>
      <c r="C9345" t="s">
        <v>17360</v>
      </c>
      <c r="D9345" t="s">
        <v>135</v>
      </c>
      <c r="E9345" t="s">
        <v>16</v>
      </c>
      <c r="F9345">
        <v>28105</v>
      </c>
      <c r="G9345">
        <v>35.1209791</v>
      </c>
      <c r="H9345">
        <v>-80.720810799999995</v>
      </c>
      <c r="I9345">
        <v>3.5</v>
      </c>
      <c r="J9345">
        <v>8</v>
      </c>
      <c r="K9345">
        <v>0</v>
      </c>
      <c r="L9345" t="s">
        <v>31371</v>
      </c>
    </row>
    <row r="9346" spans="1:12" x14ac:dyDescent="0.2">
      <c r="A9346" t="s">
        <v>31372</v>
      </c>
      <c r="B9346" t="s">
        <v>19492</v>
      </c>
      <c r="C9346" t="s">
        <v>31373</v>
      </c>
      <c r="D9346" t="s">
        <v>21</v>
      </c>
      <c r="E9346" t="s">
        <v>16</v>
      </c>
      <c r="F9346">
        <v>28269</v>
      </c>
      <c r="G9346">
        <v>35.343940500000002</v>
      </c>
      <c r="H9346">
        <v>-80.770931500000003</v>
      </c>
      <c r="I9346">
        <v>4.5</v>
      </c>
      <c r="J9346">
        <v>3</v>
      </c>
      <c r="K9346">
        <v>1</v>
      </c>
      <c r="L9346" t="s">
        <v>248</v>
      </c>
    </row>
    <row r="9347" spans="1:12" x14ac:dyDescent="0.2">
      <c r="A9347" t="s">
        <v>31374</v>
      </c>
      <c r="B9347" t="s">
        <v>31375</v>
      </c>
      <c r="C9347" t="s">
        <v>19022</v>
      </c>
      <c r="D9347" t="s">
        <v>15</v>
      </c>
      <c r="E9347" t="s">
        <v>16</v>
      </c>
      <c r="F9347">
        <v>28031</v>
      </c>
      <c r="G9347">
        <v>35.487751000000003</v>
      </c>
      <c r="H9347">
        <v>-80.858642000000003</v>
      </c>
      <c r="I9347">
        <v>3</v>
      </c>
      <c r="J9347">
        <v>17</v>
      </c>
      <c r="K9347">
        <v>0</v>
      </c>
      <c r="L9347" t="s">
        <v>3548</v>
      </c>
    </row>
    <row r="9348" spans="1:12" x14ac:dyDescent="0.2">
      <c r="A9348" t="s">
        <v>31376</v>
      </c>
      <c r="B9348" t="s">
        <v>31377</v>
      </c>
      <c r="C9348" t="s">
        <v>28461</v>
      </c>
      <c r="D9348" t="s">
        <v>21</v>
      </c>
      <c r="E9348" t="s">
        <v>16</v>
      </c>
      <c r="F9348">
        <v>28208</v>
      </c>
      <c r="G9348">
        <v>35.235513599999997</v>
      </c>
      <c r="H9348">
        <v>-80.942489499999994</v>
      </c>
      <c r="I9348">
        <v>2</v>
      </c>
      <c r="J9348">
        <v>7</v>
      </c>
      <c r="K9348">
        <v>1</v>
      </c>
      <c r="L9348" t="s">
        <v>31378</v>
      </c>
    </row>
    <row r="9349" spans="1:12" x14ac:dyDescent="0.2">
      <c r="A9349" t="s">
        <v>31379</v>
      </c>
      <c r="B9349" t="s">
        <v>10927</v>
      </c>
      <c r="C9349" t="s">
        <v>31380</v>
      </c>
      <c r="D9349" t="s">
        <v>135</v>
      </c>
      <c r="E9349" t="s">
        <v>16</v>
      </c>
      <c r="F9349">
        <v>28105</v>
      </c>
      <c r="G9349">
        <v>35.125824399999999</v>
      </c>
      <c r="H9349">
        <v>-80.707414799999995</v>
      </c>
      <c r="I9349">
        <v>4</v>
      </c>
      <c r="J9349">
        <v>75</v>
      </c>
      <c r="K9349">
        <v>1</v>
      </c>
      <c r="L9349" t="s">
        <v>31381</v>
      </c>
    </row>
    <row r="9350" spans="1:12" x14ac:dyDescent="0.2">
      <c r="A9350" t="s">
        <v>31382</v>
      </c>
      <c r="B9350" t="s">
        <v>31383</v>
      </c>
      <c r="C9350" t="s">
        <v>31384</v>
      </c>
      <c r="D9350" t="s">
        <v>21</v>
      </c>
      <c r="E9350" t="s">
        <v>16</v>
      </c>
      <c r="F9350">
        <v>28209</v>
      </c>
      <c r="G9350">
        <v>35.199336000000002</v>
      </c>
      <c r="H9350">
        <v>-80.866832900000006</v>
      </c>
      <c r="I9350">
        <v>4</v>
      </c>
      <c r="J9350">
        <v>113</v>
      </c>
      <c r="K9350">
        <v>0</v>
      </c>
      <c r="L9350" t="s">
        <v>31385</v>
      </c>
    </row>
    <row r="9351" spans="1:12" x14ac:dyDescent="0.2">
      <c r="A9351" t="s">
        <v>31386</v>
      </c>
      <c r="B9351" t="s">
        <v>31387</v>
      </c>
      <c r="C9351" t="s">
        <v>31388</v>
      </c>
      <c r="D9351" t="s">
        <v>135</v>
      </c>
      <c r="E9351" t="s">
        <v>16</v>
      </c>
      <c r="F9351">
        <v>28105</v>
      </c>
      <c r="G9351">
        <v>35.118302</v>
      </c>
      <c r="H9351">
        <v>-80.707773000000003</v>
      </c>
      <c r="I9351">
        <v>5</v>
      </c>
      <c r="J9351">
        <v>3</v>
      </c>
      <c r="K9351">
        <v>1</v>
      </c>
      <c r="L9351" t="s">
        <v>31389</v>
      </c>
    </row>
    <row r="9352" spans="1:12" x14ac:dyDescent="0.2">
      <c r="A9352" t="s">
        <v>31390</v>
      </c>
      <c r="B9352" t="s">
        <v>31391</v>
      </c>
      <c r="C9352" t="s">
        <v>31392</v>
      </c>
      <c r="D9352" t="s">
        <v>21</v>
      </c>
      <c r="E9352" t="s">
        <v>16</v>
      </c>
      <c r="F9352">
        <v>28203</v>
      </c>
      <c r="G9352">
        <v>35.200446999999997</v>
      </c>
      <c r="H9352">
        <v>-80.851898000000006</v>
      </c>
      <c r="I9352">
        <v>4.5</v>
      </c>
      <c r="J9352">
        <v>10</v>
      </c>
      <c r="K9352">
        <v>0</v>
      </c>
      <c r="L9352" t="s">
        <v>31393</v>
      </c>
    </row>
    <row r="9353" spans="1:12" x14ac:dyDescent="0.2">
      <c r="A9353" t="s">
        <v>31394</v>
      </c>
      <c r="B9353" t="s">
        <v>31395</v>
      </c>
      <c r="C9353" t="s">
        <v>31396</v>
      </c>
      <c r="D9353" t="s">
        <v>135</v>
      </c>
      <c r="E9353" t="s">
        <v>16</v>
      </c>
      <c r="F9353">
        <v>28105</v>
      </c>
      <c r="G9353">
        <v>35.12247</v>
      </c>
      <c r="H9353">
        <v>-80.710763</v>
      </c>
      <c r="I9353">
        <v>2.5</v>
      </c>
      <c r="J9353">
        <v>14</v>
      </c>
      <c r="K9353">
        <v>1</v>
      </c>
      <c r="L9353" t="s">
        <v>30607</v>
      </c>
    </row>
    <row r="9354" spans="1:12" x14ac:dyDescent="0.2">
      <c r="A9354" t="s">
        <v>31397</v>
      </c>
      <c r="B9354" t="s">
        <v>6794</v>
      </c>
      <c r="C9354" t="s">
        <v>31398</v>
      </c>
      <c r="D9354" t="s">
        <v>21</v>
      </c>
      <c r="E9354" t="s">
        <v>16</v>
      </c>
      <c r="F9354">
        <v>28269</v>
      </c>
      <c r="G9354">
        <v>35.371057999999998</v>
      </c>
      <c r="H9354">
        <v>-80.783410000000003</v>
      </c>
      <c r="I9354">
        <v>1.5</v>
      </c>
      <c r="J9354">
        <v>101</v>
      </c>
      <c r="K9354">
        <v>1</v>
      </c>
      <c r="L9354" t="s">
        <v>31399</v>
      </c>
    </row>
    <row r="9355" spans="1:12" x14ac:dyDescent="0.2">
      <c r="A9355" t="s">
        <v>31400</v>
      </c>
      <c r="B9355" t="s">
        <v>31401</v>
      </c>
      <c r="C9355" t="s">
        <v>31402</v>
      </c>
      <c r="D9355" t="s">
        <v>39</v>
      </c>
      <c r="E9355" t="s">
        <v>16</v>
      </c>
      <c r="F9355">
        <v>28027</v>
      </c>
      <c r="G9355">
        <v>35.369298000000001</v>
      </c>
      <c r="H9355">
        <v>-80.669168999999997</v>
      </c>
      <c r="I9355">
        <v>5</v>
      </c>
      <c r="J9355">
        <v>3</v>
      </c>
      <c r="K9355">
        <v>1</v>
      </c>
      <c r="L9355" t="s">
        <v>31403</v>
      </c>
    </row>
    <row r="9356" spans="1:12" x14ac:dyDescent="0.2">
      <c r="A9356" t="s">
        <v>31404</v>
      </c>
      <c r="B9356" t="s">
        <v>25987</v>
      </c>
      <c r="C9356" t="s">
        <v>31405</v>
      </c>
      <c r="D9356" t="s">
        <v>295</v>
      </c>
      <c r="E9356" t="s">
        <v>16</v>
      </c>
      <c r="F9356">
        <v>28134</v>
      </c>
      <c r="G9356">
        <v>35.088017899999997</v>
      </c>
      <c r="H9356">
        <v>-80.880229400000005</v>
      </c>
      <c r="I9356">
        <v>2.5</v>
      </c>
      <c r="J9356">
        <v>20</v>
      </c>
      <c r="K9356">
        <v>0</v>
      </c>
      <c r="L9356" t="s">
        <v>31406</v>
      </c>
    </row>
    <row r="9357" spans="1:12" x14ac:dyDescent="0.2">
      <c r="A9357" t="s">
        <v>31407</v>
      </c>
      <c r="B9357" t="s">
        <v>12344</v>
      </c>
      <c r="C9357" t="s">
        <v>12345</v>
      </c>
      <c r="D9357" t="s">
        <v>359</v>
      </c>
      <c r="E9357" t="s">
        <v>16</v>
      </c>
      <c r="F9357">
        <v>28036</v>
      </c>
      <c r="G9357">
        <v>35.499380201900003</v>
      </c>
      <c r="H9357">
        <v>-80.848773886499998</v>
      </c>
      <c r="I9357">
        <v>4.5</v>
      </c>
      <c r="J9357">
        <v>17</v>
      </c>
      <c r="K9357">
        <v>1</v>
      </c>
      <c r="L9357" t="s">
        <v>31408</v>
      </c>
    </row>
    <row r="9358" spans="1:12" x14ac:dyDescent="0.2">
      <c r="A9358" t="s">
        <v>31409</v>
      </c>
      <c r="B9358" t="s">
        <v>31410</v>
      </c>
      <c r="C9358" t="s">
        <v>12562</v>
      </c>
      <c r="D9358" t="s">
        <v>21</v>
      </c>
      <c r="E9358" t="s">
        <v>16</v>
      </c>
      <c r="F9358">
        <v>28205</v>
      </c>
      <c r="G9358">
        <v>35.219169299999997</v>
      </c>
      <c r="H9358">
        <v>-80.811176399999994</v>
      </c>
      <c r="I9358">
        <v>4.5</v>
      </c>
      <c r="J9358">
        <v>3</v>
      </c>
      <c r="K9358">
        <v>1</v>
      </c>
      <c r="L9358" t="s">
        <v>31411</v>
      </c>
    </row>
    <row r="9359" spans="1:12" x14ac:dyDescent="0.2">
      <c r="A9359" t="s">
        <v>31412</v>
      </c>
      <c r="B9359" t="s">
        <v>31413</v>
      </c>
      <c r="D9359" t="s">
        <v>21</v>
      </c>
      <c r="E9359" t="s">
        <v>16</v>
      </c>
      <c r="F9359">
        <v>28270</v>
      </c>
      <c r="G9359">
        <v>35.109778200000001</v>
      </c>
      <c r="H9359">
        <v>-80.771321</v>
      </c>
      <c r="I9359">
        <v>2</v>
      </c>
      <c r="J9359">
        <v>4</v>
      </c>
      <c r="K9359">
        <v>1</v>
      </c>
      <c r="L9359" t="s">
        <v>4985</v>
      </c>
    </row>
    <row r="9360" spans="1:12" x14ac:dyDescent="0.2">
      <c r="A9360" t="s">
        <v>31414</v>
      </c>
      <c r="B9360" t="s">
        <v>31415</v>
      </c>
      <c r="C9360" t="s">
        <v>31416</v>
      </c>
      <c r="D9360" t="s">
        <v>3396</v>
      </c>
      <c r="E9360" t="s">
        <v>16</v>
      </c>
      <c r="F9360">
        <v>28104</v>
      </c>
      <c r="G9360">
        <v>35.084122063300001</v>
      </c>
      <c r="H9360">
        <v>-80.696882641100004</v>
      </c>
      <c r="I9360">
        <v>5</v>
      </c>
      <c r="J9360">
        <v>75</v>
      </c>
      <c r="K9360">
        <v>1</v>
      </c>
      <c r="L9360" t="s">
        <v>31417</v>
      </c>
    </row>
    <row r="9361" spans="1:12" x14ac:dyDescent="0.2">
      <c r="A9361" t="s">
        <v>31418</v>
      </c>
      <c r="B9361" t="s">
        <v>31419</v>
      </c>
      <c r="C9361" t="s">
        <v>26203</v>
      </c>
      <c r="D9361" t="s">
        <v>21</v>
      </c>
      <c r="E9361" t="s">
        <v>16</v>
      </c>
      <c r="F9361">
        <v>28262</v>
      </c>
      <c r="G9361">
        <v>35.309837257700003</v>
      </c>
      <c r="H9361">
        <v>-80.757107399399999</v>
      </c>
      <c r="I9361">
        <v>3</v>
      </c>
      <c r="J9361">
        <v>405</v>
      </c>
      <c r="K9361">
        <v>1</v>
      </c>
      <c r="L9361" t="s">
        <v>4084</v>
      </c>
    </row>
    <row r="9362" spans="1:12" x14ac:dyDescent="0.2">
      <c r="A9362" t="s">
        <v>31420</v>
      </c>
      <c r="B9362" t="s">
        <v>30547</v>
      </c>
      <c r="C9362" t="s">
        <v>21271</v>
      </c>
      <c r="D9362" t="s">
        <v>21</v>
      </c>
      <c r="E9362" t="s">
        <v>16</v>
      </c>
      <c r="F9362">
        <v>28215</v>
      </c>
      <c r="G9362">
        <v>35.2575462</v>
      </c>
      <c r="H9362">
        <v>-80.735118700000001</v>
      </c>
      <c r="I9362">
        <v>2.5</v>
      </c>
      <c r="J9362">
        <v>3</v>
      </c>
      <c r="K9362">
        <v>0</v>
      </c>
      <c r="L9362" t="s">
        <v>176</v>
      </c>
    </row>
    <row r="9363" spans="1:12" x14ac:dyDescent="0.2">
      <c r="A9363" t="s">
        <v>31421</v>
      </c>
      <c r="B9363" t="s">
        <v>2246</v>
      </c>
      <c r="C9363" t="s">
        <v>31422</v>
      </c>
      <c r="D9363" t="s">
        <v>21</v>
      </c>
      <c r="E9363" t="s">
        <v>16</v>
      </c>
      <c r="F9363">
        <v>28273</v>
      </c>
      <c r="G9363">
        <v>35.118909237700002</v>
      </c>
      <c r="H9363">
        <v>-80.955622717699995</v>
      </c>
      <c r="I9363">
        <v>3.5</v>
      </c>
      <c r="J9363">
        <v>6</v>
      </c>
      <c r="K9363">
        <v>1</v>
      </c>
      <c r="L9363" t="s">
        <v>1173</v>
      </c>
    </row>
    <row r="9364" spans="1:12" x14ac:dyDescent="0.2">
      <c r="A9364" t="s">
        <v>31423</v>
      </c>
      <c r="B9364" t="s">
        <v>31424</v>
      </c>
      <c r="C9364" t="s">
        <v>31425</v>
      </c>
      <c r="D9364" t="s">
        <v>21</v>
      </c>
      <c r="E9364" t="s">
        <v>16</v>
      </c>
      <c r="F9364">
        <v>28214</v>
      </c>
      <c r="G9364">
        <v>35.295016199999999</v>
      </c>
      <c r="H9364">
        <v>-80.958313799999999</v>
      </c>
      <c r="I9364">
        <v>4.5</v>
      </c>
      <c r="J9364">
        <v>6</v>
      </c>
      <c r="K9364">
        <v>1</v>
      </c>
      <c r="L9364" t="s">
        <v>31426</v>
      </c>
    </row>
    <row r="9365" spans="1:12" x14ac:dyDescent="0.2">
      <c r="A9365" t="s">
        <v>31427</v>
      </c>
      <c r="B9365" t="s">
        <v>31428</v>
      </c>
      <c r="C9365" t="s">
        <v>31429</v>
      </c>
      <c r="D9365" t="s">
        <v>21</v>
      </c>
      <c r="E9365" t="s">
        <v>16</v>
      </c>
      <c r="F9365">
        <v>28209</v>
      </c>
      <c r="G9365">
        <v>35.1697834</v>
      </c>
      <c r="H9365">
        <v>-80.848763300000002</v>
      </c>
      <c r="I9365">
        <v>1</v>
      </c>
      <c r="J9365">
        <v>3</v>
      </c>
      <c r="K9365">
        <v>1</v>
      </c>
      <c r="L9365" t="s">
        <v>26043</v>
      </c>
    </row>
    <row r="9366" spans="1:12" x14ac:dyDescent="0.2">
      <c r="A9366" t="s">
        <v>31430</v>
      </c>
      <c r="B9366" t="s">
        <v>13004</v>
      </c>
      <c r="C9366" t="s">
        <v>31431</v>
      </c>
      <c r="D9366" t="s">
        <v>167</v>
      </c>
      <c r="E9366" t="s">
        <v>16</v>
      </c>
      <c r="F9366">
        <v>28075</v>
      </c>
      <c r="G9366">
        <v>35.327060000000003</v>
      </c>
      <c r="H9366">
        <v>-80.648072999999997</v>
      </c>
      <c r="I9366">
        <v>4</v>
      </c>
      <c r="J9366">
        <v>90</v>
      </c>
      <c r="K9366">
        <v>1</v>
      </c>
      <c r="L9366" t="s">
        <v>1056</v>
      </c>
    </row>
    <row r="9367" spans="1:12" x14ac:dyDescent="0.2">
      <c r="A9367" t="s">
        <v>31432</v>
      </c>
      <c r="B9367" t="s">
        <v>31433</v>
      </c>
      <c r="C9367" t="s">
        <v>31434</v>
      </c>
      <c r="D9367" t="s">
        <v>359</v>
      </c>
      <c r="E9367" t="s">
        <v>16</v>
      </c>
      <c r="F9367">
        <v>28036</v>
      </c>
      <c r="G9367">
        <v>35.500335</v>
      </c>
      <c r="H9367">
        <v>-80.853140999999994</v>
      </c>
      <c r="I9367">
        <v>3.5</v>
      </c>
      <c r="J9367">
        <v>28</v>
      </c>
      <c r="K9367">
        <v>1</v>
      </c>
      <c r="L9367" t="s">
        <v>31435</v>
      </c>
    </row>
    <row r="9368" spans="1:12" x14ac:dyDescent="0.2">
      <c r="A9368" t="s">
        <v>31436</v>
      </c>
      <c r="B9368" t="s">
        <v>31437</v>
      </c>
      <c r="C9368" t="s">
        <v>31438</v>
      </c>
      <c r="D9368" t="s">
        <v>295</v>
      </c>
      <c r="E9368" t="s">
        <v>16</v>
      </c>
      <c r="F9368">
        <v>28134</v>
      </c>
      <c r="G9368">
        <v>35.088411000000001</v>
      </c>
      <c r="H9368">
        <v>-80.878851999999995</v>
      </c>
      <c r="I9368">
        <v>4</v>
      </c>
      <c r="J9368">
        <v>34</v>
      </c>
      <c r="K9368">
        <v>1</v>
      </c>
      <c r="L9368" t="s">
        <v>31439</v>
      </c>
    </row>
    <row r="9369" spans="1:12" x14ac:dyDescent="0.2">
      <c r="A9369" t="s">
        <v>31440</v>
      </c>
      <c r="B9369" t="s">
        <v>31441</v>
      </c>
      <c r="C9369" t="s">
        <v>31442</v>
      </c>
      <c r="D9369" t="s">
        <v>21</v>
      </c>
      <c r="E9369" t="s">
        <v>16</v>
      </c>
      <c r="F9369">
        <v>28202</v>
      </c>
      <c r="G9369">
        <v>35.227832024400001</v>
      </c>
      <c r="H9369">
        <v>-80.839238315800003</v>
      </c>
      <c r="I9369">
        <v>4</v>
      </c>
      <c r="J9369">
        <v>87</v>
      </c>
      <c r="K9369">
        <v>0</v>
      </c>
      <c r="L9369" t="s">
        <v>3430</v>
      </c>
    </row>
    <row r="9370" spans="1:12" x14ac:dyDescent="0.2">
      <c r="A9370" t="s">
        <v>31443</v>
      </c>
      <c r="B9370" t="s">
        <v>31444</v>
      </c>
      <c r="C9370" t="s">
        <v>31445</v>
      </c>
      <c r="D9370" t="s">
        <v>135</v>
      </c>
      <c r="E9370" t="s">
        <v>16</v>
      </c>
      <c r="F9370">
        <v>28105</v>
      </c>
      <c r="G9370">
        <v>35.117871290700002</v>
      </c>
      <c r="H9370">
        <v>-80.721030119700004</v>
      </c>
      <c r="I9370">
        <v>4.5</v>
      </c>
      <c r="J9370">
        <v>84</v>
      </c>
      <c r="K9370">
        <v>1</v>
      </c>
      <c r="L9370" t="s">
        <v>31446</v>
      </c>
    </row>
    <row r="9371" spans="1:12" x14ac:dyDescent="0.2">
      <c r="A9371" t="s">
        <v>31447</v>
      </c>
      <c r="B9371" t="s">
        <v>10652</v>
      </c>
      <c r="C9371" t="s">
        <v>31448</v>
      </c>
      <c r="D9371" t="s">
        <v>21</v>
      </c>
      <c r="E9371" t="s">
        <v>16</v>
      </c>
      <c r="F9371">
        <v>28273</v>
      </c>
      <c r="G9371">
        <v>35.1398071204</v>
      </c>
      <c r="H9371">
        <v>-80.934718251199996</v>
      </c>
      <c r="I9371">
        <v>3</v>
      </c>
      <c r="J9371">
        <v>5</v>
      </c>
      <c r="K9371">
        <v>1</v>
      </c>
      <c r="L9371" t="s">
        <v>10654</v>
      </c>
    </row>
    <row r="9372" spans="1:12" x14ac:dyDescent="0.2">
      <c r="A9372" t="s">
        <v>31449</v>
      </c>
      <c r="B9372" t="s">
        <v>31450</v>
      </c>
      <c r="C9372" t="s">
        <v>31451</v>
      </c>
      <c r="D9372" t="s">
        <v>21</v>
      </c>
      <c r="E9372" t="s">
        <v>16</v>
      </c>
      <c r="F9372">
        <v>28203</v>
      </c>
      <c r="G9372">
        <v>35.216822100000002</v>
      </c>
      <c r="H9372">
        <v>-80.852151399999997</v>
      </c>
      <c r="I9372">
        <v>3.5</v>
      </c>
      <c r="J9372">
        <v>3</v>
      </c>
      <c r="K9372">
        <v>1</v>
      </c>
      <c r="L9372" t="s">
        <v>31452</v>
      </c>
    </row>
    <row r="9373" spans="1:12" x14ac:dyDescent="0.2">
      <c r="A9373" t="s">
        <v>31453</v>
      </c>
      <c r="B9373" t="s">
        <v>31454</v>
      </c>
      <c r="C9373" t="s">
        <v>31455</v>
      </c>
      <c r="D9373" t="s">
        <v>21</v>
      </c>
      <c r="E9373" t="s">
        <v>16</v>
      </c>
      <c r="F9373">
        <v>28202</v>
      </c>
      <c r="G9373">
        <v>35.226885099999997</v>
      </c>
      <c r="H9373">
        <v>-80.844237899999996</v>
      </c>
      <c r="I9373">
        <v>5</v>
      </c>
      <c r="J9373">
        <v>3</v>
      </c>
      <c r="K9373">
        <v>1</v>
      </c>
      <c r="L9373" t="s">
        <v>8473</v>
      </c>
    </row>
    <row r="9374" spans="1:12" x14ac:dyDescent="0.2">
      <c r="A9374" t="s">
        <v>31456</v>
      </c>
      <c r="B9374" t="s">
        <v>31457</v>
      </c>
      <c r="C9374" t="s">
        <v>31458</v>
      </c>
      <c r="D9374" t="s">
        <v>21</v>
      </c>
      <c r="E9374" t="s">
        <v>16</v>
      </c>
      <c r="F9374">
        <v>28210</v>
      </c>
      <c r="G9374">
        <v>35.146298999999999</v>
      </c>
      <c r="H9374">
        <v>-80.826217999999997</v>
      </c>
      <c r="I9374">
        <v>4.5</v>
      </c>
      <c r="J9374">
        <v>9</v>
      </c>
      <c r="K9374">
        <v>0</v>
      </c>
      <c r="L9374" t="s">
        <v>31459</v>
      </c>
    </row>
    <row r="9375" spans="1:12" x14ac:dyDescent="0.2">
      <c r="A9375" t="s">
        <v>31460</v>
      </c>
      <c r="B9375" t="s">
        <v>31461</v>
      </c>
      <c r="C9375" t="s">
        <v>31462</v>
      </c>
      <c r="D9375" t="s">
        <v>135</v>
      </c>
      <c r="E9375" t="s">
        <v>16</v>
      </c>
      <c r="F9375">
        <v>28105</v>
      </c>
      <c r="G9375">
        <v>35.125598799999999</v>
      </c>
      <c r="H9375">
        <v>-80.727241699999993</v>
      </c>
      <c r="I9375">
        <v>3</v>
      </c>
      <c r="J9375">
        <v>12</v>
      </c>
      <c r="K9375">
        <v>1</v>
      </c>
      <c r="L9375" t="s">
        <v>1109</v>
      </c>
    </row>
    <row r="9376" spans="1:12" x14ac:dyDescent="0.2">
      <c r="A9376" t="s">
        <v>31463</v>
      </c>
      <c r="B9376" t="s">
        <v>31464</v>
      </c>
      <c r="C9376" t="s">
        <v>24064</v>
      </c>
      <c r="D9376" t="s">
        <v>21</v>
      </c>
      <c r="E9376" t="s">
        <v>16</v>
      </c>
      <c r="F9376">
        <v>28204</v>
      </c>
      <c r="G9376">
        <v>35.149794300000003</v>
      </c>
      <c r="H9376">
        <v>-80.8409999</v>
      </c>
      <c r="I9376">
        <v>3.5</v>
      </c>
      <c r="J9376">
        <v>5</v>
      </c>
      <c r="K9376">
        <v>1</v>
      </c>
      <c r="L9376" t="s">
        <v>31465</v>
      </c>
    </row>
    <row r="9377" spans="1:12" x14ac:dyDescent="0.2">
      <c r="A9377" t="s">
        <v>31466</v>
      </c>
      <c r="B9377" t="s">
        <v>31467</v>
      </c>
      <c r="C9377" t="s">
        <v>31468</v>
      </c>
      <c r="D9377" t="s">
        <v>21</v>
      </c>
      <c r="E9377" t="s">
        <v>16</v>
      </c>
      <c r="F9377">
        <v>28213</v>
      </c>
      <c r="G9377">
        <v>35.287669999999999</v>
      </c>
      <c r="H9377">
        <v>-80.729228000000006</v>
      </c>
      <c r="I9377">
        <v>3.5</v>
      </c>
      <c r="J9377">
        <v>3</v>
      </c>
      <c r="K9377">
        <v>1</v>
      </c>
      <c r="L9377" t="s">
        <v>31469</v>
      </c>
    </row>
    <row r="9378" spans="1:12" x14ac:dyDescent="0.2">
      <c r="A9378" t="s">
        <v>31470</v>
      </c>
      <c r="B9378" t="s">
        <v>31471</v>
      </c>
      <c r="C9378" t="s">
        <v>31472</v>
      </c>
      <c r="D9378" t="s">
        <v>135</v>
      </c>
      <c r="E9378" t="s">
        <v>16</v>
      </c>
      <c r="F9378">
        <v>28105</v>
      </c>
      <c r="G9378">
        <v>35.1172347069</v>
      </c>
      <c r="H9378">
        <v>-80.7208683347</v>
      </c>
      <c r="I9378">
        <v>3.5</v>
      </c>
      <c r="J9378">
        <v>59</v>
      </c>
      <c r="K9378">
        <v>1</v>
      </c>
      <c r="L9378" t="s">
        <v>31473</v>
      </c>
    </row>
    <row r="9379" spans="1:12" x14ac:dyDescent="0.2">
      <c r="A9379" t="e">
        <f>-QQKGq4C6PQuJKGmDiJb0g</f>
        <v>#NAME?</v>
      </c>
      <c r="B9379" t="s">
        <v>31474</v>
      </c>
      <c r="C9379" t="s">
        <v>31475</v>
      </c>
      <c r="D9379" t="s">
        <v>21</v>
      </c>
      <c r="E9379" t="s">
        <v>16</v>
      </c>
      <c r="F9379">
        <v>28277</v>
      </c>
      <c r="G9379">
        <v>35.031950899999998</v>
      </c>
      <c r="H9379">
        <v>-80.806936500000006</v>
      </c>
      <c r="I9379">
        <v>4.5</v>
      </c>
      <c r="J9379">
        <v>7</v>
      </c>
      <c r="K9379">
        <v>1</v>
      </c>
      <c r="L9379" t="s">
        <v>31476</v>
      </c>
    </row>
    <row r="9380" spans="1:12" x14ac:dyDescent="0.2">
      <c r="A9380" t="s">
        <v>31477</v>
      </c>
      <c r="B9380" t="s">
        <v>780</v>
      </c>
      <c r="C9380" t="s">
        <v>31478</v>
      </c>
      <c r="D9380" t="s">
        <v>21</v>
      </c>
      <c r="E9380" t="s">
        <v>16</v>
      </c>
      <c r="F9380">
        <v>28217</v>
      </c>
      <c r="G9380">
        <v>35.172288999999999</v>
      </c>
      <c r="H9380">
        <v>-80.875967000000003</v>
      </c>
      <c r="I9380">
        <v>4.5</v>
      </c>
      <c r="J9380">
        <v>3</v>
      </c>
      <c r="K9380">
        <v>1</v>
      </c>
      <c r="L9380" t="s">
        <v>31479</v>
      </c>
    </row>
    <row r="9381" spans="1:12" x14ac:dyDescent="0.2">
      <c r="A9381" t="s">
        <v>31480</v>
      </c>
      <c r="B9381" t="s">
        <v>31481</v>
      </c>
      <c r="C9381" t="s">
        <v>31482</v>
      </c>
      <c r="D9381" t="s">
        <v>21</v>
      </c>
      <c r="E9381" t="s">
        <v>16</v>
      </c>
      <c r="F9381">
        <v>28273</v>
      </c>
      <c r="G9381">
        <v>35.113126000000001</v>
      </c>
      <c r="H9381">
        <v>-80.919617000000002</v>
      </c>
      <c r="I9381">
        <v>5</v>
      </c>
      <c r="J9381">
        <v>3</v>
      </c>
      <c r="K9381">
        <v>0</v>
      </c>
      <c r="L9381" t="s">
        <v>31483</v>
      </c>
    </row>
    <row r="9382" spans="1:12" x14ac:dyDescent="0.2">
      <c r="A9382" t="s">
        <v>31484</v>
      </c>
      <c r="B9382" t="s">
        <v>28712</v>
      </c>
      <c r="C9382" t="s">
        <v>31485</v>
      </c>
      <c r="D9382" t="s">
        <v>21</v>
      </c>
      <c r="E9382" t="s">
        <v>16</v>
      </c>
      <c r="F9382">
        <v>28277</v>
      </c>
      <c r="G9382">
        <v>35.035882416600003</v>
      </c>
      <c r="H9382">
        <v>-80.806333239500006</v>
      </c>
      <c r="I9382">
        <v>2.5</v>
      </c>
      <c r="J9382">
        <v>12</v>
      </c>
      <c r="K9382">
        <v>1</v>
      </c>
      <c r="L9382" t="s">
        <v>31486</v>
      </c>
    </row>
    <row r="9383" spans="1:12" x14ac:dyDescent="0.2">
      <c r="A9383" t="s">
        <v>31487</v>
      </c>
      <c r="B9383" t="s">
        <v>31488</v>
      </c>
      <c r="C9383" t="s">
        <v>23630</v>
      </c>
      <c r="D9383" t="s">
        <v>21</v>
      </c>
      <c r="E9383" t="s">
        <v>16</v>
      </c>
      <c r="F9383">
        <v>28203</v>
      </c>
      <c r="G9383">
        <v>35.204975099999999</v>
      </c>
      <c r="H9383">
        <v>-80.838903299999998</v>
      </c>
      <c r="I9383">
        <v>3</v>
      </c>
      <c r="J9383">
        <v>4</v>
      </c>
      <c r="K9383">
        <v>1</v>
      </c>
      <c r="L9383" t="s">
        <v>7435</v>
      </c>
    </row>
    <row r="9384" spans="1:12" x14ac:dyDescent="0.2">
      <c r="A9384" t="s">
        <v>31489</v>
      </c>
      <c r="B9384" t="s">
        <v>31490</v>
      </c>
      <c r="C9384" t="s">
        <v>9187</v>
      </c>
      <c r="D9384" t="s">
        <v>21</v>
      </c>
      <c r="E9384" t="s">
        <v>16</v>
      </c>
      <c r="F9384">
        <v>28208</v>
      </c>
      <c r="G9384">
        <v>35.2399323</v>
      </c>
      <c r="H9384">
        <v>-80.898045199999999</v>
      </c>
      <c r="I9384">
        <v>3</v>
      </c>
      <c r="J9384">
        <v>15</v>
      </c>
      <c r="K9384">
        <v>1</v>
      </c>
      <c r="L9384" t="s">
        <v>176</v>
      </c>
    </row>
    <row r="9385" spans="1:12" x14ac:dyDescent="0.2">
      <c r="A9385" t="s">
        <v>31491</v>
      </c>
      <c r="B9385" t="s">
        <v>31492</v>
      </c>
      <c r="C9385" t="s">
        <v>31493</v>
      </c>
      <c r="D9385" t="s">
        <v>21</v>
      </c>
      <c r="E9385" t="s">
        <v>16</v>
      </c>
      <c r="F9385">
        <v>28217</v>
      </c>
      <c r="G9385">
        <v>35.181117100000002</v>
      </c>
      <c r="H9385">
        <v>-80.881448399999996</v>
      </c>
      <c r="I9385">
        <v>3.5</v>
      </c>
      <c r="J9385">
        <v>3</v>
      </c>
      <c r="K9385">
        <v>1</v>
      </c>
      <c r="L9385" t="s">
        <v>31494</v>
      </c>
    </row>
    <row r="9386" spans="1:12" x14ac:dyDescent="0.2">
      <c r="A9386" t="s">
        <v>31495</v>
      </c>
      <c r="B9386" t="s">
        <v>31496</v>
      </c>
      <c r="C9386" t="s">
        <v>31497</v>
      </c>
      <c r="D9386" t="s">
        <v>21</v>
      </c>
      <c r="E9386" t="s">
        <v>16</v>
      </c>
      <c r="F9386">
        <v>28204</v>
      </c>
      <c r="G9386">
        <v>35.212956221600002</v>
      </c>
      <c r="H9386">
        <v>-80.835127830499999</v>
      </c>
      <c r="I9386">
        <v>2</v>
      </c>
      <c r="J9386">
        <v>67</v>
      </c>
      <c r="K9386">
        <v>1</v>
      </c>
      <c r="L9386" t="s">
        <v>31498</v>
      </c>
    </row>
    <row r="9387" spans="1:12" x14ac:dyDescent="0.2">
      <c r="A9387" t="s">
        <v>31499</v>
      </c>
      <c r="B9387" t="s">
        <v>31500</v>
      </c>
      <c r="C9387" t="s">
        <v>31501</v>
      </c>
      <c r="D9387" t="s">
        <v>135</v>
      </c>
      <c r="E9387" t="s">
        <v>16</v>
      </c>
      <c r="F9387">
        <v>28105</v>
      </c>
      <c r="G9387">
        <v>35.123581999999999</v>
      </c>
      <c r="H9387">
        <v>-80.712868999999998</v>
      </c>
      <c r="I9387">
        <v>3</v>
      </c>
      <c r="J9387">
        <v>6</v>
      </c>
      <c r="K9387">
        <v>1</v>
      </c>
      <c r="L9387" t="s">
        <v>119</v>
      </c>
    </row>
    <row r="9388" spans="1:12" x14ac:dyDescent="0.2">
      <c r="A9388" t="s">
        <v>31502</v>
      </c>
      <c r="B9388" t="s">
        <v>31503</v>
      </c>
      <c r="C9388" t="s">
        <v>31504</v>
      </c>
      <c r="D9388" t="s">
        <v>15</v>
      </c>
      <c r="E9388" t="s">
        <v>16</v>
      </c>
      <c r="F9388">
        <v>28031</v>
      </c>
      <c r="G9388">
        <v>35.479604299999998</v>
      </c>
      <c r="H9388">
        <v>-80.888234499999996</v>
      </c>
      <c r="I9388">
        <v>5</v>
      </c>
      <c r="J9388">
        <v>3</v>
      </c>
      <c r="K9388">
        <v>1</v>
      </c>
      <c r="L9388" t="s">
        <v>8832</v>
      </c>
    </row>
    <row r="9389" spans="1:12" x14ac:dyDescent="0.2">
      <c r="A9389" t="s">
        <v>31505</v>
      </c>
      <c r="B9389" t="s">
        <v>31506</v>
      </c>
      <c r="C9389" t="s">
        <v>1055</v>
      </c>
      <c r="D9389" t="s">
        <v>21</v>
      </c>
      <c r="E9389" t="s">
        <v>16</v>
      </c>
      <c r="F9389">
        <v>28270</v>
      </c>
      <c r="G9389">
        <v>35.137404026699997</v>
      </c>
      <c r="H9389">
        <v>-80.733388591799994</v>
      </c>
      <c r="I9389">
        <v>2.5</v>
      </c>
      <c r="J9389">
        <v>6</v>
      </c>
      <c r="K9389">
        <v>0</v>
      </c>
      <c r="L9389" t="s">
        <v>1056</v>
      </c>
    </row>
    <row r="9390" spans="1:12" x14ac:dyDescent="0.2">
      <c r="A9390" t="s">
        <v>31507</v>
      </c>
      <c r="B9390" t="s">
        <v>19996</v>
      </c>
      <c r="C9390" t="s">
        <v>31508</v>
      </c>
      <c r="D9390" t="s">
        <v>39</v>
      </c>
      <c r="E9390" t="s">
        <v>16</v>
      </c>
      <c r="F9390">
        <v>28027</v>
      </c>
      <c r="G9390">
        <v>35.372889700000002</v>
      </c>
      <c r="H9390">
        <v>-80.724181700000003</v>
      </c>
      <c r="I9390">
        <v>3</v>
      </c>
      <c r="J9390">
        <v>4</v>
      </c>
      <c r="K9390">
        <v>1</v>
      </c>
      <c r="L9390" t="s">
        <v>31509</v>
      </c>
    </row>
    <row r="9391" spans="1:12" x14ac:dyDescent="0.2">
      <c r="A9391" t="s">
        <v>31510</v>
      </c>
      <c r="B9391" t="s">
        <v>31511</v>
      </c>
      <c r="C9391" t="s">
        <v>31512</v>
      </c>
      <c r="D9391" t="s">
        <v>21</v>
      </c>
      <c r="E9391" t="s">
        <v>16</v>
      </c>
      <c r="F9391">
        <v>28203</v>
      </c>
      <c r="G9391">
        <v>35.2104474</v>
      </c>
      <c r="H9391">
        <v>-80.863334899999998</v>
      </c>
      <c r="I9391">
        <v>4.5</v>
      </c>
      <c r="J9391">
        <v>156</v>
      </c>
      <c r="K9391">
        <v>1</v>
      </c>
      <c r="L9391" t="s">
        <v>31513</v>
      </c>
    </row>
    <row r="9392" spans="1:12" x14ac:dyDescent="0.2">
      <c r="A9392" t="s">
        <v>31514</v>
      </c>
      <c r="B9392" t="s">
        <v>31515</v>
      </c>
      <c r="C9392" t="s">
        <v>31516</v>
      </c>
      <c r="D9392" t="s">
        <v>135</v>
      </c>
      <c r="E9392" t="s">
        <v>16</v>
      </c>
      <c r="F9392">
        <v>28105</v>
      </c>
      <c r="G9392">
        <v>35.124581999999997</v>
      </c>
      <c r="H9392">
        <v>-80.718756400000004</v>
      </c>
      <c r="I9392">
        <v>4.5</v>
      </c>
      <c r="J9392">
        <v>26</v>
      </c>
      <c r="K9392">
        <v>1</v>
      </c>
      <c r="L9392" t="s">
        <v>31517</v>
      </c>
    </row>
    <row r="9393" spans="1:12" x14ac:dyDescent="0.2">
      <c r="A9393" t="s">
        <v>31518</v>
      </c>
      <c r="B9393" t="s">
        <v>31519</v>
      </c>
      <c r="C9393" t="s">
        <v>31520</v>
      </c>
      <c r="D9393" t="s">
        <v>26</v>
      </c>
      <c r="E9393" t="s">
        <v>16</v>
      </c>
      <c r="F9393">
        <v>28078</v>
      </c>
      <c r="G9393">
        <v>35.408770500000003</v>
      </c>
      <c r="H9393">
        <v>-80.861095800000001</v>
      </c>
      <c r="I9393">
        <v>4</v>
      </c>
      <c r="J9393">
        <v>5</v>
      </c>
      <c r="K9393">
        <v>0</v>
      </c>
      <c r="L9393" t="s">
        <v>1436</v>
      </c>
    </row>
    <row r="9394" spans="1:12" x14ac:dyDescent="0.2">
      <c r="A9394" t="s">
        <v>31521</v>
      </c>
      <c r="B9394" t="s">
        <v>1769</v>
      </c>
      <c r="C9394" t="s">
        <v>31522</v>
      </c>
      <c r="D9394" t="s">
        <v>30</v>
      </c>
      <c r="E9394" t="s">
        <v>16</v>
      </c>
      <c r="F9394">
        <v>28054</v>
      </c>
      <c r="G9394">
        <v>35.261059299999999</v>
      </c>
      <c r="H9394">
        <v>-81.144878800000001</v>
      </c>
      <c r="I9394">
        <v>3.5</v>
      </c>
      <c r="J9394">
        <v>11</v>
      </c>
      <c r="K9394">
        <v>1</v>
      </c>
      <c r="L9394" t="s">
        <v>1771</v>
      </c>
    </row>
    <row r="9395" spans="1:12" x14ac:dyDescent="0.2">
      <c r="A9395" t="s">
        <v>31523</v>
      </c>
      <c r="B9395" t="s">
        <v>31524</v>
      </c>
      <c r="C9395" t="s">
        <v>31525</v>
      </c>
      <c r="D9395" t="s">
        <v>167</v>
      </c>
      <c r="E9395" t="s">
        <v>16</v>
      </c>
      <c r="F9395">
        <v>28075</v>
      </c>
      <c r="G9395">
        <v>35.322251000000001</v>
      </c>
      <c r="H9395">
        <v>-80.653602000000006</v>
      </c>
      <c r="I9395">
        <v>2</v>
      </c>
      <c r="J9395">
        <v>4</v>
      </c>
      <c r="K9395">
        <v>0</v>
      </c>
      <c r="L9395" t="s">
        <v>31526</v>
      </c>
    </row>
    <row r="9396" spans="1:12" x14ac:dyDescent="0.2">
      <c r="A9396" t="s">
        <v>31527</v>
      </c>
      <c r="B9396" t="s">
        <v>31528</v>
      </c>
      <c r="C9396" t="s">
        <v>31529</v>
      </c>
      <c r="D9396" t="s">
        <v>295</v>
      </c>
      <c r="E9396" t="s">
        <v>16</v>
      </c>
      <c r="F9396">
        <v>28134</v>
      </c>
      <c r="G9396">
        <v>35.091235300000001</v>
      </c>
      <c r="H9396">
        <v>-80.886886000000004</v>
      </c>
      <c r="I9396">
        <v>4</v>
      </c>
      <c r="J9396">
        <v>4</v>
      </c>
      <c r="K9396">
        <v>1</v>
      </c>
      <c r="L9396" t="s">
        <v>31530</v>
      </c>
    </row>
    <row r="9397" spans="1:12" x14ac:dyDescent="0.2">
      <c r="A9397" t="s">
        <v>31531</v>
      </c>
      <c r="B9397" t="s">
        <v>8332</v>
      </c>
      <c r="C9397" t="s">
        <v>31532</v>
      </c>
      <c r="D9397" t="s">
        <v>21</v>
      </c>
      <c r="E9397" t="s">
        <v>16</v>
      </c>
      <c r="F9397">
        <v>28226</v>
      </c>
      <c r="G9397">
        <v>35.146961099999999</v>
      </c>
      <c r="H9397">
        <v>-80.809099700000004</v>
      </c>
      <c r="I9397">
        <v>4</v>
      </c>
      <c r="J9397">
        <v>45</v>
      </c>
      <c r="K9397">
        <v>1</v>
      </c>
      <c r="L9397" t="s">
        <v>13286</v>
      </c>
    </row>
    <row r="9398" spans="1:12" x14ac:dyDescent="0.2">
      <c r="A9398" t="s">
        <v>31533</v>
      </c>
      <c r="B9398" t="s">
        <v>31534</v>
      </c>
      <c r="C9398" t="s">
        <v>31535</v>
      </c>
      <c r="D9398" t="s">
        <v>39</v>
      </c>
      <c r="E9398" t="s">
        <v>16</v>
      </c>
      <c r="F9398">
        <v>28027</v>
      </c>
      <c r="G9398">
        <v>35.411211000000002</v>
      </c>
      <c r="H9398">
        <v>-80.667524</v>
      </c>
      <c r="I9398">
        <v>4</v>
      </c>
      <c r="J9398">
        <v>46</v>
      </c>
      <c r="K9398">
        <v>1</v>
      </c>
      <c r="L9398" t="s">
        <v>31536</v>
      </c>
    </row>
    <row r="9399" spans="1:12" x14ac:dyDescent="0.2">
      <c r="A9399" t="s">
        <v>31537</v>
      </c>
      <c r="B9399" t="s">
        <v>31538</v>
      </c>
      <c r="C9399" t="s">
        <v>31539</v>
      </c>
      <c r="D9399" t="s">
        <v>21</v>
      </c>
      <c r="E9399" t="s">
        <v>16</v>
      </c>
      <c r="F9399">
        <v>28211</v>
      </c>
      <c r="G9399">
        <v>35.1897410292</v>
      </c>
      <c r="H9399">
        <v>-80.805801118999995</v>
      </c>
      <c r="I9399">
        <v>4</v>
      </c>
      <c r="J9399">
        <v>5</v>
      </c>
      <c r="K9399">
        <v>1</v>
      </c>
      <c r="L9399" t="s">
        <v>31540</v>
      </c>
    </row>
    <row r="9400" spans="1:12" x14ac:dyDescent="0.2">
      <c r="A9400" t="s">
        <v>31541</v>
      </c>
      <c r="B9400" t="s">
        <v>31542</v>
      </c>
      <c r="C9400" t="s">
        <v>31543</v>
      </c>
      <c r="D9400" t="s">
        <v>643</v>
      </c>
      <c r="E9400" t="s">
        <v>16</v>
      </c>
      <c r="F9400">
        <v>28079</v>
      </c>
      <c r="G9400">
        <v>35.087572700000003</v>
      </c>
      <c r="H9400">
        <v>-80.6560585</v>
      </c>
      <c r="I9400">
        <v>3.5</v>
      </c>
      <c r="J9400">
        <v>9</v>
      </c>
      <c r="K9400">
        <v>1</v>
      </c>
      <c r="L9400" t="s">
        <v>31544</v>
      </c>
    </row>
    <row r="9401" spans="1:12" x14ac:dyDescent="0.2">
      <c r="A9401" t="s">
        <v>31545</v>
      </c>
      <c r="B9401" t="s">
        <v>31546</v>
      </c>
      <c r="C9401" t="s">
        <v>31547</v>
      </c>
      <c r="D9401" t="s">
        <v>588</v>
      </c>
      <c r="E9401" t="s">
        <v>16</v>
      </c>
      <c r="F9401">
        <v>28110</v>
      </c>
      <c r="G9401">
        <v>35.030396000000003</v>
      </c>
      <c r="H9401">
        <v>-80.592747000000003</v>
      </c>
      <c r="I9401">
        <v>4.5</v>
      </c>
      <c r="J9401">
        <v>8</v>
      </c>
      <c r="K9401">
        <v>1</v>
      </c>
      <c r="L9401" t="s">
        <v>31548</v>
      </c>
    </row>
    <row r="9402" spans="1:12" x14ac:dyDescent="0.2">
      <c r="A9402" t="s">
        <v>31549</v>
      </c>
      <c r="B9402" t="s">
        <v>498</v>
      </c>
      <c r="C9402" t="s">
        <v>31550</v>
      </c>
      <c r="D9402" t="s">
        <v>15</v>
      </c>
      <c r="E9402" t="s">
        <v>16</v>
      </c>
      <c r="F9402">
        <v>28031</v>
      </c>
      <c r="G9402">
        <v>35.479971999999997</v>
      </c>
      <c r="H9402">
        <v>-80.855512000000004</v>
      </c>
      <c r="I9402">
        <v>2.5</v>
      </c>
      <c r="J9402">
        <v>12</v>
      </c>
      <c r="K9402">
        <v>1</v>
      </c>
      <c r="L9402" t="s">
        <v>29533</v>
      </c>
    </row>
    <row r="9403" spans="1:12" x14ac:dyDescent="0.2">
      <c r="A9403" t="s">
        <v>31551</v>
      </c>
      <c r="B9403" t="s">
        <v>21506</v>
      </c>
      <c r="C9403" t="s">
        <v>27270</v>
      </c>
      <c r="D9403" t="s">
        <v>21</v>
      </c>
      <c r="E9403" t="s">
        <v>16</v>
      </c>
      <c r="F9403">
        <v>28277</v>
      </c>
      <c r="G9403">
        <v>35.034561513699998</v>
      </c>
      <c r="H9403">
        <v>-80.805867558100005</v>
      </c>
      <c r="I9403">
        <v>3.5</v>
      </c>
      <c r="J9403">
        <v>116</v>
      </c>
      <c r="K9403">
        <v>1</v>
      </c>
      <c r="L9403" t="s">
        <v>31552</v>
      </c>
    </row>
    <row r="9404" spans="1:12" x14ac:dyDescent="0.2">
      <c r="A9404" t="s">
        <v>31553</v>
      </c>
      <c r="B9404" t="s">
        <v>31554</v>
      </c>
      <c r="C9404" t="s">
        <v>31555</v>
      </c>
      <c r="D9404" t="s">
        <v>21</v>
      </c>
      <c r="E9404" t="s">
        <v>16</v>
      </c>
      <c r="F9404">
        <v>28209</v>
      </c>
      <c r="G9404">
        <v>35.162830406700003</v>
      </c>
      <c r="H9404">
        <v>-80.849540689700007</v>
      </c>
      <c r="I9404">
        <v>5</v>
      </c>
      <c r="J9404">
        <v>8</v>
      </c>
      <c r="K9404">
        <v>0</v>
      </c>
      <c r="L9404" t="s">
        <v>31556</v>
      </c>
    </row>
    <row r="9405" spans="1:12" x14ac:dyDescent="0.2">
      <c r="A9405" t="s">
        <v>31557</v>
      </c>
      <c r="B9405" t="s">
        <v>31558</v>
      </c>
      <c r="C9405" t="s">
        <v>31559</v>
      </c>
      <c r="D9405" t="s">
        <v>21</v>
      </c>
      <c r="E9405" t="s">
        <v>16</v>
      </c>
      <c r="F9405">
        <v>28262</v>
      </c>
      <c r="G9405">
        <v>35.302313099999999</v>
      </c>
      <c r="H9405">
        <v>-80.755161599999994</v>
      </c>
      <c r="I9405">
        <v>2.5</v>
      </c>
      <c r="J9405">
        <v>3</v>
      </c>
      <c r="K9405">
        <v>1</v>
      </c>
      <c r="L9405" t="s">
        <v>11244</v>
      </c>
    </row>
    <row r="9406" spans="1:12" x14ac:dyDescent="0.2">
      <c r="A9406" t="s">
        <v>31560</v>
      </c>
      <c r="B9406" t="s">
        <v>10216</v>
      </c>
      <c r="C9406" t="s">
        <v>31561</v>
      </c>
      <c r="D9406" t="s">
        <v>39</v>
      </c>
      <c r="E9406" t="s">
        <v>16</v>
      </c>
      <c r="F9406">
        <v>28027</v>
      </c>
      <c r="G9406">
        <v>35.373081626500003</v>
      </c>
      <c r="H9406">
        <v>-80.727265501299996</v>
      </c>
      <c r="I9406">
        <v>5</v>
      </c>
      <c r="J9406">
        <v>5</v>
      </c>
      <c r="K9406">
        <v>1</v>
      </c>
      <c r="L9406" t="s">
        <v>31562</v>
      </c>
    </row>
    <row r="9407" spans="1:12" x14ac:dyDescent="0.2">
      <c r="A9407" t="s">
        <v>31563</v>
      </c>
      <c r="B9407" t="s">
        <v>31564</v>
      </c>
      <c r="C9407" t="s">
        <v>31565</v>
      </c>
      <c r="D9407" t="s">
        <v>21</v>
      </c>
      <c r="E9407" t="s">
        <v>16</v>
      </c>
      <c r="F9407">
        <v>28216</v>
      </c>
      <c r="G9407">
        <v>35.352507000000003</v>
      </c>
      <c r="H9407">
        <v>-80.851122000000004</v>
      </c>
      <c r="I9407">
        <v>2</v>
      </c>
      <c r="J9407">
        <v>9</v>
      </c>
      <c r="K9407">
        <v>1</v>
      </c>
      <c r="L9407" t="s">
        <v>31566</v>
      </c>
    </row>
    <row r="9408" spans="1:12" x14ac:dyDescent="0.2">
      <c r="A9408" t="s">
        <v>31567</v>
      </c>
      <c r="B9408" t="s">
        <v>30480</v>
      </c>
      <c r="C9408" t="s">
        <v>31568</v>
      </c>
      <c r="D9408" t="s">
        <v>21</v>
      </c>
      <c r="E9408" t="s">
        <v>16</v>
      </c>
      <c r="F9408">
        <v>28209</v>
      </c>
      <c r="G9408">
        <v>35.1669822</v>
      </c>
      <c r="H9408">
        <v>-80.850865299999995</v>
      </c>
      <c r="I9408">
        <v>4.5</v>
      </c>
      <c r="J9408">
        <v>92</v>
      </c>
      <c r="K9408">
        <v>1</v>
      </c>
      <c r="L9408" t="s">
        <v>31569</v>
      </c>
    </row>
    <row r="9409" spans="1:12" x14ac:dyDescent="0.2">
      <c r="A9409" t="s">
        <v>31570</v>
      </c>
      <c r="B9409" t="s">
        <v>31571</v>
      </c>
      <c r="C9409" t="s">
        <v>31572</v>
      </c>
      <c r="D9409" t="s">
        <v>39</v>
      </c>
      <c r="E9409" t="s">
        <v>16</v>
      </c>
      <c r="F9409">
        <v>28027</v>
      </c>
      <c r="G9409">
        <v>35.372979399999998</v>
      </c>
      <c r="H9409">
        <v>-80.730276799999999</v>
      </c>
      <c r="I9409">
        <v>4</v>
      </c>
      <c r="J9409">
        <v>13</v>
      </c>
      <c r="K9409">
        <v>1</v>
      </c>
      <c r="L9409" t="s">
        <v>31573</v>
      </c>
    </row>
    <row r="9410" spans="1:12" x14ac:dyDescent="0.2">
      <c r="A9410" t="s">
        <v>31574</v>
      </c>
      <c r="B9410" t="s">
        <v>31575</v>
      </c>
      <c r="D9410" t="s">
        <v>21</v>
      </c>
      <c r="E9410" t="s">
        <v>16</v>
      </c>
      <c r="F9410">
        <v>28202</v>
      </c>
      <c r="G9410">
        <v>35.222703492999997</v>
      </c>
      <c r="H9410">
        <v>-80.8717750223</v>
      </c>
      <c r="I9410">
        <v>5</v>
      </c>
      <c r="J9410">
        <v>13</v>
      </c>
      <c r="K9410">
        <v>1</v>
      </c>
      <c r="L9410" t="s">
        <v>31576</v>
      </c>
    </row>
    <row r="9411" spans="1:12" x14ac:dyDescent="0.2">
      <c r="A9411" t="s">
        <v>31577</v>
      </c>
      <c r="B9411" t="s">
        <v>641</v>
      </c>
      <c r="C9411" t="s">
        <v>31578</v>
      </c>
      <c r="D9411" t="s">
        <v>39</v>
      </c>
      <c r="E9411" t="s">
        <v>16</v>
      </c>
      <c r="F9411">
        <v>28027</v>
      </c>
      <c r="G9411">
        <v>35.366856891700003</v>
      </c>
      <c r="H9411">
        <v>-80.712271928800007</v>
      </c>
      <c r="I9411">
        <v>1.5</v>
      </c>
      <c r="J9411">
        <v>27</v>
      </c>
      <c r="K9411">
        <v>1</v>
      </c>
      <c r="L9411" t="s">
        <v>22019</v>
      </c>
    </row>
    <row r="9412" spans="1:12" x14ac:dyDescent="0.2">
      <c r="A9412" t="s">
        <v>31579</v>
      </c>
      <c r="B9412" t="s">
        <v>8747</v>
      </c>
      <c r="C9412" t="s">
        <v>31580</v>
      </c>
      <c r="D9412" t="s">
        <v>21</v>
      </c>
      <c r="E9412" t="s">
        <v>16</v>
      </c>
      <c r="F9412">
        <v>28262</v>
      </c>
      <c r="G9412">
        <v>35.327227424</v>
      </c>
      <c r="H9412">
        <v>-80.773694436100001</v>
      </c>
      <c r="I9412">
        <v>2.5</v>
      </c>
      <c r="J9412">
        <v>3</v>
      </c>
      <c r="K9412">
        <v>1</v>
      </c>
      <c r="L9412" t="s">
        <v>31581</v>
      </c>
    </row>
    <row r="9413" spans="1:12" x14ac:dyDescent="0.2">
      <c r="A9413" t="s">
        <v>31582</v>
      </c>
      <c r="B9413" t="s">
        <v>31583</v>
      </c>
      <c r="C9413" t="s">
        <v>31584</v>
      </c>
      <c r="D9413" t="s">
        <v>21</v>
      </c>
      <c r="E9413" t="s">
        <v>16</v>
      </c>
      <c r="F9413">
        <v>28277</v>
      </c>
      <c r="G9413">
        <v>35.027979799999997</v>
      </c>
      <c r="H9413">
        <v>-80.850945100000004</v>
      </c>
      <c r="I9413">
        <v>5</v>
      </c>
      <c r="J9413">
        <v>18</v>
      </c>
      <c r="K9413">
        <v>1</v>
      </c>
      <c r="L9413" t="s">
        <v>31585</v>
      </c>
    </row>
    <row r="9414" spans="1:12" x14ac:dyDescent="0.2">
      <c r="A9414" t="s">
        <v>31586</v>
      </c>
      <c r="B9414" t="s">
        <v>31587</v>
      </c>
      <c r="C9414" t="s">
        <v>31588</v>
      </c>
      <c r="D9414" t="s">
        <v>21</v>
      </c>
      <c r="E9414" t="s">
        <v>16</v>
      </c>
      <c r="F9414">
        <v>28205</v>
      </c>
      <c r="G9414">
        <v>35.216006399999998</v>
      </c>
      <c r="H9414">
        <v>-80.781730300000007</v>
      </c>
      <c r="I9414">
        <v>4.5</v>
      </c>
      <c r="J9414">
        <v>6</v>
      </c>
      <c r="K9414">
        <v>1</v>
      </c>
      <c r="L9414" t="s">
        <v>31589</v>
      </c>
    </row>
    <row r="9415" spans="1:12" x14ac:dyDescent="0.2">
      <c r="A9415" t="s">
        <v>31590</v>
      </c>
      <c r="B9415" t="s">
        <v>31591</v>
      </c>
      <c r="C9415" t="s">
        <v>16054</v>
      </c>
      <c r="D9415" t="s">
        <v>21</v>
      </c>
      <c r="E9415" t="s">
        <v>16</v>
      </c>
      <c r="F9415">
        <v>28203</v>
      </c>
      <c r="G9415">
        <v>35.209314200000001</v>
      </c>
      <c r="H9415">
        <v>-80.860881300000003</v>
      </c>
      <c r="I9415">
        <v>5</v>
      </c>
      <c r="J9415">
        <v>4</v>
      </c>
      <c r="K9415">
        <v>1</v>
      </c>
      <c r="L9415" t="s">
        <v>31592</v>
      </c>
    </row>
    <row r="9416" spans="1:12" x14ac:dyDescent="0.2">
      <c r="A9416" t="s">
        <v>31593</v>
      </c>
      <c r="B9416" t="s">
        <v>31594</v>
      </c>
      <c r="C9416" t="s">
        <v>31595</v>
      </c>
      <c r="D9416" t="s">
        <v>39</v>
      </c>
      <c r="E9416" t="s">
        <v>16</v>
      </c>
      <c r="F9416">
        <v>28025</v>
      </c>
      <c r="G9416">
        <v>35.4457661</v>
      </c>
      <c r="H9416">
        <v>-80.599177400000002</v>
      </c>
      <c r="I9416">
        <v>1</v>
      </c>
      <c r="J9416">
        <v>3</v>
      </c>
      <c r="K9416">
        <v>1</v>
      </c>
      <c r="L9416" t="s">
        <v>1087</v>
      </c>
    </row>
    <row r="9417" spans="1:12" x14ac:dyDescent="0.2">
      <c r="A9417" t="s">
        <v>31596</v>
      </c>
      <c r="B9417" t="s">
        <v>31597</v>
      </c>
      <c r="C9417" t="s">
        <v>1546</v>
      </c>
      <c r="D9417" t="s">
        <v>15</v>
      </c>
      <c r="E9417" t="s">
        <v>16</v>
      </c>
      <c r="F9417">
        <v>28031</v>
      </c>
      <c r="G9417">
        <v>35.480218000000001</v>
      </c>
      <c r="H9417">
        <v>-80.857844</v>
      </c>
      <c r="I9417">
        <v>3</v>
      </c>
      <c r="J9417">
        <v>17</v>
      </c>
      <c r="K9417">
        <v>0</v>
      </c>
      <c r="L9417" t="s">
        <v>31598</v>
      </c>
    </row>
    <row r="9418" spans="1:12" x14ac:dyDescent="0.2">
      <c r="A9418" t="s">
        <v>31599</v>
      </c>
      <c r="B9418" t="s">
        <v>13639</v>
      </c>
      <c r="C9418" t="s">
        <v>31600</v>
      </c>
      <c r="D9418" t="s">
        <v>21</v>
      </c>
      <c r="E9418" t="s">
        <v>16</v>
      </c>
      <c r="F9418">
        <v>28277</v>
      </c>
      <c r="G9418">
        <v>35.096333999999999</v>
      </c>
      <c r="H9418">
        <v>-80.785172000000003</v>
      </c>
      <c r="I9418">
        <v>3</v>
      </c>
      <c r="J9418">
        <v>3</v>
      </c>
      <c r="K9418">
        <v>1</v>
      </c>
      <c r="L9418" t="s">
        <v>31601</v>
      </c>
    </row>
    <row r="9419" spans="1:12" x14ac:dyDescent="0.2">
      <c r="A9419" t="s">
        <v>31602</v>
      </c>
      <c r="B9419" t="s">
        <v>31603</v>
      </c>
      <c r="C9419" t="s">
        <v>31604</v>
      </c>
      <c r="D9419" t="s">
        <v>135</v>
      </c>
      <c r="E9419" t="s">
        <v>16</v>
      </c>
      <c r="F9419">
        <v>28105</v>
      </c>
      <c r="G9419">
        <v>35.1279216617</v>
      </c>
      <c r="H9419">
        <v>-80.704889550800004</v>
      </c>
      <c r="I9419">
        <v>5</v>
      </c>
      <c r="J9419">
        <v>6</v>
      </c>
      <c r="K9419">
        <v>0</v>
      </c>
      <c r="L9419" t="s">
        <v>31605</v>
      </c>
    </row>
    <row r="9420" spans="1:12" x14ac:dyDescent="0.2">
      <c r="A9420" t="s">
        <v>31606</v>
      </c>
      <c r="B9420" t="s">
        <v>31607</v>
      </c>
      <c r="C9420" t="s">
        <v>31608</v>
      </c>
      <c r="D9420" t="s">
        <v>15</v>
      </c>
      <c r="E9420" t="s">
        <v>16</v>
      </c>
      <c r="F9420">
        <v>28031</v>
      </c>
      <c r="G9420">
        <v>35.4826458</v>
      </c>
      <c r="H9420">
        <v>-80.860103899999999</v>
      </c>
      <c r="I9420">
        <v>3.5</v>
      </c>
      <c r="J9420">
        <v>33</v>
      </c>
      <c r="K9420">
        <v>1</v>
      </c>
      <c r="L9420" t="s">
        <v>264</v>
      </c>
    </row>
    <row r="9421" spans="1:12" x14ac:dyDescent="0.2">
      <c r="A9421" t="s">
        <v>31609</v>
      </c>
      <c r="B9421" t="s">
        <v>31610</v>
      </c>
      <c r="C9421" t="s">
        <v>31611</v>
      </c>
      <c r="D9421" t="s">
        <v>26</v>
      </c>
      <c r="E9421" t="s">
        <v>16</v>
      </c>
      <c r="F9421">
        <v>28078</v>
      </c>
      <c r="G9421">
        <v>35.443128000000002</v>
      </c>
      <c r="H9421">
        <v>-80.859595999999996</v>
      </c>
      <c r="I9421">
        <v>4</v>
      </c>
      <c r="J9421">
        <v>62</v>
      </c>
      <c r="K9421">
        <v>1</v>
      </c>
      <c r="L9421" t="s">
        <v>31612</v>
      </c>
    </row>
    <row r="9422" spans="1:12" x14ac:dyDescent="0.2">
      <c r="A9422" t="s">
        <v>31613</v>
      </c>
      <c r="B9422" t="s">
        <v>612</v>
      </c>
      <c r="D9422" t="s">
        <v>15</v>
      </c>
      <c r="E9422" t="s">
        <v>16</v>
      </c>
      <c r="F9422">
        <v>28031</v>
      </c>
      <c r="G9422">
        <v>35.4824138193</v>
      </c>
      <c r="H9422">
        <v>-80.880018849199999</v>
      </c>
      <c r="I9422">
        <v>2</v>
      </c>
      <c r="J9422">
        <v>4</v>
      </c>
      <c r="K9422">
        <v>1</v>
      </c>
      <c r="L9422" t="s">
        <v>4415</v>
      </c>
    </row>
    <row r="9423" spans="1:12" x14ac:dyDescent="0.2">
      <c r="A9423" t="s">
        <v>31614</v>
      </c>
      <c r="B9423" t="s">
        <v>31615</v>
      </c>
      <c r="C9423" t="s">
        <v>31616</v>
      </c>
      <c r="D9423" t="s">
        <v>295</v>
      </c>
      <c r="E9423" t="s">
        <v>16</v>
      </c>
      <c r="F9423">
        <v>28134</v>
      </c>
      <c r="G9423">
        <v>35.083652496299997</v>
      </c>
      <c r="H9423">
        <v>-80.884613037099996</v>
      </c>
      <c r="I9423">
        <v>4</v>
      </c>
      <c r="J9423">
        <v>24</v>
      </c>
      <c r="K9423">
        <v>1</v>
      </c>
      <c r="L9423" t="s">
        <v>709</v>
      </c>
    </row>
    <row r="9424" spans="1:12" x14ac:dyDescent="0.2">
      <c r="A9424" t="s">
        <v>31617</v>
      </c>
      <c r="B9424" t="s">
        <v>31618</v>
      </c>
      <c r="D9424" t="s">
        <v>239</v>
      </c>
      <c r="E9424" t="s">
        <v>16</v>
      </c>
      <c r="F9424">
        <v>28173</v>
      </c>
      <c r="G9424">
        <v>34.9245935</v>
      </c>
      <c r="H9424">
        <v>-80.743401899999995</v>
      </c>
      <c r="I9424">
        <v>3</v>
      </c>
      <c r="J9424">
        <v>7</v>
      </c>
      <c r="K9424">
        <v>1</v>
      </c>
      <c r="L9424" t="s">
        <v>670</v>
      </c>
    </row>
    <row r="9425" spans="1:12" x14ac:dyDescent="0.2">
      <c r="A9425" t="s">
        <v>31619</v>
      </c>
      <c r="B9425" t="s">
        <v>31620</v>
      </c>
      <c r="C9425" t="s">
        <v>31621</v>
      </c>
      <c r="D9425" t="s">
        <v>21</v>
      </c>
      <c r="E9425" t="s">
        <v>16</v>
      </c>
      <c r="F9425">
        <v>28202</v>
      </c>
      <c r="G9425">
        <v>35.225275400000001</v>
      </c>
      <c r="H9425">
        <v>-80.842026000000004</v>
      </c>
      <c r="I9425">
        <v>4.5</v>
      </c>
      <c r="J9425">
        <v>14</v>
      </c>
      <c r="K9425">
        <v>1</v>
      </c>
      <c r="L9425" t="s">
        <v>30076</v>
      </c>
    </row>
    <row r="9426" spans="1:12" x14ac:dyDescent="0.2">
      <c r="A9426" t="s">
        <v>31622</v>
      </c>
      <c r="B9426" t="s">
        <v>31623</v>
      </c>
      <c r="C9426" t="s">
        <v>17944</v>
      </c>
      <c r="D9426" t="s">
        <v>21</v>
      </c>
      <c r="E9426" t="s">
        <v>16</v>
      </c>
      <c r="F9426">
        <v>28207</v>
      </c>
      <c r="G9426">
        <v>35.196834000000003</v>
      </c>
      <c r="H9426">
        <v>-80.826088999999996</v>
      </c>
      <c r="I9426">
        <v>3</v>
      </c>
      <c r="J9426">
        <v>27</v>
      </c>
      <c r="K9426">
        <v>0</v>
      </c>
      <c r="L9426" t="s">
        <v>3548</v>
      </c>
    </row>
    <row r="9427" spans="1:12" x14ac:dyDescent="0.2">
      <c r="A9427" t="s">
        <v>31624</v>
      </c>
      <c r="B9427" t="s">
        <v>31625</v>
      </c>
      <c r="C9427" t="s">
        <v>25394</v>
      </c>
      <c r="D9427" t="s">
        <v>39</v>
      </c>
      <c r="E9427" t="s">
        <v>16</v>
      </c>
      <c r="F9427">
        <v>28027</v>
      </c>
      <c r="G9427">
        <v>35.390859550599998</v>
      </c>
      <c r="H9427">
        <v>-80.623947996699997</v>
      </c>
      <c r="I9427">
        <v>4.5</v>
      </c>
      <c r="J9427">
        <v>6</v>
      </c>
      <c r="K9427">
        <v>0</v>
      </c>
      <c r="L9427" t="s">
        <v>4209</v>
      </c>
    </row>
    <row r="9428" spans="1:12" x14ac:dyDescent="0.2">
      <c r="A9428" t="s">
        <v>31626</v>
      </c>
      <c r="B9428" t="s">
        <v>31627</v>
      </c>
      <c r="C9428" t="s">
        <v>31628</v>
      </c>
      <c r="D9428" t="s">
        <v>21</v>
      </c>
      <c r="E9428" t="s">
        <v>16</v>
      </c>
      <c r="F9428">
        <v>28205</v>
      </c>
      <c r="G9428">
        <v>35.220689</v>
      </c>
      <c r="H9428">
        <v>-80.816567000000006</v>
      </c>
      <c r="I9428">
        <v>4.5</v>
      </c>
      <c r="J9428">
        <v>8</v>
      </c>
      <c r="K9428">
        <v>0</v>
      </c>
      <c r="L9428" t="s">
        <v>3633</v>
      </c>
    </row>
    <row r="9429" spans="1:12" x14ac:dyDescent="0.2">
      <c r="A9429" t="s">
        <v>31629</v>
      </c>
      <c r="B9429" t="s">
        <v>10652</v>
      </c>
      <c r="C9429" t="s">
        <v>31630</v>
      </c>
      <c r="D9429" t="s">
        <v>21</v>
      </c>
      <c r="E9429" t="s">
        <v>16</v>
      </c>
      <c r="F9429">
        <v>28204</v>
      </c>
      <c r="G9429">
        <v>35.212066</v>
      </c>
      <c r="H9429">
        <v>-80.833670999999995</v>
      </c>
      <c r="I9429">
        <v>2</v>
      </c>
      <c r="J9429">
        <v>4</v>
      </c>
      <c r="K9429">
        <v>1</v>
      </c>
      <c r="L9429" t="s">
        <v>31631</v>
      </c>
    </row>
    <row r="9430" spans="1:12" x14ac:dyDescent="0.2">
      <c r="A9430" t="s">
        <v>31632</v>
      </c>
      <c r="B9430" t="s">
        <v>31633</v>
      </c>
      <c r="C9430" t="s">
        <v>31634</v>
      </c>
      <c r="D9430" t="s">
        <v>21</v>
      </c>
      <c r="E9430" t="s">
        <v>16</v>
      </c>
      <c r="F9430">
        <v>28206</v>
      </c>
      <c r="G9430">
        <v>35.252774299999999</v>
      </c>
      <c r="H9430">
        <v>-80.814031200000002</v>
      </c>
      <c r="I9430">
        <v>4</v>
      </c>
      <c r="J9430">
        <v>13</v>
      </c>
      <c r="K9430">
        <v>0</v>
      </c>
      <c r="L9430" t="s">
        <v>31635</v>
      </c>
    </row>
    <row r="9431" spans="1:12" x14ac:dyDescent="0.2">
      <c r="A9431" t="s">
        <v>31636</v>
      </c>
      <c r="B9431" t="s">
        <v>314</v>
      </c>
      <c r="C9431" t="s">
        <v>31637</v>
      </c>
      <c r="D9431" t="s">
        <v>295</v>
      </c>
      <c r="E9431" t="s">
        <v>16</v>
      </c>
      <c r="F9431">
        <v>28134</v>
      </c>
      <c r="G9431">
        <v>35.082577000000001</v>
      </c>
      <c r="H9431">
        <v>-80.885743000000005</v>
      </c>
      <c r="I9431">
        <v>3.5</v>
      </c>
      <c r="J9431">
        <v>7</v>
      </c>
      <c r="K9431">
        <v>1</v>
      </c>
      <c r="L9431" t="s">
        <v>3224</v>
      </c>
    </row>
    <row r="9432" spans="1:12" x14ac:dyDescent="0.2">
      <c r="A9432" t="s">
        <v>31638</v>
      </c>
      <c r="B9432" t="s">
        <v>31639</v>
      </c>
      <c r="C9432" t="s">
        <v>31640</v>
      </c>
      <c r="D9432" t="s">
        <v>39</v>
      </c>
      <c r="E9432" t="s">
        <v>16</v>
      </c>
      <c r="F9432">
        <v>28025</v>
      </c>
      <c r="G9432">
        <v>35.440331100000002</v>
      </c>
      <c r="H9432">
        <v>-80.603523100000004</v>
      </c>
      <c r="I9432">
        <v>3.5</v>
      </c>
      <c r="J9432">
        <v>3</v>
      </c>
      <c r="K9432">
        <v>0</v>
      </c>
      <c r="L9432" t="s">
        <v>2905</v>
      </c>
    </row>
    <row r="9433" spans="1:12" x14ac:dyDescent="0.2">
      <c r="A9433" t="s">
        <v>31641</v>
      </c>
      <c r="B9433" t="s">
        <v>31642</v>
      </c>
      <c r="C9433" t="s">
        <v>31643</v>
      </c>
      <c r="D9433" t="s">
        <v>21</v>
      </c>
      <c r="E9433" t="s">
        <v>16</v>
      </c>
      <c r="F9433">
        <v>28277</v>
      </c>
      <c r="G9433">
        <v>35.058635299999999</v>
      </c>
      <c r="H9433">
        <v>-80.8089528</v>
      </c>
      <c r="I9433">
        <v>3.5</v>
      </c>
      <c r="J9433">
        <v>3</v>
      </c>
      <c r="K9433">
        <v>1</v>
      </c>
      <c r="L9433" t="s">
        <v>31644</v>
      </c>
    </row>
    <row r="9434" spans="1:12" x14ac:dyDescent="0.2">
      <c r="A9434" t="s">
        <v>31645</v>
      </c>
      <c r="B9434" t="s">
        <v>31646</v>
      </c>
      <c r="C9434" t="s">
        <v>31647</v>
      </c>
      <c r="D9434" t="s">
        <v>30</v>
      </c>
      <c r="E9434" t="s">
        <v>16</v>
      </c>
      <c r="F9434">
        <v>28054</v>
      </c>
      <c r="G9434">
        <v>35.225517000000004</v>
      </c>
      <c r="H9434">
        <v>-81.1336984</v>
      </c>
      <c r="I9434">
        <v>3.5</v>
      </c>
      <c r="J9434">
        <v>9</v>
      </c>
      <c r="K9434">
        <v>1</v>
      </c>
      <c r="L9434" t="s">
        <v>264</v>
      </c>
    </row>
    <row r="9435" spans="1:12" x14ac:dyDescent="0.2">
      <c r="A9435" t="s">
        <v>31648</v>
      </c>
      <c r="B9435" t="s">
        <v>31649</v>
      </c>
      <c r="C9435" t="s">
        <v>31650</v>
      </c>
      <c r="D9435" t="s">
        <v>21</v>
      </c>
      <c r="E9435" t="s">
        <v>16</v>
      </c>
      <c r="F9435">
        <v>28262</v>
      </c>
      <c r="G9435">
        <v>35.338469000000003</v>
      </c>
      <c r="H9435">
        <v>-80.760803999999993</v>
      </c>
      <c r="I9435">
        <v>5</v>
      </c>
      <c r="J9435">
        <v>6</v>
      </c>
      <c r="K9435">
        <v>1</v>
      </c>
      <c r="L9435" t="s">
        <v>10430</v>
      </c>
    </row>
    <row r="9436" spans="1:12" x14ac:dyDescent="0.2">
      <c r="A9436" t="s">
        <v>31651</v>
      </c>
      <c r="B9436" t="s">
        <v>13312</v>
      </c>
      <c r="C9436" t="s">
        <v>1831</v>
      </c>
      <c r="D9436" t="s">
        <v>21</v>
      </c>
      <c r="E9436" t="s">
        <v>16</v>
      </c>
      <c r="F9436">
        <v>28204</v>
      </c>
      <c r="G9436">
        <v>35.209834100000002</v>
      </c>
      <c r="H9436">
        <v>-80.835616400000006</v>
      </c>
      <c r="I9436">
        <v>4</v>
      </c>
      <c r="J9436">
        <v>4</v>
      </c>
      <c r="K9436">
        <v>0</v>
      </c>
      <c r="L9436" t="s">
        <v>31652</v>
      </c>
    </row>
    <row r="9437" spans="1:12" x14ac:dyDescent="0.2">
      <c r="A9437" t="s">
        <v>31653</v>
      </c>
      <c r="B9437" t="s">
        <v>4532</v>
      </c>
      <c r="C9437" t="s">
        <v>31654</v>
      </c>
      <c r="D9437" t="s">
        <v>21</v>
      </c>
      <c r="E9437" t="s">
        <v>16</v>
      </c>
      <c r="F9437">
        <v>28216</v>
      </c>
      <c r="G9437">
        <v>35.350583999999998</v>
      </c>
      <c r="H9437">
        <v>-80.855812999999998</v>
      </c>
      <c r="I9437">
        <v>4.5</v>
      </c>
      <c r="J9437">
        <v>4</v>
      </c>
      <c r="K9437">
        <v>1</v>
      </c>
      <c r="L9437" t="s">
        <v>4316</v>
      </c>
    </row>
    <row r="9438" spans="1:12" x14ac:dyDescent="0.2">
      <c r="A9438" t="s">
        <v>31655</v>
      </c>
      <c r="B9438" t="s">
        <v>31656</v>
      </c>
      <c r="C9438" t="s">
        <v>31657</v>
      </c>
      <c r="D9438" t="s">
        <v>21</v>
      </c>
      <c r="E9438" t="s">
        <v>16</v>
      </c>
      <c r="F9438">
        <v>28262</v>
      </c>
      <c r="G9438">
        <v>35.3009646</v>
      </c>
      <c r="H9438">
        <v>-80.753739600000003</v>
      </c>
      <c r="I9438">
        <v>3</v>
      </c>
      <c r="J9438">
        <v>59</v>
      </c>
      <c r="K9438">
        <v>0</v>
      </c>
      <c r="L9438" t="s">
        <v>31658</v>
      </c>
    </row>
    <row r="9439" spans="1:12" x14ac:dyDescent="0.2">
      <c r="A9439" t="s">
        <v>31659</v>
      </c>
      <c r="B9439" t="s">
        <v>31660</v>
      </c>
      <c r="C9439" t="s">
        <v>31225</v>
      </c>
      <c r="D9439" t="s">
        <v>39</v>
      </c>
      <c r="E9439" t="s">
        <v>16</v>
      </c>
      <c r="F9439">
        <v>28027</v>
      </c>
      <c r="G9439">
        <v>35.413176700000001</v>
      </c>
      <c r="H9439">
        <v>-80.623238900000004</v>
      </c>
      <c r="I9439">
        <v>2.5</v>
      </c>
      <c r="J9439">
        <v>18</v>
      </c>
      <c r="K9439">
        <v>1</v>
      </c>
      <c r="L9439" t="s">
        <v>31661</v>
      </c>
    </row>
    <row r="9440" spans="1:12" x14ac:dyDescent="0.2">
      <c r="A9440" t="s">
        <v>31662</v>
      </c>
      <c r="B9440" t="s">
        <v>1386</v>
      </c>
      <c r="C9440" t="s">
        <v>31663</v>
      </c>
      <c r="D9440" t="s">
        <v>30</v>
      </c>
      <c r="E9440" t="s">
        <v>16</v>
      </c>
      <c r="F9440">
        <v>28056</v>
      </c>
      <c r="G9440">
        <v>35.259378599999998</v>
      </c>
      <c r="H9440">
        <v>-81.124046199999995</v>
      </c>
      <c r="I9440">
        <v>2.5</v>
      </c>
      <c r="J9440">
        <v>73</v>
      </c>
      <c r="K9440">
        <v>1</v>
      </c>
      <c r="L9440" t="s">
        <v>31664</v>
      </c>
    </row>
    <row r="9441" spans="1:12" x14ac:dyDescent="0.2">
      <c r="A9441" t="s">
        <v>31665</v>
      </c>
      <c r="B9441" t="s">
        <v>5533</v>
      </c>
      <c r="C9441" t="s">
        <v>31666</v>
      </c>
      <c r="D9441" t="s">
        <v>588</v>
      </c>
      <c r="E9441" t="s">
        <v>16</v>
      </c>
      <c r="F9441">
        <v>28110</v>
      </c>
      <c r="G9441">
        <v>35.019680000000001</v>
      </c>
      <c r="H9441">
        <v>-80.578164999999998</v>
      </c>
      <c r="I9441">
        <v>3</v>
      </c>
      <c r="J9441">
        <v>29</v>
      </c>
      <c r="K9441">
        <v>1</v>
      </c>
      <c r="L9441" t="s">
        <v>31667</v>
      </c>
    </row>
    <row r="9442" spans="1:12" x14ac:dyDescent="0.2">
      <c r="A9442" t="s">
        <v>31668</v>
      </c>
      <c r="B9442" t="s">
        <v>31669</v>
      </c>
      <c r="C9442" t="s">
        <v>31670</v>
      </c>
      <c r="D9442" t="s">
        <v>21</v>
      </c>
      <c r="E9442" t="s">
        <v>16</v>
      </c>
      <c r="F9442">
        <v>28277</v>
      </c>
      <c r="G9442">
        <v>35.058117799999998</v>
      </c>
      <c r="H9442">
        <v>-80.814965200000003</v>
      </c>
      <c r="I9442">
        <v>3.5</v>
      </c>
      <c r="J9442">
        <v>5</v>
      </c>
      <c r="K9442">
        <v>1</v>
      </c>
      <c r="L9442" t="s">
        <v>31671</v>
      </c>
    </row>
    <row r="9443" spans="1:12" x14ac:dyDescent="0.2">
      <c r="A9443" t="s">
        <v>31672</v>
      </c>
      <c r="B9443" t="s">
        <v>31673</v>
      </c>
      <c r="C9443" t="s">
        <v>7467</v>
      </c>
      <c r="D9443" t="s">
        <v>135</v>
      </c>
      <c r="E9443" t="s">
        <v>16</v>
      </c>
      <c r="F9443">
        <v>28105</v>
      </c>
      <c r="G9443">
        <v>35.1154394</v>
      </c>
      <c r="H9443">
        <v>-80.723542600000002</v>
      </c>
      <c r="I9443">
        <v>4.5</v>
      </c>
      <c r="J9443">
        <v>7</v>
      </c>
      <c r="K9443">
        <v>1</v>
      </c>
      <c r="L9443" t="s">
        <v>31674</v>
      </c>
    </row>
    <row r="9444" spans="1:12" x14ac:dyDescent="0.2">
      <c r="A9444" t="s">
        <v>31675</v>
      </c>
      <c r="B9444" t="s">
        <v>31676</v>
      </c>
      <c r="C9444" t="s">
        <v>31677</v>
      </c>
      <c r="D9444" t="s">
        <v>21</v>
      </c>
      <c r="E9444" t="s">
        <v>16</v>
      </c>
      <c r="F9444">
        <v>28213</v>
      </c>
      <c r="G9444">
        <v>35.290690699999999</v>
      </c>
      <c r="H9444">
        <v>-80.737354199999999</v>
      </c>
      <c r="I9444">
        <v>1</v>
      </c>
      <c r="J9444">
        <v>3</v>
      </c>
      <c r="K9444">
        <v>1</v>
      </c>
      <c r="L9444" t="s">
        <v>565</v>
      </c>
    </row>
    <row r="9445" spans="1:12" x14ac:dyDescent="0.2">
      <c r="A9445" t="s">
        <v>31678</v>
      </c>
      <c r="B9445" t="s">
        <v>310</v>
      </c>
      <c r="C9445" t="s">
        <v>31679</v>
      </c>
      <c r="D9445" t="s">
        <v>21</v>
      </c>
      <c r="E9445" t="s">
        <v>16</v>
      </c>
      <c r="F9445">
        <v>28212</v>
      </c>
      <c r="G9445">
        <v>35.306684599999997</v>
      </c>
      <c r="H9445">
        <v>-80.722203100000002</v>
      </c>
      <c r="I9445">
        <v>2.5</v>
      </c>
      <c r="J9445">
        <v>3</v>
      </c>
      <c r="K9445">
        <v>0</v>
      </c>
      <c r="L9445" t="s">
        <v>25020</v>
      </c>
    </row>
    <row r="9446" spans="1:12" x14ac:dyDescent="0.2">
      <c r="A9446" t="s">
        <v>31680</v>
      </c>
      <c r="B9446" t="s">
        <v>31681</v>
      </c>
      <c r="C9446" t="s">
        <v>31682</v>
      </c>
      <c r="D9446" t="s">
        <v>21</v>
      </c>
      <c r="E9446" t="s">
        <v>16</v>
      </c>
      <c r="F9446">
        <v>28262</v>
      </c>
      <c r="G9446">
        <v>35.289287899999998</v>
      </c>
      <c r="H9446">
        <v>-80.797647299999994</v>
      </c>
      <c r="I9446">
        <v>2.5</v>
      </c>
      <c r="J9446">
        <v>12</v>
      </c>
      <c r="K9446">
        <v>1</v>
      </c>
      <c r="L9446" t="s">
        <v>176</v>
      </c>
    </row>
    <row r="9447" spans="1:12" x14ac:dyDescent="0.2">
      <c r="A9447" t="s">
        <v>31683</v>
      </c>
      <c r="B9447" t="s">
        <v>31684</v>
      </c>
      <c r="C9447" t="s">
        <v>31685</v>
      </c>
      <c r="D9447" t="s">
        <v>21</v>
      </c>
      <c r="E9447" t="s">
        <v>16</v>
      </c>
      <c r="F9447">
        <v>28277</v>
      </c>
      <c r="G9447">
        <v>35.056699000000002</v>
      </c>
      <c r="H9447">
        <v>-80.835367000000005</v>
      </c>
      <c r="I9447">
        <v>3</v>
      </c>
      <c r="J9447">
        <v>57</v>
      </c>
      <c r="K9447">
        <v>0</v>
      </c>
      <c r="L9447" t="s">
        <v>3548</v>
      </c>
    </row>
    <row r="9448" spans="1:12" x14ac:dyDescent="0.2">
      <c r="A9448" t="s">
        <v>31686</v>
      </c>
      <c r="B9448" t="s">
        <v>31687</v>
      </c>
      <c r="C9448" t="s">
        <v>31688</v>
      </c>
      <c r="D9448" t="s">
        <v>21</v>
      </c>
      <c r="E9448" t="s">
        <v>16</v>
      </c>
      <c r="F9448">
        <v>28203</v>
      </c>
      <c r="G9448">
        <v>35.215445000000003</v>
      </c>
      <c r="H9448">
        <v>-80.856037999999998</v>
      </c>
      <c r="I9448">
        <v>3.5</v>
      </c>
      <c r="J9448">
        <v>12</v>
      </c>
      <c r="K9448">
        <v>1</v>
      </c>
      <c r="L9448" t="s">
        <v>31689</v>
      </c>
    </row>
    <row r="9449" spans="1:12" x14ac:dyDescent="0.2">
      <c r="A9449" t="s">
        <v>31690</v>
      </c>
      <c r="B9449" t="s">
        <v>31691</v>
      </c>
      <c r="D9449" t="s">
        <v>21</v>
      </c>
      <c r="E9449" t="s">
        <v>16</v>
      </c>
      <c r="G9449">
        <v>35.272588900000002</v>
      </c>
      <c r="H9449">
        <v>-81.005315699999997</v>
      </c>
      <c r="I9449">
        <v>2</v>
      </c>
      <c r="J9449">
        <v>4</v>
      </c>
      <c r="K9449">
        <v>1</v>
      </c>
      <c r="L9449" t="s">
        <v>3480</v>
      </c>
    </row>
    <row r="9450" spans="1:12" x14ac:dyDescent="0.2">
      <c r="A9450" t="s">
        <v>31692</v>
      </c>
      <c r="B9450" t="s">
        <v>31693</v>
      </c>
      <c r="C9450" t="s">
        <v>31694</v>
      </c>
      <c r="D9450" t="s">
        <v>643</v>
      </c>
      <c r="E9450" t="s">
        <v>16</v>
      </c>
      <c r="F9450">
        <v>28079</v>
      </c>
      <c r="G9450">
        <v>35.080305000000003</v>
      </c>
      <c r="H9450">
        <v>-80.661175</v>
      </c>
      <c r="I9450">
        <v>5</v>
      </c>
      <c r="J9450">
        <v>4</v>
      </c>
      <c r="K9450">
        <v>1</v>
      </c>
      <c r="L9450" t="s">
        <v>31695</v>
      </c>
    </row>
    <row r="9451" spans="1:12" x14ac:dyDescent="0.2">
      <c r="A9451" t="s">
        <v>31696</v>
      </c>
      <c r="B9451" t="s">
        <v>31697</v>
      </c>
      <c r="C9451" t="s">
        <v>31698</v>
      </c>
      <c r="D9451" t="s">
        <v>21</v>
      </c>
      <c r="E9451" t="s">
        <v>16</v>
      </c>
      <c r="F9451">
        <v>28203</v>
      </c>
      <c r="G9451">
        <v>35.200967400000003</v>
      </c>
      <c r="H9451">
        <v>-80.842752300000001</v>
      </c>
      <c r="I9451">
        <v>3.5</v>
      </c>
      <c r="J9451">
        <v>27</v>
      </c>
      <c r="K9451">
        <v>1</v>
      </c>
      <c r="L9451" t="s">
        <v>287</v>
      </c>
    </row>
    <row r="9452" spans="1:12" x14ac:dyDescent="0.2">
      <c r="A9452" t="s">
        <v>31699</v>
      </c>
      <c r="B9452" t="s">
        <v>31700</v>
      </c>
      <c r="C9452" t="s">
        <v>31701</v>
      </c>
      <c r="D9452" t="s">
        <v>643</v>
      </c>
      <c r="E9452" t="s">
        <v>16</v>
      </c>
      <c r="F9452">
        <v>28079</v>
      </c>
      <c r="G9452">
        <v>35.051748000000003</v>
      </c>
      <c r="H9452">
        <v>-80.646704999999997</v>
      </c>
      <c r="I9452">
        <v>5</v>
      </c>
      <c r="J9452">
        <v>3</v>
      </c>
      <c r="K9452">
        <v>1</v>
      </c>
      <c r="L9452" t="s">
        <v>31702</v>
      </c>
    </row>
    <row r="9453" spans="1:12" x14ac:dyDescent="0.2">
      <c r="A9453" t="s">
        <v>31703</v>
      </c>
      <c r="B9453" t="s">
        <v>31704</v>
      </c>
      <c r="C9453" t="s">
        <v>31705</v>
      </c>
      <c r="D9453" t="s">
        <v>21</v>
      </c>
      <c r="E9453" t="s">
        <v>16</v>
      </c>
      <c r="F9453">
        <v>28203</v>
      </c>
      <c r="G9453">
        <v>35.200410499999997</v>
      </c>
      <c r="H9453">
        <v>-80.842146900000003</v>
      </c>
      <c r="I9453">
        <v>4.5</v>
      </c>
      <c r="J9453">
        <v>12</v>
      </c>
      <c r="K9453">
        <v>1</v>
      </c>
      <c r="L9453" t="s">
        <v>31706</v>
      </c>
    </row>
    <row r="9454" spans="1:12" x14ac:dyDescent="0.2">
      <c r="A9454" t="s">
        <v>31707</v>
      </c>
      <c r="B9454" t="s">
        <v>31708</v>
      </c>
      <c r="C9454" t="s">
        <v>31709</v>
      </c>
      <c r="D9454" t="s">
        <v>601</v>
      </c>
      <c r="E9454" t="s">
        <v>16</v>
      </c>
      <c r="F9454">
        <v>28081</v>
      </c>
      <c r="G9454">
        <v>35.493424099999999</v>
      </c>
      <c r="H9454">
        <v>-80.626378700000004</v>
      </c>
      <c r="I9454">
        <v>5</v>
      </c>
      <c r="J9454">
        <v>4</v>
      </c>
      <c r="K9454">
        <v>1</v>
      </c>
      <c r="L9454" t="s">
        <v>31710</v>
      </c>
    </row>
    <row r="9455" spans="1:12" x14ac:dyDescent="0.2">
      <c r="A9455" t="s">
        <v>31711</v>
      </c>
      <c r="B9455" t="s">
        <v>31712</v>
      </c>
      <c r="C9455" t="s">
        <v>24826</v>
      </c>
      <c r="D9455" t="s">
        <v>21</v>
      </c>
      <c r="E9455" t="s">
        <v>16</v>
      </c>
      <c r="F9455">
        <v>28277</v>
      </c>
      <c r="G9455">
        <v>35.037373100000003</v>
      </c>
      <c r="H9455">
        <v>-80.808586899999995</v>
      </c>
      <c r="I9455">
        <v>5</v>
      </c>
      <c r="J9455">
        <v>5</v>
      </c>
      <c r="K9455">
        <v>1</v>
      </c>
      <c r="L9455" t="s">
        <v>3691</v>
      </c>
    </row>
    <row r="9456" spans="1:12" x14ac:dyDescent="0.2">
      <c r="A9456" t="s">
        <v>31713</v>
      </c>
      <c r="B9456" t="s">
        <v>31714</v>
      </c>
      <c r="C9456" t="s">
        <v>31715</v>
      </c>
      <c r="D9456" t="s">
        <v>30</v>
      </c>
      <c r="E9456" t="s">
        <v>16</v>
      </c>
      <c r="F9456">
        <v>28054</v>
      </c>
      <c r="G9456">
        <v>35.2658883</v>
      </c>
      <c r="H9456">
        <v>-81.132104100000006</v>
      </c>
      <c r="I9456">
        <v>2.5</v>
      </c>
      <c r="J9456">
        <v>7</v>
      </c>
      <c r="K9456">
        <v>1</v>
      </c>
      <c r="L9456" t="s">
        <v>3004</v>
      </c>
    </row>
    <row r="9457" spans="1:12" x14ac:dyDescent="0.2">
      <c r="A9457" t="s">
        <v>31716</v>
      </c>
      <c r="B9457" t="s">
        <v>31717</v>
      </c>
      <c r="C9457" t="s">
        <v>31718</v>
      </c>
      <c r="D9457" t="s">
        <v>135</v>
      </c>
      <c r="E9457" t="s">
        <v>16</v>
      </c>
      <c r="F9457">
        <v>28104</v>
      </c>
      <c r="G9457">
        <v>35.081750300000003</v>
      </c>
      <c r="H9457">
        <v>-80.676949399999998</v>
      </c>
      <c r="I9457">
        <v>3.5</v>
      </c>
      <c r="J9457">
        <v>3</v>
      </c>
      <c r="K9457">
        <v>1</v>
      </c>
      <c r="L9457" t="s">
        <v>31719</v>
      </c>
    </row>
    <row r="9458" spans="1:12" x14ac:dyDescent="0.2">
      <c r="A9458" t="s">
        <v>31720</v>
      </c>
      <c r="B9458" t="s">
        <v>31721</v>
      </c>
      <c r="C9458" t="s">
        <v>5264</v>
      </c>
      <c r="D9458" t="s">
        <v>21</v>
      </c>
      <c r="E9458" t="s">
        <v>16</v>
      </c>
      <c r="F9458">
        <v>28213</v>
      </c>
      <c r="G9458">
        <v>35.310050799999999</v>
      </c>
      <c r="H9458">
        <v>-80.714891600000001</v>
      </c>
      <c r="I9458">
        <v>1</v>
      </c>
      <c r="J9458">
        <v>3</v>
      </c>
      <c r="K9458">
        <v>1</v>
      </c>
      <c r="L9458" t="s">
        <v>31722</v>
      </c>
    </row>
    <row r="9459" spans="1:12" x14ac:dyDescent="0.2">
      <c r="A9459" t="s">
        <v>31723</v>
      </c>
      <c r="B9459" t="s">
        <v>31724</v>
      </c>
      <c r="C9459" t="s">
        <v>31725</v>
      </c>
      <c r="D9459" t="s">
        <v>39</v>
      </c>
      <c r="E9459" t="s">
        <v>16</v>
      </c>
      <c r="F9459">
        <v>28027</v>
      </c>
      <c r="G9459">
        <v>35.368275099999998</v>
      </c>
      <c r="H9459">
        <v>-80.664952</v>
      </c>
      <c r="I9459">
        <v>4</v>
      </c>
      <c r="J9459">
        <v>4</v>
      </c>
      <c r="K9459">
        <v>0</v>
      </c>
      <c r="L9459" t="s">
        <v>31726</v>
      </c>
    </row>
    <row r="9460" spans="1:12" x14ac:dyDescent="0.2">
      <c r="A9460" t="s">
        <v>31727</v>
      </c>
      <c r="B9460" t="s">
        <v>31728</v>
      </c>
      <c r="C9460" t="s">
        <v>31729</v>
      </c>
      <c r="D9460" t="s">
        <v>21</v>
      </c>
      <c r="E9460" t="s">
        <v>16</v>
      </c>
      <c r="F9460">
        <v>28277</v>
      </c>
      <c r="G9460">
        <v>35.038221</v>
      </c>
      <c r="H9460">
        <v>-80.7964439</v>
      </c>
      <c r="I9460">
        <v>3.5</v>
      </c>
      <c r="J9460">
        <v>3</v>
      </c>
      <c r="K9460">
        <v>1</v>
      </c>
      <c r="L9460" t="s">
        <v>31730</v>
      </c>
    </row>
    <row r="9461" spans="1:12" x14ac:dyDescent="0.2">
      <c r="A9461" t="s">
        <v>31731</v>
      </c>
      <c r="B9461" t="s">
        <v>17478</v>
      </c>
      <c r="C9461" t="s">
        <v>31732</v>
      </c>
      <c r="D9461" t="s">
        <v>21</v>
      </c>
      <c r="E9461" t="s">
        <v>16</v>
      </c>
      <c r="F9461">
        <v>28211</v>
      </c>
      <c r="G9461">
        <v>35.176411899999998</v>
      </c>
      <c r="H9461">
        <v>-80.8020906</v>
      </c>
      <c r="I9461">
        <v>4</v>
      </c>
      <c r="J9461">
        <v>4</v>
      </c>
      <c r="K9461">
        <v>1</v>
      </c>
      <c r="L9461" t="s">
        <v>31733</v>
      </c>
    </row>
    <row r="9462" spans="1:12" x14ac:dyDescent="0.2">
      <c r="A9462" t="s">
        <v>31734</v>
      </c>
      <c r="B9462" t="s">
        <v>31735</v>
      </c>
      <c r="C9462" t="s">
        <v>31736</v>
      </c>
      <c r="D9462" t="s">
        <v>21</v>
      </c>
      <c r="E9462" t="s">
        <v>16</v>
      </c>
      <c r="F9462">
        <v>28204</v>
      </c>
      <c r="G9462">
        <v>35.211718500000003</v>
      </c>
      <c r="H9462">
        <v>-80.829885599999997</v>
      </c>
      <c r="I9462">
        <v>3.5</v>
      </c>
      <c r="J9462">
        <v>3</v>
      </c>
      <c r="K9462">
        <v>1</v>
      </c>
      <c r="L9462" t="s">
        <v>31737</v>
      </c>
    </row>
    <row r="9463" spans="1:12" x14ac:dyDescent="0.2">
      <c r="A9463" t="s">
        <v>31738</v>
      </c>
      <c r="B9463" t="s">
        <v>17412</v>
      </c>
      <c r="C9463" t="s">
        <v>2160</v>
      </c>
      <c r="D9463" t="s">
        <v>295</v>
      </c>
      <c r="E9463" t="s">
        <v>16</v>
      </c>
      <c r="F9463">
        <v>28134</v>
      </c>
      <c r="G9463">
        <v>35.082049072300002</v>
      </c>
      <c r="H9463">
        <v>-80.876897200499997</v>
      </c>
      <c r="I9463">
        <v>3</v>
      </c>
      <c r="J9463">
        <v>13</v>
      </c>
      <c r="K9463">
        <v>1</v>
      </c>
      <c r="L9463" t="s">
        <v>31739</v>
      </c>
    </row>
    <row r="9464" spans="1:12" x14ac:dyDescent="0.2">
      <c r="A9464" t="s">
        <v>31740</v>
      </c>
      <c r="B9464" t="s">
        <v>31741</v>
      </c>
      <c r="C9464" t="s">
        <v>1028</v>
      </c>
      <c r="D9464" t="s">
        <v>21</v>
      </c>
      <c r="E9464" t="s">
        <v>16</v>
      </c>
      <c r="F9464">
        <v>28209</v>
      </c>
      <c r="G9464">
        <v>35.170862</v>
      </c>
      <c r="H9464">
        <v>-80.850105999999997</v>
      </c>
      <c r="I9464">
        <v>3.5</v>
      </c>
      <c r="J9464">
        <v>197</v>
      </c>
      <c r="K9464">
        <v>0</v>
      </c>
      <c r="L9464" t="s">
        <v>31742</v>
      </c>
    </row>
    <row r="9465" spans="1:12" x14ac:dyDescent="0.2">
      <c r="A9465" t="s">
        <v>31743</v>
      </c>
      <c r="B9465" t="s">
        <v>31744</v>
      </c>
      <c r="C9465" t="s">
        <v>31745</v>
      </c>
      <c r="D9465" t="s">
        <v>26</v>
      </c>
      <c r="E9465" t="s">
        <v>16</v>
      </c>
      <c r="F9465">
        <v>28078</v>
      </c>
      <c r="G9465">
        <v>35.442570000000003</v>
      </c>
      <c r="H9465">
        <v>-80.861258699999993</v>
      </c>
      <c r="I9465">
        <v>4</v>
      </c>
      <c r="J9465">
        <v>8</v>
      </c>
      <c r="K9465">
        <v>1</v>
      </c>
      <c r="L9465" t="s">
        <v>31746</v>
      </c>
    </row>
    <row r="9466" spans="1:12" x14ac:dyDescent="0.2">
      <c r="A9466" t="s">
        <v>31747</v>
      </c>
      <c r="B9466" t="s">
        <v>31748</v>
      </c>
      <c r="C9466" t="s">
        <v>31749</v>
      </c>
      <c r="D9466" t="s">
        <v>15</v>
      </c>
      <c r="E9466" t="s">
        <v>16</v>
      </c>
      <c r="F9466">
        <v>28031</v>
      </c>
      <c r="G9466">
        <v>35.461317000000001</v>
      </c>
      <c r="H9466">
        <v>-80.881859000000006</v>
      </c>
      <c r="I9466">
        <v>5</v>
      </c>
      <c r="J9466">
        <v>6</v>
      </c>
      <c r="K9466">
        <v>1</v>
      </c>
      <c r="L9466" t="s">
        <v>31750</v>
      </c>
    </row>
    <row r="9467" spans="1:12" x14ac:dyDescent="0.2">
      <c r="A9467" t="s">
        <v>31751</v>
      </c>
      <c r="B9467" t="s">
        <v>31752</v>
      </c>
      <c r="C9467" t="s">
        <v>31753</v>
      </c>
      <c r="D9467" t="s">
        <v>39</v>
      </c>
      <c r="E9467" t="s">
        <v>16</v>
      </c>
      <c r="F9467">
        <v>28027</v>
      </c>
      <c r="G9467">
        <v>35.430900999999999</v>
      </c>
      <c r="H9467">
        <v>-80.615953000000005</v>
      </c>
      <c r="I9467">
        <v>4.5</v>
      </c>
      <c r="J9467">
        <v>24</v>
      </c>
      <c r="K9467">
        <v>1</v>
      </c>
      <c r="L9467" t="s">
        <v>31754</v>
      </c>
    </row>
    <row r="9468" spans="1:12" x14ac:dyDescent="0.2">
      <c r="A9468" t="s">
        <v>31755</v>
      </c>
      <c r="B9468" t="s">
        <v>31756</v>
      </c>
      <c r="C9468" t="s">
        <v>552</v>
      </c>
      <c r="D9468" t="s">
        <v>21</v>
      </c>
      <c r="E9468" t="s">
        <v>16</v>
      </c>
      <c r="F9468">
        <v>28208</v>
      </c>
      <c r="G9468">
        <v>35.218490699999997</v>
      </c>
      <c r="H9468">
        <v>-80.945333399999996</v>
      </c>
      <c r="I9468">
        <v>2.5</v>
      </c>
      <c r="J9468">
        <v>36</v>
      </c>
      <c r="K9468">
        <v>1</v>
      </c>
      <c r="L9468" t="s">
        <v>8798</v>
      </c>
    </row>
    <row r="9469" spans="1:12" x14ac:dyDescent="0.2">
      <c r="A9469" t="s">
        <v>31757</v>
      </c>
      <c r="B9469" t="s">
        <v>31758</v>
      </c>
      <c r="C9469" t="s">
        <v>31759</v>
      </c>
      <c r="D9469" t="s">
        <v>39</v>
      </c>
      <c r="E9469" t="s">
        <v>16</v>
      </c>
      <c r="F9469">
        <v>28027</v>
      </c>
      <c r="G9469">
        <v>35.364973999999997</v>
      </c>
      <c r="H9469">
        <v>-80.708763000000005</v>
      </c>
      <c r="I9469">
        <v>4</v>
      </c>
      <c r="J9469">
        <v>140</v>
      </c>
      <c r="K9469">
        <v>1</v>
      </c>
      <c r="L9469" t="s">
        <v>23093</v>
      </c>
    </row>
    <row r="9470" spans="1:12" x14ac:dyDescent="0.2">
      <c r="A9470" t="s">
        <v>31760</v>
      </c>
      <c r="B9470" t="s">
        <v>31761</v>
      </c>
      <c r="C9470" t="s">
        <v>31762</v>
      </c>
      <c r="D9470" t="s">
        <v>21</v>
      </c>
      <c r="E9470" t="s">
        <v>16</v>
      </c>
      <c r="F9470">
        <v>28277</v>
      </c>
      <c r="G9470">
        <v>35.056181000000002</v>
      </c>
      <c r="H9470">
        <v>-80.835342999999995</v>
      </c>
      <c r="I9470">
        <v>5</v>
      </c>
      <c r="J9470">
        <v>9</v>
      </c>
      <c r="K9470">
        <v>1</v>
      </c>
      <c r="L9470" t="s">
        <v>31763</v>
      </c>
    </row>
    <row r="9471" spans="1:12" x14ac:dyDescent="0.2">
      <c r="A9471" t="s">
        <v>31764</v>
      </c>
      <c r="B9471" t="s">
        <v>31765</v>
      </c>
      <c r="C9471" t="s">
        <v>31766</v>
      </c>
      <c r="D9471" t="s">
        <v>21</v>
      </c>
      <c r="E9471" t="s">
        <v>16</v>
      </c>
      <c r="F9471">
        <v>28227</v>
      </c>
      <c r="G9471">
        <v>35.144274199999998</v>
      </c>
      <c r="H9471">
        <v>-80.733308199999996</v>
      </c>
      <c r="I9471">
        <v>5</v>
      </c>
      <c r="J9471">
        <v>4</v>
      </c>
      <c r="K9471">
        <v>1</v>
      </c>
      <c r="L9471" t="s">
        <v>31767</v>
      </c>
    </row>
    <row r="9472" spans="1:12" x14ac:dyDescent="0.2">
      <c r="A9472" t="s">
        <v>31768</v>
      </c>
      <c r="B9472" t="s">
        <v>11162</v>
      </c>
      <c r="C9472" t="s">
        <v>31769</v>
      </c>
      <c r="D9472" t="s">
        <v>21</v>
      </c>
      <c r="E9472" t="s">
        <v>16</v>
      </c>
      <c r="F9472">
        <v>28262</v>
      </c>
      <c r="G9472">
        <v>35.295995099999999</v>
      </c>
      <c r="H9472">
        <v>-80.797677100000001</v>
      </c>
      <c r="I9472">
        <v>4</v>
      </c>
      <c r="J9472">
        <v>16</v>
      </c>
      <c r="K9472">
        <v>1</v>
      </c>
      <c r="L9472" t="s">
        <v>31770</v>
      </c>
    </row>
    <row r="9473" spans="1:12" x14ac:dyDescent="0.2">
      <c r="A9473" t="s">
        <v>31771</v>
      </c>
      <c r="B9473" t="s">
        <v>31772</v>
      </c>
      <c r="C9473" t="s">
        <v>31773</v>
      </c>
      <c r="D9473" t="s">
        <v>21</v>
      </c>
      <c r="E9473" t="s">
        <v>16</v>
      </c>
      <c r="F9473">
        <v>28203</v>
      </c>
      <c r="G9473">
        <v>35.207689899999998</v>
      </c>
      <c r="H9473">
        <v>-80.861778400000006</v>
      </c>
      <c r="I9473">
        <v>2</v>
      </c>
      <c r="J9473">
        <v>9</v>
      </c>
      <c r="K9473">
        <v>1</v>
      </c>
      <c r="L9473" t="s">
        <v>31774</v>
      </c>
    </row>
    <row r="9474" spans="1:12" x14ac:dyDescent="0.2">
      <c r="A9474" t="s">
        <v>31775</v>
      </c>
      <c r="B9474" t="s">
        <v>31776</v>
      </c>
      <c r="D9474" t="s">
        <v>21</v>
      </c>
      <c r="E9474" t="s">
        <v>16</v>
      </c>
      <c r="F9474">
        <v>28217</v>
      </c>
      <c r="G9474">
        <v>35.174399899999997</v>
      </c>
      <c r="H9474">
        <v>-80.904181699999995</v>
      </c>
      <c r="I9474">
        <v>4</v>
      </c>
      <c r="J9474">
        <v>30</v>
      </c>
      <c r="K9474">
        <v>1</v>
      </c>
      <c r="L9474" t="s">
        <v>13669</v>
      </c>
    </row>
    <row r="9475" spans="1:12" x14ac:dyDescent="0.2">
      <c r="A9475" t="s">
        <v>31777</v>
      </c>
      <c r="B9475" t="s">
        <v>31778</v>
      </c>
      <c r="C9475" t="s">
        <v>31779</v>
      </c>
      <c r="D9475" t="s">
        <v>26</v>
      </c>
      <c r="E9475" t="s">
        <v>16</v>
      </c>
      <c r="F9475">
        <v>28078</v>
      </c>
      <c r="G9475">
        <v>35.383980600000001</v>
      </c>
      <c r="H9475">
        <v>-80.786123000000003</v>
      </c>
      <c r="I9475">
        <v>2.5</v>
      </c>
      <c r="J9475">
        <v>19</v>
      </c>
      <c r="K9475">
        <v>1</v>
      </c>
      <c r="L9475" t="s">
        <v>31780</v>
      </c>
    </row>
    <row r="9476" spans="1:12" x14ac:dyDescent="0.2">
      <c r="A9476" t="s">
        <v>31781</v>
      </c>
      <c r="B9476" t="s">
        <v>31782</v>
      </c>
      <c r="C9476" t="s">
        <v>3151</v>
      </c>
      <c r="D9476" t="s">
        <v>21</v>
      </c>
      <c r="E9476" t="s">
        <v>16</v>
      </c>
      <c r="F9476">
        <v>28206</v>
      </c>
      <c r="G9476">
        <v>35.253599700000002</v>
      </c>
      <c r="H9476">
        <v>-80.805357299999997</v>
      </c>
      <c r="I9476">
        <v>3.5</v>
      </c>
      <c r="J9476">
        <v>15</v>
      </c>
      <c r="K9476">
        <v>1</v>
      </c>
      <c r="L9476" t="s">
        <v>4352</v>
      </c>
    </row>
    <row r="9477" spans="1:12" x14ac:dyDescent="0.2">
      <c r="A9477" t="s">
        <v>31783</v>
      </c>
      <c r="B9477" t="s">
        <v>31784</v>
      </c>
      <c r="C9477" t="s">
        <v>11409</v>
      </c>
      <c r="D9477" t="s">
        <v>21</v>
      </c>
      <c r="E9477" t="s">
        <v>16</v>
      </c>
      <c r="F9477">
        <v>28277</v>
      </c>
      <c r="G9477">
        <v>35.056258800000002</v>
      </c>
      <c r="H9477">
        <v>-80.854082099999999</v>
      </c>
      <c r="I9477">
        <v>4</v>
      </c>
      <c r="J9477">
        <v>144</v>
      </c>
      <c r="K9477">
        <v>1</v>
      </c>
      <c r="L9477" t="s">
        <v>4209</v>
      </c>
    </row>
    <row r="9478" spans="1:12" x14ac:dyDescent="0.2">
      <c r="A9478" t="s">
        <v>31785</v>
      </c>
      <c r="B9478" t="s">
        <v>31786</v>
      </c>
      <c r="D9478" t="s">
        <v>9619</v>
      </c>
      <c r="E9478" t="s">
        <v>16</v>
      </c>
      <c r="F9478">
        <v>28277</v>
      </c>
      <c r="G9478">
        <v>35.053549599999997</v>
      </c>
      <c r="H9478">
        <v>-80.821169600000005</v>
      </c>
      <c r="I9478">
        <v>3.5</v>
      </c>
      <c r="J9478">
        <v>3</v>
      </c>
      <c r="K9478">
        <v>1</v>
      </c>
      <c r="L9478" t="s">
        <v>31787</v>
      </c>
    </row>
    <row r="9479" spans="1:12" x14ac:dyDescent="0.2">
      <c r="A9479" t="s">
        <v>31788</v>
      </c>
      <c r="B9479" t="s">
        <v>31789</v>
      </c>
      <c r="C9479" t="s">
        <v>31790</v>
      </c>
      <c r="D9479" t="s">
        <v>21</v>
      </c>
      <c r="E9479" t="s">
        <v>16</v>
      </c>
      <c r="F9479">
        <v>28226</v>
      </c>
      <c r="G9479">
        <v>35.085284100000003</v>
      </c>
      <c r="H9479">
        <v>-80.8556387</v>
      </c>
      <c r="I9479">
        <v>5</v>
      </c>
      <c r="J9479">
        <v>8</v>
      </c>
      <c r="K9479">
        <v>1</v>
      </c>
      <c r="L9479" t="s">
        <v>8707</v>
      </c>
    </row>
    <row r="9480" spans="1:12" x14ac:dyDescent="0.2">
      <c r="A9480" t="s">
        <v>31791</v>
      </c>
      <c r="B9480" t="s">
        <v>18998</v>
      </c>
      <c r="C9480" t="s">
        <v>31792</v>
      </c>
      <c r="D9480" t="s">
        <v>30</v>
      </c>
      <c r="E9480" t="s">
        <v>16</v>
      </c>
      <c r="F9480">
        <v>28054</v>
      </c>
      <c r="G9480">
        <v>35.2604004823</v>
      </c>
      <c r="H9480">
        <v>-81.153764873699998</v>
      </c>
      <c r="I9480">
        <v>4</v>
      </c>
      <c r="J9480">
        <v>6</v>
      </c>
      <c r="K9480">
        <v>1</v>
      </c>
      <c r="L9480" t="s">
        <v>31793</v>
      </c>
    </row>
    <row r="9481" spans="1:12" x14ac:dyDescent="0.2">
      <c r="A9481" t="s">
        <v>31794</v>
      </c>
      <c r="B9481" t="s">
        <v>604</v>
      </c>
      <c r="C9481" t="s">
        <v>31795</v>
      </c>
      <c r="D9481" t="s">
        <v>21</v>
      </c>
      <c r="E9481" t="s">
        <v>16</v>
      </c>
      <c r="F9481">
        <v>28217</v>
      </c>
      <c r="G9481">
        <v>35.145977999999999</v>
      </c>
      <c r="H9481">
        <v>-80.925505000000001</v>
      </c>
      <c r="I9481">
        <v>2.5</v>
      </c>
      <c r="J9481">
        <v>6</v>
      </c>
      <c r="K9481">
        <v>1</v>
      </c>
      <c r="L9481" t="s">
        <v>31796</v>
      </c>
    </row>
    <row r="9482" spans="1:12" x14ac:dyDescent="0.2">
      <c r="A9482" t="s">
        <v>31797</v>
      </c>
      <c r="B9482" t="s">
        <v>31798</v>
      </c>
      <c r="C9482" t="s">
        <v>25290</v>
      </c>
      <c r="D9482" t="s">
        <v>359</v>
      </c>
      <c r="E9482" t="s">
        <v>16</v>
      </c>
      <c r="F9482">
        <v>28036</v>
      </c>
      <c r="G9482">
        <v>35.497927199999999</v>
      </c>
      <c r="H9482">
        <v>-80.849328499999999</v>
      </c>
      <c r="I9482">
        <v>4</v>
      </c>
      <c r="J9482">
        <v>69</v>
      </c>
      <c r="K9482">
        <v>1</v>
      </c>
      <c r="L9482" t="s">
        <v>5827</v>
      </c>
    </row>
    <row r="9483" spans="1:12" x14ac:dyDescent="0.2">
      <c r="A9483" t="s">
        <v>31799</v>
      </c>
      <c r="B9483" t="s">
        <v>6911</v>
      </c>
      <c r="C9483" t="s">
        <v>31800</v>
      </c>
      <c r="D9483" t="s">
        <v>21</v>
      </c>
      <c r="E9483" t="s">
        <v>16</v>
      </c>
      <c r="F9483">
        <v>28273</v>
      </c>
      <c r="G9483">
        <v>35.128079</v>
      </c>
      <c r="H9483">
        <v>-80.938537999999994</v>
      </c>
      <c r="I9483">
        <v>4</v>
      </c>
      <c r="J9483">
        <v>8</v>
      </c>
      <c r="K9483">
        <v>0</v>
      </c>
      <c r="L9483" t="s">
        <v>2905</v>
      </c>
    </row>
    <row r="9484" spans="1:12" x14ac:dyDescent="0.2">
      <c r="A9484" t="s">
        <v>31801</v>
      </c>
      <c r="B9484" t="s">
        <v>31802</v>
      </c>
      <c r="D9484" t="s">
        <v>21</v>
      </c>
      <c r="E9484" t="s">
        <v>16</v>
      </c>
      <c r="F9484">
        <v>28273</v>
      </c>
      <c r="G9484">
        <v>35.129055700000002</v>
      </c>
      <c r="H9484">
        <v>-80.953947499999998</v>
      </c>
      <c r="I9484">
        <v>1</v>
      </c>
      <c r="J9484">
        <v>3</v>
      </c>
      <c r="K9484">
        <v>1</v>
      </c>
      <c r="L9484" t="s">
        <v>12932</v>
      </c>
    </row>
    <row r="9485" spans="1:12" x14ac:dyDescent="0.2">
      <c r="A9485" t="s">
        <v>31803</v>
      </c>
      <c r="B9485" t="s">
        <v>1930</v>
      </c>
      <c r="C9485" t="s">
        <v>31804</v>
      </c>
      <c r="D9485" t="s">
        <v>21</v>
      </c>
      <c r="E9485" t="s">
        <v>16</v>
      </c>
      <c r="F9485">
        <v>28280</v>
      </c>
      <c r="G9485">
        <v>35.226100000000002</v>
      </c>
      <c r="H9485">
        <v>-80.842816999999997</v>
      </c>
      <c r="I9485">
        <v>3</v>
      </c>
      <c r="J9485">
        <v>9</v>
      </c>
      <c r="K9485">
        <v>1</v>
      </c>
      <c r="L9485" t="s">
        <v>31805</v>
      </c>
    </row>
    <row r="9486" spans="1:12" x14ac:dyDescent="0.2">
      <c r="A9486" t="s">
        <v>31806</v>
      </c>
      <c r="B9486" t="s">
        <v>31807</v>
      </c>
      <c r="C9486" t="s">
        <v>31808</v>
      </c>
      <c r="D9486" t="s">
        <v>643</v>
      </c>
      <c r="E9486" t="s">
        <v>16</v>
      </c>
      <c r="F9486">
        <v>28110</v>
      </c>
      <c r="G9486">
        <v>35.048490999999999</v>
      </c>
      <c r="H9486">
        <v>-80.646216899999999</v>
      </c>
      <c r="I9486">
        <v>3</v>
      </c>
      <c r="J9486">
        <v>4</v>
      </c>
      <c r="K9486">
        <v>0</v>
      </c>
      <c r="L9486" t="s">
        <v>9565</v>
      </c>
    </row>
    <row r="9487" spans="1:12" x14ac:dyDescent="0.2">
      <c r="A9487" t="s">
        <v>31809</v>
      </c>
      <c r="B9487" t="s">
        <v>31810</v>
      </c>
      <c r="C9487" t="s">
        <v>31811</v>
      </c>
      <c r="D9487" t="s">
        <v>21</v>
      </c>
      <c r="E9487" t="s">
        <v>16</v>
      </c>
      <c r="F9487">
        <v>28203</v>
      </c>
      <c r="G9487">
        <v>35.202004024899999</v>
      </c>
      <c r="H9487">
        <v>-80.844515531200003</v>
      </c>
      <c r="I9487">
        <v>3</v>
      </c>
      <c r="J9487">
        <v>38</v>
      </c>
      <c r="K9487">
        <v>0</v>
      </c>
      <c r="L9487" t="s">
        <v>31812</v>
      </c>
    </row>
    <row r="9488" spans="1:12" x14ac:dyDescent="0.2">
      <c r="A9488" t="s">
        <v>31813</v>
      </c>
      <c r="B9488" t="s">
        <v>6462</v>
      </c>
      <c r="C9488" t="s">
        <v>31814</v>
      </c>
      <c r="D9488" t="s">
        <v>21</v>
      </c>
      <c r="E9488" t="s">
        <v>16</v>
      </c>
      <c r="F9488">
        <v>28210</v>
      </c>
      <c r="G9488">
        <v>35.174875</v>
      </c>
      <c r="H9488">
        <v>-80.875545399999993</v>
      </c>
      <c r="I9488">
        <v>3</v>
      </c>
      <c r="J9488">
        <v>30</v>
      </c>
      <c r="K9488">
        <v>1</v>
      </c>
      <c r="L9488" t="s">
        <v>31815</v>
      </c>
    </row>
    <row r="9489" spans="1:12" x14ac:dyDescent="0.2">
      <c r="A9489" t="s">
        <v>31816</v>
      </c>
      <c r="B9489" t="s">
        <v>1810</v>
      </c>
      <c r="C9489" t="s">
        <v>14790</v>
      </c>
      <c r="D9489" t="s">
        <v>21</v>
      </c>
      <c r="E9489" t="s">
        <v>16</v>
      </c>
      <c r="F9489">
        <v>28209</v>
      </c>
      <c r="G9489">
        <v>35.170641000000003</v>
      </c>
      <c r="H9489">
        <v>-80.846580000000003</v>
      </c>
      <c r="I9489">
        <v>4</v>
      </c>
      <c r="J9489">
        <v>16</v>
      </c>
      <c r="K9489">
        <v>0</v>
      </c>
      <c r="L9489" t="s">
        <v>1453</v>
      </c>
    </row>
    <row r="9490" spans="1:12" x14ac:dyDescent="0.2">
      <c r="A9490" t="s">
        <v>31817</v>
      </c>
      <c r="B9490" t="s">
        <v>31818</v>
      </c>
      <c r="C9490" t="s">
        <v>31819</v>
      </c>
      <c r="D9490" t="s">
        <v>21</v>
      </c>
      <c r="E9490" t="s">
        <v>16</v>
      </c>
      <c r="F9490">
        <v>28211</v>
      </c>
      <c r="G9490">
        <v>35.156800500000003</v>
      </c>
      <c r="H9490">
        <v>-80.824157</v>
      </c>
      <c r="I9490">
        <v>3</v>
      </c>
      <c r="J9490">
        <v>5</v>
      </c>
      <c r="K9490">
        <v>0</v>
      </c>
      <c r="L9490" t="s">
        <v>31820</v>
      </c>
    </row>
    <row r="9491" spans="1:12" x14ac:dyDescent="0.2">
      <c r="A9491" t="s">
        <v>31821</v>
      </c>
      <c r="B9491" t="s">
        <v>31822</v>
      </c>
      <c r="C9491" t="s">
        <v>31823</v>
      </c>
      <c r="D9491" t="s">
        <v>167</v>
      </c>
      <c r="E9491" t="s">
        <v>16</v>
      </c>
      <c r="F9491">
        <v>28075</v>
      </c>
      <c r="G9491">
        <v>35.3226303</v>
      </c>
      <c r="H9491">
        <v>-80.660761500000007</v>
      </c>
      <c r="I9491">
        <v>4.5</v>
      </c>
      <c r="J9491">
        <v>6</v>
      </c>
      <c r="K9491">
        <v>1</v>
      </c>
      <c r="L9491" t="s">
        <v>713</v>
      </c>
    </row>
    <row r="9492" spans="1:12" x14ac:dyDescent="0.2">
      <c r="A9492" t="s">
        <v>31824</v>
      </c>
      <c r="B9492" t="s">
        <v>2257</v>
      </c>
      <c r="C9492" t="s">
        <v>31825</v>
      </c>
      <c r="D9492" t="s">
        <v>30</v>
      </c>
      <c r="E9492" t="s">
        <v>16</v>
      </c>
      <c r="F9492">
        <v>28054</v>
      </c>
      <c r="G9492">
        <v>35.261930499999998</v>
      </c>
      <c r="H9492">
        <v>-81.142250799999999</v>
      </c>
      <c r="I9492">
        <v>4</v>
      </c>
      <c r="J9492">
        <v>16</v>
      </c>
      <c r="K9492">
        <v>1</v>
      </c>
      <c r="L9492" t="s">
        <v>31826</v>
      </c>
    </row>
    <row r="9493" spans="1:12" x14ac:dyDescent="0.2">
      <c r="A9493" t="s">
        <v>31827</v>
      </c>
      <c r="B9493" t="s">
        <v>1190</v>
      </c>
      <c r="C9493" t="s">
        <v>1831</v>
      </c>
      <c r="D9493" t="s">
        <v>21</v>
      </c>
      <c r="E9493" t="s">
        <v>16</v>
      </c>
      <c r="F9493">
        <v>28204</v>
      </c>
      <c r="G9493">
        <v>35.209505999999998</v>
      </c>
      <c r="H9493">
        <v>-80.835700000000003</v>
      </c>
      <c r="I9493">
        <v>4</v>
      </c>
      <c r="J9493">
        <v>5</v>
      </c>
      <c r="K9493">
        <v>1</v>
      </c>
      <c r="L9493" t="s">
        <v>188</v>
      </c>
    </row>
    <row r="9494" spans="1:12" x14ac:dyDescent="0.2">
      <c r="A9494" t="s">
        <v>31828</v>
      </c>
      <c r="B9494" t="s">
        <v>31829</v>
      </c>
      <c r="C9494" t="s">
        <v>6315</v>
      </c>
      <c r="D9494" t="s">
        <v>21</v>
      </c>
      <c r="E9494" t="s">
        <v>16</v>
      </c>
      <c r="F9494">
        <v>28266</v>
      </c>
      <c r="G9494">
        <v>35.187122008800003</v>
      </c>
      <c r="H9494">
        <v>-80.910173994900006</v>
      </c>
      <c r="I9494">
        <v>4</v>
      </c>
      <c r="J9494">
        <v>145</v>
      </c>
      <c r="K9494">
        <v>1</v>
      </c>
      <c r="L9494" t="s">
        <v>31830</v>
      </c>
    </row>
    <row r="9495" spans="1:12" x14ac:dyDescent="0.2">
      <c r="A9495" t="s">
        <v>31831</v>
      </c>
      <c r="B9495" t="s">
        <v>31832</v>
      </c>
      <c r="C9495" t="s">
        <v>18485</v>
      </c>
      <c r="D9495" t="s">
        <v>21</v>
      </c>
      <c r="E9495" t="s">
        <v>16</v>
      </c>
      <c r="F9495">
        <v>28277</v>
      </c>
      <c r="G9495">
        <v>35.053775787399999</v>
      </c>
      <c r="H9495">
        <v>-80.846786499000004</v>
      </c>
      <c r="I9495">
        <v>3.5</v>
      </c>
      <c r="J9495">
        <v>28</v>
      </c>
      <c r="K9495">
        <v>1</v>
      </c>
      <c r="L9495" t="s">
        <v>27770</v>
      </c>
    </row>
    <row r="9496" spans="1:12" x14ac:dyDescent="0.2">
      <c r="A9496" t="s">
        <v>31833</v>
      </c>
      <c r="B9496" t="s">
        <v>31834</v>
      </c>
      <c r="C9496" t="s">
        <v>31835</v>
      </c>
      <c r="D9496" t="s">
        <v>21</v>
      </c>
      <c r="E9496" t="s">
        <v>16</v>
      </c>
      <c r="F9496">
        <v>28214</v>
      </c>
      <c r="G9496">
        <v>35.281154399999998</v>
      </c>
      <c r="H9496">
        <v>-80.926411700000003</v>
      </c>
      <c r="I9496">
        <v>5</v>
      </c>
      <c r="J9496">
        <v>9</v>
      </c>
      <c r="K9496">
        <v>1</v>
      </c>
      <c r="L9496" t="s">
        <v>31836</v>
      </c>
    </row>
    <row r="9497" spans="1:12" x14ac:dyDescent="0.2">
      <c r="A9497" t="s">
        <v>31837</v>
      </c>
      <c r="B9497" t="s">
        <v>31838</v>
      </c>
      <c r="C9497" t="s">
        <v>31839</v>
      </c>
      <c r="D9497" t="s">
        <v>359</v>
      </c>
      <c r="E9497" t="s">
        <v>16</v>
      </c>
      <c r="F9497">
        <v>28036</v>
      </c>
      <c r="G9497">
        <v>35.505830199999998</v>
      </c>
      <c r="H9497">
        <v>-80.868177099999997</v>
      </c>
      <c r="I9497">
        <v>4.5</v>
      </c>
      <c r="J9497">
        <v>11</v>
      </c>
      <c r="K9497">
        <v>1</v>
      </c>
      <c r="L9497" t="s">
        <v>31840</v>
      </c>
    </row>
    <row r="9498" spans="1:12" x14ac:dyDescent="0.2">
      <c r="A9498" t="s">
        <v>31841</v>
      </c>
      <c r="B9498" t="s">
        <v>31842</v>
      </c>
      <c r="C9498" t="s">
        <v>31843</v>
      </c>
      <c r="D9498" t="s">
        <v>21</v>
      </c>
      <c r="E9498" t="s">
        <v>16</v>
      </c>
      <c r="F9498">
        <v>28217</v>
      </c>
      <c r="G9498">
        <v>35.168938400000002</v>
      </c>
      <c r="H9498">
        <v>-80.8802381</v>
      </c>
      <c r="I9498">
        <v>2</v>
      </c>
      <c r="J9498">
        <v>4</v>
      </c>
      <c r="K9498">
        <v>0</v>
      </c>
      <c r="L9498" t="s">
        <v>749</v>
      </c>
    </row>
    <row r="9499" spans="1:12" x14ac:dyDescent="0.2">
      <c r="A9499" t="s">
        <v>31844</v>
      </c>
      <c r="B9499" t="s">
        <v>31845</v>
      </c>
      <c r="C9499" t="s">
        <v>31846</v>
      </c>
      <c r="D9499" t="s">
        <v>4949</v>
      </c>
      <c r="E9499" t="s">
        <v>16</v>
      </c>
      <c r="F9499">
        <v>28098</v>
      </c>
      <c r="G9499">
        <v>35.2690451</v>
      </c>
      <c r="H9499">
        <v>-81.099902400000005</v>
      </c>
      <c r="I9499">
        <v>2.5</v>
      </c>
      <c r="J9499">
        <v>3</v>
      </c>
      <c r="K9499">
        <v>1</v>
      </c>
      <c r="L9499" t="s">
        <v>30897</v>
      </c>
    </row>
    <row r="9500" spans="1:12" x14ac:dyDescent="0.2">
      <c r="A9500" t="s">
        <v>31847</v>
      </c>
      <c r="B9500" t="s">
        <v>31848</v>
      </c>
      <c r="C9500" t="s">
        <v>9162</v>
      </c>
      <c r="D9500" t="s">
        <v>21</v>
      </c>
      <c r="E9500" t="s">
        <v>16</v>
      </c>
      <c r="F9500">
        <v>28206</v>
      </c>
      <c r="G9500">
        <v>35.239117999999998</v>
      </c>
      <c r="H9500">
        <v>-80.8460599</v>
      </c>
      <c r="I9500">
        <v>5</v>
      </c>
      <c r="J9500">
        <v>3</v>
      </c>
      <c r="K9500">
        <v>1</v>
      </c>
      <c r="L9500" t="s">
        <v>31849</v>
      </c>
    </row>
    <row r="9501" spans="1:12" x14ac:dyDescent="0.2">
      <c r="A9501" t="s">
        <v>31850</v>
      </c>
      <c r="B9501" t="s">
        <v>446</v>
      </c>
      <c r="C9501" t="s">
        <v>5368</v>
      </c>
      <c r="D9501" t="s">
        <v>21</v>
      </c>
      <c r="E9501" t="s">
        <v>16</v>
      </c>
      <c r="F9501">
        <v>28208</v>
      </c>
      <c r="G9501">
        <v>35.220405790000001</v>
      </c>
      <c r="H9501">
        <v>-80.944659610000002</v>
      </c>
      <c r="I9501">
        <v>3.5</v>
      </c>
      <c r="J9501">
        <v>5</v>
      </c>
      <c r="K9501">
        <v>1</v>
      </c>
      <c r="L9501" t="s">
        <v>1997</v>
      </c>
    </row>
    <row r="9502" spans="1:12" x14ac:dyDescent="0.2">
      <c r="A9502" t="s">
        <v>31851</v>
      </c>
      <c r="B9502" t="s">
        <v>6462</v>
      </c>
      <c r="C9502" t="s">
        <v>31852</v>
      </c>
      <c r="D9502" t="s">
        <v>21</v>
      </c>
      <c r="E9502" t="s">
        <v>16</v>
      </c>
      <c r="F9502">
        <v>28208</v>
      </c>
      <c r="G9502">
        <v>35.239914499500003</v>
      </c>
      <c r="H9502">
        <v>-80.920138592599997</v>
      </c>
      <c r="I9502">
        <v>3.5</v>
      </c>
      <c r="J9502">
        <v>46</v>
      </c>
      <c r="K9502">
        <v>1</v>
      </c>
      <c r="L9502" t="s">
        <v>31853</v>
      </c>
    </row>
    <row r="9503" spans="1:12" x14ac:dyDescent="0.2">
      <c r="A9503" t="s">
        <v>31854</v>
      </c>
      <c r="B9503" t="s">
        <v>31855</v>
      </c>
      <c r="C9503" t="s">
        <v>31856</v>
      </c>
      <c r="D9503" t="s">
        <v>21</v>
      </c>
      <c r="E9503" t="s">
        <v>16</v>
      </c>
      <c r="F9503">
        <v>28202</v>
      </c>
      <c r="G9503">
        <v>35.224055179300002</v>
      </c>
      <c r="H9503">
        <v>-80.845587750799993</v>
      </c>
      <c r="I9503">
        <v>3</v>
      </c>
      <c r="J9503">
        <v>280</v>
      </c>
      <c r="K9503">
        <v>1</v>
      </c>
      <c r="L9503" t="s">
        <v>31857</v>
      </c>
    </row>
    <row r="9504" spans="1:12" x14ac:dyDescent="0.2">
      <c r="A9504" t="s">
        <v>31858</v>
      </c>
      <c r="B9504" t="s">
        <v>31534</v>
      </c>
      <c r="C9504" t="s">
        <v>8366</v>
      </c>
      <c r="D9504" t="s">
        <v>39</v>
      </c>
      <c r="E9504" t="s">
        <v>16</v>
      </c>
      <c r="F9504">
        <v>28027</v>
      </c>
      <c r="G9504">
        <v>35.418551862400001</v>
      </c>
      <c r="H9504">
        <v>-80.745213891600002</v>
      </c>
      <c r="I9504">
        <v>3.5</v>
      </c>
      <c r="J9504">
        <v>12</v>
      </c>
      <c r="K9504">
        <v>1</v>
      </c>
      <c r="L9504" t="s">
        <v>27548</v>
      </c>
    </row>
    <row r="9505" spans="1:12" x14ac:dyDescent="0.2">
      <c r="A9505" t="s">
        <v>31859</v>
      </c>
      <c r="B9505" t="s">
        <v>31860</v>
      </c>
      <c r="C9505" t="s">
        <v>31861</v>
      </c>
      <c r="D9505" t="s">
        <v>21</v>
      </c>
      <c r="E9505" t="s">
        <v>16</v>
      </c>
      <c r="F9505">
        <v>28277</v>
      </c>
      <c r="G9505">
        <v>35.032975</v>
      </c>
      <c r="H9505">
        <v>-80.8080614</v>
      </c>
      <c r="I9505">
        <v>4.5</v>
      </c>
      <c r="J9505">
        <v>10</v>
      </c>
      <c r="K9505">
        <v>1</v>
      </c>
      <c r="L9505" t="s">
        <v>31862</v>
      </c>
    </row>
    <row r="9506" spans="1:12" x14ac:dyDescent="0.2">
      <c r="A9506" t="s">
        <v>31863</v>
      </c>
      <c r="B9506" t="s">
        <v>31864</v>
      </c>
      <c r="C9506" t="s">
        <v>15287</v>
      </c>
      <c r="D9506" t="s">
        <v>295</v>
      </c>
      <c r="E9506" t="s">
        <v>16</v>
      </c>
      <c r="F9506">
        <v>28134</v>
      </c>
      <c r="G9506">
        <v>35.089326999999997</v>
      </c>
      <c r="H9506">
        <v>-80.885741899999999</v>
      </c>
      <c r="I9506">
        <v>2.5</v>
      </c>
      <c r="J9506">
        <v>3</v>
      </c>
      <c r="K9506">
        <v>1</v>
      </c>
      <c r="L9506" t="s">
        <v>31865</v>
      </c>
    </row>
    <row r="9507" spans="1:12" x14ac:dyDescent="0.2">
      <c r="A9507" t="s">
        <v>31866</v>
      </c>
      <c r="B9507" t="s">
        <v>498</v>
      </c>
      <c r="C9507" t="s">
        <v>31867</v>
      </c>
      <c r="D9507" t="s">
        <v>21</v>
      </c>
      <c r="E9507" t="s">
        <v>16</v>
      </c>
      <c r="F9507">
        <v>28277</v>
      </c>
      <c r="G9507">
        <v>35.059911</v>
      </c>
      <c r="H9507">
        <v>-80.816675000000004</v>
      </c>
      <c r="I9507">
        <v>3.5</v>
      </c>
      <c r="J9507">
        <v>37</v>
      </c>
      <c r="K9507">
        <v>1</v>
      </c>
      <c r="L9507" t="s">
        <v>31868</v>
      </c>
    </row>
    <row r="9508" spans="1:12" x14ac:dyDescent="0.2">
      <c r="A9508" t="s">
        <v>31869</v>
      </c>
      <c r="B9508" t="s">
        <v>10549</v>
      </c>
      <c r="C9508" t="s">
        <v>31870</v>
      </c>
      <c r="D9508" t="s">
        <v>21</v>
      </c>
      <c r="E9508" t="s">
        <v>16</v>
      </c>
      <c r="F9508">
        <v>28215</v>
      </c>
      <c r="G9508">
        <v>35.282820999999998</v>
      </c>
      <c r="H9508">
        <v>-80.669150999999999</v>
      </c>
      <c r="I9508">
        <v>2</v>
      </c>
      <c r="J9508">
        <v>11</v>
      </c>
      <c r="K9508">
        <v>1</v>
      </c>
      <c r="L9508" t="s">
        <v>709</v>
      </c>
    </row>
    <row r="9509" spans="1:12" x14ac:dyDescent="0.2">
      <c r="A9509" t="s">
        <v>31871</v>
      </c>
      <c r="B9509" t="s">
        <v>31872</v>
      </c>
      <c r="D9509" t="s">
        <v>21</v>
      </c>
      <c r="E9509" t="s">
        <v>16</v>
      </c>
      <c r="F9509">
        <v>28209</v>
      </c>
      <c r="G9509">
        <v>35.1811188</v>
      </c>
      <c r="H9509">
        <v>-80.848849799999996</v>
      </c>
      <c r="I9509">
        <v>5</v>
      </c>
      <c r="J9509">
        <v>3</v>
      </c>
      <c r="K9509">
        <v>1</v>
      </c>
      <c r="L9509" t="s">
        <v>979</v>
      </c>
    </row>
    <row r="9510" spans="1:12" x14ac:dyDescent="0.2">
      <c r="A9510" t="s">
        <v>31873</v>
      </c>
      <c r="B9510" t="s">
        <v>31874</v>
      </c>
      <c r="C9510" t="s">
        <v>31875</v>
      </c>
      <c r="D9510" t="s">
        <v>21</v>
      </c>
      <c r="E9510" t="s">
        <v>16</v>
      </c>
      <c r="F9510">
        <v>28204</v>
      </c>
      <c r="G9510">
        <v>35.212303800000001</v>
      </c>
      <c r="H9510">
        <v>-80.819395999999998</v>
      </c>
      <c r="I9510">
        <v>4.5</v>
      </c>
      <c r="J9510">
        <v>5</v>
      </c>
      <c r="K9510">
        <v>1</v>
      </c>
      <c r="L9510" t="s">
        <v>23912</v>
      </c>
    </row>
    <row r="9511" spans="1:12" x14ac:dyDescent="0.2">
      <c r="A9511" t="s">
        <v>31876</v>
      </c>
      <c r="B9511" t="s">
        <v>446</v>
      </c>
      <c r="C9511" t="s">
        <v>19568</v>
      </c>
      <c r="D9511" t="s">
        <v>21</v>
      </c>
      <c r="E9511" t="s">
        <v>16</v>
      </c>
      <c r="F9511">
        <v>28262</v>
      </c>
      <c r="G9511">
        <v>35.312413999999997</v>
      </c>
      <c r="H9511">
        <v>-80.772741999999994</v>
      </c>
      <c r="I9511">
        <v>4.5</v>
      </c>
      <c r="J9511">
        <v>6</v>
      </c>
      <c r="K9511">
        <v>1</v>
      </c>
      <c r="L9511" t="s">
        <v>1997</v>
      </c>
    </row>
    <row r="9512" spans="1:12" x14ac:dyDescent="0.2">
      <c r="A9512" t="s">
        <v>31877</v>
      </c>
      <c r="B9512" t="s">
        <v>31878</v>
      </c>
      <c r="C9512" t="s">
        <v>31879</v>
      </c>
      <c r="D9512" t="s">
        <v>167</v>
      </c>
      <c r="E9512" t="s">
        <v>16</v>
      </c>
      <c r="F9512">
        <v>28075</v>
      </c>
      <c r="G9512">
        <v>35.322240000000001</v>
      </c>
      <c r="H9512">
        <v>-80.653711999999999</v>
      </c>
      <c r="I9512">
        <v>5</v>
      </c>
      <c r="J9512">
        <v>3</v>
      </c>
      <c r="K9512">
        <v>1</v>
      </c>
      <c r="L9512" t="s">
        <v>31880</v>
      </c>
    </row>
    <row r="9513" spans="1:12" x14ac:dyDescent="0.2">
      <c r="A9513" t="s">
        <v>31881</v>
      </c>
      <c r="B9513" t="s">
        <v>31882</v>
      </c>
      <c r="C9513" t="s">
        <v>31883</v>
      </c>
      <c r="D9513" t="s">
        <v>239</v>
      </c>
      <c r="E9513" t="s">
        <v>16</v>
      </c>
      <c r="F9513">
        <v>28173</v>
      </c>
      <c r="G9513">
        <v>34.926420800000002</v>
      </c>
      <c r="H9513">
        <v>-80.743765699999997</v>
      </c>
      <c r="I9513">
        <v>3</v>
      </c>
      <c r="J9513">
        <v>5</v>
      </c>
      <c r="K9513">
        <v>1</v>
      </c>
      <c r="L9513" t="s">
        <v>31884</v>
      </c>
    </row>
    <row r="9514" spans="1:12" x14ac:dyDescent="0.2">
      <c r="A9514" t="s">
        <v>31885</v>
      </c>
      <c r="B9514" t="s">
        <v>31886</v>
      </c>
      <c r="C9514" t="s">
        <v>31887</v>
      </c>
      <c r="D9514" t="s">
        <v>21</v>
      </c>
      <c r="E9514" t="s">
        <v>16</v>
      </c>
      <c r="F9514">
        <v>28213</v>
      </c>
      <c r="G9514">
        <v>35.2582916</v>
      </c>
      <c r="H9514">
        <v>-80.794642400000001</v>
      </c>
      <c r="I9514">
        <v>4</v>
      </c>
      <c r="J9514">
        <v>6</v>
      </c>
      <c r="K9514">
        <v>0</v>
      </c>
      <c r="L9514" t="s">
        <v>31888</v>
      </c>
    </row>
    <row r="9515" spans="1:12" x14ac:dyDescent="0.2">
      <c r="A9515" t="s">
        <v>31889</v>
      </c>
      <c r="B9515" t="s">
        <v>31890</v>
      </c>
      <c r="C9515" t="s">
        <v>31891</v>
      </c>
      <c r="D9515" t="s">
        <v>135</v>
      </c>
      <c r="E9515" t="s">
        <v>16</v>
      </c>
      <c r="F9515">
        <v>28104</v>
      </c>
      <c r="G9515">
        <v>35.092255999999999</v>
      </c>
      <c r="H9515">
        <v>-80.689515</v>
      </c>
      <c r="I9515">
        <v>5</v>
      </c>
      <c r="J9515">
        <v>7</v>
      </c>
      <c r="K9515">
        <v>1</v>
      </c>
      <c r="L9515" t="s">
        <v>6288</v>
      </c>
    </row>
    <row r="9516" spans="1:12" x14ac:dyDescent="0.2">
      <c r="A9516" t="e">
        <f>-GdhJT4mmu7_QYm6DRA_YQ</f>
        <v>#NAME?</v>
      </c>
      <c r="B9516" t="s">
        <v>31892</v>
      </c>
      <c r="C9516" t="s">
        <v>31893</v>
      </c>
      <c r="D9516" t="s">
        <v>26</v>
      </c>
      <c r="E9516" t="s">
        <v>16</v>
      </c>
      <c r="F9516">
        <v>28078</v>
      </c>
      <c r="G9516">
        <v>35.445154223800003</v>
      </c>
      <c r="H9516">
        <v>-80.880655803799996</v>
      </c>
      <c r="I9516">
        <v>3.5</v>
      </c>
      <c r="J9516">
        <v>7</v>
      </c>
      <c r="K9516">
        <v>1</v>
      </c>
      <c r="L9516" t="s">
        <v>31894</v>
      </c>
    </row>
    <row r="9517" spans="1:12" x14ac:dyDescent="0.2">
      <c r="A9517" t="s">
        <v>31895</v>
      </c>
      <c r="B9517" t="s">
        <v>8273</v>
      </c>
      <c r="C9517" t="s">
        <v>24708</v>
      </c>
      <c r="D9517" t="s">
        <v>21</v>
      </c>
      <c r="E9517" t="s">
        <v>16</v>
      </c>
      <c r="F9517">
        <v>28277</v>
      </c>
      <c r="G9517">
        <v>35.053244499999998</v>
      </c>
      <c r="H9517">
        <v>-80.850964300000001</v>
      </c>
      <c r="I9517">
        <v>2.5</v>
      </c>
      <c r="J9517">
        <v>75</v>
      </c>
      <c r="K9517">
        <v>1</v>
      </c>
      <c r="L9517" t="s">
        <v>31896</v>
      </c>
    </row>
    <row r="9518" spans="1:12" x14ac:dyDescent="0.2">
      <c r="A9518" t="s">
        <v>31897</v>
      </c>
      <c r="B9518" t="s">
        <v>22274</v>
      </c>
      <c r="C9518" t="s">
        <v>22275</v>
      </c>
      <c r="D9518" t="s">
        <v>21</v>
      </c>
      <c r="E9518" t="s">
        <v>16</v>
      </c>
      <c r="F9518">
        <v>28203</v>
      </c>
      <c r="G9518">
        <v>35.216822100000002</v>
      </c>
      <c r="H9518">
        <v>-80.852151399999997</v>
      </c>
      <c r="I9518">
        <v>3</v>
      </c>
      <c r="J9518">
        <v>167</v>
      </c>
      <c r="K9518">
        <v>1</v>
      </c>
      <c r="L9518" t="s">
        <v>31898</v>
      </c>
    </row>
    <row r="9519" spans="1:12" x14ac:dyDescent="0.2">
      <c r="A9519" t="s">
        <v>31899</v>
      </c>
      <c r="B9519" t="s">
        <v>438</v>
      </c>
      <c r="C9519" t="s">
        <v>31900</v>
      </c>
      <c r="D9519" t="s">
        <v>21</v>
      </c>
      <c r="E9519" t="s">
        <v>16</v>
      </c>
      <c r="F9519">
        <v>28204</v>
      </c>
      <c r="G9519">
        <v>35.212387900000003</v>
      </c>
      <c r="H9519">
        <v>-80.817146500000007</v>
      </c>
      <c r="I9519">
        <v>3</v>
      </c>
      <c r="J9519">
        <v>28</v>
      </c>
      <c r="K9519">
        <v>1</v>
      </c>
      <c r="L9519" t="s">
        <v>14843</v>
      </c>
    </row>
    <row r="9520" spans="1:12" x14ac:dyDescent="0.2">
      <c r="A9520" t="s">
        <v>31901</v>
      </c>
      <c r="B9520" t="s">
        <v>31902</v>
      </c>
      <c r="C9520" t="s">
        <v>31903</v>
      </c>
      <c r="D9520" t="s">
        <v>135</v>
      </c>
      <c r="E9520" t="s">
        <v>16</v>
      </c>
      <c r="F9520">
        <v>28105</v>
      </c>
      <c r="G9520">
        <v>35.122832099999997</v>
      </c>
      <c r="H9520">
        <v>-80.708750499999994</v>
      </c>
      <c r="I9520">
        <v>5</v>
      </c>
      <c r="J9520">
        <v>3</v>
      </c>
      <c r="K9520">
        <v>1</v>
      </c>
      <c r="L9520" t="s">
        <v>16808</v>
      </c>
    </row>
    <row r="9521" spans="1:12" x14ac:dyDescent="0.2">
      <c r="A9521" t="s">
        <v>31904</v>
      </c>
      <c r="B9521" t="s">
        <v>31905</v>
      </c>
      <c r="C9521" t="s">
        <v>31906</v>
      </c>
      <c r="D9521" t="s">
        <v>21</v>
      </c>
      <c r="E9521" t="s">
        <v>16</v>
      </c>
      <c r="F9521">
        <v>28226</v>
      </c>
      <c r="G9521">
        <v>35.087919800000002</v>
      </c>
      <c r="H9521">
        <v>-80.835270015299997</v>
      </c>
      <c r="I9521">
        <v>4</v>
      </c>
      <c r="J9521">
        <v>15</v>
      </c>
      <c r="K9521">
        <v>1</v>
      </c>
      <c r="L9521" t="s">
        <v>3082</v>
      </c>
    </row>
    <row r="9522" spans="1:12" x14ac:dyDescent="0.2">
      <c r="A9522" t="s">
        <v>31907</v>
      </c>
      <c r="B9522" t="s">
        <v>31908</v>
      </c>
      <c r="C9522" t="s">
        <v>31909</v>
      </c>
      <c r="D9522" t="s">
        <v>21</v>
      </c>
      <c r="E9522" t="s">
        <v>16</v>
      </c>
      <c r="F9522">
        <v>28277</v>
      </c>
      <c r="G9522">
        <v>35.055227700000003</v>
      </c>
      <c r="H9522">
        <v>-80.770341099999996</v>
      </c>
      <c r="I9522">
        <v>3</v>
      </c>
      <c r="J9522">
        <v>13</v>
      </c>
      <c r="K9522">
        <v>1</v>
      </c>
      <c r="L9522" t="s">
        <v>31910</v>
      </c>
    </row>
    <row r="9523" spans="1:12" x14ac:dyDescent="0.2">
      <c r="A9523" t="s">
        <v>31911</v>
      </c>
      <c r="B9523" t="s">
        <v>30866</v>
      </c>
      <c r="C9523" t="s">
        <v>31912</v>
      </c>
      <c r="D9523" t="s">
        <v>30</v>
      </c>
      <c r="E9523" t="s">
        <v>16</v>
      </c>
      <c r="F9523">
        <v>28052</v>
      </c>
      <c r="G9523">
        <v>35.285803399999999</v>
      </c>
      <c r="H9523">
        <v>-81.189519599999997</v>
      </c>
      <c r="I9523">
        <v>2</v>
      </c>
      <c r="J9523">
        <v>8</v>
      </c>
      <c r="K9523">
        <v>1</v>
      </c>
      <c r="L9523" t="s">
        <v>3422</v>
      </c>
    </row>
    <row r="9524" spans="1:12" x14ac:dyDescent="0.2">
      <c r="A9524" t="s">
        <v>31913</v>
      </c>
      <c r="B9524" t="s">
        <v>31914</v>
      </c>
      <c r="C9524" t="s">
        <v>31915</v>
      </c>
      <c r="D9524" t="s">
        <v>21</v>
      </c>
      <c r="E9524" t="s">
        <v>16</v>
      </c>
      <c r="F9524">
        <v>28203</v>
      </c>
      <c r="G9524">
        <v>35.205976850399999</v>
      </c>
      <c r="H9524">
        <v>-80.865691999999996</v>
      </c>
      <c r="I9524">
        <v>4</v>
      </c>
      <c r="J9524">
        <v>118</v>
      </c>
      <c r="K9524">
        <v>1</v>
      </c>
      <c r="L9524" t="s">
        <v>31916</v>
      </c>
    </row>
    <row r="9525" spans="1:12" x14ac:dyDescent="0.2">
      <c r="A9525" t="s">
        <v>31917</v>
      </c>
      <c r="B9525" t="s">
        <v>31918</v>
      </c>
      <c r="C9525" t="s">
        <v>31919</v>
      </c>
      <c r="D9525" t="s">
        <v>21</v>
      </c>
      <c r="E9525" t="s">
        <v>16</v>
      </c>
      <c r="F9525">
        <v>28273</v>
      </c>
      <c r="G9525">
        <v>35.146566100000001</v>
      </c>
      <c r="H9525">
        <v>-80.926847100000003</v>
      </c>
      <c r="I9525">
        <v>4.5</v>
      </c>
      <c r="J9525">
        <v>17</v>
      </c>
      <c r="K9525">
        <v>1</v>
      </c>
      <c r="L9525" t="s">
        <v>63</v>
      </c>
    </row>
    <row r="9526" spans="1:12" x14ac:dyDescent="0.2">
      <c r="A9526" t="s">
        <v>31920</v>
      </c>
      <c r="B9526" t="s">
        <v>3106</v>
      </c>
      <c r="C9526" t="s">
        <v>31921</v>
      </c>
      <c r="D9526" t="s">
        <v>135</v>
      </c>
      <c r="E9526" t="s">
        <v>16</v>
      </c>
      <c r="F9526">
        <v>28105</v>
      </c>
      <c r="G9526">
        <v>35.099610699999999</v>
      </c>
      <c r="H9526">
        <v>-80.675606999999999</v>
      </c>
      <c r="I9526">
        <v>4</v>
      </c>
      <c r="J9526">
        <v>6</v>
      </c>
      <c r="K9526">
        <v>1</v>
      </c>
      <c r="L9526" t="s">
        <v>6557</v>
      </c>
    </row>
    <row r="9527" spans="1:12" x14ac:dyDescent="0.2">
      <c r="A9527" t="s">
        <v>31922</v>
      </c>
      <c r="B9527" t="s">
        <v>31923</v>
      </c>
      <c r="C9527" t="s">
        <v>31924</v>
      </c>
      <c r="D9527" t="s">
        <v>21</v>
      </c>
      <c r="E9527" t="s">
        <v>16</v>
      </c>
      <c r="F9527">
        <v>28210</v>
      </c>
      <c r="G9527">
        <v>35.117196454599998</v>
      </c>
      <c r="H9527">
        <v>-80.857392697999998</v>
      </c>
      <c r="I9527">
        <v>4.5</v>
      </c>
      <c r="J9527">
        <v>75</v>
      </c>
      <c r="K9527">
        <v>1</v>
      </c>
      <c r="L9527" t="s">
        <v>31925</v>
      </c>
    </row>
    <row r="9528" spans="1:12" x14ac:dyDescent="0.2">
      <c r="A9528" t="s">
        <v>31926</v>
      </c>
      <c r="B9528" t="s">
        <v>31927</v>
      </c>
      <c r="C9528" t="s">
        <v>31928</v>
      </c>
      <c r="D9528" t="s">
        <v>26</v>
      </c>
      <c r="E9528" t="s">
        <v>16</v>
      </c>
      <c r="F9528">
        <v>28078</v>
      </c>
      <c r="G9528">
        <v>35.442398699999998</v>
      </c>
      <c r="H9528">
        <v>-80.762947600000004</v>
      </c>
      <c r="I9528">
        <v>5</v>
      </c>
      <c r="J9528">
        <v>3</v>
      </c>
      <c r="K9528">
        <v>1</v>
      </c>
      <c r="L9528" t="s">
        <v>3401</v>
      </c>
    </row>
    <row r="9529" spans="1:12" x14ac:dyDescent="0.2">
      <c r="A9529" t="s">
        <v>31929</v>
      </c>
      <c r="B9529" t="s">
        <v>10527</v>
      </c>
      <c r="C9529" t="s">
        <v>31930</v>
      </c>
      <c r="D9529" t="s">
        <v>21</v>
      </c>
      <c r="E9529" t="s">
        <v>16</v>
      </c>
      <c r="F9529">
        <v>28210</v>
      </c>
      <c r="G9529">
        <v>35.147360900000002</v>
      </c>
      <c r="H9529">
        <v>-80.833040999999994</v>
      </c>
      <c r="I9529">
        <v>4</v>
      </c>
      <c r="J9529">
        <v>22</v>
      </c>
      <c r="K9529">
        <v>1</v>
      </c>
      <c r="L9529" t="s">
        <v>31931</v>
      </c>
    </row>
    <row r="9530" spans="1:12" x14ac:dyDescent="0.2">
      <c r="A9530" t="s">
        <v>31932</v>
      </c>
      <c r="B9530" t="s">
        <v>31933</v>
      </c>
      <c r="C9530" t="s">
        <v>14223</v>
      </c>
      <c r="D9530" t="s">
        <v>21</v>
      </c>
      <c r="E9530" t="s">
        <v>16</v>
      </c>
      <c r="F9530">
        <v>28211</v>
      </c>
      <c r="G9530">
        <v>35.197288969399999</v>
      </c>
      <c r="H9530">
        <v>-80.799823669899993</v>
      </c>
      <c r="I9530">
        <v>3</v>
      </c>
      <c r="J9530">
        <v>13</v>
      </c>
      <c r="K9530">
        <v>1</v>
      </c>
      <c r="L9530" t="s">
        <v>31934</v>
      </c>
    </row>
    <row r="9531" spans="1:12" x14ac:dyDescent="0.2">
      <c r="A9531" t="s">
        <v>31935</v>
      </c>
      <c r="B9531" t="s">
        <v>31936</v>
      </c>
      <c r="C9531" t="s">
        <v>31937</v>
      </c>
      <c r="D9531" t="s">
        <v>21</v>
      </c>
      <c r="E9531" t="s">
        <v>16</v>
      </c>
      <c r="F9531">
        <v>28214</v>
      </c>
      <c r="G9531">
        <v>35.246588000000003</v>
      </c>
      <c r="H9531">
        <v>-81.004959999999997</v>
      </c>
      <c r="I9531">
        <v>3</v>
      </c>
      <c r="J9531">
        <v>65</v>
      </c>
      <c r="K9531">
        <v>0</v>
      </c>
      <c r="L9531" t="s">
        <v>31938</v>
      </c>
    </row>
    <row r="9532" spans="1:12" x14ac:dyDescent="0.2">
      <c r="A9532" t="s">
        <v>31939</v>
      </c>
      <c r="B9532" t="s">
        <v>31940</v>
      </c>
      <c r="C9532" t="s">
        <v>31941</v>
      </c>
      <c r="D9532" t="s">
        <v>21</v>
      </c>
      <c r="E9532" t="s">
        <v>16</v>
      </c>
      <c r="F9532">
        <v>28214</v>
      </c>
      <c r="G9532">
        <v>35.335150499999997</v>
      </c>
      <c r="H9532">
        <v>-80.960425099999995</v>
      </c>
      <c r="I9532">
        <v>3</v>
      </c>
      <c r="J9532">
        <v>4</v>
      </c>
      <c r="K9532">
        <v>1</v>
      </c>
      <c r="L9532" t="s">
        <v>31942</v>
      </c>
    </row>
    <row r="9533" spans="1:12" x14ac:dyDescent="0.2">
      <c r="A9533" t="s">
        <v>31943</v>
      </c>
      <c r="B9533" t="s">
        <v>31944</v>
      </c>
      <c r="C9533" t="s">
        <v>31945</v>
      </c>
      <c r="D9533" t="s">
        <v>135</v>
      </c>
      <c r="E9533" t="s">
        <v>16</v>
      </c>
      <c r="F9533">
        <v>28105</v>
      </c>
      <c r="G9533">
        <v>35.120662642799999</v>
      </c>
      <c r="H9533">
        <v>-80.700715588999998</v>
      </c>
      <c r="I9533">
        <v>5</v>
      </c>
      <c r="J9533">
        <v>8</v>
      </c>
      <c r="K9533">
        <v>1</v>
      </c>
      <c r="L9533" t="s">
        <v>29861</v>
      </c>
    </row>
    <row r="9534" spans="1:12" x14ac:dyDescent="0.2">
      <c r="A9534" t="s">
        <v>31946</v>
      </c>
      <c r="B9534" t="s">
        <v>31947</v>
      </c>
      <c r="C9534" t="s">
        <v>10858</v>
      </c>
      <c r="D9534" t="s">
        <v>15</v>
      </c>
      <c r="E9534" t="s">
        <v>16</v>
      </c>
      <c r="F9534">
        <v>28031</v>
      </c>
      <c r="G9534">
        <v>35.472112799999998</v>
      </c>
      <c r="H9534">
        <v>-80.873668899999998</v>
      </c>
      <c r="I9534">
        <v>2.5</v>
      </c>
      <c r="J9534">
        <v>3</v>
      </c>
      <c r="K9534">
        <v>0</v>
      </c>
      <c r="L9534" t="s">
        <v>31948</v>
      </c>
    </row>
    <row r="9535" spans="1:12" x14ac:dyDescent="0.2">
      <c r="A9535" t="s">
        <v>31949</v>
      </c>
      <c r="B9535" t="s">
        <v>31950</v>
      </c>
      <c r="C9535" t="s">
        <v>31951</v>
      </c>
      <c r="D9535" t="s">
        <v>21</v>
      </c>
      <c r="E9535" t="s">
        <v>16</v>
      </c>
      <c r="F9535">
        <v>28216</v>
      </c>
      <c r="G9535">
        <v>35.247373099999997</v>
      </c>
      <c r="H9535">
        <v>-80.856973400000001</v>
      </c>
      <c r="I9535">
        <v>5</v>
      </c>
      <c r="J9535">
        <v>13</v>
      </c>
      <c r="K9535">
        <v>1</v>
      </c>
      <c r="L9535" t="s">
        <v>31952</v>
      </c>
    </row>
    <row r="9536" spans="1:12" x14ac:dyDescent="0.2">
      <c r="A9536" t="s">
        <v>31953</v>
      </c>
      <c r="B9536" t="s">
        <v>31954</v>
      </c>
      <c r="C9536" t="s">
        <v>31955</v>
      </c>
      <c r="D9536" t="s">
        <v>21</v>
      </c>
      <c r="E9536" t="s">
        <v>16</v>
      </c>
      <c r="F9536">
        <v>28205</v>
      </c>
      <c r="G9536">
        <v>35.218783999999999</v>
      </c>
      <c r="H9536">
        <v>-80.815685000000002</v>
      </c>
      <c r="I9536">
        <v>4</v>
      </c>
      <c r="J9536">
        <v>168</v>
      </c>
      <c r="K9536">
        <v>1</v>
      </c>
      <c r="L9536" t="s">
        <v>31956</v>
      </c>
    </row>
    <row r="9537" spans="1:12" x14ac:dyDescent="0.2">
      <c r="A9537" t="s">
        <v>31957</v>
      </c>
      <c r="B9537" t="s">
        <v>31958</v>
      </c>
      <c r="C9537" t="s">
        <v>31959</v>
      </c>
      <c r="D9537" t="s">
        <v>21</v>
      </c>
      <c r="E9537" t="s">
        <v>16</v>
      </c>
      <c r="F9537">
        <v>28277</v>
      </c>
      <c r="G9537">
        <v>35.038758799999997</v>
      </c>
      <c r="H9537">
        <v>-80.793263400000001</v>
      </c>
      <c r="I9537">
        <v>4</v>
      </c>
      <c r="J9537">
        <v>117</v>
      </c>
      <c r="K9537">
        <v>1</v>
      </c>
      <c r="L9537" t="s">
        <v>31960</v>
      </c>
    </row>
    <row r="9538" spans="1:12" x14ac:dyDescent="0.2">
      <c r="A9538" t="s">
        <v>31961</v>
      </c>
      <c r="B9538" t="s">
        <v>5107</v>
      </c>
      <c r="C9538" t="s">
        <v>31962</v>
      </c>
      <c r="D9538" t="s">
        <v>697</v>
      </c>
      <c r="E9538" t="s">
        <v>16</v>
      </c>
      <c r="F9538">
        <v>28037</v>
      </c>
      <c r="G9538">
        <v>35.448561400000003</v>
      </c>
      <c r="H9538">
        <v>-81.000164999999996</v>
      </c>
      <c r="I9538">
        <v>3</v>
      </c>
      <c r="J9538">
        <v>18</v>
      </c>
      <c r="K9538">
        <v>1</v>
      </c>
      <c r="L9538" t="s">
        <v>31963</v>
      </c>
    </row>
    <row r="9539" spans="1:12" x14ac:dyDescent="0.2">
      <c r="A9539" t="s">
        <v>31964</v>
      </c>
      <c r="B9539" t="s">
        <v>31965</v>
      </c>
      <c r="C9539" t="s">
        <v>31966</v>
      </c>
      <c r="D9539" t="s">
        <v>697</v>
      </c>
      <c r="E9539" t="s">
        <v>16</v>
      </c>
      <c r="F9539">
        <v>28037</v>
      </c>
      <c r="G9539">
        <v>35.462144000000002</v>
      </c>
      <c r="H9539">
        <v>-80.999611000000002</v>
      </c>
      <c r="I9539">
        <v>3</v>
      </c>
      <c r="J9539">
        <v>3</v>
      </c>
      <c r="K9539">
        <v>0</v>
      </c>
      <c r="L9539" t="s">
        <v>1453</v>
      </c>
    </row>
    <row r="9540" spans="1:12" x14ac:dyDescent="0.2">
      <c r="A9540" t="s">
        <v>31967</v>
      </c>
      <c r="B9540" t="s">
        <v>31968</v>
      </c>
      <c r="C9540" t="s">
        <v>31969</v>
      </c>
      <c r="D9540" t="s">
        <v>21</v>
      </c>
      <c r="E9540" t="s">
        <v>16</v>
      </c>
      <c r="F9540">
        <v>28212</v>
      </c>
      <c r="G9540">
        <v>35.188567999999997</v>
      </c>
      <c r="H9540">
        <v>-80.769741100000005</v>
      </c>
      <c r="I9540">
        <v>5</v>
      </c>
      <c r="J9540">
        <v>3</v>
      </c>
      <c r="K9540">
        <v>1</v>
      </c>
      <c r="L9540" t="s">
        <v>12246</v>
      </c>
    </row>
    <row r="9541" spans="1:12" x14ac:dyDescent="0.2">
      <c r="A9541" t="s">
        <v>31970</v>
      </c>
      <c r="B9541" t="s">
        <v>2525</v>
      </c>
      <c r="C9541" t="s">
        <v>31971</v>
      </c>
      <c r="D9541" t="s">
        <v>21</v>
      </c>
      <c r="E9541" t="s">
        <v>16</v>
      </c>
      <c r="F9541">
        <v>28212</v>
      </c>
      <c r="G9541">
        <v>35.188653700000003</v>
      </c>
      <c r="H9541">
        <v>-80.761608481400003</v>
      </c>
      <c r="I9541">
        <v>2.5</v>
      </c>
      <c r="J9541">
        <v>11</v>
      </c>
      <c r="K9541">
        <v>1</v>
      </c>
      <c r="L9541" t="s">
        <v>31972</v>
      </c>
    </row>
    <row r="9542" spans="1:12" x14ac:dyDescent="0.2">
      <c r="A9542" t="s">
        <v>31973</v>
      </c>
      <c r="B9542" t="s">
        <v>31974</v>
      </c>
      <c r="C9542" t="s">
        <v>31975</v>
      </c>
      <c r="D9542" t="s">
        <v>21</v>
      </c>
      <c r="E9542" t="s">
        <v>16</v>
      </c>
      <c r="F9542">
        <v>28277</v>
      </c>
      <c r="G9542">
        <v>35.053716380099999</v>
      </c>
      <c r="H9542">
        <v>-80.8126813314</v>
      </c>
      <c r="I9542">
        <v>4</v>
      </c>
      <c r="J9542">
        <v>50</v>
      </c>
      <c r="K9542">
        <v>1</v>
      </c>
      <c r="L9542" t="s">
        <v>31976</v>
      </c>
    </row>
    <row r="9543" spans="1:12" x14ac:dyDescent="0.2">
      <c r="A9543" t="s">
        <v>31977</v>
      </c>
      <c r="B9543" t="s">
        <v>31978</v>
      </c>
      <c r="C9543" t="s">
        <v>31979</v>
      </c>
      <c r="D9543" t="s">
        <v>21</v>
      </c>
      <c r="E9543" t="s">
        <v>16</v>
      </c>
      <c r="F9543">
        <v>28206</v>
      </c>
      <c r="G9543">
        <v>35.241112100000002</v>
      </c>
      <c r="H9543">
        <v>-80.823075200000005</v>
      </c>
      <c r="I9543">
        <v>3</v>
      </c>
      <c r="J9543">
        <v>32</v>
      </c>
      <c r="K9543">
        <v>1</v>
      </c>
      <c r="L9543" t="s">
        <v>4108</v>
      </c>
    </row>
    <row r="9544" spans="1:12" x14ac:dyDescent="0.2">
      <c r="A9544" t="s">
        <v>31980</v>
      </c>
      <c r="B9544" t="s">
        <v>31981</v>
      </c>
      <c r="C9544" t="s">
        <v>31982</v>
      </c>
      <c r="D9544" t="s">
        <v>21</v>
      </c>
      <c r="E9544" t="s">
        <v>16</v>
      </c>
      <c r="F9544">
        <v>28202</v>
      </c>
      <c r="G9544">
        <v>35.226505732299998</v>
      </c>
      <c r="H9544">
        <v>-80.842097225000003</v>
      </c>
      <c r="I9544">
        <v>3</v>
      </c>
      <c r="J9544">
        <v>45</v>
      </c>
      <c r="K9544">
        <v>1</v>
      </c>
      <c r="L9544" t="s">
        <v>31983</v>
      </c>
    </row>
    <row r="9545" spans="1:12" x14ac:dyDescent="0.2">
      <c r="A9545" t="s">
        <v>31984</v>
      </c>
      <c r="B9545" t="s">
        <v>31985</v>
      </c>
      <c r="C9545" t="s">
        <v>31986</v>
      </c>
      <c r="D9545" t="s">
        <v>21</v>
      </c>
      <c r="E9545" t="s">
        <v>16</v>
      </c>
      <c r="F9545">
        <v>28273</v>
      </c>
      <c r="G9545">
        <v>35.1386489</v>
      </c>
      <c r="H9545">
        <v>-80.921076200000002</v>
      </c>
      <c r="I9545">
        <v>4</v>
      </c>
      <c r="J9545">
        <v>5</v>
      </c>
      <c r="K9545">
        <v>1</v>
      </c>
      <c r="L9545" t="s">
        <v>31987</v>
      </c>
    </row>
    <row r="9546" spans="1:12" x14ac:dyDescent="0.2">
      <c r="A9546" t="s">
        <v>31988</v>
      </c>
      <c r="B9546" t="s">
        <v>30054</v>
      </c>
      <c r="C9546" t="s">
        <v>31989</v>
      </c>
      <c r="D9546" t="s">
        <v>15</v>
      </c>
      <c r="E9546" t="s">
        <v>16</v>
      </c>
      <c r="F9546">
        <v>28031</v>
      </c>
      <c r="G9546">
        <v>35.4764671326</v>
      </c>
      <c r="H9546">
        <v>-80.892799377399996</v>
      </c>
      <c r="I9546">
        <v>3.5</v>
      </c>
      <c r="J9546">
        <v>9</v>
      </c>
      <c r="K9546">
        <v>1</v>
      </c>
      <c r="L9546" t="s">
        <v>159</v>
      </c>
    </row>
    <row r="9547" spans="1:12" x14ac:dyDescent="0.2">
      <c r="A9547" t="s">
        <v>31990</v>
      </c>
      <c r="B9547" t="s">
        <v>31991</v>
      </c>
      <c r="D9547" t="s">
        <v>21</v>
      </c>
      <c r="E9547" t="s">
        <v>16</v>
      </c>
      <c r="F9547">
        <v>28201</v>
      </c>
      <c r="G9547">
        <v>35.229413899999997</v>
      </c>
      <c r="H9547">
        <v>-80.924734599999994</v>
      </c>
      <c r="I9547">
        <v>2</v>
      </c>
      <c r="J9547">
        <v>13</v>
      </c>
      <c r="K9547">
        <v>1</v>
      </c>
      <c r="L9547" t="s">
        <v>31992</v>
      </c>
    </row>
    <row r="9548" spans="1:12" x14ac:dyDescent="0.2">
      <c r="A9548" t="s">
        <v>31993</v>
      </c>
      <c r="B9548" t="s">
        <v>17993</v>
      </c>
      <c r="C9548" t="s">
        <v>31994</v>
      </c>
      <c r="D9548" t="s">
        <v>21</v>
      </c>
      <c r="E9548" t="s">
        <v>16</v>
      </c>
      <c r="F9548">
        <v>28269</v>
      </c>
      <c r="G9548">
        <v>35.383678000000003</v>
      </c>
      <c r="H9548">
        <v>-80.784931999999998</v>
      </c>
      <c r="I9548">
        <v>2</v>
      </c>
      <c r="J9548">
        <v>13</v>
      </c>
      <c r="K9548">
        <v>1</v>
      </c>
      <c r="L9548" t="s">
        <v>31995</v>
      </c>
    </row>
    <row r="9549" spans="1:12" x14ac:dyDescent="0.2">
      <c r="A9549" t="s">
        <v>31996</v>
      </c>
      <c r="B9549" t="s">
        <v>337</v>
      </c>
      <c r="C9549" t="s">
        <v>31997</v>
      </c>
      <c r="D9549" t="s">
        <v>21</v>
      </c>
      <c r="E9549" t="s">
        <v>16</v>
      </c>
      <c r="F9549">
        <v>28211</v>
      </c>
      <c r="G9549">
        <v>35.151881000000003</v>
      </c>
      <c r="H9549">
        <v>-80.830938000000003</v>
      </c>
      <c r="I9549">
        <v>3</v>
      </c>
      <c r="J9549">
        <v>16</v>
      </c>
      <c r="K9549">
        <v>1</v>
      </c>
      <c r="L9549" t="s">
        <v>31998</v>
      </c>
    </row>
    <row r="9550" spans="1:12" x14ac:dyDescent="0.2">
      <c r="A9550" t="s">
        <v>31999</v>
      </c>
      <c r="B9550" t="s">
        <v>16059</v>
      </c>
      <c r="C9550" t="s">
        <v>32000</v>
      </c>
      <c r="D9550" t="s">
        <v>135</v>
      </c>
      <c r="E9550" t="s">
        <v>16</v>
      </c>
      <c r="F9550">
        <v>28105</v>
      </c>
      <c r="G9550">
        <v>35.137853100000001</v>
      </c>
      <c r="H9550">
        <v>-80.712952200000004</v>
      </c>
      <c r="I9550">
        <v>3</v>
      </c>
      <c r="J9550">
        <v>12</v>
      </c>
      <c r="K9550">
        <v>1</v>
      </c>
      <c r="L9550" t="s">
        <v>32001</v>
      </c>
    </row>
    <row r="9551" spans="1:12" x14ac:dyDescent="0.2">
      <c r="A9551" t="s">
        <v>32002</v>
      </c>
      <c r="B9551" t="s">
        <v>15375</v>
      </c>
      <c r="D9551" t="s">
        <v>21</v>
      </c>
      <c r="E9551" t="s">
        <v>16</v>
      </c>
      <c r="G9551">
        <v>35.227086900000003</v>
      </c>
      <c r="H9551">
        <v>-80.843126699999999</v>
      </c>
      <c r="I9551">
        <v>1.5</v>
      </c>
      <c r="J9551">
        <v>122</v>
      </c>
      <c r="K9551">
        <v>1</v>
      </c>
      <c r="L9551" t="s">
        <v>32003</v>
      </c>
    </row>
    <row r="9552" spans="1:12" x14ac:dyDescent="0.2">
      <c r="A9552" t="s">
        <v>32004</v>
      </c>
      <c r="B9552" t="s">
        <v>25509</v>
      </c>
      <c r="C9552" t="s">
        <v>32005</v>
      </c>
      <c r="D9552" t="s">
        <v>21</v>
      </c>
      <c r="E9552" t="s">
        <v>16</v>
      </c>
      <c r="F9552">
        <v>28262</v>
      </c>
      <c r="G9552">
        <v>35.337020000000003</v>
      </c>
      <c r="H9552">
        <v>-80.756293999999997</v>
      </c>
      <c r="I9552">
        <v>4.5</v>
      </c>
      <c r="J9552">
        <v>46</v>
      </c>
      <c r="K9552">
        <v>1</v>
      </c>
      <c r="L9552" t="s">
        <v>25511</v>
      </c>
    </row>
    <row r="9553" spans="1:12" x14ac:dyDescent="0.2">
      <c r="A9553" t="s">
        <v>32006</v>
      </c>
      <c r="B9553" t="s">
        <v>32007</v>
      </c>
      <c r="C9553" t="s">
        <v>32008</v>
      </c>
      <c r="D9553" t="s">
        <v>21</v>
      </c>
      <c r="E9553" t="s">
        <v>16</v>
      </c>
      <c r="F9553">
        <v>28227</v>
      </c>
      <c r="G9553">
        <v>35.163167799999997</v>
      </c>
      <c r="H9553">
        <v>-80.741405799999995</v>
      </c>
      <c r="I9553">
        <v>4.5</v>
      </c>
      <c r="J9553">
        <v>24</v>
      </c>
      <c r="K9553">
        <v>1</v>
      </c>
      <c r="L9553" t="s">
        <v>32009</v>
      </c>
    </row>
    <row r="9554" spans="1:12" x14ac:dyDescent="0.2">
      <c r="A9554" t="s">
        <v>32010</v>
      </c>
      <c r="B9554" t="s">
        <v>10997</v>
      </c>
      <c r="C9554" t="s">
        <v>32011</v>
      </c>
      <c r="D9554" t="s">
        <v>30</v>
      </c>
      <c r="E9554" t="s">
        <v>16</v>
      </c>
      <c r="F9554">
        <v>28054</v>
      </c>
      <c r="G9554">
        <v>35.264209100000002</v>
      </c>
      <c r="H9554">
        <v>-81.149033799999998</v>
      </c>
      <c r="I9554">
        <v>3</v>
      </c>
      <c r="J9554">
        <v>7</v>
      </c>
      <c r="K9554">
        <v>1</v>
      </c>
      <c r="L9554" t="s">
        <v>3703</v>
      </c>
    </row>
    <row r="9555" spans="1:12" x14ac:dyDescent="0.2">
      <c r="A9555" t="s">
        <v>32012</v>
      </c>
      <c r="B9555" t="s">
        <v>32013</v>
      </c>
      <c r="C9555" t="s">
        <v>32014</v>
      </c>
      <c r="D9555" t="s">
        <v>21</v>
      </c>
      <c r="E9555" t="s">
        <v>16</v>
      </c>
      <c r="F9555">
        <v>28205</v>
      </c>
      <c r="G9555">
        <v>35.202019399999998</v>
      </c>
      <c r="H9555">
        <v>-80.781656999999996</v>
      </c>
      <c r="I9555">
        <v>4.5</v>
      </c>
      <c r="J9555">
        <v>82</v>
      </c>
      <c r="K9555">
        <v>1</v>
      </c>
      <c r="L9555" t="s">
        <v>32015</v>
      </c>
    </row>
    <row r="9556" spans="1:12" x14ac:dyDescent="0.2">
      <c r="A9556" t="s">
        <v>32016</v>
      </c>
      <c r="B9556" t="s">
        <v>32017</v>
      </c>
      <c r="C9556" t="s">
        <v>32018</v>
      </c>
      <c r="D9556" t="s">
        <v>135</v>
      </c>
      <c r="E9556" t="s">
        <v>16</v>
      </c>
      <c r="F9556">
        <v>28105</v>
      </c>
      <c r="G9556">
        <v>35.1447748</v>
      </c>
      <c r="H9556">
        <v>-80.719037900000004</v>
      </c>
      <c r="I9556">
        <v>2.5</v>
      </c>
      <c r="J9556">
        <v>4</v>
      </c>
      <c r="K9556">
        <v>1</v>
      </c>
      <c r="L9556" t="s">
        <v>32019</v>
      </c>
    </row>
    <row r="9557" spans="1:12" x14ac:dyDescent="0.2">
      <c r="A9557" t="e">
        <f>-pL4Id5cuz2yC2UKi2Yq9A</f>
        <v>#NAME?</v>
      </c>
      <c r="B9557" t="s">
        <v>32020</v>
      </c>
      <c r="C9557" t="s">
        <v>32021</v>
      </c>
      <c r="D9557" t="s">
        <v>21</v>
      </c>
      <c r="E9557" t="s">
        <v>16</v>
      </c>
      <c r="F9557">
        <v>28205</v>
      </c>
      <c r="G9557">
        <v>35.1959856</v>
      </c>
      <c r="H9557">
        <v>-80.768691700000005</v>
      </c>
      <c r="I9557">
        <v>4</v>
      </c>
      <c r="J9557">
        <v>116</v>
      </c>
      <c r="K9557">
        <v>1</v>
      </c>
      <c r="L9557" t="s">
        <v>2905</v>
      </c>
    </row>
    <row r="9558" spans="1:12" x14ac:dyDescent="0.2">
      <c r="A9558" t="s">
        <v>32022</v>
      </c>
      <c r="B9558" t="s">
        <v>5899</v>
      </c>
      <c r="C9558" t="s">
        <v>32023</v>
      </c>
      <c r="D9558" t="s">
        <v>21</v>
      </c>
      <c r="E9558" t="s">
        <v>16</v>
      </c>
      <c r="F9558">
        <v>28205</v>
      </c>
      <c r="G9558">
        <v>35.219100645399998</v>
      </c>
      <c r="H9558">
        <v>-80.813799559499998</v>
      </c>
      <c r="I9558">
        <v>5</v>
      </c>
      <c r="J9558">
        <v>35</v>
      </c>
      <c r="K9558">
        <v>0</v>
      </c>
      <c r="L9558" t="s">
        <v>32024</v>
      </c>
    </row>
    <row r="9559" spans="1:12" x14ac:dyDescent="0.2">
      <c r="A9559" t="s">
        <v>32025</v>
      </c>
      <c r="B9559" t="s">
        <v>32026</v>
      </c>
      <c r="C9559" t="s">
        <v>32027</v>
      </c>
      <c r="D9559" t="s">
        <v>21</v>
      </c>
      <c r="E9559" t="s">
        <v>16</v>
      </c>
      <c r="F9559">
        <v>28216</v>
      </c>
      <c r="G9559">
        <v>35.273457000000001</v>
      </c>
      <c r="H9559">
        <v>-80.853378000000006</v>
      </c>
      <c r="I9559">
        <v>2</v>
      </c>
      <c r="J9559">
        <v>8</v>
      </c>
      <c r="K9559">
        <v>1</v>
      </c>
      <c r="L9559" t="s">
        <v>4352</v>
      </c>
    </row>
    <row r="9560" spans="1:12" x14ac:dyDescent="0.2">
      <c r="A9560" t="s">
        <v>32028</v>
      </c>
      <c r="B9560" t="s">
        <v>32029</v>
      </c>
      <c r="C9560" t="s">
        <v>32030</v>
      </c>
      <c r="D9560" t="s">
        <v>21</v>
      </c>
      <c r="E9560" t="s">
        <v>16</v>
      </c>
      <c r="F9560">
        <v>28213</v>
      </c>
      <c r="G9560">
        <v>35.287809000000003</v>
      </c>
      <c r="H9560">
        <v>-80.726703900000004</v>
      </c>
      <c r="I9560">
        <v>3.5</v>
      </c>
      <c r="J9560">
        <v>3</v>
      </c>
      <c r="K9560">
        <v>1</v>
      </c>
      <c r="L9560" t="s">
        <v>32031</v>
      </c>
    </row>
    <row r="9561" spans="1:12" x14ac:dyDescent="0.2">
      <c r="A9561" t="s">
        <v>32032</v>
      </c>
      <c r="B9561" t="s">
        <v>32033</v>
      </c>
      <c r="C9561" t="s">
        <v>32034</v>
      </c>
      <c r="D9561" t="s">
        <v>21</v>
      </c>
      <c r="E9561" t="s">
        <v>16</v>
      </c>
      <c r="F9561">
        <v>28217</v>
      </c>
      <c r="G9561">
        <v>35.185467000000003</v>
      </c>
      <c r="H9561">
        <v>-80.881017</v>
      </c>
      <c r="I9561">
        <v>4.5</v>
      </c>
      <c r="J9561">
        <v>7</v>
      </c>
      <c r="K9561">
        <v>0</v>
      </c>
      <c r="L9561" t="s">
        <v>32035</v>
      </c>
    </row>
    <row r="9562" spans="1:12" x14ac:dyDescent="0.2">
      <c r="A9562" t="s">
        <v>32036</v>
      </c>
      <c r="B9562" t="s">
        <v>32037</v>
      </c>
      <c r="C9562" t="s">
        <v>32038</v>
      </c>
      <c r="D9562" t="s">
        <v>21</v>
      </c>
      <c r="E9562" t="s">
        <v>16</v>
      </c>
      <c r="F9562">
        <v>28273</v>
      </c>
      <c r="G9562">
        <v>35.1125568</v>
      </c>
      <c r="H9562">
        <v>-80.959604600000006</v>
      </c>
      <c r="I9562">
        <v>5</v>
      </c>
      <c r="J9562">
        <v>5</v>
      </c>
      <c r="K9562">
        <v>1</v>
      </c>
      <c r="L9562" t="s">
        <v>32039</v>
      </c>
    </row>
    <row r="9563" spans="1:12" x14ac:dyDescent="0.2">
      <c r="A9563" t="s">
        <v>32040</v>
      </c>
      <c r="B9563" t="s">
        <v>32041</v>
      </c>
      <c r="C9563" t="s">
        <v>32042</v>
      </c>
      <c r="D9563" t="s">
        <v>26</v>
      </c>
      <c r="E9563" t="s">
        <v>16</v>
      </c>
      <c r="F9563">
        <v>28078</v>
      </c>
      <c r="G9563">
        <v>35.441983200000003</v>
      </c>
      <c r="H9563">
        <v>-80.882854899999998</v>
      </c>
      <c r="I9563">
        <v>3</v>
      </c>
      <c r="J9563">
        <v>20</v>
      </c>
      <c r="K9563">
        <v>1</v>
      </c>
      <c r="L9563" t="s">
        <v>32043</v>
      </c>
    </row>
    <row r="9564" spans="1:12" x14ac:dyDescent="0.2">
      <c r="A9564" t="s">
        <v>32044</v>
      </c>
      <c r="B9564" t="s">
        <v>32045</v>
      </c>
      <c r="C9564" t="s">
        <v>32046</v>
      </c>
      <c r="D9564" t="s">
        <v>30</v>
      </c>
      <c r="E9564" t="s">
        <v>16</v>
      </c>
      <c r="F9564">
        <v>28054</v>
      </c>
      <c r="G9564">
        <v>35.269633399999996</v>
      </c>
      <c r="H9564">
        <v>-81.134987499999994</v>
      </c>
      <c r="I9564">
        <v>4.5</v>
      </c>
      <c r="J9564">
        <v>3</v>
      </c>
      <c r="K9564">
        <v>1</v>
      </c>
      <c r="L9564" t="s">
        <v>32047</v>
      </c>
    </row>
    <row r="9565" spans="1:12" x14ac:dyDescent="0.2">
      <c r="A9565" t="s">
        <v>32048</v>
      </c>
      <c r="B9565" t="s">
        <v>32049</v>
      </c>
      <c r="C9565" t="s">
        <v>32050</v>
      </c>
      <c r="D9565" t="s">
        <v>39</v>
      </c>
      <c r="E9565" t="s">
        <v>16</v>
      </c>
      <c r="F9565">
        <v>28027</v>
      </c>
      <c r="G9565">
        <v>35.382111999999999</v>
      </c>
      <c r="H9565">
        <v>-80.693768199999994</v>
      </c>
      <c r="I9565">
        <v>5</v>
      </c>
      <c r="J9565">
        <v>3</v>
      </c>
      <c r="K9565">
        <v>1</v>
      </c>
      <c r="L9565" t="s">
        <v>32051</v>
      </c>
    </row>
    <row r="9566" spans="1:12" x14ac:dyDescent="0.2">
      <c r="A9566" t="s">
        <v>32052</v>
      </c>
      <c r="B9566" t="s">
        <v>32053</v>
      </c>
      <c r="C9566" t="s">
        <v>6338</v>
      </c>
      <c r="D9566" t="s">
        <v>21</v>
      </c>
      <c r="E9566" t="s">
        <v>16</v>
      </c>
      <c r="F9566">
        <v>28202</v>
      </c>
      <c r="G9566">
        <v>35.229761000000003</v>
      </c>
      <c r="H9566">
        <v>-80.839691599999995</v>
      </c>
      <c r="I9566">
        <v>3</v>
      </c>
      <c r="J9566">
        <v>383</v>
      </c>
      <c r="K9566">
        <v>0</v>
      </c>
      <c r="L9566" t="s">
        <v>32054</v>
      </c>
    </row>
    <row r="9567" spans="1:12" x14ac:dyDescent="0.2">
      <c r="A9567" t="s">
        <v>32055</v>
      </c>
      <c r="B9567" t="s">
        <v>32056</v>
      </c>
      <c r="C9567" t="s">
        <v>32057</v>
      </c>
      <c r="D9567" t="s">
        <v>643</v>
      </c>
      <c r="E9567" t="s">
        <v>16</v>
      </c>
      <c r="F9567">
        <v>28079</v>
      </c>
      <c r="G9567">
        <v>35.069512000000003</v>
      </c>
      <c r="H9567">
        <v>-80.678501999999995</v>
      </c>
      <c r="I9567">
        <v>4</v>
      </c>
      <c r="J9567">
        <v>12</v>
      </c>
      <c r="K9567">
        <v>1</v>
      </c>
      <c r="L9567" t="s">
        <v>709</v>
      </c>
    </row>
    <row r="9568" spans="1:12" x14ac:dyDescent="0.2">
      <c r="A9568" t="s">
        <v>32058</v>
      </c>
      <c r="B9568" t="s">
        <v>2239</v>
      </c>
      <c r="C9568" t="s">
        <v>32059</v>
      </c>
      <c r="D9568" t="s">
        <v>39</v>
      </c>
      <c r="E9568" t="s">
        <v>16</v>
      </c>
      <c r="F9568">
        <v>28027</v>
      </c>
      <c r="G9568">
        <v>35.412318599999999</v>
      </c>
      <c r="H9568">
        <v>-80.665071699999999</v>
      </c>
      <c r="I9568">
        <v>3</v>
      </c>
      <c r="J9568">
        <v>4</v>
      </c>
      <c r="K9568">
        <v>1</v>
      </c>
      <c r="L9568" t="s">
        <v>21016</v>
      </c>
    </row>
    <row r="9569" spans="1:12" x14ac:dyDescent="0.2">
      <c r="A9569" t="s">
        <v>32060</v>
      </c>
      <c r="B9569" t="s">
        <v>32061</v>
      </c>
      <c r="C9569" t="s">
        <v>32062</v>
      </c>
      <c r="D9569" t="s">
        <v>21</v>
      </c>
      <c r="E9569" t="s">
        <v>16</v>
      </c>
      <c r="F9569">
        <v>28205</v>
      </c>
      <c r="G9569">
        <v>35.247551399999999</v>
      </c>
      <c r="H9569">
        <v>-80.805411300000003</v>
      </c>
      <c r="I9569">
        <v>4.5</v>
      </c>
      <c r="J9569">
        <v>9</v>
      </c>
      <c r="K9569">
        <v>1</v>
      </c>
      <c r="L9569" t="s">
        <v>27559</v>
      </c>
    </row>
    <row r="9570" spans="1:12" x14ac:dyDescent="0.2">
      <c r="A9570" t="s">
        <v>32063</v>
      </c>
      <c r="B9570" t="s">
        <v>32064</v>
      </c>
      <c r="C9570" t="s">
        <v>32065</v>
      </c>
      <c r="D9570" t="s">
        <v>26</v>
      </c>
      <c r="E9570" t="s">
        <v>16</v>
      </c>
      <c r="F9570">
        <v>28078</v>
      </c>
      <c r="G9570">
        <v>35.398207999999997</v>
      </c>
      <c r="H9570">
        <v>-80.8654662</v>
      </c>
      <c r="I9570">
        <v>3.5</v>
      </c>
      <c r="J9570">
        <v>11</v>
      </c>
      <c r="K9570">
        <v>1</v>
      </c>
      <c r="L9570" t="s">
        <v>32066</v>
      </c>
    </row>
    <row r="9571" spans="1:12" x14ac:dyDescent="0.2">
      <c r="A9571" t="s">
        <v>32067</v>
      </c>
      <c r="B9571" t="s">
        <v>32068</v>
      </c>
      <c r="C9571" t="s">
        <v>32069</v>
      </c>
      <c r="D9571" t="s">
        <v>21</v>
      </c>
      <c r="E9571" t="s">
        <v>16</v>
      </c>
      <c r="F9571">
        <v>28217</v>
      </c>
      <c r="G9571">
        <v>35.196868000000002</v>
      </c>
      <c r="H9571">
        <v>-80.875742399999993</v>
      </c>
      <c r="I9571">
        <v>4</v>
      </c>
      <c r="J9571">
        <v>13</v>
      </c>
      <c r="K9571">
        <v>1</v>
      </c>
      <c r="L9571" t="s">
        <v>32070</v>
      </c>
    </row>
    <row r="9572" spans="1:12" x14ac:dyDescent="0.2">
      <c r="A9572" t="s">
        <v>32071</v>
      </c>
      <c r="B9572" t="s">
        <v>21373</v>
      </c>
      <c r="C9572" t="s">
        <v>32072</v>
      </c>
      <c r="D9572" t="s">
        <v>21</v>
      </c>
      <c r="E9572" t="s">
        <v>16</v>
      </c>
      <c r="F9572">
        <v>28273</v>
      </c>
      <c r="G9572">
        <v>35.133583999999999</v>
      </c>
      <c r="H9572">
        <v>-80.939280999999994</v>
      </c>
      <c r="I9572">
        <v>3.5</v>
      </c>
      <c r="J9572">
        <v>39</v>
      </c>
      <c r="K9572">
        <v>1</v>
      </c>
      <c r="L9572" t="s">
        <v>19351</v>
      </c>
    </row>
    <row r="9573" spans="1:12" x14ac:dyDescent="0.2">
      <c r="A9573" t="s">
        <v>32073</v>
      </c>
      <c r="B9573" t="s">
        <v>32074</v>
      </c>
      <c r="C9573" t="s">
        <v>32075</v>
      </c>
      <c r="D9573" t="s">
        <v>21</v>
      </c>
      <c r="E9573" t="s">
        <v>16</v>
      </c>
      <c r="F9573">
        <v>28206</v>
      </c>
      <c r="G9573">
        <v>35.265164900000002</v>
      </c>
      <c r="H9573">
        <v>-80.821731900000003</v>
      </c>
      <c r="I9573">
        <v>2</v>
      </c>
      <c r="J9573">
        <v>8</v>
      </c>
      <c r="K9573">
        <v>1</v>
      </c>
      <c r="L9573" t="s">
        <v>1247</v>
      </c>
    </row>
    <row r="9574" spans="1:12" x14ac:dyDescent="0.2">
      <c r="A9574" t="s">
        <v>32076</v>
      </c>
      <c r="B9574" t="s">
        <v>32077</v>
      </c>
      <c r="C9574" t="s">
        <v>32078</v>
      </c>
      <c r="D9574" t="s">
        <v>26</v>
      </c>
      <c r="E9574" t="s">
        <v>16</v>
      </c>
      <c r="F9574">
        <v>28078</v>
      </c>
      <c r="G9574">
        <v>35.410579499999997</v>
      </c>
      <c r="H9574">
        <v>-80.861432500000006</v>
      </c>
      <c r="I9574">
        <v>4</v>
      </c>
      <c r="J9574">
        <v>4</v>
      </c>
      <c r="K9574">
        <v>1</v>
      </c>
      <c r="L9574" t="s">
        <v>32079</v>
      </c>
    </row>
    <row r="9575" spans="1:12" x14ac:dyDescent="0.2">
      <c r="A9575" t="s">
        <v>32080</v>
      </c>
      <c r="B9575" t="s">
        <v>32081</v>
      </c>
      <c r="C9575" t="s">
        <v>32082</v>
      </c>
      <c r="D9575" t="s">
        <v>15</v>
      </c>
      <c r="E9575" t="s">
        <v>16</v>
      </c>
      <c r="F9575">
        <v>28031</v>
      </c>
      <c r="G9575">
        <v>35.479258999999999</v>
      </c>
      <c r="H9575">
        <v>-80.881544000000005</v>
      </c>
      <c r="I9575">
        <v>3</v>
      </c>
      <c r="J9575">
        <v>6</v>
      </c>
      <c r="K9575">
        <v>0</v>
      </c>
      <c r="L9575" t="s">
        <v>6472</v>
      </c>
    </row>
    <row r="9576" spans="1:12" x14ac:dyDescent="0.2">
      <c r="A9576" t="s">
        <v>32083</v>
      </c>
      <c r="B9576" t="s">
        <v>32084</v>
      </c>
      <c r="C9576" t="s">
        <v>32085</v>
      </c>
      <c r="D9576" t="s">
        <v>21</v>
      </c>
      <c r="E9576" t="s">
        <v>16</v>
      </c>
      <c r="F9576">
        <v>28209</v>
      </c>
      <c r="G9576">
        <v>35.174627999999998</v>
      </c>
      <c r="H9576">
        <v>-80.846835999999996</v>
      </c>
      <c r="I9576">
        <v>3</v>
      </c>
      <c r="J9576">
        <v>3</v>
      </c>
      <c r="K9576">
        <v>1</v>
      </c>
      <c r="L9576" t="s">
        <v>32086</v>
      </c>
    </row>
    <row r="9577" spans="1:12" x14ac:dyDescent="0.2">
      <c r="A9577" t="s">
        <v>32087</v>
      </c>
      <c r="B9577" t="s">
        <v>4870</v>
      </c>
      <c r="C9577" t="s">
        <v>32088</v>
      </c>
      <c r="D9577" t="s">
        <v>21</v>
      </c>
      <c r="E9577" t="s">
        <v>16</v>
      </c>
      <c r="F9577">
        <v>28216</v>
      </c>
      <c r="G9577">
        <v>35.290240056400002</v>
      </c>
      <c r="H9577">
        <v>-80.914059877400007</v>
      </c>
      <c r="I9577">
        <v>2.5</v>
      </c>
      <c r="J9577">
        <v>6</v>
      </c>
      <c r="K9577">
        <v>1</v>
      </c>
      <c r="L9577" t="s">
        <v>32089</v>
      </c>
    </row>
    <row r="9578" spans="1:12" x14ac:dyDescent="0.2">
      <c r="A9578" t="s">
        <v>32090</v>
      </c>
      <c r="B9578" t="s">
        <v>13635</v>
      </c>
      <c r="C9578" t="s">
        <v>32091</v>
      </c>
      <c r="D9578" t="s">
        <v>21</v>
      </c>
      <c r="E9578" t="s">
        <v>16</v>
      </c>
      <c r="F9578">
        <v>28277</v>
      </c>
      <c r="G9578">
        <v>35.061234499999998</v>
      </c>
      <c r="H9578">
        <v>-80.773139</v>
      </c>
      <c r="I9578">
        <v>3</v>
      </c>
      <c r="J9578">
        <v>14</v>
      </c>
      <c r="K9578">
        <v>1</v>
      </c>
      <c r="L9578" t="s">
        <v>32092</v>
      </c>
    </row>
    <row r="9579" spans="1:12" x14ac:dyDescent="0.2">
      <c r="A9579" t="s">
        <v>32093</v>
      </c>
      <c r="B9579" t="s">
        <v>32094</v>
      </c>
      <c r="C9579" t="s">
        <v>2331</v>
      </c>
      <c r="D9579" t="s">
        <v>21</v>
      </c>
      <c r="E9579" t="s">
        <v>16</v>
      </c>
      <c r="F9579">
        <v>28227</v>
      </c>
      <c r="G9579">
        <v>35.144947999999999</v>
      </c>
      <c r="H9579">
        <v>-80.729596000000001</v>
      </c>
      <c r="I9579">
        <v>5</v>
      </c>
      <c r="J9579">
        <v>4</v>
      </c>
      <c r="K9579">
        <v>0</v>
      </c>
      <c r="L9579" t="s">
        <v>448</v>
      </c>
    </row>
    <row r="9580" spans="1:12" x14ac:dyDescent="0.2">
      <c r="A9580" t="s">
        <v>32095</v>
      </c>
      <c r="B9580" t="s">
        <v>1178</v>
      </c>
      <c r="C9580" t="s">
        <v>10647</v>
      </c>
      <c r="D9580" t="s">
        <v>21</v>
      </c>
      <c r="E9580" t="s">
        <v>16</v>
      </c>
      <c r="F9580">
        <v>28202</v>
      </c>
      <c r="G9580">
        <v>35.225232499999997</v>
      </c>
      <c r="H9580">
        <v>-80.843876699999996</v>
      </c>
      <c r="I9580">
        <v>3</v>
      </c>
      <c r="J9580">
        <v>12</v>
      </c>
      <c r="K9580">
        <v>1</v>
      </c>
      <c r="L9580" t="s">
        <v>13049</v>
      </c>
    </row>
    <row r="9581" spans="1:12" x14ac:dyDescent="0.2">
      <c r="A9581" t="s">
        <v>32096</v>
      </c>
      <c r="B9581" t="s">
        <v>1058</v>
      </c>
      <c r="C9581" t="s">
        <v>32097</v>
      </c>
      <c r="D9581" t="s">
        <v>21</v>
      </c>
      <c r="E9581" t="s">
        <v>16</v>
      </c>
      <c r="F9581">
        <v>28277</v>
      </c>
      <c r="G9581">
        <v>35.059007202300002</v>
      </c>
      <c r="H9581">
        <v>-80.813108329399995</v>
      </c>
      <c r="I9581">
        <v>4</v>
      </c>
      <c r="J9581">
        <v>14</v>
      </c>
      <c r="K9581">
        <v>1</v>
      </c>
      <c r="L9581" t="s">
        <v>2104</v>
      </c>
    </row>
    <row r="9582" spans="1:12" x14ac:dyDescent="0.2">
      <c r="A9582" t="s">
        <v>32098</v>
      </c>
      <c r="B9582" t="s">
        <v>641</v>
      </c>
      <c r="C9582" t="s">
        <v>32099</v>
      </c>
      <c r="D9582" t="s">
        <v>21</v>
      </c>
      <c r="E9582" t="s">
        <v>16</v>
      </c>
      <c r="F9582">
        <v>28210</v>
      </c>
      <c r="G9582">
        <v>35.138137943799997</v>
      </c>
      <c r="H9582">
        <v>-80.875957757199998</v>
      </c>
      <c r="I9582">
        <v>1.5</v>
      </c>
      <c r="J9582">
        <v>17</v>
      </c>
      <c r="K9582">
        <v>1</v>
      </c>
      <c r="L9582" t="s">
        <v>11065</v>
      </c>
    </row>
    <row r="9583" spans="1:12" x14ac:dyDescent="0.2">
      <c r="A9583" t="s">
        <v>32100</v>
      </c>
      <c r="B9583" t="s">
        <v>2528</v>
      </c>
      <c r="C9583" t="s">
        <v>32101</v>
      </c>
      <c r="D9583" t="s">
        <v>21</v>
      </c>
      <c r="E9583" t="s">
        <v>16</v>
      </c>
      <c r="F9583">
        <v>28216</v>
      </c>
      <c r="G9583">
        <v>35.3055448</v>
      </c>
      <c r="H9583">
        <v>-80.854946900000002</v>
      </c>
      <c r="I9583">
        <v>2</v>
      </c>
      <c r="J9583">
        <v>23</v>
      </c>
      <c r="K9583">
        <v>1</v>
      </c>
      <c r="L9583" t="s">
        <v>5240</v>
      </c>
    </row>
    <row r="9584" spans="1:12" x14ac:dyDescent="0.2">
      <c r="A9584" t="s">
        <v>32102</v>
      </c>
      <c r="B9584" t="s">
        <v>12358</v>
      </c>
      <c r="C9584" t="s">
        <v>32103</v>
      </c>
      <c r="D9584" t="s">
        <v>30</v>
      </c>
      <c r="E9584" t="s">
        <v>16</v>
      </c>
      <c r="F9584">
        <v>28056</v>
      </c>
      <c r="G9584">
        <v>35.257408993799999</v>
      </c>
      <c r="H9584">
        <v>-81.111673302900002</v>
      </c>
      <c r="I9584">
        <v>2</v>
      </c>
      <c r="J9584">
        <v>11</v>
      </c>
      <c r="K9584">
        <v>1</v>
      </c>
      <c r="L9584" t="s">
        <v>32104</v>
      </c>
    </row>
    <row r="9585" spans="1:12" x14ac:dyDescent="0.2">
      <c r="A9585" t="s">
        <v>32105</v>
      </c>
      <c r="B9585" t="s">
        <v>32106</v>
      </c>
      <c r="C9585" t="s">
        <v>32107</v>
      </c>
      <c r="D9585" t="s">
        <v>21</v>
      </c>
      <c r="E9585" t="s">
        <v>16</v>
      </c>
      <c r="F9585">
        <v>28210</v>
      </c>
      <c r="G9585">
        <v>35.145947999999997</v>
      </c>
      <c r="H9585">
        <v>-80.826378000000005</v>
      </c>
      <c r="I9585">
        <v>4</v>
      </c>
      <c r="J9585">
        <v>4</v>
      </c>
      <c r="K9585">
        <v>1</v>
      </c>
      <c r="L9585" t="s">
        <v>32108</v>
      </c>
    </row>
    <row r="9586" spans="1:12" x14ac:dyDescent="0.2">
      <c r="A9586" t="s">
        <v>32109</v>
      </c>
      <c r="B9586" t="s">
        <v>4770</v>
      </c>
      <c r="C9586" t="s">
        <v>32110</v>
      </c>
      <c r="D9586" t="s">
        <v>588</v>
      </c>
      <c r="E9586" t="s">
        <v>16</v>
      </c>
      <c r="F9586">
        <v>28110</v>
      </c>
      <c r="G9586">
        <v>35.025638999999998</v>
      </c>
      <c r="H9586">
        <v>-80.578051000000002</v>
      </c>
      <c r="I9586">
        <v>3.5</v>
      </c>
      <c r="J9586">
        <v>8</v>
      </c>
      <c r="K9586">
        <v>1</v>
      </c>
      <c r="L9586" t="s">
        <v>32111</v>
      </c>
    </row>
    <row r="9587" spans="1:12" x14ac:dyDescent="0.2">
      <c r="A9587" t="s">
        <v>32112</v>
      </c>
      <c r="B9587" t="s">
        <v>498</v>
      </c>
      <c r="C9587" t="s">
        <v>32113</v>
      </c>
      <c r="D9587" t="s">
        <v>21</v>
      </c>
      <c r="E9587" t="s">
        <v>16</v>
      </c>
      <c r="F9587">
        <v>28277</v>
      </c>
      <c r="G9587">
        <v>35.049917399999998</v>
      </c>
      <c r="H9587">
        <v>-80.767977299999998</v>
      </c>
      <c r="I9587">
        <v>3</v>
      </c>
      <c r="J9587">
        <v>5</v>
      </c>
      <c r="K9587">
        <v>0</v>
      </c>
      <c r="L9587" t="s">
        <v>32114</v>
      </c>
    </row>
    <row r="9588" spans="1:12" x14ac:dyDescent="0.2">
      <c r="A9588" t="s">
        <v>32115</v>
      </c>
      <c r="B9588" t="s">
        <v>32116</v>
      </c>
      <c r="C9588" t="s">
        <v>32117</v>
      </c>
      <c r="D9588" t="s">
        <v>21</v>
      </c>
      <c r="E9588" t="s">
        <v>16</v>
      </c>
      <c r="F9588">
        <v>28226</v>
      </c>
      <c r="G9588">
        <v>35.14687</v>
      </c>
      <c r="H9588">
        <v>-80.807075999999995</v>
      </c>
      <c r="I9588">
        <v>3</v>
      </c>
      <c r="J9588">
        <v>7</v>
      </c>
      <c r="K9588">
        <v>1</v>
      </c>
      <c r="L9588" t="s">
        <v>2743</v>
      </c>
    </row>
    <row r="9589" spans="1:12" x14ac:dyDescent="0.2">
      <c r="A9589" t="s">
        <v>32118</v>
      </c>
      <c r="B9589" t="s">
        <v>32119</v>
      </c>
      <c r="C9589" t="s">
        <v>32120</v>
      </c>
      <c r="D9589" t="s">
        <v>21</v>
      </c>
      <c r="E9589" t="s">
        <v>16</v>
      </c>
      <c r="F9589">
        <v>28205</v>
      </c>
      <c r="G9589">
        <v>35.238712</v>
      </c>
      <c r="H9589">
        <v>-80.815759999999997</v>
      </c>
      <c r="I9589">
        <v>5</v>
      </c>
      <c r="J9589">
        <v>3</v>
      </c>
      <c r="K9589">
        <v>1</v>
      </c>
      <c r="L9589" t="s">
        <v>32121</v>
      </c>
    </row>
    <row r="9590" spans="1:12" x14ac:dyDescent="0.2">
      <c r="A9590" t="s">
        <v>32122</v>
      </c>
      <c r="B9590" t="s">
        <v>32123</v>
      </c>
      <c r="C9590" t="s">
        <v>32124</v>
      </c>
      <c r="D9590" t="s">
        <v>21</v>
      </c>
      <c r="E9590" t="s">
        <v>16</v>
      </c>
      <c r="F9590">
        <v>28209</v>
      </c>
      <c r="G9590">
        <v>35.175652999999997</v>
      </c>
      <c r="H9590">
        <v>-80.851399599999993</v>
      </c>
      <c r="I9590">
        <v>4.5</v>
      </c>
      <c r="J9590">
        <v>21</v>
      </c>
      <c r="K9590">
        <v>1</v>
      </c>
      <c r="L9590" t="s">
        <v>32125</v>
      </c>
    </row>
    <row r="9591" spans="1:12" x14ac:dyDescent="0.2">
      <c r="A9591" t="s">
        <v>32126</v>
      </c>
      <c r="B9591" t="s">
        <v>32127</v>
      </c>
      <c r="C9591" t="s">
        <v>32128</v>
      </c>
      <c r="D9591" t="s">
        <v>21</v>
      </c>
      <c r="E9591" t="s">
        <v>16</v>
      </c>
      <c r="F9591">
        <v>28203</v>
      </c>
      <c r="G9591">
        <v>35.208170000000003</v>
      </c>
      <c r="H9591">
        <v>-80.864928000000006</v>
      </c>
      <c r="I9591">
        <v>4.5</v>
      </c>
      <c r="J9591">
        <v>9</v>
      </c>
      <c r="K9591">
        <v>1</v>
      </c>
      <c r="L9591" t="s">
        <v>32129</v>
      </c>
    </row>
    <row r="9592" spans="1:12" x14ac:dyDescent="0.2">
      <c r="A9592" t="s">
        <v>32130</v>
      </c>
      <c r="B9592" t="s">
        <v>32131</v>
      </c>
      <c r="C9592" t="s">
        <v>32132</v>
      </c>
      <c r="D9592" t="s">
        <v>135</v>
      </c>
      <c r="E9592" t="s">
        <v>16</v>
      </c>
      <c r="F9592">
        <v>28105</v>
      </c>
      <c r="G9592">
        <v>35.082211000000001</v>
      </c>
      <c r="H9592">
        <v>-80.730129000000005</v>
      </c>
      <c r="I9592">
        <v>3</v>
      </c>
      <c r="J9592">
        <v>4</v>
      </c>
      <c r="K9592">
        <v>0</v>
      </c>
      <c r="L9592" t="s">
        <v>2198</v>
      </c>
    </row>
    <row r="9593" spans="1:12" x14ac:dyDescent="0.2">
      <c r="A9593" t="s">
        <v>32133</v>
      </c>
      <c r="B9593" t="s">
        <v>32134</v>
      </c>
      <c r="C9593" t="s">
        <v>32135</v>
      </c>
      <c r="D9593" t="s">
        <v>21</v>
      </c>
      <c r="E9593" t="s">
        <v>16</v>
      </c>
      <c r="F9593">
        <v>28277</v>
      </c>
      <c r="G9593">
        <v>35.057853061899998</v>
      </c>
      <c r="H9593">
        <v>-80.817406338599994</v>
      </c>
      <c r="I9593">
        <v>2</v>
      </c>
      <c r="J9593">
        <v>18</v>
      </c>
      <c r="K9593">
        <v>1</v>
      </c>
      <c r="L9593" t="s">
        <v>32136</v>
      </c>
    </row>
    <row r="9594" spans="1:12" x14ac:dyDescent="0.2">
      <c r="A9594" t="s">
        <v>32137</v>
      </c>
      <c r="B9594" t="s">
        <v>8777</v>
      </c>
      <c r="C9594" t="s">
        <v>32138</v>
      </c>
      <c r="D9594" t="s">
        <v>21</v>
      </c>
      <c r="E9594" t="s">
        <v>16</v>
      </c>
      <c r="F9594">
        <v>28209</v>
      </c>
      <c r="G9594">
        <v>35.1711855</v>
      </c>
      <c r="H9594">
        <v>-80.847595799999993</v>
      </c>
      <c r="I9594">
        <v>4.5</v>
      </c>
      <c r="J9594">
        <v>77</v>
      </c>
      <c r="K9594">
        <v>1</v>
      </c>
      <c r="L9594" t="s">
        <v>32139</v>
      </c>
    </row>
    <row r="9595" spans="1:12" x14ac:dyDescent="0.2">
      <c r="A9595" t="s">
        <v>32140</v>
      </c>
      <c r="B9595" t="s">
        <v>32141</v>
      </c>
      <c r="C9595" t="s">
        <v>32142</v>
      </c>
      <c r="D9595" t="s">
        <v>21</v>
      </c>
      <c r="E9595" t="s">
        <v>16</v>
      </c>
      <c r="F9595">
        <v>28206</v>
      </c>
      <c r="G9595">
        <v>35.2340722</v>
      </c>
      <c r="H9595">
        <v>-80.832783500000005</v>
      </c>
      <c r="I9595">
        <v>3.5</v>
      </c>
      <c r="J9595">
        <v>6</v>
      </c>
      <c r="K9595">
        <v>1</v>
      </c>
      <c r="L9595" t="s">
        <v>32143</v>
      </c>
    </row>
    <row r="9596" spans="1:12" x14ac:dyDescent="0.2">
      <c r="A9596" t="s">
        <v>32144</v>
      </c>
      <c r="B9596" t="s">
        <v>32145</v>
      </c>
      <c r="C9596" t="s">
        <v>5791</v>
      </c>
      <c r="D9596" t="s">
        <v>295</v>
      </c>
      <c r="E9596" t="s">
        <v>16</v>
      </c>
      <c r="F9596">
        <v>28134</v>
      </c>
      <c r="G9596">
        <v>35.085991200000002</v>
      </c>
      <c r="H9596">
        <v>-80.891037999999995</v>
      </c>
      <c r="I9596">
        <v>4.5</v>
      </c>
      <c r="J9596">
        <v>3</v>
      </c>
      <c r="K9596">
        <v>0</v>
      </c>
      <c r="L9596" t="s">
        <v>14686</v>
      </c>
    </row>
    <row r="9597" spans="1:12" x14ac:dyDescent="0.2">
      <c r="A9597" t="s">
        <v>32146</v>
      </c>
      <c r="B9597" t="s">
        <v>32147</v>
      </c>
      <c r="C9597" t="s">
        <v>32148</v>
      </c>
      <c r="D9597" t="s">
        <v>21</v>
      </c>
      <c r="E9597" t="s">
        <v>16</v>
      </c>
      <c r="F9597">
        <v>28204</v>
      </c>
      <c r="G9597">
        <v>35.206225199999999</v>
      </c>
      <c r="H9597">
        <v>-80.811009200000001</v>
      </c>
      <c r="I9597">
        <v>3.5</v>
      </c>
      <c r="J9597">
        <v>25</v>
      </c>
      <c r="K9597">
        <v>1</v>
      </c>
      <c r="L9597" t="s">
        <v>32149</v>
      </c>
    </row>
    <row r="9598" spans="1:12" x14ac:dyDescent="0.2">
      <c r="A9598" t="s">
        <v>32150</v>
      </c>
      <c r="B9598" t="s">
        <v>27172</v>
      </c>
      <c r="C9598" t="s">
        <v>32151</v>
      </c>
      <c r="D9598" t="s">
        <v>21</v>
      </c>
      <c r="E9598" t="s">
        <v>16</v>
      </c>
      <c r="F9598">
        <v>28277</v>
      </c>
      <c r="G9598">
        <v>35.096673600000003</v>
      </c>
      <c r="H9598">
        <v>-80.780643299999994</v>
      </c>
      <c r="I9598">
        <v>2.5</v>
      </c>
      <c r="J9598">
        <v>28</v>
      </c>
      <c r="K9598">
        <v>1</v>
      </c>
      <c r="L9598" t="s">
        <v>32152</v>
      </c>
    </row>
    <row r="9599" spans="1:12" x14ac:dyDescent="0.2">
      <c r="A9599" t="s">
        <v>32153</v>
      </c>
      <c r="B9599" t="s">
        <v>32154</v>
      </c>
      <c r="C9599" t="s">
        <v>32155</v>
      </c>
      <c r="D9599" t="s">
        <v>39</v>
      </c>
      <c r="E9599" t="s">
        <v>16</v>
      </c>
      <c r="F9599">
        <v>28025</v>
      </c>
      <c r="G9599">
        <v>35.4164253</v>
      </c>
      <c r="H9599">
        <v>-80.600337300000007</v>
      </c>
      <c r="I9599">
        <v>4.5</v>
      </c>
      <c r="J9599">
        <v>3</v>
      </c>
      <c r="K9599">
        <v>0</v>
      </c>
      <c r="L9599" t="s">
        <v>11145</v>
      </c>
    </row>
    <row r="9600" spans="1:12" x14ac:dyDescent="0.2">
      <c r="A9600" t="s">
        <v>32156</v>
      </c>
      <c r="B9600" t="s">
        <v>32157</v>
      </c>
      <c r="C9600" t="s">
        <v>32158</v>
      </c>
      <c r="D9600" t="s">
        <v>21</v>
      </c>
      <c r="E9600" t="s">
        <v>16</v>
      </c>
      <c r="F9600">
        <v>28213</v>
      </c>
      <c r="G9600">
        <v>35.277907523499998</v>
      </c>
      <c r="H9600">
        <v>-80.765823572900004</v>
      </c>
      <c r="I9600">
        <v>4</v>
      </c>
      <c r="J9600">
        <v>4</v>
      </c>
      <c r="K9600">
        <v>0</v>
      </c>
      <c r="L9600" t="s">
        <v>32159</v>
      </c>
    </row>
    <row r="9601" spans="1:12" x14ac:dyDescent="0.2">
      <c r="A9601" t="s">
        <v>32160</v>
      </c>
      <c r="B9601" t="s">
        <v>498</v>
      </c>
      <c r="C9601" t="s">
        <v>32161</v>
      </c>
      <c r="D9601" t="s">
        <v>135</v>
      </c>
      <c r="E9601" t="s">
        <v>16</v>
      </c>
      <c r="F9601">
        <v>28104</v>
      </c>
      <c r="G9601">
        <v>35.122038000000003</v>
      </c>
      <c r="H9601">
        <v>-80.653675000000007</v>
      </c>
      <c r="I9601">
        <v>3.5</v>
      </c>
      <c r="J9601">
        <v>5</v>
      </c>
      <c r="K9601">
        <v>1</v>
      </c>
      <c r="L9601" t="s">
        <v>32162</v>
      </c>
    </row>
    <row r="9602" spans="1:12" x14ac:dyDescent="0.2">
      <c r="A9602" t="s">
        <v>32163</v>
      </c>
      <c r="B9602" t="s">
        <v>32164</v>
      </c>
      <c r="C9602" t="s">
        <v>15399</v>
      </c>
      <c r="D9602" t="s">
        <v>15</v>
      </c>
      <c r="E9602" t="s">
        <v>16</v>
      </c>
      <c r="F9602">
        <v>28031</v>
      </c>
      <c r="G9602">
        <v>35.448316300000002</v>
      </c>
      <c r="H9602">
        <v>-80.889984900000002</v>
      </c>
      <c r="I9602">
        <v>4</v>
      </c>
      <c r="J9602">
        <v>174</v>
      </c>
      <c r="K9602">
        <v>1</v>
      </c>
      <c r="L9602" t="s">
        <v>32165</v>
      </c>
    </row>
    <row r="9603" spans="1:12" x14ac:dyDescent="0.2">
      <c r="A9603" t="s">
        <v>32166</v>
      </c>
      <c r="B9603" t="s">
        <v>32167</v>
      </c>
      <c r="C9603" t="s">
        <v>278</v>
      </c>
      <c r="D9603" t="s">
        <v>30</v>
      </c>
      <c r="E9603" t="s">
        <v>16</v>
      </c>
      <c r="F9603">
        <v>28052</v>
      </c>
      <c r="G9603">
        <v>35.252704000000001</v>
      </c>
      <c r="H9603">
        <v>-81.185946999999999</v>
      </c>
      <c r="I9603">
        <v>3.5</v>
      </c>
      <c r="J9603">
        <v>19</v>
      </c>
      <c r="K9603">
        <v>0</v>
      </c>
      <c r="L9603" t="s">
        <v>32168</v>
      </c>
    </row>
    <row r="9604" spans="1:12" x14ac:dyDescent="0.2">
      <c r="A9604" t="s">
        <v>32169</v>
      </c>
      <c r="B9604" t="s">
        <v>32170</v>
      </c>
      <c r="C9604" t="s">
        <v>32171</v>
      </c>
      <c r="D9604" t="s">
        <v>21</v>
      </c>
      <c r="E9604" t="s">
        <v>16</v>
      </c>
      <c r="F9604">
        <v>28210</v>
      </c>
      <c r="G9604">
        <v>35.090561000000001</v>
      </c>
      <c r="H9604">
        <v>-80.867976999999996</v>
      </c>
      <c r="I9604">
        <v>4</v>
      </c>
      <c r="J9604">
        <v>53</v>
      </c>
      <c r="K9604">
        <v>1</v>
      </c>
      <c r="L9604" t="s">
        <v>32172</v>
      </c>
    </row>
    <row r="9605" spans="1:12" x14ac:dyDescent="0.2">
      <c r="A9605" t="s">
        <v>32173</v>
      </c>
      <c r="B9605" t="s">
        <v>32174</v>
      </c>
      <c r="C9605" t="s">
        <v>32175</v>
      </c>
      <c r="D9605" t="s">
        <v>15</v>
      </c>
      <c r="E9605" t="s">
        <v>16</v>
      </c>
      <c r="F9605">
        <v>28031</v>
      </c>
      <c r="G9605">
        <v>35.4490847</v>
      </c>
      <c r="H9605">
        <v>-80.890172899999996</v>
      </c>
      <c r="I9605">
        <v>5</v>
      </c>
      <c r="J9605">
        <v>8</v>
      </c>
      <c r="K9605">
        <v>1</v>
      </c>
      <c r="L9605" t="s">
        <v>32176</v>
      </c>
    </row>
    <row r="9606" spans="1:12" x14ac:dyDescent="0.2">
      <c r="A9606" t="s">
        <v>32177</v>
      </c>
      <c r="B9606" t="s">
        <v>32178</v>
      </c>
      <c r="C9606" t="s">
        <v>32179</v>
      </c>
      <c r="D9606" t="s">
        <v>167</v>
      </c>
      <c r="E9606" t="s">
        <v>16</v>
      </c>
      <c r="F9606">
        <v>28075</v>
      </c>
      <c r="G9606">
        <v>35.320262100000001</v>
      </c>
      <c r="H9606">
        <v>-80.671054900000001</v>
      </c>
      <c r="I9606">
        <v>5</v>
      </c>
      <c r="J9606">
        <v>5</v>
      </c>
      <c r="K9606">
        <v>1</v>
      </c>
      <c r="L9606" t="s">
        <v>32180</v>
      </c>
    </row>
    <row r="9607" spans="1:12" x14ac:dyDescent="0.2">
      <c r="A9607" t="s">
        <v>32181</v>
      </c>
      <c r="B9607" t="s">
        <v>32182</v>
      </c>
      <c r="C9607" t="s">
        <v>32183</v>
      </c>
      <c r="D9607" t="s">
        <v>39</v>
      </c>
      <c r="E9607" t="s">
        <v>16</v>
      </c>
      <c r="F9607">
        <v>28027</v>
      </c>
      <c r="G9607">
        <v>35.369</v>
      </c>
      <c r="H9607">
        <v>-80.720772999999994</v>
      </c>
      <c r="I9607">
        <v>3</v>
      </c>
      <c r="J9607">
        <v>8</v>
      </c>
      <c r="K9607">
        <v>1</v>
      </c>
      <c r="L9607" t="s">
        <v>32184</v>
      </c>
    </row>
    <row r="9608" spans="1:12" x14ac:dyDescent="0.2">
      <c r="A9608" t="s">
        <v>32185</v>
      </c>
      <c r="B9608" t="s">
        <v>32186</v>
      </c>
      <c r="C9608" t="s">
        <v>32187</v>
      </c>
      <c r="D9608" t="s">
        <v>26</v>
      </c>
      <c r="E9608" t="s">
        <v>16</v>
      </c>
      <c r="F9608">
        <v>28078</v>
      </c>
      <c r="G9608">
        <v>35.443820000000002</v>
      </c>
      <c r="H9608">
        <v>-80.872309999999999</v>
      </c>
      <c r="I9608">
        <v>3.5</v>
      </c>
      <c r="J9608">
        <v>11</v>
      </c>
      <c r="K9608">
        <v>1</v>
      </c>
      <c r="L9608" t="s">
        <v>32188</v>
      </c>
    </row>
    <row r="9609" spans="1:12" x14ac:dyDescent="0.2">
      <c r="A9609" t="s">
        <v>32189</v>
      </c>
      <c r="B9609" t="s">
        <v>9399</v>
      </c>
      <c r="C9609" t="s">
        <v>32190</v>
      </c>
      <c r="D9609" t="s">
        <v>295</v>
      </c>
      <c r="E9609" t="s">
        <v>16</v>
      </c>
      <c r="F9609">
        <v>28134</v>
      </c>
      <c r="G9609">
        <v>35.091832695400001</v>
      </c>
      <c r="H9609">
        <v>-80.878394</v>
      </c>
      <c r="I9609">
        <v>2.5</v>
      </c>
      <c r="J9609">
        <v>3</v>
      </c>
      <c r="K9609">
        <v>0</v>
      </c>
      <c r="L9609" t="s">
        <v>32191</v>
      </c>
    </row>
    <row r="9610" spans="1:12" x14ac:dyDescent="0.2">
      <c r="A9610" t="s">
        <v>32192</v>
      </c>
      <c r="B9610" t="s">
        <v>32193</v>
      </c>
      <c r="C9610" t="s">
        <v>32194</v>
      </c>
      <c r="D9610" t="s">
        <v>21</v>
      </c>
      <c r="E9610" t="s">
        <v>16</v>
      </c>
      <c r="F9610">
        <v>28205</v>
      </c>
      <c r="G9610">
        <v>35.2469368</v>
      </c>
      <c r="H9610">
        <v>-80.805543299999997</v>
      </c>
      <c r="I9610">
        <v>4.5</v>
      </c>
      <c r="J9610">
        <v>45</v>
      </c>
      <c r="K9610">
        <v>1</v>
      </c>
      <c r="L9610" t="s">
        <v>23774</v>
      </c>
    </row>
    <row r="9611" spans="1:12" x14ac:dyDescent="0.2">
      <c r="A9611" t="s">
        <v>32195</v>
      </c>
      <c r="B9611" t="s">
        <v>32196</v>
      </c>
      <c r="C9611" t="s">
        <v>552</v>
      </c>
      <c r="D9611" t="s">
        <v>21</v>
      </c>
      <c r="E9611" t="s">
        <v>16</v>
      </c>
      <c r="F9611">
        <v>28208</v>
      </c>
      <c r="G9611">
        <v>35.221422799999999</v>
      </c>
      <c r="H9611">
        <v>-80.9437985</v>
      </c>
      <c r="I9611">
        <v>2</v>
      </c>
      <c r="J9611">
        <v>28</v>
      </c>
      <c r="K9611">
        <v>1</v>
      </c>
      <c r="L9611" t="s">
        <v>32197</v>
      </c>
    </row>
    <row r="9612" spans="1:12" x14ac:dyDescent="0.2">
      <c r="A9612" t="s">
        <v>32198</v>
      </c>
      <c r="B9612" t="s">
        <v>12422</v>
      </c>
      <c r="C9612" t="s">
        <v>32199</v>
      </c>
      <c r="D9612" t="s">
        <v>21</v>
      </c>
      <c r="E9612" t="s">
        <v>16</v>
      </c>
      <c r="F9612">
        <v>28212</v>
      </c>
      <c r="G9612">
        <v>35.207653999999998</v>
      </c>
      <c r="H9612">
        <v>-80.757007000000002</v>
      </c>
      <c r="I9612">
        <v>3</v>
      </c>
      <c r="J9612">
        <v>8</v>
      </c>
      <c r="K9612">
        <v>1</v>
      </c>
      <c r="L9612" t="s">
        <v>32200</v>
      </c>
    </row>
    <row r="9613" spans="1:12" x14ac:dyDescent="0.2">
      <c r="A9613" t="s">
        <v>32201</v>
      </c>
      <c r="B9613" t="s">
        <v>32202</v>
      </c>
      <c r="C9613" t="s">
        <v>28533</v>
      </c>
      <c r="D9613" t="s">
        <v>21</v>
      </c>
      <c r="E9613" t="s">
        <v>16</v>
      </c>
      <c r="F9613">
        <v>28202</v>
      </c>
      <c r="G9613">
        <v>35.227597405799997</v>
      </c>
      <c r="H9613">
        <v>-80.843357807399997</v>
      </c>
      <c r="I9613">
        <v>4</v>
      </c>
      <c r="J9613">
        <v>178</v>
      </c>
      <c r="K9613">
        <v>1</v>
      </c>
      <c r="L9613" t="s">
        <v>32203</v>
      </c>
    </row>
    <row r="9614" spans="1:12" x14ac:dyDescent="0.2">
      <c r="A9614" t="s">
        <v>32204</v>
      </c>
      <c r="B9614" t="s">
        <v>21800</v>
      </c>
      <c r="C9614" t="s">
        <v>32205</v>
      </c>
      <c r="D9614" t="s">
        <v>21</v>
      </c>
      <c r="E9614" t="s">
        <v>16</v>
      </c>
      <c r="F9614">
        <v>28269</v>
      </c>
      <c r="G9614">
        <v>35.373362999999998</v>
      </c>
      <c r="H9614">
        <v>-80.788295000000005</v>
      </c>
      <c r="I9614">
        <v>4</v>
      </c>
      <c r="J9614">
        <v>211</v>
      </c>
      <c r="K9614">
        <v>1</v>
      </c>
      <c r="L9614" t="s">
        <v>32206</v>
      </c>
    </row>
    <row r="9615" spans="1:12" x14ac:dyDescent="0.2">
      <c r="A9615" t="s">
        <v>32207</v>
      </c>
      <c r="B9615" t="s">
        <v>32208</v>
      </c>
      <c r="C9615" t="s">
        <v>32209</v>
      </c>
      <c r="D9615" t="s">
        <v>39</v>
      </c>
      <c r="E9615" t="s">
        <v>16</v>
      </c>
      <c r="F9615">
        <v>28027</v>
      </c>
      <c r="G9615">
        <v>35.352026000000002</v>
      </c>
      <c r="H9615">
        <v>-80.616904000000005</v>
      </c>
      <c r="I9615">
        <v>5</v>
      </c>
      <c r="J9615">
        <v>6</v>
      </c>
      <c r="K9615">
        <v>1</v>
      </c>
      <c r="L9615" t="s">
        <v>32210</v>
      </c>
    </row>
    <row r="9616" spans="1:12" x14ac:dyDescent="0.2">
      <c r="A9616" t="s">
        <v>32211</v>
      </c>
      <c r="B9616" t="s">
        <v>32212</v>
      </c>
      <c r="C9616" t="s">
        <v>32213</v>
      </c>
      <c r="D9616" t="s">
        <v>239</v>
      </c>
      <c r="E9616" t="s">
        <v>16</v>
      </c>
      <c r="F9616">
        <v>28173</v>
      </c>
      <c r="G9616">
        <v>34.930151000000002</v>
      </c>
      <c r="H9616">
        <v>-80.744857999999994</v>
      </c>
      <c r="I9616">
        <v>4.5</v>
      </c>
      <c r="J9616">
        <v>3</v>
      </c>
      <c r="K9616">
        <v>1</v>
      </c>
      <c r="L9616" t="s">
        <v>32214</v>
      </c>
    </row>
    <row r="9617" spans="1:12" x14ac:dyDescent="0.2">
      <c r="A9617" t="s">
        <v>32215</v>
      </c>
      <c r="B9617" t="s">
        <v>32216</v>
      </c>
      <c r="C9617" t="s">
        <v>32217</v>
      </c>
      <c r="D9617" t="s">
        <v>21</v>
      </c>
      <c r="E9617" t="s">
        <v>16</v>
      </c>
      <c r="F9617">
        <v>28206</v>
      </c>
      <c r="G9617">
        <v>35.236679000000002</v>
      </c>
      <c r="H9617">
        <v>-80.839184500000002</v>
      </c>
      <c r="I9617">
        <v>5</v>
      </c>
      <c r="J9617">
        <v>3</v>
      </c>
      <c r="K9617">
        <v>1</v>
      </c>
      <c r="L9617" t="s">
        <v>2565</v>
      </c>
    </row>
    <row r="9618" spans="1:12" x14ac:dyDescent="0.2">
      <c r="A9618" t="s">
        <v>32218</v>
      </c>
      <c r="B9618" t="s">
        <v>8747</v>
      </c>
      <c r="C9618" t="s">
        <v>32219</v>
      </c>
      <c r="D9618" t="s">
        <v>21</v>
      </c>
      <c r="E9618" t="s">
        <v>16</v>
      </c>
      <c r="F9618">
        <v>28217</v>
      </c>
      <c r="G9618">
        <v>35.171979785799998</v>
      </c>
      <c r="H9618">
        <v>-80.959678888300004</v>
      </c>
      <c r="I9618">
        <v>2.5</v>
      </c>
      <c r="J9618">
        <v>4</v>
      </c>
      <c r="K9618">
        <v>1</v>
      </c>
      <c r="L9618" t="s">
        <v>32220</v>
      </c>
    </row>
    <row r="9619" spans="1:12" x14ac:dyDescent="0.2">
      <c r="A9619" t="s">
        <v>32221</v>
      </c>
      <c r="B9619" t="s">
        <v>121</v>
      </c>
      <c r="C9619" t="s">
        <v>32222</v>
      </c>
      <c r="D9619" t="s">
        <v>1452</v>
      </c>
      <c r="E9619" t="s">
        <v>16</v>
      </c>
      <c r="F9619">
        <v>28164</v>
      </c>
      <c r="G9619">
        <v>35.355243999999999</v>
      </c>
      <c r="H9619">
        <v>-81.091853999999998</v>
      </c>
      <c r="I9619">
        <v>1.5</v>
      </c>
      <c r="J9619">
        <v>15</v>
      </c>
      <c r="K9619">
        <v>1</v>
      </c>
      <c r="L9619" t="s">
        <v>4263</v>
      </c>
    </row>
    <row r="9620" spans="1:12" x14ac:dyDescent="0.2">
      <c r="A9620" t="s">
        <v>32223</v>
      </c>
      <c r="B9620" t="s">
        <v>32224</v>
      </c>
      <c r="C9620" t="s">
        <v>32225</v>
      </c>
      <c r="D9620" t="s">
        <v>39</v>
      </c>
      <c r="E9620" t="s">
        <v>16</v>
      </c>
      <c r="F9620">
        <v>28027</v>
      </c>
      <c r="G9620">
        <v>35.3726153</v>
      </c>
      <c r="H9620">
        <v>-80.715637799999996</v>
      </c>
      <c r="I9620">
        <v>2</v>
      </c>
      <c r="J9620">
        <v>8</v>
      </c>
      <c r="K9620">
        <v>0</v>
      </c>
      <c r="L9620" t="s">
        <v>32226</v>
      </c>
    </row>
    <row r="9621" spans="1:12" x14ac:dyDescent="0.2">
      <c r="A9621" t="s">
        <v>32227</v>
      </c>
      <c r="B9621" t="s">
        <v>32228</v>
      </c>
      <c r="C9621" t="s">
        <v>32229</v>
      </c>
      <c r="D9621" t="s">
        <v>21</v>
      </c>
      <c r="E9621" t="s">
        <v>16</v>
      </c>
      <c r="F9621">
        <v>28211</v>
      </c>
      <c r="G9621">
        <v>35.158593000000003</v>
      </c>
      <c r="H9621">
        <v>-80.832189499999998</v>
      </c>
      <c r="I9621">
        <v>4</v>
      </c>
      <c r="J9621">
        <v>5</v>
      </c>
      <c r="K9621">
        <v>1</v>
      </c>
      <c r="L9621" t="s">
        <v>32230</v>
      </c>
    </row>
    <row r="9622" spans="1:12" x14ac:dyDescent="0.2">
      <c r="A9622" t="s">
        <v>32231</v>
      </c>
      <c r="B9622" t="s">
        <v>32232</v>
      </c>
      <c r="C9622" t="s">
        <v>32233</v>
      </c>
      <c r="D9622" t="s">
        <v>135</v>
      </c>
      <c r="E9622" t="s">
        <v>16</v>
      </c>
      <c r="F9622">
        <v>28105</v>
      </c>
      <c r="G9622">
        <v>35.132448295700001</v>
      </c>
      <c r="H9622">
        <v>-80.728320885299993</v>
      </c>
      <c r="I9622">
        <v>5</v>
      </c>
      <c r="J9622">
        <v>3</v>
      </c>
      <c r="K9622">
        <v>1</v>
      </c>
      <c r="L9622" t="s">
        <v>32234</v>
      </c>
    </row>
    <row r="9623" spans="1:12" x14ac:dyDescent="0.2">
      <c r="A9623" t="s">
        <v>32235</v>
      </c>
      <c r="B9623" t="s">
        <v>32236</v>
      </c>
      <c r="C9623" t="s">
        <v>32237</v>
      </c>
      <c r="D9623" t="s">
        <v>21</v>
      </c>
      <c r="E9623" t="s">
        <v>16</v>
      </c>
      <c r="F9623">
        <v>28214</v>
      </c>
      <c r="G9623">
        <v>35.245668000000002</v>
      </c>
      <c r="H9623">
        <v>-80.937441000000007</v>
      </c>
      <c r="I9623">
        <v>5</v>
      </c>
      <c r="J9623">
        <v>5</v>
      </c>
      <c r="K9623">
        <v>1</v>
      </c>
      <c r="L9623" t="s">
        <v>32238</v>
      </c>
    </row>
    <row r="9624" spans="1:12" x14ac:dyDescent="0.2">
      <c r="A9624" t="s">
        <v>32239</v>
      </c>
      <c r="B9624" t="s">
        <v>459</v>
      </c>
      <c r="C9624" t="s">
        <v>32240</v>
      </c>
      <c r="D9624" t="s">
        <v>21</v>
      </c>
      <c r="E9624" t="s">
        <v>16</v>
      </c>
      <c r="F9624">
        <v>28277</v>
      </c>
      <c r="G9624">
        <v>35.098695999999997</v>
      </c>
      <c r="H9624">
        <v>-80.778540000000007</v>
      </c>
      <c r="I9624">
        <v>2.5</v>
      </c>
      <c r="J9624">
        <v>36</v>
      </c>
      <c r="K9624">
        <v>1</v>
      </c>
      <c r="L9624" t="s">
        <v>10130</v>
      </c>
    </row>
    <row r="9625" spans="1:12" x14ac:dyDescent="0.2">
      <c r="A9625" t="s">
        <v>32241</v>
      </c>
      <c r="B9625" t="s">
        <v>498</v>
      </c>
      <c r="C9625" t="s">
        <v>32242</v>
      </c>
      <c r="D9625" t="s">
        <v>135</v>
      </c>
      <c r="E9625" t="s">
        <v>16</v>
      </c>
      <c r="F9625">
        <v>28104</v>
      </c>
      <c r="G9625">
        <v>35.068272875200002</v>
      </c>
      <c r="H9625">
        <v>-80.700695766899997</v>
      </c>
      <c r="I9625">
        <v>4</v>
      </c>
      <c r="J9625">
        <v>6</v>
      </c>
      <c r="K9625">
        <v>1</v>
      </c>
      <c r="L9625" t="s">
        <v>6745</v>
      </c>
    </row>
    <row r="9626" spans="1:12" x14ac:dyDescent="0.2">
      <c r="A9626" t="s">
        <v>32243</v>
      </c>
      <c r="B9626" t="s">
        <v>15197</v>
      </c>
      <c r="C9626" t="s">
        <v>32244</v>
      </c>
      <c r="D9626" t="s">
        <v>21</v>
      </c>
      <c r="E9626" t="s">
        <v>16</v>
      </c>
      <c r="F9626">
        <v>28217</v>
      </c>
      <c r="G9626">
        <v>35.179734699999997</v>
      </c>
      <c r="H9626">
        <v>-80.880627099999998</v>
      </c>
      <c r="I9626">
        <v>4</v>
      </c>
      <c r="J9626">
        <v>96</v>
      </c>
      <c r="K9626">
        <v>1</v>
      </c>
      <c r="L9626" t="s">
        <v>32245</v>
      </c>
    </row>
    <row r="9627" spans="1:12" x14ac:dyDescent="0.2">
      <c r="A9627" t="s">
        <v>32246</v>
      </c>
      <c r="B9627" t="s">
        <v>32247</v>
      </c>
      <c r="C9627" t="s">
        <v>32248</v>
      </c>
      <c r="D9627" t="s">
        <v>239</v>
      </c>
      <c r="E9627" t="s">
        <v>16</v>
      </c>
      <c r="F9627">
        <v>28173</v>
      </c>
      <c r="G9627">
        <v>35.015779000000002</v>
      </c>
      <c r="H9627">
        <v>-80.803686999999996</v>
      </c>
      <c r="I9627">
        <v>5</v>
      </c>
      <c r="J9627">
        <v>4</v>
      </c>
      <c r="K9627">
        <v>1</v>
      </c>
      <c r="L9627" t="s">
        <v>6557</v>
      </c>
    </row>
    <row r="9628" spans="1:12" x14ac:dyDescent="0.2">
      <c r="A9628" t="s">
        <v>32249</v>
      </c>
      <c r="B9628" t="s">
        <v>32250</v>
      </c>
      <c r="C9628" t="s">
        <v>32251</v>
      </c>
      <c r="D9628" t="s">
        <v>21</v>
      </c>
      <c r="E9628" t="s">
        <v>16</v>
      </c>
      <c r="F9628">
        <v>28227</v>
      </c>
      <c r="G9628">
        <v>35.209190900000003</v>
      </c>
      <c r="H9628">
        <v>-80.684558899999999</v>
      </c>
      <c r="I9628">
        <v>1</v>
      </c>
      <c r="J9628">
        <v>3</v>
      </c>
      <c r="K9628">
        <v>1</v>
      </c>
      <c r="L9628" t="s">
        <v>26914</v>
      </c>
    </row>
    <row r="9629" spans="1:12" x14ac:dyDescent="0.2">
      <c r="A9629" t="s">
        <v>32252</v>
      </c>
      <c r="B9629" t="s">
        <v>32253</v>
      </c>
      <c r="C9629" t="s">
        <v>32254</v>
      </c>
      <c r="D9629" t="s">
        <v>26</v>
      </c>
      <c r="E9629" t="s">
        <v>16</v>
      </c>
      <c r="F9629">
        <v>28078</v>
      </c>
      <c r="G9629">
        <v>35.442854521900003</v>
      </c>
      <c r="H9629">
        <v>-80.856846300000001</v>
      </c>
      <c r="I9629">
        <v>3</v>
      </c>
      <c r="J9629">
        <v>29</v>
      </c>
      <c r="K9629">
        <v>1</v>
      </c>
      <c r="L9629" t="s">
        <v>32255</v>
      </c>
    </row>
    <row r="9630" spans="1:12" x14ac:dyDescent="0.2">
      <c r="A9630" t="s">
        <v>32256</v>
      </c>
      <c r="B9630" t="s">
        <v>15332</v>
      </c>
      <c r="C9630" t="s">
        <v>32257</v>
      </c>
      <c r="D9630" t="s">
        <v>21</v>
      </c>
      <c r="E9630" t="s">
        <v>16</v>
      </c>
      <c r="F9630">
        <v>28207</v>
      </c>
      <c r="G9630">
        <v>35.195123000000002</v>
      </c>
      <c r="H9630">
        <v>-80.825835999999995</v>
      </c>
      <c r="I9630">
        <v>4</v>
      </c>
      <c r="J9630">
        <v>7</v>
      </c>
      <c r="K9630">
        <v>1</v>
      </c>
      <c r="L9630" t="s">
        <v>17879</v>
      </c>
    </row>
    <row r="9631" spans="1:12" x14ac:dyDescent="0.2">
      <c r="A9631" t="s">
        <v>32258</v>
      </c>
      <c r="B9631" t="s">
        <v>1178</v>
      </c>
      <c r="C9631" t="s">
        <v>26320</v>
      </c>
      <c r="D9631" t="s">
        <v>21</v>
      </c>
      <c r="E9631" t="s">
        <v>16</v>
      </c>
      <c r="F9631">
        <v>28277</v>
      </c>
      <c r="G9631">
        <v>35.028655999999998</v>
      </c>
      <c r="H9631">
        <v>-80.851141699999999</v>
      </c>
      <c r="I9631">
        <v>2.5</v>
      </c>
      <c r="J9631">
        <v>22</v>
      </c>
      <c r="K9631">
        <v>1</v>
      </c>
      <c r="L9631" t="s">
        <v>32259</v>
      </c>
    </row>
    <row r="9632" spans="1:12" x14ac:dyDescent="0.2">
      <c r="A9632" t="s">
        <v>32260</v>
      </c>
      <c r="B9632" t="s">
        <v>2654</v>
      </c>
      <c r="C9632" t="s">
        <v>32261</v>
      </c>
      <c r="D9632" t="s">
        <v>26</v>
      </c>
      <c r="E9632" t="s">
        <v>16</v>
      </c>
      <c r="F9632">
        <v>28078</v>
      </c>
      <c r="G9632">
        <v>35.4421173</v>
      </c>
      <c r="H9632">
        <v>-80.858492400000003</v>
      </c>
      <c r="I9632">
        <v>2.5</v>
      </c>
      <c r="J9632">
        <v>5</v>
      </c>
      <c r="K9632">
        <v>1</v>
      </c>
      <c r="L9632" t="s">
        <v>32262</v>
      </c>
    </row>
    <row r="9633" spans="1:12" x14ac:dyDescent="0.2">
      <c r="A9633" t="s">
        <v>32263</v>
      </c>
      <c r="B9633" t="s">
        <v>32264</v>
      </c>
      <c r="C9633" t="s">
        <v>32265</v>
      </c>
      <c r="D9633" t="s">
        <v>295</v>
      </c>
      <c r="E9633" t="s">
        <v>16</v>
      </c>
      <c r="F9633">
        <v>28134</v>
      </c>
      <c r="G9633">
        <v>35.095064000000001</v>
      </c>
      <c r="H9633">
        <v>-80.884263000000004</v>
      </c>
      <c r="I9633">
        <v>3</v>
      </c>
      <c r="J9633">
        <v>9</v>
      </c>
      <c r="K9633">
        <v>0</v>
      </c>
      <c r="L9633" t="s">
        <v>32266</v>
      </c>
    </row>
    <row r="9634" spans="1:12" x14ac:dyDescent="0.2">
      <c r="A9634" t="s">
        <v>32267</v>
      </c>
      <c r="B9634" t="s">
        <v>32268</v>
      </c>
      <c r="C9634" t="s">
        <v>1435</v>
      </c>
      <c r="D9634" t="s">
        <v>21</v>
      </c>
      <c r="E9634" t="s">
        <v>16</v>
      </c>
      <c r="F9634">
        <v>28270</v>
      </c>
      <c r="G9634">
        <v>35.135563679599997</v>
      </c>
      <c r="H9634">
        <v>-80.738002461500002</v>
      </c>
      <c r="I9634">
        <v>5</v>
      </c>
      <c r="J9634">
        <v>24</v>
      </c>
      <c r="K9634">
        <v>0</v>
      </c>
      <c r="L9634" t="s">
        <v>32269</v>
      </c>
    </row>
    <row r="9635" spans="1:12" x14ac:dyDescent="0.2">
      <c r="A9635" t="s">
        <v>32270</v>
      </c>
      <c r="B9635" t="s">
        <v>32271</v>
      </c>
      <c r="C9635" t="s">
        <v>32272</v>
      </c>
      <c r="D9635" t="s">
        <v>21</v>
      </c>
      <c r="E9635" t="s">
        <v>16</v>
      </c>
      <c r="F9635">
        <v>28205</v>
      </c>
      <c r="G9635">
        <v>35.232515399999997</v>
      </c>
      <c r="H9635">
        <v>-80.814010100000004</v>
      </c>
      <c r="I9635">
        <v>5</v>
      </c>
      <c r="J9635">
        <v>11</v>
      </c>
      <c r="K9635">
        <v>1</v>
      </c>
      <c r="L9635" t="s">
        <v>32273</v>
      </c>
    </row>
    <row r="9636" spans="1:12" x14ac:dyDescent="0.2">
      <c r="A9636" t="s">
        <v>32274</v>
      </c>
      <c r="B9636" t="s">
        <v>32275</v>
      </c>
      <c r="C9636" t="s">
        <v>32276</v>
      </c>
      <c r="D9636" t="s">
        <v>21</v>
      </c>
      <c r="E9636" t="s">
        <v>16</v>
      </c>
      <c r="F9636">
        <v>28288</v>
      </c>
      <c r="G9636">
        <v>35.063991000000001</v>
      </c>
      <c r="H9636">
        <v>-80.773764999999997</v>
      </c>
      <c r="I9636">
        <v>4</v>
      </c>
      <c r="J9636">
        <v>14</v>
      </c>
      <c r="K9636">
        <v>0</v>
      </c>
      <c r="L9636" t="s">
        <v>32277</v>
      </c>
    </row>
    <row r="9637" spans="1:12" x14ac:dyDescent="0.2">
      <c r="A9637" t="s">
        <v>32278</v>
      </c>
      <c r="B9637" t="s">
        <v>37</v>
      </c>
      <c r="C9637" t="s">
        <v>32279</v>
      </c>
      <c r="D9637" t="s">
        <v>21</v>
      </c>
      <c r="E9637" t="s">
        <v>16</v>
      </c>
      <c r="F9637">
        <v>28211</v>
      </c>
      <c r="G9637">
        <v>35.152231100000002</v>
      </c>
      <c r="H9637">
        <v>-80.831896799999996</v>
      </c>
      <c r="I9637">
        <v>4</v>
      </c>
      <c r="J9637">
        <v>3</v>
      </c>
      <c r="K9637">
        <v>1</v>
      </c>
      <c r="L9637" t="s">
        <v>32280</v>
      </c>
    </row>
    <row r="9638" spans="1:12" x14ac:dyDescent="0.2">
      <c r="A9638" t="s">
        <v>32281</v>
      </c>
      <c r="B9638" t="s">
        <v>32282</v>
      </c>
      <c r="C9638" t="s">
        <v>32283</v>
      </c>
      <c r="D9638" t="s">
        <v>21</v>
      </c>
      <c r="E9638" t="s">
        <v>16</v>
      </c>
      <c r="F9638">
        <v>28203</v>
      </c>
      <c r="G9638">
        <v>35.220673599999998</v>
      </c>
      <c r="H9638">
        <v>-80.856879500000005</v>
      </c>
      <c r="I9638">
        <v>5</v>
      </c>
      <c r="J9638">
        <v>4</v>
      </c>
      <c r="K9638">
        <v>1</v>
      </c>
      <c r="L9638" t="s">
        <v>32284</v>
      </c>
    </row>
    <row r="9639" spans="1:12" x14ac:dyDescent="0.2">
      <c r="A9639" t="s">
        <v>32285</v>
      </c>
      <c r="B9639" t="s">
        <v>32286</v>
      </c>
      <c r="C9639" t="s">
        <v>32287</v>
      </c>
      <c r="D9639" t="s">
        <v>21</v>
      </c>
      <c r="E9639" t="s">
        <v>16</v>
      </c>
      <c r="F9639">
        <v>28212</v>
      </c>
      <c r="G9639">
        <v>35.153224000000002</v>
      </c>
      <c r="H9639">
        <v>-80.746123999999995</v>
      </c>
      <c r="I9639">
        <v>1</v>
      </c>
      <c r="J9639">
        <v>3</v>
      </c>
      <c r="K9639">
        <v>0</v>
      </c>
      <c r="L9639" t="s">
        <v>32288</v>
      </c>
    </row>
    <row r="9640" spans="1:12" x14ac:dyDescent="0.2">
      <c r="A9640" t="s">
        <v>32289</v>
      </c>
      <c r="B9640" t="s">
        <v>32290</v>
      </c>
      <c r="C9640" t="s">
        <v>32291</v>
      </c>
      <c r="D9640" t="s">
        <v>643</v>
      </c>
      <c r="E9640" t="s">
        <v>16</v>
      </c>
      <c r="F9640">
        <v>28079</v>
      </c>
      <c r="G9640">
        <v>35.077629000000002</v>
      </c>
      <c r="H9640">
        <v>-80.653277000000003</v>
      </c>
      <c r="I9640">
        <v>1</v>
      </c>
      <c r="J9640">
        <v>3</v>
      </c>
      <c r="K9640">
        <v>1</v>
      </c>
      <c r="L9640" t="s">
        <v>32292</v>
      </c>
    </row>
    <row r="9641" spans="1:12" x14ac:dyDescent="0.2">
      <c r="A9641" t="s">
        <v>32293</v>
      </c>
      <c r="B9641" t="s">
        <v>32294</v>
      </c>
      <c r="C9641" t="s">
        <v>32295</v>
      </c>
      <c r="D9641" t="s">
        <v>30</v>
      </c>
      <c r="E9641" t="s">
        <v>16</v>
      </c>
      <c r="F9641">
        <v>28054</v>
      </c>
      <c r="G9641">
        <v>35.2358069</v>
      </c>
      <c r="H9641">
        <v>-81.172984200000002</v>
      </c>
      <c r="I9641">
        <v>3.5</v>
      </c>
      <c r="J9641">
        <v>3</v>
      </c>
      <c r="K9641">
        <v>1</v>
      </c>
      <c r="L9641" t="s">
        <v>6541</v>
      </c>
    </row>
    <row r="9642" spans="1:12" x14ac:dyDescent="0.2">
      <c r="A9642" t="s">
        <v>32296</v>
      </c>
      <c r="B9642" t="s">
        <v>32297</v>
      </c>
      <c r="C9642" t="s">
        <v>32298</v>
      </c>
      <c r="D9642" t="s">
        <v>39</v>
      </c>
      <c r="E9642" t="s">
        <v>16</v>
      </c>
      <c r="F9642">
        <v>28025</v>
      </c>
      <c r="G9642">
        <v>35.430123100000003</v>
      </c>
      <c r="H9642">
        <v>-80.581035200000002</v>
      </c>
      <c r="I9642">
        <v>1</v>
      </c>
      <c r="J9642">
        <v>3</v>
      </c>
      <c r="K9642">
        <v>1</v>
      </c>
      <c r="L9642" t="s">
        <v>9107</v>
      </c>
    </row>
    <row r="9643" spans="1:12" x14ac:dyDescent="0.2">
      <c r="A9643" t="s">
        <v>32299</v>
      </c>
      <c r="B9643" t="s">
        <v>32300</v>
      </c>
      <c r="C9643" t="s">
        <v>32301</v>
      </c>
      <c r="D9643" t="s">
        <v>135</v>
      </c>
      <c r="E9643" t="s">
        <v>16</v>
      </c>
      <c r="F9643">
        <v>28105</v>
      </c>
      <c r="G9643">
        <v>35.130383999999999</v>
      </c>
      <c r="H9643">
        <v>-80.7187129</v>
      </c>
      <c r="I9643">
        <v>3.5</v>
      </c>
      <c r="J9643">
        <v>8</v>
      </c>
      <c r="K9643">
        <v>0</v>
      </c>
      <c r="L9643" t="s">
        <v>32302</v>
      </c>
    </row>
    <row r="9644" spans="1:12" x14ac:dyDescent="0.2">
      <c r="A9644" t="s">
        <v>32303</v>
      </c>
      <c r="B9644" t="s">
        <v>32304</v>
      </c>
      <c r="C9644" t="s">
        <v>32305</v>
      </c>
      <c r="D9644" t="s">
        <v>21</v>
      </c>
      <c r="E9644" t="s">
        <v>16</v>
      </c>
      <c r="F9644">
        <v>28212</v>
      </c>
      <c r="G9644">
        <v>35.184567000000001</v>
      </c>
      <c r="H9644">
        <v>-80.763204000000002</v>
      </c>
      <c r="I9644">
        <v>1</v>
      </c>
      <c r="J9644">
        <v>3</v>
      </c>
      <c r="K9644">
        <v>1</v>
      </c>
      <c r="L9644" t="s">
        <v>35</v>
      </c>
    </row>
    <row r="9645" spans="1:12" x14ac:dyDescent="0.2">
      <c r="A9645" t="s">
        <v>32306</v>
      </c>
      <c r="B9645" t="s">
        <v>1190</v>
      </c>
      <c r="C9645" t="s">
        <v>32307</v>
      </c>
      <c r="D9645" t="s">
        <v>588</v>
      </c>
      <c r="E9645" t="s">
        <v>16</v>
      </c>
      <c r="F9645">
        <v>28110</v>
      </c>
      <c r="G9645">
        <v>35.012253100000002</v>
      </c>
      <c r="H9645">
        <v>-80.565689899999995</v>
      </c>
      <c r="I9645">
        <v>3</v>
      </c>
      <c r="J9645">
        <v>3</v>
      </c>
      <c r="K9645">
        <v>1</v>
      </c>
      <c r="L9645" t="s">
        <v>159</v>
      </c>
    </row>
    <row r="9646" spans="1:12" x14ac:dyDescent="0.2">
      <c r="A9646" t="e">
        <f>-geWx5-dTQ854rkaVm3tdw</f>
        <v>#NAME?</v>
      </c>
      <c r="B9646" t="s">
        <v>32308</v>
      </c>
      <c r="C9646" t="s">
        <v>32309</v>
      </c>
      <c r="D9646" t="s">
        <v>26</v>
      </c>
      <c r="E9646" t="s">
        <v>16</v>
      </c>
      <c r="F9646">
        <v>28078</v>
      </c>
      <c r="G9646">
        <v>35.408785700000003</v>
      </c>
      <c r="H9646">
        <v>-80.862778399999996</v>
      </c>
      <c r="I9646">
        <v>1</v>
      </c>
      <c r="J9646">
        <v>3</v>
      </c>
      <c r="K9646">
        <v>1</v>
      </c>
      <c r="L9646" t="s">
        <v>32310</v>
      </c>
    </row>
    <row r="9647" spans="1:12" x14ac:dyDescent="0.2">
      <c r="A9647" t="s">
        <v>32311</v>
      </c>
      <c r="B9647" t="s">
        <v>3444</v>
      </c>
      <c r="C9647" t="s">
        <v>13979</v>
      </c>
      <c r="D9647" t="s">
        <v>21</v>
      </c>
      <c r="E9647" t="s">
        <v>16</v>
      </c>
      <c r="F9647">
        <v>28277</v>
      </c>
      <c r="G9647">
        <v>35.054164999999998</v>
      </c>
      <c r="H9647">
        <v>-80.849055000000007</v>
      </c>
      <c r="I9647">
        <v>3</v>
      </c>
      <c r="J9647">
        <v>15</v>
      </c>
      <c r="K9647">
        <v>1</v>
      </c>
      <c r="L9647" t="s">
        <v>32312</v>
      </c>
    </row>
    <row r="9648" spans="1:12" x14ac:dyDescent="0.2">
      <c r="A9648" t="s">
        <v>32313</v>
      </c>
      <c r="B9648" t="s">
        <v>32314</v>
      </c>
      <c r="C9648" t="s">
        <v>32315</v>
      </c>
      <c r="D9648" t="s">
        <v>21</v>
      </c>
      <c r="E9648" t="s">
        <v>16</v>
      </c>
      <c r="F9648">
        <v>28277</v>
      </c>
      <c r="G9648">
        <v>35.054163000000003</v>
      </c>
      <c r="H9648">
        <v>-80.851988399999996</v>
      </c>
      <c r="I9648">
        <v>4</v>
      </c>
      <c r="J9648">
        <v>248</v>
      </c>
      <c r="K9648">
        <v>0</v>
      </c>
      <c r="L9648" t="s">
        <v>32316</v>
      </c>
    </row>
    <row r="9649" spans="1:12" x14ac:dyDescent="0.2">
      <c r="A9649" t="s">
        <v>32317</v>
      </c>
      <c r="B9649" t="s">
        <v>16652</v>
      </c>
      <c r="C9649" t="s">
        <v>32318</v>
      </c>
      <c r="D9649" t="s">
        <v>39</v>
      </c>
      <c r="E9649" t="s">
        <v>16</v>
      </c>
      <c r="F9649">
        <v>28025</v>
      </c>
      <c r="G9649">
        <v>35.444093299999999</v>
      </c>
      <c r="H9649">
        <v>-80.595785100000001</v>
      </c>
      <c r="I9649">
        <v>2.5</v>
      </c>
      <c r="J9649">
        <v>35</v>
      </c>
      <c r="K9649">
        <v>1</v>
      </c>
      <c r="L9649" t="s">
        <v>9565</v>
      </c>
    </row>
    <row r="9650" spans="1:12" x14ac:dyDescent="0.2">
      <c r="A9650" t="s">
        <v>32319</v>
      </c>
      <c r="B9650" t="s">
        <v>32320</v>
      </c>
      <c r="C9650" t="s">
        <v>32321</v>
      </c>
      <c r="D9650" t="s">
        <v>643</v>
      </c>
      <c r="E9650" t="s">
        <v>16</v>
      </c>
      <c r="F9650">
        <v>28079</v>
      </c>
      <c r="G9650">
        <v>35.076816000000001</v>
      </c>
      <c r="H9650">
        <v>-80.650089800000003</v>
      </c>
      <c r="I9650">
        <v>4.5</v>
      </c>
      <c r="J9650">
        <v>20</v>
      </c>
      <c r="K9650">
        <v>1</v>
      </c>
      <c r="L9650" t="s">
        <v>1052</v>
      </c>
    </row>
    <row r="9651" spans="1:12" x14ac:dyDescent="0.2">
      <c r="A9651" t="s">
        <v>32322</v>
      </c>
      <c r="B9651" t="s">
        <v>32323</v>
      </c>
      <c r="C9651" t="s">
        <v>22881</v>
      </c>
      <c r="D9651" t="s">
        <v>21</v>
      </c>
      <c r="E9651" t="s">
        <v>16</v>
      </c>
      <c r="F9651">
        <v>28203</v>
      </c>
      <c r="G9651">
        <v>35.208424000000001</v>
      </c>
      <c r="H9651">
        <v>-80.859758999999997</v>
      </c>
      <c r="I9651">
        <v>3</v>
      </c>
      <c r="J9651">
        <v>3</v>
      </c>
      <c r="K9651">
        <v>0</v>
      </c>
      <c r="L9651" t="s">
        <v>18840</v>
      </c>
    </row>
    <row r="9652" spans="1:12" x14ac:dyDescent="0.2">
      <c r="A9652" t="s">
        <v>32324</v>
      </c>
      <c r="B9652" t="s">
        <v>32325</v>
      </c>
      <c r="C9652" t="s">
        <v>32326</v>
      </c>
      <c r="D9652" t="s">
        <v>21</v>
      </c>
      <c r="E9652" t="s">
        <v>16</v>
      </c>
      <c r="F9652">
        <v>28277</v>
      </c>
      <c r="G9652">
        <v>35.0558598</v>
      </c>
      <c r="H9652">
        <v>-80.835121000000001</v>
      </c>
      <c r="I9652">
        <v>2.5</v>
      </c>
      <c r="J9652">
        <v>6</v>
      </c>
      <c r="K9652">
        <v>0</v>
      </c>
      <c r="L9652" t="s">
        <v>287</v>
      </c>
    </row>
    <row r="9653" spans="1:12" x14ac:dyDescent="0.2">
      <c r="A9653" t="s">
        <v>32327</v>
      </c>
      <c r="B9653" t="s">
        <v>21537</v>
      </c>
      <c r="C9653" t="s">
        <v>32328</v>
      </c>
      <c r="D9653" t="s">
        <v>15</v>
      </c>
      <c r="E9653" t="s">
        <v>16</v>
      </c>
      <c r="F9653">
        <v>28031</v>
      </c>
      <c r="G9653">
        <v>35.481901336900002</v>
      </c>
      <c r="H9653">
        <v>-80.881880081199995</v>
      </c>
      <c r="I9653">
        <v>4</v>
      </c>
      <c r="J9653">
        <v>135</v>
      </c>
      <c r="K9653">
        <v>1</v>
      </c>
      <c r="L9653" t="s">
        <v>32329</v>
      </c>
    </row>
    <row r="9654" spans="1:12" x14ac:dyDescent="0.2">
      <c r="A9654" t="s">
        <v>32330</v>
      </c>
      <c r="B9654" t="s">
        <v>32331</v>
      </c>
      <c r="C9654" t="s">
        <v>18938</v>
      </c>
      <c r="D9654" t="s">
        <v>21</v>
      </c>
      <c r="E9654" t="s">
        <v>16</v>
      </c>
      <c r="F9654">
        <v>28217</v>
      </c>
      <c r="G9654">
        <v>35.141818999999998</v>
      </c>
      <c r="H9654">
        <v>-80.876992000000001</v>
      </c>
      <c r="I9654">
        <v>1</v>
      </c>
      <c r="J9654">
        <v>5</v>
      </c>
      <c r="K9654">
        <v>0</v>
      </c>
      <c r="L9654" t="s">
        <v>7874</v>
      </c>
    </row>
    <row r="9655" spans="1:12" x14ac:dyDescent="0.2">
      <c r="A9655" t="s">
        <v>32332</v>
      </c>
      <c r="B9655" t="s">
        <v>32333</v>
      </c>
      <c r="C9655" t="s">
        <v>32334</v>
      </c>
      <c r="D9655" t="s">
        <v>21</v>
      </c>
      <c r="E9655" t="s">
        <v>16</v>
      </c>
      <c r="F9655">
        <v>28212</v>
      </c>
      <c r="G9655">
        <v>35.162073900000003</v>
      </c>
      <c r="H9655">
        <v>-80.741579000000002</v>
      </c>
      <c r="I9655">
        <v>4</v>
      </c>
      <c r="J9655">
        <v>3</v>
      </c>
      <c r="K9655">
        <v>1</v>
      </c>
      <c r="L9655" t="s">
        <v>666</v>
      </c>
    </row>
    <row r="9656" spans="1:12" x14ac:dyDescent="0.2">
      <c r="A9656" t="s">
        <v>32335</v>
      </c>
      <c r="B9656" t="s">
        <v>891</v>
      </c>
      <c r="C9656" t="s">
        <v>32336</v>
      </c>
      <c r="D9656" t="s">
        <v>26</v>
      </c>
      <c r="E9656" t="s">
        <v>16</v>
      </c>
      <c r="F9656">
        <v>28078</v>
      </c>
      <c r="G9656">
        <v>35.407145999999997</v>
      </c>
      <c r="H9656">
        <v>-80.864033997099995</v>
      </c>
      <c r="I9656">
        <v>2</v>
      </c>
      <c r="J9656">
        <v>15</v>
      </c>
      <c r="K9656">
        <v>1</v>
      </c>
      <c r="L9656" t="s">
        <v>31222</v>
      </c>
    </row>
    <row r="9657" spans="1:12" x14ac:dyDescent="0.2">
      <c r="A9657" t="s">
        <v>32337</v>
      </c>
      <c r="B9657" t="s">
        <v>32338</v>
      </c>
      <c r="C9657" t="s">
        <v>32339</v>
      </c>
      <c r="D9657" t="s">
        <v>15</v>
      </c>
      <c r="E9657" t="s">
        <v>16</v>
      </c>
      <c r="F9657">
        <v>28031</v>
      </c>
      <c r="G9657">
        <v>35.4593372</v>
      </c>
      <c r="H9657">
        <v>-80.8896175</v>
      </c>
      <c r="I9657">
        <v>5</v>
      </c>
      <c r="J9657">
        <v>6</v>
      </c>
      <c r="K9657">
        <v>0</v>
      </c>
      <c r="L9657" t="s">
        <v>32340</v>
      </c>
    </row>
    <row r="9658" spans="1:12" x14ac:dyDescent="0.2">
      <c r="A9658" t="s">
        <v>32341</v>
      </c>
      <c r="B9658" t="s">
        <v>32342</v>
      </c>
      <c r="C9658" t="s">
        <v>32343</v>
      </c>
      <c r="D9658" t="s">
        <v>21</v>
      </c>
      <c r="E9658" t="s">
        <v>16</v>
      </c>
      <c r="F9658">
        <v>28211</v>
      </c>
      <c r="G9658">
        <v>35.152231100000002</v>
      </c>
      <c r="H9658">
        <v>-80.831896799999996</v>
      </c>
      <c r="I9658">
        <v>2.5</v>
      </c>
      <c r="J9658">
        <v>3</v>
      </c>
      <c r="K9658">
        <v>1</v>
      </c>
      <c r="L9658" t="s">
        <v>32344</v>
      </c>
    </row>
    <row r="9659" spans="1:12" x14ac:dyDescent="0.2">
      <c r="A9659" t="s">
        <v>32345</v>
      </c>
      <c r="B9659" t="s">
        <v>6462</v>
      </c>
      <c r="C9659" t="s">
        <v>32346</v>
      </c>
      <c r="D9659" t="s">
        <v>26</v>
      </c>
      <c r="E9659" t="s">
        <v>16</v>
      </c>
      <c r="F9659">
        <v>28078</v>
      </c>
      <c r="G9659">
        <v>35.408380800000003</v>
      </c>
      <c r="H9659">
        <v>-80.854017200000001</v>
      </c>
      <c r="I9659">
        <v>2.5</v>
      </c>
      <c r="J9659">
        <v>18</v>
      </c>
      <c r="K9659">
        <v>1</v>
      </c>
      <c r="L9659" t="s">
        <v>32347</v>
      </c>
    </row>
    <row r="9660" spans="1:12" x14ac:dyDescent="0.2">
      <c r="A9660" t="s">
        <v>32348</v>
      </c>
      <c r="B9660" t="s">
        <v>32349</v>
      </c>
      <c r="C9660" t="s">
        <v>32350</v>
      </c>
      <c r="D9660" t="s">
        <v>21</v>
      </c>
      <c r="E9660" t="s">
        <v>16</v>
      </c>
      <c r="F9660">
        <v>28205</v>
      </c>
      <c r="G9660">
        <v>35.196775299999999</v>
      </c>
      <c r="H9660">
        <v>-80.790775199999999</v>
      </c>
      <c r="I9660">
        <v>3.5</v>
      </c>
      <c r="J9660">
        <v>34</v>
      </c>
      <c r="K9660">
        <v>1</v>
      </c>
      <c r="L9660" t="s">
        <v>7734</v>
      </c>
    </row>
    <row r="9661" spans="1:12" x14ac:dyDescent="0.2">
      <c r="A9661" t="s">
        <v>32351</v>
      </c>
      <c r="B9661" t="s">
        <v>1407</v>
      </c>
      <c r="C9661" t="s">
        <v>32352</v>
      </c>
      <c r="D9661" t="s">
        <v>135</v>
      </c>
      <c r="E9661" t="s">
        <v>16</v>
      </c>
      <c r="F9661">
        <v>28105</v>
      </c>
      <c r="G9661">
        <v>35.126815811699998</v>
      </c>
      <c r="H9661">
        <v>-80.702644139499995</v>
      </c>
      <c r="I9661">
        <v>3</v>
      </c>
      <c r="J9661">
        <v>16</v>
      </c>
      <c r="K9661">
        <v>1</v>
      </c>
      <c r="L9661" t="s">
        <v>32353</v>
      </c>
    </row>
    <row r="9662" spans="1:12" x14ac:dyDescent="0.2">
      <c r="A9662" t="s">
        <v>32354</v>
      </c>
      <c r="B9662" t="s">
        <v>32355</v>
      </c>
      <c r="C9662" t="s">
        <v>32356</v>
      </c>
      <c r="D9662" t="s">
        <v>30</v>
      </c>
      <c r="E9662" t="s">
        <v>16</v>
      </c>
      <c r="F9662">
        <v>28056</v>
      </c>
      <c r="G9662">
        <v>35.220810200000003</v>
      </c>
      <c r="H9662">
        <v>-81.0938108</v>
      </c>
      <c r="I9662">
        <v>3.5</v>
      </c>
      <c r="J9662">
        <v>3</v>
      </c>
      <c r="K9662">
        <v>1</v>
      </c>
      <c r="L9662" t="s">
        <v>10581</v>
      </c>
    </row>
    <row r="9663" spans="1:12" x14ac:dyDescent="0.2">
      <c r="A9663" t="s">
        <v>32357</v>
      </c>
      <c r="B9663" t="s">
        <v>32358</v>
      </c>
      <c r="C9663" t="s">
        <v>32359</v>
      </c>
      <c r="D9663" t="s">
        <v>21</v>
      </c>
      <c r="E9663" t="s">
        <v>16</v>
      </c>
      <c r="F9663">
        <v>28205</v>
      </c>
      <c r="G9663">
        <v>35.243459199999997</v>
      </c>
      <c r="H9663">
        <v>-80.801887899999997</v>
      </c>
      <c r="I9663">
        <v>4.5</v>
      </c>
      <c r="J9663">
        <v>4</v>
      </c>
      <c r="K9663">
        <v>0</v>
      </c>
      <c r="L9663" t="s">
        <v>14838</v>
      </c>
    </row>
    <row r="9664" spans="1:12" x14ac:dyDescent="0.2">
      <c r="A9664" t="s">
        <v>32360</v>
      </c>
      <c r="B9664" t="s">
        <v>23463</v>
      </c>
      <c r="C9664" t="s">
        <v>10460</v>
      </c>
      <c r="D9664" t="s">
        <v>21</v>
      </c>
      <c r="E9664" t="s">
        <v>16</v>
      </c>
      <c r="F9664">
        <v>28262</v>
      </c>
      <c r="G9664">
        <v>35.300651000000002</v>
      </c>
      <c r="H9664">
        <v>-80.802205000000001</v>
      </c>
      <c r="I9664">
        <v>3.5</v>
      </c>
      <c r="J9664">
        <v>38</v>
      </c>
      <c r="K9664">
        <v>1</v>
      </c>
      <c r="L9664" t="s">
        <v>32361</v>
      </c>
    </row>
    <row r="9665" spans="1:12" x14ac:dyDescent="0.2">
      <c r="A9665" t="s">
        <v>32362</v>
      </c>
      <c r="B9665" t="s">
        <v>1281</v>
      </c>
      <c r="C9665" t="s">
        <v>27203</v>
      </c>
      <c r="D9665" t="s">
        <v>21</v>
      </c>
      <c r="E9665" t="s">
        <v>16</v>
      </c>
      <c r="F9665">
        <v>28203</v>
      </c>
      <c r="G9665">
        <v>35.206688999999997</v>
      </c>
      <c r="H9665">
        <v>-80.860923999999997</v>
      </c>
      <c r="I9665">
        <v>4</v>
      </c>
      <c r="J9665">
        <v>77</v>
      </c>
      <c r="K9665">
        <v>0</v>
      </c>
      <c r="L9665" t="s">
        <v>32363</v>
      </c>
    </row>
    <row r="9666" spans="1:12" x14ac:dyDescent="0.2">
      <c r="A9666" t="s">
        <v>32364</v>
      </c>
      <c r="B9666" t="s">
        <v>32365</v>
      </c>
      <c r="C9666" t="s">
        <v>32366</v>
      </c>
      <c r="D9666" t="s">
        <v>295</v>
      </c>
      <c r="E9666" t="s">
        <v>16</v>
      </c>
      <c r="F9666">
        <v>28134</v>
      </c>
      <c r="G9666">
        <v>35.090101799999999</v>
      </c>
      <c r="H9666">
        <v>-80.887525800000006</v>
      </c>
      <c r="I9666">
        <v>4</v>
      </c>
      <c r="J9666">
        <v>6</v>
      </c>
      <c r="K9666">
        <v>1</v>
      </c>
      <c r="L9666" t="s">
        <v>6288</v>
      </c>
    </row>
    <row r="9667" spans="1:12" x14ac:dyDescent="0.2">
      <c r="A9667" t="s">
        <v>32367</v>
      </c>
      <c r="B9667" t="s">
        <v>32368</v>
      </c>
      <c r="C9667" t="s">
        <v>13118</v>
      </c>
      <c r="D9667" t="s">
        <v>21</v>
      </c>
      <c r="E9667" t="s">
        <v>16</v>
      </c>
      <c r="F9667">
        <v>28203</v>
      </c>
      <c r="G9667">
        <v>35.202530898299997</v>
      </c>
      <c r="H9667">
        <v>-80.8658748884</v>
      </c>
      <c r="I9667">
        <v>4.5</v>
      </c>
      <c r="J9667">
        <v>91</v>
      </c>
      <c r="K9667">
        <v>1</v>
      </c>
      <c r="L9667" t="s">
        <v>1997</v>
      </c>
    </row>
    <row r="9668" spans="1:12" x14ac:dyDescent="0.2">
      <c r="A9668" t="s">
        <v>32369</v>
      </c>
      <c r="B9668" t="s">
        <v>5107</v>
      </c>
      <c r="C9668" t="s">
        <v>32370</v>
      </c>
      <c r="D9668" t="s">
        <v>21</v>
      </c>
      <c r="E9668" t="s">
        <v>16</v>
      </c>
      <c r="F9668">
        <v>28216</v>
      </c>
      <c r="G9668">
        <v>35.326858000000001</v>
      </c>
      <c r="H9668">
        <v>-80.944759199999993</v>
      </c>
      <c r="I9668">
        <v>4</v>
      </c>
      <c r="J9668">
        <v>32</v>
      </c>
      <c r="K9668">
        <v>1</v>
      </c>
      <c r="L9668" t="s">
        <v>32371</v>
      </c>
    </row>
    <row r="9669" spans="1:12" x14ac:dyDescent="0.2">
      <c r="A9669" t="s">
        <v>32372</v>
      </c>
      <c r="B9669" t="s">
        <v>32373</v>
      </c>
      <c r="C9669" t="s">
        <v>3960</v>
      </c>
      <c r="D9669" t="s">
        <v>21</v>
      </c>
      <c r="E9669" t="s">
        <v>16</v>
      </c>
      <c r="F9669">
        <v>28216</v>
      </c>
      <c r="G9669">
        <v>35.352552799999998</v>
      </c>
      <c r="H9669">
        <v>-80.851188800000003</v>
      </c>
      <c r="I9669">
        <v>1</v>
      </c>
      <c r="J9669">
        <v>3</v>
      </c>
      <c r="K9669">
        <v>1</v>
      </c>
      <c r="L9669" t="s">
        <v>32374</v>
      </c>
    </row>
    <row r="9670" spans="1:12" x14ac:dyDescent="0.2">
      <c r="A9670" t="s">
        <v>32375</v>
      </c>
      <c r="B9670" t="s">
        <v>32376</v>
      </c>
      <c r="C9670" t="s">
        <v>32377</v>
      </c>
      <c r="D9670" t="s">
        <v>21</v>
      </c>
      <c r="E9670" t="s">
        <v>16</v>
      </c>
      <c r="F9670">
        <v>28205</v>
      </c>
      <c r="G9670">
        <v>35.249315000000003</v>
      </c>
      <c r="H9670">
        <v>-80.801558</v>
      </c>
      <c r="I9670">
        <v>4</v>
      </c>
      <c r="J9670">
        <v>5</v>
      </c>
      <c r="K9670">
        <v>1</v>
      </c>
      <c r="L9670" t="s">
        <v>32378</v>
      </c>
    </row>
    <row r="9671" spans="1:12" x14ac:dyDescent="0.2">
      <c r="A9671" t="s">
        <v>32379</v>
      </c>
      <c r="B9671" t="s">
        <v>32380</v>
      </c>
      <c r="C9671" t="s">
        <v>2072</v>
      </c>
      <c r="D9671" t="s">
        <v>167</v>
      </c>
      <c r="E9671" t="s">
        <v>16</v>
      </c>
      <c r="F9671">
        <v>28075</v>
      </c>
      <c r="G9671">
        <v>35.326281066500002</v>
      </c>
      <c r="H9671">
        <v>-80.646357143399996</v>
      </c>
      <c r="I9671">
        <v>3.5</v>
      </c>
      <c r="J9671">
        <v>31</v>
      </c>
      <c r="K9671">
        <v>0</v>
      </c>
      <c r="L9671" t="s">
        <v>32381</v>
      </c>
    </row>
    <row r="9672" spans="1:12" x14ac:dyDescent="0.2">
      <c r="A9672" t="s">
        <v>32382</v>
      </c>
      <c r="B9672" t="s">
        <v>32383</v>
      </c>
      <c r="C9672" t="s">
        <v>32384</v>
      </c>
      <c r="D9672" t="s">
        <v>21</v>
      </c>
      <c r="E9672" t="s">
        <v>16</v>
      </c>
      <c r="F9672">
        <v>28277</v>
      </c>
      <c r="G9672">
        <v>35.059229100000003</v>
      </c>
      <c r="H9672">
        <v>-80.852046299999998</v>
      </c>
      <c r="I9672">
        <v>2.5</v>
      </c>
      <c r="J9672">
        <v>7</v>
      </c>
      <c r="K9672">
        <v>1</v>
      </c>
      <c r="L9672" t="s">
        <v>32385</v>
      </c>
    </row>
    <row r="9673" spans="1:12" x14ac:dyDescent="0.2">
      <c r="A9673" t="s">
        <v>32386</v>
      </c>
      <c r="B9673" t="s">
        <v>15133</v>
      </c>
      <c r="C9673" t="s">
        <v>3636</v>
      </c>
      <c r="D9673" t="s">
        <v>21</v>
      </c>
      <c r="E9673" t="s">
        <v>16</v>
      </c>
      <c r="F9673">
        <v>28202</v>
      </c>
      <c r="G9673">
        <v>35.225275400000001</v>
      </c>
      <c r="H9673">
        <v>-80.842026799999999</v>
      </c>
      <c r="I9673">
        <v>4</v>
      </c>
      <c r="J9673">
        <v>64</v>
      </c>
      <c r="K9673">
        <v>1</v>
      </c>
      <c r="L9673" t="s">
        <v>32387</v>
      </c>
    </row>
    <row r="9674" spans="1:12" x14ac:dyDescent="0.2">
      <c r="A9674" t="s">
        <v>32388</v>
      </c>
      <c r="B9674" t="s">
        <v>32389</v>
      </c>
      <c r="C9674" t="s">
        <v>32390</v>
      </c>
      <c r="D9674" t="s">
        <v>39</v>
      </c>
      <c r="E9674" t="s">
        <v>16</v>
      </c>
      <c r="F9674">
        <v>28027</v>
      </c>
      <c r="G9674">
        <v>35.382070499999998</v>
      </c>
      <c r="H9674">
        <v>-80.704418599999997</v>
      </c>
      <c r="I9674">
        <v>2.5</v>
      </c>
      <c r="J9674">
        <v>3</v>
      </c>
      <c r="K9674">
        <v>1</v>
      </c>
      <c r="L9674" t="s">
        <v>32391</v>
      </c>
    </row>
    <row r="9675" spans="1:12" x14ac:dyDescent="0.2">
      <c r="A9675" t="s">
        <v>32392</v>
      </c>
      <c r="B9675" t="s">
        <v>3451</v>
      </c>
      <c r="C9675" t="s">
        <v>32393</v>
      </c>
      <c r="D9675" t="s">
        <v>21</v>
      </c>
      <c r="E9675" t="s">
        <v>16</v>
      </c>
      <c r="F9675">
        <v>28226</v>
      </c>
      <c r="G9675">
        <v>35.076289000000003</v>
      </c>
      <c r="H9675">
        <v>-80.872721999999996</v>
      </c>
      <c r="I9675">
        <v>3.5</v>
      </c>
      <c r="J9675">
        <v>3</v>
      </c>
      <c r="K9675">
        <v>0</v>
      </c>
      <c r="L9675" t="s">
        <v>32394</v>
      </c>
    </row>
    <row r="9676" spans="1:12" x14ac:dyDescent="0.2">
      <c r="A9676" t="s">
        <v>32395</v>
      </c>
      <c r="B9676" t="s">
        <v>32396</v>
      </c>
      <c r="C9676" t="s">
        <v>32397</v>
      </c>
      <c r="D9676" t="s">
        <v>21</v>
      </c>
      <c r="E9676" t="s">
        <v>16</v>
      </c>
      <c r="F9676">
        <v>28210</v>
      </c>
      <c r="G9676">
        <v>35.1463526</v>
      </c>
      <c r="H9676">
        <v>-80.827960300000001</v>
      </c>
      <c r="I9676">
        <v>4</v>
      </c>
      <c r="J9676">
        <v>108</v>
      </c>
      <c r="K9676">
        <v>1</v>
      </c>
      <c r="L9676" t="s">
        <v>32398</v>
      </c>
    </row>
    <row r="9677" spans="1:12" x14ac:dyDescent="0.2">
      <c r="A9677" t="s">
        <v>32399</v>
      </c>
      <c r="B9677" t="s">
        <v>32400</v>
      </c>
      <c r="C9677" t="s">
        <v>32401</v>
      </c>
      <c r="D9677" t="s">
        <v>21</v>
      </c>
      <c r="E9677" t="s">
        <v>16</v>
      </c>
      <c r="F9677">
        <v>28273</v>
      </c>
      <c r="G9677">
        <v>35.138874000000001</v>
      </c>
      <c r="H9677">
        <v>-80.932883000000004</v>
      </c>
      <c r="I9677">
        <v>4.5</v>
      </c>
      <c r="J9677">
        <v>3</v>
      </c>
      <c r="K9677">
        <v>1</v>
      </c>
      <c r="L9677" t="s">
        <v>32402</v>
      </c>
    </row>
    <row r="9678" spans="1:12" x14ac:dyDescent="0.2">
      <c r="A9678" t="s">
        <v>32403</v>
      </c>
      <c r="B9678" t="s">
        <v>32404</v>
      </c>
      <c r="C9678" t="s">
        <v>14790</v>
      </c>
      <c r="D9678" t="s">
        <v>21</v>
      </c>
      <c r="E9678" t="s">
        <v>16</v>
      </c>
      <c r="F9678">
        <v>28217</v>
      </c>
      <c r="G9678">
        <v>35.195426934700002</v>
      </c>
      <c r="H9678">
        <v>-80.876952856800003</v>
      </c>
      <c r="I9678">
        <v>4</v>
      </c>
      <c r="J9678">
        <v>64</v>
      </c>
      <c r="K9678">
        <v>0</v>
      </c>
      <c r="L9678" t="s">
        <v>32405</v>
      </c>
    </row>
    <row r="9679" spans="1:12" x14ac:dyDescent="0.2">
      <c r="A9679" t="s">
        <v>32406</v>
      </c>
      <c r="B9679" t="s">
        <v>30051</v>
      </c>
      <c r="C9679" t="s">
        <v>32407</v>
      </c>
      <c r="D9679" t="s">
        <v>135</v>
      </c>
      <c r="E9679" t="s">
        <v>16</v>
      </c>
      <c r="F9679">
        <v>28104</v>
      </c>
      <c r="G9679">
        <v>35.0854468</v>
      </c>
      <c r="H9679">
        <v>-80.696967099999995</v>
      </c>
      <c r="I9679">
        <v>4.5</v>
      </c>
      <c r="J9679">
        <v>63</v>
      </c>
      <c r="K9679">
        <v>1</v>
      </c>
      <c r="L9679" t="s">
        <v>32408</v>
      </c>
    </row>
    <row r="9680" spans="1:12" x14ac:dyDescent="0.2">
      <c r="A9680" t="s">
        <v>32409</v>
      </c>
      <c r="B9680" t="s">
        <v>32410</v>
      </c>
      <c r="C9680" t="s">
        <v>32411</v>
      </c>
      <c r="D9680" t="s">
        <v>21</v>
      </c>
      <c r="E9680" t="s">
        <v>16</v>
      </c>
      <c r="F9680">
        <v>28273</v>
      </c>
      <c r="G9680">
        <v>35.138059711700002</v>
      </c>
      <c r="H9680">
        <v>-80.930788367999995</v>
      </c>
      <c r="I9680">
        <v>3</v>
      </c>
      <c r="J9680">
        <v>24</v>
      </c>
      <c r="K9680">
        <v>1</v>
      </c>
      <c r="L9680" t="s">
        <v>3422</v>
      </c>
    </row>
    <row r="9681" spans="1:12" x14ac:dyDescent="0.2">
      <c r="A9681" t="s">
        <v>32412</v>
      </c>
      <c r="B9681" t="s">
        <v>32413</v>
      </c>
      <c r="C9681" t="s">
        <v>32414</v>
      </c>
      <c r="D9681" t="s">
        <v>643</v>
      </c>
      <c r="E9681" t="s">
        <v>16</v>
      </c>
      <c r="F9681">
        <v>28079</v>
      </c>
      <c r="G9681">
        <v>35.063999176000003</v>
      </c>
      <c r="H9681">
        <v>-80.637710571300005</v>
      </c>
      <c r="I9681">
        <v>3.5</v>
      </c>
      <c r="J9681">
        <v>3</v>
      </c>
      <c r="K9681">
        <v>1</v>
      </c>
      <c r="L9681" t="s">
        <v>32415</v>
      </c>
    </row>
    <row r="9682" spans="1:12" x14ac:dyDescent="0.2">
      <c r="A9682" t="s">
        <v>32416</v>
      </c>
      <c r="B9682" t="s">
        <v>16028</v>
      </c>
      <c r="C9682" t="s">
        <v>32417</v>
      </c>
      <c r="D9682" t="s">
        <v>39</v>
      </c>
      <c r="E9682" t="s">
        <v>16</v>
      </c>
      <c r="F9682">
        <v>28027</v>
      </c>
      <c r="G9682">
        <v>35.374554000000003</v>
      </c>
      <c r="H9682">
        <v>-80.734174300000006</v>
      </c>
      <c r="I9682">
        <v>3.5</v>
      </c>
      <c r="J9682">
        <v>35</v>
      </c>
      <c r="K9682">
        <v>1</v>
      </c>
      <c r="L9682" t="s">
        <v>32418</v>
      </c>
    </row>
    <row r="9683" spans="1:12" x14ac:dyDescent="0.2">
      <c r="A9683" t="s">
        <v>32419</v>
      </c>
      <c r="B9683" t="s">
        <v>7047</v>
      </c>
      <c r="C9683" t="s">
        <v>28195</v>
      </c>
      <c r="D9683" t="s">
        <v>21</v>
      </c>
      <c r="E9683" t="s">
        <v>16</v>
      </c>
      <c r="F9683">
        <v>28216</v>
      </c>
      <c r="G9683">
        <v>35.348226199999999</v>
      </c>
      <c r="H9683">
        <v>-80.859410100000005</v>
      </c>
      <c r="I9683">
        <v>2.5</v>
      </c>
      <c r="J9683">
        <v>8</v>
      </c>
      <c r="K9683">
        <v>1</v>
      </c>
      <c r="L9683" t="s">
        <v>8547</v>
      </c>
    </row>
    <row r="9684" spans="1:12" x14ac:dyDescent="0.2">
      <c r="A9684" t="s">
        <v>32420</v>
      </c>
      <c r="B9684" t="s">
        <v>32421</v>
      </c>
      <c r="C9684" t="s">
        <v>32422</v>
      </c>
      <c r="D9684" t="s">
        <v>21</v>
      </c>
      <c r="E9684" t="s">
        <v>16</v>
      </c>
      <c r="F9684">
        <v>28202</v>
      </c>
      <c r="G9684">
        <v>35.227528900000003</v>
      </c>
      <c r="H9684">
        <v>-80.843783999999999</v>
      </c>
      <c r="I9684">
        <v>3.5</v>
      </c>
      <c r="J9684">
        <v>19</v>
      </c>
      <c r="K9684">
        <v>1</v>
      </c>
      <c r="L9684" t="s">
        <v>32423</v>
      </c>
    </row>
    <row r="9685" spans="1:12" x14ac:dyDescent="0.2">
      <c r="A9685" t="s">
        <v>32424</v>
      </c>
      <c r="B9685" t="s">
        <v>32425</v>
      </c>
      <c r="C9685" t="s">
        <v>32426</v>
      </c>
      <c r="D9685" t="s">
        <v>21</v>
      </c>
      <c r="E9685" t="s">
        <v>16</v>
      </c>
      <c r="F9685">
        <v>28208</v>
      </c>
      <c r="G9685">
        <v>35.220365100000002</v>
      </c>
      <c r="H9685">
        <v>-80.915718699999999</v>
      </c>
      <c r="I9685">
        <v>4.5</v>
      </c>
      <c r="J9685">
        <v>10</v>
      </c>
      <c r="K9685">
        <v>1</v>
      </c>
      <c r="L9685" t="s">
        <v>32427</v>
      </c>
    </row>
    <row r="9686" spans="1:12" x14ac:dyDescent="0.2">
      <c r="A9686" t="s">
        <v>32428</v>
      </c>
      <c r="B9686" t="s">
        <v>1970</v>
      </c>
      <c r="C9686" t="s">
        <v>32429</v>
      </c>
      <c r="D9686" t="s">
        <v>26</v>
      </c>
      <c r="E9686" t="s">
        <v>16</v>
      </c>
      <c r="F9686">
        <v>28078</v>
      </c>
      <c r="G9686">
        <v>35.4452759208</v>
      </c>
      <c r="H9686">
        <v>-80.862081979600006</v>
      </c>
      <c r="I9686">
        <v>3.5</v>
      </c>
      <c r="J9686">
        <v>6</v>
      </c>
      <c r="K9686">
        <v>1</v>
      </c>
      <c r="L9686" t="s">
        <v>32430</v>
      </c>
    </row>
    <row r="9687" spans="1:12" x14ac:dyDescent="0.2">
      <c r="A9687" t="s">
        <v>32431</v>
      </c>
      <c r="B9687" t="s">
        <v>32432</v>
      </c>
      <c r="C9687" t="s">
        <v>32433</v>
      </c>
      <c r="D9687" t="s">
        <v>30</v>
      </c>
      <c r="E9687" t="s">
        <v>16</v>
      </c>
      <c r="F9687">
        <v>28054</v>
      </c>
      <c r="G9687">
        <v>35.232448599999998</v>
      </c>
      <c r="H9687">
        <v>-81.167335800000004</v>
      </c>
      <c r="I9687">
        <v>3.5</v>
      </c>
      <c r="J9687">
        <v>8</v>
      </c>
      <c r="K9687">
        <v>1</v>
      </c>
      <c r="L9687" t="s">
        <v>287</v>
      </c>
    </row>
    <row r="9688" spans="1:12" x14ac:dyDescent="0.2">
      <c r="A9688" t="s">
        <v>32434</v>
      </c>
      <c r="B9688" t="s">
        <v>32435</v>
      </c>
      <c r="C9688" t="s">
        <v>32436</v>
      </c>
      <c r="D9688" t="s">
        <v>21</v>
      </c>
      <c r="E9688" t="s">
        <v>16</v>
      </c>
      <c r="F9688">
        <v>28209</v>
      </c>
      <c r="G9688">
        <v>35.212015299999997</v>
      </c>
      <c r="H9688">
        <v>-80.818682199999998</v>
      </c>
      <c r="I9688">
        <v>3</v>
      </c>
      <c r="J9688">
        <v>4</v>
      </c>
      <c r="K9688">
        <v>1</v>
      </c>
      <c r="L9688" t="s">
        <v>32437</v>
      </c>
    </row>
    <row r="9689" spans="1:12" x14ac:dyDescent="0.2">
      <c r="A9689" t="s">
        <v>32438</v>
      </c>
      <c r="B9689" t="s">
        <v>8455</v>
      </c>
      <c r="C9689" t="s">
        <v>32439</v>
      </c>
      <c r="D9689" t="s">
        <v>135</v>
      </c>
      <c r="E9689" t="s">
        <v>16</v>
      </c>
      <c r="F9689">
        <v>28105</v>
      </c>
      <c r="G9689">
        <v>35.124083200000001</v>
      </c>
      <c r="H9689">
        <v>-80.709217600000002</v>
      </c>
      <c r="I9689">
        <v>4</v>
      </c>
      <c r="J9689">
        <v>4</v>
      </c>
      <c r="K9689">
        <v>1</v>
      </c>
      <c r="L9689" t="s">
        <v>4329</v>
      </c>
    </row>
    <row r="9690" spans="1:12" x14ac:dyDescent="0.2">
      <c r="A9690" t="s">
        <v>32440</v>
      </c>
      <c r="B9690" t="s">
        <v>32441</v>
      </c>
      <c r="C9690" t="s">
        <v>32442</v>
      </c>
      <c r="D9690" t="s">
        <v>21</v>
      </c>
      <c r="E9690" t="s">
        <v>16</v>
      </c>
      <c r="F9690">
        <v>28269</v>
      </c>
      <c r="G9690">
        <v>35.313146400000001</v>
      </c>
      <c r="H9690">
        <v>-80.837476100000003</v>
      </c>
      <c r="I9690">
        <v>5</v>
      </c>
      <c r="J9690">
        <v>15</v>
      </c>
      <c r="K9690">
        <v>1</v>
      </c>
      <c r="L9690" t="s">
        <v>32443</v>
      </c>
    </row>
    <row r="9691" spans="1:12" x14ac:dyDescent="0.2">
      <c r="A9691" t="s">
        <v>32444</v>
      </c>
      <c r="B9691" t="s">
        <v>19327</v>
      </c>
      <c r="C9691" t="s">
        <v>12197</v>
      </c>
      <c r="D9691" t="s">
        <v>456</v>
      </c>
      <c r="E9691" t="s">
        <v>16</v>
      </c>
      <c r="F9691">
        <v>28012</v>
      </c>
      <c r="G9691">
        <v>35.2526273</v>
      </c>
      <c r="H9691">
        <v>-81.045405599999995</v>
      </c>
      <c r="I9691">
        <v>3.5</v>
      </c>
      <c r="J9691">
        <v>100</v>
      </c>
      <c r="K9691">
        <v>1</v>
      </c>
      <c r="L9691" t="s">
        <v>32445</v>
      </c>
    </row>
    <row r="9692" spans="1:12" x14ac:dyDescent="0.2">
      <c r="A9692" t="s">
        <v>32446</v>
      </c>
      <c r="B9692" t="s">
        <v>14057</v>
      </c>
      <c r="C9692" t="s">
        <v>32447</v>
      </c>
      <c r="D9692" t="s">
        <v>21</v>
      </c>
      <c r="E9692" t="s">
        <v>16</v>
      </c>
      <c r="F9692">
        <v>28206</v>
      </c>
      <c r="G9692">
        <v>35.233024999999998</v>
      </c>
      <c r="H9692">
        <v>-80.835683000000003</v>
      </c>
      <c r="I9692">
        <v>4.5</v>
      </c>
      <c r="J9692">
        <v>29</v>
      </c>
      <c r="K9692">
        <v>1</v>
      </c>
      <c r="L9692" t="s">
        <v>32448</v>
      </c>
    </row>
    <row r="9693" spans="1:12" x14ac:dyDescent="0.2">
      <c r="A9693" t="s">
        <v>32449</v>
      </c>
      <c r="B9693" t="s">
        <v>17188</v>
      </c>
      <c r="C9693" t="s">
        <v>32450</v>
      </c>
      <c r="D9693" t="s">
        <v>21</v>
      </c>
      <c r="E9693" t="s">
        <v>16</v>
      </c>
      <c r="F9693">
        <v>28202</v>
      </c>
      <c r="G9693">
        <v>35.225528513500002</v>
      </c>
      <c r="H9693">
        <v>-80.844095846900004</v>
      </c>
      <c r="I9693">
        <v>3</v>
      </c>
      <c r="J9693">
        <v>47</v>
      </c>
      <c r="K9693">
        <v>1</v>
      </c>
      <c r="L9693" t="s">
        <v>32451</v>
      </c>
    </row>
    <row r="9694" spans="1:12" x14ac:dyDescent="0.2">
      <c r="A9694" t="s">
        <v>32452</v>
      </c>
      <c r="B9694" t="s">
        <v>32453</v>
      </c>
      <c r="C9694" t="s">
        <v>32454</v>
      </c>
      <c r="D9694" t="s">
        <v>21</v>
      </c>
      <c r="E9694" t="s">
        <v>16</v>
      </c>
      <c r="F9694">
        <v>28211</v>
      </c>
      <c r="G9694">
        <v>35.17651</v>
      </c>
      <c r="H9694">
        <v>-80.79965</v>
      </c>
      <c r="I9694">
        <v>3</v>
      </c>
      <c r="J9694">
        <v>30</v>
      </c>
      <c r="K9694">
        <v>0</v>
      </c>
      <c r="L9694" t="s">
        <v>17488</v>
      </c>
    </row>
    <row r="9695" spans="1:12" x14ac:dyDescent="0.2">
      <c r="A9695" t="s">
        <v>32455</v>
      </c>
      <c r="B9695" t="s">
        <v>32456</v>
      </c>
      <c r="C9695" t="s">
        <v>32457</v>
      </c>
      <c r="D9695" t="s">
        <v>21</v>
      </c>
      <c r="E9695" t="s">
        <v>16</v>
      </c>
      <c r="F9695">
        <v>28202</v>
      </c>
      <c r="G9695">
        <v>35.231932999999998</v>
      </c>
      <c r="H9695">
        <v>-80.840260000000001</v>
      </c>
      <c r="I9695">
        <v>3</v>
      </c>
      <c r="J9695">
        <v>4</v>
      </c>
      <c r="K9695">
        <v>0</v>
      </c>
      <c r="L9695" t="s">
        <v>32458</v>
      </c>
    </row>
    <row r="9696" spans="1:12" x14ac:dyDescent="0.2">
      <c r="A9696" t="s">
        <v>32459</v>
      </c>
      <c r="B9696" t="s">
        <v>32460</v>
      </c>
      <c r="C9696" t="s">
        <v>32461</v>
      </c>
      <c r="D9696" t="s">
        <v>39</v>
      </c>
      <c r="E9696" t="s">
        <v>16</v>
      </c>
      <c r="F9696">
        <v>28027</v>
      </c>
      <c r="G9696">
        <v>35.374317099999999</v>
      </c>
      <c r="H9696">
        <v>-80.727584199999995</v>
      </c>
      <c r="I9696">
        <v>4</v>
      </c>
      <c r="J9696">
        <v>162</v>
      </c>
      <c r="K9696">
        <v>1</v>
      </c>
      <c r="L9696" t="s">
        <v>32462</v>
      </c>
    </row>
    <row r="9697" spans="1:12" x14ac:dyDescent="0.2">
      <c r="A9697" t="s">
        <v>32463</v>
      </c>
      <c r="B9697" t="s">
        <v>32464</v>
      </c>
      <c r="C9697" t="s">
        <v>32465</v>
      </c>
      <c r="D9697" t="s">
        <v>21</v>
      </c>
      <c r="E9697" t="s">
        <v>16</v>
      </c>
      <c r="F9697">
        <v>28203</v>
      </c>
      <c r="G9697">
        <v>35.202343300000003</v>
      </c>
      <c r="H9697">
        <v>-80.844892999999999</v>
      </c>
      <c r="I9697">
        <v>4</v>
      </c>
      <c r="J9697">
        <v>59</v>
      </c>
      <c r="K9697">
        <v>1</v>
      </c>
      <c r="L9697" t="s">
        <v>32466</v>
      </c>
    </row>
    <row r="9698" spans="1:12" x14ac:dyDescent="0.2">
      <c r="A9698" t="s">
        <v>32467</v>
      </c>
      <c r="B9698" t="s">
        <v>32468</v>
      </c>
      <c r="C9698" t="s">
        <v>32469</v>
      </c>
      <c r="D9698" t="s">
        <v>21</v>
      </c>
      <c r="E9698" t="s">
        <v>16</v>
      </c>
      <c r="F9698">
        <v>28205</v>
      </c>
      <c r="G9698">
        <v>35.225468100000001</v>
      </c>
      <c r="H9698">
        <v>-80.819848199999996</v>
      </c>
      <c r="I9698">
        <v>5</v>
      </c>
      <c r="J9698">
        <v>3</v>
      </c>
      <c r="K9698">
        <v>1</v>
      </c>
      <c r="L9698" t="s">
        <v>32470</v>
      </c>
    </row>
    <row r="9699" spans="1:12" x14ac:dyDescent="0.2">
      <c r="A9699" t="s">
        <v>32471</v>
      </c>
      <c r="B9699" t="s">
        <v>32472</v>
      </c>
      <c r="C9699" t="s">
        <v>30610</v>
      </c>
      <c r="D9699" t="s">
        <v>21</v>
      </c>
      <c r="E9699" t="s">
        <v>16</v>
      </c>
      <c r="F9699">
        <v>28227</v>
      </c>
      <c r="G9699">
        <v>35.144348000000001</v>
      </c>
      <c r="H9699">
        <v>-80.733290999999994</v>
      </c>
      <c r="I9699">
        <v>1.5</v>
      </c>
      <c r="J9699">
        <v>6</v>
      </c>
      <c r="K9699">
        <v>1</v>
      </c>
      <c r="L9699" t="s">
        <v>32473</v>
      </c>
    </row>
    <row r="9700" spans="1:12" x14ac:dyDescent="0.2">
      <c r="A9700" t="s">
        <v>32474</v>
      </c>
      <c r="B9700" t="s">
        <v>8196</v>
      </c>
      <c r="C9700" t="s">
        <v>32475</v>
      </c>
      <c r="D9700" t="s">
        <v>21</v>
      </c>
      <c r="E9700" t="s">
        <v>16</v>
      </c>
      <c r="F9700">
        <v>28269</v>
      </c>
      <c r="G9700">
        <v>35.336223138699999</v>
      </c>
      <c r="H9700">
        <v>-80.826324820500005</v>
      </c>
      <c r="I9700">
        <v>4</v>
      </c>
      <c r="J9700">
        <v>12</v>
      </c>
      <c r="K9700">
        <v>1</v>
      </c>
      <c r="L9700" t="s">
        <v>22262</v>
      </c>
    </row>
    <row r="9701" spans="1:12" x14ac:dyDescent="0.2">
      <c r="A9701" t="s">
        <v>32476</v>
      </c>
      <c r="B9701" t="s">
        <v>32477</v>
      </c>
      <c r="C9701" t="s">
        <v>30044</v>
      </c>
      <c r="D9701" t="s">
        <v>135</v>
      </c>
      <c r="E9701" t="s">
        <v>16</v>
      </c>
      <c r="F9701">
        <v>28105</v>
      </c>
      <c r="G9701">
        <v>35.093003899999999</v>
      </c>
      <c r="H9701">
        <v>-80.701840899999993</v>
      </c>
      <c r="I9701">
        <v>4.5</v>
      </c>
      <c r="J9701">
        <v>7</v>
      </c>
      <c r="K9701">
        <v>1</v>
      </c>
      <c r="L9701" t="s">
        <v>14240</v>
      </c>
    </row>
    <row r="9702" spans="1:12" x14ac:dyDescent="0.2">
      <c r="A9702" t="s">
        <v>32478</v>
      </c>
      <c r="B9702" t="s">
        <v>32479</v>
      </c>
      <c r="C9702" t="s">
        <v>10510</v>
      </c>
      <c r="D9702" t="s">
        <v>588</v>
      </c>
      <c r="E9702" t="s">
        <v>16</v>
      </c>
      <c r="F9702">
        <v>28110</v>
      </c>
      <c r="G9702">
        <v>35.012788700000002</v>
      </c>
      <c r="H9702">
        <v>-80.562246900000005</v>
      </c>
      <c r="I9702">
        <v>1</v>
      </c>
      <c r="J9702">
        <v>8</v>
      </c>
      <c r="K9702">
        <v>1</v>
      </c>
      <c r="L9702" t="s">
        <v>3273</v>
      </c>
    </row>
    <row r="9703" spans="1:12" x14ac:dyDescent="0.2">
      <c r="A9703" t="s">
        <v>32480</v>
      </c>
      <c r="B9703" t="s">
        <v>32481</v>
      </c>
      <c r="C9703" t="s">
        <v>32482</v>
      </c>
      <c r="D9703" t="s">
        <v>15</v>
      </c>
      <c r="E9703" t="s">
        <v>16</v>
      </c>
      <c r="F9703">
        <v>28031</v>
      </c>
      <c r="G9703">
        <v>35.486956900000003</v>
      </c>
      <c r="H9703">
        <v>-80.875103899999999</v>
      </c>
      <c r="I9703">
        <v>2.5</v>
      </c>
      <c r="J9703">
        <v>7</v>
      </c>
      <c r="K9703">
        <v>0</v>
      </c>
      <c r="L9703" t="s">
        <v>32483</v>
      </c>
    </row>
    <row r="9704" spans="1:12" x14ac:dyDescent="0.2">
      <c r="A9704" t="s">
        <v>32484</v>
      </c>
      <c r="B9704" t="s">
        <v>32485</v>
      </c>
      <c r="C9704" t="s">
        <v>32486</v>
      </c>
      <c r="D9704" t="s">
        <v>21</v>
      </c>
      <c r="E9704" t="s">
        <v>16</v>
      </c>
      <c r="F9704">
        <v>28277</v>
      </c>
      <c r="G9704">
        <v>35.059229100000003</v>
      </c>
      <c r="H9704">
        <v>-80.852046299999998</v>
      </c>
      <c r="I9704">
        <v>3.5</v>
      </c>
      <c r="J9704">
        <v>3</v>
      </c>
      <c r="K9704">
        <v>1</v>
      </c>
      <c r="L9704" t="s">
        <v>32487</v>
      </c>
    </row>
    <row r="9705" spans="1:12" x14ac:dyDescent="0.2">
      <c r="A9705" t="s">
        <v>32488</v>
      </c>
      <c r="B9705" t="s">
        <v>32489</v>
      </c>
      <c r="C9705" t="s">
        <v>30097</v>
      </c>
      <c r="D9705" t="s">
        <v>21</v>
      </c>
      <c r="E9705" t="s">
        <v>16</v>
      </c>
      <c r="F9705">
        <v>28204</v>
      </c>
      <c r="G9705">
        <v>35.206775999999998</v>
      </c>
      <c r="H9705">
        <v>-80.835050999999893</v>
      </c>
      <c r="I9705">
        <v>4</v>
      </c>
      <c r="J9705">
        <v>6</v>
      </c>
      <c r="K9705">
        <v>0</v>
      </c>
      <c r="L9705" t="s">
        <v>32490</v>
      </c>
    </row>
    <row r="9706" spans="1:12" x14ac:dyDescent="0.2">
      <c r="A9706" t="s">
        <v>32491</v>
      </c>
      <c r="B9706" t="s">
        <v>32492</v>
      </c>
      <c r="C9706" t="s">
        <v>32493</v>
      </c>
      <c r="D9706" t="s">
        <v>21</v>
      </c>
      <c r="E9706" t="s">
        <v>16</v>
      </c>
      <c r="F9706">
        <v>28226</v>
      </c>
      <c r="G9706">
        <v>35.0874576</v>
      </c>
      <c r="H9706">
        <v>-80.843769899999998</v>
      </c>
      <c r="I9706">
        <v>5</v>
      </c>
      <c r="J9706">
        <v>3</v>
      </c>
      <c r="K9706">
        <v>1</v>
      </c>
      <c r="L9706" t="s">
        <v>15263</v>
      </c>
    </row>
    <row r="9707" spans="1:12" x14ac:dyDescent="0.2">
      <c r="A9707" t="s">
        <v>32494</v>
      </c>
      <c r="B9707" t="s">
        <v>32495</v>
      </c>
      <c r="C9707" t="s">
        <v>30724</v>
      </c>
      <c r="D9707" t="s">
        <v>21</v>
      </c>
      <c r="E9707" t="s">
        <v>16</v>
      </c>
      <c r="F9707">
        <v>28262</v>
      </c>
      <c r="G9707">
        <v>35.297099699999997</v>
      </c>
      <c r="H9707">
        <v>-80.755403700000002</v>
      </c>
      <c r="I9707">
        <v>4</v>
      </c>
      <c r="J9707">
        <v>154</v>
      </c>
      <c r="K9707">
        <v>0</v>
      </c>
      <c r="L9707" t="s">
        <v>32496</v>
      </c>
    </row>
    <row r="9708" spans="1:12" x14ac:dyDescent="0.2">
      <c r="A9708" t="s">
        <v>32497</v>
      </c>
      <c r="B9708" t="s">
        <v>32498</v>
      </c>
      <c r="D9708" t="s">
        <v>21</v>
      </c>
      <c r="E9708" t="s">
        <v>16</v>
      </c>
      <c r="F9708">
        <v>28227</v>
      </c>
      <c r="G9708">
        <v>35.182596199999999</v>
      </c>
      <c r="H9708">
        <v>-80.654888200000002</v>
      </c>
      <c r="I9708">
        <v>4</v>
      </c>
      <c r="J9708">
        <v>4</v>
      </c>
      <c r="K9708">
        <v>0</v>
      </c>
      <c r="L9708" t="s">
        <v>32499</v>
      </c>
    </row>
    <row r="9709" spans="1:12" x14ac:dyDescent="0.2">
      <c r="A9709" t="s">
        <v>32500</v>
      </c>
      <c r="B9709" t="s">
        <v>32501</v>
      </c>
      <c r="C9709" t="s">
        <v>5670</v>
      </c>
      <c r="D9709" t="s">
        <v>21</v>
      </c>
      <c r="E9709" t="s">
        <v>16</v>
      </c>
      <c r="F9709">
        <v>28277</v>
      </c>
      <c r="G9709">
        <v>35.058142799999999</v>
      </c>
      <c r="H9709">
        <v>-80.817611099999993</v>
      </c>
      <c r="I9709">
        <v>2</v>
      </c>
      <c r="J9709">
        <v>10</v>
      </c>
      <c r="K9709">
        <v>1</v>
      </c>
      <c r="L9709" t="s">
        <v>32502</v>
      </c>
    </row>
    <row r="9710" spans="1:12" x14ac:dyDescent="0.2">
      <c r="A9710" t="s">
        <v>32503</v>
      </c>
      <c r="B9710" t="s">
        <v>32504</v>
      </c>
      <c r="C9710" t="s">
        <v>32505</v>
      </c>
      <c r="D9710" t="s">
        <v>30</v>
      </c>
      <c r="E9710" t="s">
        <v>16</v>
      </c>
      <c r="F9710">
        <v>28054</v>
      </c>
      <c r="G9710">
        <v>35.258966600000001</v>
      </c>
      <c r="H9710">
        <v>-81.154937599999997</v>
      </c>
      <c r="I9710">
        <v>5</v>
      </c>
      <c r="J9710">
        <v>4</v>
      </c>
      <c r="K9710">
        <v>1</v>
      </c>
      <c r="L9710" t="s">
        <v>15303</v>
      </c>
    </row>
    <row r="9711" spans="1:12" x14ac:dyDescent="0.2">
      <c r="A9711" t="s">
        <v>32506</v>
      </c>
      <c r="B9711" t="s">
        <v>32507</v>
      </c>
      <c r="C9711" t="s">
        <v>5147</v>
      </c>
      <c r="D9711" t="s">
        <v>21</v>
      </c>
      <c r="E9711" t="s">
        <v>16</v>
      </c>
      <c r="F9711">
        <v>28202</v>
      </c>
      <c r="G9711">
        <v>35.2277591</v>
      </c>
      <c r="H9711">
        <v>-80.838199299999999</v>
      </c>
      <c r="I9711">
        <v>4.5</v>
      </c>
      <c r="J9711">
        <v>3</v>
      </c>
      <c r="K9711">
        <v>1</v>
      </c>
      <c r="L9711" t="s">
        <v>32508</v>
      </c>
    </row>
    <row r="9712" spans="1:12" x14ac:dyDescent="0.2">
      <c r="A9712" t="s">
        <v>32509</v>
      </c>
      <c r="B9712" t="s">
        <v>32510</v>
      </c>
      <c r="C9712" t="s">
        <v>32511</v>
      </c>
      <c r="D9712" t="s">
        <v>21</v>
      </c>
      <c r="E9712" t="s">
        <v>16</v>
      </c>
      <c r="F9712">
        <v>28203</v>
      </c>
      <c r="G9712">
        <v>35.200967400000003</v>
      </c>
      <c r="H9712">
        <v>-80.842752300000001</v>
      </c>
      <c r="I9712">
        <v>4</v>
      </c>
      <c r="J9712">
        <v>4</v>
      </c>
      <c r="K9712">
        <v>0</v>
      </c>
      <c r="L9712" t="s">
        <v>20139</v>
      </c>
    </row>
    <row r="9713" spans="1:12" x14ac:dyDescent="0.2">
      <c r="A9713" t="s">
        <v>32512</v>
      </c>
      <c r="B9713" t="s">
        <v>32513</v>
      </c>
      <c r="C9713" t="s">
        <v>32514</v>
      </c>
      <c r="D9713" t="s">
        <v>359</v>
      </c>
      <c r="E9713" t="s">
        <v>16</v>
      </c>
      <c r="F9713">
        <v>28036</v>
      </c>
      <c r="G9713">
        <v>35.494837099999998</v>
      </c>
      <c r="H9713">
        <v>-80.853044299999993</v>
      </c>
      <c r="I9713">
        <v>4</v>
      </c>
      <c r="J9713">
        <v>147</v>
      </c>
      <c r="K9713">
        <v>1</v>
      </c>
      <c r="L9713" t="s">
        <v>32515</v>
      </c>
    </row>
    <row r="9714" spans="1:12" x14ac:dyDescent="0.2">
      <c r="A9714" t="s">
        <v>32516</v>
      </c>
      <c r="B9714" t="s">
        <v>13635</v>
      </c>
      <c r="C9714" t="s">
        <v>24666</v>
      </c>
      <c r="D9714" t="s">
        <v>21</v>
      </c>
      <c r="E9714" t="s">
        <v>16</v>
      </c>
      <c r="F9714">
        <v>28226</v>
      </c>
      <c r="G9714">
        <v>35.090505</v>
      </c>
      <c r="H9714">
        <v>-80.859774999999999</v>
      </c>
      <c r="I9714">
        <v>3</v>
      </c>
      <c r="J9714">
        <v>17</v>
      </c>
      <c r="K9714">
        <v>1</v>
      </c>
      <c r="L9714" t="s">
        <v>32517</v>
      </c>
    </row>
    <row r="9715" spans="1:12" x14ac:dyDescent="0.2">
      <c r="A9715" t="s">
        <v>32518</v>
      </c>
      <c r="B9715" t="s">
        <v>32519</v>
      </c>
      <c r="C9715" t="s">
        <v>32520</v>
      </c>
      <c r="D9715" t="s">
        <v>21</v>
      </c>
      <c r="E9715" t="s">
        <v>16</v>
      </c>
      <c r="F9715">
        <v>28209</v>
      </c>
      <c r="G9715">
        <v>35.164416600000003</v>
      </c>
      <c r="H9715">
        <v>-80.850449800000007</v>
      </c>
      <c r="I9715">
        <v>4</v>
      </c>
      <c r="J9715">
        <v>56</v>
      </c>
      <c r="K9715">
        <v>1</v>
      </c>
      <c r="L9715" t="s">
        <v>709</v>
      </c>
    </row>
    <row r="9716" spans="1:12" x14ac:dyDescent="0.2">
      <c r="A9716" t="s">
        <v>32521</v>
      </c>
      <c r="B9716" t="s">
        <v>32522</v>
      </c>
      <c r="C9716" t="s">
        <v>32523</v>
      </c>
      <c r="D9716" t="s">
        <v>643</v>
      </c>
      <c r="E9716" t="s">
        <v>16</v>
      </c>
      <c r="F9716">
        <v>28079</v>
      </c>
      <c r="G9716">
        <v>35.085265</v>
      </c>
      <c r="H9716">
        <v>-80.635076299999994</v>
      </c>
      <c r="I9716">
        <v>4</v>
      </c>
      <c r="J9716">
        <v>7</v>
      </c>
      <c r="K9716">
        <v>1</v>
      </c>
      <c r="L9716" t="s">
        <v>32524</v>
      </c>
    </row>
    <row r="9717" spans="1:12" x14ac:dyDescent="0.2">
      <c r="A9717" t="s">
        <v>32525</v>
      </c>
      <c r="B9717" t="s">
        <v>32526</v>
      </c>
      <c r="C9717" t="s">
        <v>32527</v>
      </c>
      <c r="D9717" t="s">
        <v>21</v>
      </c>
      <c r="E9717" t="s">
        <v>16</v>
      </c>
      <c r="F9717">
        <v>28209</v>
      </c>
      <c r="G9717">
        <v>35.178802900000001</v>
      </c>
      <c r="H9717">
        <v>-80.8635381</v>
      </c>
      <c r="I9717">
        <v>2.5</v>
      </c>
      <c r="J9717">
        <v>8</v>
      </c>
      <c r="K9717">
        <v>1</v>
      </c>
      <c r="L9717" t="s">
        <v>32528</v>
      </c>
    </row>
    <row r="9718" spans="1:12" x14ac:dyDescent="0.2">
      <c r="A9718" t="s">
        <v>32529</v>
      </c>
      <c r="B9718" t="s">
        <v>32530</v>
      </c>
      <c r="C9718" t="s">
        <v>32531</v>
      </c>
      <c r="D9718" t="s">
        <v>21</v>
      </c>
      <c r="E9718" t="s">
        <v>16</v>
      </c>
      <c r="F9718">
        <v>28277</v>
      </c>
      <c r="G9718">
        <v>35.05536</v>
      </c>
      <c r="H9718">
        <v>-80.770278000000005</v>
      </c>
      <c r="I9718">
        <v>4.5</v>
      </c>
      <c r="J9718">
        <v>7</v>
      </c>
      <c r="K9718">
        <v>1</v>
      </c>
      <c r="L9718" t="s">
        <v>27495</v>
      </c>
    </row>
    <row r="9719" spans="1:12" x14ac:dyDescent="0.2">
      <c r="A9719" t="s">
        <v>32532</v>
      </c>
      <c r="B9719" t="s">
        <v>32533</v>
      </c>
      <c r="C9719" t="s">
        <v>32534</v>
      </c>
      <c r="D9719" t="s">
        <v>21</v>
      </c>
      <c r="E9719" t="s">
        <v>16</v>
      </c>
      <c r="F9719">
        <v>28203</v>
      </c>
      <c r="G9719">
        <v>35.209090000000003</v>
      </c>
      <c r="H9719">
        <v>-80.859667000000002</v>
      </c>
      <c r="I9719">
        <v>2</v>
      </c>
      <c r="J9719">
        <v>5</v>
      </c>
      <c r="K9719">
        <v>1</v>
      </c>
      <c r="L9719" t="s">
        <v>32535</v>
      </c>
    </row>
    <row r="9720" spans="1:12" x14ac:dyDescent="0.2">
      <c r="A9720" t="s">
        <v>32536</v>
      </c>
      <c r="B9720" t="s">
        <v>32537</v>
      </c>
      <c r="C9720" t="s">
        <v>32538</v>
      </c>
      <c r="D9720" t="s">
        <v>21</v>
      </c>
      <c r="E9720" t="s">
        <v>16</v>
      </c>
      <c r="F9720">
        <v>28202</v>
      </c>
      <c r="G9720">
        <v>35.230742300000003</v>
      </c>
      <c r="H9720">
        <v>-80.8421685</v>
      </c>
      <c r="I9720">
        <v>4</v>
      </c>
      <c r="J9720">
        <v>10</v>
      </c>
      <c r="K9720">
        <v>0</v>
      </c>
      <c r="L9720" t="s">
        <v>58</v>
      </c>
    </row>
    <row r="9721" spans="1:12" x14ac:dyDescent="0.2">
      <c r="A9721" t="s">
        <v>32539</v>
      </c>
      <c r="B9721" t="s">
        <v>2708</v>
      </c>
      <c r="C9721" t="s">
        <v>32540</v>
      </c>
      <c r="D9721" t="s">
        <v>39</v>
      </c>
      <c r="E9721" t="s">
        <v>16</v>
      </c>
      <c r="F9721">
        <v>28027</v>
      </c>
      <c r="G9721">
        <v>35.394773299999997</v>
      </c>
      <c r="H9721">
        <v>-80.616818899999998</v>
      </c>
      <c r="I9721">
        <v>3</v>
      </c>
      <c r="J9721">
        <v>8</v>
      </c>
      <c r="K9721">
        <v>1</v>
      </c>
      <c r="L9721" t="s">
        <v>4872</v>
      </c>
    </row>
    <row r="9722" spans="1:12" x14ac:dyDescent="0.2">
      <c r="A9722" t="s">
        <v>32541</v>
      </c>
      <c r="B9722" t="s">
        <v>32542</v>
      </c>
      <c r="C9722" t="s">
        <v>32543</v>
      </c>
      <c r="D9722" t="s">
        <v>135</v>
      </c>
      <c r="E9722" t="s">
        <v>16</v>
      </c>
      <c r="F9722">
        <v>28104</v>
      </c>
      <c r="G9722">
        <v>35.091170599999998</v>
      </c>
      <c r="H9722">
        <v>-80.664068499999999</v>
      </c>
      <c r="I9722">
        <v>1.5</v>
      </c>
      <c r="J9722">
        <v>3</v>
      </c>
      <c r="K9722">
        <v>1</v>
      </c>
      <c r="L9722" t="s">
        <v>32544</v>
      </c>
    </row>
    <row r="9723" spans="1:12" x14ac:dyDescent="0.2">
      <c r="A9723" t="s">
        <v>32545</v>
      </c>
      <c r="B9723" t="s">
        <v>32546</v>
      </c>
      <c r="C9723" t="s">
        <v>32547</v>
      </c>
      <c r="D9723" t="s">
        <v>1239</v>
      </c>
      <c r="E9723" t="s">
        <v>16</v>
      </c>
      <c r="F9723">
        <v>28107</v>
      </c>
      <c r="G9723">
        <v>35.241997599999998</v>
      </c>
      <c r="H9723">
        <v>-80.503476699999993</v>
      </c>
      <c r="I9723">
        <v>5</v>
      </c>
      <c r="J9723">
        <v>4</v>
      </c>
      <c r="K9723">
        <v>1</v>
      </c>
      <c r="L9723" t="s">
        <v>32548</v>
      </c>
    </row>
    <row r="9724" spans="1:12" x14ac:dyDescent="0.2">
      <c r="A9724" t="s">
        <v>32549</v>
      </c>
      <c r="B9724" t="s">
        <v>32550</v>
      </c>
      <c r="C9724" t="s">
        <v>32551</v>
      </c>
      <c r="D9724" t="s">
        <v>21</v>
      </c>
      <c r="E9724" t="s">
        <v>16</v>
      </c>
      <c r="F9724">
        <v>28208</v>
      </c>
      <c r="G9724">
        <v>35.2332763</v>
      </c>
      <c r="H9724">
        <v>-80.860978599999996</v>
      </c>
      <c r="I9724">
        <v>4.5</v>
      </c>
      <c r="J9724">
        <v>3</v>
      </c>
      <c r="K9724">
        <v>0</v>
      </c>
      <c r="L9724" t="s">
        <v>32552</v>
      </c>
    </row>
    <row r="9725" spans="1:12" x14ac:dyDescent="0.2">
      <c r="A9725" t="s">
        <v>32553</v>
      </c>
      <c r="B9725" t="s">
        <v>15655</v>
      </c>
      <c r="C9725" t="s">
        <v>32554</v>
      </c>
      <c r="D9725" t="s">
        <v>21</v>
      </c>
      <c r="E9725" t="s">
        <v>16</v>
      </c>
      <c r="F9725">
        <v>28227</v>
      </c>
      <c r="G9725">
        <v>35.221498599999997</v>
      </c>
      <c r="H9725">
        <v>-80.723499000000004</v>
      </c>
      <c r="I9725">
        <v>3</v>
      </c>
      <c r="J9725">
        <v>31</v>
      </c>
      <c r="K9725">
        <v>1</v>
      </c>
      <c r="L9725" t="s">
        <v>19716</v>
      </c>
    </row>
    <row r="9726" spans="1:12" x14ac:dyDescent="0.2">
      <c r="A9726" t="s">
        <v>32555</v>
      </c>
      <c r="B9726" t="s">
        <v>6462</v>
      </c>
      <c r="C9726" t="s">
        <v>32556</v>
      </c>
      <c r="D9726" t="s">
        <v>643</v>
      </c>
      <c r="E9726" t="s">
        <v>16</v>
      </c>
      <c r="F9726">
        <v>28079</v>
      </c>
      <c r="G9726">
        <v>35.085244000000003</v>
      </c>
      <c r="H9726">
        <v>-80.661287999999999</v>
      </c>
      <c r="I9726">
        <v>2.5</v>
      </c>
      <c r="J9726">
        <v>17</v>
      </c>
      <c r="K9726">
        <v>1</v>
      </c>
      <c r="L9726" t="s">
        <v>32557</v>
      </c>
    </row>
    <row r="9727" spans="1:12" x14ac:dyDescent="0.2">
      <c r="A9727" t="s">
        <v>32558</v>
      </c>
      <c r="B9727" t="s">
        <v>32559</v>
      </c>
      <c r="C9727" t="s">
        <v>9469</v>
      </c>
      <c r="D9727" t="s">
        <v>135</v>
      </c>
      <c r="E9727" t="s">
        <v>16</v>
      </c>
      <c r="F9727">
        <v>28105</v>
      </c>
      <c r="G9727">
        <v>35.127354799999999</v>
      </c>
      <c r="H9727">
        <v>-80.704625199999995</v>
      </c>
      <c r="I9727">
        <v>2</v>
      </c>
      <c r="J9727">
        <v>48</v>
      </c>
      <c r="K9727">
        <v>1</v>
      </c>
      <c r="L9727" t="s">
        <v>32560</v>
      </c>
    </row>
    <row r="9728" spans="1:12" x14ac:dyDescent="0.2">
      <c r="A9728" t="s">
        <v>32561</v>
      </c>
      <c r="B9728" t="s">
        <v>32562</v>
      </c>
      <c r="C9728" t="s">
        <v>32563</v>
      </c>
      <c r="D9728" t="s">
        <v>21</v>
      </c>
      <c r="E9728" t="s">
        <v>16</v>
      </c>
      <c r="F9728">
        <v>28217</v>
      </c>
      <c r="G9728">
        <v>35.178189199999998</v>
      </c>
      <c r="H9728">
        <v>-80.890280300000001</v>
      </c>
      <c r="I9728">
        <v>5</v>
      </c>
      <c r="J9728">
        <v>3</v>
      </c>
      <c r="K9728">
        <v>1</v>
      </c>
      <c r="L9728" t="s">
        <v>32564</v>
      </c>
    </row>
    <row r="9729" spans="1:12" x14ac:dyDescent="0.2">
      <c r="A9729" t="s">
        <v>32565</v>
      </c>
      <c r="B9729" t="s">
        <v>32566</v>
      </c>
      <c r="C9729" t="s">
        <v>32567</v>
      </c>
      <c r="D9729" t="s">
        <v>21</v>
      </c>
      <c r="E9729" t="s">
        <v>16</v>
      </c>
      <c r="F9729">
        <v>28211</v>
      </c>
      <c r="G9729">
        <v>35.152315100000003</v>
      </c>
      <c r="H9729">
        <v>-80.755672099999998</v>
      </c>
      <c r="I9729">
        <v>4.5</v>
      </c>
      <c r="J9729">
        <v>34</v>
      </c>
      <c r="K9729">
        <v>1</v>
      </c>
      <c r="L9729" t="s">
        <v>5068</v>
      </c>
    </row>
    <row r="9730" spans="1:12" x14ac:dyDescent="0.2">
      <c r="A9730" t="s">
        <v>32568</v>
      </c>
      <c r="B9730" t="s">
        <v>25077</v>
      </c>
      <c r="C9730" t="s">
        <v>12995</v>
      </c>
      <c r="D9730" t="s">
        <v>21</v>
      </c>
      <c r="E9730" t="s">
        <v>16</v>
      </c>
      <c r="F9730">
        <v>28211</v>
      </c>
      <c r="G9730">
        <v>35.176208000000003</v>
      </c>
      <c r="H9730">
        <v>-80.802544999999995</v>
      </c>
      <c r="I9730">
        <v>4.5</v>
      </c>
      <c r="J9730">
        <v>40</v>
      </c>
      <c r="K9730">
        <v>1</v>
      </c>
      <c r="L9730" t="s">
        <v>32569</v>
      </c>
    </row>
    <row r="9731" spans="1:12" x14ac:dyDescent="0.2">
      <c r="A9731" t="s">
        <v>32570</v>
      </c>
      <c r="B9731" t="s">
        <v>6794</v>
      </c>
      <c r="C9731" t="s">
        <v>32571</v>
      </c>
      <c r="D9731" t="s">
        <v>26</v>
      </c>
      <c r="E9731" t="s">
        <v>16</v>
      </c>
      <c r="F9731">
        <v>28078</v>
      </c>
      <c r="G9731">
        <v>35.442709999999998</v>
      </c>
      <c r="H9731">
        <v>-80.867050000000006</v>
      </c>
      <c r="I9731">
        <v>2.5</v>
      </c>
      <c r="J9731">
        <v>56</v>
      </c>
      <c r="K9731">
        <v>1</v>
      </c>
      <c r="L9731" t="s">
        <v>32572</v>
      </c>
    </row>
    <row r="9732" spans="1:12" x14ac:dyDescent="0.2">
      <c r="A9732" t="s">
        <v>32573</v>
      </c>
      <c r="B9732" t="s">
        <v>32574</v>
      </c>
      <c r="C9732" t="s">
        <v>32575</v>
      </c>
      <c r="D9732" t="s">
        <v>39</v>
      </c>
      <c r="E9732" t="s">
        <v>16</v>
      </c>
      <c r="F9732">
        <v>28025</v>
      </c>
      <c r="G9732">
        <v>35.394773000000001</v>
      </c>
      <c r="H9732">
        <v>-80.583630999999997</v>
      </c>
      <c r="I9732">
        <v>1.5</v>
      </c>
      <c r="J9732">
        <v>3</v>
      </c>
      <c r="K9732">
        <v>1</v>
      </c>
      <c r="L9732" t="s">
        <v>32576</v>
      </c>
    </row>
    <row r="9733" spans="1:12" x14ac:dyDescent="0.2">
      <c r="A9733" t="s">
        <v>32577</v>
      </c>
      <c r="B9733" t="s">
        <v>32578</v>
      </c>
      <c r="C9733" t="s">
        <v>32579</v>
      </c>
      <c r="D9733" t="s">
        <v>21</v>
      </c>
      <c r="E9733" t="s">
        <v>16</v>
      </c>
      <c r="F9733">
        <v>28262</v>
      </c>
      <c r="G9733">
        <v>35.310712579700002</v>
      </c>
      <c r="H9733">
        <v>-80.750622009300002</v>
      </c>
      <c r="I9733">
        <v>3.5</v>
      </c>
      <c r="J9733">
        <v>179</v>
      </c>
      <c r="K9733">
        <v>1</v>
      </c>
      <c r="L9733" t="s">
        <v>32580</v>
      </c>
    </row>
    <row r="9734" spans="1:12" x14ac:dyDescent="0.2">
      <c r="A9734" t="s">
        <v>32581</v>
      </c>
      <c r="B9734" t="s">
        <v>6033</v>
      </c>
      <c r="C9734" t="s">
        <v>18675</v>
      </c>
      <c r="D9734" t="s">
        <v>21</v>
      </c>
      <c r="E9734" t="s">
        <v>16</v>
      </c>
      <c r="F9734">
        <v>28277</v>
      </c>
      <c r="G9734">
        <v>35.052288300000001</v>
      </c>
      <c r="H9734">
        <v>-80.850665000000006</v>
      </c>
      <c r="I9734">
        <v>2.5</v>
      </c>
      <c r="J9734">
        <v>3</v>
      </c>
      <c r="K9734">
        <v>1</v>
      </c>
      <c r="L9734" t="s">
        <v>32582</v>
      </c>
    </row>
    <row r="9735" spans="1:12" x14ac:dyDescent="0.2">
      <c r="A9735" t="s">
        <v>32583</v>
      </c>
      <c r="B9735" t="s">
        <v>32584</v>
      </c>
      <c r="C9735" t="s">
        <v>32585</v>
      </c>
      <c r="D9735" t="s">
        <v>239</v>
      </c>
      <c r="E9735" t="s">
        <v>16</v>
      </c>
      <c r="F9735">
        <v>28173</v>
      </c>
      <c r="G9735">
        <v>34.924348500000001</v>
      </c>
      <c r="H9735">
        <v>-80.744869800000004</v>
      </c>
      <c r="I9735">
        <v>5</v>
      </c>
      <c r="J9735">
        <v>16</v>
      </c>
      <c r="K9735">
        <v>0</v>
      </c>
      <c r="L9735" t="s">
        <v>32586</v>
      </c>
    </row>
    <row r="9736" spans="1:12" x14ac:dyDescent="0.2">
      <c r="A9736" t="s">
        <v>32587</v>
      </c>
      <c r="B9736" t="s">
        <v>32588</v>
      </c>
      <c r="C9736" t="s">
        <v>32589</v>
      </c>
      <c r="D9736" t="s">
        <v>135</v>
      </c>
      <c r="E9736" t="s">
        <v>16</v>
      </c>
      <c r="F9736">
        <v>28105</v>
      </c>
      <c r="G9736">
        <v>35.116235799999998</v>
      </c>
      <c r="H9736">
        <v>-80.712172499999994</v>
      </c>
      <c r="I9736">
        <v>4</v>
      </c>
      <c r="J9736">
        <v>5</v>
      </c>
      <c r="K9736">
        <v>1</v>
      </c>
      <c r="L9736" t="s">
        <v>32590</v>
      </c>
    </row>
    <row r="9737" spans="1:12" x14ac:dyDescent="0.2">
      <c r="A9737" t="s">
        <v>32591</v>
      </c>
      <c r="B9737" t="s">
        <v>32592</v>
      </c>
      <c r="C9737" t="s">
        <v>32593</v>
      </c>
      <c r="D9737" t="s">
        <v>135</v>
      </c>
      <c r="E9737" t="s">
        <v>16</v>
      </c>
      <c r="F9737">
        <v>28105</v>
      </c>
      <c r="G9737">
        <v>35.082459900000003</v>
      </c>
      <c r="H9737">
        <v>-80.732686400000006</v>
      </c>
      <c r="I9737">
        <v>5</v>
      </c>
      <c r="J9737">
        <v>52</v>
      </c>
      <c r="K9737">
        <v>1</v>
      </c>
      <c r="L9737" t="s">
        <v>32594</v>
      </c>
    </row>
    <row r="9738" spans="1:12" x14ac:dyDescent="0.2">
      <c r="A9738" t="s">
        <v>32595</v>
      </c>
      <c r="B9738" t="s">
        <v>32596</v>
      </c>
      <c r="C9738" t="s">
        <v>5147</v>
      </c>
      <c r="D9738" t="s">
        <v>21</v>
      </c>
      <c r="E9738" t="s">
        <v>16</v>
      </c>
      <c r="F9738">
        <v>28202</v>
      </c>
      <c r="G9738">
        <v>35.2277591</v>
      </c>
      <c r="H9738">
        <v>-80.838199299999999</v>
      </c>
      <c r="I9738">
        <v>5</v>
      </c>
      <c r="J9738">
        <v>16</v>
      </c>
      <c r="K9738">
        <v>1</v>
      </c>
      <c r="L9738" t="s">
        <v>18402</v>
      </c>
    </row>
    <row r="9739" spans="1:12" x14ac:dyDescent="0.2">
      <c r="A9739" t="s">
        <v>32597</v>
      </c>
      <c r="B9739" t="s">
        <v>32598</v>
      </c>
      <c r="C9739" t="s">
        <v>32599</v>
      </c>
      <c r="D9739" t="s">
        <v>21</v>
      </c>
      <c r="E9739" t="s">
        <v>16</v>
      </c>
      <c r="F9739">
        <v>28278</v>
      </c>
      <c r="G9739">
        <v>35.161790000000003</v>
      </c>
      <c r="H9739">
        <v>-80.973153999999994</v>
      </c>
      <c r="I9739">
        <v>5</v>
      </c>
      <c r="J9739">
        <v>3</v>
      </c>
      <c r="K9739">
        <v>1</v>
      </c>
      <c r="L9739" t="s">
        <v>32600</v>
      </c>
    </row>
    <row r="9740" spans="1:12" x14ac:dyDescent="0.2">
      <c r="A9740" t="s">
        <v>32601</v>
      </c>
      <c r="B9740" t="s">
        <v>32602</v>
      </c>
      <c r="C9740" t="s">
        <v>32603</v>
      </c>
      <c r="D9740" t="s">
        <v>21</v>
      </c>
      <c r="E9740" t="s">
        <v>16</v>
      </c>
      <c r="F9740">
        <v>28203</v>
      </c>
      <c r="G9740">
        <v>35.216676700000001</v>
      </c>
      <c r="H9740">
        <v>-80.856644000000003</v>
      </c>
      <c r="I9740">
        <v>4.5</v>
      </c>
      <c r="J9740">
        <v>29</v>
      </c>
      <c r="K9740">
        <v>0</v>
      </c>
      <c r="L9740" t="s">
        <v>32604</v>
      </c>
    </row>
    <row r="9741" spans="1:12" x14ac:dyDescent="0.2">
      <c r="A9741" t="s">
        <v>32605</v>
      </c>
      <c r="B9741" t="s">
        <v>1822</v>
      </c>
      <c r="C9741" t="s">
        <v>32606</v>
      </c>
      <c r="D9741" t="s">
        <v>39</v>
      </c>
      <c r="E9741" t="s">
        <v>16</v>
      </c>
      <c r="F9741">
        <v>28025</v>
      </c>
      <c r="G9741">
        <v>35.439300899999999</v>
      </c>
      <c r="H9741">
        <v>-80.606835200000006</v>
      </c>
      <c r="I9741">
        <v>2.5</v>
      </c>
      <c r="J9741">
        <v>3</v>
      </c>
      <c r="K9741">
        <v>1</v>
      </c>
      <c r="L9741" t="s">
        <v>32607</v>
      </c>
    </row>
    <row r="9742" spans="1:12" x14ac:dyDescent="0.2">
      <c r="A9742" t="s">
        <v>32608</v>
      </c>
      <c r="B9742" t="s">
        <v>32609</v>
      </c>
      <c r="C9742" t="s">
        <v>32610</v>
      </c>
      <c r="D9742" t="s">
        <v>30</v>
      </c>
      <c r="E9742" t="s">
        <v>16</v>
      </c>
      <c r="F9742">
        <v>28054</v>
      </c>
      <c r="G9742">
        <v>35.2487639</v>
      </c>
      <c r="H9742">
        <v>-81.175481899999994</v>
      </c>
      <c r="I9742">
        <v>4</v>
      </c>
      <c r="J9742">
        <v>14</v>
      </c>
      <c r="K9742">
        <v>1</v>
      </c>
      <c r="L9742" t="s">
        <v>7987</v>
      </c>
    </row>
    <row r="9743" spans="1:12" x14ac:dyDescent="0.2">
      <c r="A9743" t="s">
        <v>32611</v>
      </c>
      <c r="B9743" t="s">
        <v>121</v>
      </c>
      <c r="C9743" t="s">
        <v>32612</v>
      </c>
      <c r="D9743" t="s">
        <v>21</v>
      </c>
      <c r="E9743" t="s">
        <v>16</v>
      </c>
      <c r="F9743">
        <v>28216</v>
      </c>
      <c r="G9743">
        <v>35.323973600000002</v>
      </c>
      <c r="H9743">
        <v>-80.946065599999997</v>
      </c>
      <c r="I9743">
        <v>2</v>
      </c>
      <c r="J9743">
        <v>13</v>
      </c>
      <c r="K9743">
        <v>1</v>
      </c>
      <c r="L9743" t="s">
        <v>1157</v>
      </c>
    </row>
    <row r="9744" spans="1:12" x14ac:dyDescent="0.2">
      <c r="A9744" t="s">
        <v>32613</v>
      </c>
      <c r="B9744" t="s">
        <v>20744</v>
      </c>
      <c r="C9744" t="s">
        <v>32614</v>
      </c>
      <c r="D9744" t="s">
        <v>21</v>
      </c>
      <c r="E9744" t="s">
        <v>16</v>
      </c>
      <c r="F9744">
        <v>28209</v>
      </c>
      <c r="G9744">
        <v>35.175039900000002</v>
      </c>
      <c r="H9744">
        <v>-80.849245100000005</v>
      </c>
      <c r="I9744">
        <v>3</v>
      </c>
      <c r="J9744">
        <v>22</v>
      </c>
      <c r="K9744">
        <v>1</v>
      </c>
      <c r="L9744" t="s">
        <v>32615</v>
      </c>
    </row>
    <row r="9745" spans="1:12" x14ac:dyDescent="0.2">
      <c r="A9745" t="s">
        <v>32616</v>
      </c>
      <c r="B9745" t="s">
        <v>32617</v>
      </c>
      <c r="C9745" t="s">
        <v>32618</v>
      </c>
      <c r="D9745" t="s">
        <v>21</v>
      </c>
      <c r="E9745" t="s">
        <v>16</v>
      </c>
      <c r="F9745">
        <v>28227</v>
      </c>
      <c r="G9745">
        <v>35.171382199999996</v>
      </c>
      <c r="H9745">
        <v>-80.660663900000003</v>
      </c>
      <c r="I9745">
        <v>3</v>
      </c>
      <c r="J9745">
        <v>67</v>
      </c>
      <c r="K9745">
        <v>1</v>
      </c>
      <c r="L9745" t="s">
        <v>1353</v>
      </c>
    </row>
    <row r="9746" spans="1:12" x14ac:dyDescent="0.2">
      <c r="A9746" t="s">
        <v>32619</v>
      </c>
      <c r="B9746" t="s">
        <v>32620</v>
      </c>
      <c r="C9746" t="s">
        <v>32621</v>
      </c>
      <c r="D9746" t="s">
        <v>21</v>
      </c>
      <c r="E9746" t="s">
        <v>16</v>
      </c>
      <c r="F9746">
        <v>28203</v>
      </c>
      <c r="G9746">
        <v>35.209615882999998</v>
      </c>
      <c r="H9746">
        <v>-80.860186022299999</v>
      </c>
      <c r="I9746">
        <v>5</v>
      </c>
      <c r="J9746">
        <v>6</v>
      </c>
      <c r="K9746">
        <v>1</v>
      </c>
      <c r="L9746" t="s">
        <v>709</v>
      </c>
    </row>
    <row r="9747" spans="1:12" x14ac:dyDescent="0.2">
      <c r="A9747" t="s">
        <v>32622</v>
      </c>
      <c r="B9747" t="s">
        <v>32623</v>
      </c>
      <c r="C9747" t="s">
        <v>32624</v>
      </c>
      <c r="D9747" t="s">
        <v>601</v>
      </c>
      <c r="E9747" t="s">
        <v>16</v>
      </c>
      <c r="F9747">
        <v>28081</v>
      </c>
      <c r="G9747">
        <v>35.473716199999998</v>
      </c>
      <c r="H9747">
        <v>-80.624149500000001</v>
      </c>
      <c r="I9747">
        <v>5</v>
      </c>
      <c r="J9747">
        <v>3</v>
      </c>
      <c r="K9747">
        <v>1</v>
      </c>
      <c r="L9747" t="s">
        <v>32625</v>
      </c>
    </row>
    <row r="9748" spans="1:12" x14ac:dyDescent="0.2">
      <c r="A9748" t="s">
        <v>32626</v>
      </c>
      <c r="B9748" t="s">
        <v>32627</v>
      </c>
      <c r="C9748" t="s">
        <v>32628</v>
      </c>
      <c r="D9748" t="s">
        <v>167</v>
      </c>
      <c r="E9748" t="s">
        <v>16</v>
      </c>
      <c r="F9748">
        <v>28075</v>
      </c>
      <c r="G9748">
        <v>35.322240000000001</v>
      </c>
      <c r="H9748">
        <v>-80.653711999999999</v>
      </c>
      <c r="I9748">
        <v>4</v>
      </c>
      <c r="J9748">
        <v>5</v>
      </c>
      <c r="K9748">
        <v>1</v>
      </c>
      <c r="L9748" t="s">
        <v>2648</v>
      </c>
    </row>
    <row r="9749" spans="1:12" x14ac:dyDescent="0.2">
      <c r="A9749" t="s">
        <v>32629</v>
      </c>
      <c r="B9749" t="s">
        <v>32630</v>
      </c>
      <c r="C9749" t="s">
        <v>32631</v>
      </c>
      <c r="D9749" t="s">
        <v>21</v>
      </c>
      <c r="E9749" t="s">
        <v>16</v>
      </c>
      <c r="F9749">
        <v>28205</v>
      </c>
      <c r="G9749">
        <v>35.241228999999997</v>
      </c>
      <c r="H9749">
        <v>-80.797764658899993</v>
      </c>
      <c r="I9749">
        <v>4.5</v>
      </c>
      <c r="J9749">
        <v>16</v>
      </c>
      <c r="K9749">
        <v>1</v>
      </c>
      <c r="L9749" t="s">
        <v>32632</v>
      </c>
    </row>
    <row r="9750" spans="1:12" x14ac:dyDescent="0.2">
      <c r="A9750" t="s">
        <v>32633</v>
      </c>
      <c r="B9750" t="s">
        <v>32634</v>
      </c>
      <c r="C9750" t="s">
        <v>32635</v>
      </c>
      <c r="D9750" t="s">
        <v>21</v>
      </c>
      <c r="E9750" t="s">
        <v>16</v>
      </c>
      <c r="F9750">
        <v>28263</v>
      </c>
      <c r="G9750">
        <v>35.295304000000002</v>
      </c>
      <c r="H9750">
        <v>-80.740166000000002</v>
      </c>
      <c r="I9750">
        <v>3</v>
      </c>
      <c r="J9750">
        <v>3</v>
      </c>
      <c r="K9750">
        <v>0</v>
      </c>
      <c r="L9750" t="s">
        <v>32636</v>
      </c>
    </row>
    <row r="9751" spans="1:12" x14ac:dyDescent="0.2">
      <c r="A9751" t="s">
        <v>32637</v>
      </c>
      <c r="B9751" t="s">
        <v>32638</v>
      </c>
      <c r="C9751" t="s">
        <v>32639</v>
      </c>
      <c r="D9751" t="s">
        <v>15</v>
      </c>
      <c r="E9751" t="s">
        <v>16</v>
      </c>
      <c r="F9751">
        <v>28031</v>
      </c>
      <c r="G9751">
        <v>35.481244799999999</v>
      </c>
      <c r="H9751">
        <v>-80.887174299999998</v>
      </c>
      <c r="I9751">
        <v>3</v>
      </c>
      <c r="J9751">
        <v>29</v>
      </c>
      <c r="K9751">
        <v>1</v>
      </c>
      <c r="L9751" t="s">
        <v>1771</v>
      </c>
    </row>
    <row r="9752" spans="1:12" x14ac:dyDescent="0.2">
      <c r="A9752" t="s">
        <v>32640</v>
      </c>
      <c r="B9752" t="s">
        <v>3504</v>
      </c>
      <c r="C9752" t="s">
        <v>32641</v>
      </c>
      <c r="D9752" t="s">
        <v>21</v>
      </c>
      <c r="E9752" t="s">
        <v>16</v>
      </c>
      <c r="F9752">
        <v>28202</v>
      </c>
      <c r="G9752">
        <v>35.228409900000003</v>
      </c>
      <c r="H9752">
        <v>-80.842623900000007</v>
      </c>
      <c r="I9752">
        <v>4.5</v>
      </c>
      <c r="J9752">
        <v>3</v>
      </c>
      <c r="K9752">
        <v>0</v>
      </c>
      <c r="L9752" t="s">
        <v>32302</v>
      </c>
    </row>
    <row r="9753" spans="1:12" x14ac:dyDescent="0.2">
      <c r="A9753" t="s">
        <v>32642</v>
      </c>
      <c r="B9753" t="s">
        <v>32643</v>
      </c>
      <c r="C9753" t="s">
        <v>32644</v>
      </c>
      <c r="D9753" t="s">
        <v>21</v>
      </c>
      <c r="E9753" t="s">
        <v>16</v>
      </c>
      <c r="F9753">
        <v>28216</v>
      </c>
      <c r="G9753">
        <v>35.348855299999997</v>
      </c>
      <c r="H9753">
        <v>-80.855379299999996</v>
      </c>
      <c r="I9753">
        <v>4.5</v>
      </c>
      <c r="J9753">
        <v>46</v>
      </c>
      <c r="K9753">
        <v>1</v>
      </c>
      <c r="L9753" t="s">
        <v>2796</v>
      </c>
    </row>
    <row r="9754" spans="1:12" x14ac:dyDescent="0.2">
      <c r="A9754" t="s">
        <v>32645</v>
      </c>
      <c r="B9754" t="s">
        <v>32646</v>
      </c>
      <c r="C9754" t="s">
        <v>32647</v>
      </c>
      <c r="D9754" t="s">
        <v>21</v>
      </c>
      <c r="E9754" t="s">
        <v>16</v>
      </c>
      <c r="F9754">
        <v>28105</v>
      </c>
      <c r="G9754">
        <v>35.1160797</v>
      </c>
      <c r="H9754">
        <v>-80.884560500000006</v>
      </c>
      <c r="I9754">
        <v>3.5</v>
      </c>
      <c r="J9754">
        <v>7</v>
      </c>
      <c r="K9754">
        <v>1</v>
      </c>
      <c r="L9754" t="s">
        <v>32648</v>
      </c>
    </row>
    <row r="9755" spans="1:12" x14ac:dyDescent="0.2">
      <c r="A9755" t="s">
        <v>32649</v>
      </c>
      <c r="B9755" t="s">
        <v>32650</v>
      </c>
      <c r="C9755" t="s">
        <v>651</v>
      </c>
      <c r="D9755" t="s">
        <v>21</v>
      </c>
      <c r="E9755" t="s">
        <v>16</v>
      </c>
      <c r="F9755">
        <v>28208</v>
      </c>
      <c r="G9755">
        <v>35.294913000000001</v>
      </c>
      <c r="H9755">
        <v>-80.762748000000002</v>
      </c>
      <c r="I9755">
        <v>3</v>
      </c>
      <c r="J9755">
        <v>28</v>
      </c>
      <c r="K9755">
        <v>1</v>
      </c>
      <c r="L9755" t="s">
        <v>32651</v>
      </c>
    </row>
    <row r="9756" spans="1:12" x14ac:dyDescent="0.2">
      <c r="A9756" t="s">
        <v>32652</v>
      </c>
      <c r="B9756" t="s">
        <v>32653</v>
      </c>
      <c r="C9756" t="s">
        <v>32654</v>
      </c>
      <c r="D9756" t="s">
        <v>21</v>
      </c>
      <c r="E9756" t="s">
        <v>16</v>
      </c>
      <c r="F9756">
        <v>28204</v>
      </c>
      <c r="G9756">
        <v>35.214121200000001</v>
      </c>
      <c r="H9756">
        <v>-80.827614699999998</v>
      </c>
      <c r="I9756">
        <v>3.5</v>
      </c>
      <c r="J9756">
        <v>137</v>
      </c>
      <c r="K9756">
        <v>1</v>
      </c>
      <c r="L9756" t="s">
        <v>32655</v>
      </c>
    </row>
    <row r="9757" spans="1:12" x14ac:dyDescent="0.2">
      <c r="A9757" t="s">
        <v>32656</v>
      </c>
      <c r="B9757" t="s">
        <v>32657</v>
      </c>
      <c r="C9757" t="s">
        <v>32658</v>
      </c>
      <c r="D9757" t="s">
        <v>21</v>
      </c>
      <c r="E9757" t="s">
        <v>16</v>
      </c>
      <c r="F9757">
        <v>28213</v>
      </c>
      <c r="G9757">
        <v>35.151837399999998</v>
      </c>
      <c r="H9757">
        <v>-80.830403599999997</v>
      </c>
      <c r="I9757">
        <v>5</v>
      </c>
      <c r="J9757">
        <v>10</v>
      </c>
      <c r="K9757">
        <v>0</v>
      </c>
      <c r="L9757" t="s">
        <v>32659</v>
      </c>
    </row>
    <row r="9758" spans="1:12" x14ac:dyDescent="0.2">
      <c r="A9758" t="s">
        <v>32660</v>
      </c>
      <c r="B9758" t="s">
        <v>32661</v>
      </c>
      <c r="C9758" t="s">
        <v>32662</v>
      </c>
      <c r="D9758" t="s">
        <v>21</v>
      </c>
      <c r="E9758" t="s">
        <v>16</v>
      </c>
      <c r="F9758">
        <v>28204</v>
      </c>
      <c r="G9758">
        <v>35.204916046599998</v>
      </c>
      <c r="H9758">
        <v>-80.836398880800004</v>
      </c>
      <c r="I9758">
        <v>5</v>
      </c>
      <c r="J9758">
        <v>5</v>
      </c>
      <c r="K9758">
        <v>1</v>
      </c>
      <c r="L9758" t="s">
        <v>7507</v>
      </c>
    </row>
    <row r="9759" spans="1:12" x14ac:dyDescent="0.2">
      <c r="A9759" t="s">
        <v>32663</v>
      </c>
      <c r="B9759" t="s">
        <v>32664</v>
      </c>
      <c r="C9759" t="s">
        <v>32665</v>
      </c>
      <c r="D9759" t="s">
        <v>39</v>
      </c>
      <c r="E9759" t="s">
        <v>16</v>
      </c>
      <c r="F9759">
        <v>28027</v>
      </c>
      <c r="G9759">
        <v>35.378636700000001</v>
      </c>
      <c r="H9759">
        <v>-80.655711800000006</v>
      </c>
      <c r="I9759">
        <v>1</v>
      </c>
      <c r="J9759">
        <v>3</v>
      </c>
      <c r="K9759">
        <v>1</v>
      </c>
      <c r="L9759" t="s">
        <v>2029</v>
      </c>
    </row>
    <row r="9760" spans="1:12" x14ac:dyDescent="0.2">
      <c r="A9760" t="s">
        <v>32666</v>
      </c>
      <c r="B9760" t="s">
        <v>8273</v>
      </c>
      <c r="C9760" t="s">
        <v>32667</v>
      </c>
      <c r="D9760" t="s">
        <v>21</v>
      </c>
      <c r="E9760" t="s">
        <v>16</v>
      </c>
      <c r="F9760">
        <v>28207</v>
      </c>
      <c r="G9760">
        <v>35.201751000000002</v>
      </c>
      <c r="H9760">
        <v>-80.824405999999996</v>
      </c>
      <c r="I9760">
        <v>2.5</v>
      </c>
      <c r="J9760">
        <v>47</v>
      </c>
      <c r="K9760">
        <v>1</v>
      </c>
      <c r="L9760" t="s">
        <v>32668</v>
      </c>
    </row>
    <row r="9761" spans="1:12" x14ac:dyDescent="0.2">
      <c r="A9761" t="s">
        <v>32669</v>
      </c>
      <c r="B9761" t="s">
        <v>32670</v>
      </c>
      <c r="C9761" t="s">
        <v>32671</v>
      </c>
      <c r="D9761" t="s">
        <v>21</v>
      </c>
      <c r="E9761" t="s">
        <v>16</v>
      </c>
      <c r="F9761">
        <v>28216</v>
      </c>
      <c r="G9761">
        <v>35.3518461671</v>
      </c>
      <c r="H9761">
        <v>-80.849119591199994</v>
      </c>
      <c r="I9761">
        <v>5</v>
      </c>
      <c r="J9761">
        <v>5</v>
      </c>
      <c r="K9761">
        <v>1</v>
      </c>
      <c r="L9761" t="s">
        <v>32672</v>
      </c>
    </row>
    <row r="9762" spans="1:12" x14ac:dyDescent="0.2">
      <c r="A9762" t="e">
        <f>-y1NyDkEDIDr5VsukVOq1A</f>
        <v>#NAME?</v>
      </c>
      <c r="B9762" t="s">
        <v>32236</v>
      </c>
      <c r="C9762" t="s">
        <v>32673</v>
      </c>
      <c r="D9762" t="s">
        <v>21</v>
      </c>
      <c r="E9762" t="s">
        <v>16</v>
      </c>
      <c r="F9762">
        <v>28216</v>
      </c>
      <c r="G9762">
        <v>35.271790000000003</v>
      </c>
      <c r="H9762">
        <v>-80.883760899999999</v>
      </c>
      <c r="I9762">
        <v>4</v>
      </c>
      <c r="J9762">
        <v>6</v>
      </c>
      <c r="K9762">
        <v>1</v>
      </c>
      <c r="L9762" t="s">
        <v>32674</v>
      </c>
    </row>
    <row r="9763" spans="1:12" x14ac:dyDescent="0.2">
      <c r="A9763" t="s">
        <v>32675</v>
      </c>
      <c r="B9763" t="s">
        <v>32676</v>
      </c>
      <c r="D9763" t="s">
        <v>21</v>
      </c>
      <c r="E9763" t="s">
        <v>16</v>
      </c>
      <c r="F9763">
        <v>28210</v>
      </c>
      <c r="G9763">
        <v>35.127428500000001</v>
      </c>
      <c r="H9763">
        <v>-80.859919300000001</v>
      </c>
      <c r="I9763">
        <v>3</v>
      </c>
      <c r="J9763">
        <v>4</v>
      </c>
      <c r="K9763">
        <v>1</v>
      </c>
      <c r="L9763" t="s">
        <v>32677</v>
      </c>
    </row>
    <row r="9764" spans="1:12" x14ac:dyDescent="0.2">
      <c r="A9764" t="s">
        <v>32678</v>
      </c>
      <c r="B9764" t="s">
        <v>26615</v>
      </c>
      <c r="C9764" t="s">
        <v>32679</v>
      </c>
      <c r="D9764" t="s">
        <v>21</v>
      </c>
      <c r="E9764" t="s">
        <v>16</v>
      </c>
      <c r="F9764">
        <v>28213</v>
      </c>
      <c r="G9764">
        <v>35.2587519</v>
      </c>
      <c r="H9764">
        <v>-80.785084400000002</v>
      </c>
      <c r="I9764">
        <v>3</v>
      </c>
      <c r="J9764">
        <v>11</v>
      </c>
      <c r="K9764">
        <v>1</v>
      </c>
      <c r="L9764" t="s">
        <v>32680</v>
      </c>
    </row>
    <row r="9765" spans="1:12" x14ac:dyDescent="0.2">
      <c r="A9765" t="s">
        <v>32681</v>
      </c>
      <c r="B9765" t="s">
        <v>32682</v>
      </c>
      <c r="C9765" t="s">
        <v>32683</v>
      </c>
      <c r="D9765" t="s">
        <v>697</v>
      </c>
      <c r="E9765" t="s">
        <v>16</v>
      </c>
      <c r="F9765">
        <v>28037</v>
      </c>
      <c r="G9765">
        <v>35.447423000000001</v>
      </c>
      <c r="H9765">
        <v>-81.002387299999995</v>
      </c>
      <c r="I9765">
        <v>3.5</v>
      </c>
      <c r="J9765">
        <v>62</v>
      </c>
      <c r="K9765">
        <v>1</v>
      </c>
      <c r="L9765" t="s">
        <v>1056</v>
      </c>
    </row>
    <row r="9766" spans="1:12" x14ac:dyDescent="0.2">
      <c r="A9766" t="s">
        <v>32684</v>
      </c>
      <c r="B9766" t="s">
        <v>32685</v>
      </c>
      <c r="C9766" t="s">
        <v>32686</v>
      </c>
      <c r="D9766" t="s">
        <v>21</v>
      </c>
      <c r="E9766" t="s">
        <v>16</v>
      </c>
      <c r="F9766">
        <v>28262</v>
      </c>
      <c r="G9766">
        <v>35.324486</v>
      </c>
      <c r="H9766">
        <v>-80.734556999999995</v>
      </c>
      <c r="I9766">
        <v>1.5</v>
      </c>
      <c r="J9766">
        <v>3</v>
      </c>
      <c r="K9766">
        <v>0</v>
      </c>
      <c r="L9766" t="s">
        <v>119</v>
      </c>
    </row>
    <row r="9767" spans="1:12" x14ac:dyDescent="0.2">
      <c r="A9767" t="s">
        <v>32687</v>
      </c>
      <c r="B9767" t="s">
        <v>32688</v>
      </c>
      <c r="D9767" t="s">
        <v>135</v>
      </c>
      <c r="E9767" t="s">
        <v>16</v>
      </c>
      <c r="F9767">
        <v>28079</v>
      </c>
      <c r="G9767">
        <v>35.101964799999998</v>
      </c>
      <c r="H9767">
        <v>-80.599385400000003</v>
      </c>
      <c r="I9767">
        <v>2.5</v>
      </c>
      <c r="J9767">
        <v>11</v>
      </c>
      <c r="K9767">
        <v>1</v>
      </c>
      <c r="L9767" t="s">
        <v>32689</v>
      </c>
    </row>
    <row r="9768" spans="1:12" x14ac:dyDescent="0.2">
      <c r="A9768" t="s">
        <v>32690</v>
      </c>
      <c r="B9768" t="s">
        <v>32691</v>
      </c>
      <c r="C9768" t="s">
        <v>32692</v>
      </c>
      <c r="D9768" t="s">
        <v>21</v>
      </c>
      <c r="E9768" t="s">
        <v>16</v>
      </c>
      <c r="F9768">
        <v>28211</v>
      </c>
      <c r="G9768">
        <v>35.199201700000003</v>
      </c>
      <c r="H9768">
        <v>-80.800532899999993</v>
      </c>
      <c r="I9768">
        <v>2</v>
      </c>
      <c r="J9768">
        <v>55</v>
      </c>
      <c r="K9768">
        <v>1</v>
      </c>
      <c r="L9768" t="s">
        <v>32693</v>
      </c>
    </row>
    <row r="9769" spans="1:12" x14ac:dyDescent="0.2">
      <c r="A9769" t="s">
        <v>32694</v>
      </c>
      <c r="B9769" t="s">
        <v>32695</v>
      </c>
      <c r="C9769" t="s">
        <v>32696</v>
      </c>
      <c r="D9769" t="s">
        <v>21</v>
      </c>
      <c r="E9769" t="s">
        <v>16</v>
      </c>
      <c r="F9769">
        <v>28227</v>
      </c>
      <c r="G9769">
        <v>35.157041700000001</v>
      </c>
      <c r="H9769">
        <v>-80.735939400000007</v>
      </c>
      <c r="I9769">
        <v>1</v>
      </c>
      <c r="J9769">
        <v>3</v>
      </c>
      <c r="K9769">
        <v>0</v>
      </c>
      <c r="L9769" t="s">
        <v>901</v>
      </c>
    </row>
    <row r="9770" spans="1:12" x14ac:dyDescent="0.2">
      <c r="A9770" t="s">
        <v>32697</v>
      </c>
      <c r="B9770" t="s">
        <v>32698</v>
      </c>
      <c r="C9770" t="s">
        <v>32699</v>
      </c>
      <c r="D9770" t="s">
        <v>21</v>
      </c>
      <c r="E9770" t="s">
        <v>16</v>
      </c>
      <c r="F9770">
        <v>28277</v>
      </c>
      <c r="G9770">
        <v>35.034215099999997</v>
      </c>
      <c r="H9770">
        <v>-80.805505999999994</v>
      </c>
      <c r="I9770">
        <v>1</v>
      </c>
      <c r="J9770">
        <v>3</v>
      </c>
      <c r="K9770">
        <v>1</v>
      </c>
      <c r="L9770" t="s">
        <v>32700</v>
      </c>
    </row>
    <row r="9771" spans="1:12" x14ac:dyDescent="0.2">
      <c r="A9771" t="s">
        <v>32701</v>
      </c>
      <c r="B9771" t="s">
        <v>32702</v>
      </c>
      <c r="C9771" t="s">
        <v>32703</v>
      </c>
      <c r="D9771" t="s">
        <v>21</v>
      </c>
      <c r="E9771" t="s">
        <v>16</v>
      </c>
      <c r="F9771">
        <v>28277</v>
      </c>
      <c r="G9771">
        <v>35.052910599999997</v>
      </c>
      <c r="H9771">
        <v>-80.774078200000005</v>
      </c>
      <c r="I9771">
        <v>4</v>
      </c>
      <c r="J9771">
        <v>42</v>
      </c>
      <c r="K9771">
        <v>1</v>
      </c>
      <c r="L9771" t="s">
        <v>155</v>
      </c>
    </row>
    <row r="9772" spans="1:12" x14ac:dyDescent="0.2">
      <c r="A9772" t="s">
        <v>32704</v>
      </c>
      <c r="B9772" t="s">
        <v>32705</v>
      </c>
      <c r="C9772" t="s">
        <v>32706</v>
      </c>
      <c r="D9772" t="s">
        <v>21</v>
      </c>
      <c r="E9772" t="s">
        <v>16</v>
      </c>
      <c r="F9772">
        <v>28206</v>
      </c>
      <c r="G9772">
        <v>35.275744899999999</v>
      </c>
      <c r="H9772">
        <v>-80.811155400000004</v>
      </c>
      <c r="I9772">
        <v>2</v>
      </c>
      <c r="J9772">
        <v>13</v>
      </c>
      <c r="K9772">
        <v>1</v>
      </c>
      <c r="L9772" t="s">
        <v>32707</v>
      </c>
    </row>
    <row r="9773" spans="1:12" x14ac:dyDescent="0.2">
      <c r="A9773" t="s">
        <v>32708</v>
      </c>
      <c r="B9773" t="s">
        <v>32709</v>
      </c>
      <c r="C9773" t="s">
        <v>19078</v>
      </c>
      <c r="D9773" t="s">
        <v>135</v>
      </c>
      <c r="E9773" t="s">
        <v>16</v>
      </c>
      <c r="F9773">
        <v>28105</v>
      </c>
      <c r="G9773">
        <v>35.174647</v>
      </c>
      <c r="H9773">
        <v>-80.706757800000005</v>
      </c>
      <c r="I9773">
        <v>3.5</v>
      </c>
      <c r="J9773">
        <v>7</v>
      </c>
      <c r="K9773">
        <v>1</v>
      </c>
      <c r="L9773" t="s">
        <v>287</v>
      </c>
    </row>
    <row r="9774" spans="1:12" x14ac:dyDescent="0.2">
      <c r="A9774" t="s">
        <v>32710</v>
      </c>
      <c r="B9774" t="s">
        <v>32711</v>
      </c>
      <c r="C9774" t="s">
        <v>32712</v>
      </c>
      <c r="D9774" t="s">
        <v>21</v>
      </c>
      <c r="E9774" t="s">
        <v>16</v>
      </c>
      <c r="F9774">
        <v>28217</v>
      </c>
      <c r="G9774">
        <v>35.180873200000001</v>
      </c>
      <c r="H9774">
        <v>-80.883909799999998</v>
      </c>
      <c r="I9774">
        <v>2.5</v>
      </c>
      <c r="J9774">
        <v>27</v>
      </c>
      <c r="K9774">
        <v>1</v>
      </c>
      <c r="L9774" t="s">
        <v>32713</v>
      </c>
    </row>
    <row r="9775" spans="1:12" x14ac:dyDescent="0.2">
      <c r="A9775" t="s">
        <v>32714</v>
      </c>
      <c r="B9775" t="s">
        <v>21898</v>
      </c>
      <c r="C9775" t="s">
        <v>4665</v>
      </c>
      <c r="D9775" t="s">
        <v>21</v>
      </c>
      <c r="E9775" t="s">
        <v>16</v>
      </c>
      <c r="F9775">
        <v>28205</v>
      </c>
      <c r="G9775">
        <v>35.195245</v>
      </c>
      <c r="H9775">
        <v>-80.788235999999998</v>
      </c>
      <c r="I9775">
        <v>3</v>
      </c>
      <c r="J9775">
        <v>8</v>
      </c>
      <c r="K9775">
        <v>0</v>
      </c>
      <c r="L9775" t="s">
        <v>5656</v>
      </c>
    </row>
    <row r="9776" spans="1:12" x14ac:dyDescent="0.2">
      <c r="A9776" t="s">
        <v>32715</v>
      </c>
      <c r="B9776" t="s">
        <v>32716</v>
      </c>
      <c r="C9776" t="s">
        <v>32717</v>
      </c>
      <c r="D9776" t="s">
        <v>21</v>
      </c>
      <c r="E9776" t="s">
        <v>16</v>
      </c>
      <c r="F9776">
        <v>28262</v>
      </c>
      <c r="G9776">
        <v>35.281295800000002</v>
      </c>
      <c r="H9776">
        <v>-80.792311400000003</v>
      </c>
      <c r="I9776">
        <v>2.5</v>
      </c>
      <c r="J9776">
        <v>12</v>
      </c>
      <c r="K9776">
        <v>1</v>
      </c>
      <c r="L9776" t="s">
        <v>1464</v>
      </c>
    </row>
    <row r="9777" spans="1:12" x14ac:dyDescent="0.2">
      <c r="A9777" t="s">
        <v>32718</v>
      </c>
      <c r="B9777" t="s">
        <v>32719</v>
      </c>
      <c r="C9777" t="s">
        <v>11509</v>
      </c>
      <c r="D9777" t="s">
        <v>21</v>
      </c>
      <c r="E9777" t="s">
        <v>16</v>
      </c>
      <c r="F9777">
        <v>28203</v>
      </c>
      <c r="G9777">
        <v>35.211206900000001</v>
      </c>
      <c r="H9777">
        <v>-80.858751900000001</v>
      </c>
      <c r="I9777">
        <v>3.5</v>
      </c>
      <c r="J9777">
        <v>41</v>
      </c>
      <c r="K9777">
        <v>1</v>
      </c>
      <c r="L9777" t="s">
        <v>32720</v>
      </c>
    </row>
    <row r="9778" spans="1:12" x14ac:dyDescent="0.2">
      <c r="A9778" t="s">
        <v>32721</v>
      </c>
      <c r="B9778" t="s">
        <v>32722</v>
      </c>
      <c r="C9778" t="s">
        <v>32723</v>
      </c>
      <c r="D9778" t="s">
        <v>21</v>
      </c>
      <c r="E9778" t="s">
        <v>16</v>
      </c>
      <c r="F9778">
        <v>28273</v>
      </c>
      <c r="G9778">
        <v>35.147859599999997</v>
      </c>
      <c r="H9778">
        <v>-80.930882800000006</v>
      </c>
      <c r="I9778">
        <v>4</v>
      </c>
      <c r="J9778">
        <v>3</v>
      </c>
      <c r="K9778">
        <v>1</v>
      </c>
      <c r="L9778" t="s">
        <v>32724</v>
      </c>
    </row>
    <row r="9779" spans="1:12" x14ac:dyDescent="0.2">
      <c r="A9779" t="s">
        <v>32725</v>
      </c>
      <c r="B9779" t="s">
        <v>32726</v>
      </c>
      <c r="C9779" t="s">
        <v>32727</v>
      </c>
      <c r="D9779" t="s">
        <v>21</v>
      </c>
      <c r="E9779" t="s">
        <v>16</v>
      </c>
      <c r="F9779">
        <v>28216</v>
      </c>
      <c r="G9779">
        <v>35.306187299999998</v>
      </c>
      <c r="H9779">
        <v>-80.860049000000004</v>
      </c>
      <c r="I9779">
        <v>4.5</v>
      </c>
      <c r="J9779">
        <v>7</v>
      </c>
      <c r="K9779">
        <v>1</v>
      </c>
      <c r="L9779" t="s">
        <v>63</v>
      </c>
    </row>
    <row r="9780" spans="1:12" x14ac:dyDescent="0.2">
      <c r="A9780" t="s">
        <v>32728</v>
      </c>
      <c r="B9780" t="s">
        <v>11029</v>
      </c>
      <c r="C9780" t="s">
        <v>32729</v>
      </c>
      <c r="D9780" t="s">
        <v>15</v>
      </c>
      <c r="E9780" t="s">
        <v>16</v>
      </c>
      <c r="F9780">
        <v>28031</v>
      </c>
      <c r="G9780">
        <v>35.482246000000004</v>
      </c>
      <c r="H9780">
        <v>-80.883508000000006</v>
      </c>
      <c r="I9780">
        <v>2</v>
      </c>
      <c r="J9780">
        <v>3</v>
      </c>
      <c r="K9780">
        <v>1</v>
      </c>
      <c r="L9780" t="s">
        <v>4329</v>
      </c>
    </row>
    <row r="9781" spans="1:12" x14ac:dyDescent="0.2">
      <c r="A9781" t="s">
        <v>32730</v>
      </c>
      <c r="B9781" t="s">
        <v>32731</v>
      </c>
      <c r="C9781" t="s">
        <v>32732</v>
      </c>
      <c r="D9781" t="s">
        <v>21</v>
      </c>
      <c r="E9781" t="s">
        <v>16</v>
      </c>
      <c r="F9781">
        <v>28211</v>
      </c>
      <c r="G9781">
        <v>35.154682800000003</v>
      </c>
      <c r="H9781">
        <v>-80.829295599999995</v>
      </c>
      <c r="I9781">
        <v>4</v>
      </c>
      <c r="J9781">
        <v>47</v>
      </c>
      <c r="K9781">
        <v>1</v>
      </c>
      <c r="L9781" t="s">
        <v>32733</v>
      </c>
    </row>
    <row r="9782" spans="1:12" x14ac:dyDescent="0.2">
      <c r="A9782" t="s">
        <v>32734</v>
      </c>
      <c r="B9782" t="s">
        <v>32735</v>
      </c>
      <c r="D9782" t="s">
        <v>21</v>
      </c>
      <c r="E9782" t="s">
        <v>16</v>
      </c>
      <c r="F9782">
        <v>28208</v>
      </c>
      <c r="G9782">
        <v>35.212972999999998</v>
      </c>
      <c r="H9782">
        <v>-80.9097127</v>
      </c>
      <c r="I9782">
        <v>3</v>
      </c>
      <c r="J9782">
        <v>5</v>
      </c>
      <c r="K9782">
        <v>1</v>
      </c>
      <c r="L9782" t="s">
        <v>32736</v>
      </c>
    </row>
    <row r="9783" spans="1:12" x14ac:dyDescent="0.2">
      <c r="A9783" t="s">
        <v>32737</v>
      </c>
      <c r="B9783" t="s">
        <v>32738</v>
      </c>
      <c r="D9783" t="s">
        <v>239</v>
      </c>
      <c r="E9783" t="s">
        <v>16</v>
      </c>
      <c r="F9783">
        <v>28173</v>
      </c>
      <c r="G9783">
        <v>34.9245935</v>
      </c>
      <c r="H9783">
        <v>-80.743401899999995</v>
      </c>
      <c r="I9783">
        <v>2</v>
      </c>
      <c r="J9783">
        <v>11</v>
      </c>
      <c r="K9783">
        <v>1</v>
      </c>
      <c r="L9783" t="s">
        <v>14992</v>
      </c>
    </row>
    <row r="9784" spans="1:12" x14ac:dyDescent="0.2">
      <c r="A9784" t="s">
        <v>32739</v>
      </c>
      <c r="B9784" t="s">
        <v>32740</v>
      </c>
      <c r="C9784" t="s">
        <v>32741</v>
      </c>
      <c r="D9784" t="s">
        <v>39</v>
      </c>
      <c r="E9784" t="s">
        <v>16</v>
      </c>
      <c r="F9784">
        <v>28027</v>
      </c>
      <c r="G9784">
        <v>35.380445999999999</v>
      </c>
      <c r="H9784">
        <v>-80.713797</v>
      </c>
      <c r="I9784">
        <v>3.5</v>
      </c>
      <c r="J9784">
        <v>48</v>
      </c>
      <c r="K9784">
        <v>1</v>
      </c>
      <c r="L9784" t="s">
        <v>32742</v>
      </c>
    </row>
    <row r="9785" spans="1:12" x14ac:dyDescent="0.2">
      <c r="A9785" t="s">
        <v>32743</v>
      </c>
      <c r="B9785" t="s">
        <v>32744</v>
      </c>
      <c r="C9785" t="s">
        <v>32745</v>
      </c>
      <c r="D9785" t="s">
        <v>15</v>
      </c>
      <c r="E9785" t="s">
        <v>16</v>
      </c>
      <c r="F9785">
        <v>28031</v>
      </c>
      <c r="G9785">
        <v>35.492457399999999</v>
      </c>
      <c r="H9785">
        <v>-80.857450200000002</v>
      </c>
      <c r="I9785">
        <v>5</v>
      </c>
      <c r="J9785">
        <v>3</v>
      </c>
      <c r="K9785">
        <v>1</v>
      </c>
      <c r="L9785" t="s">
        <v>32746</v>
      </c>
    </row>
    <row r="9786" spans="1:12" x14ac:dyDescent="0.2">
      <c r="A9786" t="s">
        <v>32747</v>
      </c>
      <c r="B9786" t="s">
        <v>32748</v>
      </c>
      <c r="C9786" t="s">
        <v>32749</v>
      </c>
      <c r="D9786" t="s">
        <v>21</v>
      </c>
      <c r="E9786" t="s">
        <v>16</v>
      </c>
      <c r="F9786">
        <v>28277</v>
      </c>
      <c r="G9786">
        <v>35.097248999999998</v>
      </c>
      <c r="H9786">
        <v>-80.779326999999995</v>
      </c>
      <c r="I9786">
        <v>3</v>
      </c>
      <c r="J9786">
        <v>16</v>
      </c>
      <c r="K9786">
        <v>1</v>
      </c>
      <c r="L9786" t="s">
        <v>32750</v>
      </c>
    </row>
    <row r="9787" spans="1:12" x14ac:dyDescent="0.2">
      <c r="A9787" t="s">
        <v>32751</v>
      </c>
      <c r="B9787" t="s">
        <v>32752</v>
      </c>
      <c r="C9787" t="s">
        <v>32753</v>
      </c>
      <c r="D9787" t="s">
        <v>21</v>
      </c>
      <c r="E9787" t="s">
        <v>16</v>
      </c>
      <c r="F9787">
        <v>28207</v>
      </c>
      <c r="G9787">
        <v>35.199829299999998</v>
      </c>
      <c r="H9787">
        <v>-80.825257300000004</v>
      </c>
      <c r="I9787">
        <v>4</v>
      </c>
      <c r="J9787">
        <v>103</v>
      </c>
      <c r="K9787">
        <v>1</v>
      </c>
      <c r="L9787" t="s">
        <v>264</v>
      </c>
    </row>
    <row r="9788" spans="1:12" x14ac:dyDescent="0.2">
      <c r="A9788" t="s">
        <v>32754</v>
      </c>
      <c r="B9788" t="s">
        <v>32755</v>
      </c>
      <c r="D9788" t="s">
        <v>21</v>
      </c>
      <c r="E9788" t="s">
        <v>16</v>
      </c>
      <c r="F9788">
        <v>28208</v>
      </c>
      <c r="G9788">
        <v>35.212972999999998</v>
      </c>
      <c r="H9788">
        <v>-80.9097127</v>
      </c>
      <c r="I9788">
        <v>2.5</v>
      </c>
      <c r="J9788">
        <v>5</v>
      </c>
      <c r="K9788">
        <v>1</v>
      </c>
      <c r="L9788" t="s">
        <v>32756</v>
      </c>
    </row>
    <row r="9789" spans="1:12" x14ac:dyDescent="0.2">
      <c r="A9789" t="s">
        <v>32757</v>
      </c>
      <c r="B9789" t="s">
        <v>14258</v>
      </c>
      <c r="C9789" t="s">
        <v>32758</v>
      </c>
      <c r="D9789" t="s">
        <v>295</v>
      </c>
      <c r="E9789" t="s">
        <v>16</v>
      </c>
      <c r="F9789">
        <v>28134</v>
      </c>
      <c r="G9789">
        <v>35.090713999999998</v>
      </c>
      <c r="H9789">
        <v>-80.876335999999995</v>
      </c>
      <c r="I9789">
        <v>4</v>
      </c>
      <c r="J9789">
        <v>19</v>
      </c>
      <c r="K9789">
        <v>1</v>
      </c>
      <c r="L9789" t="s">
        <v>3422</v>
      </c>
    </row>
    <row r="9790" spans="1:12" x14ac:dyDescent="0.2">
      <c r="A9790" t="e">
        <f>-fX1N-Pg_kxa7KK6gCv8Ag</f>
        <v>#NAME?</v>
      </c>
      <c r="B9790" t="s">
        <v>18569</v>
      </c>
      <c r="C9790" t="s">
        <v>30767</v>
      </c>
      <c r="D9790" t="s">
        <v>21</v>
      </c>
      <c r="E9790" t="s">
        <v>16</v>
      </c>
      <c r="F9790">
        <v>28262</v>
      </c>
      <c r="G9790">
        <v>35.316383999999999</v>
      </c>
      <c r="H9790">
        <v>-80.739982999999995</v>
      </c>
      <c r="I9790">
        <v>2.5</v>
      </c>
      <c r="J9790">
        <v>9</v>
      </c>
      <c r="K9790">
        <v>0</v>
      </c>
      <c r="L9790" t="s">
        <v>1056</v>
      </c>
    </row>
    <row r="9791" spans="1:12" x14ac:dyDescent="0.2">
      <c r="A9791" t="s">
        <v>32759</v>
      </c>
      <c r="B9791" t="s">
        <v>32760</v>
      </c>
      <c r="C9791" t="s">
        <v>20375</v>
      </c>
      <c r="D9791" t="s">
        <v>21</v>
      </c>
      <c r="E9791" t="s">
        <v>16</v>
      </c>
      <c r="F9791">
        <v>28209</v>
      </c>
      <c r="G9791">
        <v>35.197470000000003</v>
      </c>
      <c r="H9791">
        <v>-80.868983999999998</v>
      </c>
      <c r="I9791">
        <v>3</v>
      </c>
      <c r="J9791">
        <v>25</v>
      </c>
      <c r="K9791">
        <v>0</v>
      </c>
      <c r="L9791" t="s">
        <v>7734</v>
      </c>
    </row>
    <row r="9792" spans="1:12" x14ac:dyDescent="0.2">
      <c r="A9792" t="s">
        <v>32761</v>
      </c>
      <c r="B9792" t="s">
        <v>32762</v>
      </c>
      <c r="C9792" t="s">
        <v>14723</v>
      </c>
      <c r="D9792" t="s">
        <v>21</v>
      </c>
      <c r="E9792" t="s">
        <v>16</v>
      </c>
      <c r="F9792">
        <v>28205</v>
      </c>
      <c r="G9792">
        <v>35.220172499999997</v>
      </c>
      <c r="H9792">
        <v>-80.812624299999996</v>
      </c>
      <c r="I9792">
        <v>4.5</v>
      </c>
      <c r="J9792">
        <v>151</v>
      </c>
      <c r="K9792">
        <v>1</v>
      </c>
      <c r="L9792" t="s">
        <v>32763</v>
      </c>
    </row>
    <row r="9793" spans="1:12" x14ac:dyDescent="0.2">
      <c r="A9793" t="s">
        <v>32764</v>
      </c>
      <c r="B9793" t="s">
        <v>32765</v>
      </c>
      <c r="C9793" t="s">
        <v>32766</v>
      </c>
      <c r="D9793" t="s">
        <v>21</v>
      </c>
      <c r="E9793" t="s">
        <v>16</v>
      </c>
      <c r="F9793">
        <v>28205</v>
      </c>
      <c r="G9793">
        <v>35.203578644799997</v>
      </c>
      <c r="H9793">
        <v>-80.7605652134</v>
      </c>
      <c r="I9793">
        <v>4.5</v>
      </c>
      <c r="J9793">
        <v>60</v>
      </c>
      <c r="K9793">
        <v>1</v>
      </c>
      <c r="L9793" t="s">
        <v>32767</v>
      </c>
    </row>
    <row r="9794" spans="1:12" x14ac:dyDescent="0.2">
      <c r="A9794" t="s">
        <v>32768</v>
      </c>
      <c r="B9794" t="s">
        <v>32769</v>
      </c>
      <c r="D9794" t="s">
        <v>2611</v>
      </c>
      <c r="E9794" t="s">
        <v>16</v>
      </c>
      <c r="F9794">
        <v>28115</v>
      </c>
      <c r="G9794">
        <v>35.548746899999998</v>
      </c>
      <c r="H9794">
        <v>-80.845714799999996</v>
      </c>
      <c r="I9794">
        <v>1.5</v>
      </c>
      <c r="J9794">
        <v>7</v>
      </c>
      <c r="K9794">
        <v>1</v>
      </c>
      <c r="L9794" t="s">
        <v>32770</v>
      </c>
    </row>
    <row r="9795" spans="1:12" x14ac:dyDescent="0.2">
      <c r="A9795" t="s">
        <v>32771</v>
      </c>
      <c r="B9795" t="s">
        <v>32772</v>
      </c>
      <c r="D9795" t="s">
        <v>21</v>
      </c>
      <c r="E9795" t="s">
        <v>16</v>
      </c>
      <c r="F9795">
        <v>28214</v>
      </c>
      <c r="G9795">
        <v>35.283329299999998</v>
      </c>
      <c r="H9795">
        <v>-80.976055599999995</v>
      </c>
      <c r="I9795">
        <v>5</v>
      </c>
      <c r="J9795">
        <v>5</v>
      </c>
      <c r="K9795">
        <v>1</v>
      </c>
      <c r="L9795" t="s">
        <v>3345</v>
      </c>
    </row>
    <row r="9796" spans="1:12" x14ac:dyDescent="0.2">
      <c r="A9796" t="s">
        <v>32773</v>
      </c>
      <c r="B9796" t="s">
        <v>32774</v>
      </c>
      <c r="C9796" t="s">
        <v>32775</v>
      </c>
      <c r="D9796" t="s">
        <v>21</v>
      </c>
      <c r="E9796" t="s">
        <v>16</v>
      </c>
      <c r="F9796">
        <v>28213</v>
      </c>
      <c r="G9796">
        <v>35.2937878603</v>
      </c>
      <c r="H9796">
        <v>-80.739703592500007</v>
      </c>
      <c r="I9796">
        <v>2</v>
      </c>
      <c r="J9796">
        <v>15</v>
      </c>
      <c r="K9796">
        <v>1</v>
      </c>
      <c r="L9796" t="s">
        <v>709</v>
      </c>
    </row>
    <row r="9797" spans="1:12" x14ac:dyDescent="0.2">
      <c r="A9797" t="s">
        <v>32776</v>
      </c>
      <c r="B9797" t="s">
        <v>17140</v>
      </c>
      <c r="C9797" t="s">
        <v>32777</v>
      </c>
      <c r="D9797" t="s">
        <v>39</v>
      </c>
      <c r="E9797" t="s">
        <v>16</v>
      </c>
      <c r="F9797">
        <v>28027</v>
      </c>
      <c r="G9797">
        <v>35.4195639</v>
      </c>
      <c r="H9797">
        <v>-80.676992100000007</v>
      </c>
      <c r="I9797">
        <v>2.5</v>
      </c>
      <c r="J9797">
        <v>25</v>
      </c>
      <c r="K9797">
        <v>1</v>
      </c>
      <c r="L9797" t="s">
        <v>32778</v>
      </c>
    </row>
    <row r="9798" spans="1:12" x14ac:dyDescent="0.2">
      <c r="A9798" t="s">
        <v>32779</v>
      </c>
      <c r="B9798" t="s">
        <v>32780</v>
      </c>
      <c r="D9798" t="s">
        <v>21</v>
      </c>
      <c r="E9798" t="s">
        <v>16</v>
      </c>
      <c r="F9798">
        <v>28205</v>
      </c>
      <c r="G9798">
        <v>35.226371399999998</v>
      </c>
      <c r="H9798">
        <v>-80.799018500000003</v>
      </c>
      <c r="I9798">
        <v>5</v>
      </c>
      <c r="J9798">
        <v>3</v>
      </c>
      <c r="K9798">
        <v>1</v>
      </c>
      <c r="L9798" t="s">
        <v>32781</v>
      </c>
    </row>
    <row r="9799" spans="1:12" x14ac:dyDescent="0.2">
      <c r="A9799" t="s">
        <v>32782</v>
      </c>
      <c r="B9799" t="s">
        <v>32783</v>
      </c>
      <c r="C9799" t="s">
        <v>32784</v>
      </c>
      <c r="D9799" t="s">
        <v>21</v>
      </c>
      <c r="E9799" t="s">
        <v>16</v>
      </c>
      <c r="F9799">
        <v>28134</v>
      </c>
      <c r="G9799">
        <v>35.094206</v>
      </c>
      <c r="H9799">
        <v>-80.883407000000005</v>
      </c>
      <c r="I9799">
        <v>4.5</v>
      </c>
      <c r="J9799">
        <v>5</v>
      </c>
      <c r="K9799">
        <v>0</v>
      </c>
      <c r="L9799" t="s">
        <v>8367</v>
      </c>
    </row>
    <row r="9800" spans="1:12" x14ac:dyDescent="0.2">
      <c r="A9800" t="s">
        <v>32785</v>
      </c>
      <c r="B9800" t="s">
        <v>32786</v>
      </c>
      <c r="C9800" t="s">
        <v>32787</v>
      </c>
      <c r="D9800" t="s">
        <v>21</v>
      </c>
      <c r="E9800" t="s">
        <v>16</v>
      </c>
      <c r="F9800">
        <v>28277</v>
      </c>
      <c r="G9800">
        <v>35.057929999999999</v>
      </c>
      <c r="H9800">
        <v>-80.808385799999996</v>
      </c>
      <c r="I9800">
        <v>4.5</v>
      </c>
      <c r="J9800">
        <v>7</v>
      </c>
      <c r="K9800">
        <v>1</v>
      </c>
      <c r="L9800" t="s">
        <v>30478</v>
      </c>
    </row>
    <row r="9801" spans="1:12" x14ac:dyDescent="0.2">
      <c r="A9801" t="e">
        <f>-RTEVGUP2wnKB3PV-_fueg</f>
        <v>#NAME?</v>
      </c>
      <c r="B9801" t="s">
        <v>32788</v>
      </c>
      <c r="C9801" t="s">
        <v>17818</v>
      </c>
      <c r="D9801" t="s">
        <v>21</v>
      </c>
      <c r="E9801" t="s">
        <v>16</v>
      </c>
      <c r="F9801">
        <v>28273</v>
      </c>
      <c r="G9801">
        <v>35.119699052100003</v>
      </c>
      <c r="H9801">
        <v>-80.956344902500007</v>
      </c>
      <c r="I9801">
        <v>4.5</v>
      </c>
      <c r="J9801">
        <v>19</v>
      </c>
      <c r="K9801">
        <v>1</v>
      </c>
      <c r="L9801" t="s">
        <v>32789</v>
      </c>
    </row>
    <row r="9802" spans="1:12" x14ac:dyDescent="0.2">
      <c r="A9802" t="s">
        <v>32790</v>
      </c>
      <c r="B9802" t="s">
        <v>32791</v>
      </c>
      <c r="C9802" t="s">
        <v>32792</v>
      </c>
      <c r="D9802" t="s">
        <v>456</v>
      </c>
      <c r="E9802" t="s">
        <v>16</v>
      </c>
      <c r="F9802">
        <v>28012</v>
      </c>
      <c r="G9802">
        <v>35.243477200000001</v>
      </c>
      <c r="H9802">
        <v>-81.037986000000004</v>
      </c>
      <c r="I9802">
        <v>5</v>
      </c>
      <c r="J9802">
        <v>4</v>
      </c>
      <c r="K9802">
        <v>1</v>
      </c>
      <c r="L9802" t="s">
        <v>32793</v>
      </c>
    </row>
    <row r="9803" spans="1:12" x14ac:dyDescent="0.2">
      <c r="A9803" t="s">
        <v>32794</v>
      </c>
      <c r="B9803" t="s">
        <v>32795</v>
      </c>
      <c r="C9803" t="s">
        <v>32796</v>
      </c>
      <c r="D9803" t="s">
        <v>359</v>
      </c>
      <c r="E9803" t="s">
        <v>16</v>
      </c>
      <c r="F9803">
        <v>28036</v>
      </c>
      <c r="G9803">
        <v>35.508317900000002</v>
      </c>
      <c r="H9803">
        <v>-80.864350900000005</v>
      </c>
      <c r="I9803">
        <v>1</v>
      </c>
      <c r="J9803">
        <v>3</v>
      </c>
      <c r="K9803">
        <v>1</v>
      </c>
      <c r="L9803" t="s">
        <v>32797</v>
      </c>
    </row>
    <row r="9804" spans="1:12" x14ac:dyDescent="0.2">
      <c r="A9804" t="s">
        <v>32798</v>
      </c>
      <c r="B9804" t="s">
        <v>32799</v>
      </c>
      <c r="C9804" t="s">
        <v>32800</v>
      </c>
      <c r="D9804" t="s">
        <v>21</v>
      </c>
      <c r="E9804" t="s">
        <v>16</v>
      </c>
      <c r="F9804">
        <v>28226</v>
      </c>
      <c r="G9804">
        <v>35.087809900000003</v>
      </c>
      <c r="H9804">
        <v>-80.846793899999994</v>
      </c>
      <c r="I9804">
        <v>3.5</v>
      </c>
      <c r="J9804">
        <v>7</v>
      </c>
      <c r="K9804">
        <v>0</v>
      </c>
      <c r="L9804" t="s">
        <v>32801</v>
      </c>
    </row>
    <row r="9805" spans="1:12" x14ac:dyDescent="0.2">
      <c r="A9805" t="s">
        <v>32802</v>
      </c>
      <c r="B9805" t="s">
        <v>32803</v>
      </c>
      <c r="C9805" t="s">
        <v>1666</v>
      </c>
      <c r="D9805" t="s">
        <v>21</v>
      </c>
      <c r="E9805" t="s">
        <v>16</v>
      </c>
      <c r="F9805">
        <v>28227</v>
      </c>
      <c r="G9805">
        <v>35.172666900000003</v>
      </c>
      <c r="H9805">
        <v>-80.708794999999995</v>
      </c>
      <c r="I9805">
        <v>5</v>
      </c>
      <c r="J9805">
        <v>6</v>
      </c>
      <c r="K9805">
        <v>1</v>
      </c>
      <c r="L9805" t="s">
        <v>32804</v>
      </c>
    </row>
    <row r="9806" spans="1:12" x14ac:dyDescent="0.2">
      <c r="A9806" t="s">
        <v>32805</v>
      </c>
      <c r="B9806" t="s">
        <v>32806</v>
      </c>
      <c r="C9806" t="s">
        <v>18137</v>
      </c>
      <c r="D9806" t="s">
        <v>21</v>
      </c>
      <c r="E9806" t="s">
        <v>16</v>
      </c>
      <c r="F9806">
        <v>28208</v>
      </c>
      <c r="G9806">
        <v>35.233733000000001</v>
      </c>
      <c r="H9806">
        <v>-80.928673000000003</v>
      </c>
      <c r="I9806">
        <v>2</v>
      </c>
      <c r="J9806">
        <v>28</v>
      </c>
      <c r="K9806">
        <v>1</v>
      </c>
      <c r="L9806" t="s">
        <v>32807</v>
      </c>
    </row>
    <row r="9807" spans="1:12" x14ac:dyDescent="0.2">
      <c r="A9807" t="s">
        <v>32808</v>
      </c>
      <c r="B9807" t="s">
        <v>32809</v>
      </c>
      <c r="C9807" t="s">
        <v>32810</v>
      </c>
      <c r="D9807" t="s">
        <v>26</v>
      </c>
      <c r="E9807" t="s">
        <v>16</v>
      </c>
      <c r="F9807">
        <v>28078</v>
      </c>
      <c r="G9807">
        <v>35.410262000000003</v>
      </c>
      <c r="H9807">
        <v>-80.850210000000004</v>
      </c>
      <c r="I9807">
        <v>4</v>
      </c>
      <c r="J9807">
        <v>7</v>
      </c>
      <c r="K9807">
        <v>1</v>
      </c>
      <c r="L9807" t="s">
        <v>31389</v>
      </c>
    </row>
    <row r="9808" spans="1:12" x14ac:dyDescent="0.2">
      <c r="A9808" t="s">
        <v>32811</v>
      </c>
      <c r="B9808" t="s">
        <v>2075</v>
      </c>
      <c r="C9808" t="s">
        <v>32812</v>
      </c>
      <c r="D9808" t="s">
        <v>21</v>
      </c>
      <c r="E9808" t="s">
        <v>16</v>
      </c>
      <c r="F9808">
        <v>28273</v>
      </c>
      <c r="G9808">
        <v>35.134665900000002</v>
      </c>
      <c r="H9808">
        <v>-80.938679800000003</v>
      </c>
      <c r="I9808">
        <v>2</v>
      </c>
      <c r="J9808">
        <v>12</v>
      </c>
      <c r="K9808">
        <v>1</v>
      </c>
      <c r="L9808" t="s">
        <v>1453</v>
      </c>
    </row>
    <row r="9809" spans="1:12" x14ac:dyDescent="0.2">
      <c r="A9809" t="s">
        <v>32813</v>
      </c>
      <c r="B9809" t="s">
        <v>498</v>
      </c>
      <c r="C9809" t="s">
        <v>32814</v>
      </c>
      <c r="D9809" t="s">
        <v>30</v>
      </c>
      <c r="E9809" t="s">
        <v>16</v>
      </c>
      <c r="F9809">
        <v>28054</v>
      </c>
      <c r="G9809">
        <v>35.216236000000002</v>
      </c>
      <c r="H9809">
        <v>-81.158642999999998</v>
      </c>
      <c r="I9809">
        <v>4</v>
      </c>
      <c r="J9809">
        <v>5</v>
      </c>
      <c r="K9809">
        <v>1</v>
      </c>
      <c r="L9809" t="s">
        <v>32815</v>
      </c>
    </row>
    <row r="9810" spans="1:12" x14ac:dyDescent="0.2">
      <c r="A9810" t="s">
        <v>32816</v>
      </c>
      <c r="B9810" t="s">
        <v>32817</v>
      </c>
      <c r="C9810" t="s">
        <v>32818</v>
      </c>
      <c r="D9810" t="s">
        <v>15</v>
      </c>
      <c r="E9810" t="s">
        <v>16</v>
      </c>
      <c r="F9810">
        <v>28031</v>
      </c>
      <c r="G9810">
        <v>35.478912000000001</v>
      </c>
      <c r="H9810">
        <v>-80.894463999999999</v>
      </c>
      <c r="I9810">
        <v>5</v>
      </c>
      <c r="J9810">
        <v>13</v>
      </c>
      <c r="K9810">
        <v>1</v>
      </c>
      <c r="L9810" t="s">
        <v>32819</v>
      </c>
    </row>
    <row r="9811" spans="1:12" x14ac:dyDescent="0.2">
      <c r="A9811" t="s">
        <v>32820</v>
      </c>
      <c r="B9811" t="s">
        <v>32821</v>
      </c>
      <c r="C9811" t="s">
        <v>30000</v>
      </c>
      <c r="D9811" t="s">
        <v>21</v>
      </c>
      <c r="E9811" t="s">
        <v>16</v>
      </c>
      <c r="F9811">
        <v>28277</v>
      </c>
      <c r="G9811">
        <v>35.061029302800002</v>
      </c>
      <c r="H9811">
        <v>-80.854106470900007</v>
      </c>
      <c r="I9811">
        <v>3</v>
      </c>
      <c r="J9811">
        <v>3</v>
      </c>
      <c r="K9811">
        <v>1</v>
      </c>
      <c r="L9811" t="s">
        <v>268</v>
      </c>
    </row>
    <row r="9812" spans="1:12" x14ac:dyDescent="0.2">
      <c r="A9812" t="s">
        <v>32822</v>
      </c>
      <c r="B9812" t="s">
        <v>23038</v>
      </c>
      <c r="C9812" t="s">
        <v>32823</v>
      </c>
      <c r="D9812" t="s">
        <v>21</v>
      </c>
      <c r="E9812" t="s">
        <v>16</v>
      </c>
      <c r="F9812">
        <v>28208</v>
      </c>
      <c r="G9812">
        <v>35.238607299999998</v>
      </c>
      <c r="H9812">
        <v>-80.888180700000007</v>
      </c>
      <c r="I9812">
        <v>2.5</v>
      </c>
      <c r="J9812">
        <v>3</v>
      </c>
      <c r="K9812">
        <v>1</v>
      </c>
      <c r="L9812" t="s">
        <v>23040</v>
      </c>
    </row>
    <row r="9813" spans="1:12" x14ac:dyDescent="0.2">
      <c r="A9813" t="s">
        <v>32824</v>
      </c>
      <c r="B9813" t="s">
        <v>32825</v>
      </c>
      <c r="C9813" t="s">
        <v>32826</v>
      </c>
      <c r="D9813" t="s">
        <v>30</v>
      </c>
      <c r="E9813" t="s">
        <v>16</v>
      </c>
      <c r="F9813">
        <v>28052</v>
      </c>
      <c r="G9813">
        <v>35.261693999999999</v>
      </c>
      <c r="H9813">
        <v>-81.183168499999994</v>
      </c>
      <c r="I9813">
        <v>1</v>
      </c>
      <c r="J9813">
        <v>3</v>
      </c>
      <c r="K9813">
        <v>1</v>
      </c>
      <c r="L9813" t="s">
        <v>159</v>
      </c>
    </row>
    <row r="9814" spans="1:12" x14ac:dyDescent="0.2">
      <c r="A9814" t="s">
        <v>32827</v>
      </c>
      <c r="B9814" t="s">
        <v>32828</v>
      </c>
      <c r="C9814" t="s">
        <v>32829</v>
      </c>
      <c r="D9814" t="s">
        <v>21</v>
      </c>
      <c r="E9814" t="s">
        <v>16</v>
      </c>
      <c r="F9814">
        <v>28213</v>
      </c>
      <c r="G9814">
        <v>35.274149999999999</v>
      </c>
      <c r="H9814">
        <v>-80.765872000000002</v>
      </c>
      <c r="I9814">
        <v>3.5</v>
      </c>
      <c r="J9814">
        <v>3</v>
      </c>
      <c r="K9814">
        <v>1</v>
      </c>
      <c r="L9814" t="s">
        <v>188</v>
      </c>
    </row>
    <row r="9815" spans="1:12" x14ac:dyDescent="0.2">
      <c r="A9815" t="s">
        <v>32830</v>
      </c>
      <c r="B9815" t="s">
        <v>32831</v>
      </c>
      <c r="D9815" t="s">
        <v>21</v>
      </c>
      <c r="E9815" t="s">
        <v>16</v>
      </c>
      <c r="F9815">
        <v>28269</v>
      </c>
      <c r="G9815">
        <v>35.3352529</v>
      </c>
      <c r="H9815">
        <v>-80.799018500000003</v>
      </c>
      <c r="I9815">
        <v>3.5</v>
      </c>
      <c r="J9815">
        <v>3</v>
      </c>
      <c r="K9815">
        <v>1</v>
      </c>
      <c r="L9815" t="s">
        <v>8578</v>
      </c>
    </row>
    <row r="9816" spans="1:12" x14ac:dyDescent="0.2">
      <c r="A9816" t="s">
        <v>32832</v>
      </c>
      <c r="B9816" t="s">
        <v>32833</v>
      </c>
      <c r="C9816" t="s">
        <v>32834</v>
      </c>
      <c r="D9816" t="s">
        <v>643</v>
      </c>
      <c r="E9816" t="s">
        <v>16</v>
      </c>
      <c r="F9816">
        <v>28079</v>
      </c>
      <c r="G9816">
        <v>35.078671</v>
      </c>
      <c r="H9816">
        <v>-80.653514000000001</v>
      </c>
      <c r="I9816">
        <v>4.5</v>
      </c>
      <c r="J9816">
        <v>143</v>
      </c>
      <c r="K9816">
        <v>1</v>
      </c>
      <c r="L9816" t="s">
        <v>32835</v>
      </c>
    </row>
    <row r="9817" spans="1:12" x14ac:dyDescent="0.2">
      <c r="A9817" t="s">
        <v>32836</v>
      </c>
      <c r="B9817" t="s">
        <v>32837</v>
      </c>
      <c r="C9817" t="s">
        <v>12084</v>
      </c>
      <c r="D9817" t="s">
        <v>21</v>
      </c>
      <c r="E9817" t="s">
        <v>16</v>
      </c>
      <c r="F9817">
        <v>28202</v>
      </c>
      <c r="G9817">
        <v>35.227164799999997</v>
      </c>
      <c r="H9817">
        <v>-80.846341699999996</v>
      </c>
      <c r="I9817">
        <v>4.5</v>
      </c>
      <c r="J9817">
        <v>5</v>
      </c>
      <c r="K9817">
        <v>1</v>
      </c>
      <c r="L9817" t="s">
        <v>32838</v>
      </c>
    </row>
    <row r="9818" spans="1:12" x14ac:dyDescent="0.2">
      <c r="A9818" t="s">
        <v>32839</v>
      </c>
      <c r="B9818" t="s">
        <v>32840</v>
      </c>
      <c r="C9818" t="s">
        <v>14872</v>
      </c>
      <c r="D9818" t="s">
        <v>21</v>
      </c>
      <c r="E9818" t="s">
        <v>16</v>
      </c>
      <c r="F9818">
        <v>28208</v>
      </c>
      <c r="G9818">
        <v>35.190291700000003</v>
      </c>
      <c r="H9818">
        <v>-80.930350700000005</v>
      </c>
      <c r="I9818">
        <v>4.5</v>
      </c>
      <c r="J9818">
        <v>20</v>
      </c>
      <c r="K9818">
        <v>1</v>
      </c>
      <c r="L9818" t="s">
        <v>32841</v>
      </c>
    </row>
    <row r="9819" spans="1:12" x14ac:dyDescent="0.2">
      <c r="A9819" t="s">
        <v>32842</v>
      </c>
      <c r="B9819" t="s">
        <v>32843</v>
      </c>
      <c r="C9819" t="s">
        <v>32844</v>
      </c>
      <c r="D9819" t="s">
        <v>21</v>
      </c>
      <c r="E9819" t="s">
        <v>16</v>
      </c>
      <c r="F9819">
        <v>28204</v>
      </c>
      <c r="G9819">
        <v>35.213743999999998</v>
      </c>
      <c r="H9819">
        <v>-80.826252199999999</v>
      </c>
      <c r="I9819">
        <v>4</v>
      </c>
      <c r="J9819">
        <v>95</v>
      </c>
      <c r="K9819">
        <v>0</v>
      </c>
      <c r="L9819" t="s">
        <v>32845</v>
      </c>
    </row>
    <row r="9820" spans="1:12" x14ac:dyDescent="0.2">
      <c r="A9820" t="s">
        <v>32846</v>
      </c>
      <c r="B9820" t="s">
        <v>32847</v>
      </c>
      <c r="C9820" t="s">
        <v>154</v>
      </c>
      <c r="D9820" t="s">
        <v>21</v>
      </c>
      <c r="E9820" t="s">
        <v>16</v>
      </c>
      <c r="F9820">
        <v>28277</v>
      </c>
      <c r="G9820">
        <v>35.039009999999998</v>
      </c>
      <c r="H9820">
        <v>-80.793636000000006</v>
      </c>
      <c r="I9820">
        <v>2.5</v>
      </c>
      <c r="J9820">
        <v>24</v>
      </c>
      <c r="K9820">
        <v>1</v>
      </c>
      <c r="L9820" t="s">
        <v>32848</v>
      </c>
    </row>
    <row r="9821" spans="1:12" x14ac:dyDescent="0.2">
      <c r="A9821" t="s">
        <v>32849</v>
      </c>
      <c r="B9821" t="s">
        <v>32850</v>
      </c>
      <c r="C9821" t="s">
        <v>32851</v>
      </c>
      <c r="D9821" t="s">
        <v>456</v>
      </c>
      <c r="E9821" t="s">
        <v>16</v>
      </c>
      <c r="F9821">
        <v>28012</v>
      </c>
      <c r="G9821">
        <v>35.243270886300003</v>
      </c>
      <c r="H9821">
        <v>-81.0376307306</v>
      </c>
      <c r="I9821">
        <v>4</v>
      </c>
      <c r="J9821">
        <v>25</v>
      </c>
      <c r="K9821">
        <v>1</v>
      </c>
      <c r="L9821" t="s">
        <v>32852</v>
      </c>
    </row>
    <row r="9822" spans="1:12" x14ac:dyDescent="0.2">
      <c r="A9822" t="s">
        <v>32853</v>
      </c>
      <c r="B9822" t="s">
        <v>32854</v>
      </c>
      <c r="C9822" t="s">
        <v>32855</v>
      </c>
      <c r="D9822" t="s">
        <v>21</v>
      </c>
      <c r="E9822" t="s">
        <v>16</v>
      </c>
      <c r="F9822">
        <v>28213</v>
      </c>
      <c r="G9822">
        <v>35.286886000000003</v>
      </c>
      <c r="H9822">
        <v>-80.732262000000006</v>
      </c>
      <c r="I9822">
        <v>2</v>
      </c>
      <c r="J9822">
        <v>11</v>
      </c>
      <c r="K9822">
        <v>1</v>
      </c>
      <c r="L9822" t="s">
        <v>32856</v>
      </c>
    </row>
    <row r="9823" spans="1:12" x14ac:dyDescent="0.2">
      <c r="A9823" t="s">
        <v>32857</v>
      </c>
      <c r="B9823" t="s">
        <v>32858</v>
      </c>
      <c r="C9823" t="s">
        <v>32859</v>
      </c>
      <c r="D9823" t="s">
        <v>39</v>
      </c>
      <c r="E9823" t="s">
        <v>16</v>
      </c>
      <c r="F9823">
        <v>28027</v>
      </c>
      <c r="G9823">
        <v>35.413139000000001</v>
      </c>
      <c r="H9823">
        <v>-80.613018999999994</v>
      </c>
      <c r="I9823">
        <v>3</v>
      </c>
      <c r="J9823">
        <v>4</v>
      </c>
      <c r="K9823">
        <v>1</v>
      </c>
      <c r="L9823" t="s">
        <v>489</v>
      </c>
    </row>
    <row r="9824" spans="1:12" x14ac:dyDescent="0.2">
      <c r="A9824" t="s">
        <v>32860</v>
      </c>
      <c r="B9824" t="s">
        <v>32861</v>
      </c>
      <c r="C9824" t="s">
        <v>32862</v>
      </c>
      <c r="D9824" t="s">
        <v>21</v>
      </c>
      <c r="E9824" t="s">
        <v>16</v>
      </c>
      <c r="F9824">
        <v>28208</v>
      </c>
      <c r="G9824">
        <v>35.228828999999998</v>
      </c>
      <c r="H9824">
        <v>-80.857382999999999</v>
      </c>
      <c r="I9824">
        <v>4.5</v>
      </c>
      <c r="J9824">
        <v>21</v>
      </c>
      <c r="K9824">
        <v>1</v>
      </c>
      <c r="L9824" t="s">
        <v>32863</v>
      </c>
    </row>
    <row r="9825" spans="1:12" x14ac:dyDescent="0.2">
      <c r="A9825" t="s">
        <v>32864</v>
      </c>
      <c r="B9825" t="s">
        <v>32865</v>
      </c>
      <c r="C9825" t="s">
        <v>32866</v>
      </c>
      <c r="D9825" t="s">
        <v>21</v>
      </c>
      <c r="E9825" t="s">
        <v>16</v>
      </c>
      <c r="F9825">
        <v>28203</v>
      </c>
      <c r="G9825">
        <v>35.206147799999997</v>
      </c>
      <c r="H9825">
        <v>-80.849581499999999</v>
      </c>
      <c r="I9825">
        <v>1</v>
      </c>
      <c r="J9825">
        <v>4</v>
      </c>
      <c r="K9825">
        <v>1</v>
      </c>
      <c r="L9825" t="s">
        <v>14119</v>
      </c>
    </row>
    <row r="9826" spans="1:12" x14ac:dyDescent="0.2">
      <c r="A9826" t="s">
        <v>32867</v>
      </c>
      <c r="B9826" t="s">
        <v>32868</v>
      </c>
      <c r="C9826" t="s">
        <v>32869</v>
      </c>
      <c r="D9826" t="s">
        <v>643</v>
      </c>
      <c r="E9826" t="s">
        <v>16</v>
      </c>
      <c r="F9826">
        <v>28079</v>
      </c>
      <c r="G9826">
        <v>35.076836499999999</v>
      </c>
      <c r="H9826">
        <v>-80.649764700000006</v>
      </c>
      <c r="I9826">
        <v>5</v>
      </c>
      <c r="J9826">
        <v>7</v>
      </c>
      <c r="K9826">
        <v>1</v>
      </c>
      <c r="L9826" t="s">
        <v>8283</v>
      </c>
    </row>
    <row r="9827" spans="1:12" x14ac:dyDescent="0.2">
      <c r="A9827" t="s">
        <v>32870</v>
      </c>
      <c r="B9827" t="s">
        <v>32871</v>
      </c>
      <c r="C9827" t="s">
        <v>32872</v>
      </c>
      <c r="D9827" t="s">
        <v>21</v>
      </c>
      <c r="E9827" t="s">
        <v>16</v>
      </c>
      <c r="F9827">
        <v>28209</v>
      </c>
      <c r="G9827">
        <v>35.175094199999997</v>
      </c>
      <c r="H9827">
        <v>-80.848871500000001</v>
      </c>
      <c r="I9827">
        <v>3.5</v>
      </c>
      <c r="J9827">
        <v>176</v>
      </c>
      <c r="K9827">
        <v>1</v>
      </c>
      <c r="L9827" t="s">
        <v>32873</v>
      </c>
    </row>
    <row r="9828" spans="1:12" x14ac:dyDescent="0.2">
      <c r="A9828" t="s">
        <v>32874</v>
      </c>
      <c r="B9828" t="s">
        <v>32875</v>
      </c>
      <c r="C9828" t="s">
        <v>32876</v>
      </c>
      <c r="D9828" t="s">
        <v>21</v>
      </c>
      <c r="E9828" t="s">
        <v>16</v>
      </c>
      <c r="F9828">
        <v>28217</v>
      </c>
      <c r="G9828">
        <v>35.177263183000001</v>
      </c>
      <c r="H9828">
        <v>-80.878323999599999</v>
      </c>
      <c r="I9828">
        <v>3</v>
      </c>
      <c r="J9828">
        <v>9</v>
      </c>
      <c r="K9828">
        <v>0</v>
      </c>
      <c r="L9828" t="s">
        <v>287</v>
      </c>
    </row>
    <row r="9829" spans="1:12" x14ac:dyDescent="0.2">
      <c r="A9829" t="s">
        <v>32877</v>
      </c>
      <c r="B9829" t="s">
        <v>32878</v>
      </c>
      <c r="C9829" t="s">
        <v>32879</v>
      </c>
      <c r="D9829" t="s">
        <v>26</v>
      </c>
      <c r="E9829" t="s">
        <v>16</v>
      </c>
      <c r="F9829">
        <v>28078</v>
      </c>
      <c r="G9829">
        <v>35.404525499999998</v>
      </c>
      <c r="H9829">
        <v>-80.864579300000003</v>
      </c>
      <c r="I9829">
        <v>2.5</v>
      </c>
      <c r="J9829">
        <v>3</v>
      </c>
      <c r="K9829">
        <v>1</v>
      </c>
    </row>
    <row r="9830" spans="1:12" x14ac:dyDescent="0.2">
      <c r="A9830" t="s">
        <v>32880</v>
      </c>
      <c r="B9830" t="s">
        <v>438</v>
      </c>
      <c r="C9830" t="s">
        <v>32881</v>
      </c>
      <c r="D9830" t="s">
        <v>21</v>
      </c>
      <c r="E9830" t="s">
        <v>16</v>
      </c>
      <c r="F9830">
        <v>28216</v>
      </c>
      <c r="G9830">
        <v>35.346468000000002</v>
      </c>
      <c r="H9830">
        <v>-80.852588999999995</v>
      </c>
      <c r="I9830">
        <v>3.5</v>
      </c>
      <c r="J9830">
        <v>37</v>
      </c>
      <c r="K9830">
        <v>1</v>
      </c>
      <c r="L9830" t="s">
        <v>32882</v>
      </c>
    </row>
    <row r="9831" spans="1:12" x14ac:dyDescent="0.2">
      <c r="A9831" t="s">
        <v>32883</v>
      </c>
      <c r="B9831" t="s">
        <v>32884</v>
      </c>
      <c r="C9831" t="s">
        <v>32885</v>
      </c>
      <c r="D9831" t="s">
        <v>26</v>
      </c>
      <c r="E9831" t="s">
        <v>16</v>
      </c>
      <c r="F9831">
        <v>28078</v>
      </c>
      <c r="G9831">
        <v>35.406041816399998</v>
      </c>
      <c r="H9831">
        <v>-80.864689031099999</v>
      </c>
      <c r="I9831">
        <v>3.5</v>
      </c>
      <c r="J9831">
        <v>120</v>
      </c>
      <c r="K9831">
        <v>1</v>
      </c>
      <c r="L9831" t="s">
        <v>32886</v>
      </c>
    </row>
    <row r="9832" spans="1:12" x14ac:dyDescent="0.2">
      <c r="A9832" t="s">
        <v>32887</v>
      </c>
      <c r="B9832" t="s">
        <v>32888</v>
      </c>
      <c r="C9832" t="s">
        <v>32889</v>
      </c>
      <c r="D9832" t="s">
        <v>21</v>
      </c>
      <c r="E9832" t="s">
        <v>16</v>
      </c>
      <c r="F9832">
        <v>28269</v>
      </c>
      <c r="G9832">
        <v>35.297354900000002</v>
      </c>
      <c r="H9832">
        <v>-80.8389466</v>
      </c>
      <c r="I9832">
        <v>5</v>
      </c>
      <c r="J9832">
        <v>11</v>
      </c>
      <c r="K9832">
        <v>1</v>
      </c>
      <c r="L9832" t="s">
        <v>32890</v>
      </c>
    </row>
    <row r="9833" spans="1:12" x14ac:dyDescent="0.2">
      <c r="A9833" t="s">
        <v>32891</v>
      </c>
      <c r="B9833" t="s">
        <v>18418</v>
      </c>
      <c r="C9833" t="s">
        <v>32892</v>
      </c>
      <c r="D9833" t="s">
        <v>21</v>
      </c>
      <c r="E9833" t="s">
        <v>16</v>
      </c>
      <c r="F9833">
        <v>28277</v>
      </c>
      <c r="G9833">
        <v>35.062952699999997</v>
      </c>
      <c r="H9833">
        <v>-80.772186700000006</v>
      </c>
      <c r="I9833">
        <v>3.5</v>
      </c>
      <c r="J9833">
        <v>3</v>
      </c>
      <c r="K9833">
        <v>1</v>
      </c>
      <c r="L9833" t="s">
        <v>32893</v>
      </c>
    </row>
    <row r="9834" spans="1:12" x14ac:dyDescent="0.2">
      <c r="A9834" t="s">
        <v>32894</v>
      </c>
      <c r="B9834" t="s">
        <v>32895</v>
      </c>
      <c r="C9834" t="s">
        <v>32896</v>
      </c>
      <c r="D9834" t="s">
        <v>21</v>
      </c>
      <c r="E9834" t="s">
        <v>16</v>
      </c>
      <c r="F9834">
        <v>28262</v>
      </c>
      <c r="G9834">
        <v>35.339238999999999</v>
      </c>
      <c r="H9834">
        <v>-80.704058000000003</v>
      </c>
      <c r="I9834">
        <v>4</v>
      </c>
      <c r="J9834">
        <v>19</v>
      </c>
      <c r="K9834">
        <v>1</v>
      </c>
      <c r="L9834" t="s">
        <v>32897</v>
      </c>
    </row>
    <row r="9835" spans="1:12" x14ac:dyDescent="0.2">
      <c r="A9835" t="s">
        <v>32898</v>
      </c>
      <c r="B9835" t="s">
        <v>32899</v>
      </c>
      <c r="C9835" t="s">
        <v>32900</v>
      </c>
      <c r="D9835" t="s">
        <v>588</v>
      </c>
      <c r="E9835" t="s">
        <v>16</v>
      </c>
      <c r="F9835">
        <v>28110</v>
      </c>
      <c r="G9835">
        <v>35.068142999999999</v>
      </c>
      <c r="H9835">
        <v>-80.636554000000004</v>
      </c>
      <c r="I9835">
        <v>5</v>
      </c>
      <c r="J9835">
        <v>3</v>
      </c>
      <c r="K9835">
        <v>0</v>
      </c>
      <c r="L9835" t="s">
        <v>32901</v>
      </c>
    </row>
    <row r="9836" spans="1:12" x14ac:dyDescent="0.2">
      <c r="A9836" t="s">
        <v>32902</v>
      </c>
      <c r="B9836" t="s">
        <v>32903</v>
      </c>
      <c r="C9836" t="s">
        <v>11181</v>
      </c>
      <c r="D9836" t="s">
        <v>21</v>
      </c>
      <c r="E9836" t="s">
        <v>16</v>
      </c>
      <c r="F9836">
        <v>28208</v>
      </c>
      <c r="G9836">
        <v>35.237618099999999</v>
      </c>
      <c r="H9836">
        <v>-80.922674700000002</v>
      </c>
      <c r="I9836">
        <v>3</v>
      </c>
      <c r="J9836">
        <v>68</v>
      </c>
      <c r="K9836">
        <v>1</v>
      </c>
      <c r="L9836" t="s">
        <v>4495</v>
      </c>
    </row>
    <row r="9837" spans="1:12" x14ac:dyDescent="0.2">
      <c r="A9837" t="s">
        <v>32904</v>
      </c>
      <c r="B9837" t="s">
        <v>32905</v>
      </c>
      <c r="C9837" t="s">
        <v>32906</v>
      </c>
      <c r="D9837" t="s">
        <v>21</v>
      </c>
      <c r="E9837" t="s">
        <v>16</v>
      </c>
      <c r="F9837">
        <v>28202</v>
      </c>
      <c r="G9837">
        <v>35.225332600000002</v>
      </c>
      <c r="H9837">
        <v>-80.853606400000004</v>
      </c>
      <c r="I9837">
        <v>3</v>
      </c>
      <c r="J9837">
        <v>3</v>
      </c>
      <c r="K9837">
        <v>1</v>
      </c>
      <c r="L9837" t="s">
        <v>32907</v>
      </c>
    </row>
    <row r="9838" spans="1:12" x14ac:dyDescent="0.2">
      <c r="A9838" t="s">
        <v>32908</v>
      </c>
      <c r="B9838" t="s">
        <v>5490</v>
      </c>
      <c r="C9838" t="s">
        <v>32909</v>
      </c>
      <c r="D9838" t="s">
        <v>21</v>
      </c>
      <c r="E9838" t="s">
        <v>16</v>
      </c>
      <c r="F9838">
        <v>28277</v>
      </c>
      <c r="G9838">
        <v>35.098066799999998</v>
      </c>
      <c r="H9838">
        <v>-80.780226400000004</v>
      </c>
      <c r="I9838">
        <v>3.5</v>
      </c>
      <c r="J9838">
        <v>56</v>
      </c>
      <c r="K9838">
        <v>1</v>
      </c>
      <c r="L9838" t="s">
        <v>32910</v>
      </c>
    </row>
    <row r="9839" spans="1:12" x14ac:dyDescent="0.2">
      <c r="A9839" t="s">
        <v>32911</v>
      </c>
      <c r="B9839" t="s">
        <v>32912</v>
      </c>
      <c r="C9839" t="s">
        <v>32913</v>
      </c>
      <c r="D9839" t="s">
        <v>21</v>
      </c>
      <c r="E9839" t="s">
        <v>16</v>
      </c>
      <c r="F9839">
        <v>28203</v>
      </c>
      <c r="G9839">
        <v>35.201190099999998</v>
      </c>
      <c r="H9839">
        <v>-80.842882099999997</v>
      </c>
      <c r="I9839">
        <v>4.5</v>
      </c>
      <c r="J9839">
        <v>6</v>
      </c>
      <c r="K9839">
        <v>1</v>
      </c>
      <c r="L9839" t="s">
        <v>20015</v>
      </c>
    </row>
    <row r="9840" spans="1:12" x14ac:dyDescent="0.2">
      <c r="A9840" t="s">
        <v>32914</v>
      </c>
      <c r="B9840" t="s">
        <v>32915</v>
      </c>
      <c r="C9840" t="s">
        <v>32916</v>
      </c>
      <c r="D9840" t="s">
        <v>21</v>
      </c>
      <c r="E9840" t="s">
        <v>16</v>
      </c>
      <c r="F9840">
        <v>28203</v>
      </c>
      <c r="G9840">
        <v>35.212218</v>
      </c>
      <c r="H9840">
        <v>-80.860532000000006</v>
      </c>
      <c r="I9840">
        <v>4.5</v>
      </c>
      <c r="J9840">
        <v>6</v>
      </c>
      <c r="K9840">
        <v>0</v>
      </c>
      <c r="L9840" t="s">
        <v>1287</v>
      </c>
    </row>
    <row r="9841" spans="1:12" x14ac:dyDescent="0.2">
      <c r="A9841" t="s">
        <v>32917</v>
      </c>
      <c r="B9841" t="s">
        <v>32918</v>
      </c>
      <c r="C9841" t="s">
        <v>32919</v>
      </c>
      <c r="D9841" t="s">
        <v>26</v>
      </c>
      <c r="E9841" t="s">
        <v>16</v>
      </c>
      <c r="F9841">
        <v>28078</v>
      </c>
      <c r="G9841">
        <v>35.384661299999998</v>
      </c>
      <c r="H9841">
        <v>-80.883458300000001</v>
      </c>
      <c r="I9841">
        <v>3.5</v>
      </c>
      <c r="J9841">
        <v>11</v>
      </c>
      <c r="K9841">
        <v>1</v>
      </c>
      <c r="L9841" t="s">
        <v>1323</v>
      </c>
    </row>
    <row r="9842" spans="1:12" x14ac:dyDescent="0.2">
      <c r="A9842" t="s">
        <v>32920</v>
      </c>
      <c r="B9842" t="s">
        <v>32921</v>
      </c>
      <c r="D9842" t="s">
        <v>21</v>
      </c>
      <c r="E9842" t="s">
        <v>16</v>
      </c>
      <c r="F9842">
        <v>28278</v>
      </c>
      <c r="G9842">
        <v>35.134005299999998</v>
      </c>
      <c r="H9842">
        <v>-81.020253299999993</v>
      </c>
      <c r="I9842">
        <v>3.5</v>
      </c>
      <c r="J9842">
        <v>5</v>
      </c>
      <c r="K9842">
        <v>1</v>
      </c>
      <c r="L9842" t="s">
        <v>32922</v>
      </c>
    </row>
    <row r="9843" spans="1:12" x14ac:dyDescent="0.2">
      <c r="A9843" t="s">
        <v>32923</v>
      </c>
      <c r="B9843" t="s">
        <v>32924</v>
      </c>
      <c r="C9843" t="s">
        <v>32925</v>
      </c>
      <c r="D9843" t="s">
        <v>135</v>
      </c>
      <c r="E9843" t="s">
        <v>16</v>
      </c>
      <c r="F9843">
        <v>28105</v>
      </c>
      <c r="G9843">
        <v>35.126272100000001</v>
      </c>
      <c r="H9843">
        <v>-80.716652100000005</v>
      </c>
      <c r="I9843">
        <v>3.5</v>
      </c>
      <c r="J9843">
        <v>6</v>
      </c>
      <c r="K9843">
        <v>0</v>
      </c>
      <c r="L9843" t="s">
        <v>256</v>
      </c>
    </row>
    <row r="9844" spans="1:12" x14ac:dyDescent="0.2">
      <c r="A9844" t="s">
        <v>32926</v>
      </c>
      <c r="B9844" t="s">
        <v>32927</v>
      </c>
      <c r="C9844" t="s">
        <v>32928</v>
      </c>
      <c r="D9844" t="s">
        <v>21</v>
      </c>
      <c r="E9844" t="s">
        <v>16</v>
      </c>
      <c r="F9844">
        <v>28206</v>
      </c>
      <c r="G9844">
        <v>35.25479</v>
      </c>
      <c r="H9844">
        <v>-80.805716000000004</v>
      </c>
      <c r="I9844">
        <v>4.5</v>
      </c>
      <c r="J9844">
        <v>21</v>
      </c>
      <c r="K9844">
        <v>1</v>
      </c>
      <c r="L9844" t="s">
        <v>1018</v>
      </c>
    </row>
    <row r="9845" spans="1:12" x14ac:dyDescent="0.2">
      <c r="A9845" t="s">
        <v>32929</v>
      </c>
      <c r="B9845" t="s">
        <v>32930</v>
      </c>
      <c r="C9845" t="s">
        <v>32931</v>
      </c>
      <c r="D9845" t="s">
        <v>21</v>
      </c>
      <c r="E9845" t="s">
        <v>16</v>
      </c>
      <c r="F9845">
        <v>28244</v>
      </c>
      <c r="G9845">
        <v>35.224887299999999</v>
      </c>
      <c r="H9845">
        <v>-80.843337000000005</v>
      </c>
      <c r="I9845">
        <v>3</v>
      </c>
      <c r="J9845">
        <v>9</v>
      </c>
      <c r="K9845">
        <v>0</v>
      </c>
      <c r="L9845" t="s">
        <v>159</v>
      </c>
    </row>
    <row r="9846" spans="1:12" x14ac:dyDescent="0.2">
      <c r="A9846" t="s">
        <v>32932</v>
      </c>
      <c r="B9846" t="s">
        <v>32933</v>
      </c>
      <c r="C9846" t="s">
        <v>32934</v>
      </c>
      <c r="D9846" t="s">
        <v>39</v>
      </c>
      <c r="E9846" t="s">
        <v>16</v>
      </c>
      <c r="F9846">
        <v>28027</v>
      </c>
      <c r="G9846">
        <v>35.404237973500003</v>
      </c>
      <c r="H9846">
        <v>-80.715445450299995</v>
      </c>
      <c r="I9846">
        <v>3.5</v>
      </c>
      <c r="J9846">
        <v>34</v>
      </c>
      <c r="K9846">
        <v>1</v>
      </c>
      <c r="L9846" t="s">
        <v>32935</v>
      </c>
    </row>
    <row r="9847" spans="1:12" x14ac:dyDescent="0.2">
      <c r="A9847" t="s">
        <v>32936</v>
      </c>
      <c r="B9847" t="s">
        <v>32937</v>
      </c>
      <c r="C9847" t="s">
        <v>32938</v>
      </c>
      <c r="D9847" t="s">
        <v>135</v>
      </c>
      <c r="E9847" t="s">
        <v>16</v>
      </c>
      <c r="F9847">
        <v>28104</v>
      </c>
      <c r="G9847">
        <v>35.108692400000002</v>
      </c>
      <c r="H9847">
        <v>-80.667132699999996</v>
      </c>
      <c r="I9847">
        <v>1.5</v>
      </c>
      <c r="J9847">
        <v>3</v>
      </c>
      <c r="K9847">
        <v>1</v>
      </c>
      <c r="L9847" t="s">
        <v>4875</v>
      </c>
    </row>
    <row r="9848" spans="1:12" x14ac:dyDescent="0.2">
      <c r="A9848" t="s">
        <v>32939</v>
      </c>
      <c r="B9848" t="s">
        <v>32940</v>
      </c>
      <c r="C9848" t="s">
        <v>22082</v>
      </c>
      <c r="D9848" t="s">
        <v>21</v>
      </c>
      <c r="E9848" t="s">
        <v>16</v>
      </c>
      <c r="F9848">
        <v>28211</v>
      </c>
      <c r="G9848">
        <v>35.156793372599999</v>
      </c>
      <c r="H9848">
        <v>-80.831019432999994</v>
      </c>
      <c r="I9848">
        <v>3.5</v>
      </c>
      <c r="J9848">
        <v>75</v>
      </c>
      <c r="K9848">
        <v>1</v>
      </c>
      <c r="L9848" t="s">
        <v>32941</v>
      </c>
    </row>
    <row r="9849" spans="1:12" x14ac:dyDescent="0.2">
      <c r="A9849" t="s">
        <v>32942</v>
      </c>
      <c r="B9849" t="s">
        <v>32943</v>
      </c>
      <c r="C9849" t="s">
        <v>32944</v>
      </c>
      <c r="D9849" t="s">
        <v>39</v>
      </c>
      <c r="E9849" t="s">
        <v>16</v>
      </c>
      <c r="F9849">
        <v>28027</v>
      </c>
      <c r="G9849">
        <v>35.402752599999999</v>
      </c>
      <c r="H9849">
        <v>-80.758983999999998</v>
      </c>
      <c r="I9849">
        <v>3</v>
      </c>
      <c r="J9849">
        <v>4</v>
      </c>
      <c r="K9849">
        <v>1</v>
      </c>
      <c r="L9849" t="s">
        <v>32945</v>
      </c>
    </row>
    <row r="9850" spans="1:12" x14ac:dyDescent="0.2">
      <c r="A9850" t="s">
        <v>32946</v>
      </c>
      <c r="B9850" t="s">
        <v>32947</v>
      </c>
      <c r="C9850" t="s">
        <v>25772</v>
      </c>
      <c r="D9850" t="s">
        <v>21</v>
      </c>
      <c r="E9850" t="s">
        <v>16</v>
      </c>
      <c r="F9850">
        <v>28202</v>
      </c>
      <c r="G9850">
        <v>35.221419599999997</v>
      </c>
      <c r="H9850">
        <v>-80.839323399999998</v>
      </c>
      <c r="I9850">
        <v>4</v>
      </c>
      <c r="J9850">
        <v>38</v>
      </c>
      <c r="K9850">
        <v>1</v>
      </c>
      <c r="L9850" t="s">
        <v>25426</v>
      </c>
    </row>
    <row r="9851" spans="1:12" x14ac:dyDescent="0.2">
      <c r="A9851" t="s">
        <v>32948</v>
      </c>
      <c r="B9851" t="s">
        <v>9116</v>
      </c>
      <c r="C9851" t="s">
        <v>32949</v>
      </c>
      <c r="D9851" t="s">
        <v>295</v>
      </c>
      <c r="E9851" t="s">
        <v>16</v>
      </c>
      <c r="F9851">
        <v>28134</v>
      </c>
      <c r="G9851">
        <v>35.0822</v>
      </c>
      <c r="H9851">
        <v>-80.877224200000001</v>
      </c>
      <c r="I9851">
        <v>3</v>
      </c>
      <c r="J9851">
        <v>3</v>
      </c>
      <c r="K9851">
        <v>1</v>
      </c>
      <c r="L9851" t="s">
        <v>3618</v>
      </c>
    </row>
    <row r="9852" spans="1:12" x14ac:dyDescent="0.2">
      <c r="A9852" t="s">
        <v>32950</v>
      </c>
      <c r="B9852" t="s">
        <v>446</v>
      </c>
      <c r="C9852" t="s">
        <v>32951</v>
      </c>
      <c r="D9852" t="s">
        <v>643</v>
      </c>
      <c r="E9852" t="s">
        <v>16</v>
      </c>
      <c r="F9852">
        <v>28079</v>
      </c>
      <c r="G9852">
        <v>35.048518000000001</v>
      </c>
      <c r="H9852">
        <v>-80.646493000000007</v>
      </c>
      <c r="I9852">
        <v>3</v>
      </c>
      <c r="J9852">
        <v>24</v>
      </c>
      <c r="K9852">
        <v>1</v>
      </c>
      <c r="L9852" t="s">
        <v>1997</v>
      </c>
    </row>
    <row r="9853" spans="1:12" x14ac:dyDescent="0.2">
      <c r="A9853" t="s">
        <v>32952</v>
      </c>
      <c r="B9853" t="s">
        <v>32953</v>
      </c>
      <c r="C9853" t="s">
        <v>32954</v>
      </c>
      <c r="D9853" t="s">
        <v>21</v>
      </c>
      <c r="E9853" t="s">
        <v>16</v>
      </c>
      <c r="F9853">
        <v>28216</v>
      </c>
      <c r="G9853">
        <v>35.2462199</v>
      </c>
      <c r="H9853">
        <v>-80.857133700000006</v>
      </c>
      <c r="I9853">
        <v>4</v>
      </c>
      <c r="J9853">
        <v>5</v>
      </c>
      <c r="K9853">
        <v>1</v>
      </c>
      <c r="L9853" t="s">
        <v>15782</v>
      </c>
    </row>
    <row r="9854" spans="1:12" x14ac:dyDescent="0.2">
      <c r="A9854" t="s">
        <v>32955</v>
      </c>
      <c r="B9854" t="s">
        <v>32956</v>
      </c>
      <c r="C9854" t="s">
        <v>32957</v>
      </c>
      <c r="D9854" t="s">
        <v>26</v>
      </c>
      <c r="E9854" t="s">
        <v>16</v>
      </c>
      <c r="F9854">
        <v>28078</v>
      </c>
      <c r="G9854">
        <v>35.410198100000002</v>
      </c>
      <c r="H9854">
        <v>-80.855848800000004</v>
      </c>
      <c r="I9854">
        <v>3</v>
      </c>
      <c r="J9854">
        <v>6</v>
      </c>
      <c r="K9854">
        <v>1</v>
      </c>
      <c r="L9854" t="s">
        <v>32958</v>
      </c>
    </row>
    <row r="9855" spans="1:12" x14ac:dyDescent="0.2">
      <c r="A9855" t="s">
        <v>32959</v>
      </c>
      <c r="B9855" t="s">
        <v>32960</v>
      </c>
      <c r="C9855" t="s">
        <v>32961</v>
      </c>
      <c r="D9855" t="s">
        <v>167</v>
      </c>
      <c r="E9855" t="s">
        <v>16</v>
      </c>
      <c r="F9855">
        <v>28075</v>
      </c>
      <c r="G9855">
        <v>35.321674399999999</v>
      </c>
      <c r="H9855">
        <v>-80.649816400000006</v>
      </c>
      <c r="I9855">
        <v>4</v>
      </c>
      <c r="J9855">
        <v>5</v>
      </c>
      <c r="K9855">
        <v>0</v>
      </c>
      <c r="L9855" t="s">
        <v>32962</v>
      </c>
    </row>
    <row r="9856" spans="1:12" x14ac:dyDescent="0.2">
      <c r="A9856" t="s">
        <v>32963</v>
      </c>
      <c r="B9856" t="s">
        <v>32964</v>
      </c>
      <c r="C9856" t="s">
        <v>32965</v>
      </c>
      <c r="D9856" t="s">
        <v>21</v>
      </c>
      <c r="E9856" t="s">
        <v>16</v>
      </c>
      <c r="F9856">
        <v>28208</v>
      </c>
      <c r="G9856">
        <v>35.239728900000003</v>
      </c>
      <c r="H9856">
        <v>-80.926616899999999</v>
      </c>
      <c r="I9856">
        <v>1</v>
      </c>
      <c r="J9856">
        <v>3</v>
      </c>
      <c r="K9856">
        <v>1</v>
      </c>
      <c r="L9856" t="s">
        <v>12810</v>
      </c>
    </row>
    <row r="9857" spans="1:12" x14ac:dyDescent="0.2">
      <c r="A9857" t="s">
        <v>32966</v>
      </c>
      <c r="B9857" t="s">
        <v>32967</v>
      </c>
      <c r="C9857" t="s">
        <v>32968</v>
      </c>
      <c r="D9857" t="s">
        <v>21</v>
      </c>
      <c r="E9857" t="s">
        <v>16</v>
      </c>
      <c r="F9857">
        <v>28210</v>
      </c>
      <c r="G9857">
        <v>35.128016868099998</v>
      </c>
      <c r="H9857">
        <v>-80.876262187999998</v>
      </c>
      <c r="I9857">
        <v>5</v>
      </c>
      <c r="J9857">
        <v>6</v>
      </c>
      <c r="K9857">
        <v>1</v>
      </c>
      <c r="L9857" t="s">
        <v>3082</v>
      </c>
    </row>
    <row r="9858" spans="1:12" x14ac:dyDescent="0.2">
      <c r="A9858" t="s">
        <v>32969</v>
      </c>
      <c r="B9858" t="s">
        <v>32970</v>
      </c>
      <c r="D9858" t="s">
        <v>239</v>
      </c>
      <c r="E9858" t="s">
        <v>16</v>
      </c>
      <c r="F9858">
        <v>28173</v>
      </c>
      <c r="G9858">
        <v>34.9245935</v>
      </c>
      <c r="H9858">
        <v>-80.743401899999995</v>
      </c>
      <c r="I9858">
        <v>5</v>
      </c>
      <c r="J9858">
        <v>3</v>
      </c>
      <c r="K9858">
        <v>1</v>
      </c>
      <c r="L9858" t="s">
        <v>1275</v>
      </c>
    </row>
    <row r="9859" spans="1:12" x14ac:dyDescent="0.2">
      <c r="A9859" t="s">
        <v>32971</v>
      </c>
      <c r="B9859" t="s">
        <v>32972</v>
      </c>
      <c r="C9859" t="s">
        <v>32973</v>
      </c>
      <c r="D9859" t="s">
        <v>21</v>
      </c>
      <c r="E9859" t="s">
        <v>16</v>
      </c>
      <c r="F9859">
        <v>28203</v>
      </c>
      <c r="G9859">
        <v>35.198558300000002</v>
      </c>
      <c r="H9859">
        <v>-80.852525400000005</v>
      </c>
      <c r="I9859">
        <v>4</v>
      </c>
      <c r="J9859">
        <v>21</v>
      </c>
      <c r="K9859">
        <v>1</v>
      </c>
      <c r="L9859" t="s">
        <v>32974</v>
      </c>
    </row>
    <row r="9860" spans="1:12" x14ac:dyDescent="0.2">
      <c r="A9860" t="s">
        <v>32975</v>
      </c>
      <c r="B9860" t="s">
        <v>32976</v>
      </c>
      <c r="C9860" t="s">
        <v>32977</v>
      </c>
      <c r="D9860" t="s">
        <v>21</v>
      </c>
      <c r="E9860" t="s">
        <v>16</v>
      </c>
      <c r="F9860">
        <v>28210</v>
      </c>
      <c r="G9860">
        <v>35.14837</v>
      </c>
      <c r="H9860">
        <v>-80.828813999999994</v>
      </c>
      <c r="I9860">
        <v>5</v>
      </c>
      <c r="J9860">
        <v>5</v>
      </c>
      <c r="K9860">
        <v>1</v>
      </c>
      <c r="L9860" t="s">
        <v>32978</v>
      </c>
    </row>
    <row r="9861" spans="1:12" x14ac:dyDescent="0.2">
      <c r="A9861" t="s">
        <v>32979</v>
      </c>
      <c r="B9861" t="s">
        <v>32980</v>
      </c>
      <c r="C9861" t="s">
        <v>32981</v>
      </c>
      <c r="D9861" t="s">
        <v>21</v>
      </c>
      <c r="E9861" t="s">
        <v>16</v>
      </c>
      <c r="F9861">
        <v>28202</v>
      </c>
      <c r="G9861">
        <v>35.223980900000001</v>
      </c>
      <c r="H9861">
        <v>-80.843724499999993</v>
      </c>
      <c r="I9861">
        <v>3.5</v>
      </c>
      <c r="J9861">
        <v>52</v>
      </c>
      <c r="K9861">
        <v>1</v>
      </c>
      <c r="L9861" t="s">
        <v>32982</v>
      </c>
    </row>
    <row r="9862" spans="1:12" x14ac:dyDescent="0.2">
      <c r="A9862" t="s">
        <v>32983</v>
      </c>
      <c r="B9862" t="s">
        <v>446</v>
      </c>
      <c r="C9862" t="s">
        <v>32984</v>
      </c>
      <c r="D9862" t="s">
        <v>30</v>
      </c>
      <c r="E9862" t="s">
        <v>16</v>
      </c>
      <c r="F9862">
        <v>28054</v>
      </c>
      <c r="G9862">
        <v>35.262557999999999</v>
      </c>
      <c r="H9862">
        <v>-81.133544999999998</v>
      </c>
      <c r="I9862">
        <v>2</v>
      </c>
      <c r="J9862">
        <v>18</v>
      </c>
      <c r="K9862">
        <v>1</v>
      </c>
      <c r="L9862" t="s">
        <v>1997</v>
      </c>
    </row>
    <row r="9863" spans="1:12" x14ac:dyDescent="0.2">
      <c r="A9863" t="s">
        <v>32985</v>
      </c>
      <c r="B9863" t="s">
        <v>32986</v>
      </c>
      <c r="C9863" t="s">
        <v>32987</v>
      </c>
      <c r="D9863" t="s">
        <v>21</v>
      </c>
      <c r="E9863" t="s">
        <v>16</v>
      </c>
      <c r="F9863">
        <v>28209</v>
      </c>
      <c r="G9863">
        <v>35.166398999999998</v>
      </c>
      <c r="H9863">
        <v>-80.851534000000001</v>
      </c>
      <c r="I9863">
        <v>3</v>
      </c>
      <c r="J9863">
        <v>10</v>
      </c>
      <c r="K9863">
        <v>0</v>
      </c>
      <c r="L9863" t="s">
        <v>1041</v>
      </c>
    </row>
    <row r="9864" spans="1:12" x14ac:dyDescent="0.2">
      <c r="A9864" t="s">
        <v>32988</v>
      </c>
      <c r="B9864" t="s">
        <v>32989</v>
      </c>
      <c r="C9864" t="s">
        <v>3998</v>
      </c>
      <c r="D9864" t="s">
        <v>21</v>
      </c>
      <c r="E9864" t="s">
        <v>16</v>
      </c>
      <c r="F9864">
        <v>28203</v>
      </c>
      <c r="G9864">
        <v>35.2142391</v>
      </c>
      <c r="H9864">
        <v>-80.855508999999998</v>
      </c>
      <c r="I9864">
        <v>4.5</v>
      </c>
      <c r="J9864">
        <v>270</v>
      </c>
      <c r="K9864">
        <v>1</v>
      </c>
      <c r="L9864" t="s">
        <v>32990</v>
      </c>
    </row>
    <row r="9865" spans="1:12" x14ac:dyDescent="0.2">
      <c r="A9865" t="s">
        <v>32991</v>
      </c>
      <c r="B9865" t="s">
        <v>1265</v>
      </c>
      <c r="C9865" t="s">
        <v>32992</v>
      </c>
      <c r="D9865" t="s">
        <v>21</v>
      </c>
      <c r="E9865" t="s">
        <v>16</v>
      </c>
      <c r="F9865">
        <v>28226</v>
      </c>
      <c r="G9865">
        <v>35.088180000000001</v>
      </c>
      <c r="H9865">
        <v>-80.860833999999997</v>
      </c>
      <c r="I9865">
        <v>3</v>
      </c>
      <c r="J9865">
        <v>5</v>
      </c>
      <c r="K9865">
        <v>1</v>
      </c>
      <c r="L9865" t="s">
        <v>32993</v>
      </c>
    </row>
    <row r="9866" spans="1:12" x14ac:dyDescent="0.2">
      <c r="A9866" t="s">
        <v>32994</v>
      </c>
      <c r="B9866" t="s">
        <v>32995</v>
      </c>
      <c r="C9866" t="s">
        <v>26820</v>
      </c>
      <c r="D9866" t="s">
        <v>39</v>
      </c>
      <c r="E9866" t="s">
        <v>16</v>
      </c>
      <c r="F9866">
        <v>28027</v>
      </c>
      <c r="G9866">
        <v>35.402076999999998</v>
      </c>
      <c r="H9866">
        <v>-80.759995000000004</v>
      </c>
      <c r="I9866">
        <v>3</v>
      </c>
      <c r="J9866">
        <v>12</v>
      </c>
      <c r="K9866">
        <v>0</v>
      </c>
      <c r="L9866" t="s">
        <v>32996</v>
      </c>
    </row>
    <row r="9867" spans="1:12" x14ac:dyDescent="0.2">
      <c r="A9867" t="s">
        <v>32997</v>
      </c>
      <c r="B9867" t="s">
        <v>32998</v>
      </c>
      <c r="C9867" t="s">
        <v>32999</v>
      </c>
      <c r="D9867" t="s">
        <v>21</v>
      </c>
      <c r="E9867" t="s">
        <v>16</v>
      </c>
      <c r="F9867">
        <v>28214</v>
      </c>
      <c r="G9867">
        <v>35.272483999999999</v>
      </c>
      <c r="H9867">
        <v>-80.936296999999996</v>
      </c>
      <c r="I9867">
        <v>2</v>
      </c>
      <c r="J9867">
        <v>3</v>
      </c>
      <c r="K9867">
        <v>1</v>
      </c>
      <c r="L9867" t="s">
        <v>18445</v>
      </c>
    </row>
    <row r="9868" spans="1:12" x14ac:dyDescent="0.2">
      <c r="A9868" t="s">
        <v>33000</v>
      </c>
      <c r="B9868" t="s">
        <v>33001</v>
      </c>
      <c r="C9868" t="s">
        <v>33002</v>
      </c>
      <c r="D9868" t="s">
        <v>643</v>
      </c>
      <c r="E9868" t="s">
        <v>16</v>
      </c>
      <c r="F9868">
        <v>28079</v>
      </c>
      <c r="G9868">
        <v>35.103371899999999</v>
      </c>
      <c r="H9868">
        <v>-80.631463999999994</v>
      </c>
      <c r="I9868">
        <v>3.5</v>
      </c>
      <c r="J9868">
        <v>67</v>
      </c>
      <c r="K9868">
        <v>1</v>
      </c>
      <c r="L9868" t="s">
        <v>33003</v>
      </c>
    </row>
    <row r="9869" spans="1:12" x14ac:dyDescent="0.2">
      <c r="A9869" t="s">
        <v>33004</v>
      </c>
      <c r="B9869" t="s">
        <v>27214</v>
      </c>
      <c r="C9869" t="s">
        <v>33005</v>
      </c>
      <c r="D9869" t="s">
        <v>33006</v>
      </c>
      <c r="E9869" t="s">
        <v>16</v>
      </c>
      <c r="F9869">
        <v>28027</v>
      </c>
      <c r="G9869">
        <v>35.369222200000003</v>
      </c>
      <c r="H9869">
        <v>-80.722125899999995</v>
      </c>
      <c r="I9869">
        <v>3.5</v>
      </c>
      <c r="J9869">
        <v>25</v>
      </c>
      <c r="K9869">
        <v>0</v>
      </c>
      <c r="L9869" t="s">
        <v>33007</v>
      </c>
    </row>
    <row r="9870" spans="1:12" x14ac:dyDescent="0.2">
      <c r="A9870" t="s">
        <v>33008</v>
      </c>
      <c r="B9870" t="s">
        <v>33009</v>
      </c>
      <c r="C9870" t="s">
        <v>33010</v>
      </c>
      <c r="D9870" t="s">
        <v>21</v>
      </c>
      <c r="E9870" t="s">
        <v>16</v>
      </c>
      <c r="F9870">
        <v>28210</v>
      </c>
      <c r="G9870">
        <v>35.146298999999999</v>
      </c>
      <c r="H9870">
        <v>-80.826217999999997</v>
      </c>
      <c r="I9870">
        <v>3</v>
      </c>
      <c r="J9870">
        <v>20</v>
      </c>
      <c r="K9870">
        <v>1</v>
      </c>
      <c r="L9870" t="s">
        <v>33011</v>
      </c>
    </row>
    <row r="9871" spans="1:12" x14ac:dyDescent="0.2">
      <c r="A9871" t="s">
        <v>33012</v>
      </c>
      <c r="B9871" t="s">
        <v>33013</v>
      </c>
      <c r="C9871" t="s">
        <v>33014</v>
      </c>
      <c r="D9871" t="s">
        <v>239</v>
      </c>
      <c r="E9871" t="s">
        <v>16</v>
      </c>
      <c r="F9871">
        <v>28173</v>
      </c>
      <c r="G9871">
        <v>34.936795400000001</v>
      </c>
      <c r="H9871">
        <v>-80.750152099999994</v>
      </c>
      <c r="I9871">
        <v>3.5</v>
      </c>
      <c r="J9871">
        <v>6</v>
      </c>
      <c r="K9871">
        <v>1</v>
      </c>
      <c r="L9871" t="s">
        <v>33015</v>
      </c>
    </row>
    <row r="9872" spans="1:12" x14ac:dyDescent="0.2">
      <c r="A9872" t="s">
        <v>33016</v>
      </c>
      <c r="B9872" t="s">
        <v>33017</v>
      </c>
      <c r="C9872" t="s">
        <v>28195</v>
      </c>
      <c r="D9872" t="s">
        <v>21</v>
      </c>
      <c r="E9872" t="s">
        <v>16</v>
      </c>
      <c r="F9872">
        <v>28216</v>
      </c>
      <c r="G9872">
        <v>35.348121937099997</v>
      </c>
      <c r="H9872">
        <v>-80.859125930100006</v>
      </c>
      <c r="I9872">
        <v>3</v>
      </c>
      <c r="J9872">
        <v>110</v>
      </c>
      <c r="K9872">
        <v>1</v>
      </c>
      <c r="L9872" t="s">
        <v>33018</v>
      </c>
    </row>
    <row r="9873" spans="1:12" x14ac:dyDescent="0.2">
      <c r="A9873" t="s">
        <v>33019</v>
      </c>
      <c r="B9873" t="s">
        <v>33020</v>
      </c>
      <c r="C9873" t="s">
        <v>33021</v>
      </c>
      <c r="D9873" t="s">
        <v>39</v>
      </c>
      <c r="E9873" t="s">
        <v>16</v>
      </c>
      <c r="F9873">
        <v>28027</v>
      </c>
      <c r="G9873">
        <v>35.410676000000002</v>
      </c>
      <c r="H9873">
        <v>-80.664556599999997</v>
      </c>
      <c r="I9873">
        <v>4.5</v>
      </c>
      <c r="J9873">
        <v>14</v>
      </c>
      <c r="K9873">
        <v>1</v>
      </c>
      <c r="L9873" t="s">
        <v>33022</v>
      </c>
    </row>
    <row r="9874" spans="1:12" x14ac:dyDescent="0.2">
      <c r="A9874" t="s">
        <v>33023</v>
      </c>
      <c r="B9874" t="s">
        <v>33024</v>
      </c>
      <c r="C9874" t="s">
        <v>32635</v>
      </c>
      <c r="D9874" t="s">
        <v>21</v>
      </c>
      <c r="E9874" t="s">
        <v>16</v>
      </c>
      <c r="F9874">
        <v>28213</v>
      </c>
      <c r="G9874">
        <v>35.295408999999999</v>
      </c>
      <c r="H9874">
        <v>-80.739913999999999</v>
      </c>
      <c r="I9874">
        <v>3</v>
      </c>
      <c r="J9874">
        <v>12</v>
      </c>
      <c r="K9874">
        <v>1</v>
      </c>
      <c r="L9874" t="s">
        <v>33025</v>
      </c>
    </row>
    <row r="9875" spans="1:12" x14ac:dyDescent="0.2">
      <c r="A9875" t="s">
        <v>33026</v>
      </c>
      <c r="B9875" t="s">
        <v>33027</v>
      </c>
      <c r="C9875" t="s">
        <v>33028</v>
      </c>
      <c r="D9875" t="s">
        <v>30</v>
      </c>
      <c r="E9875" t="s">
        <v>16</v>
      </c>
      <c r="F9875">
        <v>28054</v>
      </c>
      <c r="G9875">
        <v>35.225515799999997</v>
      </c>
      <c r="H9875">
        <v>-81.1336984</v>
      </c>
      <c r="I9875">
        <v>4.5</v>
      </c>
      <c r="J9875">
        <v>16</v>
      </c>
      <c r="K9875">
        <v>1</v>
      </c>
      <c r="L9875" t="s">
        <v>33029</v>
      </c>
    </row>
    <row r="9876" spans="1:12" x14ac:dyDescent="0.2">
      <c r="A9876" t="s">
        <v>33030</v>
      </c>
      <c r="B9876" t="s">
        <v>33031</v>
      </c>
      <c r="C9876" t="s">
        <v>33032</v>
      </c>
      <c r="D9876" t="s">
        <v>21</v>
      </c>
      <c r="E9876" t="s">
        <v>16</v>
      </c>
      <c r="F9876">
        <v>28210</v>
      </c>
      <c r="G9876">
        <v>35.094012900000003</v>
      </c>
      <c r="H9876">
        <v>-80.870683499999998</v>
      </c>
      <c r="I9876">
        <v>3</v>
      </c>
      <c r="J9876">
        <v>4</v>
      </c>
      <c r="K9876">
        <v>1</v>
      </c>
      <c r="L9876" t="s">
        <v>24691</v>
      </c>
    </row>
    <row r="9877" spans="1:12" x14ac:dyDescent="0.2">
      <c r="A9877" t="s">
        <v>33033</v>
      </c>
      <c r="B9877" t="s">
        <v>33034</v>
      </c>
      <c r="C9877" t="s">
        <v>33035</v>
      </c>
      <c r="D9877" t="s">
        <v>21</v>
      </c>
      <c r="E9877" t="s">
        <v>16</v>
      </c>
      <c r="F9877">
        <v>28213</v>
      </c>
      <c r="G9877">
        <v>35.262521499999998</v>
      </c>
      <c r="H9877">
        <v>-80.766797699999998</v>
      </c>
      <c r="I9877">
        <v>2.5</v>
      </c>
      <c r="J9877">
        <v>3</v>
      </c>
      <c r="K9877">
        <v>1</v>
      </c>
      <c r="L9877" t="s">
        <v>2069</v>
      </c>
    </row>
    <row r="9878" spans="1:12" x14ac:dyDescent="0.2">
      <c r="A9878" t="s">
        <v>33036</v>
      </c>
      <c r="B9878" t="s">
        <v>33037</v>
      </c>
      <c r="C9878" t="s">
        <v>33038</v>
      </c>
      <c r="D9878" t="s">
        <v>21</v>
      </c>
      <c r="E9878" t="s">
        <v>16</v>
      </c>
      <c r="F9878">
        <v>28219</v>
      </c>
      <c r="G9878">
        <v>35.218781</v>
      </c>
      <c r="H9878">
        <v>-80.942503000000002</v>
      </c>
      <c r="I9878">
        <v>3.5</v>
      </c>
      <c r="J9878">
        <v>7</v>
      </c>
      <c r="K9878">
        <v>1</v>
      </c>
      <c r="L9878" t="s">
        <v>1812</v>
      </c>
    </row>
    <row r="9879" spans="1:12" x14ac:dyDescent="0.2">
      <c r="A9879" t="s">
        <v>33039</v>
      </c>
      <c r="B9879" t="s">
        <v>33040</v>
      </c>
      <c r="C9879" t="s">
        <v>10686</v>
      </c>
      <c r="D9879" t="s">
        <v>697</v>
      </c>
      <c r="E9879" t="s">
        <v>16</v>
      </c>
      <c r="F9879">
        <v>28037</v>
      </c>
      <c r="G9879">
        <v>35.4432355</v>
      </c>
      <c r="H9879">
        <v>-80.9923596</v>
      </c>
      <c r="I9879">
        <v>3</v>
      </c>
      <c r="J9879">
        <v>4</v>
      </c>
      <c r="K9879">
        <v>0</v>
      </c>
      <c r="L9879" t="s">
        <v>5827</v>
      </c>
    </row>
    <row r="9880" spans="1:12" x14ac:dyDescent="0.2">
      <c r="A9880" t="s">
        <v>33041</v>
      </c>
      <c r="B9880" t="s">
        <v>33042</v>
      </c>
      <c r="C9880" t="s">
        <v>33043</v>
      </c>
      <c r="D9880" t="s">
        <v>295</v>
      </c>
      <c r="E9880" t="s">
        <v>16</v>
      </c>
      <c r="F9880">
        <v>28134</v>
      </c>
      <c r="G9880">
        <v>35.074327699999998</v>
      </c>
      <c r="H9880">
        <v>-80.878725099999997</v>
      </c>
      <c r="I9880">
        <v>3.5</v>
      </c>
      <c r="J9880">
        <v>5</v>
      </c>
      <c r="K9880">
        <v>1</v>
      </c>
      <c r="L9880" t="s">
        <v>33044</v>
      </c>
    </row>
    <row r="9881" spans="1:12" x14ac:dyDescent="0.2">
      <c r="A9881" t="s">
        <v>33045</v>
      </c>
      <c r="B9881" t="s">
        <v>18800</v>
      </c>
      <c r="C9881" t="s">
        <v>13269</v>
      </c>
      <c r="D9881" t="s">
        <v>135</v>
      </c>
      <c r="E9881" t="s">
        <v>16</v>
      </c>
      <c r="F9881">
        <v>28105</v>
      </c>
      <c r="G9881">
        <v>35.115482999999998</v>
      </c>
      <c r="H9881">
        <v>-80.720707000000004</v>
      </c>
      <c r="I9881">
        <v>3.5</v>
      </c>
      <c r="J9881">
        <v>11</v>
      </c>
      <c r="K9881">
        <v>0</v>
      </c>
      <c r="L9881" t="s">
        <v>33046</v>
      </c>
    </row>
    <row r="9882" spans="1:12" x14ac:dyDescent="0.2">
      <c r="A9882" t="s">
        <v>33047</v>
      </c>
      <c r="B9882" t="s">
        <v>101</v>
      </c>
      <c r="C9882" t="s">
        <v>33048</v>
      </c>
      <c r="D9882" t="s">
        <v>295</v>
      </c>
      <c r="E9882" t="s">
        <v>16</v>
      </c>
      <c r="F9882">
        <v>28134</v>
      </c>
      <c r="G9882">
        <v>35.085987542399998</v>
      </c>
      <c r="H9882">
        <v>-80.878492085600001</v>
      </c>
      <c r="I9882">
        <v>1.5</v>
      </c>
      <c r="J9882">
        <v>6</v>
      </c>
      <c r="K9882">
        <v>1</v>
      </c>
      <c r="L9882" t="s">
        <v>4329</v>
      </c>
    </row>
    <row r="9883" spans="1:12" x14ac:dyDescent="0.2">
      <c r="A9883" t="s">
        <v>33049</v>
      </c>
      <c r="B9883" t="s">
        <v>33050</v>
      </c>
      <c r="C9883" t="s">
        <v>33051</v>
      </c>
      <c r="D9883" t="s">
        <v>62</v>
      </c>
      <c r="E9883" t="s">
        <v>16</v>
      </c>
      <c r="F9883">
        <v>28227</v>
      </c>
      <c r="G9883">
        <v>35.176676999999998</v>
      </c>
      <c r="H9883">
        <v>-80.654222000000004</v>
      </c>
      <c r="I9883">
        <v>2.5</v>
      </c>
      <c r="J9883">
        <v>6</v>
      </c>
      <c r="K9883">
        <v>1</v>
      </c>
      <c r="L9883" t="s">
        <v>20325</v>
      </c>
    </row>
    <row r="9884" spans="1:12" x14ac:dyDescent="0.2">
      <c r="A9884" t="s">
        <v>33052</v>
      </c>
      <c r="B9884" t="s">
        <v>33053</v>
      </c>
      <c r="C9884" t="s">
        <v>33054</v>
      </c>
      <c r="D9884" t="s">
        <v>21</v>
      </c>
      <c r="E9884" t="s">
        <v>16</v>
      </c>
      <c r="F9884">
        <v>28202</v>
      </c>
      <c r="G9884">
        <v>35.233060999999999</v>
      </c>
      <c r="H9884">
        <v>-80.853537200000005</v>
      </c>
      <c r="I9884">
        <v>2.5</v>
      </c>
      <c r="J9884">
        <v>11</v>
      </c>
      <c r="K9884">
        <v>1</v>
      </c>
      <c r="L9884" t="s">
        <v>901</v>
      </c>
    </row>
    <row r="9885" spans="1:12" x14ac:dyDescent="0.2">
      <c r="A9885" t="s">
        <v>33055</v>
      </c>
      <c r="B9885" t="s">
        <v>33056</v>
      </c>
      <c r="C9885" t="s">
        <v>33057</v>
      </c>
      <c r="D9885" t="s">
        <v>697</v>
      </c>
      <c r="E9885" t="s">
        <v>16</v>
      </c>
      <c r="F9885">
        <v>28037</v>
      </c>
      <c r="G9885">
        <v>35.489435800000003</v>
      </c>
      <c r="H9885">
        <v>-80.995468900000006</v>
      </c>
      <c r="I9885">
        <v>5</v>
      </c>
      <c r="J9885">
        <v>4</v>
      </c>
      <c r="K9885">
        <v>1</v>
      </c>
      <c r="L9885" t="s">
        <v>457</v>
      </c>
    </row>
    <row r="9886" spans="1:12" x14ac:dyDescent="0.2">
      <c r="A9886" t="s">
        <v>33058</v>
      </c>
      <c r="B9886" t="s">
        <v>33059</v>
      </c>
      <c r="C9886" t="s">
        <v>33060</v>
      </c>
      <c r="D9886" t="s">
        <v>601</v>
      </c>
      <c r="E9886" t="s">
        <v>16</v>
      </c>
      <c r="F9886">
        <v>28083</v>
      </c>
      <c r="G9886">
        <v>35.450848999999998</v>
      </c>
      <c r="H9886">
        <v>-80.605193999999997</v>
      </c>
      <c r="I9886">
        <v>4</v>
      </c>
      <c r="J9886">
        <v>4</v>
      </c>
      <c r="K9886">
        <v>1</v>
      </c>
      <c r="L9886" t="s">
        <v>33061</v>
      </c>
    </row>
    <row r="9887" spans="1:12" x14ac:dyDescent="0.2">
      <c r="A9887" t="s">
        <v>33062</v>
      </c>
      <c r="B9887" t="s">
        <v>33063</v>
      </c>
      <c r="C9887" t="s">
        <v>5215</v>
      </c>
      <c r="D9887" t="s">
        <v>21</v>
      </c>
      <c r="E9887" t="s">
        <v>16</v>
      </c>
      <c r="F9887">
        <v>28202</v>
      </c>
      <c r="G9887">
        <v>35.226518107399997</v>
      </c>
      <c r="H9887">
        <v>-80.841991296299994</v>
      </c>
      <c r="I9887">
        <v>4.5</v>
      </c>
      <c r="J9887">
        <v>18</v>
      </c>
      <c r="K9887">
        <v>1</v>
      </c>
      <c r="L9887" t="s">
        <v>33064</v>
      </c>
    </row>
    <row r="9888" spans="1:12" x14ac:dyDescent="0.2">
      <c r="A9888" t="s">
        <v>33065</v>
      </c>
      <c r="B9888" t="s">
        <v>33066</v>
      </c>
      <c r="C9888" t="s">
        <v>18622</v>
      </c>
      <c r="D9888" t="s">
        <v>39</v>
      </c>
      <c r="E9888" t="s">
        <v>16</v>
      </c>
      <c r="F9888">
        <v>28269</v>
      </c>
      <c r="G9888">
        <v>35.402531099999997</v>
      </c>
      <c r="H9888">
        <v>-80.7594256</v>
      </c>
      <c r="I9888">
        <v>3.5</v>
      </c>
      <c r="J9888">
        <v>86</v>
      </c>
      <c r="K9888">
        <v>1</v>
      </c>
      <c r="L9888" t="s">
        <v>33067</v>
      </c>
    </row>
    <row r="9889" spans="1:12" x14ac:dyDescent="0.2">
      <c r="A9889" t="s">
        <v>33068</v>
      </c>
      <c r="B9889" t="s">
        <v>6333</v>
      </c>
      <c r="C9889" t="s">
        <v>33069</v>
      </c>
      <c r="D9889" t="s">
        <v>26</v>
      </c>
      <c r="E9889" t="s">
        <v>16</v>
      </c>
      <c r="F9889">
        <v>28078</v>
      </c>
      <c r="G9889">
        <v>35.409013600000002</v>
      </c>
      <c r="H9889">
        <v>-80.854548499999893</v>
      </c>
      <c r="I9889">
        <v>4</v>
      </c>
      <c r="J9889">
        <v>8</v>
      </c>
      <c r="K9889">
        <v>1</v>
      </c>
      <c r="L9889" t="s">
        <v>3224</v>
      </c>
    </row>
    <row r="9890" spans="1:12" x14ac:dyDescent="0.2">
      <c r="A9890" t="s">
        <v>33070</v>
      </c>
      <c r="B9890" t="s">
        <v>14893</v>
      </c>
      <c r="C9890" t="s">
        <v>33071</v>
      </c>
      <c r="D9890" t="s">
        <v>26</v>
      </c>
      <c r="E9890" t="s">
        <v>16</v>
      </c>
      <c r="F9890">
        <v>28078</v>
      </c>
      <c r="G9890">
        <v>35.411532000000001</v>
      </c>
      <c r="H9890">
        <v>-80.842962999999997</v>
      </c>
      <c r="I9890">
        <v>3</v>
      </c>
      <c r="J9890">
        <v>56</v>
      </c>
      <c r="K9890">
        <v>0</v>
      </c>
      <c r="L9890" t="s">
        <v>1547</v>
      </c>
    </row>
    <row r="9891" spans="1:12" x14ac:dyDescent="0.2">
      <c r="A9891" t="s">
        <v>33072</v>
      </c>
      <c r="B9891" t="s">
        <v>33073</v>
      </c>
      <c r="C9891" t="s">
        <v>13447</v>
      </c>
      <c r="D9891" t="s">
        <v>643</v>
      </c>
      <c r="E9891" t="s">
        <v>16</v>
      </c>
      <c r="F9891">
        <v>28079</v>
      </c>
      <c r="G9891">
        <v>35.0492092</v>
      </c>
      <c r="H9891">
        <v>-80.645568499999996</v>
      </c>
      <c r="I9891">
        <v>4</v>
      </c>
      <c r="J9891">
        <v>29</v>
      </c>
      <c r="K9891">
        <v>1</v>
      </c>
      <c r="L9891" t="s">
        <v>33074</v>
      </c>
    </row>
    <row r="9892" spans="1:12" x14ac:dyDescent="0.2">
      <c r="A9892" t="s">
        <v>33075</v>
      </c>
      <c r="B9892" t="s">
        <v>33076</v>
      </c>
      <c r="C9892" t="s">
        <v>33077</v>
      </c>
      <c r="D9892" t="s">
        <v>30</v>
      </c>
      <c r="E9892" t="s">
        <v>16</v>
      </c>
      <c r="F9892">
        <v>28054</v>
      </c>
      <c r="G9892">
        <v>35.272626000000002</v>
      </c>
      <c r="H9892">
        <v>-81.133735000000001</v>
      </c>
      <c r="I9892">
        <v>3.5</v>
      </c>
      <c r="J9892">
        <v>3</v>
      </c>
      <c r="K9892">
        <v>1</v>
      </c>
      <c r="L9892" t="s">
        <v>33078</v>
      </c>
    </row>
    <row r="9893" spans="1:12" x14ac:dyDescent="0.2">
      <c r="A9893" t="s">
        <v>33079</v>
      </c>
      <c r="B9893" t="s">
        <v>33080</v>
      </c>
      <c r="C9893" t="s">
        <v>33081</v>
      </c>
      <c r="D9893" t="s">
        <v>135</v>
      </c>
      <c r="E9893" t="s">
        <v>16</v>
      </c>
      <c r="F9893">
        <v>28105</v>
      </c>
      <c r="G9893">
        <v>35.1164311</v>
      </c>
      <c r="H9893">
        <v>-80.722766800000002</v>
      </c>
      <c r="I9893">
        <v>2.5</v>
      </c>
      <c r="J9893">
        <v>9</v>
      </c>
      <c r="K9893">
        <v>1</v>
      </c>
      <c r="L9893" t="s">
        <v>33082</v>
      </c>
    </row>
    <row r="9894" spans="1:12" x14ac:dyDescent="0.2">
      <c r="A9894" t="s">
        <v>33083</v>
      </c>
      <c r="B9894" t="s">
        <v>33084</v>
      </c>
      <c r="C9894" t="s">
        <v>33085</v>
      </c>
      <c r="D9894" t="s">
        <v>30</v>
      </c>
      <c r="E9894" t="s">
        <v>16</v>
      </c>
      <c r="F9894">
        <v>28054</v>
      </c>
      <c r="G9894">
        <v>35.260807</v>
      </c>
      <c r="H9894">
        <v>-81.139353473599996</v>
      </c>
      <c r="I9894">
        <v>5</v>
      </c>
      <c r="J9894">
        <v>3</v>
      </c>
      <c r="K9894">
        <v>1</v>
      </c>
      <c r="L9894" t="s">
        <v>839</v>
      </c>
    </row>
    <row r="9895" spans="1:12" x14ac:dyDescent="0.2">
      <c r="A9895" t="s">
        <v>33086</v>
      </c>
      <c r="B9895" t="s">
        <v>25363</v>
      </c>
      <c r="C9895" t="s">
        <v>33087</v>
      </c>
      <c r="D9895" t="s">
        <v>135</v>
      </c>
      <c r="E9895" t="s">
        <v>16</v>
      </c>
      <c r="F9895">
        <v>28105</v>
      </c>
      <c r="G9895">
        <v>35.139351740099997</v>
      </c>
      <c r="H9895">
        <v>-80.716747817599995</v>
      </c>
      <c r="I9895">
        <v>3.5</v>
      </c>
      <c r="J9895">
        <v>46</v>
      </c>
      <c r="K9895">
        <v>1</v>
      </c>
      <c r="L9895" t="s">
        <v>33088</v>
      </c>
    </row>
    <row r="9896" spans="1:12" x14ac:dyDescent="0.2">
      <c r="A9896" t="s">
        <v>33089</v>
      </c>
      <c r="B9896" t="s">
        <v>33090</v>
      </c>
      <c r="C9896" t="s">
        <v>33091</v>
      </c>
      <c r="D9896" t="s">
        <v>21</v>
      </c>
      <c r="E9896" t="s">
        <v>16</v>
      </c>
      <c r="F9896">
        <v>28213</v>
      </c>
      <c r="G9896">
        <v>35.293421000000002</v>
      </c>
      <c r="H9896">
        <v>-80.753781000000004</v>
      </c>
      <c r="I9896">
        <v>2.5</v>
      </c>
      <c r="J9896">
        <v>24</v>
      </c>
      <c r="K9896">
        <v>1</v>
      </c>
      <c r="L9896" t="s">
        <v>3422</v>
      </c>
    </row>
    <row r="9897" spans="1:12" x14ac:dyDescent="0.2">
      <c r="A9897" t="s">
        <v>33092</v>
      </c>
      <c r="B9897" t="s">
        <v>3296</v>
      </c>
      <c r="C9897" t="s">
        <v>33093</v>
      </c>
      <c r="D9897" t="s">
        <v>39</v>
      </c>
      <c r="E9897" t="s">
        <v>16</v>
      </c>
      <c r="F9897">
        <v>28027</v>
      </c>
      <c r="G9897">
        <v>35.372454900000001</v>
      </c>
      <c r="H9897">
        <v>-80.713558699999993</v>
      </c>
      <c r="I9897">
        <v>3.5</v>
      </c>
      <c r="J9897">
        <v>9</v>
      </c>
      <c r="K9897">
        <v>1</v>
      </c>
      <c r="L9897" t="s">
        <v>11224</v>
      </c>
    </row>
    <row r="9898" spans="1:12" x14ac:dyDescent="0.2">
      <c r="A9898" t="s">
        <v>33094</v>
      </c>
      <c r="B9898" t="s">
        <v>33095</v>
      </c>
      <c r="C9898" t="s">
        <v>33096</v>
      </c>
      <c r="D9898" t="s">
        <v>21</v>
      </c>
      <c r="E9898" t="s">
        <v>16</v>
      </c>
      <c r="F9898">
        <v>28209</v>
      </c>
      <c r="G9898">
        <v>35.1932914</v>
      </c>
      <c r="H9898">
        <v>-80.872932500000005</v>
      </c>
      <c r="I9898">
        <v>2</v>
      </c>
      <c r="J9898">
        <v>3</v>
      </c>
      <c r="K9898">
        <v>1</v>
      </c>
      <c r="L9898" t="s">
        <v>955</v>
      </c>
    </row>
    <row r="9899" spans="1:12" x14ac:dyDescent="0.2">
      <c r="A9899" t="s">
        <v>33097</v>
      </c>
      <c r="B9899" t="s">
        <v>33098</v>
      </c>
      <c r="C9899" t="s">
        <v>33099</v>
      </c>
      <c r="D9899" t="s">
        <v>30</v>
      </c>
      <c r="E9899" t="s">
        <v>16</v>
      </c>
      <c r="F9899">
        <v>28056</v>
      </c>
      <c r="G9899">
        <v>35.220559999999999</v>
      </c>
      <c r="H9899">
        <v>-81.096103799999995</v>
      </c>
      <c r="I9899">
        <v>3.5</v>
      </c>
      <c r="J9899">
        <v>3</v>
      </c>
      <c r="K9899">
        <v>1</v>
      </c>
      <c r="L9899" t="s">
        <v>33100</v>
      </c>
    </row>
    <row r="9900" spans="1:12" x14ac:dyDescent="0.2">
      <c r="A9900" t="s">
        <v>33101</v>
      </c>
      <c r="B9900" t="s">
        <v>1978</v>
      </c>
      <c r="C9900" t="s">
        <v>33102</v>
      </c>
      <c r="D9900" t="s">
        <v>830</v>
      </c>
      <c r="E9900" t="s">
        <v>16</v>
      </c>
      <c r="F9900">
        <v>28034</v>
      </c>
      <c r="G9900">
        <v>35.318789899999999</v>
      </c>
      <c r="H9900">
        <v>-81.189648800000001</v>
      </c>
      <c r="I9900">
        <v>4</v>
      </c>
      <c r="J9900">
        <v>6</v>
      </c>
      <c r="K9900">
        <v>1</v>
      </c>
      <c r="L9900" t="s">
        <v>33103</v>
      </c>
    </row>
    <row r="9901" spans="1:12" x14ac:dyDescent="0.2">
      <c r="A9901" t="s">
        <v>33104</v>
      </c>
      <c r="B9901" t="s">
        <v>33105</v>
      </c>
      <c r="C9901" t="s">
        <v>33106</v>
      </c>
      <c r="D9901" t="s">
        <v>21</v>
      </c>
      <c r="E9901" t="s">
        <v>16</v>
      </c>
      <c r="F9901">
        <v>28273</v>
      </c>
      <c r="G9901">
        <v>35.136178600000001</v>
      </c>
      <c r="H9901">
        <v>-80.936973600000002</v>
      </c>
      <c r="I9901">
        <v>4.5</v>
      </c>
      <c r="J9901">
        <v>17</v>
      </c>
      <c r="K9901">
        <v>1</v>
      </c>
      <c r="L9901" t="s">
        <v>33107</v>
      </c>
    </row>
    <row r="9902" spans="1:12" x14ac:dyDescent="0.2">
      <c r="A9902" t="s">
        <v>33108</v>
      </c>
      <c r="B9902" t="s">
        <v>33109</v>
      </c>
      <c r="C9902" t="s">
        <v>33110</v>
      </c>
      <c r="D9902" t="s">
        <v>21</v>
      </c>
      <c r="E9902" t="s">
        <v>16</v>
      </c>
      <c r="F9902">
        <v>28277</v>
      </c>
      <c r="G9902">
        <v>35.097248999999998</v>
      </c>
      <c r="H9902">
        <v>-80.779326999999995</v>
      </c>
      <c r="I9902">
        <v>3.5</v>
      </c>
      <c r="J9902">
        <v>3</v>
      </c>
      <c r="K9902">
        <v>0</v>
      </c>
      <c r="L9902" t="s">
        <v>33111</v>
      </c>
    </row>
    <row r="9903" spans="1:12" x14ac:dyDescent="0.2">
      <c r="A9903" t="s">
        <v>33112</v>
      </c>
      <c r="B9903" t="s">
        <v>33113</v>
      </c>
      <c r="C9903" t="s">
        <v>8597</v>
      </c>
      <c r="D9903" t="s">
        <v>39</v>
      </c>
      <c r="E9903" t="s">
        <v>16</v>
      </c>
      <c r="F9903">
        <v>28025</v>
      </c>
      <c r="G9903">
        <v>35.440145000000001</v>
      </c>
      <c r="H9903">
        <v>-80.602728999999997</v>
      </c>
      <c r="I9903">
        <v>3</v>
      </c>
      <c r="J9903">
        <v>18</v>
      </c>
      <c r="K9903">
        <v>1</v>
      </c>
      <c r="L9903" t="s">
        <v>9807</v>
      </c>
    </row>
    <row r="9904" spans="1:12" x14ac:dyDescent="0.2">
      <c r="A9904" t="s">
        <v>33114</v>
      </c>
      <c r="B9904" t="s">
        <v>15375</v>
      </c>
      <c r="C9904" t="s">
        <v>33115</v>
      </c>
      <c r="D9904" t="s">
        <v>21</v>
      </c>
      <c r="E9904" t="s">
        <v>16</v>
      </c>
      <c r="F9904">
        <v>28277</v>
      </c>
      <c r="G9904">
        <v>35.062852800000002</v>
      </c>
      <c r="H9904">
        <v>-80.854990099999995</v>
      </c>
      <c r="I9904">
        <v>1</v>
      </c>
      <c r="J9904">
        <v>8</v>
      </c>
      <c r="K9904">
        <v>1</v>
      </c>
      <c r="L9904" t="s">
        <v>33116</v>
      </c>
    </row>
    <row r="9905" spans="1:12" x14ac:dyDescent="0.2">
      <c r="A9905" t="s">
        <v>33117</v>
      </c>
      <c r="B9905" t="s">
        <v>1012</v>
      </c>
      <c r="C9905" t="s">
        <v>33118</v>
      </c>
      <c r="D9905" t="s">
        <v>21</v>
      </c>
      <c r="E9905" t="s">
        <v>16</v>
      </c>
      <c r="F9905">
        <v>28202</v>
      </c>
      <c r="G9905">
        <v>35.3109751</v>
      </c>
      <c r="H9905">
        <v>-80.838350000000005</v>
      </c>
      <c r="I9905">
        <v>1</v>
      </c>
      <c r="J9905">
        <v>3</v>
      </c>
      <c r="K9905">
        <v>1</v>
      </c>
      <c r="L9905" t="s">
        <v>1014</v>
      </c>
    </row>
    <row r="9906" spans="1:12" x14ac:dyDescent="0.2">
      <c r="A9906" t="s">
        <v>33119</v>
      </c>
      <c r="B9906" t="s">
        <v>33120</v>
      </c>
      <c r="C9906" t="s">
        <v>26791</v>
      </c>
      <c r="D9906" t="s">
        <v>21</v>
      </c>
      <c r="E9906" t="s">
        <v>16</v>
      </c>
      <c r="F9906">
        <v>28277</v>
      </c>
      <c r="G9906">
        <v>35.047081765500003</v>
      </c>
      <c r="H9906">
        <v>-80.7950502634</v>
      </c>
      <c r="I9906">
        <v>5</v>
      </c>
      <c r="J9906">
        <v>3</v>
      </c>
      <c r="K9906">
        <v>1</v>
      </c>
      <c r="L9906" t="s">
        <v>569</v>
      </c>
    </row>
    <row r="9907" spans="1:12" x14ac:dyDescent="0.2">
      <c r="A9907" t="s">
        <v>33121</v>
      </c>
      <c r="B9907" t="s">
        <v>33122</v>
      </c>
      <c r="C9907" t="s">
        <v>33123</v>
      </c>
      <c r="D9907" t="s">
        <v>135</v>
      </c>
      <c r="E9907" t="s">
        <v>16</v>
      </c>
      <c r="F9907">
        <v>28105</v>
      </c>
      <c r="G9907">
        <v>35.083314000000001</v>
      </c>
      <c r="H9907">
        <v>-80.733137900000003</v>
      </c>
      <c r="I9907">
        <v>4.5</v>
      </c>
      <c r="J9907">
        <v>176</v>
      </c>
      <c r="K9907">
        <v>1</v>
      </c>
      <c r="L9907" t="s">
        <v>33124</v>
      </c>
    </row>
    <row r="9908" spans="1:12" x14ac:dyDescent="0.2">
      <c r="A9908" t="s">
        <v>33125</v>
      </c>
      <c r="B9908" t="s">
        <v>33126</v>
      </c>
      <c r="C9908" t="s">
        <v>33127</v>
      </c>
      <c r="D9908" t="s">
        <v>39</v>
      </c>
      <c r="E9908" t="s">
        <v>16</v>
      </c>
      <c r="F9908">
        <v>28027</v>
      </c>
      <c r="G9908">
        <v>35.369222358800002</v>
      </c>
      <c r="H9908">
        <v>-80.722126029400002</v>
      </c>
      <c r="I9908">
        <v>2</v>
      </c>
      <c r="J9908">
        <v>11</v>
      </c>
      <c r="K9908">
        <v>1</v>
      </c>
      <c r="L9908" t="s">
        <v>33128</v>
      </c>
    </row>
    <row r="9909" spans="1:12" x14ac:dyDescent="0.2">
      <c r="A9909" t="s">
        <v>33129</v>
      </c>
      <c r="B9909" t="s">
        <v>33130</v>
      </c>
      <c r="C9909" t="s">
        <v>33131</v>
      </c>
      <c r="D9909" t="s">
        <v>135</v>
      </c>
      <c r="E9909" t="s">
        <v>16</v>
      </c>
      <c r="F9909">
        <v>28105</v>
      </c>
      <c r="G9909">
        <v>35.122018500000003</v>
      </c>
      <c r="H9909">
        <v>-80.708144000000004</v>
      </c>
      <c r="I9909">
        <v>4</v>
      </c>
      <c r="J9909">
        <v>4</v>
      </c>
      <c r="K9909">
        <v>1</v>
      </c>
      <c r="L9909" t="s">
        <v>140</v>
      </c>
    </row>
    <row r="9910" spans="1:12" x14ac:dyDescent="0.2">
      <c r="A9910" t="s">
        <v>33132</v>
      </c>
      <c r="B9910" t="s">
        <v>33133</v>
      </c>
      <c r="C9910" t="s">
        <v>33134</v>
      </c>
      <c r="D9910" t="s">
        <v>21</v>
      </c>
      <c r="E9910" t="s">
        <v>16</v>
      </c>
      <c r="F9910">
        <v>28213</v>
      </c>
      <c r="G9910">
        <v>35.309294000000001</v>
      </c>
      <c r="H9910">
        <v>-80.720157999999998</v>
      </c>
      <c r="I9910">
        <v>1</v>
      </c>
      <c r="J9910">
        <v>18</v>
      </c>
      <c r="K9910">
        <v>1</v>
      </c>
      <c r="L9910" t="s">
        <v>33135</v>
      </c>
    </row>
    <row r="9911" spans="1:12" x14ac:dyDescent="0.2">
      <c r="A9911" t="s">
        <v>33136</v>
      </c>
      <c r="B9911" t="s">
        <v>33137</v>
      </c>
      <c r="C9911" t="s">
        <v>6744</v>
      </c>
      <c r="D9911" t="s">
        <v>135</v>
      </c>
      <c r="E9911" t="s">
        <v>16</v>
      </c>
      <c r="F9911">
        <v>28104</v>
      </c>
      <c r="G9911">
        <v>35.140185000000002</v>
      </c>
      <c r="H9911">
        <v>-80.624257</v>
      </c>
      <c r="I9911">
        <v>1.5</v>
      </c>
      <c r="J9911">
        <v>3</v>
      </c>
      <c r="K9911">
        <v>1</v>
      </c>
      <c r="L9911" t="s">
        <v>7790</v>
      </c>
    </row>
    <row r="9912" spans="1:12" x14ac:dyDescent="0.2">
      <c r="A9912" t="s">
        <v>33138</v>
      </c>
      <c r="B9912" t="s">
        <v>1265</v>
      </c>
      <c r="C9912" t="s">
        <v>33139</v>
      </c>
      <c r="D9912" t="s">
        <v>21</v>
      </c>
      <c r="E9912" t="s">
        <v>16</v>
      </c>
      <c r="F9912">
        <v>28226</v>
      </c>
      <c r="G9912">
        <v>35.146935200000001</v>
      </c>
      <c r="H9912">
        <v>-80.809102800000005</v>
      </c>
      <c r="I9912">
        <v>4.5</v>
      </c>
      <c r="J9912">
        <v>21</v>
      </c>
      <c r="K9912">
        <v>1</v>
      </c>
      <c r="L9912" t="s">
        <v>33140</v>
      </c>
    </row>
    <row r="9913" spans="1:12" x14ac:dyDescent="0.2">
      <c r="A9913" t="s">
        <v>33141</v>
      </c>
      <c r="B9913" t="s">
        <v>33142</v>
      </c>
      <c r="C9913" t="s">
        <v>33143</v>
      </c>
      <c r="D9913" t="s">
        <v>21</v>
      </c>
      <c r="E9913" t="s">
        <v>16</v>
      </c>
      <c r="F9913">
        <v>28203</v>
      </c>
      <c r="G9913">
        <v>35.203139999999998</v>
      </c>
      <c r="H9913">
        <v>-80.845780000000005</v>
      </c>
      <c r="I9913">
        <v>4.5</v>
      </c>
      <c r="J9913">
        <v>6</v>
      </c>
      <c r="K9913">
        <v>1</v>
      </c>
      <c r="L9913" t="s">
        <v>33144</v>
      </c>
    </row>
    <row r="9914" spans="1:12" x14ac:dyDescent="0.2">
      <c r="A9914" t="s">
        <v>33145</v>
      </c>
      <c r="B9914" t="s">
        <v>33146</v>
      </c>
      <c r="C9914" t="s">
        <v>33147</v>
      </c>
      <c r="D9914" t="s">
        <v>21</v>
      </c>
      <c r="E9914" t="s">
        <v>16</v>
      </c>
      <c r="F9914">
        <v>28210</v>
      </c>
      <c r="G9914">
        <v>35.145738999999999</v>
      </c>
      <c r="H9914">
        <v>-80.830426000000003</v>
      </c>
      <c r="I9914">
        <v>3</v>
      </c>
      <c r="J9914">
        <v>18</v>
      </c>
      <c r="K9914">
        <v>1</v>
      </c>
      <c r="L9914" t="s">
        <v>901</v>
      </c>
    </row>
    <row r="9915" spans="1:12" x14ac:dyDescent="0.2">
      <c r="A9915" t="s">
        <v>33148</v>
      </c>
      <c r="B9915" t="s">
        <v>33149</v>
      </c>
      <c r="C9915" t="s">
        <v>33150</v>
      </c>
      <c r="D9915" t="s">
        <v>21</v>
      </c>
      <c r="E9915" t="s">
        <v>16</v>
      </c>
      <c r="F9915">
        <v>28207</v>
      </c>
      <c r="G9915">
        <v>35.205157100000001</v>
      </c>
      <c r="H9915">
        <v>-80.819698500000001</v>
      </c>
      <c r="I9915">
        <v>3</v>
      </c>
      <c r="J9915">
        <v>7</v>
      </c>
      <c r="K9915">
        <v>0</v>
      </c>
      <c r="L9915" t="s">
        <v>33151</v>
      </c>
    </row>
    <row r="9916" spans="1:12" x14ac:dyDescent="0.2">
      <c r="A9916" t="s">
        <v>33152</v>
      </c>
      <c r="B9916" t="s">
        <v>604</v>
      </c>
      <c r="C9916" t="s">
        <v>33153</v>
      </c>
      <c r="D9916" t="s">
        <v>21</v>
      </c>
      <c r="E9916" t="s">
        <v>16</v>
      </c>
      <c r="F9916">
        <v>28203</v>
      </c>
      <c r="G9916">
        <v>35.2094411339</v>
      </c>
      <c r="H9916">
        <v>-80.857658386200001</v>
      </c>
      <c r="I9916">
        <v>3</v>
      </c>
      <c r="J9916">
        <v>7</v>
      </c>
      <c r="K9916">
        <v>0</v>
      </c>
      <c r="L9916" t="s">
        <v>2373</v>
      </c>
    </row>
    <row r="9917" spans="1:12" x14ac:dyDescent="0.2">
      <c r="A9917" t="s">
        <v>33154</v>
      </c>
      <c r="B9917" t="s">
        <v>33155</v>
      </c>
      <c r="C9917" t="s">
        <v>33156</v>
      </c>
      <c r="D9917" t="s">
        <v>21</v>
      </c>
      <c r="E9917" t="s">
        <v>16</v>
      </c>
      <c r="F9917">
        <v>28202</v>
      </c>
      <c r="G9917">
        <v>35.227528900000003</v>
      </c>
      <c r="H9917">
        <v>-80.843783999999999</v>
      </c>
      <c r="I9917">
        <v>4</v>
      </c>
      <c r="J9917">
        <v>50</v>
      </c>
      <c r="K9917">
        <v>1</v>
      </c>
      <c r="L9917" t="s">
        <v>9311</v>
      </c>
    </row>
    <row r="9918" spans="1:12" x14ac:dyDescent="0.2">
      <c r="A9918" t="s">
        <v>33157</v>
      </c>
      <c r="B9918" t="s">
        <v>33158</v>
      </c>
      <c r="C9918" t="s">
        <v>33159</v>
      </c>
      <c r="D9918" t="s">
        <v>30</v>
      </c>
      <c r="E9918" t="s">
        <v>16</v>
      </c>
      <c r="F9918">
        <v>28054</v>
      </c>
      <c r="G9918">
        <v>35.263285099999997</v>
      </c>
      <c r="H9918">
        <v>-81.130984600000005</v>
      </c>
      <c r="I9918">
        <v>3.5</v>
      </c>
      <c r="J9918">
        <v>3</v>
      </c>
      <c r="K9918">
        <v>1</v>
      </c>
      <c r="L9918" t="s">
        <v>1464</v>
      </c>
    </row>
    <row r="9919" spans="1:12" x14ac:dyDescent="0.2">
      <c r="A9919" t="s">
        <v>33160</v>
      </c>
      <c r="B9919" t="s">
        <v>12694</v>
      </c>
      <c r="C9919" t="s">
        <v>33161</v>
      </c>
      <c r="D9919" t="s">
        <v>135</v>
      </c>
      <c r="E9919" t="s">
        <v>16</v>
      </c>
      <c r="F9919">
        <v>28105</v>
      </c>
      <c r="G9919">
        <v>35.133770724500003</v>
      </c>
      <c r="H9919">
        <v>-80.710171759100007</v>
      </c>
      <c r="I9919">
        <v>1.5</v>
      </c>
      <c r="J9919">
        <v>28</v>
      </c>
      <c r="K9919">
        <v>1</v>
      </c>
      <c r="L9919" t="s">
        <v>33162</v>
      </c>
    </row>
    <row r="9920" spans="1:12" x14ac:dyDescent="0.2">
      <c r="A9920" t="s">
        <v>33163</v>
      </c>
      <c r="B9920" t="s">
        <v>3485</v>
      </c>
      <c r="C9920" t="s">
        <v>33164</v>
      </c>
      <c r="D9920" t="s">
        <v>26</v>
      </c>
      <c r="E9920" t="s">
        <v>16</v>
      </c>
      <c r="F9920">
        <v>28078</v>
      </c>
      <c r="G9920">
        <v>35.443966000000003</v>
      </c>
      <c r="H9920">
        <v>-80.872197999999997</v>
      </c>
      <c r="I9920">
        <v>3</v>
      </c>
      <c r="J9920">
        <v>50</v>
      </c>
      <c r="K9920">
        <v>1</v>
      </c>
      <c r="L9920" t="s">
        <v>287</v>
      </c>
    </row>
    <row r="9921" spans="1:12" x14ac:dyDescent="0.2">
      <c r="A9921" t="s">
        <v>33165</v>
      </c>
      <c r="B9921" t="s">
        <v>33166</v>
      </c>
      <c r="C9921" t="s">
        <v>33167</v>
      </c>
      <c r="D9921" t="s">
        <v>697</v>
      </c>
      <c r="E9921" t="s">
        <v>16</v>
      </c>
      <c r="F9921">
        <v>28037</v>
      </c>
      <c r="G9921">
        <v>35.459612999999997</v>
      </c>
      <c r="H9921">
        <v>-80.992092999999997</v>
      </c>
      <c r="I9921">
        <v>5</v>
      </c>
      <c r="J9921">
        <v>6</v>
      </c>
      <c r="K9921">
        <v>1</v>
      </c>
      <c r="L9921" t="s">
        <v>7529</v>
      </c>
    </row>
    <row r="9922" spans="1:12" x14ac:dyDescent="0.2">
      <c r="A9922" t="s">
        <v>33168</v>
      </c>
      <c r="B9922" t="s">
        <v>2528</v>
      </c>
      <c r="C9922" t="s">
        <v>33169</v>
      </c>
      <c r="D9922" t="s">
        <v>21</v>
      </c>
      <c r="E9922" t="s">
        <v>16</v>
      </c>
      <c r="F9922">
        <v>28262</v>
      </c>
      <c r="G9922">
        <v>35.304529500000001</v>
      </c>
      <c r="H9922">
        <v>-80.751169500000003</v>
      </c>
      <c r="I9922">
        <v>3</v>
      </c>
      <c r="J9922">
        <v>46</v>
      </c>
      <c r="K9922">
        <v>1</v>
      </c>
      <c r="L9922" t="s">
        <v>33170</v>
      </c>
    </row>
    <row r="9923" spans="1:12" x14ac:dyDescent="0.2">
      <c r="A9923" t="s">
        <v>33171</v>
      </c>
      <c r="B9923" t="s">
        <v>33172</v>
      </c>
      <c r="C9923" t="s">
        <v>33173</v>
      </c>
      <c r="D9923" t="s">
        <v>21</v>
      </c>
      <c r="E9923" t="s">
        <v>16</v>
      </c>
      <c r="F9923">
        <v>28210</v>
      </c>
      <c r="G9923">
        <v>35.091963999999997</v>
      </c>
      <c r="H9923">
        <v>-80.858778999999998</v>
      </c>
      <c r="I9923">
        <v>4</v>
      </c>
      <c r="J9923">
        <v>5</v>
      </c>
      <c r="K9923">
        <v>1</v>
      </c>
      <c r="L9923" t="s">
        <v>143</v>
      </c>
    </row>
    <row r="9924" spans="1:12" x14ac:dyDescent="0.2">
      <c r="A9924" t="s">
        <v>33174</v>
      </c>
      <c r="B9924" t="s">
        <v>15908</v>
      </c>
      <c r="C9924" t="s">
        <v>33175</v>
      </c>
      <c r="D9924" t="s">
        <v>30</v>
      </c>
      <c r="E9924" t="s">
        <v>16</v>
      </c>
      <c r="F9924">
        <v>28056</v>
      </c>
      <c r="G9924">
        <v>35.260058884400003</v>
      </c>
      <c r="H9924">
        <v>-81.115145666399997</v>
      </c>
      <c r="I9924">
        <v>4</v>
      </c>
      <c r="J9924">
        <v>50</v>
      </c>
      <c r="K9924">
        <v>1</v>
      </c>
      <c r="L9924" t="s">
        <v>33176</v>
      </c>
    </row>
    <row r="9925" spans="1:12" x14ac:dyDescent="0.2">
      <c r="A9925" t="s">
        <v>33177</v>
      </c>
      <c r="B9925" t="s">
        <v>33178</v>
      </c>
      <c r="C9925" t="s">
        <v>33179</v>
      </c>
      <c r="D9925" t="s">
        <v>21</v>
      </c>
      <c r="E9925" t="s">
        <v>16</v>
      </c>
      <c r="F9925">
        <v>28211</v>
      </c>
      <c r="G9925">
        <v>35.170725526799998</v>
      </c>
      <c r="H9925">
        <v>-80.806602302399995</v>
      </c>
      <c r="I9925">
        <v>4.5</v>
      </c>
      <c r="J9925">
        <v>9</v>
      </c>
      <c r="K9925">
        <v>1</v>
      </c>
      <c r="L9925" t="s">
        <v>33180</v>
      </c>
    </row>
    <row r="9926" spans="1:12" x14ac:dyDescent="0.2">
      <c r="A9926" t="s">
        <v>33181</v>
      </c>
      <c r="B9926" t="s">
        <v>33182</v>
      </c>
      <c r="C9926" t="s">
        <v>9336</v>
      </c>
      <c r="D9926" t="s">
        <v>21</v>
      </c>
      <c r="E9926" t="s">
        <v>16</v>
      </c>
      <c r="F9926">
        <v>28202</v>
      </c>
      <c r="G9926">
        <v>35.22739</v>
      </c>
      <c r="H9926">
        <v>-80.846862999999999</v>
      </c>
      <c r="I9926">
        <v>5</v>
      </c>
      <c r="J9926">
        <v>6</v>
      </c>
      <c r="K9926">
        <v>1</v>
      </c>
      <c r="L9926" t="s">
        <v>2743</v>
      </c>
    </row>
    <row r="9927" spans="1:12" x14ac:dyDescent="0.2">
      <c r="A9927" t="s">
        <v>33183</v>
      </c>
      <c r="B9927" t="s">
        <v>33184</v>
      </c>
      <c r="C9927" t="s">
        <v>271</v>
      </c>
      <c r="D9927" t="s">
        <v>21</v>
      </c>
      <c r="E9927" t="s">
        <v>16</v>
      </c>
      <c r="F9927">
        <v>28203</v>
      </c>
      <c r="G9927">
        <v>35.203416199999999</v>
      </c>
      <c r="H9927">
        <v>-80.838557399999999</v>
      </c>
      <c r="I9927">
        <v>1.5</v>
      </c>
      <c r="J9927">
        <v>6</v>
      </c>
      <c r="K9927">
        <v>1</v>
      </c>
      <c r="L9927" t="s">
        <v>33185</v>
      </c>
    </row>
    <row r="9928" spans="1:12" x14ac:dyDescent="0.2">
      <c r="A9928" t="s">
        <v>33186</v>
      </c>
      <c r="B9928" t="s">
        <v>33187</v>
      </c>
      <c r="C9928" t="s">
        <v>33188</v>
      </c>
      <c r="D9928" t="s">
        <v>15</v>
      </c>
      <c r="E9928" t="s">
        <v>16</v>
      </c>
      <c r="F9928">
        <v>28031</v>
      </c>
      <c r="G9928">
        <v>35.487575399999997</v>
      </c>
      <c r="H9928">
        <v>-80.888148000000001</v>
      </c>
      <c r="I9928">
        <v>3.5</v>
      </c>
      <c r="J9928">
        <v>529</v>
      </c>
      <c r="K9928">
        <v>1</v>
      </c>
      <c r="L9928" t="s">
        <v>33189</v>
      </c>
    </row>
    <row r="9929" spans="1:12" x14ac:dyDescent="0.2">
      <c r="A9929" t="s">
        <v>33190</v>
      </c>
      <c r="B9929" t="s">
        <v>33191</v>
      </c>
      <c r="C9929" t="s">
        <v>33192</v>
      </c>
      <c r="D9929" t="s">
        <v>21</v>
      </c>
      <c r="E9929" t="s">
        <v>16</v>
      </c>
      <c r="F9929">
        <v>28217</v>
      </c>
      <c r="G9929">
        <v>35.192985700000001</v>
      </c>
      <c r="H9929">
        <v>-80.894242000000006</v>
      </c>
      <c r="I9929">
        <v>2.5</v>
      </c>
      <c r="J9929">
        <v>3</v>
      </c>
      <c r="K9929">
        <v>1</v>
      </c>
      <c r="L9929" t="s">
        <v>9672</v>
      </c>
    </row>
    <row r="9930" spans="1:12" x14ac:dyDescent="0.2">
      <c r="A9930" t="s">
        <v>33193</v>
      </c>
      <c r="B9930" t="s">
        <v>33194</v>
      </c>
      <c r="C9930" t="s">
        <v>33195</v>
      </c>
      <c r="D9930" t="s">
        <v>39</v>
      </c>
      <c r="E9930" t="s">
        <v>16</v>
      </c>
      <c r="F9930">
        <v>28027</v>
      </c>
      <c r="G9930">
        <v>35.3700689</v>
      </c>
      <c r="H9930">
        <v>-80.723929799999993</v>
      </c>
      <c r="I9930">
        <v>3.5</v>
      </c>
      <c r="J9930">
        <v>5</v>
      </c>
      <c r="K9930">
        <v>0</v>
      </c>
      <c r="L9930" t="s">
        <v>33196</v>
      </c>
    </row>
    <row r="9931" spans="1:12" x14ac:dyDescent="0.2">
      <c r="A9931" t="s">
        <v>33197</v>
      </c>
      <c r="B9931" t="s">
        <v>33198</v>
      </c>
      <c r="C9931" t="s">
        <v>11033</v>
      </c>
      <c r="D9931" t="s">
        <v>15</v>
      </c>
      <c r="E9931" t="s">
        <v>16</v>
      </c>
      <c r="F9931">
        <v>28031</v>
      </c>
      <c r="G9931">
        <v>35.4806876544</v>
      </c>
      <c r="H9931">
        <v>-80.883578026799995</v>
      </c>
      <c r="I9931">
        <v>4.5</v>
      </c>
      <c r="J9931">
        <v>3</v>
      </c>
      <c r="K9931">
        <v>1</v>
      </c>
      <c r="L9931" t="s">
        <v>33199</v>
      </c>
    </row>
    <row r="9932" spans="1:12" x14ac:dyDescent="0.2">
      <c r="A9932" t="s">
        <v>33200</v>
      </c>
      <c r="B9932" t="s">
        <v>33201</v>
      </c>
      <c r="C9932" t="s">
        <v>33202</v>
      </c>
      <c r="D9932" t="s">
        <v>697</v>
      </c>
      <c r="E9932" t="s">
        <v>16</v>
      </c>
      <c r="F9932">
        <v>28037</v>
      </c>
      <c r="G9932">
        <v>35.476432000000003</v>
      </c>
      <c r="H9932">
        <v>-80.993982000000003</v>
      </c>
      <c r="I9932">
        <v>4.5</v>
      </c>
      <c r="J9932">
        <v>68</v>
      </c>
      <c r="K9932">
        <v>1</v>
      </c>
      <c r="L9932" t="s">
        <v>33203</v>
      </c>
    </row>
    <row r="9933" spans="1:12" x14ac:dyDescent="0.2">
      <c r="A9933" t="s">
        <v>33204</v>
      </c>
      <c r="B9933" t="s">
        <v>33205</v>
      </c>
      <c r="C9933" t="s">
        <v>33206</v>
      </c>
      <c r="D9933" t="s">
        <v>15</v>
      </c>
      <c r="E9933" t="s">
        <v>16</v>
      </c>
      <c r="F9933">
        <v>28031</v>
      </c>
      <c r="G9933">
        <v>35.466298000000002</v>
      </c>
      <c r="H9933">
        <v>-80.872393000000002</v>
      </c>
      <c r="I9933">
        <v>3.5</v>
      </c>
      <c r="J9933">
        <v>3</v>
      </c>
      <c r="K9933">
        <v>0</v>
      </c>
      <c r="L9933" t="s">
        <v>33207</v>
      </c>
    </row>
    <row r="9934" spans="1:12" x14ac:dyDescent="0.2">
      <c r="A9934" t="s">
        <v>33208</v>
      </c>
      <c r="B9934" t="s">
        <v>33209</v>
      </c>
      <c r="C9934" t="s">
        <v>33210</v>
      </c>
      <c r="D9934" t="s">
        <v>21</v>
      </c>
      <c r="E9934" t="s">
        <v>16</v>
      </c>
      <c r="F9934">
        <v>28277</v>
      </c>
      <c r="G9934">
        <v>35.095275299999997</v>
      </c>
      <c r="H9934">
        <v>-80.779138099999997</v>
      </c>
      <c r="I9934">
        <v>5</v>
      </c>
      <c r="J9934">
        <v>8</v>
      </c>
      <c r="K9934">
        <v>1</v>
      </c>
      <c r="L9934" t="s">
        <v>33211</v>
      </c>
    </row>
    <row r="9935" spans="1:12" x14ac:dyDescent="0.2">
      <c r="A9935" t="s">
        <v>33212</v>
      </c>
      <c r="B9935" t="s">
        <v>13627</v>
      </c>
      <c r="C9935" t="s">
        <v>33213</v>
      </c>
      <c r="D9935" t="s">
        <v>39</v>
      </c>
      <c r="E9935" t="s">
        <v>16</v>
      </c>
      <c r="F9935">
        <v>28027</v>
      </c>
      <c r="G9935">
        <v>35.416303800000001</v>
      </c>
      <c r="H9935">
        <v>-80.669609800000003</v>
      </c>
      <c r="I9935">
        <v>2.5</v>
      </c>
      <c r="J9935">
        <v>17</v>
      </c>
      <c r="K9935">
        <v>1</v>
      </c>
      <c r="L9935" t="s">
        <v>13629</v>
      </c>
    </row>
    <row r="9936" spans="1:12" x14ac:dyDescent="0.2">
      <c r="A9936" t="s">
        <v>33214</v>
      </c>
      <c r="B9936" t="s">
        <v>33215</v>
      </c>
      <c r="C9936" t="s">
        <v>33216</v>
      </c>
      <c r="D9936" t="s">
        <v>21</v>
      </c>
      <c r="E9936" t="s">
        <v>16</v>
      </c>
      <c r="F9936">
        <v>28227</v>
      </c>
      <c r="G9936">
        <v>35.213097300000001</v>
      </c>
      <c r="H9936">
        <v>-80.690424800000002</v>
      </c>
      <c r="I9936">
        <v>3</v>
      </c>
      <c r="J9936">
        <v>9</v>
      </c>
      <c r="K9936">
        <v>1</v>
      </c>
      <c r="L9936" t="s">
        <v>14607</v>
      </c>
    </row>
    <row r="9937" spans="1:12" x14ac:dyDescent="0.2">
      <c r="A9937" t="s">
        <v>33217</v>
      </c>
      <c r="B9937" t="s">
        <v>33218</v>
      </c>
      <c r="C9937" t="s">
        <v>33219</v>
      </c>
      <c r="D9937" t="s">
        <v>30</v>
      </c>
      <c r="E9937" t="s">
        <v>16</v>
      </c>
      <c r="F9937">
        <v>28052</v>
      </c>
      <c r="G9937">
        <v>35.266222646300001</v>
      </c>
      <c r="H9937">
        <v>-81.182751855500001</v>
      </c>
      <c r="I9937">
        <v>2.5</v>
      </c>
      <c r="J9937">
        <v>3</v>
      </c>
      <c r="K9937">
        <v>1</v>
      </c>
      <c r="L9937" t="s">
        <v>7887</v>
      </c>
    </row>
    <row r="9938" spans="1:12" x14ac:dyDescent="0.2">
      <c r="A9938" t="s">
        <v>33220</v>
      </c>
      <c r="B9938" t="s">
        <v>33221</v>
      </c>
      <c r="C9938" t="s">
        <v>33222</v>
      </c>
      <c r="D9938" t="s">
        <v>588</v>
      </c>
      <c r="E9938" t="s">
        <v>16</v>
      </c>
      <c r="F9938">
        <v>28110</v>
      </c>
      <c r="G9938">
        <v>35.222858428999999</v>
      </c>
      <c r="H9938">
        <v>-80.837959289599993</v>
      </c>
      <c r="I9938">
        <v>4.5</v>
      </c>
      <c r="J9938">
        <v>9</v>
      </c>
      <c r="K9938">
        <v>1</v>
      </c>
      <c r="L9938" t="s">
        <v>33223</v>
      </c>
    </row>
    <row r="9939" spans="1:12" x14ac:dyDescent="0.2">
      <c r="A9939" t="s">
        <v>33224</v>
      </c>
      <c r="B9939" t="s">
        <v>33225</v>
      </c>
      <c r="C9939" t="s">
        <v>33226</v>
      </c>
      <c r="D9939" t="s">
        <v>21</v>
      </c>
      <c r="E9939" t="s">
        <v>16</v>
      </c>
      <c r="F9939">
        <v>28205</v>
      </c>
      <c r="G9939">
        <v>35.199022499999998</v>
      </c>
      <c r="H9939">
        <v>-80.774502400000003</v>
      </c>
      <c r="I9939">
        <v>5</v>
      </c>
      <c r="J9939">
        <v>3</v>
      </c>
      <c r="K9939">
        <v>1</v>
      </c>
      <c r="L9939" t="s">
        <v>33227</v>
      </c>
    </row>
    <row r="9940" spans="1:12" x14ac:dyDescent="0.2">
      <c r="A9940" t="s">
        <v>33228</v>
      </c>
      <c r="B9940" t="s">
        <v>33229</v>
      </c>
      <c r="C9940" t="s">
        <v>33230</v>
      </c>
      <c r="D9940" t="s">
        <v>21</v>
      </c>
      <c r="E9940" t="s">
        <v>16</v>
      </c>
      <c r="F9940">
        <v>28217</v>
      </c>
      <c r="G9940">
        <v>35.135067873700002</v>
      </c>
      <c r="H9940">
        <v>-80.9029005883</v>
      </c>
      <c r="I9940">
        <v>3</v>
      </c>
      <c r="J9940">
        <v>14</v>
      </c>
      <c r="K9940">
        <v>1</v>
      </c>
      <c r="L9940" t="s">
        <v>320</v>
      </c>
    </row>
    <row r="9941" spans="1:12" x14ac:dyDescent="0.2">
      <c r="A9941" t="s">
        <v>33231</v>
      </c>
      <c r="B9941" t="s">
        <v>33232</v>
      </c>
      <c r="D9941" t="s">
        <v>21</v>
      </c>
      <c r="E9941" t="s">
        <v>16</v>
      </c>
      <c r="F9941">
        <v>28216</v>
      </c>
      <c r="G9941">
        <v>35.320222299999998</v>
      </c>
      <c r="H9941">
        <v>-80.887586099999993</v>
      </c>
      <c r="I9941">
        <v>4</v>
      </c>
      <c r="J9941">
        <v>10</v>
      </c>
      <c r="K9941">
        <v>1</v>
      </c>
      <c r="L9941" t="s">
        <v>12932</v>
      </c>
    </row>
    <row r="9942" spans="1:12" x14ac:dyDescent="0.2">
      <c r="A9942" t="s">
        <v>33233</v>
      </c>
      <c r="B9942" t="s">
        <v>33234</v>
      </c>
      <c r="C9942" t="s">
        <v>33235</v>
      </c>
      <c r="D9942" t="s">
        <v>643</v>
      </c>
      <c r="E9942" t="s">
        <v>16</v>
      </c>
      <c r="F9942">
        <v>28079</v>
      </c>
      <c r="G9942">
        <v>35.076836499999999</v>
      </c>
      <c r="H9942">
        <v>-80.649764700000006</v>
      </c>
      <c r="I9942">
        <v>2.5</v>
      </c>
      <c r="J9942">
        <v>13</v>
      </c>
      <c r="K9942">
        <v>1</v>
      </c>
      <c r="L9942" t="s">
        <v>33236</v>
      </c>
    </row>
    <row r="9943" spans="1:12" x14ac:dyDescent="0.2">
      <c r="A9943" t="s">
        <v>33237</v>
      </c>
      <c r="B9943" t="s">
        <v>33238</v>
      </c>
      <c r="C9943" t="s">
        <v>391</v>
      </c>
      <c r="D9943" t="s">
        <v>21</v>
      </c>
      <c r="E9943" t="s">
        <v>16</v>
      </c>
      <c r="F9943">
        <v>28211</v>
      </c>
      <c r="G9943">
        <v>35.152157023800001</v>
      </c>
      <c r="H9943">
        <v>-80.8302691114</v>
      </c>
      <c r="I9943">
        <v>3.5</v>
      </c>
      <c r="J9943">
        <v>404</v>
      </c>
      <c r="K9943">
        <v>1</v>
      </c>
      <c r="L9943" t="s">
        <v>33239</v>
      </c>
    </row>
    <row r="9944" spans="1:12" x14ac:dyDescent="0.2">
      <c r="A9944" t="s">
        <v>33240</v>
      </c>
      <c r="B9944" t="s">
        <v>33241</v>
      </c>
      <c r="C9944" t="s">
        <v>33242</v>
      </c>
      <c r="D9944" t="s">
        <v>21</v>
      </c>
      <c r="E9944" t="s">
        <v>16</v>
      </c>
      <c r="F9944">
        <v>28205</v>
      </c>
      <c r="G9944">
        <v>35.236437000000002</v>
      </c>
      <c r="H9944">
        <v>-80.801916000000006</v>
      </c>
      <c r="I9944">
        <v>4.5</v>
      </c>
      <c r="J9944">
        <v>54</v>
      </c>
      <c r="K9944">
        <v>1</v>
      </c>
      <c r="L9944" t="s">
        <v>33243</v>
      </c>
    </row>
    <row r="9945" spans="1:12" x14ac:dyDescent="0.2">
      <c r="A9945" t="s">
        <v>33244</v>
      </c>
      <c r="B9945" t="s">
        <v>229</v>
      </c>
      <c r="C9945" t="s">
        <v>33245</v>
      </c>
      <c r="D9945" t="s">
        <v>21</v>
      </c>
      <c r="E9945" t="s">
        <v>16</v>
      </c>
      <c r="F9945">
        <v>28211</v>
      </c>
      <c r="G9945">
        <v>35.171264999999998</v>
      </c>
      <c r="H9945">
        <v>-80.807472000000004</v>
      </c>
      <c r="I9945">
        <v>3</v>
      </c>
      <c r="J9945">
        <v>64</v>
      </c>
      <c r="K9945">
        <v>1</v>
      </c>
      <c r="L9945" t="s">
        <v>33246</v>
      </c>
    </row>
    <row r="9946" spans="1:12" x14ac:dyDescent="0.2">
      <c r="A9946" t="s">
        <v>33247</v>
      </c>
      <c r="B9946" t="s">
        <v>33248</v>
      </c>
      <c r="C9946" t="s">
        <v>33249</v>
      </c>
      <c r="D9946" t="s">
        <v>15</v>
      </c>
      <c r="E9946" t="s">
        <v>16</v>
      </c>
      <c r="F9946">
        <v>28031</v>
      </c>
      <c r="G9946">
        <v>35.4659987</v>
      </c>
      <c r="H9946">
        <v>-80.872240899999994</v>
      </c>
      <c r="I9946">
        <v>3.5</v>
      </c>
      <c r="J9946">
        <v>11</v>
      </c>
      <c r="K9946">
        <v>1</v>
      </c>
      <c r="L9946" t="s">
        <v>9274</v>
      </c>
    </row>
    <row r="9947" spans="1:12" x14ac:dyDescent="0.2">
      <c r="A9947" t="s">
        <v>33250</v>
      </c>
      <c r="B9947" t="s">
        <v>33251</v>
      </c>
      <c r="C9947" t="s">
        <v>33252</v>
      </c>
      <c r="D9947" t="s">
        <v>21</v>
      </c>
      <c r="E9947" t="s">
        <v>16</v>
      </c>
      <c r="F9947">
        <v>28212</v>
      </c>
      <c r="G9947">
        <v>35.176859499999999</v>
      </c>
      <c r="H9947">
        <v>-80.748570999999998</v>
      </c>
      <c r="I9947">
        <v>4.5</v>
      </c>
      <c r="J9947">
        <v>25</v>
      </c>
      <c r="K9947">
        <v>1</v>
      </c>
      <c r="L9947" t="s">
        <v>33253</v>
      </c>
    </row>
    <row r="9948" spans="1:12" x14ac:dyDescent="0.2">
      <c r="A9948" t="s">
        <v>33254</v>
      </c>
      <c r="B9948" t="s">
        <v>121</v>
      </c>
      <c r="C9948" t="s">
        <v>33255</v>
      </c>
      <c r="D9948" t="s">
        <v>21</v>
      </c>
      <c r="E9948" t="s">
        <v>16</v>
      </c>
      <c r="F9948">
        <v>28212</v>
      </c>
      <c r="G9948">
        <v>35.202396299999997</v>
      </c>
      <c r="H9948">
        <v>-80.7343671</v>
      </c>
      <c r="I9948">
        <v>2</v>
      </c>
      <c r="J9948">
        <v>6</v>
      </c>
      <c r="K9948">
        <v>1</v>
      </c>
      <c r="L9948" t="s">
        <v>33256</v>
      </c>
    </row>
    <row r="9949" spans="1:12" x14ac:dyDescent="0.2">
      <c r="A9949" t="s">
        <v>33257</v>
      </c>
      <c r="B9949" t="s">
        <v>5107</v>
      </c>
      <c r="C9949" t="s">
        <v>391</v>
      </c>
      <c r="D9949" t="s">
        <v>21</v>
      </c>
      <c r="E9949" t="s">
        <v>16</v>
      </c>
      <c r="F9949">
        <v>28211</v>
      </c>
      <c r="G9949">
        <v>35.152928299999999</v>
      </c>
      <c r="H9949">
        <v>-80.832916999999995</v>
      </c>
      <c r="I9949">
        <v>2</v>
      </c>
      <c r="J9949">
        <v>20</v>
      </c>
      <c r="K9949">
        <v>1</v>
      </c>
      <c r="L9949" t="s">
        <v>33258</v>
      </c>
    </row>
    <row r="9950" spans="1:12" x14ac:dyDescent="0.2">
      <c r="A9950" t="s">
        <v>33259</v>
      </c>
      <c r="B9950" t="s">
        <v>1265</v>
      </c>
      <c r="C9950" t="s">
        <v>33260</v>
      </c>
      <c r="D9950" t="s">
        <v>21</v>
      </c>
      <c r="E9950" t="s">
        <v>16</v>
      </c>
      <c r="F9950">
        <v>28277</v>
      </c>
      <c r="G9950">
        <v>35.030508500000003</v>
      </c>
      <c r="H9950">
        <v>-80.8521049</v>
      </c>
      <c r="I9950">
        <v>3</v>
      </c>
      <c r="J9950">
        <v>4</v>
      </c>
      <c r="K9950">
        <v>1</v>
      </c>
      <c r="L9950" t="s">
        <v>33261</v>
      </c>
    </row>
    <row r="9951" spans="1:12" x14ac:dyDescent="0.2">
      <c r="A9951" t="s">
        <v>33262</v>
      </c>
      <c r="B9951" t="s">
        <v>33263</v>
      </c>
      <c r="C9951" t="s">
        <v>33264</v>
      </c>
      <c r="D9951" t="s">
        <v>21</v>
      </c>
      <c r="E9951" t="s">
        <v>16</v>
      </c>
      <c r="F9951">
        <v>28205</v>
      </c>
      <c r="G9951">
        <v>35.220275399999998</v>
      </c>
      <c r="H9951">
        <v>-80.813322799999995</v>
      </c>
      <c r="I9951">
        <v>4</v>
      </c>
      <c r="J9951">
        <v>12</v>
      </c>
      <c r="K9951">
        <v>1</v>
      </c>
      <c r="L9951" t="s">
        <v>33265</v>
      </c>
    </row>
    <row r="9952" spans="1:12" x14ac:dyDescent="0.2">
      <c r="A9952" t="s">
        <v>33266</v>
      </c>
      <c r="B9952" t="s">
        <v>121</v>
      </c>
      <c r="C9952" t="s">
        <v>33267</v>
      </c>
      <c r="D9952" t="s">
        <v>21</v>
      </c>
      <c r="E9952" t="s">
        <v>16</v>
      </c>
      <c r="F9952">
        <v>28278</v>
      </c>
      <c r="G9952">
        <v>35.163788025800002</v>
      </c>
      <c r="H9952">
        <v>-80.9722954028</v>
      </c>
      <c r="I9952">
        <v>2</v>
      </c>
      <c r="J9952">
        <v>29</v>
      </c>
      <c r="K9952">
        <v>1</v>
      </c>
      <c r="L9952" t="s">
        <v>1095</v>
      </c>
    </row>
    <row r="9953" spans="1:12" x14ac:dyDescent="0.2">
      <c r="A9953" t="s">
        <v>33268</v>
      </c>
      <c r="B9953" t="s">
        <v>33269</v>
      </c>
      <c r="C9953" t="s">
        <v>6467</v>
      </c>
      <c r="D9953" t="s">
        <v>21</v>
      </c>
      <c r="E9953" t="s">
        <v>16</v>
      </c>
      <c r="F9953">
        <v>28273</v>
      </c>
      <c r="G9953">
        <v>35.104907400000002</v>
      </c>
      <c r="H9953">
        <v>-80.987884399999999</v>
      </c>
      <c r="I9953">
        <v>5</v>
      </c>
      <c r="J9953">
        <v>4</v>
      </c>
      <c r="K9953">
        <v>1</v>
      </c>
      <c r="L9953" t="s">
        <v>33270</v>
      </c>
    </row>
    <row r="9954" spans="1:12" x14ac:dyDescent="0.2">
      <c r="A9954" t="s">
        <v>33271</v>
      </c>
      <c r="B9954" t="s">
        <v>33272</v>
      </c>
      <c r="C9954" t="s">
        <v>33273</v>
      </c>
      <c r="D9954" t="s">
        <v>135</v>
      </c>
      <c r="E9954" t="s">
        <v>16</v>
      </c>
      <c r="F9954">
        <v>28104</v>
      </c>
      <c r="G9954">
        <v>35.0820559</v>
      </c>
      <c r="H9954">
        <v>-80.677634600000005</v>
      </c>
      <c r="I9954">
        <v>5</v>
      </c>
      <c r="J9954">
        <v>3</v>
      </c>
      <c r="K9954">
        <v>1</v>
      </c>
      <c r="L9954" t="s">
        <v>457</v>
      </c>
    </row>
    <row r="9955" spans="1:12" x14ac:dyDescent="0.2">
      <c r="A9955" t="s">
        <v>33274</v>
      </c>
      <c r="B9955" t="s">
        <v>33275</v>
      </c>
      <c r="C9955" t="s">
        <v>33276</v>
      </c>
      <c r="D9955" t="s">
        <v>21</v>
      </c>
      <c r="E9955" t="s">
        <v>16</v>
      </c>
      <c r="F9955">
        <v>28270</v>
      </c>
      <c r="G9955">
        <v>35.140329999999999</v>
      </c>
      <c r="H9955">
        <v>-80.737374099999997</v>
      </c>
      <c r="I9955">
        <v>3.5</v>
      </c>
      <c r="J9955">
        <v>10</v>
      </c>
      <c r="K9955">
        <v>1</v>
      </c>
      <c r="L9955" t="s">
        <v>7790</v>
      </c>
    </row>
    <row r="9956" spans="1:12" x14ac:dyDescent="0.2">
      <c r="A9956" t="s">
        <v>33277</v>
      </c>
      <c r="B9956" t="s">
        <v>33278</v>
      </c>
      <c r="C9956" t="s">
        <v>33279</v>
      </c>
      <c r="D9956" t="s">
        <v>21</v>
      </c>
      <c r="E9956" t="s">
        <v>16</v>
      </c>
      <c r="F9956">
        <v>28262</v>
      </c>
      <c r="G9956">
        <v>35.384510374500003</v>
      </c>
      <c r="H9956">
        <v>-80.783125162100006</v>
      </c>
      <c r="I9956">
        <v>3</v>
      </c>
      <c r="J9956">
        <v>4</v>
      </c>
      <c r="K9956">
        <v>0</v>
      </c>
      <c r="L9956" t="s">
        <v>30390</v>
      </c>
    </row>
    <row r="9957" spans="1:12" x14ac:dyDescent="0.2">
      <c r="A9957" t="s">
        <v>33280</v>
      </c>
      <c r="B9957" t="s">
        <v>33281</v>
      </c>
      <c r="C9957" t="s">
        <v>33282</v>
      </c>
      <c r="D9957" t="s">
        <v>21</v>
      </c>
      <c r="E9957" t="s">
        <v>16</v>
      </c>
      <c r="F9957">
        <v>28205</v>
      </c>
      <c r="G9957">
        <v>35.217655299999997</v>
      </c>
      <c r="H9957">
        <v>-80.780191000000002</v>
      </c>
      <c r="I9957">
        <v>3.5</v>
      </c>
      <c r="J9957">
        <v>5</v>
      </c>
      <c r="K9957">
        <v>1</v>
      </c>
      <c r="L9957" t="s">
        <v>33283</v>
      </c>
    </row>
    <row r="9958" spans="1:12" x14ac:dyDescent="0.2">
      <c r="A9958" t="s">
        <v>33284</v>
      </c>
      <c r="B9958" t="s">
        <v>33285</v>
      </c>
      <c r="C9958" t="s">
        <v>21845</v>
      </c>
      <c r="D9958" t="s">
        <v>21</v>
      </c>
      <c r="E9958" t="s">
        <v>16</v>
      </c>
      <c r="F9958">
        <v>28202</v>
      </c>
      <c r="G9958">
        <v>35.228446699999999</v>
      </c>
      <c r="H9958">
        <v>-80.842393999999999</v>
      </c>
      <c r="I9958">
        <v>2.5</v>
      </c>
      <c r="J9958">
        <v>7</v>
      </c>
      <c r="K9958">
        <v>0</v>
      </c>
      <c r="L9958" t="s">
        <v>24759</v>
      </c>
    </row>
    <row r="9959" spans="1:12" x14ac:dyDescent="0.2">
      <c r="A9959" t="s">
        <v>33286</v>
      </c>
      <c r="B9959" t="s">
        <v>33287</v>
      </c>
      <c r="C9959" t="s">
        <v>33288</v>
      </c>
      <c r="D9959" t="s">
        <v>26</v>
      </c>
      <c r="E9959" t="s">
        <v>16</v>
      </c>
      <c r="F9959">
        <v>28078</v>
      </c>
      <c r="G9959">
        <v>35.405509799999997</v>
      </c>
      <c r="H9959">
        <v>-80.8634646</v>
      </c>
      <c r="I9959">
        <v>4</v>
      </c>
      <c r="J9959">
        <v>5</v>
      </c>
      <c r="K9959">
        <v>1</v>
      </c>
      <c r="L9959" t="s">
        <v>33289</v>
      </c>
    </row>
    <row r="9960" spans="1:12" x14ac:dyDescent="0.2">
      <c r="A9960" t="s">
        <v>33290</v>
      </c>
      <c r="B9960" t="s">
        <v>33291</v>
      </c>
      <c r="C9960" t="s">
        <v>33292</v>
      </c>
      <c r="D9960" t="s">
        <v>21</v>
      </c>
      <c r="E9960" t="s">
        <v>16</v>
      </c>
      <c r="F9960">
        <v>28270</v>
      </c>
      <c r="G9960">
        <v>35.084806</v>
      </c>
      <c r="H9960">
        <v>-80.767663400000004</v>
      </c>
      <c r="I9960">
        <v>4.5</v>
      </c>
      <c r="J9960">
        <v>7</v>
      </c>
      <c r="K9960">
        <v>1</v>
      </c>
      <c r="L9960" t="s">
        <v>6541</v>
      </c>
    </row>
    <row r="9961" spans="1:12" x14ac:dyDescent="0.2">
      <c r="A9961" t="s">
        <v>33293</v>
      </c>
      <c r="B9961" t="s">
        <v>2196</v>
      </c>
      <c r="C9961" t="s">
        <v>33294</v>
      </c>
      <c r="D9961" t="s">
        <v>21</v>
      </c>
      <c r="E9961" t="s">
        <v>16</v>
      </c>
      <c r="F9961">
        <v>28202</v>
      </c>
      <c r="G9961">
        <v>35.031415299999999</v>
      </c>
      <c r="H9961">
        <v>-80.850828699999994</v>
      </c>
      <c r="I9961">
        <v>3.5</v>
      </c>
      <c r="J9961">
        <v>3</v>
      </c>
      <c r="K9961">
        <v>0</v>
      </c>
      <c r="L9961" t="s">
        <v>3224</v>
      </c>
    </row>
    <row r="9962" spans="1:12" x14ac:dyDescent="0.2">
      <c r="A9962" t="s">
        <v>33295</v>
      </c>
      <c r="B9962" t="s">
        <v>22354</v>
      </c>
      <c r="C9962" t="s">
        <v>15226</v>
      </c>
      <c r="D9962" t="s">
        <v>15</v>
      </c>
      <c r="E9962" t="s">
        <v>16</v>
      </c>
      <c r="F9962">
        <v>28031</v>
      </c>
      <c r="G9962">
        <v>35.4582731</v>
      </c>
      <c r="H9962">
        <v>-80.867891799999995</v>
      </c>
      <c r="I9962">
        <v>3.5</v>
      </c>
      <c r="J9962">
        <v>5</v>
      </c>
      <c r="K9962">
        <v>0</v>
      </c>
      <c r="L9962" t="s">
        <v>448</v>
      </c>
    </row>
    <row r="9963" spans="1:12" x14ac:dyDescent="0.2">
      <c r="A9963" t="s">
        <v>33296</v>
      </c>
      <c r="B9963" t="s">
        <v>33297</v>
      </c>
      <c r="C9963" t="s">
        <v>33298</v>
      </c>
      <c r="D9963" t="s">
        <v>21</v>
      </c>
      <c r="E9963" t="s">
        <v>16</v>
      </c>
      <c r="F9963">
        <v>28202</v>
      </c>
      <c r="G9963">
        <v>35.225810799999998</v>
      </c>
      <c r="H9963">
        <v>-80.846811099999996</v>
      </c>
      <c r="I9963">
        <v>5</v>
      </c>
      <c r="J9963">
        <v>4</v>
      </c>
      <c r="K9963">
        <v>1</v>
      </c>
      <c r="L9963" t="s">
        <v>33299</v>
      </c>
    </row>
    <row r="9964" spans="1:12" x14ac:dyDescent="0.2">
      <c r="A9964" t="s">
        <v>33300</v>
      </c>
      <c r="B9964" t="s">
        <v>33301</v>
      </c>
      <c r="C9964" t="s">
        <v>33302</v>
      </c>
      <c r="D9964" t="s">
        <v>135</v>
      </c>
      <c r="E9964" t="s">
        <v>16</v>
      </c>
      <c r="F9964">
        <v>28105</v>
      </c>
      <c r="G9964">
        <v>35.124741</v>
      </c>
      <c r="H9964">
        <v>-80.693712000000005</v>
      </c>
      <c r="I9964">
        <v>2.5</v>
      </c>
      <c r="J9964">
        <v>12</v>
      </c>
      <c r="K9964">
        <v>0</v>
      </c>
      <c r="L9964" t="s">
        <v>33303</v>
      </c>
    </row>
    <row r="9965" spans="1:12" x14ac:dyDescent="0.2">
      <c r="A9965" t="s">
        <v>33304</v>
      </c>
      <c r="B9965" t="s">
        <v>33305</v>
      </c>
      <c r="C9965" t="s">
        <v>33306</v>
      </c>
      <c r="D9965" t="s">
        <v>135</v>
      </c>
      <c r="E9965" t="s">
        <v>16</v>
      </c>
      <c r="F9965">
        <v>28104</v>
      </c>
      <c r="G9965">
        <v>35.142344700000002</v>
      </c>
      <c r="H9965">
        <v>-80.625037000000006</v>
      </c>
      <c r="I9965">
        <v>2.5</v>
      </c>
      <c r="J9965">
        <v>3</v>
      </c>
      <c r="K9965">
        <v>0</v>
      </c>
      <c r="L9965" t="s">
        <v>4953</v>
      </c>
    </row>
    <row r="9966" spans="1:12" x14ac:dyDescent="0.2">
      <c r="A9966" t="s">
        <v>33307</v>
      </c>
      <c r="B9966" t="s">
        <v>33308</v>
      </c>
      <c r="C9966" t="s">
        <v>33309</v>
      </c>
      <c r="D9966" t="s">
        <v>21</v>
      </c>
      <c r="E9966" t="s">
        <v>16</v>
      </c>
      <c r="F9966">
        <v>28217</v>
      </c>
      <c r="G9966">
        <v>35.1608819</v>
      </c>
      <c r="H9966">
        <v>-80.887732600000007</v>
      </c>
      <c r="I9966">
        <v>4.5</v>
      </c>
      <c r="J9966">
        <v>7</v>
      </c>
      <c r="K9966">
        <v>1</v>
      </c>
      <c r="L9966" t="s">
        <v>14864</v>
      </c>
    </row>
    <row r="9967" spans="1:12" x14ac:dyDescent="0.2">
      <c r="A9967" t="s">
        <v>33310</v>
      </c>
      <c r="B9967" t="s">
        <v>33311</v>
      </c>
      <c r="C9967" t="s">
        <v>33312</v>
      </c>
      <c r="D9967" t="s">
        <v>21</v>
      </c>
      <c r="E9967" t="s">
        <v>16</v>
      </c>
      <c r="F9967">
        <v>28269</v>
      </c>
      <c r="G9967">
        <v>35.331491999999997</v>
      </c>
      <c r="H9967">
        <v>-80.814907000000005</v>
      </c>
      <c r="I9967">
        <v>3.5</v>
      </c>
      <c r="J9967">
        <v>3</v>
      </c>
      <c r="K9967">
        <v>0</v>
      </c>
      <c r="L9967" t="s">
        <v>2743</v>
      </c>
    </row>
    <row r="9968" spans="1:12" x14ac:dyDescent="0.2">
      <c r="A9968" t="s">
        <v>33313</v>
      </c>
      <c r="B9968" t="s">
        <v>33314</v>
      </c>
      <c r="C9968" t="s">
        <v>33315</v>
      </c>
      <c r="D9968" t="s">
        <v>26</v>
      </c>
      <c r="E9968" t="s">
        <v>16</v>
      </c>
      <c r="F9968">
        <v>28078</v>
      </c>
      <c r="G9968">
        <v>35.404525599999999</v>
      </c>
      <c r="H9968">
        <v>-80.864579300000003</v>
      </c>
      <c r="I9968">
        <v>5</v>
      </c>
      <c r="J9968">
        <v>3</v>
      </c>
      <c r="K9968">
        <v>1</v>
      </c>
      <c r="L9968" t="s">
        <v>33316</v>
      </c>
    </row>
    <row r="9969" spans="1:12" x14ac:dyDescent="0.2">
      <c r="A9969" t="s">
        <v>33317</v>
      </c>
      <c r="B9969" t="s">
        <v>33318</v>
      </c>
      <c r="C9969" t="s">
        <v>33319</v>
      </c>
      <c r="D9969" t="s">
        <v>21</v>
      </c>
      <c r="E9969" t="s">
        <v>16</v>
      </c>
      <c r="F9969">
        <v>28204</v>
      </c>
      <c r="G9969">
        <v>35.213620300000002</v>
      </c>
      <c r="H9969">
        <v>-80.819915100000003</v>
      </c>
      <c r="I9969">
        <v>4</v>
      </c>
      <c r="J9969">
        <v>12</v>
      </c>
      <c r="K9969">
        <v>1</v>
      </c>
      <c r="L9969" t="s">
        <v>1913</v>
      </c>
    </row>
    <row r="9970" spans="1:12" x14ac:dyDescent="0.2">
      <c r="A9970" t="s">
        <v>33320</v>
      </c>
      <c r="B9970" t="s">
        <v>101</v>
      </c>
      <c r="C9970" t="s">
        <v>33321</v>
      </c>
      <c r="D9970" t="s">
        <v>21</v>
      </c>
      <c r="E9970" t="s">
        <v>16</v>
      </c>
      <c r="F9970">
        <v>28205</v>
      </c>
      <c r="G9970">
        <v>35.242422400000002</v>
      </c>
      <c r="H9970">
        <v>-80.795773199999999</v>
      </c>
      <c r="I9970">
        <v>1</v>
      </c>
      <c r="J9970">
        <v>4</v>
      </c>
      <c r="K9970">
        <v>1</v>
      </c>
      <c r="L9970" t="s">
        <v>33322</v>
      </c>
    </row>
    <row r="9971" spans="1:12" x14ac:dyDescent="0.2">
      <c r="A9971" t="s">
        <v>33323</v>
      </c>
      <c r="B9971" t="s">
        <v>33324</v>
      </c>
      <c r="C9971" t="s">
        <v>33325</v>
      </c>
      <c r="D9971" t="s">
        <v>21</v>
      </c>
      <c r="E9971" t="s">
        <v>16</v>
      </c>
      <c r="F9971">
        <v>28277</v>
      </c>
      <c r="G9971">
        <v>35.058428800000002</v>
      </c>
      <c r="H9971">
        <v>-80.854027099999996</v>
      </c>
      <c r="I9971">
        <v>2.5</v>
      </c>
      <c r="J9971">
        <v>3</v>
      </c>
      <c r="K9971">
        <v>1</v>
      </c>
      <c r="L9971" t="s">
        <v>18184</v>
      </c>
    </row>
    <row r="9972" spans="1:12" x14ac:dyDescent="0.2">
      <c r="A9972" t="s">
        <v>33326</v>
      </c>
      <c r="B9972" t="s">
        <v>6794</v>
      </c>
      <c r="C9972" t="s">
        <v>33327</v>
      </c>
      <c r="D9972" t="s">
        <v>21</v>
      </c>
      <c r="E9972" t="s">
        <v>16</v>
      </c>
      <c r="F9972">
        <v>28217</v>
      </c>
      <c r="G9972">
        <v>35.179499999999997</v>
      </c>
      <c r="H9972">
        <v>-80.884110000000007</v>
      </c>
      <c r="I9972">
        <v>2</v>
      </c>
      <c r="J9972">
        <v>97</v>
      </c>
      <c r="K9972">
        <v>1</v>
      </c>
      <c r="L9972" t="s">
        <v>33328</v>
      </c>
    </row>
    <row r="9973" spans="1:12" x14ac:dyDescent="0.2">
      <c r="A9973" t="s">
        <v>33329</v>
      </c>
      <c r="B9973" t="s">
        <v>33330</v>
      </c>
      <c r="C9973" t="s">
        <v>33331</v>
      </c>
      <c r="D9973" t="s">
        <v>601</v>
      </c>
      <c r="E9973" t="s">
        <v>16</v>
      </c>
      <c r="F9973">
        <v>28081</v>
      </c>
      <c r="G9973">
        <v>35.488953500000001</v>
      </c>
      <c r="H9973">
        <v>-80.647593799999996</v>
      </c>
      <c r="I9973">
        <v>3</v>
      </c>
      <c r="J9973">
        <v>3</v>
      </c>
      <c r="K9973">
        <v>0</v>
      </c>
      <c r="L9973" t="s">
        <v>7860</v>
      </c>
    </row>
    <row r="9974" spans="1:12" x14ac:dyDescent="0.2">
      <c r="A9974" t="s">
        <v>33332</v>
      </c>
      <c r="B9974" t="s">
        <v>33333</v>
      </c>
      <c r="C9974" t="s">
        <v>21963</v>
      </c>
      <c r="D9974" t="s">
        <v>39</v>
      </c>
      <c r="E9974" t="s">
        <v>16</v>
      </c>
      <c r="F9974">
        <v>28025</v>
      </c>
      <c r="G9974">
        <v>35.396197399999998</v>
      </c>
      <c r="H9974">
        <v>-80.612210000000005</v>
      </c>
      <c r="I9974">
        <v>4.5</v>
      </c>
      <c r="J9974">
        <v>41</v>
      </c>
      <c r="K9974">
        <v>1</v>
      </c>
      <c r="L9974" t="s">
        <v>33334</v>
      </c>
    </row>
    <row r="9975" spans="1:12" x14ac:dyDescent="0.2">
      <c r="A9975" t="s">
        <v>33335</v>
      </c>
      <c r="B9975" t="s">
        <v>33336</v>
      </c>
      <c r="C9975" t="s">
        <v>33337</v>
      </c>
      <c r="D9975" t="s">
        <v>456</v>
      </c>
      <c r="E9975" t="s">
        <v>16</v>
      </c>
      <c r="F9975">
        <v>28012</v>
      </c>
      <c r="G9975">
        <v>35.241714999999999</v>
      </c>
      <c r="H9975">
        <v>-81.037882400000001</v>
      </c>
      <c r="I9975">
        <v>4</v>
      </c>
      <c r="J9975">
        <v>28</v>
      </c>
      <c r="K9975">
        <v>1</v>
      </c>
      <c r="L9975" t="s">
        <v>33338</v>
      </c>
    </row>
    <row r="9976" spans="1:12" x14ac:dyDescent="0.2">
      <c r="A9976" t="s">
        <v>33339</v>
      </c>
      <c r="B9976" t="s">
        <v>438</v>
      </c>
      <c r="C9976" t="s">
        <v>33340</v>
      </c>
      <c r="D9976" t="s">
        <v>21</v>
      </c>
      <c r="E9976" t="s">
        <v>16</v>
      </c>
      <c r="F9976">
        <v>28208</v>
      </c>
      <c r="G9976">
        <v>35.190247999999997</v>
      </c>
      <c r="H9976">
        <v>-80.922319999999999</v>
      </c>
      <c r="I9976">
        <v>4</v>
      </c>
      <c r="J9976">
        <v>30</v>
      </c>
      <c r="K9976">
        <v>1</v>
      </c>
      <c r="L9976" t="s">
        <v>33341</v>
      </c>
    </row>
    <row r="9977" spans="1:12" x14ac:dyDescent="0.2">
      <c r="A9977" t="s">
        <v>33342</v>
      </c>
      <c r="B9977" t="s">
        <v>33343</v>
      </c>
      <c r="C9977" t="s">
        <v>33344</v>
      </c>
      <c r="D9977" t="s">
        <v>21</v>
      </c>
      <c r="E9977" t="s">
        <v>16</v>
      </c>
      <c r="F9977">
        <v>28214</v>
      </c>
      <c r="G9977">
        <v>35.319099000000001</v>
      </c>
      <c r="H9977">
        <v>-80.953062200000005</v>
      </c>
      <c r="I9977">
        <v>4.5</v>
      </c>
      <c r="J9977">
        <v>7</v>
      </c>
      <c r="K9977">
        <v>1</v>
      </c>
      <c r="L9977" t="s">
        <v>33345</v>
      </c>
    </row>
    <row r="9978" spans="1:12" x14ac:dyDescent="0.2">
      <c r="A9978" t="s">
        <v>33346</v>
      </c>
      <c r="B9978" t="s">
        <v>33347</v>
      </c>
      <c r="C9978" t="s">
        <v>33348</v>
      </c>
      <c r="D9978" t="s">
        <v>21</v>
      </c>
      <c r="E9978" t="s">
        <v>16</v>
      </c>
      <c r="F9978">
        <v>28203</v>
      </c>
      <c r="G9978">
        <v>35.207481000000001</v>
      </c>
      <c r="H9978">
        <v>-80.851967000000002</v>
      </c>
      <c r="I9978">
        <v>4</v>
      </c>
      <c r="J9978">
        <v>13</v>
      </c>
      <c r="K9978">
        <v>1</v>
      </c>
      <c r="L9978" t="s">
        <v>33349</v>
      </c>
    </row>
    <row r="9979" spans="1:12" x14ac:dyDescent="0.2">
      <c r="A9979" t="s">
        <v>33350</v>
      </c>
      <c r="B9979" t="s">
        <v>33351</v>
      </c>
      <c r="C9979" t="s">
        <v>1243</v>
      </c>
      <c r="D9979" t="s">
        <v>21</v>
      </c>
      <c r="E9979" t="s">
        <v>16</v>
      </c>
      <c r="F9979">
        <v>28215</v>
      </c>
      <c r="G9979">
        <v>35.251902700000002</v>
      </c>
      <c r="H9979">
        <v>-80.6569255</v>
      </c>
      <c r="I9979">
        <v>4</v>
      </c>
      <c r="J9979">
        <v>71</v>
      </c>
      <c r="K9979">
        <v>1</v>
      </c>
      <c r="L9979" t="s">
        <v>33352</v>
      </c>
    </row>
    <row r="9980" spans="1:12" x14ac:dyDescent="0.2">
      <c r="A9980" t="s">
        <v>33353</v>
      </c>
      <c r="B9980" t="s">
        <v>33354</v>
      </c>
      <c r="C9980" t="s">
        <v>33355</v>
      </c>
      <c r="D9980" t="s">
        <v>21</v>
      </c>
      <c r="E9980" t="s">
        <v>16</v>
      </c>
      <c r="F9980">
        <v>28208</v>
      </c>
      <c r="G9980">
        <v>35.225126000000003</v>
      </c>
      <c r="H9980">
        <v>-80.878343999999998</v>
      </c>
      <c r="I9980">
        <v>3.5</v>
      </c>
      <c r="J9980">
        <v>29</v>
      </c>
      <c r="K9980">
        <v>1</v>
      </c>
      <c r="L9980" t="s">
        <v>33356</v>
      </c>
    </row>
    <row r="9981" spans="1:12" x14ac:dyDescent="0.2">
      <c r="A9981" t="s">
        <v>33357</v>
      </c>
      <c r="B9981" t="s">
        <v>2392</v>
      </c>
      <c r="C9981" t="s">
        <v>33358</v>
      </c>
      <c r="D9981" t="s">
        <v>39</v>
      </c>
      <c r="E9981" t="s">
        <v>16</v>
      </c>
      <c r="F9981">
        <v>28027</v>
      </c>
      <c r="G9981">
        <v>35.369303899999998</v>
      </c>
      <c r="H9981">
        <v>-80.666526000000005</v>
      </c>
      <c r="I9981">
        <v>3</v>
      </c>
      <c r="J9981">
        <v>48</v>
      </c>
      <c r="K9981">
        <v>1</v>
      </c>
      <c r="L9981" t="s">
        <v>3548</v>
      </c>
    </row>
    <row r="9982" spans="1:12" x14ac:dyDescent="0.2">
      <c r="A9982" t="s">
        <v>33359</v>
      </c>
      <c r="B9982" t="s">
        <v>33360</v>
      </c>
      <c r="C9982" t="s">
        <v>5215</v>
      </c>
      <c r="D9982" t="s">
        <v>21</v>
      </c>
      <c r="E9982" t="s">
        <v>16</v>
      </c>
      <c r="F9982">
        <v>28225</v>
      </c>
      <c r="G9982">
        <v>35.227342999999998</v>
      </c>
      <c r="H9982">
        <v>-80.842241999999999</v>
      </c>
      <c r="I9982">
        <v>3</v>
      </c>
      <c r="J9982">
        <v>17</v>
      </c>
      <c r="K9982">
        <v>1</v>
      </c>
      <c r="L9982" t="s">
        <v>33361</v>
      </c>
    </row>
    <row r="9983" spans="1:12" x14ac:dyDescent="0.2">
      <c r="A9983" t="s">
        <v>33362</v>
      </c>
      <c r="B9983" t="s">
        <v>33363</v>
      </c>
      <c r="C9983" t="s">
        <v>33364</v>
      </c>
      <c r="D9983" t="s">
        <v>21</v>
      </c>
      <c r="E9983" t="s">
        <v>16</v>
      </c>
      <c r="F9983">
        <v>28203</v>
      </c>
      <c r="G9983">
        <v>35.2066547943</v>
      </c>
      <c r="H9983">
        <v>-80.860944874799998</v>
      </c>
      <c r="I9983">
        <v>3.5</v>
      </c>
      <c r="J9983">
        <v>52</v>
      </c>
      <c r="K9983">
        <v>1</v>
      </c>
      <c r="L9983" t="s">
        <v>33365</v>
      </c>
    </row>
    <row r="9984" spans="1:12" x14ac:dyDescent="0.2">
      <c r="A9984" t="s">
        <v>33366</v>
      </c>
      <c r="B9984" t="s">
        <v>33367</v>
      </c>
      <c r="C9984" t="s">
        <v>33368</v>
      </c>
      <c r="D9984" t="s">
        <v>39</v>
      </c>
      <c r="E9984" t="s">
        <v>16</v>
      </c>
      <c r="F9984">
        <v>28027</v>
      </c>
      <c r="G9984">
        <v>35.395355000000002</v>
      </c>
      <c r="H9984">
        <v>-80.611841999999996</v>
      </c>
      <c r="I9984">
        <v>3.5</v>
      </c>
      <c r="J9984">
        <v>27</v>
      </c>
      <c r="K9984">
        <v>1</v>
      </c>
      <c r="L9984" t="s">
        <v>33369</v>
      </c>
    </row>
    <row r="9985" spans="1:12" x14ac:dyDescent="0.2">
      <c r="A9985" t="s">
        <v>33370</v>
      </c>
      <c r="B9985" t="s">
        <v>641</v>
      </c>
      <c r="C9985" t="s">
        <v>23961</v>
      </c>
      <c r="D9985" t="s">
        <v>21</v>
      </c>
      <c r="E9985" t="s">
        <v>16</v>
      </c>
      <c r="F9985">
        <v>28202</v>
      </c>
      <c r="G9985">
        <v>35.226484800000001</v>
      </c>
      <c r="H9985">
        <v>-80.842706399999997</v>
      </c>
      <c r="I9985">
        <v>4.5</v>
      </c>
      <c r="J9985">
        <v>5</v>
      </c>
      <c r="K9985">
        <v>0</v>
      </c>
      <c r="L9985" t="s">
        <v>1157</v>
      </c>
    </row>
    <row r="9986" spans="1:12" x14ac:dyDescent="0.2">
      <c r="A9986" t="s">
        <v>33371</v>
      </c>
      <c r="B9986" t="s">
        <v>21894</v>
      </c>
      <c r="C9986" t="s">
        <v>33372</v>
      </c>
      <c r="D9986" t="s">
        <v>21</v>
      </c>
      <c r="E9986" t="s">
        <v>16</v>
      </c>
      <c r="F9986">
        <v>28203</v>
      </c>
      <c r="G9986">
        <v>35.214206500000003</v>
      </c>
      <c r="H9986">
        <v>-80.857887099999999</v>
      </c>
      <c r="I9986">
        <v>4.5</v>
      </c>
      <c r="J9986">
        <v>41</v>
      </c>
      <c r="K9986">
        <v>1</v>
      </c>
      <c r="L9986" t="s">
        <v>33373</v>
      </c>
    </row>
    <row r="9987" spans="1:12" x14ac:dyDescent="0.2">
      <c r="A9987" t="s">
        <v>33374</v>
      </c>
      <c r="B9987" t="s">
        <v>33375</v>
      </c>
      <c r="C9987" t="s">
        <v>33376</v>
      </c>
      <c r="D9987" t="s">
        <v>21</v>
      </c>
      <c r="E9987" t="s">
        <v>16</v>
      </c>
      <c r="F9987">
        <v>28213</v>
      </c>
      <c r="G9987">
        <v>35.294244999999997</v>
      </c>
      <c r="H9987">
        <v>-80.739890299999999</v>
      </c>
      <c r="I9987">
        <v>3</v>
      </c>
      <c r="J9987">
        <v>111</v>
      </c>
      <c r="K9987">
        <v>1</v>
      </c>
      <c r="L9987" t="s">
        <v>26185</v>
      </c>
    </row>
    <row r="9988" spans="1:12" x14ac:dyDescent="0.2">
      <c r="A9988" t="s">
        <v>33377</v>
      </c>
      <c r="B9988" t="s">
        <v>33378</v>
      </c>
      <c r="C9988" t="s">
        <v>33379</v>
      </c>
      <c r="D9988" t="s">
        <v>21</v>
      </c>
      <c r="E9988" t="s">
        <v>16</v>
      </c>
      <c r="F9988">
        <v>28269</v>
      </c>
      <c r="G9988">
        <v>35.2799002</v>
      </c>
      <c r="H9988">
        <v>-80.836064399999998</v>
      </c>
      <c r="I9988">
        <v>5</v>
      </c>
      <c r="J9988">
        <v>6</v>
      </c>
      <c r="K9988">
        <v>1</v>
      </c>
      <c r="L9988" t="s">
        <v>192</v>
      </c>
    </row>
    <row r="9989" spans="1:12" x14ac:dyDescent="0.2">
      <c r="A9989" t="s">
        <v>33380</v>
      </c>
      <c r="B9989" t="s">
        <v>33381</v>
      </c>
      <c r="C9989" t="s">
        <v>33382</v>
      </c>
      <c r="D9989" t="s">
        <v>697</v>
      </c>
      <c r="E9989" t="s">
        <v>16</v>
      </c>
      <c r="F9989">
        <v>28037</v>
      </c>
      <c r="G9989">
        <v>35.450453199999998</v>
      </c>
      <c r="H9989">
        <v>-80.993761599999999</v>
      </c>
      <c r="I9989">
        <v>3</v>
      </c>
      <c r="J9989">
        <v>4</v>
      </c>
      <c r="K9989">
        <v>1</v>
      </c>
      <c r="L9989" t="s">
        <v>30377</v>
      </c>
    </row>
    <row r="9990" spans="1:12" x14ac:dyDescent="0.2">
      <c r="A9990" t="s">
        <v>33383</v>
      </c>
      <c r="B9990" t="s">
        <v>853</v>
      </c>
      <c r="C9990" t="s">
        <v>10647</v>
      </c>
      <c r="D9990" t="s">
        <v>21</v>
      </c>
      <c r="E9990" t="s">
        <v>16</v>
      </c>
      <c r="F9990">
        <v>28202</v>
      </c>
      <c r="G9990">
        <v>35.225232499999997</v>
      </c>
      <c r="H9990">
        <v>-80.843876699999996</v>
      </c>
      <c r="I9990">
        <v>4</v>
      </c>
      <c r="J9990">
        <v>3</v>
      </c>
      <c r="K9990">
        <v>0</v>
      </c>
      <c r="L9990" t="s">
        <v>388</v>
      </c>
    </row>
    <row r="9991" spans="1:12" x14ac:dyDescent="0.2">
      <c r="A9991" t="s">
        <v>33384</v>
      </c>
      <c r="B9991" t="s">
        <v>6466</v>
      </c>
      <c r="C9991" t="s">
        <v>33385</v>
      </c>
      <c r="D9991" t="s">
        <v>30</v>
      </c>
      <c r="E9991" t="s">
        <v>16</v>
      </c>
      <c r="F9991">
        <v>28054</v>
      </c>
      <c r="G9991">
        <v>35.262118062299997</v>
      </c>
      <c r="H9991">
        <v>-81.135054485300003</v>
      </c>
      <c r="I9991">
        <v>3.5</v>
      </c>
      <c r="J9991">
        <v>8</v>
      </c>
      <c r="K9991">
        <v>1</v>
      </c>
      <c r="L9991" t="s">
        <v>33386</v>
      </c>
    </row>
    <row r="9992" spans="1:12" x14ac:dyDescent="0.2">
      <c r="A9992" t="s">
        <v>33387</v>
      </c>
      <c r="B9992" t="s">
        <v>3204</v>
      </c>
      <c r="C9992" t="s">
        <v>33388</v>
      </c>
      <c r="D9992" t="s">
        <v>167</v>
      </c>
      <c r="E9992" t="s">
        <v>16</v>
      </c>
      <c r="F9992">
        <v>28075</v>
      </c>
      <c r="G9992">
        <v>35.323861999999998</v>
      </c>
      <c r="H9992">
        <v>-80.647800700000005</v>
      </c>
      <c r="I9992">
        <v>5</v>
      </c>
      <c r="J9992">
        <v>3</v>
      </c>
      <c r="K9992">
        <v>1</v>
      </c>
      <c r="L9992" t="s">
        <v>7723</v>
      </c>
    </row>
    <row r="9993" spans="1:12" x14ac:dyDescent="0.2">
      <c r="A9993" t="s">
        <v>33389</v>
      </c>
      <c r="B9993" t="s">
        <v>33390</v>
      </c>
      <c r="C9993" t="s">
        <v>24571</v>
      </c>
      <c r="D9993" t="s">
        <v>21</v>
      </c>
      <c r="E9993" t="s">
        <v>16</v>
      </c>
      <c r="F9993">
        <v>28203</v>
      </c>
      <c r="G9993">
        <v>35.204768600000001</v>
      </c>
      <c r="H9993">
        <v>-80.867615099999995</v>
      </c>
      <c r="I9993">
        <v>4.5</v>
      </c>
      <c r="J9993">
        <v>6</v>
      </c>
      <c r="K9993">
        <v>1</v>
      </c>
      <c r="L9993" t="s">
        <v>33391</v>
      </c>
    </row>
    <row r="9994" spans="1:12" x14ac:dyDescent="0.2">
      <c r="A9994" t="s">
        <v>33392</v>
      </c>
      <c r="B9994" t="s">
        <v>33393</v>
      </c>
      <c r="C9994" t="s">
        <v>33394</v>
      </c>
      <c r="D9994" t="s">
        <v>21</v>
      </c>
      <c r="E9994" t="s">
        <v>16</v>
      </c>
      <c r="F9994">
        <v>28205</v>
      </c>
      <c r="G9994">
        <v>35.220188</v>
      </c>
      <c r="H9994">
        <v>-80.813101599999996</v>
      </c>
      <c r="I9994">
        <v>3.5</v>
      </c>
      <c r="J9994">
        <v>8</v>
      </c>
      <c r="K9994">
        <v>1</v>
      </c>
      <c r="L9994" t="s">
        <v>33395</v>
      </c>
    </row>
    <row r="9995" spans="1:12" x14ac:dyDescent="0.2">
      <c r="A9995" t="s">
        <v>33396</v>
      </c>
      <c r="B9995" t="s">
        <v>13283</v>
      </c>
      <c r="C9995" t="s">
        <v>32712</v>
      </c>
      <c r="D9995" t="s">
        <v>21</v>
      </c>
      <c r="E9995" t="s">
        <v>16</v>
      </c>
      <c r="F9995">
        <v>28217</v>
      </c>
      <c r="G9995">
        <v>35.180227904699997</v>
      </c>
      <c r="H9995">
        <v>-80.884367514600001</v>
      </c>
      <c r="I9995">
        <v>4</v>
      </c>
      <c r="J9995">
        <v>92</v>
      </c>
      <c r="K9995">
        <v>1</v>
      </c>
      <c r="L9995" t="s">
        <v>4352</v>
      </c>
    </row>
    <row r="9996" spans="1:12" x14ac:dyDescent="0.2">
      <c r="A9996" t="s">
        <v>33397</v>
      </c>
      <c r="B9996" t="s">
        <v>33398</v>
      </c>
      <c r="D9996" t="s">
        <v>21</v>
      </c>
      <c r="E9996" t="s">
        <v>16</v>
      </c>
      <c r="F9996">
        <v>28299</v>
      </c>
      <c r="G9996">
        <v>35.2188734</v>
      </c>
      <c r="H9996">
        <v>-80.810888800000001</v>
      </c>
      <c r="I9996">
        <v>5</v>
      </c>
      <c r="J9996">
        <v>9</v>
      </c>
      <c r="K9996">
        <v>1</v>
      </c>
      <c r="L9996" t="s">
        <v>33399</v>
      </c>
    </row>
    <row r="9997" spans="1:12" x14ac:dyDescent="0.2">
      <c r="A9997" t="s">
        <v>33400</v>
      </c>
      <c r="B9997" t="s">
        <v>33401</v>
      </c>
      <c r="C9997" t="s">
        <v>33402</v>
      </c>
      <c r="D9997" t="s">
        <v>21</v>
      </c>
      <c r="E9997" t="s">
        <v>16</v>
      </c>
      <c r="F9997">
        <v>28205</v>
      </c>
      <c r="G9997">
        <v>35.200921999999998</v>
      </c>
      <c r="H9997">
        <v>-80.761331999999996</v>
      </c>
      <c r="I9997">
        <v>3.5</v>
      </c>
      <c r="J9997">
        <v>6</v>
      </c>
      <c r="K9997">
        <v>1</v>
      </c>
      <c r="L9997" t="s">
        <v>33403</v>
      </c>
    </row>
    <row r="9998" spans="1:12" x14ac:dyDescent="0.2">
      <c r="A9998" t="s">
        <v>33404</v>
      </c>
      <c r="B9998" t="s">
        <v>695</v>
      </c>
      <c r="C9998" t="s">
        <v>33405</v>
      </c>
      <c r="D9998" t="s">
        <v>21</v>
      </c>
      <c r="E9998" t="s">
        <v>16</v>
      </c>
      <c r="F9998">
        <v>28269</v>
      </c>
      <c r="G9998">
        <v>35.3649202</v>
      </c>
      <c r="H9998">
        <v>-80.786823799999993</v>
      </c>
      <c r="I9998">
        <v>4</v>
      </c>
      <c r="J9998">
        <v>17</v>
      </c>
      <c r="K9998">
        <v>1</v>
      </c>
      <c r="L9998" t="s">
        <v>2363</v>
      </c>
    </row>
    <row r="9999" spans="1:12" x14ac:dyDescent="0.2">
      <c r="A9999" t="s">
        <v>33406</v>
      </c>
      <c r="B9999" t="s">
        <v>33407</v>
      </c>
      <c r="C9999" t="s">
        <v>33408</v>
      </c>
      <c r="D9999" t="s">
        <v>21</v>
      </c>
      <c r="E9999" t="s">
        <v>16</v>
      </c>
      <c r="F9999">
        <v>28277</v>
      </c>
      <c r="G9999">
        <v>35.064319641600001</v>
      </c>
      <c r="H9999">
        <v>-80.771116490799997</v>
      </c>
      <c r="I9999">
        <v>2.5</v>
      </c>
      <c r="J9999">
        <v>62</v>
      </c>
      <c r="K9999">
        <v>0</v>
      </c>
      <c r="L9999" t="s">
        <v>21256</v>
      </c>
    </row>
    <row r="10000" spans="1:12" x14ac:dyDescent="0.2">
      <c r="A10000" t="s">
        <v>33409</v>
      </c>
      <c r="B10000" t="s">
        <v>33410</v>
      </c>
      <c r="C10000" t="s">
        <v>2160</v>
      </c>
      <c r="D10000" t="s">
        <v>295</v>
      </c>
      <c r="E10000" t="s">
        <v>16</v>
      </c>
      <c r="F10000">
        <v>28134</v>
      </c>
      <c r="G10000">
        <v>35.078493000000002</v>
      </c>
      <c r="H10000">
        <v>-80.878589399999996</v>
      </c>
      <c r="I10000">
        <v>1.5</v>
      </c>
      <c r="J10000">
        <v>13</v>
      </c>
      <c r="K10000">
        <v>1</v>
      </c>
      <c r="L10000" t="s">
        <v>33411</v>
      </c>
    </row>
    <row r="10001" spans="1:12" x14ac:dyDescent="0.2">
      <c r="A10001" t="s">
        <v>33412</v>
      </c>
      <c r="B10001" t="s">
        <v>33413</v>
      </c>
      <c r="C10001" t="s">
        <v>33414</v>
      </c>
      <c r="D10001" t="s">
        <v>135</v>
      </c>
      <c r="E10001" t="s">
        <v>16</v>
      </c>
      <c r="F10001">
        <v>28105</v>
      </c>
      <c r="G10001">
        <v>35.147717200000002</v>
      </c>
      <c r="H10001">
        <v>-80.680957100000001</v>
      </c>
      <c r="I10001">
        <v>5</v>
      </c>
      <c r="J10001">
        <v>3</v>
      </c>
      <c r="K10001">
        <v>1</v>
      </c>
      <c r="L10001" t="s">
        <v>2104</v>
      </c>
    </row>
    <row r="10002" spans="1:12" x14ac:dyDescent="0.2">
      <c r="A10002" t="s">
        <v>33415</v>
      </c>
      <c r="B10002" t="s">
        <v>4593</v>
      </c>
      <c r="C10002" t="s">
        <v>33416</v>
      </c>
      <c r="D10002" t="s">
        <v>30</v>
      </c>
      <c r="E10002" t="s">
        <v>16</v>
      </c>
      <c r="F10002">
        <v>28056</v>
      </c>
      <c r="G10002">
        <v>35.262901487299999</v>
      </c>
      <c r="H10002">
        <v>-81.130730999999997</v>
      </c>
      <c r="I10002">
        <v>2.5</v>
      </c>
      <c r="J10002">
        <v>67</v>
      </c>
      <c r="K10002">
        <v>1</v>
      </c>
      <c r="L10002" t="s">
        <v>33417</v>
      </c>
    </row>
    <row r="10003" spans="1:12" x14ac:dyDescent="0.2">
      <c r="A10003" t="s">
        <v>33418</v>
      </c>
      <c r="B10003" t="s">
        <v>33419</v>
      </c>
      <c r="C10003" t="s">
        <v>24944</v>
      </c>
      <c r="D10003" t="s">
        <v>62</v>
      </c>
      <c r="E10003" t="s">
        <v>16</v>
      </c>
      <c r="F10003">
        <v>28227</v>
      </c>
      <c r="G10003">
        <v>35.1856809919</v>
      </c>
      <c r="H10003">
        <v>-80.690676458200002</v>
      </c>
      <c r="I10003">
        <v>4</v>
      </c>
      <c r="J10003">
        <v>16</v>
      </c>
      <c r="K10003">
        <v>1</v>
      </c>
      <c r="L10003" t="s">
        <v>33420</v>
      </c>
    </row>
    <row r="10004" spans="1:12" x14ac:dyDescent="0.2">
      <c r="A10004" t="s">
        <v>33421</v>
      </c>
      <c r="B10004" t="s">
        <v>33422</v>
      </c>
      <c r="C10004" t="s">
        <v>33423</v>
      </c>
      <c r="D10004" t="s">
        <v>21</v>
      </c>
      <c r="E10004" t="s">
        <v>16</v>
      </c>
      <c r="F10004">
        <v>28273</v>
      </c>
      <c r="G10004">
        <v>35.105525999999998</v>
      </c>
      <c r="H10004">
        <v>-80.986805000000004</v>
      </c>
      <c r="I10004">
        <v>5</v>
      </c>
      <c r="J10004">
        <v>10</v>
      </c>
      <c r="K10004">
        <v>1</v>
      </c>
      <c r="L10004" t="s">
        <v>33424</v>
      </c>
    </row>
    <row r="10005" spans="1:12" x14ac:dyDescent="0.2">
      <c r="A10005" t="s">
        <v>33425</v>
      </c>
      <c r="B10005" t="s">
        <v>33426</v>
      </c>
      <c r="C10005" t="s">
        <v>33427</v>
      </c>
      <c r="D10005" t="s">
        <v>21</v>
      </c>
      <c r="E10005" t="s">
        <v>16</v>
      </c>
      <c r="F10005">
        <v>28206</v>
      </c>
      <c r="G10005">
        <v>35.238290599999999</v>
      </c>
      <c r="H10005">
        <v>-80.827614699999998</v>
      </c>
      <c r="I10005">
        <v>4.5</v>
      </c>
      <c r="J10005">
        <v>3</v>
      </c>
      <c r="K10005">
        <v>1</v>
      </c>
      <c r="L10005" t="s">
        <v>1920</v>
      </c>
    </row>
    <row r="10006" spans="1:12" x14ac:dyDescent="0.2">
      <c r="A10006" t="s">
        <v>33428</v>
      </c>
      <c r="B10006" t="s">
        <v>33429</v>
      </c>
      <c r="C10006" t="s">
        <v>33430</v>
      </c>
      <c r="D10006" t="s">
        <v>135</v>
      </c>
      <c r="E10006" t="s">
        <v>16</v>
      </c>
      <c r="F10006">
        <v>28104</v>
      </c>
      <c r="G10006">
        <v>35.084099000000002</v>
      </c>
      <c r="H10006">
        <v>-80.677789000000004</v>
      </c>
      <c r="I10006">
        <v>5</v>
      </c>
      <c r="J10006">
        <v>3</v>
      </c>
      <c r="K10006">
        <v>1</v>
      </c>
      <c r="L10006" t="s">
        <v>2069</v>
      </c>
    </row>
    <row r="10007" spans="1:12" x14ac:dyDescent="0.2">
      <c r="A10007" t="s">
        <v>33431</v>
      </c>
      <c r="B10007" t="s">
        <v>33432</v>
      </c>
      <c r="C10007" t="s">
        <v>33433</v>
      </c>
      <c r="D10007" t="s">
        <v>21</v>
      </c>
      <c r="E10007" t="s">
        <v>16</v>
      </c>
      <c r="F10007">
        <v>28227</v>
      </c>
      <c r="G10007">
        <v>35.163836600000003</v>
      </c>
      <c r="H10007">
        <v>-80.741795499999995</v>
      </c>
      <c r="I10007">
        <v>3.5</v>
      </c>
      <c r="J10007">
        <v>31</v>
      </c>
      <c r="K10007">
        <v>1</v>
      </c>
      <c r="L10007" t="s">
        <v>33434</v>
      </c>
    </row>
    <row r="10008" spans="1:12" x14ac:dyDescent="0.2">
      <c r="A10008" t="s">
        <v>33435</v>
      </c>
      <c r="B10008" t="s">
        <v>33436</v>
      </c>
      <c r="C10008" t="s">
        <v>33437</v>
      </c>
      <c r="D10008" t="s">
        <v>15</v>
      </c>
      <c r="E10008" t="s">
        <v>16</v>
      </c>
      <c r="F10008">
        <v>28031</v>
      </c>
      <c r="G10008">
        <v>35.484864000000002</v>
      </c>
      <c r="H10008">
        <v>-80.878837000000004</v>
      </c>
      <c r="I10008">
        <v>4.5</v>
      </c>
      <c r="J10008">
        <v>3</v>
      </c>
      <c r="K10008">
        <v>1</v>
      </c>
      <c r="L10008" t="s">
        <v>33438</v>
      </c>
    </row>
    <row r="10009" spans="1:12" x14ac:dyDescent="0.2">
      <c r="A10009" t="s">
        <v>33439</v>
      </c>
      <c r="B10009" t="s">
        <v>33440</v>
      </c>
      <c r="C10009" t="s">
        <v>16989</v>
      </c>
      <c r="D10009" t="s">
        <v>21</v>
      </c>
      <c r="E10009" t="s">
        <v>16</v>
      </c>
      <c r="F10009">
        <v>28273</v>
      </c>
      <c r="G10009">
        <v>35.119590299999999</v>
      </c>
      <c r="H10009">
        <v>-80.956754500000002</v>
      </c>
      <c r="I10009">
        <v>4</v>
      </c>
      <c r="J10009">
        <v>4</v>
      </c>
      <c r="K10009">
        <v>1</v>
      </c>
      <c r="L10009" t="s">
        <v>33441</v>
      </c>
    </row>
    <row r="10010" spans="1:12" x14ac:dyDescent="0.2">
      <c r="A10010" t="s">
        <v>33442</v>
      </c>
      <c r="B10010" t="s">
        <v>33443</v>
      </c>
      <c r="C10010" t="s">
        <v>33444</v>
      </c>
      <c r="D10010" t="s">
        <v>21</v>
      </c>
      <c r="E10010" t="s">
        <v>16</v>
      </c>
      <c r="F10010">
        <v>28216</v>
      </c>
      <c r="G10010">
        <v>35.312705000000001</v>
      </c>
      <c r="H10010">
        <v>-80.852570999999998</v>
      </c>
      <c r="I10010">
        <v>1</v>
      </c>
      <c r="J10010">
        <v>5</v>
      </c>
      <c r="K10010">
        <v>1</v>
      </c>
      <c r="L10010" t="s">
        <v>33445</v>
      </c>
    </row>
    <row r="10011" spans="1:12" x14ac:dyDescent="0.2">
      <c r="A10011" t="s">
        <v>33446</v>
      </c>
      <c r="B10011" t="s">
        <v>33447</v>
      </c>
      <c r="C10011" t="s">
        <v>15824</v>
      </c>
      <c r="D10011" t="s">
        <v>21</v>
      </c>
      <c r="E10011" t="s">
        <v>16</v>
      </c>
      <c r="F10011">
        <v>28262</v>
      </c>
      <c r="G10011">
        <v>35.3388195</v>
      </c>
      <c r="H10011">
        <v>-80.769546399999996</v>
      </c>
      <c r="I10011">
        <v>5</v>
      </c>
      <c r="J10011">
        <v>4</v>
      </c>
      <c r="K10011">
        <v>1</v>
      </c>
      <c r="L10011" t="s">
        <v>33448</v>
      </c>
    </row>
    <row r="10012" spans="1:12" x14ac:dyDescent="0.2">
      <c r="A10012" t="s">
        <v>33449</v>
      </c>
      <c r="B10012" t="s">
        <v>33450</v>
      </c>
      <c r="C10012" t="s">
        <v>33451</v>
      </c>
      <c r="D10012" t="s">
        <v>39</v>
      </c>
      <c r="E10012" t="s">
        <v>16</v>
      </c>
      <c r="F10012">
        <v>28027</v>
      </c>
      <c r="G10012">
        <v>35.363334999999999</v>
      </c>
      <c r="H10012">
        <v>-80.711934999999997</v>
      </c>
      <c r="I10012">
        <v>3.5</v>
      </c>
      <c r="J10012">
        <v>3</v>
      </c>
      <c r="K10012">
        <v>0</v>
      </c>
      <c r="L10012" t="s">
        <v>33452</v>
      </c>
    </row>
    <row r="10013" spans="1:12" x14ac:dyDescent="0.2">
      <c r="A10013" t="s">
        <v>33453</v>
      </c>
      <c r="B10013" t="s">
        <v>33454</v>
      </c>
      <c r="C10013" t="s">
        <v>33455</v>
      </c>
      <c r="D10013" t="s">
        <v>643</v>
      </c>
      <c r="E10013" t="s">
        <v>16</v>
      </c>
      <c r="F10013">
        <v>28079</v>
      </c>
      <c r="G10013">
        <v>35.045231000000001</v>
      </c>
      <c r="H10013">
        <v>-80.654173</v>
      </c>
      <c r="I10013">
        <v>2</v>
      </c>
      <c r="J10013">
        <v>5</v>
      </c>
      <c r="K10013">
        <v>1</v>
      </c>
      <c r="L10013" t="s">
        <v>21639</v>
      </c>
    </row>
    <row r="10014" spans="1:12" x14ac:dyDescent="0.2">
      <c r="A10014" t="s">
        <v>33456</v>
      </c>
      <c r="B10014" t="s">
        <v>11162</v>
      </c>
      <c r="C10014" t="s">
        <v>33457</v>
      </c>
      <c r="D10014" t="s">
        <v>21</v>
      </c>
      <c r="E10014" t="s">
        <v>16</v>
      </c>
      <c r="F10014">
        <v>28205</v>
      </c>
      <c r="G10014">
        <v>35.2332277</v>
      </c>
      <c r="H10014">
        <v>-80.807715099999996</v>
      </c>
      <c r="I10014">
        <v>4</v>
      </c>
      <c r="J10014">
        <v>14</v>
      </c>
      <c r="K10014">
        <v>1</v>
      </c>
      <c r="L10014" t="s">
        <v>33458</v>
      </c>
    </row>
    <row r="10015" spans="1:12" x14ac:dyDescent="0.2">
      <c r="A10015" t="s">
        <v>33459</v>
      </c>
      <c r="B10015" t="s">
        <v>33460</v>
      </c>
      <c r="C10015" t="s">
        <v>33461</v>
      </c>
      <c r="D10015" t="s">
        <v>135</v>
      </c>
      <c r="E10015" t="s">
        <v>16</v>
      </c>
      <c r="F10015">
        <v>28105</v>
      </c>
      <c r="G10015">
        <v>35.081986000000001</v>
      </c>
      <c r="H10015">
        <v>-80.732303000000002</v>
      </c>
      <c r="I10015">
        <v>2.5</v>
      </c>
      <c r="J10015">
        <v>6</v>
      </c>
      <c r="K10015">
        <v>1</v>
      </c>
      <c r="L10015" t="s">
        <v>7790</v>
      </c>
    </row>
    <row r="10016" spans="1:12" x14ac:dyDescent="0.2">
      <c r="A10016" t="s">
        <v>33462</v>
      </c>
      <c r="B10016" t="s">
        <v>33463</v>
      </c>
      <c r="C10016" t="s">
        <v>33464</v>
      </c>
      <c r="D10016" t="s">
        <v>21</v>
      </c>
      <c r="E10016" t="s">
        <v>16</v>
      </c>
      <c r="F10016">
        <v>28202</v>
      </c>
      <c r="G10016">
        <v>35.228576690899999</v>
      </c>
      <c r="H10016">
        <v>-80.842513885499997</v>
      </c>
      <c r="I10016">
        <v>4</v>
      </c>
      <c r="J10016">
        <v>621</v>
      </c>
      <c r="K10016">
        <v>1</v>
      </c>
      <c r="L10016" t="s">
        <v>33465</v>
      </c>
    </row>
    <row r="10017" spans="1:12" x14ac:dyDescent="0.2">
      <c r="A10017" t="s">
        <v>33466</v>
      </c>
      <c r="B10017" t="s">
        <v>33467</v>
      </c>
      <c r="C10017" t="s">
        <v>10602</v>
      </c>
      <c r="D10017" t="s">
        <v>15</v>
      </c>
      <c r="E10017" t="s">
        <v>16</v>
      </c>
      <c r="F10017">
        <v>28031</v>
      </c>
      <c r="G10017">
        <v>35.480487099999998</v>
      </c>
      <c r="H10017">
        <v>-80.860178700000006</v>
      </c>
      <c r="I10017">
        <v>3</v>
      </c>
      <c r="J10017">
        <v>4</v>
      </c>
      <c r="K10017">
        <v>0</v>
      </c>
      <c r="L10017" t="s">
        <v>33468</v>
      </c>
    </row>
    <row r="10018" spans="1:12" x14ac:dyDescent="0.2">
      <c r="A10018" t="s">
        <v>33469</v>
      </c>
      <c r="B10018" t="s">
        <v>33470</v>
      </c>
      <c r="C10018" t="s">
        <v>33471</v>
      </c>
      <c r="D10018" t="s">
        <v>456</v>
      </c>
      <c r="E10018" t="s">
        <v>16</v>
      </c>
      <c r="F10018">
        <v>28012</v>
      </c>
      <c r="G10018">
        <v>35.2420075267</v>
      </c>
      <c r="H10018">
        <v>-81.037883438400002</v>
      </c>
      <c r="I10018">
        <v>4</v>
      </c>
      <c r="J10018">
        <v>36</v>
      </c>
      <c r="K10018">
        <v>1</v>
      </c>
      <c r="L10018" t="s">
        <v>33472</v>
      </c>
    </row>
    <row r="10019" spans="1:12" x14ac:dyDescent="0.2">
      <c r="A10019" t="s">
        <v>33473</v>
      </c>
      <c r="B10019" t="s">
        <v>33474</v>
      </c>
      <c r="C10019" t="s">
        <v>33475</v>
      </c>
      <c r="D10019" t="s">
        <v>21</v>
      </c>
      <c r="E10019" t="s">
        <v>16</v>
      </c>
      <c r="F10019">
        <v>28203</v>
      </c>
      <c r="G10019">
        <v>35.197642299999998</v>
      </c>
      <c r="H10019">
        <v>-80.852492699999999</v>
      </c>
      <c r="I10019">
        <v>3.5</v>
      </c>
      <c r="J10019">
        <v>21</v>
      </c>
      <c r="K10019">
        <v>0</v>
      </c>
      <c r="L10019" t="s">
        <v>33476</v>
      </c>
    </row>
    <row r="10020" spans="1:12" x14ac:dyDescent="0.2">
      <c r="A10020" t="s">
        <v>33477</v>
      </c>
      <c r="B10020" t="s">
        <v>33478</v>
      </c>
      <c r="C10020" t="s">
        <v>6338</v>
      </c>
      <c r="D10020" t="s">
        <v>21</v>
      </c>
      <c r="E10020" t="s">
        <v>16</v>
      </c>
      <c r="F10020">
        <v>28202</v>
      </c>
      <c r="G10020">
        <v>35.230190499999999</v>
      </c>
      <c r="H10020">
        <v>-80.839602900000003</v>
      </c>
      <c r="I10020">
        <v>4</v>
      </c>
      <c r="J10020">
        <v>39</v>
      </c>
      <c r="K10020">
        <v>0</v>
      </c>
      <c r="L10020" t="s">
        <v>33479</v>
      </c>
    </row>
    <row r="10021" spans="1:12" x14ac:dyDescent="0.2">
      <c r="A10021" t="s">
        <v>33480</v>
      </c>
      <c r="B10021" t="s">
        <v>33481</v>
      </c>
      <c r="C10021" t="s">
        <v>33482</v>
      </c>
      <c r="D10021" t="s">
        <v>359</v>
      </c>
      <c r="E10021" t="s">
        <v>16</v>
      </c>
      <c r="F10021">
        <v>28036</v>
      </c>
      <c r="G10021">
        <v>35.500245999999997</v>
      </c>
      <c r="H10021">
        <v>-80.850389000000007</v>
      </c>
      <c r="I10021">
        <v>4.5</v>
      </c>
      <c r="J10021">
        <v>3</v>
      </c>
      <c r="K10021">
        <v>1</v>
      </c>
      <c r="L10021" t="s">
        <v>33483</v>
      </c>
    </row>
    <row r="10022" spans="1:12" x14ac:dyDescent="0.2">
      <c r="A10022" t="s">
        <v>33484</v>
      </c>
      <c r="B10022" t="s">
        <v>33485</v>
      </c>
      <c r="C10022" t="s">
        <v>33486</v>
      </c>
      <c r="D10022" t="s">
        <v>643</v>
      </c>
      <c r="E10022" t="s">
        <v>16</v>
      </c>
      <c r="F10022">
        <v>28079</v>
      </c>
      <c r="G10022">
        <v>35.081885999999997</v>
      </c>
      <c r="H10022">
        <v>-80.677019999999999</v>
      </c>
      <c r="I10022">
        <v>3.5</v>
      </c>
      <c r="J10022">
        <v>6</v>
      </c>
      <c r="K10022">
        <v>1</v>
      </c>
      <c r="L10022" t="s">
        <v>10633</v>
      </c>
    </row>
    <row r="10023" spans="1:12" x14ac:dyDescent="0.2">
      <c r="A10023" t="s">
        <v>33487</v>
      </c>
      <c r="B10023" t="s">
        <v>703</v>
      </c>
      <c r="C10023" t="s">
        <v>3702</v>
      </c>
      <c r="D10023" t="s">
        <v>21</v>
      </c>
      <c r="E10023" t="s">
        <v>16</v>
      </c>
      <c r="F10023">
        <v>28217</v>
      </c>
      <c r="G10023">
        <v>35.1542648482</v>
      </c>
      <c r="H10023">
        <v>-80.875456854700005</v>
      </c>
      <c r="I10023">
        <v>3</v>
      </c>
      <c r="J10023">
        <v>21</v>
      </c>
      <c r="K10023">
        <v>1</v>
      </c>
      <c r="L10023" t="s">
        <v>22182</v>
      </c>
    </row>
    <row r="10024" spans="1:12" x14ac:dyDescent="0.2">
      <c r="A10024" t="s">
        <v>33488</v>
      </c>
      <c r="B10024" t="s">
        <v>30021</v>
      </c>
      <c r="C10024" t="s">
        <v>33489</v>
      </c>
      <c r="D10024" t="s">
        <v>21</v>
      </c>
      <c r="E10024" t="s">
        <v>16</v>
      </c>
      <c r="F10024">
        <v>28269</v>
      </c>
      <c r="G10024">
        <v>35.334902398799997</v>
      </c>
      <c r="H10024">
        <v>-80.812967759299994</v>
      </c>
      <c r="I10024">
        <v>3.5</v>
      </c>
      <c r="J10024">
        <v>37</v>
      </c>
      <c r="K10024">
        <v>0</v>
      </c>
      <c r="L10024" t="s">
        <v>33490</v>
      </c>
    </row>
    <row r="10025" spans="1:12" x14ac:dyDescent="0.2">
      <c r="A10025" t="s">
        <v>33491</v>
      </c>
      <c r="B10025" t="s">
        <v>33492</v>
      </c>
      <c r="C10025" t="s">
        <v>33493</v>
      </c>
      <c r="D10025" t="s">
        <v>21</v>
      </c>
      <c r="E10025" t="s">
        <v>16</v>
      </c>
      <c r="F10025">
        <v>28202</v>
      </c>
      <c r="G10025">
        <v>35.227146511699999</v>
      </c>
      <c r="H10025">
        <v>-80.843131542199998</v>
      </c>
      <c r="I10025">
        <v>4</v>
      </c>
      <c r="J10025">
        <v>36</v>
      </c>
      <c r="K10025">
        <v>1</v>
      </c>
      <c r="L10025" t="s">
        <v>31509</v>
      </c>
    </row>
    <row r="10026" spans="1:12" x14ac:dyDescent="0.2">
      <c r="A10026" t="s">
        <v>33494</v>
      </c>
      <c r="B10026" t="s">
        <v>33495</v>
      </c>
      <c r="C10026" t="s">
        <v>33496</v>
      </c>
      <c r="D10026" t="s">
        <v>21</v>
      </c>
      <c r="E10026" t="s">
        <v>16</v>
      </c>
      <c r="F10026">
        <v>28134</v>
      </c>
      <c r="G10026">
        <v>35.114229999999999</v>
      </c>
      <c r="H10026">
        <v>-80.910492000000005</v>
      </c>
      <c r="I10026">
        <v>3.5</v>
      </c>
      <c r="J10026">
        <v>7</v>
      </c>
      <c r="K10026">
        <v>0</v>
      </c>
      <c r="L10026" t="s">
        <v>33497</v>
      </c>
    </row>
    <row r="10027" spans="1:12" x14ac:dyDescent="0.2">
      <c r="A10027" t="s">
        <v>33498</v>
      </c>
      <c r="B10027" t="s">
        <v>33499</v>
      </c>
      <c r="C10027" t="s">
        <v>33500</v>
      </c>
      <c r="D10027" t="s">
        <v>21</v>
      </c>
      <c r="E10027" t="s">
        <v>16</v>
      </c>
      <c r="F10027">
        <v>28212</v>
      </c>
      <c r="G10027">
        <v>35.180436899999997</v>
      </c>
      <c r="H10027">
        <v>-80.757626900000005</v>
      </c>
      <c r="I10027">
        <v>4.5</v>
      </c>
      <c r="J10027">
        <v>9</v>
      </c>
      <c r="K10027">
        <v>1</v>
      </c>
      <c r="L10027" t="s">
        <v>565</v>
      </c>
    </row>
    <row r="10028" spans="1:12" x14ac:dyDescent="0.2">
      <c r="A10028" t="s">
        <v>33501</v>
      </c>
      <c r="B10028" t="s">
        <v>13792</v>
      </c>
      <c r="C10028" t="s">
        <v>33502</v>
      </c>
      <c r="D10028" t="s">
        <v>21</v>
      </c>
      <c r="E10028" t="s">
        <v>16</v>
      </c>
      <c r="F10028">
        <v>28273</v>
      </c>
      <c r="G10028">
        <v>35.114015999999999</v>
      </c>
      <c r="H10028">
        <v>-80.957320899999999</v>
      </c>
      <c r="I10028">
        <v>3</v>
      </c>
      <c r="J10028">
        <v>3</v>
      </c>
      <c r="K10028">
        <v>0</v>
      </c>
      <c r="L10028" t="s">
        <v>12985</v>
      </c>
    </row>
    <row r="10029" spans="1:12" x14ac:dyDescent="0.2">
      <c r="A10029" t="s">
        <v>33503</v>
      </c>
      <c r="B10029" t="s">
        <v>33504</v>
      </c>
      <c r="C10029" t="s">
        <v>30585</v>
      </c>
      <c r="D10029" t="s">
        <v>21</v>
      </c>
      <c r="E10029" t="s">
        <v>16</v>
      </c>
      <c r="F10029">
        <v>28262</v>
      </c>
      <c r="G10029">
        <v>35.303871999999998</v>
      </c>
      <c r="H10029">
        <v>-80.749548000000004</v>
      </c>
      <c r="I10029">
        <v>2.5</v>
      </c>
      <c r="J10029">
        <v>11</v>
      </c>
      <c r="K10029">
        <v>0</v>
      </c>
      <c r="L10029" t="s">
        <v>33505</v>
      </c>
    </row>
    <row r="10030" spans="1:12" x14ac:dyDescent="0.2">
      <c r="A10030" t="s">
        <v>33506</v>
      </c>
      <c r="B10030" t="s">
        <v>33507</v>
      </c>
      <c r="C10030" t="s">
        <v>10550</v>
      </c>
      <c r="D10030" t="s">
        <v>26</v>
      </c>
      <c r="E10030" t="s">
        <v>16</v>
      </c>
      <c r="F10030">
        <v>28078</v>
      </c>
      <c r="G10030">
        <v>35.442576000000003</v>
      </c>
      <c r="H10030">
        <v>-80.861258699999993</v>
      </c>
      <c r="I10030">
        <v>2.5</v>
      </c>
      <c r="J10030">
        <v>30</v>
      </c>
      <c r="K10030">
        <v>1</v>
      </c>
      <c r="L10030" t="s">
        <v>264</v>
      </c>
    </row>
    <row r="10031" spans="1:12" x14ac:dyDescent="0.2">
      <c r="A10031" t="s">
        <v>33508</v>
      </c>
      <c r="B10031" t="s">
        <v>7225</v>
      </c>
      <c r="C10031" t="s">
        <v>33509</v>
      </c>
      <c r="D10031" t="s">
        <v>21</v>
      </c>
      <c r="E10031" t="s">
        <v>16</v>
      </c>
      <c r="F10031">
        <v>28277</v>
      </c>
      <c r="G10031">
        <v>35.053615999999998</v>
      </c>
      <c r="H10031">
        <v>-80.848990999999998</v>
      </c>
      <c r="I10031">
        <v>3</v>
      </c>
      <c r="J10031">
        <v>7</v>
      </c>
      <c r="K10031">
        <v>1</v>
      </c>
      <c r="L10031" t="s">
        <v>33510</v>
      </c>
    </row>
    <row r="10032" spans="1:12" x14ac:dyDescent="0.2">
      <c r="A10032" t="s">
        <v>33511</v>
      </c>
      <c r="B10032" t="s">
        <v>33512</v>
      </c>
      <c r="C10032" t="s">
        <v>33513</v>
      </c>
      <c r="D10032" t="s">
        <v>21</v>
      </c>
      <c r="E10032" t="s">
        <v>16</v>
      </c>
      <c r="F10032">
        <v>28270</v>
      </c>
      <c r="G10032">
        <v>35.138471000000003</v>
      </c>
      <c r="H10032">
        <v>-80.735030300000005</v>
      </c>
      <c r="I10032">
        <v>3.5</v>
      </c>
      <c r="J10032">
        <v>4</v>
      </c>
      <c r="K10032">
        <v>0</v>
      </c>
      <c r="L10032" t="s">
        <v>33514</v>
      </c>
    </row>
    <row r="10033" spans="1:12" x14ac:dyDescent="0.2">
      <c r="A10033" t="s">
        <v>33515</v>
      </c>
      <c r="B10033" t="s">
        <v>11431</v>
      </c>
      <c r="C10033" t="s">
        <v>33516</v>
      </c>
      <c r="D10033" t="s">
        <v>21</v>
      </c>
      <c r="E10033" t="s">
        <v>16</v>
      </c>
      <c r="F10033">
        <v>28211</v>
      </c>
      <c r="G10033">
        <v>35.176309876300003</v>
      </c>
      <c r="H10033">
        <v>-80.799622088700005</v>
      </c>
      <c r="I10033">
        <v>2.5</v>
      </c>
      <c r="J10033">
        <v>19</v>
      </c>
      <c r="K10033">
        <v>1</v>
      </c>
      <c r="L10033" t="s">
        <v>33517</v>
      </c>
    </row>
    <row r="10034" spans="1:12" x14ac:dyDescent="0.2">
      <c r="A10034" t="s">
        <v>33518</v>
      </c>
      <c r="B10034" t="s">
        <v>2528</v>
      </c>
      <c r="C10034" t="s">
        <v>33519</v>
      </c>
      <c r="D10034" t="s">
        <v>26</v>
      </c>
      <c r="E10034" t="s">
        <v>16</v>
      </c>
      <c r="F10034">
        <v>28078</v>
      </c>
      <c r="G10034">
        <v>35.443063700000003</v>
      </c>
      <c r="H10034">
        <v>-80.872067900000005</v>
      </c>
      <c r="I10034">
        <v>3</v>
      </c>
      <c r="J10034">
        <v>22</v>
      </c>
      <c r="K10034">
        <v>1</v>
      </c>
      <c r="L10034" t="s">
        <v>33520</v>
      </c>
    </row>
    <row r="10035" spans="1:12" x14ac:dyDescent="0.2">
      <c r="A10035" t="s">
        <v>33521</v>
      </c>
      <c r="B10035" t="s">
        <v>33522</v>
      </c>
      <c r="C10035" t="s">
        <v>33523</v>
      </c>
      <c r="D10035" t="s">
        <v>21</v>
      </c>
      <c r="E10035" t="s">
        <v>16</v>
      </c>
      <c r="F10035">
        <v>28226</v>
      </c>
      <c r="G10035">
        <v>35.090091082699999</v>
      </c>
      <c r="H10035">
        <v>-80.845020677199997</v>
      </c>
      <c r="I10035">
        <v>5</v>
      </c>
      <c r="J10035">
        <v>4</v>
      </c>
      <c r="K10035">
        <v>1</v>
      </c>
      <c r="L10035" t="s">
        <v>6612</v>
      </c>
    </row>
    <row r="10036" spans="1:12" x14ac:dyDescent="0.2">
      <c r="A10036" t="s">
        <v>33524</v>
      </c>
      <c r="B10036" t="s">
        <v>33525</v>
      </c>
      <c r="C10036" t="s">
        <v>33526</v>
      </c>
      <c r="D10036" t="s">
        <v>21</v>
      </c>
      <c r="E10036" t="s">
        <v>16</v>
      </c>
      <c r="F10036">
        <v>28213</v>
      </c>
      <c r="G10036">
        <v>35.228543706300002</v>
      </c>
      <c r="H10036">
        <v>-80.842009782100007</v>
      </c>
      <c r="I10036">
        <v>4.5</v>
      </c>
      <c r="J10036">
        <v>10</v>
      </c>
      <c r="K10036">
        <v>1</v>
      </c>
      <c r="L10036" t="s">
        <v>33527</v>
      </c>
    </row>
    <row r="10037" spans="1:12" x14ac:dyDescent="0.2">
      <c r="A10037" t="s">
        <v>33528</v>
      </c>
      <c r="B10037" t="s">
        <v>33529</v>
      </c>
      <c r="C10037" t="s">
        <v>29130</v>
      </c>
      <c r="D10037" t="s">
        <v>456</v>
      </c>
      <c r="E10037" t="s">
        <v>16</v>
      </c>
      <c r="F10037">
        <v>28012</v>
      </c>
      <c r="G10037">
        <v>35.243429900000002</v>
      </c>
      <c r="H10037">
        <v>-81.038196999999997</v>
      </c>
      <c r="I10037">
        <v>4</v>
      </c>
      <c r="J10037">
        <v>4</v>
      </c>
      <c r="K10037">
        <v>0</v>
      </c>
      <c r="L10037" t="s">
        <v>33530</v>
      </c>
    </row>
    <row r="10038" spans="1:12" x14ac:dyDescent="0.2">
      <c r="A10038" t="s">
        <v>33531</v>
      </c>
      <c r="B10038" t="s">
        <v>33532</v>
      </c>
      <c r="C10038" t="s">
        <v>7278</v>
      </c>
      <c r="D10038" t="s">
        <v>21</v>
      </c>
      <c r="E10038" t="s">
        <v>16</v>
      </c>
      <c r="F10038">
        <v>28273</v>
      </c>
      <c r="G10038">
        <v>35.129445699999998</v>
      </c>
      <c r="H10038">
        <v>-80.881492499999993</v>
      </c>
      <c r="I10038">
        <v>5</v>
      </c>
      <c r="J10038">
        <v>4</v>
      </c>
      <c r="K10038">
        <v>1</v>
      </c>
      <c r="L10038" t="s">
        <v>33533</v>
      </c>
    </row>
    <row r="10039" spans="1:12" x14ac:dyDescent="0.2">
      <c r="A10039" t="s">
        <v>33534</v>
      </c>
      <c r="B10039" t="s">
        <v>33535</v>
      </c>
      <c r="C10039" t="s">
        <v>33536</v>
      </c>
      <c r="D10039" t="s">
        <v>21</v>
      </c>
      <c r="E10039" t="s">
        <v>16</v>
      </c>
      <c r="F10039">
        <v>28203</v>
      </c>
      <c r="G10039">
        <v>35.210549299999997</v>
      </c>
      <c r="H10039">
        <v>-80.856661099999997</v>
      </c>
      <c r="I10039">
        <v>3</v>
      </c>
      <c r="J10039">
        <v>15</v>
      </c>
      <c r="K10039">
        <v>1</v>
      </c>
      <c r="L10039" t="s">
        <v>33537</v>
      </c>
    </row>
    <row r="10040" spans="1:12" x14ac:dyDescent="0.2">
      <c r="A10040" t="s">
        <v>33538</v>
      </c>
      <c r="B10040" t="s">
        <v>33539</v>
      </c>
      <c r="C10040" t="s">
        <v>33540</v>
      </c>
      <c r="D10040" t="s">
        <v>21</v>
      </c>
      <c r="E10040" t="s">
        <v>16</v>
      </c>
      <c r="F10040">
        <v>28203</v>
      </c>
      <c r="G10040">
        <v>35.217222999999997</v>
      </c>
      <c r="H10040">
        <v>-80.855663000000007</v>
      </c>
      <c r="I10040">
        <v>4.5</v>
      </c>
      <c r="J10040">
        <v>46</v>
      </c>
      <c r="K10040">
        <v>1</v>
      </c>
      <c r="L10040" t="s">
        <v>3430</v>
      </c>
    </row>
    <row r="10041" spans="1:12" x14ac:dyDescent="0.2">
      <c r="A10041" t="s">
        <v>33541</v>
      </c>
      <c r="B10041" t="s">
        <v>33542</v>
      </c>
      <c r="C10041" t="s">
        <v>514</v>
      </c>
      <c r="D10041" t="s">
        <v>21</v>
      </c>
      <c r="E10041" t="s">
        <v>16</v>
      </c>
      <c r="F10041">
        <v>28277</v>
      </c>
      <c r="G10041">
        <v>35.053494000000001</v>
      </c>
      <c r="H10041">
        <v>-80.811756000000003</v>
      </c>
      <c r="I10041">
        <v>4</v>
      </c>
      <c r="J10041">
        <v>178</v>
      </c>
      <c r="K10041">
        <v>1</v>
      </c>
      <c r="L10041" t="s">
        <v>33543</v>
      </c>
    </row>
    <row r="10042" spans="1:12" x14ac:dyDescent="0.2">
      <c r="A10042" t="s">
        <v>33544</v>
      </c>
      <c r="B10042" t="s">
        <v>20223</v>
      </c>
      <c r="C10042" t="s">
        <v>33545</v>
      </c>
      <c r="D10042" t="s">
        <v>135</v>
      </c>
      <c r="E10042" t="s">
        <v>16</v>
      </c>
      <c r="F10042">
        <v>28105</v>
      </c>
      <c r="G10042">
        <v>35.127526600000003</v>
      </c>
      <c r="H10042">
        <v>-80.707971000000001</v>
      </c>
      <c r="I10042">
        <v>3</v>
      </c>
      <c r="J10042">
        <v>135</v>
      </c>
      <c r="K10042">
        <v>1</v>
      </c>
      <c r="L10042" t="s">
        <v>33546</v>
      </c>
    </row>
    <row r="10043" spans="1:12" x14ac:dyDescent="0.2">
      <c r="A10043" t="s">
        <v>33547</v>
      </c>
      <c r="B10043" t="s">
        <v>33548</v>
      </c>
      <c r="C10043" t="s">
        <v>33549</v>
      </c>
      <c r="D10043" t="s">
        <v>39</v>
      </c>
      <c r="E10043" t="s">
        <v>16</v>
      </c>
      <c r="F10043">
        <v>28027</v>
      </c>
      <c r="G10043">
        <v>35.409427200000003</v>
      </c>
      <c r="H10043">
        <v>-80.662635800000004</v>
      </c>
      <c r="I10043">
        <v>3.5</v>
      </c>
      <c r="J10043">
        <v>3</v>
      </c>
      <c r="K10043">
        <v>1</v>
      </c>
      <c r="L10043" t="s">
        <v>33550</v>
      </c>
    </row>
    <row r="10044" spans="1:12" x14ac:dyDescent="0.2">
      <c r="A10044" t="s">
        <v>33551</v>
      </c>
      <c r="B10044" t="s">
        <v>24727</v>
      </c>
      <c r="C10044" t="s">
        <v>33552</v>
      </c>
      <c r="D10044" t="s">
        <v>21</v>
      </c>
      <c r="E10044" t="s">
        <v>16</v>
      </c>
      <c r="F10044">
        <v>28226</v>
      </c>
      <c r="G10044">
        <v>35.090311</v>
      </c>
      <c r="H10044">
        <v>-80.860189000000005</v>
      </c>
      <c r="I10044">
        <v>3.5</v>
      </c>
      <c r="J10044">
        <v>30</v>
      </c>
      <c r="K10044">
        <v>1</v>
      </c>
      <c r="L10044" t="s">
        <v>7790</v>
      </c>
    </row>
    <row r="10045" spans="1:12" x14ac:dyDescent="0.2">
      <c r="A10045" t="s">
        <v>33553</v>
      </c>
      <c r="B10045" t="s">
        <v>33554</v>
      </c>
      <c r="C10045" t="s">
        <v>33555</v>
      </c>
      <c r="D10045" t="s">
        <v>697</v>
      </c>
      <c r="E10045" t="s">
        <v>16</v>
      </c>
      <c r="F10045">
        <v>28037</v>
      </c>
      <c r="G10045">
        <v>35.481919872699997</v>
      </c>
      <c r="H10045">
        <v>-80.994644164999997</v>
      </c>
      <c r="I10045">
        <v>5</v>
      </c>
      <c r="J10045">
        <v>24</v>
      </c>
      <c r="K10045">
        <v>1</v>
      </c>
      <c r="L10045" t="s">
        <v>33556</v>
      </c>
    </row>
    <row r="10046" spans="1:12" x14ac:dyDescent="0.2">
      <c r="A10046" t="s">
        <v>33557</v>
      </c>
      <c r="B10046" t="s">
        <v>18743</v>
      </c>
      <c r="C10046" t="s">
        <v>33558</v>
      </c>
      <c r="D10046" t="s">
        <v>295</v>
      </c>
      <c r="E10046" t="s">
        <v>16</v>
      </c>
      <c r="F10046">
        <v>28134</v>
      </c>
      <c r="G10046">
        <v>35.080680000000001</v>
      </c>
      <c r="H10046">
        <v>-80.878349999999998</v>
      </c>
      <c r="I10046">
        <v>2</v>
      </c>
      <c r="J10046">
        <v>12</v>
      </c>
      <c r="K10046">
        <v>1</v>
      </c>
      <c r="L10046" t="s">
        <v>33559</v>
      </c>
    </row>
    <row r="10047" spans="1:12" x14ac:dyDescent="0.2">
      <c r="A10047" t="s">
        <v>33560</v>
      </c>
      <c r="B10047" t="s">
        <v>33561</v>
      </c>
      <c r="C10047" t="s">
        <v>33562</v>
      </c>
      <c r="D10047" t="s">
        <v>21</v>
      </c>
      <c r="E10047" t="s">
        <v>16</v>
      </c>
      <c r="F10047">
        <v>28205</v>
      </c>
      <c r="G10047">
        <v>35.203417227099997</v>
      </c>
      <c r="H10047">
        <v>-80.768646008600001</v>
      </c>
      <c r="I10047">
        <v>5</v>
      </c>
      <c r="J10047">
        <v>11</v>
      </c>
      <c r="K10047">
        <v>1</v>
      </c>
      <c r="L10047" t="s">
        <v>7712</v>
      </c>
    </row>
    <row r="10048" spans="1:12" x14ac:dyDescent="0.2">
      <c r="A10048" t="s">
        <v>33563</v>
      </c>
      <c r="B10048" t="s">
        <v>5533</v>
      </c>
      <c r="C10048" t="s">
        <v>33564</v>
      </c>
      <c r="D10048" t="s">
        <v>39</v>
      </c>
      <c r="E10048" t="s">
        <v>16</v>
      </c>
      <c r="F10048">
        <v>28027</v>
      </c>
      <c r="G10048">
        <v>35.373894</v>
      </c>
      <c r="H10048">
        <v>-80.727656999999994</v>
      </c>
      <c r="I10048">
        <v>2.5</v>
      </c>
      <c r="J10048">
        <v>35</v>
      </c>
      <c r="K10048">
        <v>1</v>
      </c>
      <c r="L10048" t="s">
        <v>20535</v>
      </c>
    </row>
    <row r="10049" spans="1:12" x14ac:dyDescent="0.2">
      <c r="A10049" t="s">
        <v>33565</v>
      </c>
      <c r="B10049" t="s">
        <v>33566</v>
      </c>
      <c r="C10049" t="s">
        <v>33567</v>
      </c>
      <c r="D10049" t="s">
        <v>21</v>
      </c>
      <c r="E10049" t="s">
        <v>16</v>
      </c>
      <c r="F10049">
        <v>28204</v>
      </c>
      <c r="G10049">
        <v>35.217131299999998</v>
      </c>
      <c r="H10049">
        <v>-80.839523799999995</v>
      </c>
      <c r="I10049">
        <v>2.5</v>
      </c>
      <c r="J10049">
        <v>7</v>
      </c>
      <c r="K10049">
        <v>1</v>
      </c>
      <c r="L10049" t="s">
        <v>1547</v>
      </c>
    </row>
    <row r="10050" spans="1:12" x14ac:dyDescent="0.2">
      <c r="A10050" t="s">
        <v>33568</v>
      </c>
      <c r="B10050" t="s">
        <v>33569</v>
      </c>
      <c r="C10050" t="s">
        <v>21936</v>
      </c>
      <c r="D10050" t="s">
        <v>21</v>
      </c>
      <c r="E10050" t="s">
        <v>16</v>
      </c>
      <c r="F10050">
        <v>28277</v>
      </c>
      <c r="G10050">
        <v>35.070497199999998</v>
      </c>
      <c r="H10050">
        <v>-80.844472300000007</v>
      </c>
      <c r="I10050">
        <v>4.5</v>
      </c>
      <c r="J10050">
        <v>43</v>
      </c>
      <c r="K10050">
        <v>0</v>
      </c>
      <c r="L10050" t="s">
        <v>33570</v>
      </c>
    </row>
    <row r="10051" spans="1:12" x14ac:dyDescent="0.2">
      <c r="A10051" t="s">
        <v>33571</v>
      </c>
      <c r="B10051" t="s">
        <v>33572</v>
      </c>
      <c r="C10051" t="s">
        <v>33573</v>
      </c>
      <c r="D10051" t="s">
        <v>135</v>
      </c>
      <c r="E10051" t="s">
        <v>16</v>
      </c>
      <c r="F10051">
        <v>28105</v>
      </c>
      <c r="G10051">
        <v>35.117496000000003</v>
      </c>
      <c r="H10051">
        <v>-80.681260499999993</v>
      </c>
      <c r="I10051">
        <v>4.5</v>
      </c>
      <c r="J10051">
        <v>23</v>
      </c>
      <c r="K10051">
        <v>1</v>
      </c>
      <c r="L10051" t="s">
        <v>33574</v>
      </c>
    </row>
    <row r="10052" spans="1:12" x14ac:dyDescent="0.2">
      <c r="A10052" t="s">
        <v>33575</v>
      </c>
      <c r="B10052" t="s">
        <v>33576</v>
      </c>
      <c r="C10052" t="s">
        <v>33577</v>
      </c>
      <c r="D10052" t="s">
        <v>21</v>
      </c>
      <c r="E10052" t="s">
        <v>16</v>
      </c>
      <c r="F10052">
        <v>28217</v>
      </c>
      <c r="G10052">
        <v>35.161726799999997</v>
      </c>
      <c r="H10052">
        <v>-80.888735400000002</v>
      </c>
      <c r="I10052">
        <v>3</v>
      </c>
      <c r="J10052">
        <v>6</v>
      </c>
      <c r="K10052">
        <v>0</v>
      </c>
      <c r="L10052" t="s">
        <v>33578</v>
      </c>
    </row>
    <row r="10053" spans="1:12" x14ac:dyDescent="0.2">
      <c r="A10053" t="s">
        <v>33579</v>
      </c>
      <c r="B10053" t="s">
        <v>33580</v>
      </c>
      <c r="C10053" t="s">
        <v>33581</v>
      </c>
      <c r="D10053" t="s">
        <v>21</v>
      </c>
      <c r="E10053" t="s">
        <v>16</v>
      </c>
      <c r="F10053">
        <v>28205</v>
      </c>
      <c r="G10053">
        <v>35.203841099999998</v>
      </c>
      <c r="H10053">
        <v>-80.804485</v>
      </c>
      <c r="I10053">
        <v>4.5</v>
      </c>
      <c r="J10053">
        <v>15</v>
      </c>
      <c r="K10053">
        <v>1</v>
      </c>
      <c r="L10053" t="s">
        <v>33582</v>
      </c>
    </row>
    <row r="10054" spans="1:12" x14ac:dyDescent="0.2">
      <c r="A10054" t="s">
        <v>33583</v>
      </c>
      <c r="B10054" t="s">
        <v>33584</v>
      </c>
      <c r="C10054" t="s">
        <v>33585</v>
      </c>
      <c r="D10054" t="s">
        <v>21</v>
      </c>
      <c r="E10054" t="s">
        <v>16</v>
      </c>
      <c r="F10054">
        <v>28270</v>
      </c>
      <c r="G10054">
        <v>35.138196399999998</v>
      </c>
      <c r="H10054">
        <v>-80.736815800000002</v>
      </c>
      <c r="I10054">
        <v>3</v>
      </c>
      <c r="J10054">
        <v>4</v>
      </c>
      <c r="K10054">
        <v>1</v>
      </c>
      <c r="L10054" t="s">
        <v>709</v>
      </c>
    </row>
    <row r="10055" spans="1:12" x14ac:dyDescent="0.2">
      <c r="A10055" t="s">
        <v>33586</v>
      </c>
      <c r="B10055" t="s">
        <v>33587</v>
      </c>
      <c r="C10055" t="s">
        <v>33588</v>
      </c>
      <c r="D10055" t="s">
        <v>239</v>
      </c>
      <c r="E10055" t="s">
        <v>16</v>
      </c>
      <c r="F10055">
        <v>28173</v>
      </c>
      <c r="G10055">
        <v>34.989678099999999</v>
      </c>
      <c r="H10055">
        <v>-80.774047899999999</v>
      </c>
      <c r="I10055">
        <v>4</v>
      </c>
      <c r="J10055">
        <v>5</v>
      </c>
      <c r="K10055">
        <v>1</v>
      </c>
      <c r="L10055" t="s">
        <v>33589</v>
      </c>
    </row>
    <row r="10056" spans="1:12" x14ac:dyDescent="0.2">
      <c r="A10056" t="s">
        <v>33590</v>
      </c>
      <c r="B10056" t="s">
        <v>33591</v>
      </c>
      <c r="C10056" t="s">
        <v>33592</v>
      </c>
      <c r="D10056" t="s">
        <v>21</v>
      </c>
      <c r="E10056" t="s">
        <v>16</v>
      </c>
      <c r="F10056">
        <v>28206</v>
      </c>
      <c r="G10056">
        <v>35.270471899999997</v>
      </c>
      <c r="H10056">
        <v>-80.838092200000006</v>
      </c>
      <c r="I10056">
        <v>1.5</v>
      </c>
      <c r="J10056">
        <v>14</v>
      </c>
      <c r="K10056">
        <v>1</v>
      </c>
      <c r="L10056" t="s">
        <v>2954</v>
      </c>
    </row>
    <row r="10057" spans="1:12" x14ac:dyDescent="0.2">
      <c r="A10057" t="s">
        <v>33593</v>
      </c>
      <c r="B10057" t="s">
        <v>33594</v>
      </c>
      <c r="C10057" t="s">
        <v>33595</v>
      </c>
      <c r="D10057" t="s">
        <v>21</v>
      </c>
      <c r="E10057" t="s">
        <v>16</v>
      </c>
      <c r="F10057">
        <v>28213</v>
      </c>
      <c r="G10057">
        <v>35.279502999999998</v>
      </c>
      <c r="H10057">
        <v>-80.767024000000006</v>
      </c>
      <c r="I10057">
        <v>1.5</v>
      </c>
      <c r="J10057">
        <v>9</v>
      </c>
      <c r="K10057">
        <v>1</v>
      </c>
      <c r="L10057" t="s">
        <v>33596</v>
      </c>
    </row>
    <row r="10058" spans="1:12" x14ac:dyDescent="0.2">
      <c r="A10058" t="s">
        <v>33597</v>
      </c>
      <c r="B10058" t="s">
        <v>33598</v>
      </c>
      <c r="C10058" t="s">
        <v>19293</v>
      </c>
      <c r="D10058" t="s">
        <v>21</v>
      </c>
      <c r="E10058" t="s">
        <v>16</v>
      </c>
      <c r="F10058">
        <v>28211</v>
      </c>
      <c r="G10058">
        <v>35.149082999999997</v>
      </c>
      <c r="H10058">
        <v>-80.828500000000005</v>
      </c>
      <c r="I10058">
        <v>5</v>
      </c>
      <c r="J10058">
        <v>4</v>
      </c>
      <c r="K10058">
        <v>1</v>
      </c>
      <c r="L10058" t="s">
        <v>33599</v>
      </c>
    </row>
    <row r="10059" spans="1:12" x14ac:dyDescent="0.2">
      <c r="A10059" t="s">
        <v>33600</v>
      </c>
      <c r="B10059" t="s">
        <v>7126</v>
      </c>
      <c r="C10059" t="s">
        <v>33601</v>
      </c>
      <c r="D10059" t="s">
        <v>39</v>
      </c>
      <c r="E10059" t="s">
        <v>16</v>
      </c>
      <c r="F10059">
        <v>28027</v>
      </c>
      <c r="G10059">
        <v>35.3713427</v>
      </c>
      <c r="H10059">
        <v>-80.718419299999994</v>
      </c>
      <c r="I10059">
        <v>3</v>
      </c>
      <c r="J10059">
        <v>6</v>
      </c>
      <c r="K10059">
        <v>1</v>
      </c>
      <c r="L10059" t="s">
        <v>23830</v>
      </c>
    </row>
    <row r="10060" spans="1:12" x14ac:dyDescent="0.2">
      <c r="A10060" t="s">
        <v>33602</v>
      </c>
      <c r="B10060" t="s">
        <v>33603</v>
      </c>
      <c r="C10060" t="s">
        <v>33604</v>
      </c>
      <c r="D10060" t="s">
        <v>39</v>
      </c>
      <c r="E10060" t="s">
        <v>16</v>
      </c>
      <c r="F10060">
        <v>28027</v>
      </c>
      <c r="G10060">
        <v>35.3746255</v>
      </c>
      <c r="H10060">
        <v>-80.725729400000006</v>
      </c>
      <c r="I10060">
        <v>4</v>
      </c>
      <c r="J10060">
        <v>239</v>
      </c>
      <c r="K10060">
        <v>0</v>
      </c>
      <c r="L10060" t="s">
        <v>33605</v>
      </c>
    </row>
    <row r="10061" spans="1:12" x14ac:dyDescent="0.2">
      <c r="A10061" t="s">
        <v>33606</v>
      </c>
      <c r="B10061" t="s">
        <v>446</v>
      </c>
      <c r="C10061" t="s">
        <v>30965</v>
      </c>
      <c r="D10061" t="s">
        <v>15</v>
      </c>
      <c r="E10061" t="s">
        <v>16</v>
      </c>
      <c r="F10061">
        <v>28031</v>
      </c>
      <c r="G10061">
        <v>35.477390999999997</v>
      </c>
      <c r="H10061">
        <v>-80.894090000000006</v>
      </c>
      <c r="I10061">
        <v>4.5</v>
      </c>
      <c r="J10061">
        <v>3</v>
      </c>
      <c r="K10061">
        <v>1</v>
      </c>
      <c r="L10061" t="s">
        <v>33607</v>
      </c>
    </row>
    <row r="10062" spans="1:12" x14ac:dyDescent="0.2">
      <c r="A10062" t="s">
        <v>33608</v>
      </c>
      <c r="B10062" t="s">
        <v>33609</v>
      </c>
      <c r="C10062" t="s">
        <v>33610</v>
      </c>
      <c r="D10062" t="s">
        <v>39</v>
      </c>
      <c r="E10062" t="s">
        <v>16</v>
      </c>
      <c r="F10062">
        <v>28027</v>
      </c>
      <c r="G10062">
        <v>35.359447400000001</v>
      </c>
      <c r="H10062">
        <v>-80.624588200000005</v>
      </c>
      <c r="I10062">
        <v>4.5</v>
      </c>
      <c r="J10062">
        <v>19</v>
      </c>
      <c r="K10062">
        <v>1</v>
      </c>
      <c r="L10062" t="s">
        <v>58</v>
      </c>
    </row>
    <row r="10063" spans="1:12" x14ac:dyDescent="0.2">
      <c r="A10063" t="s">
        <v>33611</v>
      </c>
      <c r="B10063" t="s">
        <v>17993</v>
      </c>
      <c r="C10063" t="s">
        <v>33612</v>
      </c>
      <c r="D10063" t="s">
        <v>167</v>
      </c>
      <c r="E10063" t="s">
        <v>16</v>
      </c>
      <c r="F10063">
        <v>28075</v>
      </c>
      <c r="G10063">
        <v>35.318821399999997</v>
      </c>
      <c r="H10063">
        <v>-80.674525799999998</v>
      </c>
      <c r="I10063">
        <v>2.5</v>
      </c>
      <c r="J10063">
        <v>34</v>
      </c>
      <c r="K10063">
        <v>1</v>
      </c>
      <c r="L10063" t="s">
        <v>33613</v>
      </c>
    </row>
    <row r="10064" spans="1:12" x14ac:dyDescent="0.2">
      <c r="A10064" t="s">
        <v>33614</v>
      </c>
      <c r="B10064" t="s">
        <v>33615</v>
      </c>
      <c r="D10064" t="s">
        <v>21</v>
      </c>
      <c r="E10064" t="s">
        <v>16</v>
      </c>
      <c r="F10064">
        <v>28277</v>
      </c>
      <c r="G10064">
        <v>35.053549599999997</v>
      </c>
      <c r="H10064">
        <v>-80.821169600000005</v>
      </c>
      <c r="I10064">
        <v>3</v>
      </c>
      <c r="J10064">
        <v>8</v>
      </c>
      <c r="K10064">
        <v>1</v>
      </c>
      <c r="L10064" t="s">
        <v>33616</v>
      </c>
    </row>
    <row r="10065" spans="1:12" x14ac:dyDescent="0.2">
      <c r="A10065" t="s">
        <v>33617</v>
      </c>
      <c r="B10065" t="s">
        <v>33618</v>
      </c>
      <c r="C10065" t="s">
        <v>4357</v>
      </c>
      <c r="D10065" t="s">
        <v>697</v>
      </c>
      <c r="E10065" t="s">
        <v>16</v>
      </c>
      <c r="F10065">
        <v>28037</v>
      </c>
      <c r="G10065">
        <v>35.482756000000002</v>
      </c>
      <c r="H10065">
        <v>-80.995372000000003</v>
      </c>
      <c r="I10065">
        <v>3</v>
      </c>
      <c r="J10065">
        <v>3</v>
      </c>
      <c r="K10065">
        <v>0</v>
      </c>
      <c r="L10065" t="s">
        <v>1323</v>
      </c>
    </row>
    <row r="10066" spans="1:12" x14ac:dyDescent="0.2">
      <c r="A10066" t="s">
        <v>33619</v>
      </c>
      <c r="B10066" t="s">
        <v>33620</v>
      </c>
      <c r="C10066" t="s">
        <v>33621</v>
      </c>
      <c r="D10066" t="s">
        <v>21</v>
      </c>
      <c r="E10066" t="s">
        <v>16</v>
      </c>
      <c r="F10066">
        <v>28206</v>
      </c>
      <c r="G10066">
        <v>35.239755299999999</v>
      </c>
      <c r="H10066">
        <v>-80.847020000000001</v>
      </c>
      <c r="I10066">
        <v>3</v>
      </c>
      <c r="J10066">
        <v>17</v>
      </c>
      <c r="K10066">
        <v>1</v>
      </c>
      <c r="L10066" t="s">
        <v>33622</v>
      </c>
    </row>
    <row r="10067" spans="1:12" x14ac:dyDescent="0.2">
      <c r="A10067" t="s">
        <v>33623</v>
      </c>
      <c r="B10067" t="s">
        <v>1178</v>
      </c>
      <c r="C10067" t="s">
        <v>33624</v>
      </c>
      <c r="D10067" t="s">
        <v>135</v>
      </c>
      <c r="E10067" t="s">
        <v>16</v>
      </c>
      <c r="F10067">
        <v>28105</v>
      </c>
      <c r="G10067">
        <v>35.143059100000002</v>
      </c>
      <c r="H10067">
        <v>-80.719557600000002</v>
      </c>
      <c r="I10067">
        <v>2</v>
      </c>
      <c r="J10067">
        <v>34</v>
      </c>
      <c r="K10067">
        <v>1</v>
      </c>
      <c r="L10067" t="s">
        <v>33625</v>
      </c>
    </row>
    <row r="10068" spans="1:12" x14ac:dyDescent="0.2">
      <c r="A10068" t="s">
        <v>33626</v>
      </c>
      <c r="B10068" t="s">
        <v>33627</v>
      </c>
      <c r="C10068" t="s">
        <v>33628</v>
      </c>
      <c r="D10068" t="s">
        <v>21</v>
      </c>
      <c r="E10068" t="s">
        <v>16</v>
      </c>
      <c r="F10068">
        <v>28209</v>
      </c>
      <c r="G10068">
        <v>35.175918299999999</v>
      </c>
      <c r="H10068">
        <v>-80.851367199999999</v>
      </c>
      <c r="I10068">
        <v>3.5</v>
      </c>
      <c r="J10068">
        <v>32</v>
      </c>
      <c r="K10068">
        <v>1</v>
      </c>
      <c r="L10068" t="s">
        <v>33629</v>
      </c>
    </row>
    <row r="10069" spans="1:12" x14ac:dyDescent="0.2">
      <c r="A10069" t="s">
        <v>33630</v>
      </c>
      <c r="B10069" t="s">
        <v>8288</v>
      </c>
      <c r="C10069" t="s">
        <v>33631</v>
      </c>
      <c r="D10069" t="s">
        <v>21</v>
      </c>
      <c r="E10069" t="s">
        <v>16</v>
      </c>
      <c r="F10069">
        <v>28277</v>
      </c>
      <c r="G10069">
        <v>35.055635521799999</v>
      </c>
      <c r="H10069">
        <v>-80.768923092500003</v>
      </c>
      <c r="I10069">
        <v>1.5</v>
      </c>
      <c r="J10069">
        <v>14</v>
      </c>
      <c r="K10069">
        <v>1</v>
      </c>
      <c r="L10069" t="s">
        <v>33632</v>
      </c>
    </row>
    <row r="10070" spans="1:12" x14ac:dyDescent="0.2">
      <c r="A10070" t="s">
        <v>33633</v>
      </c>
      <c r="B10070" t="s">
        <v>33634</v>
      </c>
      <c r="C10070" t="s">
        <v>22248</v>
      </c>
      <c r="D10070" t="s">
        <v>21</v>
      </c>
      <c r="E10070" t="s">
        <v>16</v>
      </c>
      <c r="F10070">
        <v>28202</v>
      </c>
      <c r="G10070">
        <v>35.2298209</v>
      </c>
      <c r="H10070">
        <v>-80.844227899999893</v>
      </c>
      <c r="I10070">
        <v>4.5</v>
      </c>
      <c r="J10070">
        <v>11</v>
      </c>
      <c r="K10070">
        <v>0</v>
      </c>
      <c r="L10070" t="s">
        <v>33635</v>
      </c>
    </row>
    <row r="10071" spans="1:12" x14ac:dyDescent="0.2">
      <c r="A10071" t="s">
        <v>33636</v>
      </c>
      <c r="B10071" t="s">
        <v>1093</v>
      </c>
      <c r="C10071" t="s">
        <v>33637</v>
      </c>
      <c r="D10071" t="s">
        <v>21</v>
      </c>
      <c r="E10071" t="s">
        <v>16</v>
      </c>
      <c r="F10071">
        <v>28212</v>
      </c>
      <c r="G10071">
        <v>35.209336999999998</v>
      </c>
      <c r="H10071">
        <v>-80.756884299999996</v>
      </c>
      <c r="I10071">
        <v>2</v>
      </c>
      <c r="J10071">
        <v>5</v>
      </c>
      <c r="K10071">
        <v>1</v>
      </c>
      <c r="L10071" t="s">
        <v>2837</v>
      </c>
    </row>
    <row r="10072" spans="1:12" x14ac:dyDescent="0.2">
      <c r="A10072" t="s">
        <v>33638</v>
      </c>
      <c r="B10072" t="s">
        <v>1791</v>
      </c>
      <c r="C10072" t="s">
        <v>33639</v>
      </c>
      <c r="D10072" t="s">
        <v>21</v>
      </c>
      <c r="E10072" t="s">
        <v>16</v>
      </c>
      <c r="F10072">
        <v>28207</v>
      </c>
      <c r="G10072">
        <v>35.209537559799998</v>
      </c>
      <c r="H10072">
        <v>-80.823283195499997</v>
      </c>
      <c r="I10072">
        <v>2.5</v>
      </c>
      <c r="J10072">
        <v>33</v>
      </c>
      <c r="K10072">
        <v>1</v>
      </c>
      <c r="L10072" t="s">
        <v>33640</v>
      </c>
    </row>
    <row r="10073" spans="1:12" x14ac:dyDescent="0.2">
      <c r="A10073" t="s">
        <v>33641</v>
      </c>
      <c r="B10073" t="s">
        <v>33642</v>
      </c>
      <c r="C10073" t="s">
        <v>30416</v>
      </c>
      <c r="D10073" t="s">
        <v>21</v>
      </c>
      <c r="E10073" t="s">
        <v>16</v>
      </c>
      <c r="F10073">
        <v>28211</v>
      </c>
      <c r="G10073">
        <v>35.155543075399997</v>
      </c>
      <c r="H10073">
        <v>-80.833582878100003</v>
      </c>
      <c r="I10073">
        <v>3.5</v>
      </c>
      <c r="J10073">
        <v>65</v>
      </c>
      <c r="K10073">
        <v>1</v>
      </c>
      <c r="L10073" t="s">
        <v>33643</v>
      </c>
    </row>
    <row r="10074" spans="1:12" x14ac:dyDescent="0.2">
      <c r="A10074" t="s">
        <v>33644</v>
      </c>
      <c r="B10074" t="s">
        <v>32404</v>
      </c>
      <c r="C10074" t="s">
        <v>18187</v>
      </c>
      <c r="D10074" t="s">
        <v>21</v>
      </c>
      <c r="E10074" t="s">
        <v>16</v>
      </c>
      <c r="F10074">
        <v>28217</v>
      </c>
      <c r="G10074">
        <v>35.195426599999998</v>
      </c>
      <c r="H10074">
        <v>-80.876952799999998</v>
      </c>
      <c r="I10074">
        <v>3.5</v>
      </c>
      <c r="J10074">
        <v>58</v>
      </c>
      <c r="K10074">
        <v>1</v>
      </c>
      <c r="L10074" t="s">
        <v>33645</v>
      </c>
    </row>
    <row r="10075" spans="1:12" x14ac:dyDescent="0.2">
      <c r="A10075" t="s">
        <v>33646</v>
      </c>
      <c r="B10075" t="s">
        <v>33647</v>
      </c>
      <c r="C10075" t="s">
        <v>9601</v>
      </c>
      <c r="D10075" t="s">
        <v>21</v>
      </c>
      <c r="E10075" t="s">
        <v>16</v>
      </c>
      <c r="F10075">
        <v>28277</v>
      </c>
      <c r="G10075">
        <v>35.068652</v>
      </c>
      <c r="H10075">
        <v>-80.841427899999999</v>
      </c>
      <c r="I10075">
        <v>3.5</v>
      </c>
      <c r="J10075">
        <v>37</v>
      </c>
      <c r="K10075">
        <v>0</v>
      </c>
      <c r="L10075" t="s">
        <v>33648</v>
      </c>
    </row>
    <row r="10076" spans="1:12" x14ac:dyDescent="0.2">
      <c r="A10076" t="s">
        <v>33649</v>
      </c>
      <c r="B10076" t="s">
        <v>45</v>
      </c>
      <c r="C10076" t="s">
        <v>14368</v>
      </c>
      <c r="D10076" t="s">
        <v>21</v>
      </c>
      <c r="E10076" t="s">
        <v>16</v>
      </c>
      <c r="F10076">
        <v>28202</v>
      </c>
      <c r="G10076">
        <v>35.225743426800001</v>
      </c>
      <c r="H10076">
        <v>-80.844875177899993</v>
      </c>
      <c r="I10076">
        <v>4</v>
      </c>
      <c r="J10076">
        <v>17</v>
      </c>
      <c r="K10076">
        <v>1</v>
      </c>
      <c r="L10076" t="s">
        <v>33650</v>
      </c>
    </row>
    <row r="10077" spans="1:12" x14ac:dyDescent="0.2">
      <c r="A10077" t="s">
        <v>33651</v>
      </c>
      <c r="B10077" t="s">
        <v>33652</v>
      </c>
      <c r="C10077" t="s">
        <v>20089</v>
      </c>
      <c r="D10077" t="s">
        <v>21</v>
      </c>
      <c r="E10077" t="s">
        <v>16</v>
      </c>
      <c r="F10077">
        <v>28211</v>
      </c>
      <c r="G10077">
        <v>35.149006999999997</v>
      </c>
      <c r="H10077">
        <v>-80.826553000000004</v>
      </c>
      <c r="I10077">
        <v>5</v>
      </c>
      <c r="J10077">
        <v>3</v>
      </c>
      <c r="K10077">
        <v>1</v>
      </c>
      <c r="L10077" t="s">
        <v>33653</v>
      </c>
    </row>
    <row r="10078" spans="1:12" x14ac:dyDescent="0.2">
      <c r="A10078" t="s">
        <v>33654</v>
      </c>
      <c r="B10078" t="s">
        <v>33655</v>
      </c>
      <c r="C10078" t="s">
        <v>24258</v>
      </c>
      <c r="D10078" t="s">
        <v>30</v>
      </c>
      <c r="E10078" t="s">
        <v>16</v>
      </c>
      <c r="F10078">
        <v>28054</v>
      </c>
      <c r="G10078">
        <v>35.261368510499999</v>
      </c>
      <c r="H10078">
        <v>-81.170323491100007</v>
      </c>
      <c r="I10078">
        <v>2.5</v>
      </c>
      <c r="J10078">
        <v>12</v>
      </c>
      <c r="K10078">
        <v>1</v>
      </c>
      <c r="L10078" t="s">
        <v>33656</v>
      </c>
    </row>
    <row r="10079" spans="1:12" x14ac:dyDescent="0.2">
      <c r="A10079" t="s">
        <v>33657</v>
      </c>
      <c r="B10079" t="s">
        <v>8288</v>
      </c>
      <c r="C10079" t="s">
        <v>33658</v>
      </c>
      <c r="D10079" t="s">
        <v>7493</v>
      </c>
      <c r="E10079" t="s">
        <v>16</v>
      </c>
      <c r="F10079">
        <v>28097</v>
      </c>
      <c r="G10079">
        <v>35.254952899999999</v>
      </c>
      <c r="H10079">
        <v>-80.451736600000004</v>
      </c>
      <c r="I10079">
        <v>3</v>
      </c>
      <c r="J10079">
        <v>5</v>
      </c>
      <c r="K10079">
        <v>1</v>
      </c>
      <c r="L10079" t="s">
        <v>2713</v>
      </c>
    </row>
    <row r="10080" spans="1:12" x14ac:dyDescent="0.2">
      <c r="A10080" t="s">
        <v>33659</v>
      </c>
      <c r="B10080" t="s">
        <v>23444</v>
      </c>
      <c r="C10080" t="s">
        <v>33660</v>
      </c>
      <c r="D10080" t="s">
        <v>295</v>
      </c>
      <c r="E10080" t="s">
        <v>16</v>
      </c>
      <c r="F10080">
        <v>28134</v>
      </c>
      <c r="G10080">
        <v>35.075724000000001</v>
      </c>
      <c r="H10080">
        <v>-80.877791999999999</v>
      </c>
      <c r="I10080">
        <v>5</v>
      </c>
      <c r="J10080">
        <v>7</v>
      </c>
      <c r="K10080">
        <v>1</v>
      </c>
      <c r="L10080" t="s">
        <v>33661</v>
      </c>
    </row>
    <row r="10081" spans="1:12" x14ac:dyDescent="0.2">
      <c r="A10081" t="s">
        <v>33662</v>
      </c>
      <c r="B10081" t="s">
        <v>45</v>
      </c>
      <c r="C10081" t="s">
        <v>33663</v>
      </c>
      <c r="D10081" t="s">
        <v>26</v>
      </c>
      <c r="E10081" t="s">
        <v>16</v>
      </c>
      <c r="F10081">
        <v>28078</v>
      </c>
      <c r="G10081">
        <v>35.406027999999999</v>
      </c>
      <c r="H10081">
        <v>-80.864994999999993</v>
      </c>
      <c r="I10081">
        <v>3</v>
      </c>
      <c r="J10081">
        <v>9</v>
      </c>
      <c r="K10081">
        <v>1</v>
      </c>
      <c r="L10081" t="s">
        <v>33664</v>
      </c>
    </row>
    <row r="10082" spans="1:12" x14ac:dyDescent="0.2">
      <c r="A10082" t="s">
        <v>33665</v>
      </c>
      <c r="B10082" t="s">
        <v>2369</v>
      </c>
      <c r="C10082" t="s">
        <v>33666</v>
      </c>
      <c r="D10082" t="s">
        <v>21</v>
      </c>
      <c r="E10082" t="s">
        <v>16</v>
      </c>
      <c r="F10082">
        <v>28209</v>
      </c>
      <c r="G10082">
        <v>35.161133399999997</v>
      </c>
      <c r="H10082">
        <v>-80.849282299999999</v>
      </c>
      <c r="I10082">
        <v>3.5</v>
      </c>
      <c r="J10082">
        <v>112</v>
      </c>
      <c r="K10082">
        <v>1</v>
      </c>
      <c r="L10082" t="s">
        <v>2905</v>
      </c>
    </row>
    <row r="10083" spans="1:12" x14ac:dyDescent="0.2">
      <c r="A10083" t="s">
        <v>33667</v>
      </c>
      <c r="B10083" t="s">
        <v>860</v>
      </c>
      <c r="C10083" t="s">
        <v>33668</v>
      </c>
      <c r="D10083" t="s">
        <v>21</v>
      </c>
      <c r="E10083" t="s">
        <v>16</v>
      </c>
      <c r="F10083">
        <v>28226</v>
      </c>
      <c r="G10083">
        <v>35.088455000000003</v>
      </c>
      <c r="H10083">
        <v>-80.845815999999999</v>
      </c>
      <c r="I10083">
        <v>2.5</v>
      </c>
      <c r="J10083">
        <v>29</v>
      </c>
      <c r="K10083">
        <v>0</v>
      </c>
      <c r="L10083" t="s">
        <v>33669</v>
      </c>
    </row>
    <row r="10084" spans="1:12" x14ac:dyDescent="0.2">
      <c r="A10084" t="e">
        <f>-hExYVDLkGosIrKI8bQw7Q</f>
        <v>#NAME?</v>
      </c>
      <c r="B10084" t="s">
        <v>33670</v>
      </c>
      <c r="C10084" t="s">
        <v>33671</v>
      </c>
      <c r="D10084" t="s">
        <v>15</v>
      </c>
      <c r="E10084" t="s">
        <v>16</v>
      </c>
      <c r="F10084">
        <v>28031</v>
      </c>
      <c r="G10084">
        <v>35.478423999999997</v>
      </c>
      <c r="H10084">
        <v>-80.893939500000002</v>
      </c>
      <c r="I10084">
        <v>4</v>
      </c>
      <c r="J10084">
        <v>13</v>
      </c>
      <c r="K10084">
        <v>1</v>
      </c>
      <c r="L10084" t="s">
        <v>20183</v>
      </c>
    </row>
    <row r="10085" spans="1:12" x14ac:dyDescent="0.2">
      <c r="A10085" t="s">
        <v>33672</v>
      </c>
      <c r="B10085" t="s">
        <v>33673</v>
      </c>
      <c r="D10085" t="s">
        <v>21</v>
      </c>
      <c r="E10085" t="s">
        <v>16</v>
      </c>
      <c r="F10085">
        <v>28214</v>
      </c>
      <c r="G10085">
        <v>35.283329299999998</v>
      </c>
      <c r="H10085">
        <v>-80.976055599999995</v>
      </c>
      <c r="I10085">
        <v>2</v>
      </c>
      <c r="J10085">
        <v>7</v>
      </c>
      <c r="K10085">
        <v>1</v>
      </c>
      <c r="L10085" t="s">
        <v>33674</v>
      </c>
    </row>
    <row r="10086" spans="1:12" x14ac:dyDescent="0.2">
      <c r="A10086" t="s">
        <v>33675</v>
      </c>
      <c r="B10086" t="s">
        <v>33676</v>
      </c>
      <c r="C10086" t="s">
        <v>31630</v>
      </c>
      <c r="D10086" t="s">
        <v>21</v>
      </c>
      <c r="E10086" t="s">
        <v>16</v>
      </c>
      <c r="F10086">
        <v>28204</v>
      </c>
      <c r="G10086">
        <v>35.212086999999997</v>
      </c>
      <c r="H10086">
        <v>-80.833702599999995</v>
      </c>
      <c r="I10086">
        <v>2</v>
      </c>
      <c r="J10086">
        <v>31</v>
      </c>
      <c r="K10086">
        <v>1</v>
      </c>
      <c r="L10086" t="s">
        <v>176</v>
      </c>
    </row>
    <row r="10087" spans="1:12" x14ac:dyDescent="0.2">
      <c r="A10087" t="s">
        <v>33677</v>
      </c>
      <c r="B10087" t="s">
        <v>33678</v>
      </c>
      <c r="C10087" t="s">
        <v>33679</v>
      </c>
      <c r="D10087" t="s">
        <v>21</v>
      </c>
      <c r="E10087" t="s">
        <v>16</v>
      </c>
      <c r="F10087">
        <v>28207</v>
      </c>
      <c r="G10087">
        <v>35.2032448</v>
      </c>
      <c r="H10087">
        <v>-80.834340499999996</v>
      </c>
      <c r="I10087">
        <v>5</v>
      </c>
      <c r="J10087">
        <v>4</v>
      </c>
      <c r="K10087">
        <v>1</v>
      </c>
      <c r="L10087" t="s">
        <v>11574</v>
      </c>
    </row>
    <row r="10088" spans="1:12" x14ac:dyDescent="0.2">
      <c r="A10088" t="s">
        <v>33680</v>
      </c>
      <c r="B10088" t="s">
        <v>33681</v>
      </c>
      <c r="C10088" t="s">
        <v>33682</v>
      </c>
      <c r="D10088" t="s">
        <v>21</v>
      </c>
      <c r="E10088" t="s">
        <v>16</v>
      </c>
      <c r="F10088">
        <v>28262</v>
      </c>
      <c r="G10088">
        <v>35.296843600000003</v>
      </c>
      <c r="H10088">
        <v>-80.758885899999996</v>
      </c>
      <c r="I10088">
        <v>3.5</v>
      </c>
      <c r="J10088">
        <v>7</v>
      </c>
      <c r="K10088">
        <v>1</v>
      </c>
      <c r="L10088" t="s">
        <v>416</v>
      </c>
    </row>
    <row r="10089" spans="1:12" x14ac:dyDescent="0.2">
      <c r="A10089" t="s">
        <v>33683</v>
      </c>
      <c r="B10089" t="s">
        <v>33684</v>
      </c>
      <c r="C10089" t="s">
        <v>33685</v>
      </c>
      <c r="D10089" t="s">
        <v>62</v>
      </c>
      <c r="E10089" t="s">
        <v>16</v>
      </c>
      <c r="F10089">
        <v>28227</v>
      </c>
      <c r="G10089">
        <v>35.173175999999998</v>
      </c>
      <c r="H10089">
        <v>-80.660222000000005</v>
      </c>
      <c r="I10089">
        <v>3.5</v>
      </c>
      <c r="J10089">
        <v>3</v>
      </c>
      <c r="K10089">
        <v>1</v>
      </c>
      <c r="L10089" t="s">
        <v>33686</v>
      </c>
    </row>
    <row r="10090" spans="1:12" x14ac:dyDescent="0.2">
      <c r="A10090" t="s">
        <v>33687</v>
      </c>
      <c r="B10090" t="s">
        <v>33688</v>
      </c>
      <c r="C10090" t="s">
        <v>6645</v>
      </c>
      <c r="D10090" t="s">
        <v>21</v>
      </c>
      <c r="E10090" t="s">
        <v>16</v>
      </c>
      <c r="F10090">
        <v>28278</v>
      </c>
      <c r="G10090">
        <v>35.168091699999998</v>
      </c>
      <c r="H10090">
        <v>-80.970299999999995</v>
      </c>
      <c r="I10090">
        <v>4</v>
      </c>
      <c r="J10090">
        <v>139</v>
      </c>
      <c r="K10090">
        <v>1</v>
      </c>
      <c r="L10090" t="s">
        <v>33689</v>
      </c>
    </row>
    <row r="10091" spans="1:12" x14ac:dyDescent="0.2">
      <c r="A10091" t="s">
        <v>33690</v>
      </c>
      <c r="B10091" t="s">
        <v>9913</v>
      </c>
      <c r="C10091" t="s">
        <v>33691</v>
      </c>
      <c r="D10091" t="s">
        <v>39</v>
      </c>
      <c r="E10091" t="s">
        <v>16</v>
      </c>
      <c r="F10091">
        <v>28027</v>
      </c>
      <c r="G10091">
        <v>35.372740100000001</v>
      </c>
      <c r="H10091">
        <v>-80.715118000000004</v>
      </c>
      <c r="I10091">
        <v>3.5</v>
      </c>
      <c r="J10091">
        <v>18</v>
      </c>
      <c r="K10091">
        <v>1</v>
      </c>
      <c r="L10091" t="s">
        <v>33692</v>
      </c>
    </row>
    <row r="10092" spans="1:12" x14ac:dyDescent="0.2">
      <c r="A10092" t="s">
        <v>33693</v>
      </c>
      <c r="B10092" t="s">
        <v>33694</v>
      </c>
      <c r="C10092" t="s">
        <v>552</v>
      </c>
      <c r="D10092" t="s">
        <v>21</v>
      </c>
      <c r="E10092" t="s">
        <v>16</v>
      </c>
      <c r="F10092">
        <v>28208</v>
      </c>
      <c r="G10092">
        <v>35.220559399999999</v>
      </c>
      <c r="H10092">
        <v>-80.943873699999997</v>
      </c>
      <c r="I10092">
        <v>2</v>
      </c>
      <c r="J10092">
        <v>8</v>
      </c>
      <c r="K10092">
        <v>1</v>
      </c>
      <c r="L10092" t="s">
        <v>33695</v>
      </c>
    </row>
    <row r="10093" spans="1:12" x14ac:dyDescent="0.2">
      <c r="A10093" t="s">
        <v>33696</v>
      </c>
      <c r="B10093" t="s">
        <v>33697</v>
      </c>
      <c r="C10093" t="s">
        <v>33698</v>
      </c>
      <c r="D10093" t="s">
        <v>239</v>
      </c>
      <c r="E10093" t="s">
        <v>16</v>
      </c>
      <c r="F10093">
        <v>28173</v>
      </c>
      <c r="G10093">
        <v>34.924656802000001</v>
      </c>
      <c r="H10093">
        <v>-80.741500630999994</v>
      </c>
      <c r="I10093">
        <v>4.5</v>
      </c>
      <c r="J10093">
        <v>10</v>
      </c>
      <c r="K10093">
        <v>1</v>
      </c>
      <c r="L10093" t="s">
        <v>33699</v>
      </c>
    </row>
    <row r="10094" spans="1:12" x14ac:dyDescent="0.2">
      <c r="A10094" t="s">
        <v>33700</v>
      </c>
      <c r="B10094" t="s">
        <v>33701</v>
      </c>
      <c r="C10094" t="s">
        <v>33702</v>
      </c>
      <c r="D10094" t="s">
        <v>39</v>
      </c>
      <c r="E10094" t="s">
        <v>16</v>
      </c>
      <c r="F10094">
        <v>28027</v>
      </c>
      <c r="G10094">
        <v>35.414073000000002</v>
      </c>
      <c r="H10094">
        <v>-80.670083000000005</v>
      </c>
      <c r="I10094">
        <v>3</v>
      </c>
      <c r="J10094">
        <v>12</v>
      </c>
      <c r="K10094">
        <v>1</v>
      </c>
      <c r="L10094" t="s">
        <v>713</v>
      </c>
    </row>
    <row r="10095" spans="1:12" x14ac:dyDescent="0.2">
      <c r="A10095" t="s">
        <v>33703</v>
      </c>
      <c r="B10095" t="s">
        <v>33704</v>
      </c>
      <c r="C10095" t="s">
        <v>552</v>
      </c>
      <c r="D10095" t="s">
        <v>21</v>
      </c>
      <c r="E10095" t="s">
        <v>16</v>
      </c>
      <c r="F10095">
        <v>28208</v>
      </c>
      <c r="G10095">
        <v>35.2203142961</v>
      </c>
      <c r="H10095">
        <v>-80.942794930900007</v>
      </c>
      <c r="I10095">
        <v>3.5</v>
      </c>
      <c r="J10095">
        <v>11</v>
      </c>
      <c r="K10095">
        <v>1</v>
      </c>
      <c r="L10095" t="s">
        <v>33705</v>
      </c>
    </row>
    <row r="10096" spans="1:12" x14ac:dyDescent="0.2">
      <c r="A10096" t="s">
        <v>33706</v>
      </c>
      <c r="B10096" t="s">
        <v>33707</v>
      </c>
      <c r="C10096" t="s">
        <v>33708</v>
      </c>
      <c r="D10096" t="s">
        <v>21</v>
      </c>
      <c r="E10096" t="s">
        <v>16</v>
      </c>
      <c r="F10096">
        <v>28277</v>
      </c>
      <c r="G10096">
        <v>35.056739499999999</v>
      </c>
      <c r="H10096">
        <v>-80.769457000000003</v>
      </c>
      <c r="I10096">
        <v>3.5</v>
      </c>
      <c r="J10096">
        <v>177</v>
      </c>
      <c r="K10096">
        <v>1</v>
      </c>
      <c r="L10096" t="s">
        <v>33709</v>
      </c>
    </row>
    <row r="10097" spans="1:12" x14ac:dyDescent="0.2">
      <c r="A10097" t="s">
        <v>33710</v>
      </c>
      <c r="B10097" t="s">
        <v>314</v>
      </c>
      <c r="C10097" t="s">
        <v>33711</v>
      </c>
      <c r="D10097" t="s">
        <v>643</v>
      </c>
      <c r="E10097" t="s">
        <v>16</v>
      </c>
      <c r="F10097">
        <v>28079</v>
      </c>
      <c r="G10097">
        <v>35.068123300000003</v>
      </c>
      <c r="H10097">
        <v>-80.676298700000004</v>
      </c>
      <c r="I10097">
        <v>4</v>
      </c>
      <c r="J10097">
        <v>6</v>
      </c>
      <c r="K10097">
        <v>1</v>
      </c>
      <c r="L10097" t="s">
        <v>2198</v>
      </c>
    </row>
    <row r="10098" spans="1:12" x14ac:dyDescent="0.2">
      <c r="A10098" t="s">
        <v>33712</v>
      </c>
      <c r="B10098" t="s">
        <v>33713</v>
      </c>
      <c r="C10098" t="s">
        <v>23394</v>
      </c>
      <c r="D10098" t="s">
        <v>588</v>
      </c>
      <c r="E10098" t="s">
        <v>16</v>
      </c>
      <c r="F10098">
        <v>28110</v>
      </c>
      <c r="G10098">
        <v>35.013404399999999</v>
      </c>
      <c r="H10098">
        <v>-80.572881199999998</v>
      </c>
      <c r="I10098">
        <v>3.5</v>
      </c>
      <c r="J10098">
        <v>3</v>
      </c>
      <c r="K10098">
        <v>1</v>
      </c>
      <c r="L10098" t="s">
        <v>33714</v>
      </c>
    </row>
    <row r="10099" spans="1:12" x14ac:dyDescent="0.2">
      <c r="A10099" t="s">
        <v>33715</v>
      </c>
      <c r="B10099" t="s">
        <v>25232</v>
      </c>
      <c r="C10099" t="s">
        <v>33716</v>
      </c>
      <c r="D10099" t="s">
        <v>21</v>
      </c>
      <c r="E10099" t="s">
        <v>16</v>
      </c>
      <c r="F10099">
        <v>28227</v>
      </c>
      <c r="G10099">
        <v>35.163811799999998</v>
      </c>
      <c r="H10099">
        <v>-80.738958199999999</v>
      </c>
      <c r="I10099">
        <v>4</v>
      </c>
      <c r="J10099">
        <v>8</v>
      </c>
      <c r="K10099">
        <v>1</v>
      </c>
      <c r="L10099" t="s">
        <v>33717</v>
      </c>
    </row>
    <row r="10100" spans="1:12" x14ac:dyDescent="0.2">
      <c r="A10100" t="s">
        <v>33718</v>
      </c>
      <c r="B10100" t="s">
        <v>33719</v>
      </c>
      <c r="C10100" t="s">
        <v>33720</v>
      </c>
      <c r="D10100" t="s">
        <v>643</v>
      </c>
      <c r="E10100" t="s">
        <v>16</v>
      </c>
      <c r="F10100">
        <v>28079</v>
      </c>
      <c r="G10100">
        <v>35.0487514836</v>
      </c>
      <c r="H10100">
        <v>-80.647181280400005</v>
      </c>
      <c r="I10100">
        <v>4.5</v>
      </c>
      <c r="J10100">
        <v>5</v>
      </c>
      <c r="K10100">
        <v>1</v>
      </c>
      <c r="L10100" t="s">
        <v>140</v>
      </c>
    </row>
    <row r="10101" spans="1:12" x14ac:dyDescent="0.2">
      <c r="A10101" t="s">
        <v>33721</v>
      </c>
      <c r="B10101" t="s">
        <v>2257</v>
      </c>
      <c r="C10101" t="s">
        <v>33722</v>
      </c>
      <c r="D10101" t="s">
        <v>21</v>
      </c>
      <c r="E10101" t="s">
        <v>16</v>
      </c>
      <c r="F10101">
        <v>28262</v>
      </c>
      <c r="G10101">
        <v>35.301842000000001</v>
      </c>
      <c r="H10101">
        <v>-80.749052000000006</v>
      </c>
      <c r="I10101">
        <v>4</v>
      </c>
      <c r="J10101">
        <v>42</v>
      </c>
      <c r="K10101">
        <v>1</v>
      </c>
      <c r="L10101" t="s">
        <v>33723</v>
      </c>
    </row>
    <row r="10102" spans="1:12" x14ac:dyDescent="0.2">
      <c r="A10102" t="s">
        <v>33724</v>
      </c>
      <c r="B10102" t="s">
        <v>446</v>
      </c>
      <c r="C10102" t="s">
        <v>33725</v>
      </c>
      <c r="D10102" t="s">
        <v>21</v>
      </c>
      <c r="E10102" t="s">
        <v>16</v>
      </c>
      <c r="F10102">
        <v>28280</v>
      </c>
      <c r="G10102">
        <v>35.226514000000002</v>
      </c>
      <c r="H10102">
        <v>-80.843315000000004</v>
      </c>
      <c r="I10102">
        <v>3.5</v>
      </c>
      <c r="J10102">
        <v>27</v>
      </c>
      <c r="K10102">
        <v>0</v>
      </c>
      <c r="L10102" t="s">
        <v>448</v>
      </c>
    </row>
    <row r="10103" spans="1:12" x14ac:dyDescent="0.2">
      <c r="A10103" t="s">
        <v>33726</v>
      </c>
      <c r="B10103" t="s">
        <v>33727</v>
      </c>
      <c r="C10103" t="s">
        <v>33728</v>
      </c>
      <c r="D10103" t="s">
        <v>21</v>
      </c>
      <c r="E10103" t="s">
        <v>16</v>
      </c>
      <c r="F10103">
        <v>28204</v>
      </c>
      <c r="G10103">
        <v>35.218906699999998</v>
      </c>
      <c r="H10103">
        <v>-80.818191799999994</v>
      </c>
      <c r="I10103">
        <v>3.5</v>
      </c>
      <c r="J10103">
        <v>25</v>
      </c>
      <c r="K10103">
        <v>1</v>
      </c>
      <c r="L10103" t="s">
        <v>256</v>
      </c>
    </row>
    <row r="10104" spans="1:12" x14ac:dyDescent="0.2">
      <c r="A10104" t="s">
        <v>33729</v>
      </c>
      <c r="B10104" t="s">
        <v>1930</v>
      </c>
      <c r="C10104" t="s">
        <v>33730</v>
      </c>
      <c r="D10104" t="s">
        <v>21</v>
      </c>
      <c r="E10104" t="s">
        <v>16</v>
      </c>
      <c r="F10104">
        <v>28273</v>
      </c>
      <c r="G10104">
        <v>35.098141427500003</v>
      </c>
      <c r="H10104">
        <v>-80.989156991800002</v>
      </c>
      <c r="I10104">
        <v>5</v>
      </c>
      <c r="J10104">
        <v>3</v>
      </c>
      <c r="K10104">
        <v>1</v>
      </c>
      <c r="L10104" t="s">
        <v>33731</v>
      </c>
    </row>
    <row r="10105" spans="1:12" x14ac:dyDescent="0.2">
      <c r="A10105" t="s">
        <v>33732</v>
      </c>
      <c r="B10105" t="s">
        <v>33733</v>
      </c>
      <c r="C10105" t="s">
        <v>33734</v>
      </c>
      <c r="D10105" t="s">
        <v>239</v>
      </c>
      <c r="E10105" t="s">
        <v>16</v>
      </c>
      <c r="F10105">
        <v>28173</v>
      </c>
      <c r="G10105">
        <v>35.013672</v>
      </c>
      <c r="H10105">
        <v>-80.794764000000001</v>
      </c>
      <c r="I10105">
        <v>1</v>
      </c>
      <c r="J10105">
        <v>3</v>
      </c>
      <c r="K10105">
        <v>1</v>
      </c>
      <c r="L10105" t="s">
        <v>3134</v>
      </c>
    </row>
    <row r="10106" spans="1:12" x14ac:dyDescent="0.2">
      <c r="A10106" t="s">
        <v>33735</v>
      </c>
      <c r="B10106" t="s">
        <v>33736</v>
      </c>
      <c r="C10106" t="s">
        <v>33737</v>
      </c>
      <c r="D10106" t="s">
        <v>21</v>
      </c>
      <c r="E10106" t="s">
        <v>16</v>
      </c>
      <c r="F10106">
        <v>28202</v>
      </c>
      <c r="G10106">
        <v>35.225606800000001</v>
      </c>
      <c r="H10106">
        <v>-80.848806600000003</v>
      </c>
      <c r="I10106">
        <v>3.5</v>
      </c>
      <c r="J10106">
        <v>141</v>
      </c>
      <c r="K10106">
        <v>1</v>
      </c>
      <c r="L10106" t="s">
        <v>33738</v>
      </c>
    </row>
    <row r="10107" spans="1:12" x14ac:dyDescent="0.2">
      <c r="A10107" t="s">
        <v>33739</v>
      </c>
      <c r="B10107" t="s">
        <v>33740</v>
      </c>
      <c r="C10107" t="s">
        <v>33741</v>
      </c>
      <c r="D10107" t="s">
        <v>21</v>
      </c>
      <c r="E10107" t="s">
        <v>16</v>
      </c>
      <c r="F10107">
        <v>28205</v>
      </c>
      <c r="G10107">
        <v>35.218494054899999</v>
      </c>
      <c r="H10107">
        <v>-80.795032635699997</v>
      </c>
      <c r="I10107">
        <v>4.5</v>
      </c>
      <c r="J10107">
        <v>16</v>
      </c>
      <c r="K10107">
        <v>0</v>
      </c>
      <c r="L10107" t="s">
        <v>33742</v>
      </c>
    </row>
    <row r="10108" spans="1:12" x14ac:dyDescent="0.2">
      <c r="A10108" t="s">
        <v>33743</v>
      </c>
      <c r="B10108" t="s">
        <v>33744</v>
      </c>
      <c r="C10108" t="s">
        <v>33745</v>
      </c>
      <c r="D10108" t="s">
        <v>21</v>
      </c>
      <c r="E10108" t="s">
        <v>16</v>
      </c>
      <c r="F10108">
        <v>28204</v>
      </c>
      <c r="G10108">
        <v>35.221904000000002</v>
      </c>
      <c r="H10108">
        <v>-80.819816000000003</v>
      </c>
      <c r="I10108">
        <v>4.5</v>
      </c>
      <c r="J10108">
        <v>5</v>
      </c>
      <c r="K10108">
        <v>1</v>
      </c>
      <c r="L10108" t="s">
        <v>11652</v>
      </c>
    </row>
    <row r="10109" spans="1:12" x14ac:dyDescent="0.2">
      <c r="A10109" t="s">
        <v>33746</v>
      </c>
      <c r="B10109" t="s">
        <v>33747</v>
      </c>
      <c r="C10109" t="s">
        <v>33748</v>
      </c>
      <c r="D10109" t="s">
        <v>21</v>
      </c>
      <c r="E10109" t="s">
        <v>16</v>
      </c>
      <c r="F10109">
        <v>28205</v>
      </c>
      <c r="G10109">
        <v>35.198071452100002</v>
      </c>
      <c r="H10109">
        <v>-80.792582327999995</v>
      </c>
      <c r="I10109">
        <v>5</v>
      </c>
      <c r="J10109">
        <v>29</v>
      </c>
      <c r="K10109">
        <v>1</v>
      </c>
      <c r="L10109" t="s">
        <v>457</v>
      </c>
    </row>
    <row r="10110" spans="1:12" x14ac:dyDescent="0.2">
      <c r="A10110" t="s">
        <v>33749</v>
      </c>
      <c r="B10110" t="s">
        <v>33750</v>
      </c>
      <c r="C10110" t="s">
        <v>33751</v>
      </c>
      <c r="D10110" t="s">
        <v>21</v>
      </c>
      <c r="E10110" t="s">
        <v>16</v>
      </c>
      <c r="F10110">
        <v>28262</v>
      </c>
      <c r="G10110">
        <v>35.300281699999999</v>
      </c>
      <c r="H10110">
        <v>-80.754265099999998</v>
      </c>
      <c r="I10110">
        <v>3.5</v>
      </c>
      <c r="J10110">
        <v>3</v>
      </c>
      <c r="K10110">
        <v>1</v>
      </c>
      <c r="L10110" t="s">
        <v>11574</v>
      </c>
    </row>
    <row r="10111" spans="1:12" x14ac:dyDescent="0.2">
      <c r="A10111" t="s">
        <v>33752</v>
      </c>
      <c r="B10111" t="s">
        <v>33753</v>
      </c>
      <c r="C10111" t="s">
        <v>33754</v>
      </c>
      <c r="D10111" t="s">
        <v>21</v>
      </c>
      <c r="E10111" t="s">
        <v>16</v>
      </c>
      <c r="F10111">
        <v>28209</v>
      </c>
      <c r="G10111">
        <v>35.168294099999997</v>
      </c>
      <c r="H10111">
        <v>-80.851352800000001</v>
      </c>
      <c r="I10111">
        <v>5</v>
      </c>
      <c r="J10111">
        <v>5</v>
      </c>
      <c r="K10111">
        <v>1</v>
      </c>
      <c r="L10111" t="s">
        <v>33755</v>
      </c>
    </row>
    <row r="10112" spans="1:12" x14ac:dyDescent="0.2">
      <c r="A10112" t="s">
        <v>33756</v>
      </c>
      <c r="B10112" t="s">
        <v>33757</v>
      </c>
      <c r="C10112" t="s">
        <v>25073</v>
      </c>
      <c r="D10112" t="s">
        <v>21</v>
      </c>
      <c r="E10112" t="s">
        <v>16</v>
      </c>
      <c r="F10112">
        <v>28203</v>
      </c>
      <c r="G10112">
        <v>35.214297000000002</v>
      </c>
      <c r="H10112">
        <v>-80.855301299999994</v>
      </c>
      <c r="I10112">
        <v>3.5</v>
      </c>
      <c r="J10112">
        <v>105</v>
      </c>
      <c r="K10112">
        <v>1</v>
      </c>
      <c r="L10112" t="s">
        <v>33758</v>
      </c>
    </row>
    <row r="10113" spans="1:12" x14ac:dyDescent="0.2">
      <c r="A10113" t="s">
        <v>33759</v>
      </c>
      <c r="B10113" t="s">
        <v>32236</v>
      </c>
      <c r="C10113" t="s">
        <v>33760</v>
      </c>
      <c r="D10113" t="s">
        <v>456</v>
      </c>
      <c r="E10113" t="s">
        <v>16</v>
      </c>
      <c r="F10113">
        <v>28012</v>
      </c>
      <c r="G10113">
        <v>35.249257</v>
      </c>
      <c r="H10113">
        <v>-81.056083000000001</v>
      </c>
      <c r="I10113">
        <v>2</v>
      </c>
      <c r="J10113">
        <v>3</v>
      </c>
      <c r="K10113">
        <v>1</v>
      </c>
      <c r="L10113" t="s">
        <v>33761</v>
      </c>
    </row>
    <row r="10114" spans="1:12" x14ac:dyDescent="0.2">
      <c r="A10114" t="s">
        <v>33762</v>
      </c>
      <c r="B10114" t="s">
        <v>33763</v>
      </c>
      <c r="C10114" t="s">
        <v>33764</v>
      </c>
      <c r="D10114" t="s">
        <v>21</v>
      </c>
      <c r="E10114" t="s">
        <v>16</v>
      </c>
      <c r="F10114">
        <v>28217</v>
      </c>
      <c r="G10114">
        <v>35.163885999999998</v>
      </c>
      <c r="H10114">
        <v>-80.876709000000005</v>
      </c>
      <c r="I10114">
        <v>5</v>
      </c>
      <c r="J10114">
        <v>26</v>
      </c>
      <c r="K10114">
        <v>1</v>
      </c>
      <c r="L10114" t="s">
        <v>33765</v>
      </c>
    </row>
    <row r="10115" spans="1:12" x14ac:dyDescent="0.2">
      <c r="A10115" t="s">
        <v>33766</v>
      </c>
      <c r="B10115" t="s">
        <v>33767</v>
      </c>
      <c r="D10115" t="s">
        <v>21</v>
      </c>
      <c r="E10115" t="s">
        <v>16</v>
      </c>
      <c r="G10115">
        <v>35.227086900000003</v>
      </c>
      <c r="H10115">
        <v>-80.843126699999999</v>
      </c>
      <c r="I10115">
        <v>2</v>
      </c>
      <c r="J10115">
        <v>4</v>
      </c>
      <c r="K10115">
        <v>1</v>
      </c>
      <c r="L10115" t="s">
        <v>33768</v>
      </c>
    </row>
    <row r="10116" spans="1:12" x14ac:dyDescent="0.2">
      <c r="A10116" t="s">
        <v>33769</v>
      </c>
      <c r="B10116" t="s">
        <v>33770</v>
      </c>
      <c r="C10116" t="s">
        <v>33771</v>
      </c>
      <c r="D10116" t="s">
        <v>15</v>
      </c>
      <c r="E10116" t="s">
        <v>16</v>
      </c>
      <c r="F10116">
        <v>28031</v>
      </c>
      <c r="G10116">
        <v>35.458903124400003</v>
      </c>
      <c r="H10116">
        <v>-80.893964809899998</v>
      </c>
      <c r="I10116">
        <v>4</v>
      </c>
      <c r="J10116">
        <v>20</v>
      </c>
      <c r="K10116">
        <v>1</v>
      </c>
      <c r="L10116" t="s">
        <v>33772</v>
      </c>
    </row>
    <row r="10117" spans="1:12" x14ac:dyDescent="0.2">
      <c r="A10117" t="s">
        <v>33773</v>
      </c>
      <c r="B10117" t="s">
        <v>33774</v>
      </c>
      <c r="C10117" t="s">
        <v>33775</v>
      </c>
      <c r="D10117" t="s">
        <v>21</v>
      </c>
      <c r="E10117" t="s">
        <v>16</v>
      </c>
      <c r="F10117">
        <v>28277</v>
      </c>
      <c r="G10117">
        <v>35.027140873199997</v>
      </c>
      <c r="H10117">
        <v>-80.839185984699995</v>
      </c>
      <c r="I10117">
        <v>3.5</v>
      </c>
      <c r="J10117">
        <v>3</v>
      </c>
      <c r="K10117">
        <v>1</v>
      </c>
      <c r="L10117" t="s">
        <v>33776</v>
      </c>
    </row>
    <row r="10118" spans="1:12" x14ac:dyDescent="0.2">
      <c r="A10118" t="s">
        <v>33777</v>
      </c>
      <c r="B10118" t="s">
        <v>33778</v>
      </c>
      <c r="C10118" t="s">
        <v>33779</v>
      </c>
      <c r="D10118" t="s">
        <v>135</v>
      </c>
      <c r="E10118" t="s">
        <v>16</v>
      </c>
      <c r="F10118">
        <v>28104</v>
      </c>
      <c r="G10118">
        <v>35.0846965</v>
      </c>
      <c r="H10118">
        <v>-80.694974099999996</v>
      </c>
      <c r="I10118">
        <v>5</v>
      </c>
      <c r="J10118">
        <v>4</v>
      </c>
      <c r="K10118">
        <v>1</v>
      </c>
      <c r="L10118" t="s">
        <v>33780</v>
      </c>
    </row>
    <row r="10119" spans="1:12" x14ac:dyDescent="0.2">
      <c r="A10119" t="s">
        <v>33781</v>
      </c>
      <c r="B10119" t="s">
        <v>33782</v>
      </c>
      <c r="C10119" t="s">
        <v>33783</v>
      </c>
      <c r="D10119" t="s">
        <v>21</v>
      </c>
      <c r="E10119" t="s">
        <v>16</v>
      </c>
      <c r="F10119">
        <v>28202</v>
      </c>
      <c r="G10119">
        <v>35.227387399999998</v>
      </c>
      <c r="H10119">
        <v>-80.842068600000005</v>
      </c>
      <c r="I10119">
        <v>3.5</v>
      </c>
      <c r="J10119">
        <v>8</v>
      </c>
      <c r="K10119">
        <v>0</v>
      </c>
      <c r="L10119" t="s">
        <v>515</v>
      </c>
    </row>
    <row r="10120" spans="1:12" x14ac:dyDescent="0.2">
      <c r="A10120" t="s">
        <v>33784</v>
      </c>
      <c r="B10120" t="s">
        <v>33785</v>
      </c>
      <c r="C10120" t="s">
        <v>33786</v>
      </c>
      <c r="D10120" t="s">
        <v>21</v>
      </c>
      <c r="E10120" t="s">
        <v>16</v>
      </c>
      <c r="F10120">
        <v>28202</v>
      </c>
      <c r="G10120">
        <v>35.076948199999997</v>
      </c>
      <c r="H10120">
        <v>-80.854805099999993</v>
      </c>
      <c r="I10120">
        <v>1</v>
      </c>
      <c r="J10120">
        <v>3</v>
      </c>
      <c r="K10120">
        <v>1</v>
      </c>
      <c r="L10120" t="s">
        <v>275</v>
      </c>
    </row>
    <row r="10121" spans="1:12" x14ac:dyDescent="0.2">
      <c r="A10121" t="s">
        <v>33787</v>
      </c>
      <c r="B10121" t="s">
        <v>33788</v>
      </c>
      <c r="C10121" t="s">
        <v>33789</v>
      </c>
      <c r="D10121" t="s">
        <v>21</v>
      </c>
      <c r="E10121" t="s">
        <v>16</v>
      </c>
      <c r="F10121">
        <v>28226</v>
      </c>
      <c r="G10121">
        <v>35.086009199999999</v>
      </c>
      <c r="H10121">
        <v>-80.847248399999998</v>
      </c>
      <c r="I10121">
        <v>3.5</v>
      </c>
      <c r="J10121">
        <v>153</v>
      </c>
      <c r="K10121">
        <v>1</v>
      </c>
      <c r="L10121" t="s">
        <v>33790</v>
      </c>
    </row>
    <row r="10122" spans="1:12" x14ac:dyDescent="0.2">
      <c r="A10122" t="s">
        <v>33791</v>
      </c>
      <c r="B10122" t="s">
        <v>33792</v>
      </c>
      <c r="C10122" t="s">
        <v>33793</v>
      </c>
      <c r="D10122" t="s">
        <v>21</v>
      </c>
      <c r="E10122" t="s">
        <v>16</v>
      </c>
      <c r="F10122">
        <v>28207</v>
      </c>
      <c r="G10122">
        <v>35.199943300000001</v>
      </c>
      <c r="H10122">
        <v>-80.824844400000003</v>
      </c>
      <c r="I10122">
        <v>5</v>
      </c>
      <c r="J10122">
        <v>5</v>
      </c>
      <c r="K10122">
        <v>1</v>
      </c>
      <c r="L10122" t="s">
        <v>1732</v>
      </c>
    </row>
    <row r="10123" spans="1:12" x14ac:dyDescent="0.2">
      <c r="A10123" t="s">
        <v>33794</v>
      </c>
      <c r="B10123" t="s">
        <v>33795</v>
      </c>
      <c r="C10123" t="s">
        <v>33796</v>
      </c>
      <c r="D10123" t="s">
        <v>135</v>
      </c>
      <c r="E10123" t="s">
        <v>16</v>
      </c>
      <c r="F10123">
        <v>28105</v>
      </c>
      <c r="G10123">
        <v>35.125709899999997</v>
      </c>
      <c r="H10123">
        <v>-80.729299900000001</v>
      </c>
      <c r="I10123">
        <v>4.5</v>
      </c>
      <c r="J10123">
        <v>20</v>
      </c>
      <c r="K10123">
        <v>1</v>
      </c>
      <c r="L10123" t="s">
        <v>33797</v>
      </c>
    </row>
    <row r="10124" spans="1:12" x14ac:dyDescent="0.2">
      <c r="A10124" t="s">
        <v>33798</v>
      </c>
      <c r="B10124" t="s">
        <v>1407</v>
      </c>
      <c r="C10124" t="s">
        <v>33799</v>
      </c>
      <c r="D10124" t="s">
        <v>21</v>
      </c>
      <c r="E10124" t="s">
        <v>16</v>
      </c>
      <c r="F10124">
        <v>28209</v>
      </c>
      <c r="G10124">
        <v>35.172023742900002</v>
      </c>
      <c r="H10124">
        <v>-80.848290692099994</v>
      </c>
      <c r="I10124">
        <v>3</v>
      </c>
      <c r="J10124">
        <v>21</v>
      </c>
      <c r="K10124">
        <v>1</v>
      </c>
      <c r="L10124" t="s">
        <v>33800</v>
      </c>
    </row>
    <row r="10125" spans="1:12" x14ac:dyDescent="0.2">
      <c r="A10125" t="s">
        <v>33801</v>
      </c>
      <c r="B10125" t="s">
        <v>33802</v>
      </c>
      <c r="C10125" t="s">
        <v>33803</v>
      </c>
      <c r="D10125" t="s">
        <v>21</v>
      </c>
      <c r="E10125" t="s">
        <v>16</v>
      </c>
      <c r="F10125">
        <v>28205</v>
      </c>
      <c r="G10125">
        <v>35.210328699999998</v>
      </c>
      <c r="H10125">
        <v>-80.781201300000006</v>
      </c>
      <c r="I10125">
        <v>3</v>
      </c>
      <c r="J10125">
        <v>5</v>
      </c>
      <c r="K10125">
        <v>1</v>
      </c>
      <c r="L10125" t="s">
        <v>709</v>
      </c>
    </row>
    <row r="10126" spans="1:12" x14ac:dyDescent="0.2">
      <c r="A10126" t="s">
        <v>33804</v>
      </c>
      <c r="B10126" t="s">
        <v>13593</v>
      </c>
      <c r="C10126" t="s">
        <v>33805</v>
      </c>
      <c r="D10126" t="s">
        <v>21</v>
      </c>
      <c r="E10126" t="s">
        <v>16</v>
      </c>
      <c r="F10126">
        <v>28212</v>
      </c>
      <c r="G10126">
        <v>35.257116600000003</v>
      </c>
      <c r="H10126">
        <v>-80.778722400000007</v>
      </c>
      <c r="I10126">
        <v>2.5</v>
      </c>
      <c r="J10126">
        <v>6</v>
      </c>
      <c r="K10126">
        <v>1</v>
      </c>
      <c r="L10126" t="s">
        <v>5827</v>
      </c>
    </row>
    <row r="10127" spans="1:12" x14ac:dyDescent="0.2">
      <c r="A10127" t="s">
        <v>33806</v>
      </c>
      <c r="B10127" t="s">
        <v>33807</v>
      </c>
      <c r="C10127" t="s">
        <v>33808</v>
      </c>
      <c r="D10127" t="s">
        <v>21</v>
      </c>
      <c r="E10127" t="s">
        <v>16</v>
      </c>
      <c r="F10127">
        <v>28269</v>
      </c>
      <c r="G10127">
        <v>35.224544999999999</v>
      </c>
      <c r="H10127">
        <v>-80.727418499999999</v>
      </c>
      <c r="I10127">
        <v>3.5</v>
      </c>
      <c r="J10127">
        <v>15</v>
      </c>
      <c r="K10127">
        <v>1</v>
      </c>
      <c r="L10127" t="s">
        <v>9565</v>
      </c>
    </row>
    <row r="10128" spans="1:12" x14ac:dyDescent="0.2">
      <c r="A10128" t="s">
        <v>33809</v>
      </c>
      <c r="B10128" t="s">
        <v>33810</v>
      </c>
      <c r="C10128" t="s">
        <v>33811</v>
      </c>
      <c r="D10128" t="s">
        <v>21</v>
      </c>
      <c r="E10128" t="s">
        <v>16</v>
      </c>
      <c r="F10128">
        <v>28277</v>
      </c>
      <c r="G10128">
        <v>35.062576</v>
      </c>
      <c r="H10128">
        <v>-80.812279599999997</v>
      </c>
      <c r="I10128">
        <v>2</v>
      </c>
      <c r="J10128">
        <v>29</v>
      </c>
      <c r="K10128">
        <v>1</v>
      </c>
      <c r="L10128" t="s">
        <v>2146</v>
      </c>
    </row>
    <row r="10129" spans="1:12" x14ac:dyDescent="0.2">
      <c r="A10129" t="s">
        <v>33812</v>
      </c>
      <c r="B10129" t="s">
        <v>33813</v>
      </c>
      <c r="C10129" t="s">
        <v>33814</v>
      </c>
      <c r="D10129" t="s">
        <v>456</v>
      </c>
      <c r="E10129" t="s">
        <v>16</v>
      </c>
      <c r="F10129">
        <v>28012</v>
      </c>
      <c r="G10129">
        <v>35.249159300000002</v>
      </c>
      <c r="H10129">
        <v>-81.029762500000004</v>
      </c>
      <c r="I10129">
        <v>5</v>
      </c>
      <c r="J10129">
        <v>6</v>
      </c>
      <c r="K10129">
        <v>1</v>
      </c>
      <c r="L10129" t="s">
        <v>1517</v>
      </c>
    </row>
    <row r="10130" spans="1:12" x14ac:dyDescent="0.2">
      <c r="A10130" t="s">
        <v>33815</v>
      </c>
      <c r="B10130" t="s">
        <v>33816</v>
      </c>
      <c r="C10130" t="s">
        <v>33817</v>
      </c>
      <c r="D10130" t="s">
        <v>21</v>
      </c>
      <c r="E10130" t="s">
        <v>16</v>
      </c>
      <c r="F10130">
        <v>28204</v>
      </c>
      <c r="G10130">
        <v>35.222768600000002</v>
      </c>
      <c r="H10130">
        <v>-80.825385900000001</v>
      </c>
      <c r="I10130">
        <v>5</v>
      </c>
      <c r="J10130">
        <v>8</v>
      </c>
      <c r="K10130">
        <v>1</v>
      </c>
      <c r="L10130" t="s">
        <v>33818</v>
      </c>
    </row>
    <row r="10131" spans="1:12" x14ac:dyDescent="0.2">
      <c r="A10131" t="s">
        <v>33819</v>
      </c>
      <c r="B10131" t="s">
        <v>33820</v>
      </c>
      <c r="C10131" t="s">
        <v>33821</v>
      </c>
      <c r="D10131" t="s">
        <v>21</v>
      </c>
      <c r="E10131" t="s">
        <v>16</v>
      </c>
      <c r="F10131">
        <v>28211</v>
      </c>
      <c r="G10131">
        <v>35.176297099999999</v>
      </c>
      <c r="H10131">
        <v>-80.796586000000005</v>
      </c>
      <c r="I10131">
        <v>4.5</v>
      </c>
      <c r="J10131">
        <v>5</v>
      </c>
      <c r="K10131">
        <v>1</v>
      </c>
      <c r="L10131" t="s">
        <v>33822</v>
      </c>
    </row>
    <row r="10132" spans="1:12" x14ac:dyDescent="0.2">
      <c r="A10132" t="s">
        <v>33823</v>
      </c>
      <c r="B10132" t="s">
        <v>33824</v>
      </c>
      <c r="C10132" t="s">
        <v>33825</v>
      </c>
      <c r="D10132" t="s">
        <v>39</v>
      </c>
      <c r="E10132" t="s">
        <v>16</v>
      </c>
      <c r="F10132">
        <v>28027</v>
      </c>
      <c r="G10132">
        <v>35.375364500000003</v>
      </c>
      <c r="H10132">
        <v>-80.733869200000001</v>
      </c>
      <c r="I10132">
        <v>3.5</v>
      </c>
      <c r="J10132">
        <v>149</v>
      </c>
      <c r="K10132">
        <v>1</v>
      </c>
      <c r="L10132" t="s">
        <v>33826</v>
      </c>
    </row>
    <row r="10133" spans="1:12" x14ac:dyDescent="0.2">
      <c r="A10133" t="s">
        <v>33827</v>
      </c>
      <c r="B10133" t="s">
        <v>33828</v>
      </c>
      <c r="C10133" t="s">
        <v>33829</v>
      </c>
      <c r="D10133" t="s">
        <v>359</v>
      </c>
      <c r="E10133" t="s">
        <v>16</v>
      </c>
      <c r="F10133">
        <v>28036</v>
      </c>
      <c r="G10133">
        <v>35.494820799999999</v>
      </c>
      <c r="H10133">
        <v>-80.853233099999997</v>
      </c>
      <c r="I10133">
        <v>5</v>
      </c>
      <c r="J10133">
        <v>19</v>
      </c>
      <c r="K10133">
        <v>1</v>
      </c>
      <c r="L10133" t="s">
        <v>33830</v>
      </c>
    </row>
    <row r="10134" spans="1:12" x14ac:dyDescent="0.2">
      <c r="A10134" t="s">
        <v>33831</v>
      </c>
      <c r="B10134" t="s">
        <v>33832</v>
      </c>
      <c r="C10134" t="s">
        <v>33833</v>
      </c>
      <c r="D10134" t="s">
        <v>21</v>
      </c>
      <c r="E10134" t="s">
        <v>16</v>
      </c>
      <c r="F10134">
        <v>28217</v>
      </c>
      <c r="G10134">
        <v>35.156807999999998</v>
      </c>
      <c r="H10134">
        <v>-80.889531099999999</v>
      </c>
      <c r="I10134">
        <v>1.5</v>
      </c>
      <c r="J10134">
        <v>21</v>
      </c>
      <c r="K10134">
        <v>1</v>
      </c>
      <c r="L10134" t="s">
        <v>33834</v>
      </c>
    </row>
    <row r="10135" spans="1:12" x14ac:dyDescent="0.2">
      <c r="A10135" t="s">
        <v>33835</v>
      </c>
      <c r="B10135" t="s">
        <v>1653</v>
      </c>
      <c r="C10135" t="s">
        <v>33836</v>
      </c>
      <c r="D10135" t="s">
        <v>21</v>
      </c>
      <c r="E10135" t="s">
        <v>16</v>
      </c>
      <c r="F10135">
        <v>28217</v>
      </c>
      <c r="G10135">
        <v>35.176921</v>
      </c>
      <c r="H10135">
        <v>-80.880316199999996</v>
      </c>
      <c r="I10135">
        <v>4</v>
      </c>
      <c r="J10135">
        <v>5</v>
      </c>
      <c r="K10135">
        <v>0</v>
      </c>
      <c r="L10135" t="s">
        <v>33837</v>
      </c>
    </row>
    <row r="10136" spans="1:12" x14ac:dyDescent="0.2">
      <c r="A10136" t="s">
        <v>33838</v>
      </c>
      <c r="B10136" t="s">
        <v>33839</v>
      </c>
      <c r="C10136" t="s">
        <v>33840</v>
      </c>
      <c r="D10136" t="s">
        <v>21</v>
      </c>
      <c r="E10136" t="s">
        <v>16</v>
      </c>
      <c r="F10136">
        <v>28273</v>
      </c>
      <c r="G10136">
        <v>35.112940999999999</v>
      </c>
      <c r="H10136">
        <v>-80.954971</v>
      </c>
      <c r="I10136">
        <v>1</v>
      </c>
      <c r="J10136">
        <v>5</v>
      </c>
      <c r="K10136">
        <v>1</v>
      </c>
      <c r="L10136" t="s">
        <v>33841</v>
      </c>
    </row>
    <row r="10137" spans="1:12" x14ac:dyDescent="0.2">
      <c r="A10137" t="s">
        <v>33842</v>
      </c>
      <c r="B10137" t="s">
        <v>33843</v>
      </c>
      <c r="C10137" t="s">
        <v>33821</v>
      </c>
      <c r="D10137" t="s">
        <v>21</v>
      </c>
      <c r="E10137" t="s">
        <v>16</v>
      </c>
      <c r="F10137">
        <v>28211</v>
      </c>
      <c r="G10137">
        <v>35.176001789499999</v>
      </c>
      <c r="H10137">
        <v>-80.795941924299996</v>
      </c>
      <c r="I10137">
        <v>4</v>
      </c>
      <c r="J10137">
        <v>7</v>
      </c>
      <c r="K10137">
        <v>1</v>
      </c>
      <c r="L10137" t="s">
        <v>33844</v>
      </c>
    </row>
    <row r="10138" spans="1:12" x14ac:dyDescent="0.2">
      <c r="A10138" t="s">
        <v>33845</v>
      </c>
      <c r="B10138" t="s">
        <v>11215</v>
      </c>
      <c r="C10138" t="s">
        <v>29143</v>
      </c>
      <c r="D10138" t="s">
        <v>21</v>
      </c>
      <c r="E10138" t="s">
        <v>16</v>
      </c>
      <c r="F10138">
        <v>28217</v>
      </c>
      <c r="G10138">
        <v>35.163237781500001</v>
      </c>
      <c r="H10138">
        <v>-80.885494351399998</v>
      </c>
      <c r="I10138">
        <v>2</v>
      </c>
      <c r="J10138">
        <v>77</v>
      </c>
      <c r="K10138">
        <v>0</v>
      </c>
      <c r="L10138" t="s">
        <v>33846</v>
      </c>
    </row>
    <row r="10139" spans="1:12" x14ac:dyDescent="0.2">
      <c r="A10139" t="s">
        <v>33847</v>
      </c>
      <c r="B10139" t="s">
        <v>33848</v>
      </c>
      <c r="C10139" t="s">
        <v>33849</v>
      </c>
      <c r="D10139" t="s">
        <v>643</v>
      </c>
      <c r="E10139" t="s">
        <v>16</v>
      </c>
      <c r="F10139">
        <v>28079</v>
      </c>
      <c r="G10139">
        <v>35.051406646099998</v>
      </c>
      <c r="H10139">
        <v>-80.645585802100001</v>
      </c>
      <c r="I10139">
        <v>4.5</v>
      </c>
      <c r="J10139">
        <v>87</v>
      </c>
      <c r="K10139">
        <v>1</v>
      </c>
      <c r="L10139" t="s">
        <v>33850</v>
      </c>
    </row>
    <row r="10140" spans="1:12" x14ac:dyDescent="0.2">
      <c r="A10140" t="s">
        <v>33851</v>
      </c>
      <c r="B10140" t="s">
        <v>12006</v>
      </c>
      <c r="C10140" t="s">
        <v>31028</v>
      </c>
      <c r="D10140" t="s">
        <v>21</v>
      </c>
      <c r="E10140" t="s">
        <v>16</v>
      </c>
      <c r="F10140">
        <v>28277</v>
      </c>
      <c r="G10140">
        <v>35.028228852300003</v>
      </c>
      <c r="H10140">
        <v>-80.850996114300003</v>
      </c>
      <c r="I10140">
        <v>3.5</v>
      </c>
      <c r="J10140">
        <v>24</v>
      </c>
      <c r="K10140">
        <v>0</v>
      </c>
      <c r="L10140" t="s">
        <v>7566</v>
      </c>
    </row>
    <row r="10141" spans="1:12" x14ac:dyDescent="0.2">
      <c r="A10141" t="s">
        <v>33852</v>
      </c>
      <c r="B10141" t="s">
        <v>33853</v>
      </c>
      <c r="C10141" t="s">
        <v>33854</v>
      </c>
      <c r="D10141" t="s">
        <v>643</v>
      </c>
      <c r="E10141" t="s">
        <v>16</v>
      </c>
      <c r="F10141">
        <v>28104</v>
      </c>
      <c r="G10141">
        <v>35.0850449</v>
      </c>
      <c r="H10141">
        <v>-80.679873799999996</v>
      </c>
      <c r="I10141">
        <v>5</v>
      </c>
      <c r="J10141">
        <v>5</v>
      </c>
      <c r="K10141">
        <v>1</v>
      </c>
      <c r="L10141" t="s">
        <v>33855</v>
      </c>
    </row>
    <row r="10142" spans="1:12" x14ac:dyDescent="0.2">
      <c r="A10142" t="s">
        <v>33856</v>
      </c>
      <c r="B10142" t="s">
        <v>33857</v>
      </c>
      <c r="C10142" t="s">
        <v>33858</v>
      </c>
      <c r="D10142" t="s">
        <v>21</v>
      </c>
      <c r="E10142" t="s">
        <v>16</v>
      </c>
      <c r="F10142">
        <v>28217</v>
      </c>
      <c r="G10142">
        <v>35.180619399999998</v>
      </c>
      <c r="H10142">
        <v>-80.879935500000002</v>
      </c>
      <c r="I10142">
        <v>4.5</v>
      </c>
      <c r="J10142">
        <v>37</v>
      </c>
      <c r="K10142">
        <v>1</v>
      </c>
      <c r="L10142" t="s">
        <v>33859</v>
      </c>
    </row>
    <row r="10143" spans="1:12" x14ac:dyDescent="0.2">
      <c r="A10143" t="s">
        <v>33860</v>
      </c>
      <c r="B10143" t="s">
        <v>33861</v>
      </c>
      <c r="C10143" t="s">
        <v>33862</v>
      </c>
      <c r="D10143" t="s">
        <v>21</v>
      </c>
      <c r="E10143" t="s">
        <v>16</v>
      </c>
      <c r="F10143">
        <v>28208</v>
      </c>
      <c r="G10143">
        <v>35.2283781</v>
      </c>
      <c r="H10143">
        <v>-80.858406000000002</v>
      </c>
      <c r="I10143">
        <v>5</v>
      </c>
      <c r="J10143">
        <v>3</v>
      </c>
      <c r="K10143">
        <v>1</v>
      </c>
      <c r="L10143" t="s">
        <v>33863</v>
      </c>
    </row>
    <row r="10144" spans="1:12" x14ac:dyDescent="0.2">
      <c r="A10144" t="s">
        <v>33864</v>
      </c>
      <c r="B10144" t="s">
        <v>33865</v>
      </c>
      <c r="C10144" t="s">
        <v>2232</v>
      </c>
      <c r="D10144" t="s">
        <v>33006</v>
      </c>
      <c r="E10144" t="s">
        <v>16</v>
      </c>
      <c r="F10144">
        <v>28027</v>
      </c>
      <c r="G10144">
        <v>35.369700999999999</v>
      </c>
      <c r="H10144">
        <v>-80.722486000000004</v>
      </c>
      <c r="I10144">
        <v>3.5</v>
      </c>
      <c r="J10144">
        <v>7</v>
      </c>
      <c r="K10144">
        <v>1</v>
      </c>
      <c r="L10144" t="s">
        <v>3633</v>
      </c>
    </row>
    <row r="10145" spans="1:12" x14ac:dyDescent="0.2">
      <c r="A10145" t="s">
        <v>33866</v>
      </c>
      <c r="B10145" t="s">
        <v>33867</v>
      </c>
      <c r="C10145" t="s">
        <v>33868</v>
      </c>
      <c r="D10145" t="s">
        <v>21</v>
      </c>
      <c r="E10145" t="s">
        <v>16</v>
      </c>
      <c r="F10145">
        <v>28217</v>
      </c>
      <c r="G10145">
        <v>35.145155000000003</v>
      </c>
      <c r="H10145">
        <v>-80.896049899999994</v>
      </c>
      <c r="I10145">
        <v>1.5</v>
      </c>
      <c r="J10145">
        <v>11</v>
      </c>
      <c r="K10145">
        <v>1</v>
      </c>
      <c r="L10145" t="s">
        <v>33869</v>
      </c>
    </row>
    <row r="10146" spans="1:12" x14ac:dyDescent="0.2">
      <c r="A10146" t="s">
        <v>33870</v>
      </c>
      <c r="B10146" t="s">
        <v>4532</v>
      </c>
      <c r="C10146" t="s">
        <v>33871</v>
      </c>
      <c r="D10146" t="s">
        <v>21</v>
      </c>
      <c r="E10146" t="s">
        <v>16</v>
      </c>
      <c r="F10146">
        <v>28215</v>
      </c>
      <c r="G10146">
        <v>35.257499000000003</v>
      </c>
      <c r="H10146">
        <v>-80.735866000000001</v>
      </c>
      <c r="I10146">
        <v>2.5</v>
      </c>
      <c r="J10146">
        <v>7</v>
      </c>
      <c r="K10146">
        <v>1</v>
      </c>
      <c r="L10146" t="s">
        <v>33761</v>
      </c>
    </row>
    <row r="10147" spans="1:12" x14ac:dyDescent="0.2">
      <c r="A10147" t="s">
        <v>33872</v>
      </c>
      <c r="B10147" t="s">
        <v>33873</v>
      </c>
      <c r="C10147" t="s">
        <v>33874</v>
      </c>
      <c r="D10147" t="s">
        <v>135</v>
      </c>
      <c r="E10147" t="s">
        <v>16</v>
      </c>
      <c r="F10147">
        <v>28105</v>
      </c>
      <c r="G10147">
        <v>35.141693500000002</v>
      </c>
      <c r="H10147">
        <v>-80.718019999999996</v>
      </c>
      <c r="I10147">
        <v>4</v>
      </c>
      <c r="J10147">
        <v>51</v>
      </c>
      <c r="K10147">
        <v>1</v>
      </c>
      <c r="L10147" t="s">
        <v>33875</v>
      </c>
    </row>
    <row r="10148" spans="1:12" x14ac:dyDescent="0.2">
      <c r="A10148" t="s">
        <v>33876</v>
      </c>
      <c r="B10148" t="s">
        <v>33877</v>
      </c>
      <c r="C10148" t="s">
        <v>33878</v>
      </c>
      <c r="D10148" t="s">
        <v>295</v>
      </c>
      <c r="E10148" t="s">
        <v>16</v>
      </c>
      <c r="F10148">
        <v>28134</v>
      </c>
      <c r="G10148">
        <v>35.0822</v>
      </c>
      <c r="H10148">
        <v>-80.877224200000001</v>
      </c>
      <c r="I10148">
        <v>1.5</v>
      </c>
      <c r="J10148">
        <v>3</v>
      </c>
      <c r="K10148">
        <v>1</v>
      </c>
      <c r="L10148" t="s">
        <v>33879</v>
      </c>
    </row>
    <row r="10149" spans="1:12" x14ac:dyDescent="0.2">
      <c r="A10149" t="s">
        <v>33880</v>
      </c>
      <c r="B10149" t="s">
        <v>12358</v>
      </c>
      <c r="C10149" t="s">
        <v>33881</v>
      </c>
      <c r="D10149" t="s">
        <v>39</v>
      </c>
      <c r="E10149" t="s">
        <v>16</v>
      </c>
      <c r="F10149">
        <v>28027</v>
      </c>
      <c r="G10149">
        <v>35.417873</v>
      </c>
      <c r="H10149">
        <v>-80.677477999999994</v>
      </c>
      <c r="I10149">
        <v>3.5</v>
      </c>
      <c r="J10149">
        <v>14</v>
      </c>
      <c r="K10149">
        <v>1</v>
      </c>
      <c r="L10149" t="s">
        <v>33882</v>
      </c>
    </row>
    <row r="10150" spans="1:12" x14ac:dyDescent="0.2">
      <c r="A10150" t="s">
        <v>33883</v>
      </c>
      <c r="B10150" t="s">
        <v>33884</v>
      </c>
      <c r="C10150" t="s">
        <v>33885</v>
      </c>
      <c r="D10150" t="s">
        <v>21</v>
      </c>
      <c r="E10150" t="s">
        <v>16</v>
      </c>
      <c r="F10150">
        <v>28202</v>
      </c>
      <c r="G10150">
        <v>35.228668900000002</v>
      </c>
      <c r="H10150">
        <v>-80.842410000000001</v>
      </c>
      <c r="I10150">
        <v>4</v>
      </c>
      <c r="J10150">
        <v>10</v>
      </c>
      <c r="K10150">
        <v>0</v>
      </c>
      <c r="L10150" t="s">
        <v>33886</v>
      </c>
    </row>
    <row r="10151" spans="1:12" x14ac:dyDescent="0.2">
      <c r="A10151" t="s">
        <v>33887</v>
      </c>
      <c r="B10151" t="s">
        <v>33888</v>
      </c>
      <c r="C10151" t="s">
        <v>33889</v>
      </c>
      <c r="D10151" t="s">
        <v>21</v>
      </c>
      <c r="E10151" t="s">
        <v>16</v>
      </c>
      <c r="F10151">
        <v>28216</v>
      </c>
      <c r="G10151">
        <v>35.325890200000003</v>
      </c>
      <c r="H10151">
        <v>-80.946389600000003</v>
      </c>
      <c r="I10151">
        <v>3</v>
      </c>
      <c r="J10151">
        <v>12</v>
      </c>
      <c r="K10151">
        <v>1</v>
      </c>
      <c r="L10151" t="s">
        <v>709</v>
      </c>
    </row>
    <row r="10152" spans="1:12" x14ac:dyDescent="0.2">
      <c r="A10152" t="s">
        <v>33890</v>
      </c>
      <c r="B10152" t="s">
        <v>33891</v>
      </c>
      <c r="C10152" t="s">
        <v>33892</v>
      </c>
      <c r="D10152" t="s">
        <v>167</v>
      </c>
      <c r="E10152" t="s">
        <v>16</v>
      </c>
      <c r="F10152">
        <v>28075</v>
      </c>
      <c r="G10152">
        <v>35.313131400000003</v>
      </c>
      <c r="H10152">
        <v>-80.646803599999998</v>
      </c>
      <c r="I10152">
        <v>5</v>
      </c>
      <c r="J10152">
        <v>4</v>
      </c>
      <c r="K10152">
        <v>1</v>
      </c>
      <c r="L10152" t="s">
        <v>33893</v>
      </c>
    </row>
    <row r="10153" spans="1:12" x14ac:dyDescent="0.2">
      <c r="A10153" t="s">
        <v>33894</v>
      </c>
      <c r="B10153" t="s">
        <v>33895</v>
      </c>
      <c r="C10153" t="s">
        <v>33896</v>
      </c>
      <c r="D10153" t="s">
        <v>21</v>
      </c>
      <c r="E10153" t="s">
        <v>16</v>
      </c>
      <c r="F10153">
        <v>28262</v>
      </c>
      <c r="G10153">
        <v>35.305847999999997</v>
      </c>
      <c r="H10153">
        <v>-80.754221799999996</v>
      </c>
      <c r="I10153">
        <v>3.5</v>
      </c>
      <c r="J10153">
        <v>201</v>
      </c>
      <c r="K10153">
        <v>1</v>
      </c>
      <c r="L10153" t="s">
        <v>1820</v>
      </c>
    </row>
    <row r="10154" spans="1:12" x14ac:dyDescent="0.2">
      <c r="A10154" t="s">
        <v>33897</v>
      </c>
      <c r="B10154" t="s">
        <v>1265</v>
      </c>
      <c r="C10154" t="s">
        <v>33898</v>
      </c>
      <c r="D10154" t="s">
        <v>21</v>
      </c>
      <c r="E10154" t="s">
        <v>16</v>
      </c>
      <c r="F10154">
        <v>28269</v>
      </c>
      <c r="G10154">
        <v>35.343080481900003</v>
      </c>
      <c r="H10154">
        <v>-80.768748119500003</v>
      </c>
      <c r="I10154">
        <v>4</v>
      </c>
      <c r="J10154">
        <v>12</v>
      </c>
      <c r="K10154">
        <v>1</v>
      </c>
      <c r="L10154" t="s">
        <v>33899</v>
      </c>
    </row>
    <row r="10155" spans="1:12" x14ac:dyDescent="0.2">
      <c r="A10155" t="s">
        <v>33900</v>
      </c>
      <c r="B10155" t="s">
        <v>8371</v>
      </c>
      <c r="C10155" t="s">
        <v>33901</v>
      </c>
      <c r="D10155" t="s">
        <v>21</v>
      </c>
      <c r="E10155" t="s">
        <v>16</v>
      </c>
      <c r="F10155">
        <v>28278</v>
      </c>
      <c r="G10155">
        <v>35.139761</v>
      </c>
      <c r="H10155">
        <v>-80.983845000000002</v>
      </c>
      <c r="I10155">
        <v>2</v>
      </c>
      <c r="J10155">
        <v>18</v>
      </c>
      <c r="K10155">
        <v>1</v>
      </c>
      <c r="L10155" t="s">
        <v>2406</v>
      </c>
    </row>
    <row r="10156" spans="1:12" x14ac:dyDescent="0.2">
      <c r="A10156" t="s">
        <v>33902</v>
      </c>
      <c r="B10156" t="s">
        <v>33903</v>
      </c>
      <c r="C10156" t="s">
        <v>33904</v>
      </c>
      <c r="D10156" t="s">
        <v>21</v>
      </c>
      <c r="E10156" t="s">
        <v>16</v>
      </c>
      <c r="F10156">
        <v>28207</v>
      </c>
      <c r="G10156">
        <v>35.188941999999997</v>
      </c>
      <c r="H10156">
        <v>-80.832285999999996</v>
      </c>
      <c r="I10156">
        <v>4.5</v>
      </c>
      <c r="J10156">
        <v>34</v>
      </c>
      <c r="K10156">
        <v>1</v>
      </c>
      <c r="L10156" t="s">
        <v>14284</v>
      </c>
    </row>
    <row r="10157" spans="1:12" x14ac:dyDescent="0.2">
      <c r="A10157" t="s">
        <v>33905</v>
      </c>
      <c r="B10157" t="s">
        <v>595</v>
      </c>
      <c r="C10157" t="s">
        <v>33906</v>
      </c>
      <c r="D10157" t="s">
        <v>456</v>
      </c>
      <c r="E10157" t="s">
        <v>16</v>
      </c>
      <c r="F10157">
        <v>28012</v>
      </c>
      <c r="G10157">
        <v>35.255227099999999</v>
      </c>
      <c r="H10157">
        <v>-81.026272500000005</v>
      </c>
      <c r="I10157">
        <v>2.5</v>
      </c>
      <c r="J10157">
        <v>7</v>
      </c>
      <c r="K10157">
        <v>1</v>
      </c>
      <c r="L10157" t="s">
        <v>33907</v>
      </c>
    </row>
    <row r="10158" spans="1:12" x14ac:dyDescent="0.2">
      <c r="A10158" t="s">
        <v>33908</v>
      </c>
      <c r="B10158" t="s">
        <v>33909</v>
      </c>
      <c r="C10158" t="s">
        <v>33910</v>
      </c>
      <c r="D10158" t="s">
        <v>21</v>
      </c>
      <c r="E10158" t="s">
        <v>16</v>
      </c>
      <c r="F10158">
        <v>28204</v>
      </c>
      <c r="G10158">
        <v>35.205753999999999</v>
      </c>
      <c r="H10158">
        <v>-80.808893999999995</v>
      </c>
      <c r="I10158">
        <v>2</v>
      </c>
      <c r="J10158">
        <v>4</v>
      </c>
      <c r="K10158">
        <v>1</v>
      </c>
      <c r="L10158" t="s">
        <v>33911</v>
      </c>
    </row>
    <row r="10159" spans="1:12" x14ac:dyDescent="0.2">
      <c r="A10159" t="s">
        <v>33912</v>
      </c>
      <c r="B10159" t="s">
        <v>33913</v>
      </c>
      <c r="C10159" t="s">
        <v>33914</v>
      </c>
      <c r="D10159" t="s">
        <v>21</v>
      </c>
      <c r="E10159" t="s">
        <v>16</v>
      </c>
      <c r="F10159">
        <v>28203</v>
      </c>
      <c r="G10159">
        <v>35.211354</v>
      </c>
      <c r="H10159">
        <v>-80.851490999999996</v>
      </c>
      <c r="I10159">
        <v>4</v>
      </c>
      <c r="J10159">
        <v>3</v>
      </c>
      <c r="K10159">
        <v>1</v>
      </c>
      <c r="L10159" t="s">
        <v>9239</v>
      </c>
    </row>
    <row r="10160" spans="1:12" x14ac:dyDescent="0.2">
      <c r="A10160" t="s">
        <v>33915</v>
      </c>
      <c r="B10160" t="s">
        <v>33916</v>
      </c>
      <c r="C10160" t="s">
        <v>33917</v>
      </c>
      <c r="D10160" t="s">
        <v>21</v>
      </c>
      <c r="E10160" t="s">
        <v>16</v>
      </c>
      <c r="F10160">
        <v>28269</v>
      </c>
      <c r="G10160">
        <v>35.373938199999998</v>
      </c>
      <c r="H10160">
        <v>-80.787128600000003</v>
      </c>
      <c r="I10160">
        <v>4</v>
      </c>
      <c r="J10160">
        <v>12</v>
      </c>
      <c r="K10160">
        <v>1</v>
      </c>
      <c r="L10160" t="s">
        <v>256</v>
      </c>
    </row>
    <row r="10161" spans="1:12" x14ac:dyDescent="0.2">
      <c r="A10161" t="s">
        <v>33918</v>
      </c>
      <c r="B10161" t="s">
        <v>33919</v>
      </c>
      <c r="C10161" t="s">
        <v>33920</v>
      </c>
      <c r="D10161" t="s">
        <v>26</v>
      </c>
      <c r="E10161" t="s">
        <v>16</v>
      </c>
      <c r="F10161">
        <v>28078</v>
      </c>
      <c r="G10161">
        <v>35.448684100000001</v>
      </c>
      <c r="H10161">
        <v>-80.887626800000007</v>
      </c>
      <c r="I10161">
        <v>5</v>
      </c>
      <c r="J10161">
        <v>4</v>
      </c>
      <c r="K10161">
        <v>1</v>
      </c>
      <c r="L10161" t="s">
        <v>901</v>
      </c>
    </row>
    <row r="10162" spans="1:12" x14ac:dyDescent="0.2">
      <c r="A10162" t="s">
        <v>33921</v>
      </c>
      <c r="B10162" t="s">
        <v>33922</v>
      </c>
      <c r="C10162" t="s">
        <v>33923</v>
      </c>
      <c r="D10162" t="s">
        <v>21</v>
      </c>
      <c r="E10162" t="s">
        <v>16</v>
      </c>
      <c r="F10162">
        <v>28205</v>
      </c>
      <c r="G10162">
        <v>35.248986403799996</v>
      </c>
      <c r="H10162">
        <v>-80.806008428300004</v>
      </c>
      <c r="I10162">
        <v>4.5</v>
      </c>
      <c r="J10162">
        <v>5</v>
      </c>
      <c r="K10162">
        <v>1</v>
      </c>
      <c r="L10162" t="s">
        <v>1871</v>
      </c>
    </row>
    <row r="10163" spans="1:12" x14ac:dyDescent="0.2">
      <c r="A10163" t="s">
        <v>33924</v>
      </c>
      <c r="B10163" t="s">
        <v>33925</v>
      </c>
      <c r="C10163" t="s">
        <v>33926</v>
      </c>
      <c r="D10163" t="s">
        <v>21</v>
      </c>
      <c r="E10163" t="s">
        <v>16</v>
      </c>
      <c r="F10163">
        <v>28209</v>
      </c>
      <c r="G10163">
        <v>35.164406999999997</v>
      </c>
      <c r="H10163">
        <v>-80.850397999999998</v>
      </c>
      <c r="I10163">
        <v>4</v>
      </c>
      <c r="J10163">
        <v>10</v>
      </c>
      <c r="K10163">
        <v>1</v>
      </c>
      <c r="L10163" t="s">
        <v>8066</v>
      </c>
    </row>
    <row r="10164" spans="1:12" x14ac:dyDescent="0.2">
      <c r="A10164" t="s">
        <v>33927</v>
      </c>
      <c r="B10164" t="s">
        <v>33928</v>
      </c>
      <c r="C10164" t="s">
        <v>33929</v>
      </c>
      <c r="D10164" t="s">
        <v>21</v>
      </c>
      <c r="E10164" t="s">
        <v>16</v>
      </c>
      <c r="F10164">
        <v>28205</v>
      </c>
      <c r="G10164">
        <v>35.246977000000001</v>
      </c>
      <c r="H10164">
        <v>-80.806122000000002</v>
      </c>
      <c r="I10164">
        <v>4</v>
      </c>
      <c r="J10164">
        <v>14</v>
      </c>
      <c r="K10164">
        <v>0</v>
      </c>
      <c r="L10164" t="s">
        <v>448</v>
      </c>
    </row>
    <row r="10165" spans="1:12" x14ac:dyDescent="0.2">
      <c r="A10165" t="s">
        <v>33930</v>
      </c>
      <c r="B10165" t="s">
        <v>11173</v>
      </c>
      <c r="C10165" t="s">
        <v>3248</v>
      </c>
      <c r="D10165" t="s">
        <v>21</v>
      </c>
      <c r="E10165" t="s">
        <v>16</v>
      </c>
      <c r="F10165">
        <v>28203</v>
      </c>
      <c r="G10165">
        <v>35.208755191900003</v>
      </c>
      <c r="H10165">
        <v>-80.861576087800003</v>
      </c>
      <c r="I10165">
        <v>4</v>
      </c>
      <c r="J10165">
        <v>66</v>
      </c>
      <c r="K10165">
        <v>1</v>
      </c>
      <c r="L10165" t="s">
        <v>33931</v>
      </c>
    </row>
    <row r="10166" spans="1:12" x14ac:dyDescent="0.2">
      <c r="A10166" t="s">
        <v>33932</v>
      </c>
      <c r="B10166" t="s">
        <v>33933</v>
      </c>
      <c r="C10166" t="s">
        <v>27372</v>
      </c>
      <c r="D10166" t="s">
        <v>21</v>
      </c>
      <c r="E10166" t="s">
        <v>16</v>
      </c>
      <c r="F10166">
        <v>28263</v>
      </c>
      <c r="G10166">
        <v>35.227110000000003</v>
      </c>
      <c r="H10166">
        <v>-80.843509999999995</v>
      </c>
      <c r="I10166">
        <v>3.5</v>
      </c>
      <c r="J10166">
        <v>18</v>
      </c>
      <c r="K10166">
        <v>0</v>
      </c>
      <c r="L10166" t="s">
        <v>33934</v>
      </c>
    </row>
    <row r="10167" spans="1:12" x14ac:dyDescent="0.2">
      <c r="A10167" t="s">
        <v>33935</v>
      </c>
      <c r="B10167" t="s">
        <v>33936</v>
      </c>
      <c r="C10167" t="s">
        <v>33937</v>
      </c>
      <c r="D10167" t="s">
        <v>26</v>
      </c>
      <c r="E10167" t="s">
        <v>16</v>
      </c>
      <c r="F10167">
        <v>28078</v>
      </c>
      <c r="G10167">
        <v>35.446778500000001</v>
      </c>
      <c r="H10167">
        <v>-80.889703999999995</v>
      </c>
      <c r="I10167">
        <v>4</v>
      </c>
      <c r="J10167">
        <v>5</v>
      </c>
      <c r="K10167">
        <v>1</v>
      </c>
      <c r="L10167" t="s">
        <v>33938</v>
      </c>
    </row>
    <row r="10168" spans="1:12" x14ac:dyDescent="0.2">
      <c r="A10168" t="s">
        <v>33939</v>
      </c>
      <c r="B10168" t="s">
        <v>9567</v>
      </c>
      <c r="C10168" t="s">
        <v>9731</v>
      </c>
      <c r="D10168" t="s">
        <v>15</v>
      </c>
      <c r="E10168" t="s">
        <v>16</v>
      </c>
      <c r="F10168">
        <v>28031</v>
      </c>
      <c r="G10168">
        <v>35.476128799999998</v>
      </c>
      <c r="H10168">
        <v>-80.889969199999996</v>
      </c>
      <c r="I10168">
        <v>3.5</v>
      </c>
      <c r="J10168">
        <v>14</v>
      </c>
      <c r="K10168">
        <v>0</v>
      </c>
      <c r="L10168" t="s">
        <v>1056</v>
      </c>
    </row>
    <row r="10169" spans="1:12" x14ac:dyDescent="0.2">
      <c r="A10169" t="s">
        <v>33940</v>
      </c>
      <c r="B10169" t="s">
        <v>33941</v>
      </c>
      <c r="C10169" t="s">
        <v>33942</v>
      </c>
      <c r="D10169" t="s">
        <v>21</v>
      </c>
      <c r="E10169" t="s">
        <v>16</v>
      </c>
      <c r="F10169">
        <v>28216</v>
      </c>
      <c r="G10169">
        <v>35.363307900000002</v>
      </c>
      <c r="H10169">
        <v>-80.857824600000001</v>
      </c>
      <c r="I10169">
        <v>2.5</v>
      </c>
      <c r="J10169">
        <v>3</v>
      </c>
      <c r="K10169">
        <v>1</v>
      </c>
      <c r="L10169" t="s">
        <v>901</v>
      </c>
    </row>
    <row r="10170" spans="1:12" x14ac:dyDescent="0.2">
      <c r="A10170" t="s">
        <v>33943</v>
      </c>
      <c r="B10170" t="s">
        <v>6776</v>
      </c>
      <c r="C10170" t="s">
        <v>32377</v>
      </c>
      <c r="D10170" t="s">
        <v>21</v>
      </c>
      <c r="E10170" t="s">
        <v>16</v>
      </c>
      <c r="F10170">
        <v>28205</v>
      </c>
      <c r="G10170">
        <v>35.249315000000003</v>
      </c>
      <c r="H10170">
        <v>-80.801558</v>
      </c>
      <c r="I10170">
        <v>5</v>
      </c>
      <c r="J10170">
        <v>6</v>
      </c>
      <c r="K10170">
        <v>0</v>
      </c>
      <c r="L10170" t="s">
        <v>33944</v>
      </c>
    </row>
    <row r="10171" spans="1:12" x14ac:dyDescent="0.2">
      <c r="A10171" t="s">
        <v>33945</v>
      </c>
      <c r="B10171" t="s">
        <v>33946</v>
      </c>
      <c r="C10171" t="s">
        <v>33947</v>
      </c>
      <c r="D10171" t="s">
        <v>239</v>
      </c>
      <c r="E10171" t="s">
        <v>16</v>
      </c>
      <c r="F10171">
        <v>28173</v>
      </c>
      <c r="G10171">
        <v>34.924988324399997</v>
      </c>
      <c r="H10171">
        <v>-80.745273828500004</v>
      </c>
      <c r="I10171">
        <v>4</v>
      </c>
      <c r="J10171">
        <v>12</v>
      </c>
      <c r="K10171">
        <v>1</v>
      </c>
      <c r="L10171" t="s">
        <v>33948</v>
      </c>
    </row>
    <row r="10172" spans="1:12" x14ac:dyDescent="0.2">
      <c r="A10172" t="s">
        <v>33949</v>
      </c>
      <c r="B10172" t="s">
        <v>33950</v>
      </c>
      <c r="C10172" t="s">
        <v>33951</v>
      </c>
      <c r="D10172" t="s">
        <v>21</v>
      </c>
      <c r="E10172" t="s">
        <v>16</v>
      </c>
      <c r="F10172">
        <v>28205</v>
      </c>
      <c r="G10172">
        <v>35.237069227399999</v>
      </c>
      <c r="H10172">
        <v>-80.800751952400006</v>
      </c>
      <c r="I10172">
        <v>5</v>
      </c>
      <c r="J10172">
        <v>6</v>
      </c>
      <c r="K10172">
        <v>1</v>
      </c>
      <c r="L10172" t="s">
        <v>33952</v>
      </c>
    </row>
    <row r="10173" spans="1:12" x14ac:dyDescent="0.2">
      <c r="A10173" t="s">
        <v>33953</v>
      </c>
      <c r="B10173" t="s">
        <v>33954</v>
      </c>
      <c r="C10173" t="s">
        <v>33955</v>
      </c>
      <c r="D10173" t="s">
        <v>239</v>
      </c>
      <c r="E10173" t="s">
        <v>16</v>
      </c>
      <c r="F10173">
        <v>28173</v>
      </c>
      <c r="G10173">
        <v>34.969127</v>
      </c>
      <c r="H10173">
        <v>-80.766667799999993</v>
      </c>
      <c r="I10173">
        <v>5</v>
      </c>
      <c r="J10173">
        <v>7</v>
      </c>
      <c r="K10173">
        <v>1</v>
      </c>
      <c r="L10173" t="s">
        <v>33956</v>
      </c>
    </row>
    <row r="10174" spans="1:12" x14ac:dyDescent="0.2">
      <c r="A10174" t="s">
        <v>33957</v>
      </c>
      <c r="B10174" t="s">
        <v>33958</v>
      </c>
      <c r="C10174" t="s">
        <v>3151</v>
      </c>
      <c r="D10174" t="s">
        <v>21</v>
      </c>
      <c r="E10174" t="s">
        <v>16</v>
      </c>
      <c r="F10174">
        <v>28206</v>
      </c>
      <c r="G10174">
        <v>35.253616999999998</v>
      </c>
      <c r="H10174">
        <v>-80.805361000000005</v>
      </c>
      <c r="I10174">
        <v>4.5</v>
      </c>
      <c r="J10174">
        <v>8</v>
      </c>
      <c r="K10174">
        <v>0</v>
      </c>
      <c r="L10174" t="s">
        <v>1056</v>
      </c>
    </row>
    <row r="10175" spans="1:12" x14ac:dyDescent="0.2">
      <c r="A10175" t="s">
        <v>33959</v>
      </c>
      <c r="B10175" t="s">
        <v>33960</v>
      </c>
      <c r="C10175" t="s">
        <v>33961</v>
      </c>
      <c r="D10175" t="s">
        <v>21</v>
      </c>
      <c r="E10175" t="s">
        <v>16</v>
      </c>
      <c r="F10175">
        <v>28217</v>
      </c>
      <c r="G10175">
        <v>35.144776299999997</v>
      </c>
      <c r="H10175">
        <v>-80.8759467</v>
      </c>
      <c r="I10175">
        <v>4</v>
      </c>
      <c r="J10175">
        <v>3</v>
      </c>
      <c r="K10175">
        <v>1</v>
      </c>
      <c r="L10175" t="s">
        <v>2029</v>
      </c>
    </row>
    <row r="10176" spans="1:12" x14ac:dyDescent="0.2">
      <c r="A10176" t="s">
        <v>33962</v>
      </c>
      <c r="B10176" t="s">
        <v>33963</v>
      </c>
      <c r="C10176" t="s">
        <v>33964</v>
      </c>
      <c r="D10176" t="s">
        <v>30</v>
      </c>
      <c r="E10176" t="s">
        <v>16</v>
      </c>
      <c r="F10176">
        <v>28056</v>
      </c>
      <c r="G10176">
        <v>35.257519000000002</v>
      </c>
      <c r="H10176">
        <v>-81.110609999999994</v>
      </c>
      <c r="I10176">
        <v>4.5</v>
      </c>
      <c r="J10176">
        <v>13</v>
      </c>
      <c r="K10176">
        <v>1</v>
      </c>
      <c r="L10176" t="s">
        <v>33965</v>
      </c>
    </row>
    <row r="10177" spans="1:12" x14ac:dyDescent="0.2">
      <c r="A10177" t="s">
        <v>33966</v>
      </c>
      <c r="B10177" t="s">
        <v>33967</v>
      </c>
      <c r="C10177" t="s">
        <v>28039</v>
      </c>
      <c r="D10177" t="s">
        <v>21</v>
      </c>
      <c r="E10177" t="s">
        <v>16</v>
      </c>
      <c r="F10177">
        <v>28211</v>
      </c>
      <c r="G10177">
        <v>35.150823000000003</v>
      </c>
      <c r="H10177">
        <v>-80.827849000000001</v>
      </c>
      <c r="I10177">
        <v>3</v>
      </c>
      <c r="J10177">
        <v>68</v>
      </c>
      <c r="K10177">
        <v>1</v>
      </c>
      <c r="L10177" t="s">
        <v>33968</v>
      </c>
    </row>
    <row r="10178" spans="1:12" x14ac:dyDescent="0.2">
      <c r="A10178" t="s">
        <v>33969</v>
      </c>
      <c r="B10178" t="s">
        <v>33970</v>
      </c>
      <c r="C10178" t="s">
        <v>15270</v>
      </c>
      <c r="D10178" t="s">
        <v>39</v>
      </c>
      <c r="E10178" t="s">
        <v>16</v>
      </c>
      <c r="F10178">
        <v>28025</v>
      </c>
      <c r="G10178">
        <v>35.409965900000003</v>
      </c>
      <c r="H10178">
        <v>-80.580272699999995</v>
      </c>
      <c r="I10178">
        <v>5</v>
      </c>
      <c r="J10178">
        <v>22</v>
      </c>
      <c r="K10178">
        <v>1</v>
      </c>
      <c r="L10178" t="s">
        <v>33971</v>
      </c>
    </row>
    <row r="10179" spans="1:12" x14ac:dyDescent="0.2">
      <c r="A10179" t="s">
        <v>33972</v>
      </c>
      <c r="B10179" t="s">
        <v>33973</v>
      </c>
      <c r="C10179" t="s">
        <v>33974</v>
      </c>
      <c r="D10179" t="s">
        <v>30</v>
      </c>
      <c r="E10179" t="s">
        <v>16</v>
      </c>
      <c r="F10179">
        <v>28056</v>
      </c>
      <c r="G10179">
        <v>35.257861900000002</v>
      </c>
      <c r="H10179">
        <v>-81.108660599999993</v>
      </c>
      <c r="I10179">
        <v>3</v>
      </c>
      <c r="J10179">
        <v>6</v>
      </c>
      <c r="K10179">
        <v>1</v>
      </c>
      <c r="L10179" t="s">
        <v>33975</v>
      </c>
    </row>
    <row r="10180" spans="1:12" x14ac:dyDescent="0.2">
      <c r="A10180" t="s">
        <v>33976</v>
      </c>
      <c r="B10180" t="s">
        <v>33977</v>
      </c>
      <c r="C10180" t="s">
        <v>33978</v>
      </c>
      <c r="D10180" t="s">
        <v>21</v>
      </c>
      <c r="E10180" t="s">
        <v>16</v>
      </c>
      <c r="F10180">
        <v>28205</v>
      </c>
      <c r="G10180">
        <v>35.199922075700002</v>
      </c>
      <c r="H10180">
        <v>-80.795687958599999</v>
      </c>
      <c r="I10180">
        <v>4.5</v>
      </c>
      <c r="J10180">
        <v>51</v>
      </c>
      <c r="K10180">
        <v>0</v>
      </c>
      <c r="L10180" t="s">
        <v>33979</v>
      </c>
    </row>
    <row r="10181" spans="1:12" x14ac:dyDescent="0.2">
      <c r="A10181" t="s">
        <v>33980</v>
      </c>
      <c r="B10181" t="s">
        <v>33981</v>
      </c>
      <c r="C10181" t="s">
        <v>33982</v>
      </c>
      <c r="D10181" t="s">
        <v>21</v>
      </c>
      <c r="E10181" t="s">
        <v>16</v>
      </c>
      <c r="F10181">
        <v>28210</v>
      </c>
      <c r="G10181">
        <v>35.148380000000003</v>
      </c>
      <c r="H10181">
        <v>-80.840635000000006</v>
      </c>
      <c r="I10181">
        <v>2.5</v>
      </c>
      <c r="J10181">
        <v>9</v>
      </c>
      <c r="K10181">
        <v>1</v>
      </c>
      <c r="L10181" t="s">
        <v>33983</v>
      </c>
    </row>
    <row r="10182" spans="1:12" x14ac:dyDescent="0.2">
      <c r="A10182" t="s">
        <v>33984</v>
      </c>
      <c r="B10182" t="s">
        <v>33985</v>
      </c>
      <c r="D10182" t="s">
        <v>21</v>
      </c>
      <c r="E10182" t="s">
        <v>16</v>
      </c>
      <c r="F10182">
        <v>28205</v>
      </c>
      <c r="G10182">
        <v>35.226371399999998</v>
      </c>
      <c r="H10182">
        <v>-80.799018500000003</v>
      </c>
      <c r="I10182">
        <v>4</v>
      </c>
      <c r="J10182">
        <v>14</v>
      </c>
      <c r="K10182">
        <v>1</v>
      </c>
      <c r="L10182" t="s">
        <v>33986</v>
      </c>
    </row>
    <row r="10183" spans="1:12" x14ac:dyDescent="0.2">
      <c r="A10183" t="s">
        <v>33987</v>
      </c>
      <c r="B10183" t="s">
        <v>5533</v>
      </c>
      <c r="C10183" t="s">
        <v>33988</v>
      </c>
      <c r="D10183" t="s">
        <v>21</v>
      </c>
      <c r="E10183" t="s">
        <v>16</v>
      </c>
      <c r="F10183">
        <v>28277</v>
      </c>
      <c r="G10183">
        <v>35.053663499999999</v>
      </c>
      <c r="H10183">
        <v>-80.846892100000005</v>
      </c>
      <c r="I10183">
        <v>3</v>
      </c>
      <c r="J10183">
        <v>22</v>
      </c>
      <c r="K10183">
        <v>0</v>
      </c>
      <c r="L10183" t="s">
        <v>30618</v>
      </c>
    </row>
    <row r="10184" spans="1:12" x14ac:dyDescent="0.2">
      <c r="A10184" t="s">
        <v>33989</v>
      </c>
      <c r="B10184" t="s">
        <v>33990</v>
      </c>
      <c r="C10184" t="s">
        <v>33991</v>
      </c>
      <c r="D10184" t="s">
        <v>21</v>
      </c>
      <c r="E10184" t="s">
        <v>16</v>
      </c>
      <c r="F10184">
        <v>28202</v>
      </c>
      <c r="G10184">
        <v>35.227216624299999</v>
      </c>
      <c r="H10184">
        <v>-80.843024253799996</v>
      </c>
      <c r="I10184">
        <v>3</v>
      </c>
      <c r="J10184">
        <v>7</v>
      </c>
      <c r="K10184">
        <v>0</v>
      </c>
      <c r="L10184" t="s">
        <v>33992</v>
      </c>
    </row>
    <row r="10185" spans="1:12" x14ac:dyDescent="0.2">
      <c r="A10185" t="s">
        <v>33993</v>
      </c>
      <c r="B10185" t="s">
        <v>33994</v>
      </c>
      <c r="C10185" t="s">
        <v>33995</v>
      </c>
      <c r="D10185" t="s">
        <v>21</v>
      </c>
      <c r="E10185" t="s">
        <v>16</v>
      </c>
      <c r="F10185">
        <v>28209</v>
      </c>
      <c r="G10185">
        <v>35.173451800000002</v>
      </c>
      <c r="H10185">
        <v>-80.840827899999994</v>
      </c>
      <c r="I10185">
        <v>4.5</v>
      </c>
      <c r="J10185">
        <v>15</v>
      </c>
      <c r="K10185">
        <v>1</v>
      </c>
      <c r="L10185" t="s">
        <v>33996</v>
      </c>
    </row>
    <row r="10186" spans="1:12" x14ac:dyDescent="0.2">
      <c r="A10186" t="s">
        <v>33997</v>
      </c>
      <c r="B10186" t="s">
        <v>33998</v>
      </c>
      <c r="C10186" t="s">
        <v>33999</v>
      </c>
      <c r="D10186" t="s">
        <v>21</v>
      </c>
      <c r="E10186" t="s">
        <v>16</v>
      </c>
      <c r="F10186">
        <v>28269</v>
      </c>
      <c r="G10186">
        <v>35.331484000000003</v>
      </c>
      <c r="H10186">
        <v>-80.801830999999893</v>
      </c>
      <c r="I10186">
        <v>2</v>
      </c>
      <c r="J10186">
        <v>8</v>
      </c>
      <c r="K10186">
        <v>0</v>
      </c>
      <c r="L10186" t="s">
        <v>1041</v>
      </c>
    </row>
    <row r="10187" spans="1:12" x14ac:dyDescent="0.2">
      <c r="A10187" t="s">
        <v>34000</v>
      </c>
      <c r="B10187" t="s">
        <v>34001</v>
      </c>
      <c r="C10187" t="s">
        <v>34002</v>
      </c>
      <c r="D10187" t="s">
        <v>21</v>
      </c>
      <c r="E10187" t="s">
        <v>16</v>
      </c>
      <c r="F10187">
        <v>28208</v>
      </c>
      <c r="G10187">
        <v>35.227984800000002</v>
      </c>
      <c r="H10187">
        <v>-80.856839699999995</v>
      </c>
      <c r="I10187">
        <v>5</v>
      </c>
      <c r="J10187">
        <v>6</v>
      </c>
      <c r="K10187">
        <v>1</v>
      </c>
      <c r="L10187" t="s">
        <v>34003</v>
      </c>
    </row>
    <row r="10188" spans="1:12" x14ac:dyDescent="0.2">
      <c r="A10188" t="s">
        <v>34004</v>
      </c>
      <c r="B10188" t="s">
        <v>2528</v>
      </c>
      <c r="C10188" t="s">
        <v>34005</v>
      </c>
      <c r="D10188" t="s">
        <v>21</v>
      </c>
      <c r="E10188" t="s">
        <v>16</v>
      </c>
      <c r="F10188">
        <v>28217</v>
      </c>
      <c r="G10188">
        <v>35.147637600000003</v>
      </c>
      <c r="H10188">
        <v>-80.925325799999996</v>
      </c>
      <c r="I10188">
        <v>3</v>
      </c>
      <c r="J10188">
        <v>22</v>
      </c>
      <c r="K10188">
        <v>1</v>
      </c>
      <c r="L10188" t="s">
        <v>34006</v>
      </c>
    </row>
    <row r="10189" spans="1:12" x14ac:dyDescent="0.2">
      <c r="A10189" t="s">
        <v>34007</v>
      </c>
      <c r="B10189" t="s">
        <v>17993</v>
      </c>
      <c r="C10189" t="s">
        <v>5771</v>
      </c>
      <c r="D10189" t="s">
        <v>15</v>
      </c>
      <c r="E10189" t="s">
        <v>16</v>
      </c>
      <c r="F10189">
        <v>28031</v>
      </c>
      <c r="G10189">
        <v>35.481526199999998</v>
      </c>
      <c r="H10189">
        <v>-80.876369199999999</v>
      </c>
      <c r="I10189">
        <v>3</v>
      </c>
      <c r="J10189">
        <v>34</v>
      </c>
      <c r="K10189">
        <v>1</v>
      </c>
      <c r="L10189" t="s">
        <v>34008</v>
      </c>
    </row>
    <row r="10190" spans="1:12" x14ac:dyDescent="0.2">
      <c r="A10190" t="s">
        <v>34009</v>
      </c>
      <c r="B10190" t="s">
        <v>34010</v>
      </c>
      <c r="C10190" t="s">
        <v>34011</v>
      </c>
      <c r="D10190" t="s">
        <v>643</v>
      </c>
      <c r="E10190" t="s">
        <v>16</v>
      </c>
      <c r="F10190">
        <v>28079</v>
      </c>
      <c r="G10190">
        <v>35.074660100000003</v>
      </c>
      <c r="H10190">
        <v>-80.670968299999998</v>
      </c>
      <c r="I10190">
        <v>2.5</v>
      </c>
      <c r="J10190">
        <v>3</v>
      </c>
      <c r="K10190">
        <v>1</v>
      </c>
      <c r="L10190" t="s">
        <v>18445</v>
      </c>
    </row>
    <row r="10191" spans="1:12" x14ac:dyDescent="0.2">
      <c r="A10191" t="s">
        <v>34012</v>
      </c>
      <c r="B10191" t="s">
        <v>34013</v>
      </c>
      <c r="C10191" t="s">
        <v>34014</v>
      </c>
      <c r="D10191" t="s">
        <v>21</v>
      </c>
      <c r="E10191" t="s">
        <v>16</v>
      </c>
      <c r="F10191">
        <v>28205</v>
      </c>
      <c r="G10191">
        <v>35.1988743</v>
      </c>
      <c r="H10191">
        <v>-80.795405399999893</v>
      </c>
      <c r="I10191">
        <v>5</v>
      </c>
      <c r="J10191">
        <v>20</v>
      </c>
      <c r="K10191">
        <v>1</v>
      </c>
      <c r="L10191" t="s">
        <v>34015</v>
      </c>
    </row>
    <row r="10192" spans="1:12" x14ac:dyDescent="0.2">
      <c r="A10192" t="s">
        <v>34016</v>
      </c>
      <c r="B10192" t="s">
        <v>34017</v>
      </c>
      <c r="C10192" t="s">
        <v>34018</v>
      </c>
      <c r="D10192" t="s">
        <v>135</v>
      </c>
      <c r="E10192" t="s">
        <v>16</v>
      </c>
      <c r="F10192">
        <v>28105</v>
      </c>
      <c r="G10192">
        <v>35.116391100000001</v>
      </c>
      <c r="H10192">
        <v>-80.721116899999998</v>
      </c>
      <c r="I10192">
        <v>4</v>
      </c>
      <c r="J10192">
        <v>4</v>
      </c>
      <c r="K10192">
        <v>1</v>
      </c>
      <c r="L10192" t="s">
        <v>34019</v>
      </c>
    </row>
    <row r="10193" spans="1:12" x14ac:dyDescent="0.2">
      <c r="A10193" t="s">
        <v>34020</v>
      </c>
      <c r="B10193" t="s">
        <v>6337</v>
      </c>
      <c r="C10193" t="s">
        <v>28830</v>
      </c>
      <c r="D10193" t="s">
        <v>21</v>
      </c>
      <c r="E10193" t="s">
        <v>16</v>
      </c>
      <c r="F10193">
        <v>28211</v>
      </c>
      <c r="G10193">
        <v>35.152385099999996</v>
      </c>
      <c r="H10193">
        <v>-80.832125199999993</v>
      </c>
      <c r="I10193">
        <v>4.5</v>
      </c>
      <c r="J10193">
        <v>41</v>
      </c>
      <c r="K10193">
        <v>0</v>
      </c>
      <c r="L10193" t="s">
        <v>34021</v>
      </c>
    </row>
    <row r="10194" spans="1:12" x14ac:dyDescent="0.2">
      <c r="A10194" t="s">
        <v>34022</v>
      </c>
      <c r="B10194" t="s">
        <v>3106</v>
      </c>
      <c r="C10194" t="s">
        <v>34023</v>
      </c>
      <c r="D10194" t="s">
        <v>21</v>
      </c>
      <c r="E10194" t="s">
        <v>16</v>
      </c>
      <c r="F10194">
        <v>28209</v>
      </c>
      <c r="G10194">
        <v>35.179683773299999</v>
      </c>
      <c r="H10194">
        <v>-80.874535734800006</v>
      </c>
      <c r="I10194">
        <v>2</v>
      </c>
      <c r="J10194">
        <v>5</v>
      </c>
      <c r="K10194">
        <v>1</v>
      </c>
      <c r="L10194" t="s">
        <v>3108</v>
      </c>
    </row>
    <row r="10195" spans="1:12" x14ac:dyDescent="0.2">
      <c r="A10195" t="s">
        <v>34024</v>
      </c>
      <c r="B10195" t="s">
        <v>34025</v>
      </c>
      <c r="C10195" t="s">
        <v>26320</v>
      </c>
      <c r="D10195" t="s">
        <v>21</v>
      </c>
      <c r="E10195" t="s">
        <v>16</v>
      </c>
      <c r="F10195">
        <v>28277</v>
      </c>
      <c r="G10195">
        <v>35.028655999999998</v>
      </c>
      <c r="H10195">
        <v>-80.851141699999999</v>
      </c>
      <c r="I10195">
        <v>4.5</v>
      </c>
      <c r="J10195">
        <v>20</v>
      </c>
      <c r="K10195">
        <v>1</v>
      </c>
      <c r="L10195" t="s">
        <v>34026</v>
      </c>
    </row>
    <row r="10196" spans="1:12" x14ac:dyDescent="0.2">
      <c r="A10196" t="s">
        <v>34027</v>
      </c>
      <c r="B10196" t="s">
        <v>34028</v>
      </c>
      <c r="C10196" t="s">
        <v>34029</v>
      </c>
      <c r="D10196" t="s">
        <v>26</v>
      </c>
      <c r="E10196" t="s">
        <v>16</v>
      </c>
      <c r="F10196">
        <v>28078</v>
      </c>
      <c r="G10196">
        <v>35.421250999999998</v>
      </c>
      <c r="H10196">
        <v>-80.834898899999999</v>
      </c>
      <c r="I10196">
        <v>2.5</v>
      </c>
      <c r="J10196">
        <v>3</v>
      </c>
      <c r="K10196">
        <v>1</v>
      </c>
      <c r="L10196" t="s">
        <v>34030</v>
      </c>
    </row>
    <row r="10197" spans="1:12" x14ac:dyDescent="0.2">
      <c r="A10197" t="s">
        <v>34031</v>
      </c>
      <c r="B10197" t="s">
        <v>34032</v>
      </c>
      <c r="C10197" t="s">
        <v>34033</v>
      </c>
      <c r="D10197" t="s">
        <v>9498</v>
      </c>
      <c r="E10197" t="s">
        <v>16</v>
      </c>
      <c r="F10197">
        <v>28104</v>
      </c>
      <c r="G10197">
        <v>35.023522999999997</v>
      </c>
      <c r="H10197">
        <v>-80.760642000000004</v>
      </c>
      <c r="I10197">
        <v>4</v>
      </c>
      <c r="J10197">
        <v>4</v>
      </c>
      <c r="K10197">
        <v>1</v>
      </c>
      <c r="L10197" t="s">
        <v>34034</v>
      </c>
    </row>
    <row r="10198" spans="1:12" x14ac:dyDescent="0.2">
      <c r="A10198" t="s">
        <v>34035</v>
      </c>
      <c r="B10198" t="s">
        <v>34036</v>
      </c>
      <c r="C10198" t="s">
        <v>32829</v>
      </c>
      <c r="D10198" t="s">
        <v>21</v>
      </c>
      <c r="E10198" t="s">
        <v>16</v>
      </c>
      <c r="F10198">
        <v>28213</v>
      </c>
      <c r="G10198">
        <v>35.274096</v>
      </c>
      <c r="H10198">
        <v>-80.766007999999999</v>
      </c>
      <c r="I10198">
        <v>1.5</v>
      </c>
      <c r="J10198">
        <v>8</v>
      </c>
      <c r="K10198">
        <v>1</v>
      </c>
      <c r="L10198" t="s">
        <v>34037</v>
      </c>
    </row>
    <row r="10199" spans="1:12" x14ac:dyDescent="0.2">
      <c r="A10199" t="s">
        <v>34038</v>
      </c>
      <c r="B10199" t="s">
        <v>34039</v>
      </c>
      <c r="C10199" t="s">
        <v>15538</v>
      </c>
      <c r="D10199" t="s">
        <v>21</v>
      </c>
      <c r="E10199" t="s">
        <v>16</v>
      </c>
      <c r="F10199">
        <v>28213</v>
      </c>
      <c r="G10199">
        <v>35.261079299999999</v>
      </c>
      <c r="H10199">
        <v>-80.777011099999996</v>
      </c>
      <c r="I10199">
        <v>2</v>
      </c>
      <c r="J10199">
        <v>7</v>
      </c>
      <c r="K10199">
        <v>1</v>
      </c>
      <c r="L10199" t="s">
        <v>34040</v>
      </c>
    </row>
    <row r="10200" spans="1:12" x14ac:dyDescent="0.2">
      <c r="A10200" t="s">
        <v>34041</v>
      </c>
      <c r="B10200" t="s">
        <v>34042</v>
      </c>
      <c r="D10200" t="s">
        <v>21</v>
      </c>
      <c r="E10200" t="s">
        <v>16</v>
      </c>
      <c r="F10200">
        <v>28206</v>
      </c>
      <c r="G10200">
        <v>35.255715899999998</v>
      </c>
      <c r="H10200">
        <v>-80.826706400000006</v>
      </c>
      <c r="I10200">
        <v>5</v>
      </c>
      <c r="J10200">
        <v>3</v>
      </c>
      <c r="K10200">
        <v>1</v>
      </c>
      <c r="L10200" t="s">
        <v>34043</v>
      </c>
    </row>
    <row r="10201" spans="1:12" x14ac:dyDescent="0.2">
      <c r="A10201" t="s">
        <v>34044</v>
      </c>
      <c r="B10201" t="s">
        <v>34045</v>
      </c>
      <c r="C10201" t="s">
        <v>34046</v>
      </c>
      <c r="D10201" t="s">
        <v>21</v>
      </c>
      <c r="E10201" t="s">
        <v>16</v>
      </c>
      <c r="F10201">
        <v>28202</v>
      </c>
      <c r="G10201">
        <v>35.225609675400001</v>
      </c>
      <c r="H10201">
        <v>-80.845495594499994</v>
      </c>
      <c r="I10201">
        <v>4.5</v>
      </c>
      <c r="J10201">
        <v>47</v>
      </c>
      <c r="K10201">
        <v>1</v>
      </c>
      <c r="L10201" t="s">
        <v>448</v>
      </c>
    </row>
    <row r="10202" spans="1:12" x14ac:dyDescent="0.2">
      <c r="A10202" t="s">
        <v>34047</v>
      </c>
      <c r="B10202" t="s">
        <v>34048</v>
      </c>
      <c r="C10202" t="s">
        <v>34049</v>
      </c>
      <c r="D10202" t="s">
        <v>21</v>
      </c>
      <c r="E10202" t="s">
        <v>16</v>
      </c>
      <c r="F10202">
        <v>28202</v>
      </c>
      <c r="G10202">
        <v>35.226535800000001</v>
      </c>
      <c r="H10202">
        <v>-80.844784899999993</v>
      </c>
      <c r="I10202">
        <v>2</v>
      </c>
      <c r="J10202">
        <v>73</v>
      </c>
      <c r="K10202">
        <v>1</v>
      </c>
      <c r="L10202" t="s">
        <v>34050</v>
      </c>
    </row>
    <row r="10203" spans="1:12" x14ac:dyDescent="0.2">
      <c r="A10203" t="s">
        <v>34051</v>
      </c>
      <c r="B10203" t="s">
        <v>34052</v>
      </c>
      <c r="C10203" t="s">
        <v>16019</v>
      </c>
      <c r="D10203" t="s">
        <v>21</v>
      </c>
      <c r="E10203" t="s">
        <v>16</v>
      </c>
      <c r="F10203">
        <v>28202</v>
      </c>
      <c r="G10203">
        <v>35.226437348300003</v>
      </c>
      <c r="H10203">
        <v>-80.844559595000007</v>
      </c>
      <c r="I10203">
        <v>3</v>
      </c>
      <c r="J10203">
        <v>297</v>
      </c>
      <c r="K10203">
        <v>1</v>
      </c>
      <c r="L10203" t="s">
        <v>34053</v>
      </c>
    </row>
    <row r="10204" spans="1:12" x14ac:dyDescent="0.2">
      <c r="A10204" t="s">
        <v>34054</v>
      </c>
      <c r="B10204" t="s">
        <v>34055</v>
      </c>
      <c r="C10204" t="s">
        <v>34056</v>
      </c>
      <c r="D10204" t="s">
        <v>21</v>
      </c>
      <c r="E10204" t="s">
        <v>16</v>
      </c>
      <c r="F10204">
        <v>28273</v>
      </c>
      <c r="G10204">
        <v>35.137833000000001</v>
      </c>
      <c r="H10204">
        <v>-80.933054999999996</v>
      </c>
      <c r="I10204">
        <v>2</v>
      </c>
      <c r="J10204">
        <v>23</v>
      </c>
      <c r="K10204">
        <v>0</v>
      </c>
      <c r="L10204" t="s">
        <v>4776</v>
      </c>
    </row>
    <row r="10205" spans="1:12" x14ac:dyDescent="0.2">
      <c r="A10205" t="s">
        <v>34057</v>
      </c>
      <c r="B10205" t="s">
        <v>34058</v>
      </c>
      <c r="C10205" t="s">
        <v>34059</v>
      </c>
      <c r="D10205" t="s">
        <v>39</v>
      </c>
      <c r="E10205" t="s">
        <v>16</v>
      </c>
      <c r="F10205">
        <v>28027</v>
      </c>
      <c r="G10205">
        <v>35.426152814399998</v>
      </c>
      <c r="H10205">
        <v>-80.615123627000003</v>
      </c>
      <c r="I10205">
        <v>3.5</v>
      </c>
      <c r="J10205">
        <v>66</v>
      </c>
      <c r="K10205">
        <v>1</v>
      </c>
      <c r="L10205" t="s">
        <v>34060</v>
      </c>
    </row>
    <row r="10206" spans="1:12" x14ac:dyDescent="0.2">
      <c r="A10206" t="s">
        <v>34061</v>
      </c>
      <c r="B10206" t="s">
        <v>3403</v>
      </c>
      <c r="C10206" t="s">
        <v>16943</v>
      </c>
      <c r="D10206" t="s">
        <v>21</v>
      </c>
      <c r="E10206" t="s">
        <v>16</v>
      </c>
      <c r="F10206">
        <v>28273</v>
      </c>
      <c r="G10206">
        <v>35.100465900000003</v>
      </c>
      <c r="H10206">
        <v>-80.985140599999994</v>
      </c>
      <c r="I10206">
        <v>4</v>
      </c>
      <c r="J10206">
        <v>15</v>
      </c>
      <c r="K10206">
        <v>1</v>
      </c>
      <c r="L10206" t="s">
        <v>30478</v>
      </c>
    </row>
    <row r="10207" spans="1:12" x14ac:dyDescent="0.2">
      <c r="A10207" t="s">
        <v>34062</v>
      </c>
      <c r="B10207" t="s">
        <v>34063</v>
      </c>
      <c r="C10207" t="s">
        <v>34064</v>
      </c>
      <c r="D10207" t="s">
        <v>21</v>
      </c>
      <c r="E10207" t="s">
        <v>16</v>
      </c>
      <c r="F10207">
        <v>28203</v>
      </c>
      <c r="G10207">
        <v>35.212906799999999</v>
      </c>
      <c r="H10207">
        <v>-80.857677999999893</v>
      </c>
      <c r="I10207">
        <v>3.5</v>
      </c>
      <c r="J10207">
        <v>4</v>
      </c>
      <c r="K10207">
        <v>1</v>
      </c>
      <c r="L10207" t="s">
        <v>34065</v>
      </c>
    </row>
    <row r="10208" spans="1:12" x14ac:dyDescent="0.2">
      <c r="A10208" t="s">
        <v>34066</v>
      </c>
      <c r="B10208" t="s">
        <v>21766</v>
      </c>
      <c r="C10208" t="s">
        <v>34067</v>
      </c>
      <c r="D10208" t="s">
        <v>39</v>
      </c>
      <c r="E10208" t="s">
        <v>16</v>
      </c>
      <c r="F10208">
        <v>28027</v>
      </c>
      <c r="G10208">
        <v>35.370510500000002</v>
      </c>
      <c r="H10208">
        <v>-80.715334600000006</v>
      </c>
      <c r="I10208">
        <v>3</v>
      </c>
      <c r="J10208">
        <v>120</v>
      </c>
      <c r="K10208">
        <v>1</v>
      </c>
      <c r="L10208" t="s">
        <v>34068</v>
      </c>
    </row>
    <row r="10209" spans="1:12" x14ac:dyDescent="0.2">
      <c r="A10209" t="s">
        <v>34069</v>
      </c>
      <c r="B10209" t="s">
        <v>34070</v>
      </c>
      <c r="C10209" t="s">
        <v>34071</v>
      </c>
      <c r="D10209" t="s">
        <v>21</v>
      </c>
      <c r="E10209" t="s">
        <v>16</v>
      </c>
      <c r="F10209">
        <v>28211</v>
      </c>
      <c r="G10209">
        <v>35.152237</v>
      </c>
      <c r="H10209">
        <v>-80.831896999999998</v>
      </c>
      <c r="I10209">
        <v>5</v>
      </c>
      <c r="J10209">
        <v>4</v>
      </c>
      <c r="K10209">
        <v>1</v>
      </c>
      <c r="L10209" t="s">
        <v>34072</v>
      </c>
    </row>
    <row r="10210" spans="1:12" x14ac:dyDescent="0.2">
      <c r="A10210" t="s">
        <v>34073</v>
      </c>
      <c r="B10210" t="s">
        <v>34074</v>
      </c>
      <c r="C10210" t="s">
        <v>34075</v>
      </c>
      <c r="D10210" t="s">
        <v>239</v>
      </c>
      <c r="E10210" t="s">
        <v>16</v>
      </c>
      <c r="F10210">
        <v>28173</v>
      </c>
      <c r="G10210">
        <v>34.943609000000002</v>
      </c>
      <c r="H10210">
        <v>-80.787277000000003</v>
      </c>
      <c r="I10210">
        <v>3.5</v>
      </c>
      <c r="J10210">
        <v>7</v>
      </c>
      <c r="K10210">
        <v>1</v>
      </c>
      <c r="L10210" t="s">
        <v>34076</v>
      </c>
    </row>
    <row r="10211" spans="1:12" x14ac:dyDescent="0.2">
      <c r="A10211" t="s">
        <v>34077</v>
      </c>
      <c r="B10211" t="s">
        <v>34078</v>
      </c>
      <c r="C10211" t="s">
        <v>34079</v>
      </c>
      <c r="D10211" t="s">
        <v>39</v>
      </c>
      <c r="E10211" t="s">
        <v>16</v>
      </c>
      <c r="F10211">
        <v>28027</v>
      </c>
      <c r="G10211">
        <v>35.410245199999999</v>
      </c>
      <c r="H10211">
        <v>-80.665767500000001</v>
      </c>
      <c r="I10211">
        <v>4</v>
      </c>
      <c r="J10211">
        <v>20</v>
      </c>
      <c r="K10211">
        <v>1</v>
      </c>
      <c r="L10211" t="s">
        <v>34080</v>
      </c>
    </row>
    <row r="10212" spans="1:12" x14ac:dyDescent="0.2">
      <c r="A10212" t="s">
        <v>34081</v>
      </c>
      <c r="B10212" t="s">
        <v>34082</v>
      </c>
      <c r="D10212" t="s">
        <v>21</v>
      </c>
      <c r="E10212" t="s">
        <v>16</v>
      </c>
      <c r="G10212">
        <v>35.227086900000003</v>
      </c>
      <c r="H10212">
        <v>-80.843126699999999</v>
      </c>
      <c r="I10212">
        <v>5</v>
      </c>
      <c r="J10212">
        <v>5</v>
      </c>
      <c r="K10212">
        <v>1</v>
      </c>
      <c r="L10212" t="s">
        <v>34083</v>
      </c>
    </row>
    <row r="10213" spans="1:12" x14ac:dyDescent="0.2">
      <c r="A10213" t="s">
        <v>34084</v>
      </c>
      <c r="B10213" t="s">
        <v>34085</v>
      </c>
      <c r="C10213" t="s">
        <v>34086</v>
      </c>
      <c r="D10213" t="s">
        <v>21</v>
      </c>
      <c r="E10213" t="s">
        <v>16</v>
      </c>
      <c r="F10213">
        <v>28216</v>
      </c>
      <c r="G10213">
        <v>35.287022999999998</v>
      </c>
      <c r="H10213">
        <v>-80.859140999999994</v>
      </c>
      <c r="I10213">
        <v>4</v>
      </c>
      <c r="J10213">
        <v>5</v>
      </c>
      <c r="K10213">
        <v>1</v>
      </c>
      <c r="L10213" t="s">
        <v>34087</v>
      </c>
    </row>
    <row r="10214" spans="1:12" x14ac:dyDescent="0.2">
      <c r="A10214" t="s">
        <v>34088</v>
      </c>
      <c r="B10214" t="s">
        <v>2525</v>
      </c>
      <c r="C10214" t="s">
        <v>34089</v>
      </c>
      <c r="D10214" t="s">
        <v>21</v>
      </c>
      <c r="E10214" t="s">
        <v>16</v>
      </c>
      <c r="F10214">
        <v>28217</v>
      </c>
      <c r="G10214">
        <v>35.178297300700002</v>
      </c>
      <c r="H10214">
        <v>-80.890883411000004</v>
      </c>
      <c r="I10214">
        <v>3.5</v>
      </c>
      <c r="J10214">
        <v>7</v>
      </c>
      <c r="K10214">
        <v>1</v>
      </c>
      <c r="L10214" t="s">
        <v>1010</v>
      </c>
    </row>
    <row r="10215" spans="1:12" x14ac:dyDescent="0.2">
      <c r="A10215" t="s">
        <v>34090</v>
      </c>
      <c r="B10215" t="s">
        <v>34091</v>
      </c>
      <c r="C10215" t="s">
        <v>34092</v>
      </c>
      <c r="D10215" t="s">
        <v>21</v>
      </c>
      <c r="E10215" t="s">
        <v>16</v>
      </c>
      <c r="F10215">
        <v>28278</v>
      </c>
      <c r="G10215">
        <v>35.171643699999997</v>
      </c>
      <c r="H10215">
        <v>-80.963879599999999</v>
      </c>
      <c r="I10215">
        <v>3.5</v>
      </c>
      <c r="J10215">
        <v>3</v>
      </c>
      <c r="K10215">
        <v>1</v>
      </c>
      <c r="L10215" t="s">
        <v>34093</v>
      </c>
    </row>
    <row r="10216" spans="1:12" x14ac:dyDescent="0.2">
      <c r="A10216" t="s">
        <v>34094</v>
      </c>
      <c r="B10216" t="s">
        <v>34095</v>
      </c>
      <c r="D10216" t="s">
        <v>21</v>
      </c>
      <c r="E10216" t="s">
        <v>16</v>
      </c>
      <c r="F10216">
        <v>28215</v>
      </c>
      <c r="G10216">
        <v>35.241357200000003</v>
      </c>
      <c r="H10216">
        <v>-80.7103532</v>
      </c>
      <c r="I10216">
        <v>4.5</v>
      </c>
      <c r="J10216">
        <v>9</v>
      </c>
      <c r="K10216">
        <v>1</v>
      </c>
      <c r="L10216" t="s">
        <v>34096</v>
      </c>
    </row>
    <row r="10217" spans="1:12" x14ac:dyDescent="0.2">
      <c r="A10217" t="s">
        <v>34097</v>
      </c>
      <c r="B10217" t="s">
        <v>3106</v>
      </c>
      <c r="C10217" t="s">
        <v>34098</v>
      </c>
      <c r="D10217" t="s">
        <v>135</v>
      </c>
      <c r="E10217" t="s">
        <v>16</v>
      </c>
      <c r="F10217">
        <v>28105</v>
      </c>
      <c r="G10217">
        <v>35.126625500000003</v>
      </c>
      <c r="H10217">
        <v>-80.729131600000002</v>
      </c>
      <c r="I10217">
        <v>3.5</v>
      </c>
      <c r="J10217">
        <v>13</v>
      </c>
      <c r="K10217">
        <v>1</v>
      </c>
      <c r="L10217" t="s">
        <v>6557</v>
      </c>
    </row>
    <row r="10218" spans="1:12" x14ac:dyDescent="0.2">
      <c r="A10218" t="s">
        <v>34099</v>
      </c>
      <c r="B10218" t="s">
        <v>1893</v>
      </c>
      <c r="C10218" t="s">
        <v>34100</v>
      </c>
      <c r="D10218" t="s">
        <v>21</v>
      </c>
      <c r="E10218" t="s">
        <v>16</v>
      </c>
      <c r="F10218">
        <v>28269</v>
      </c>
      <c r="G10218">
        <v>35.342572400000002</v>
      </c>
      <c r="H10218">
        <v>-80.770850800000005</v>
      </c>
      <c r="I10218">
        <v>3.5</v>
      </c>
      <c r="J10218">
        <v>3</v>
      </c>
      <c r="K10218">
        <v>0</v>
      </c>
      <c r="L10218" t="s">
        <v>4358</v>
      </c>
    </row>
    <row r="10219" spans="1:12" x14ac:dyDescent="0.2">
      <c r="A10219" t="s">
        <v>34101</v>
      </c>
      <c r="B10219" t="s">
        <v>34102</v>
      </c>
      <c r="C10219" t="s">
        <v>34103</v>
      </c>
      <c r="D10219" t="s">
        <v>21</v>
      </c>
      <c r="E10219" t="s">
        <v>16</v>
      </c>
      <c r="F10219">
        <v>28217</v>
      </c>
      <c r="G10219">
        <v>35.175494999999998</v>
      </c>
      <c r="H10219">
        <v>-80.875422</v>
      </c>
      <c r="I10219">
        <v>2.5</v>
      </c>
      <c r="J10219">
        <v>8</v>
      </c>
      <c r="K10219">
        <v>1</v>
      </c>
      <c r="L10219" t="s">
        <v>34104</v>
      </c>
    </row>
    <row r="10220" spans="1:12" x14ac:dyDescent="0.2">
      <c r="A10220" t="s">
        <v>34105</v>
      </c>
      <c r="B10220" t="s">
        <v>29324</v>
      </c>
      <c r="C10220" t="s">
        <v>34106</v>
      </c>
      <c r="D10220" t="s">
        <v>21</v>
      </c>
      <c r="E10220" t="s">
        <v>16</v>
      </c>
      <c r="F10220">
        <v>28203</v>
      </c>
      <c r="G10220">
        <v>35.199091117800002</v>
      </c>
      <c r="H10220">
        <v>-80.852525400000005</v>
      </c>
      <c r="I10220">
        <v>4.5</v>
      </c>
      <c r="J10220">
        <v>34</v>
      </c>
      <c r="K10220">
        <v>1</v>
      </c>
      <c r="L10220" t="s">
        <v>34107</v>
      </c>
    </row>
    <row r="10221" spans="1:12" x14ac:dyDescent="0.2">
      <c r="A10221" t="s">
        <v>34108</v>
      </c>
      <c r="B10221" t="s">
        <v>9511</v>
      </c>
      <c r="C10221" t="s">
        <v>34109</v>
      </c>
      <c r="D10221" t="s">
        <v>26</v>
      </c>
      <c r="E10221" t="s">
        <v>16</v>
      </c>
      <c r="F10221">
        <v>28078</v>
      </c>
      <c r="G10221">
        <v>35.408169000000001</v>
      </c>
      <c r="H10221">
        <v>-80.863389999999995</v>
      </c>
      <c r="I10221">
        <v>2</v>
      </c>
      <c r="J10221">
        <v>3</v>
      </c>
      <c r="K10221">
        <v>1</v>
      </c>
      <c r="L10221" t="s">
        <v>21672</v>
      </c>
    </row>
    <row r="10222" spans="1:12" x14ac:dyDescent="0.2">
      <c r="A10222" t="s">
        <v>34110</v>
      </c>
      <c r="B10222" t="s">
        <v>34111</v>
      </c>
      <c r="C10222" t="s">
        <v>34112</v>
      </c>
      <c r="D10222" t="s">
        <v>21</v>
      </c>
      <c r="E10222" t="s">
        <v>16</v>
      </c>
      <c r="F10222">
        <v>28211</v>
      </c>
      <c r="G10222">
        <v>35.152231100000002</v>
      </c>
      <c r="H10222">
        <v>-80.831896799999996</v>
      </c>
      <c r="I10222">
        <v>3.5</v>
      </c>
      <c r="J10222">
        <v>7</v>
      </c>
      <c r="K10222">
        <v>1</v>
      </c>
      <c r="L10222" t="s">
        <v>34113</v>
      </c>
    </row>
    <row r="10223" spans="1:12" x14ac:dyDescent="0.2">
      <c r="A10223" t="s">
        <v>34114</v>
      </c>
      <c r="B10223" t="s">
        <v>34115</v>
      </c>
      <c r="C10223" t="s">
        <v>34116</v>
      </c>
      <c r="D10223" t="s">
        <v>21</v>
      </c>
      <c r="E10223" t="s">
        <v>16</v>
      </c>
      <c r="F10223">
        <v>28278</v>
      </c>
      <c r="G10223">
        <v>35.171871279800001</v>
      </c>
      <c r="H10223">
        <v>-80.963560415100005</v>
      </c>
      <c r="I10223">
        <v>4</v>
      </c>
      <c r="J10223">
        <v>75</v>
      </c>
      <c r="K10223">
        <v>1</v>
      </c>
      <c r="L10223" t="s">
        <v>34117</v>
      </c>
    </row>
    <row r="10224" spans="1:12" x14ac:dyDescent="0.2">
      <c r="A10224" t="s">
        <v>34118</v>
      </c>
      <c r="B10224" t="s">
        <v>34119</v>
      </c>
      <c r="C10224" t="s">
        <v>34120</v>
      </c>
      <c r="D10224" t="s">
        <v>643</v>
      </c>
      <c r="E10224" t="s">
        <v>16</v>
      </c>
      <c r="F10224">
        <v>28079</v>
      </c>
      <c r="G10224">
        <v>35.191201700000001</v>
      </c>
      <c r="H10224">
        <v>-80.551615600000005</v>
      </c>
      <c r="I10224">
        <v>5</v>
      </c>
      <c r="J10224">
        <v>4</v>
      </c>
      <c r="K10224">
        <v>1</v>
      </c>
      <c r="L10224" t="s">
        <v>34121</v>
      </c>
    </row>
    <row r="10225" spans="1:12" x14ac:dyDescent="0.2">
      <c r="A10225" t="s">
        <v>34122</v>
      </c>
      <c r="B10225" t="s">
        <v>34123</v>
      </c>
      <c r="C10225" t="s">
        <v>34124</v>
      </c>
      <c r="D10225" t="s">
        <v>239</v>
      </c>
      <c r="E10225" t="s">
        <v>16</v>
      </c>
      <c r="F10225">
        <v>28173</v>
      </c>
      <c r="G10225">
        <v>34.926242000000002</v>
      </c>
      <c r="H10225">
        <v>-80.744135</v>
      </c>
      <c r="I10225">
        <v>1</v>
      </c>
      <c r="J10225">
        <v>3</v>
      </c>
      <c r="K10225">
        <v>0</v>
      </c>
      <c r="L10225" t="s">
        <v>34125</v>
      </c>
    </row>
    <row r="10226" spans="1:12" x14ac:dyDescent="0.2">
      <c r="A10226" t="s">
        <v>34126</v>
      </c>
      <c r="B10226" t="s">
        <v>34127</v>
      </c>
      <c r="C10226" t="s">
        <v>34128</v>
      </c>
      <c r="D10226" t="s">
        <v>39</v>
      </c>
      <c r="E10226" t="s">
        <v>16</v>
      </c>
      <c r="F10226">
        <v>28027</v>
      </c>
      <c r="G10226">
        <v>35.419066000000001</v>
      </c>
      <c r="H10226">
        <v>-80.743177000000003</v>
      </c>
      <c r="I10226">
        <v>4.5</v>
      </c>
      <c r="J10226">
        <v>13</v>
      </c>
      <c r="K10226">
        <v>1</v>
      </c>
      <c r="L10226" t="s">
        <v>34129</v>
      </c>
    </row>
    <row r="10227" spans="1:12" x14ac:dyDescent="0.2">
      <c r="A10227" t="s">
        <v>34130</v>
      </c>
      <c r="B10227" t="s">
        <v>34131</v>
      </c>
      <c r="C10227" t="s">
        <v>34132</v>
      </c>
      <c r="D10227" t="s">
        <v>39</v>
      </c>
      <c r="E10227" t="s">
        <v>16</v>
      </c>
      <c r="F10227">
        <v>28027</v>
      </c>
      <c r="G10227">
        <v>35.370238999999998</v>
      </c>
      <c r="H10227">
        <v>-80.710708999999994</v>
      </c>
      <c r="I10227">
        <v>3.5</v>
      </c>
      <c r="J10227">
        <v>10</v>
      </c>
      <c r="K10227">
        <v>1</v>
      </c>
      <c r="L10227" t="s">
        <v>1464</v>
      </c>
    </row>
    <row r="10228" spans="1:12" x14ac:dyDescent="0.2">
      <c r="A10228" t="s">
        <v>34133</v>
      </c>
      <c r="B10228" t="s">
        <v>15635</v>
      </c>
      <c r="C10228" t="s">
        <v>34134</v>
      </c>
      <c r="D10228" t="s">
        <v>21</v>
      </c>
      <c r="E10228" t="s">
        <v>16</v>
      </c>
      <c r="F10228">
        <v>28226</v>
      </c>
      <c r="G10228">
        <v>35.088386</v>
      </c>
      <c r="H10228">
        <v>-80.862881999999999</v>
      </c>
      <c r="I10228">
        <v>2.5</v>
      </c>
      <c r="J10228">
        <v>94</v>
      </c>
      <c r="K10228">
        <v>1</v>
      </c>
      <c r="L10228" t="s">
        <v>34135</v>
      </c>
    </row>
    <row r="10229" spans="1:12" x14ac:dyDescent="0.2">
      <c r="A10229" t="s">
        <v>34136</v>
      </c>
      <c r="B10229" t="s">
        <v>34137</v>
      </c>
      <c r="C10229" t="s">
        <v>34138</v>
      </c>
      <c r="D10229" t="s">
        <v>21</v>
      </c>
      <c r="E10229" t="s">
        <v>16</v>
      </c>
      <c r="F10229">
        <v>28273</v>
      </c>
      <c r="G10229">
        <v>35.126257000000003</v>
      </c>
      <c r="H10229">
        <v>-80.877095999999995</v>
      </c>
      <c r="I10229">
        <v>4</v>
      </c>
      <c r="J10229">
        <v>42</v>
      </c>
      <c r="K10229">
        <v>1</v>
      </c>
      <c r="L10229" t="s">
        <v>34139</v>
      </c>
    </row>
    <row r="10230" spans="1:12" x14ac:dyDescent="0.2">
      <c r="A10230" t="s">
        <v>34140</v>
      </c>
      <c r="B10230" t="s">
        <v>34141</v>
      </c>
      <c r="C10230" t="s">
        <v>712</v>
      </c>
      <c r="D10230" t="s">
        <v>21</v>
      </c>
      <c r="E10230" t="s">
        <v>16</v>
      </c>
      <c r="F10230">
        <v>28211</v>
      </c>
      <c r="G10230">
        <v>35.156163200000002</v>
      </c>
      <c r="H10230">
        <v>-80.830945299999996</v>
      </c>
      <c r="I10230">
        <v>4</v>
      </c>
      <c r="J10230">
        <v>32</v>
      </c>
      <c r="K10230">
        <v>1</v>
      </c>
      <c r="L10230" t="s">
        <v>34142</v>
      </c>
    </row>
    <row r="10231" spans="1:12" x14ac:dyDescent="0.2">
      <c r="A10231" t="s">
        <v>34143</v>
      </c>
      <c r="B10231" t="s">
        <v>28425</v>
      </c>
      <c r="C10231" t="s">
        <v>12084</v>
      </c>
      <c r="D10231" t="s">
        <v>21</v>
      </c>
      <c r="E10231" t="s">
        <v>16</v>
      </c>
      <c r="F10231">
        <v>28202</v>
      </c>
      <c r="G10231">
        <v>35.227094100000002</v>
      </c>
      <c r="H10231">
        <v>-80.846274100000002</v>
      </c>
      <c r="I10231">
        <v>3.5</v>
      </c>
      <c r="J10231">
        <v>21</v>
      </c>
      <c r="K10231">
        <v>0</v>
      </c>
      <c r="L10231" t="s">
        <v>34144</v>
      </c>
    </row>
    <row r="10232" spans="1:12" x14ac:dyDescent="0.2">
      <c r="A10232" t="s">
        <v>34145</v>
      </c>
      <c r="B10232" t="s">
        <v>34146</v>
      </c>
      <c r="D10232" t="s">
        <v>26</v>
      </c>
      <c r="E10232" t="s">
        <v>16</v>
      </c>
      <c r="F10232">
        <v>28078</v>
      </c>
      <c r="G10232">
        <v>35.410693999999999</v>
      </c>
      <c r="H10232">
        <v>-80.842850400000003</v>
      </c>
      <c r="I10232">
        <v>5</v>
      </c>
      <c r="J10232">
        <v>3</v>
      </c>
      <c r="K10232">
        <v>1</v>
      </c>
      <c r="L10232" t="s">
        <v>34147</v>
      </c>
    </row>
    <row r="10233" spans="1:12" x14ac:dyDescent="0.2">
      <c r="A10233" t="s">
        <v>34148</v>
      </c>
      <c r="B10233" t="s">
        <v>860</v>
      </c>
      <c r="C10233" t="s">
        <v>31621</v>
      </c>
      <c r="D10233" t="s">
        <v>21</v>
      </c>
      <c r="E10233" t="s">
        <v>16</v>
      </c>
      <c r="F10233">
        <v>28202</v>
      </c>
      <c r="G10233">
        <v>35.225377999999999</v>
      </c>
      <c r="H10233">
        <v>-80.841960999999998</v>
      </c>
      <c r="I10233">
        <v>2.5</v>
      </c>
      <c r="J10233">
        <v>43</v>
      </c>
      <c r="K10233">
        <v>1</v>
      </c>
      <c r="L10233" t="s">
        <v>34149</v>
      </c>
    </row>
    <row r="10234" spans="1:12" x14ac:dyDescent="0.2">
      <c r="A10234" t="s">
        <v>34150</v>
      </c>
      <c r="B10234" t="s">
        <v>34151</v>
      </c>
      <c r="C10234" t="s">
        <v>34152</v>
      </c>
      <c r="D10234" t="s">
        <v>21</v>
      </c>
      <c r="E10234" t="s">
        <v>16</v>
      </c>
      <c r="F10234">
        <v>28213</v>
      </c>
      <c r="G10234">
        <v>35.2917554</v>
      </c>
      <c r="H10234">
        <v>-80.729390199999997</v>
      </c>
      <c r="I10234">
        <v>1</v>
      </c>
      <c r="J10234">
        <v>7</v>
      </c>
      <c r="K10234">
        <v>0</v>
      </c>
      <c r="L10234" t="s">
        <v>34153</v>
      </c>
    </row>
    <row r="10235" spans="1:12" x14ac:dyDescent="0.2">
      <c r="A10235" t="s">
        <v>34154</v>
      </c>
      <c r="B10235" t="s">
        <v>34155</v>
      </c>
      <c r="C10235" t="s">
        <v>34156</v>
      </c>
      <c r="D10235" t="s">
        <v>21</v>
      </c>
      <c r="E10235" t="s">
        <v>16</v>
      </c>
      <c r="F10235">
        <v>28209</v>
      </c>
      <c r="G10235">
        <v>35.1750653</v>
      </c>
      <c r="H10235">
        <v>-80.849101000000005</v>
      </c>
      <c r="I10235">
        <v>3.5</v>
      </c>
      <c r="J10235">
        <v>11</v>
      </c>
      <c r="K10235">
        <v>0</v>
      </c>
      <c r="L10235" t="s">
        <v>5269</v>
      </c>
    </row>
    <row r="10236" spans="1:12" x14ac:dyDescent="0.2">
      <c r="A10236" t="s">
        <v>34157</v>
      </c>
      <c r="B10236" t="s">
        <v>1190</v>
      </c>
      <c r="C10236" t="s">
        <v>34158</v>
      </c>
      <c r="D10236" t="s">
        <v>39</v>
      </c>
      <c r="E10236" t="s">
        <v>16</v>
      </c>
      <c r="F10236">
        <v>28027</v>
      </c>
      <c r="G10236">
        <v>35.419960600000003</v>
      </c>
      <c r="H10236">
        <v>-80.676600100000002</v>
      </c>
      <c r="I10236">
        <v>4</v>
      </c>
      <c r="J10236">
        <v>10</v>
      </c>
      <c r="K10236">
        <v>1</v>
      </c>
      <c r="L10236" t="s">
        <v>713</v>
      </c>
    </row>
    <row r="10237" spans="1:12" x14ac:dyDescent="0.2">
      <c r="A10237" t="s">
        <v>34159</v>
      </c>
      <c r="B10237" t="s">
        <v>34160</v>
      </c>
      <c r="C10237" t="s">
        <v>15080</v>
      </c>
      <c r="D10237" t="s">
        <v>21</v>
      </c>
      <c r="E10237" t="s">
        <v>16</v>
      </c>
      <c r="F10237">
        <v>28202</v>
      </c>
      <c r="G10237">
        <v>35.229298100000001</v>
      </c>
      <c r="H10237">
        <v>-80.840806200000003</v>
      </c>
      <c r="I10237">
        <v>2.5</v>
      </c>
      <c r="J10237">
        <v>5</v>
      </c>
      <c r="K10237">
        <v>1</v>
      </c>
      <c r="L10237" t="s">
        <v>34161</v>
      </c>
    </row>
    <row r="10238" spans="1:12" x14ac:dyDescent="0.2">
      <c r="A10238" t="s">
        <v>34162</v>
      </c>
      <c r="B10238" t="s">
        <v>18600</v>
      </c>
      <c r="C10238" t="s">
        <v>34163</v>
      </c>
      <c r="D10238" t="s">
        <v>295</v>
      </c>
      <c r="E10238" t="s">
        <v>16</v>
      </c>
      <c r="F10238">
        <v>28134</v>
      </c>
      <c r="G10238">
        <v>35.0814959</v>
      </c>
      <c r="H10238">
        <v>-80.876380400000002</v>
      </c>
      <c r="I10238">
        <v>3.5</v>
      </c>
      <c r="J10238">
        <v>5</v>
      </c>
      <c r="K10238">
        <v>1</v>
      </c>
      <c r="L10238" t="s">
        <v>22834</v>
      </c>
    </row>
    <row r="10239" spans="1:12" x14ac:dyDescent="0.2">
      <c r="A10239" t="s">
        <v>34164</v>
      </c>
      <c r="B10239" t="s">
        <v>34165</v>
      </c>
      <c r="C10239" t="s">
        <v>34166</v>
      </c>
      <c r="D10239" t="s">
        <v>295</v>
      </c>
      <c r="E10239" t="s">
        <v>16</v>
      </c>
      <c r="F10239">
        <v>28134</v>
      </c>
      <c r="G10239">
        <v>35.114190999999998</v>
      </c>
      <c r="H10239">
        <v>-80.912923000000006</v>
      </c>
      <c r="I10239">
        <v>4.5</v>
      </c>
      <c r="J10239">
        <v>50</v>
      </c>
      <c r="K10239">
        <v>1</v>
      </c>
      <c r="L10239" t="s">
        <v>1353</v>
      </c>
    </row>
    <row r="10240" spans="1:12" x14ac:dyDescent="0.2">
      <c r="A10240" t="s">
        <v>34167</v>
      </c>
      <c r="B10240" t="s">
        <v>34168</v>
      </c>
      <c r="C10240" t="s">
        <v>34169</v>
      </c>
      <c r="D10240" t="s">
        <v>21</v>
      </c>
      <c r="E10240" t="s">
        <v>16</v>
      </c>
      <c r="F10240">
        <v>28202</v>
      </c>
      <c r="G10240">
        <v>35.222296700000001</v>
      </c>
      <c r="H10240">
        <v>-80.8373335</v>
      </c>
      <c r="I10240">
        <v>1</v>
      </c>
      <c r="J10240">
        <v>3</v>
      </c>
      <c r="K10240">
        <v>1</v>
      </c>
      <c r="L10240" t="s">
        <v>34170</v>
      </c>
    </row>
    <row r="10241" spans="1:12" x14ac:dyDescent="0.2">
      <c r="A10241" t="s">
        <v>34171</v>
      </c>
      <c r="B10241" t="s">
        <v>3317</v>
      </c>
      <c r="C10241" t="s">
        <v>34172</v>
      </c>
      <c r="D10241" t="s">
        <v>30</v>
      </c>
      <c r="E10241" t="s">
        <v>16</v>
      </c>
      <c r="F10241">
        <v>28054</v>
      </c>
      <c r="G10241">
        <v>35.261844400000001</v>
      </c>
      <c r="H10241">
        <v>-81.1533199</v>
      </c>
      <c r="I10241">
        <v>3</v>
      </c>
      <c r="J10241">
        <v>8</v>
      </c>
      <c r="K10241">
        <v>1</v>
      </c>
      <c r="L10241" t="s">
        <v>7808</v>
      </c>
    </row>
    <row r="10242" spans="1:12" x14ac:dyDescent="0.2">
      <c r="A10242" t="s">
        <v>34173</v>
      </c>
      <c r="B10242" t="s">
        <v>34174</v>
      </c>
      <c r="C10242" t="s">
        <v>34175</v>
      </c>
      <c r="D10242" t="s">
        <v>21</v>
      </c>
      <c r="E10242" t="s">
        <v>16</v>
      </c>
      <c r="F10242">
        <v>28213</v>
      </c>
      <c r="G10242">
        <v>35.256294099999998</v>
      </c>
      <c r="H10242">
        <v>-80.791163499999996</v>
      </c>
      <c r="I10242">
        <v>4</v>
      </c>
      <c r="J10242">
        <v>12</v>
      </c>
      <c r="K10242">
        <v>0</v>
      </c>
      <c r="L10242" t="s">
        <v>34176</v>
      </c>
    </row>
    <row r="10243" spans="1:12" x14ac:dyDescent="0.2">
      <c r="A10243" t="s">
        <v>34177</v>
      </c>
      <c r="B10243" t="s">
        <v>34178</v>
      </c>
      <c r="C10243" t="s">
        <v>34179</v>
      </c>
      <c r="D10243" t="s">
        <v>588</v>
      </c>
      <c r="E10243" t="s">
        <v>16</v>
      </c>
      <c r="F10243">
        <v>28110</v>
      </c>
      <c r="G10243">
        <v>35.024972099999999</v>
      </c>
      <c r="H10243">
        <v>-80.583094900000006</v>
      </c>
      <c r="I10243">
        <v>3</v>
      </c>
      <c r="J10243">
        <v>6</v>
      </c>
      <c r="K10243">
        <v>1</v>
      </c>
      <c r="L10243" t="s">
        <v>2648</v>
      </c>
    </row>
    <row r="10244" spans="1:12" x14ac:dyDescent="0.2">
      <c r="A10244" t="s">
        <v>34180</v>
      </c>
      <c r="B10244" t="s">
        <v>34181</v>
      </c>
      <c r="C10244" t="s">
        <v>34182</v>
      </c>
      <c r="D10244" t="s">
        <v>21</v>
      </c>
      <c r="E10244" t="s">
        <v>16</v>
      </c>
      <c r="F10244">
        <v>28205</v>
      </c>
      <c r="G10244">
        <v>35.219446282900002</v>
      </c>
      <c r="H10244">
        <v>-80.812058901599997</v>
      </c>
      <c r="I10244">
        <v>4</v>
      </c>
      <c r="J10244">
        <v>192</v>
      </c>
      <c r="K10244">
        <v>1</v>
      </c>
      <c r="L10244" t="s">
        <v>34183</v>
      </c>
    </row>
    <row r="10245" spans="1:12" x14ac:dyDescent="0.2">
      <c r="A10245" t="s">
        <v>34184</v>
      </c>
      <c r="B10245" t="s">
        <v>34185</v>
      </c>
      <c r="C10245" t="s">
        <v>34186</v>
      </c>
      <c r="D10245" t="s">
        <v>21</v>
      </c>
      <c r="E10245" t="s">
        <v>16</v>
      </c>
      <c r="F10245">
        <v>28217</v>
      </c>
      <c r="G10245">
        <v>35.178055499999999</v>
      </c>
      <c r="H10245">
        <v>-80.885254099999997</v>
      </c>
      <c r="I10245">
        <v>4</v>
      </c>
      <c r="J10245">
        <v>11</v>
      </c>
      <c r="K10245">
        <v>1</v>
      </c>
      <c r="L10245" t="s">
        <v>5068</v>
      </c>
    </row>
    <row r="10246" spans="1:12" x14ac:dyDescent="0.2">
      <c r="A10246" t="s">
        <v>34187</v>
      </c>
      <c r="B10246" t="s">
        <v>34188</v>
      </c>
      <c r="C10246" t="s">
        <v>34189</v>
      </c>
      <c r="D10246" t="s">
        <v>21</v>
      </c>
      <c r="E10246" t="s">
        <v>16</v>
      </c>
      <c r="F10246">
        <v>28217</v>
      </c>
      <c r="G10246">
        <v>35.181368900000002</v>
      </c>
      <c r="H10246">
        <v>-80.883661000000004</v>
      </c>
      <c r="I10246">
        <v>2.5</v>
      </c>
      <c r="J10246">
        <v>8</v>
      </c>
      <c r="K10246">
        <v>0</v>
      </c>
      <c r="L10246" t="s">
        <v>291</v>
      </c>
    </row>
    <row r="10247" spans="1:12" x14ac:dyDescent="0.2">
      <c r="A10247" t="s">
        <v>34190</v>
      </c>
      <c r="B10247" t="s">
        <v>34191</v>
      </c>
      <c r="C10247" t="s">
        <v>34192</v>
      </c>
      <c r="D10247" t="s">
        <v>21</v>
      </c>
      <c r="E10247" t="s">
        <v>16</v>
      </c>
      <c r="F10247">
        <v>28269</v>
      </c>
      <c r="G10247">
        <v>35.335365299999999</v>
      </c>
      <c r="H10247">
        <v>-80.796340900000004</v>
      </c>
      <c r="I10247">
        <v>2</v>
      </c>
      <c r="J10247">
        <v>5</v>
      </c>
      <c r="K10247">
        <v>0</v>
      </c>
      <c r="L10247" t="s">
        <v>3224</v>
      </c>
    </row>
    <row r="10248" spans="1:12" x14ac:dyDescent="0.2">
      <c r="A10248" t="s">
        <v>34193</v>
      </c>
      <c r="B10248" t="s">
        <v>34194</v>
      </c>
      <c r="C10248" t="s">
        <v>34195</v>
      </c>
      <c r="D10248" t="s">
        <v>21</v>
      </c>
      <c r="E10248" t="s">
        <v>16</v>
      </c>
      <c r="F10248">
        <v>28217</v>
      </c>
      <c r="G10248">
        <v>35.154308999999998</v>
      </c>
      <c r="H10248">
        <v>-80.922281999999996</v>
      </c>
      <c r="I10248">
        <v>3.5</v>
      </c>
      <c r="J10248">
        <v>9</v>
      </c>
      <c r="K10248">
        <v>1</v>
      </c>
      <c r="L10248" t="s">
        <v>119</v>
      </c>
    </row>
    <row r="10249" spans="1:12" x14ac:dyDescent="0.2">
      <c r="A10249" t="s">
        <v>34196</v>
      </c>
      <c r="B10249" t="s">
        <v>34197</v>
      </c>
      <c r="C10249" t="s">
        <v>34198</v>
      </c>
      <c r="D10249" t="s">
        <v>21</v>
      </c>
      <c r="E10249" t="s">
        <v>16</v>
      </c>
      <c r="F10249">
        <v>28209</v>
      </c>
      <c r="G10249">
        <v>35.163024999999998</v>
      </c>
      <c r="H10249">
        <v>-80.849693099999996</v>
      </c>
      <c r="I10249">
        <v>4</v>
      </c>
      <c r="J10249">
        <v>13</v>
      </c>
      <c r="K10249">
        <v>1</v>
      </c>
      <c r="L10249" t="s">
        <v>34199</v>
      </c>
    </row>
    <row r="10250" spans="1:12" x14ac:dyDescent="0.2">
      <c r="A10250" t="s">
        <v>34200</v>
      </c>
      <c r="B10250" t="s">
        <v>34201</v>
      </c>
      <c r="C10250" t="s">
        <v>34202</v>
      </c>
      <c r="D10250" t="s">
        <v>62</v>
      </c>
      <c r="E10250" t="s">
        <v>16</v>
      </c>
      <c r="F10250">
        <v>28227</v>
      </c>
      <c r="G10250">
        <v>35.177894999999999</v>
      </c>
      <c r="H10250">
        <v>-80.649924799999994</v>
      </c>
      <c r="I10250">
        <v>4.5</v>
      </c>
      <c r="J10250">
        <v>7</v>
      </c>
      <c r="K10250">
        <v>1</v>
      </c>
      <c r="L10250" t="s">
        <v>7790</v>
      </c>
    </row>
    <row r="10251" spans="1:12" x14ac:dyDescent="0.2">
      <c r="A10251" t="s">
        <v>34203</v>
      </c>
      <c r="B10251" t="s">
        <v>34204</v>
      </c>
      <c r="C10251" t="s">
        <v>10573</v>
      </c>
      <c r="D10251" t="s">
        <v>21</v>
      </c>
      <c r="E10251" t="s">
        <v>16</v>
      </c>
      <c r="F10251">
        <v>28215</v>
      </c>
      <c r="G10251">
        <v>35.237242000000002</v>
      </c>
      <c r="H10251">
        <v>-80.737092000000004</v>
      </c>
      <c r="I10251">
        <v>4</v>
      </c>
      <c r="J10251">
        <v>49</v>
      </c>
      <c r="K10251">
        <v>1</v>
      </c>
      <c r="L10251" t="s">
        <v>264</v>
      </c>
    </row>
    <row r="10252" spans="1:12" x14ac:dyDescent="0.2">
      <c r="A10252" t="s">
        <v>34205</v>
      </c>
      <c r="B10252" t="s">
        <v>34206</v>
      </c>
      <c r="C10252" t="s">
        <v>34207</v>
      </c>
      <c r="D10252" t="s">
        <v>21</v>
      </c>
      <c r="E10252" t="s">
        <v>16</v>
      </c>
      <c r="F10252">
        <v>28213</v>
      </c>
      <c r="G10252">
        <v>35.259692999999999</v>
      </c>
      <c r="H10252">
        <v>-80.758696999999998</v>
      </c>
      <c r="I10252">
        <v>4</v>
      </c>
      <c r="J10252">
        <v>98</v>
      </c>
      <c r="K10252">
        <v>1</v>
      </c>
      <c r="L10252" t="s">
        <v>34208</v>
      </c>
    </row>
    <row r="10253" spans="1:12" x14ac:dyDescent="0.2">
      <c r="A10253" t="s">
        <v>34209</v>
      </c>
      <c r="B10253" t="s">
        <v>29760</v>
      </c>
      <c r="C10253" t="s">
        <v>34210</v>
      </c>
      <c r="D10253" t="s">
        <v>15</v>
      </c>
      <c r="E10253" t="s">
        <v>16</v>
      </c>
      <c r="F10253">
        <v>28031</v>
      </c>
      <c r="G10253">
        <v>35.472907300000003</v>
      </c>
      <c r="H10253">
        <v>-80.873797100000004</v>
      </c>
      <c r="I10253">
        <v>4.5</v>
      </c>
      <c r="J10253">
        <v>9</v>
      </c>
      <c r="K10253">
        <v>1</v>
      </c>
      <c r="L10253" t="s">
        <v>34211</v>
      </c>
    </row>
    <row r="10254" spans="1:12" x14ac:dyDescent="0.2">
      <c r="A10254" t="s">
        <v>34212</v>
      </c>
      <c r="B10254" t="s">
        <v>34213</v>
      </c>
      <c r="C10254" t="s">
        <v>34214</v>
      </c>
      <c r="D10254" t="s">
        <v>21</v>
      </c>
      <c r="E10254" t="s">
        <v>16</v>
      </c>
      <c r="F10254">
        <v>28227</v>
      </c>
      <c r="G10254">
        <v>35.143903999999999</v>
      </c>
      <c r="H10254">
        <v>-80.731701000000001</v>
      </c>
      <c r="I10254">
        <v>3.5</v>
      </c>
      <c r="J10254">
        <v>17</v>
      </c>
      <c r="K10254">
        <v>1</v>
      </c>
      <c r="L10254" t="s">
        <v>34215</v>
      </c>
    </row>
    <row r="10255" spans="1:12" x14ac:dyDescent="0.2">
      <c r="A10255" t="s">
        <v>34216</v>
      </c>
      <c r="B10255" t="s">
        <v>34217</v>
      </c>
      <c r="C10255" t="s">
        <v>11953</v>
      </c>
      <c r="D10255" t="s">
        <v>21</v>
      </c>
      <c r="E10255" t="s">
        <v>16</v>
      </c>
      <c r="F10255">
        <v>28205</v>
      </c>
      <c r="G10255">
        <v>35.211386900000001</v>
      </c>
      <c r="H10255">
        <v>-80.761194000000003</v>
      </c>
      <c r="I10255">
        <v>4.5</v>
      </c>
      <c r="J10255">
        <v>7</v>
      </c>
      <c r="K10255">
        <v>0</v>
      </c>
      <c r="L10255" t="s">
        <v>3605</v>
      </c>
    </row>
    <row r="10256" spans="1:12" x14ac:dyDescent="0.2">
      <c r="A10256" t="s">
        <v>34218</v>
      </c>
      <c r="B10256" t="s">
        <v>24022</v>
      </c>
      <c r="C10256" t="s">
        <v>34219</v>
      </c>
      <c r="D10256" t="s">
        <v>39</v>
      </c>
      <c r="E10256" t="s">
        <v>16</v>
      </c>
      <c r="F10256">
        <v>28027</v>
      </c>
      <c r="G10256">
        <v>35.427079999999997</v>
      </c>
      <c r="H10256">
        <v>-80.613145000000003</v>
      </c>
      <c r="I10256">
        <v>3.5</v>
      </c>
      <c r="J10256">
        <v>3</v>
      </c>
      <c r="K10256">
        <v>1</v>
      </c>
      <c r="L10256" t="s">
        <v>34220</v>
      </c>
    </row>
    <row r="10257" spans="1:12" x14ac:dyDescent="0.2">
      <c r="A10257" t="s">
        <v>34221</v>
      </c>
      <c r="B10257" t="s">
        <v>34222</v>
      </c>
      <c r="C10257" t="s">
        <v>34223</v>
      </c>
      <c r="D10257" t="s">
        <v>601</v>
      </c>
      <c r="E10257" t="s">
        <v>16</v>
      </c>
      <c r="F10257">
        <v>28083</v>
      </c>
      <c r="G10257">
        <v>35.4479215</v>
      </c>
      <c r="H10257">
        <v>-80.607843299999999</v>
      </c>
      <c r="I10257">
        <v>1</v>
      </c>
      <c r="J10257">
        <v>4</v>
      </c>
      <c r="K10257">
        <v>1</v>
      </c>
      <c r="L10257" t="s">
        <v>260</v>
      </c>
    </row>
    <row r="10258" spans="1:12" x14ac:dyDescent="0.2">
      <c r="A10258" t="s">
        <v>34224</v>
      </c>
      <c r="B10258" t="s">
        <v>34225</v>
      </c>
      <c r="C10258" t="s">
        <v>34226</v>
      </c>
      <c r="D10258" t="s">
        <v>30</v>
      </c>
      <c r="E10258" t="s">
        <v>16</v>
      </c>
      <c r="F10258">
        <v>28054</v>
      </c>
      <c r="G10258">
        <v>35.2606331</v>
      </c>
      <c r="H10258">
        <v>-81.156223800000006</v>
      </c>
      <c r="I10258">
        <v>2.5</v>
      </c>
      <c r="J10258">
        <v>4</v>
      </c>
      <c r="K10258">
        <v>0</v>
      </c>
      <c r="L10258" t="s">
        <v>34227</v>
      </c>
    </row>
    <row r="10259" spans="1:12" x14ac:dyDescent="0.2">
      <c r="A10259" t="s">
        <v>34228</v>
      </c>
      <c r="B10259" t="s">
        <v>2239</v>
      </c>
      <c r="C10259" t="s">
        <v>34229</v>
      </c>
      <c r="D10259" t="s">
        <v>21</v>
      </c>
      <c r="E10259" t="s">
        <v>16</v>
      </c>
      <c r="F10259">
        <v>28277</v>
      </c>
      <c r="G10259">
        <v>35.078111399999997</v>
      </c>
      <c r="H10259">
        <v>-80.817795399999994</v>
      </c>
      <c r="I10259">
        <v>4</v>
      </c>
      <c r="J10259">
        <v>10</v>
      </c>
      <c r="K10259">
        <v>1</v>
      </c>
      <c r="L10259" t="s">
        <v>34230</v>
      </c>
    </row>
    <row r="10260" spans="1:12" x14ac:dyDescent="0.2">
      <c r="A10260" t="e">
        <f>-fbpSXmv2RhFc-h6JyC0aw</f>
        <v>#NAME?</v>
      </c>
      <c r="B10260" t="s">
        <v>34231</v>
      </c>
      <c r="C10260" t="s">
        <v>34232</v>
      </c>
      <c r="D10260" t="s">
        <v>26</v>
      </c>
      <c r="E10260" t="s">
        <v>16</v>
      </c>
      <c r="F10260">
        <v>28078</v>
      </c>
      <c r="G10260">
        <v>35.384366200000002</v>
      </c>
      <c r="H10260">
        <v>-80.786175499999999</v>
      </c>
      <c r="I10260">
        <v>3.5</v>
      </c>
      <c r="J10260">
        <v>29</v>
      </c>
      <c r="K10260">
        <v>1</v>
      </c>
      <c r="L10260" t="s">
        <v>34233</v>
      </c>
    </row>
    <row r="10261" spans="1:12" x14ac:dyDescent="0.2">
      <c r="A10261" t="s">
        <v>34234</v>
      </c>
      <c r="B10261" t="s">
        <v>34235</v>
      </c>
      <c r="C10261" t="s">
        <v>4513</v>
      </c>
      <c r="D10261" t="s">
        <v>21</v>
      </c>
      <c r="E10261" t="s">
        <v>16</v>
      </c>
      <c r="F10261">
        <v>28209</v>
      </c>
      <c r="G10261">
        <v>35.160895400000001</v>
      </c>
      <c r="H10261">
        <v>-80.849254599999995</v>
      </c>
      <c r="I10261">
        <v>1.5</v>
      </c>
      <c r="J10261">
        <v>4</v>
      </c>
      <c r="K10261">
        <v>0</v>
      </c>
      <c r="L10261" t="s">
        <v>5796</v>
      </c>
    </row>
    <row r="10262" spans="1:12" x14ac:dyDescent="0.2">
      <c r="A10262" t="s">
        <v>34236</v>
      </c>
      <c r="B10262" t="s">
        <v>34237</v>
      </c>
      <c r="C10262" t="s">
        <v>34238</v>
      </c>
      <c r="D10262" t="s">
        <v>359</v>
      </c>
      <c r="E10262" t="s">
        <v>16</v>
      </c>
      <c r="F10262">
        <v>28036</v>
      </c>
      <c r="G10262">
        <v>35.500351039900004</v>
      </c>
      <c r="H10262">
        <v>-80.848925109199996</v>
      </c>
      <c r="I10262">
        <v>4.5</v>
      </c>
      <c r="J10262">
        <v>14</v>
      </c>
      <c r="K10262">
        <v>1</v>
      </c>
      <c r="L10262" t="s">
        <v>34239</v>
      </c>
    </row>
    <row r="10263" spans="1:12" x14ac:dyDescent="0.2">
      <c r="A10263" t="s">
        <v>34240</v>
      </c>
      <c r="B10263" t="s">
        <v>29271</v>
      </c>
      <c r="C10263" t="s">
        <v>34241</v>
      </c>
      <c r="D10263" t="s">
        <v>21</v>
      </c>
      <c r="E10263" t="s">
        <v>16</v>
      </c>
      <c r="F10263">
        <v>28277</v>
      </c>
      <c r="G10263">
        <v>35.060726500000001</v>
      </c>
      <c r="H10263">
        <v>-80.815156500000001</v>
      </c>
      <c r="I10263">
        <v>3.5</v>
      </c>
      <c r="J10263">
        <v>44</v>
      </c>
      <c r="K10263">
        <v>1</v>
      </c>
      <c r="L10263" t="s">
        <v>34242</v>
      </c>
    </row>
    <row r="10264" spans="1:12" x14ac:dyDescent="0.2">
      <c r="A10264" t="s">
        <v>34243</v>
      </c>
      <c r="B10264" t="s">
        <v>34244</v>
      </c>
      <c r="C10264" t="s">
        <v>6998</v>
      </c>
      <c r="D10264" t="s">
        <v>21</v>
      </c>
      <c r="E10264" t="s">
        <v>16</v>
      </c>
      <c r="F10264">
        <v>28270</v>
      </c>
      <c r="G10264">
        <v>35.145942099999999</v>
      </c>
      <c r="H10264">
        <v>-80.744252299999999</v>
      </c>
      <c r="I10264">
        <v>1</v>
      </c>
      <c r="J10264">
        <v>3</v>
      </c>
      <c r="K10264">
        <v>0</v>
      </c>
      <c r="L10264" t="s">
        <v>1206</v>
      </c>
    </row>
    <row r="10265" spans="1:12" x14ac:dyDescent="0.2">
      <c r="A10265" t="s">
        <v>34245</v>
      </c>
      <c r="B10265" t="s">
        <v>8747</v>
      </c>
      <c r="C10265" t="s">
        <v>24861</v>
      </c>
      <c r="D10265" t="s">
        <v>21</v>
      </c>
      <c r="E10265" t="s">
        <v>16</v>
      </c>
      <c r="F10265">
        <v>28217</v>
      </c>
      <c r="G10265">
        <v>35.165003141299998</v>
      </c>
      <c r="H10265">
        <v>-80.8810119778</v>
      </c>
      <c r="I10265">
        <v>2.5</v>
      </c>
      <c r="J10265">
        <v>3</v>
      </c>
      <c r="K10265">
        <v>1</v>
      </c>
      <c r="L10265" t="s">
        <v>34246</v>
      </c>
    </row>
    <row r="10266" spans="1:12" x14ac:dyDescent="0.2">
      <c r="A10266" t="s">
        <v>34247</v>
      </c>
      <c r="B10266" t="s">
        <v>34248</v>
      </c>
      <c r="C10266" t="s">
        <v>34249</v>
      </c>
      <c r="D10266" t="s">
        <v>21</v>
      </c>
      <c r="E10266" t="s">
        <v>16</v>
      </c>
      <c r="F10266">
        <v>28226</v>
      </c>
      <c r="G10266">
        <v>35.090311</v>
      </c>
      <c r="H10266">
        <v>-80.860189000000005</v>
      </c>
      <c r="I10266">
        <v>4.5</v>
      </c>
      <c r="J10266">
        <v>6</v>
      </c>
      <c r="K10266">
        <v>1</v>
      </c>
      <c r="L10266" t="s">
        <v>34250</v>
      </c>
    </row>
    <row r="10267" spans="1:12" x14ac:dyDescent="0.2">
      <c r="A10267" t="s">
        <v>34251</v>
      </c>
      <c r="B10267" t="s">
        <v>34252</v>
      </c>
      <c r="C10267" t="s">
        <v>34253</v>
      </c>
      <c r="D10267" t="s">
        <v>15</v>
      </c>
      <c r="E10267" t="s">
        <v>16</v>
      </c>
      <c r="F10267">
        <v>28031</v>
      </c>
      <c r="G10267">
        <v>35.466547224300001</v>
      </c>
      <c r="H10267">
        <v>-80.871935243999999</v>
      </c>
      <c r="I10267">
        <v>3.5</v>
      </c>
      <c r="J10267">
        <v>3</v>
      </c>
      <c r="K10267">
        <v>1</v>
      </c>
      <c r="L10267" t="s">
        <v>34254</v>
      </c>
    </row>
    <row r="10268" spans="1:12" x14ac:dyDescent="0.2">
      <c r="A10268" t="s">
        <v>34255</v>
      </c>
      <c r="B10268" t="s">
        <v>25636</v>
      </c>
      <c r="C10268" t="s">
        <v>1486</v>
      </c>
      <c r="D10268" t="s">
        <v>21</v>
      </c>
      <c r="E10268" t="s">
        <v>16</v>
      </c>
      <c r="F10268">
        <v>28204</v>
      </c>
      <c r="G10268">
        <v>35.206845000000001</v>
      </c>
      <c r="H10268">
        <v>-80.835241999999994</v>
      </c>
      <c r="I10268">
        <v>4.5</v>
      </c>
      <c r="J10268">
        <v>28</v>
      </c>
      <c r="K10268">
        <v>1</v>
      </c>
      <c r="L10268" t="s">
        <v>34256</v>
      </c>
    </row>
    <row r="10269" spans="1:12" x14ac:dyDescent="0.2">
      <c r="A10269" t="s">
        <v>34257</v>
      </c>
      <c r="B10269" t="s">
        <v>34258</v>
      </c>
      <c r="C10269" t="s">
        <v>34259</v>
      </c>
      <c r="D10269" t="s">
        <v>21</v>
      </c>
      <c r="E10269" t="s">
        <v>16</v>
      </c>
      <c r="F10269">
        <v>28203</v>
      </c>
      <c r="G10269">
        <v>35.205331899999997</v>
      </c>
      <c r="H10269">
        <v>-80.868306799999999</v>
      </c>
      <c r="I10269">
        <v>4</v>
      </c>
      <c r="J10269">
        <v>4</v>
      </c>
      <c r="K10269">
        <v>1</v>
      </c>
      <c r="L10269" t="s">
        <v>34260</v>
      </c>
    </row>
    <row r="10270" spans="1:12" x14ac:dyDescent="0.2">
      <c r="A10270" t="e">
        <f>-kyvpeXIuQDKIYDkAK7ryw</f>
        <v>#NAME?</v>
      </c>
      <c r="B10270" t="s">
        <v>8273</v>
      </c>
      <c r="C10270" t="s">
        <v>34261</v>
      </c>
      <c r="D10270" t="s">
        <v>21</v>
      </c>
      <c r="E10270" t="s">
        <v>16</v>
      </c>
      <c r="F10270">
        <v>28210</v>
      </c>
      <c r="G10270">
        <v>35.151187</v>
      </c>
      <c r="H10270">
        <v>-80.841071999999997</v>
      </c>
      <c r="I10270">
        <v>3</v>
      </c>
      <c r="J10270">
        <v>61</v>
      </c>
      <c r="K10270">
        <v>1</v>
      </c>
      <c r="L10270" t="s">
        <v>34262</v>
      </c>
    </row>
    <row r="10271" spans="1:12" x14ac:dyDescent="0.2">
      <c r="A10271" t="s">
        <v>34263</v>
      </c>
      <c r="B10271" t="s">
        <v>8584</v>
      </c>
      <c r="C10271" t="s">
        <v>34264</v>
      </c>
      <c r="D10271" t="s">
        <v>697</v>
      </c>
      <c r="E10271" t="s">
        <v>16</v>
      </c>
      <c r="F10271">
        <v>28037</v>
      </c>
      <c r="G10271">
        <v>35.452604999999998</v>
      </c>
      <c r="H10271">
        <v>-80.993453000000002</v>
      </c>
      <c r="I10271">
        <v>3</v>
      </c>
      <c r="J10271">
        <v>7</v>
      </c>
      <c r="K10271">
        <v>0</v>
      </c>
      <c r="L10271" t="s">
        <v>6288</v>
      </c>
    </row>
    <row r="10272" spans="1:12" x14ac:dyDescent="0.2">
      <c r="A10272" t="s">
        <v>34265</v>
      </c>
      <c r="B10272" t="s">
        <v>860</v>
      </c>
      <c r="C10272" t="s">
        <v>34266</v>
      </c>
      <c r="D10272" t="s">
        <v>21</v>
      </c>
      <c r="E10272" t="s">
        <v>16</v>
      </c>
      <c r="F10272">
        <v>28273</v>
      </c>
      <c r="G10272">
        <v>35.138139000000002</v>
      </c>
      <c r="H10272">
        <v>-80.935394000000002</v>
      </c>
      <c r="I10272">
        <v>3.5</v>
      </c>
      <c r="J10272">
        <v>11</v>
      </c>
      <c r="K10272">
        <v>0</v>
      </c>
      <c r="L10272" t="s">
        <v>2905</v>
      </c>
    </row>
    <row r="10273" spans="1:12" x14ac:dyDescent="0.2">
      <c r="A10273" t="s">
        <v>34267</v>
      </c>
      <c r="B10273" t="s">
        <v>2646</v>
      </c>
      <c r="C10273" t="s">
        <v>34268</v>
      </c>
      <c r="D10273" t="s">
        <v>21</v>
      </c>
      <c r="E10273" t="s">
        <v>16</v>
      </c>
      <c r="F10273">
        <v>28216</v>
      </c>
      <c r="G10273">
        <v>35.284732099999999</v>
      </c>
      <c r="H10273">
        <v>-80.903619899999995</v>
      </c>
      <c r="I10273">
        <v>3.5</v>
      </c>
      <c r="J10273">
        <v>38</v>
      </c>
      <c r="K10273">
        <v>1</v>
      </c>
      <c r="L10273" t="s">
        <v>34269</v>
      </c>
    </row>
    <row r="10274" spans="1:12" x14ac:dyDescent="0.2">
      <c r="A10274" t="s">
        <v>34270</v>
      </c>
      <c r="B10274" t="s">
        <v>34271</v>
      </c>
      <c r="C10274" t="s">
        <v>34272</v>
      </c>
      <c r="D10274" t="s">
        <v>21</v>
      </c>
      <c r="E10274" t="s">
        <v>16</v>
      </c>
      <c r="F10274">
        <v>28213</v>
      </c>
      <c r="G10274">
        <v>35.264704000000002</v>
      </c>
      <c r="H10274">
        <v>-80.751973000000007</v>
      </c>
      <c r="I10274">
        <v>5</v>
      </c>
      <c r="J10274">
        <v>3</v>
      </c>
      <c r="K10274">
        <v>1</v>
      </c>
      <c r="L10274" t="s">
        <v>2029</v>
      </c>
    </row>
    <row r="10275" spans="1:12" x14ac:dyDescent="0.2">
      <c r="A10275" t="s">
        <v>34273</v>
      </c>
      <c r="B10275" t="s">
        <v>34274</v>
      </c>
      <c r="C10275" t="s">
        <v>34275</v>
      </c>
      <c r="D10275" t="s">
        <v>21</v>
      </c>
      <c r="E10275" t="s">
        <v>16</v>
      </c>
      <c r="F10275">
        <v>28214</v>
      </c>
      <c r="G10275">
        <v>35.319475400000002</v>
      </c>
      <c r="H10275">
        <v>-80.9526951</v>
      </c>
      <c r="I10275">
        <v>3.5</v>
      </c>
      <c r="J10275">
        <v>7</v>
      </c>
      <c r="K10275">
        <v>1</v>
      </c>
      <c r="L10275" t="s">
        <v>287</v>
      </c>
    </row>
    <row r="10276" spans="1:12" x14ac:dyDescent="0.2">
      <c r="A10276" t="s">
        <v>34276</v>
      </c>
      <c r="B10276" t="s">
        <v>34277</v>
      </c>
      <c r="C10276" t="s">
        <v>34278</v>
      </c>
      <c r="D10276" t="s">
        <v>21</v>
      </c>
      <c r="E10276" t="s">
        <v>16</v>
      </c>
      <c r="F10276">
        <v>28211</v>
      </c>
      <c r="G10276">
        <v>35.194457700000001</v>
      </c>
      <c r="H10276">
        <v>-80.797504000000004</v>
      </c>
      <c r="I10276">
        <v>4</v>
      </c>
      <c r="J10276">
        <v>37</v>
      </c>
      <c r="K10276">
        <v>1</v>
      </c>
      <c r="L10276" t="s">
        <v>1319</v>
      </c>
    </row>
    <row r="10277" spans="1:12" x14ac:dyDescent="0.2">
      <c r="A10277" t="s">
        <v>34279</v>
      </c>
      <c r="B10277" t="s">
        <v>34280</v>
      </c>
      <c r="D10277" t="s">
        <v>21</v>
      </c>
      <c r="E10277" t="s">
        <v>16</v>
      </c>
      <c r="F10277">
        <v>28207</v>
      </c>
      <c r="G10277">
        <v>35.186602000000001</v>
      </c>
      <c r="H10277">
        <v>-80.822009100000002</v>
      </c>
      <c r="I10277">
        <v>3</v>
      </c>
      <c r="J10277">
        <v>4</v>
      </c>
      <c r="K10277">
        <v>1</v>
      </c>
      <c r="L10277" t="s">
        <v>9697</v>
      </c>
    </row>
    <row r="10278" spans="1:12" x14ac:dyDescent="0.2">
      <c r="A10278" t="s">
        <v>34281</v>
      </c>
      <c r="B10278" t="s">
        <v>34282</v>
      </c>
      <c r="C10278" t="s">
        <v>34283</v>
      </c>
      <c r="D10278" t="s">
        <v>34284</v>
      </c>
      <c r="E10278" t="s">
        <v>16</v>
      </c>
      <c r="F10278">
        <v>28107</v>
      </c>
      <c r="G10278">
        <v>35.249044099999999</v>
      </c>
      <c r="H10278">
        <v>-80.564055800000006</v>
      </c>
      <c r="I10278">
        <v>3</v>
      </c>
      <c r="J10278">
        <v>4</v>
      </c>
      <c r="K10278">
        <v>1</v>
      </c>
      <c r="L10278" t="s">
        <v>34285</v>
      </c>
    </row>
    <row r="10279" spans="1:12" x14ac:dyDescent="0.2">
      <c r="A10279" t="s">
        <v>34286</v>
      </c>
      <c r="B10279" t="s">
        <v>34287</v>
      </c>
      <c r="D10279" t="s">
        <v>30</v>
      </c>
      <c r="E10279" t="s">
        <v>16</v>
      </c>
      <c r="F10279">
        <v>28056</v>
      </c>
      <c r="G10279">
        <v>35.267448000000002</v>
      </c>
      <c r="H10279">
        <v>-81.187562</v>
      </c>
      <c r="I10279">
        <v>2</v>
      </c>
      <c r="J10279">
        <v>5</v>
      </c>
      <c r="K10279">
        <v>1</v>
      </c>
      <c r="L10279" t="s">
        <v>34288</v>
      </c>
    </row>
    <row r="10280" spans="1:12" x14ac:dyDescent="0.2">
      <c r="A10280" t="s">
        <v>34289</v>
      </c>
      <c r="B10280" t="s">
        <v>3193</v>
      </c>
      <c r="C10280" t="s">
        <v>34290</v>
      </c>
      <c r="D10280" t="s">
        <v>21</v>
      </c>
      <c r="E10280" t="s">
        <v>16</v>
      </c>
      <c r="F10280">
        <v>28277</v>
      </c>
      <c r="G10280">
        <v>35.034197842700003</v>
      </c>
      <c r="H10280">
        <v>-80.803496539600005</v>
      </c>
      <c r="I10280">
        <v>3</v>
      </c>
      <c r="J10280">
        <v>5</v>
      </c>
      <c r="K10280">
        <v>1</v>
      </c>
      <c r="L10280" t="s">
        <v>3082</v>
      </c>
    </row>
    <row r="10281" spans="1:12" x14ac:dyDescent="0.2">
      <c r="A10281" t="s">
        <v>34291</v>
      </c>
      <c r="B10281" t="s">
        <v>34292</v>
      </c>
      <c r="C10281" t="s">
        <v>34293</v>
      </c>
      <c r="D10281" t="s">
        <v>39</v>
      </c>
      <c r="E10281" t="s">
        <v>16</v>
      </c>
      <c r="F10281">
        <v>28027</v>
      </c>
      <c r="G10281">
        <v>35.423814</v>
      </c>
      <c r="H10281">
        <v>-80.614666</v>
      </c>
      <c r="I10281">
        <v>3</v>
      </c>
      <c r="J10281">
        <v>7</v>
      </c>
      <c r="K10281">
        <v>1</v>
      </c>
      <c r="L10281" t="s">
        <v>176</v>
      </c>
    </row>
    <row r="10282" spans="1:12" x14ac:dyDescent="0.2">
      <c r="A10282" t="s">
        <v>34294</v>
      </c>
      <c r="B10282" t="s">
        <v>34295</v>
      </c>
      <c r="C10282" t="s">
        <v>34296</v>
      </c>
      <c r="D10282" t="s">
        <v>21</v>
      </c>
      <c r="E10282" t="s">
        <v>16</v>
      </c>
      <c r="F10282">
        <v>28202</v>
      </c>
      <c r="G10282">
        <v>35.2251811</v>
      </c>
      <c r="H10282">
        <v>-80.842260999999993</v>
      </c>
      <c r="I10282">
        <v>3.5</v>
      </c>
      <c r="J10282">
        <v>141</v>
      </c>
      <c r="K10282">
        <v>0</v>
      </c>
      <c r="L10282" t="s">
        <v>34297</v>
      </c>
    </row>
    <row r="10283" spans="1:12" x14ac:dyDescent="0.2">
      <c r="A10283" t="s">
        <v>34298</v>
      </c>
      <c r="B10283" t="s">
        <v>34299</v>
      </c>
      <c r="C10283" t="s">
        <v>34300</v>
      </c>
      <c r="D10283" t="s">
        <v>21</v>
      </c>
      <c r="E10283" t="s">
        <v>16</v>
      </c>
      <c r="F10283">
        <v>28277</v>
      </c>
      <c r="G10283">
        <v>35.0616561</v>
      </c>
      <c r="H10283">
        <v>-80.813185000000004</v>
      </c>
      <c r="I10283">
        <v>3</v>
      </c>
      <c r="J10283">
        <v>16</v>
      </c>
      <c r="K10283">
        <v>0</v>
      </c>
      <c r="L10283" t="s">
        <v>34301</v>
      </c>
    </row>
    <row r="10284" spans="1:12" x14ac:dyDescent="0.2">
      <c r="A10284" t="s">
        <v>34302</v>
      </c>
      <c r="B10284" t="s">
        <v>34303</v>
      </c>
      <c r="C10284" t="s">
        <v>34304</v>
      </c>
      <c r="D10284" t="s">
        <v>39</v>
      </c>
      <c r="E10284" t="s">
        <v>16</v>
      </c>
      <c r="F10284">
        <v>28027</v>
      </c>
      <c r="G10284">
        <v>35.405002037499997</v>
      </c>
      <c r="H10284">
        <v>-80.611690978200002</v>
      </c>
      <c r="I10284">
        <v>3</v>
      </c>
      <c r="J10284">
        <v>3</v>
      </c>
      <c r="K10284">
        <v>1</v>
      </c>
      <c r="L10284" t="s">
        <v>34305</v>
      </c>
    </row>
    <row r="10285" spans="1:12" x14ac:dyDescent="0.2">
      <c r="A10285" t="s">
        <v>34306</v>
      </c>
      <c r="B10285" t="s">
        <v>856</v>
      </c>
      <c r="C10285" t="s">
        <v>34307</v>
      </c>
      <c r="D10285" t="s">
        <v>30</v>
      </c>
      <c r="E10285" t="s">
        <v>16</v>
      </c>
      <c r="F10285">
        <v>28052</v>
      </c>
      <c r="G10285">
        <v>35.292704299999997</v>
      </c>
      <c r="H10285">
        <v>-81.187280599999994</v>
      </c>
      <c r="I10285">
        <v>2.5</v>
      </c>
      <c r="J10285">
        <v>3</v>
      </c>
      <c r="K10285">
        <v>1</v>
      </c>
      <c r="L10285" t="s">
        <v>34308</v>
      </c>
    </row>
    <row r="10286" spans="1:12" x14ac:dyDescent="0.2">
      <c r="A10286" t="s">
        <v>34309</v>
      </c>
      <c r="B10286" t="s">
        <v>34310</v>
      </c>
      <c r="C10286" t="s">
        <v>34311</v>
      </c>
      <c r="D10286" t="s">
        <v>21</v>
      </c>
      <c r="E10286" t="s">
        <v>16</v>
      </c>
      <c r="F10286">
        <v>28277</v>
      </c>
      <c r="G10286">
        <v>35.070815967500003</v>
      </c>
      <c r="H10286">
        <v>-80.844017006499996</v>
      </c>
      <c r="I10286">
        <v>4</v>
      </c>
      <c r="J10286">
        <v>249</v>
      </c>
      <c r="K10286">
        <v>1</v>
      </c>
      <c r="L10286" t="s">
        <v>34312</v>
      </c>
    </row>
    <row r="10287" spans="1:12" x14ac:dyDescent="0.2">
      <c r="A10287" t="s">
        <v>34313</v>
      </c>
      <c r="B10287" t="s">
        <v>34314</v>
      </c>
      <c r="C10287" t="s">
        <v>34315</v>
      </c>
      <c r="D10287" t="s">
        <v>643</v>
      </c>
      <c r="E10287" t="s">
        <v>16</v>
      </c>
      <c r="F10287">
        <v>28079</v>
      </c>
      <c r="G10287">
        <v>35.101982</v>
      </c>
      <c r="H10287">
        <v>-80.625817999999995</v>
      </c>
      <c r="I10287">
        <v>3.5</v>
      </c>
      <c r="J10287">
        <v>3</v>
      </c>
      <c r="K10287">
        <v>1</v>
      </c>
      <c r="L10287" t="s">
        <v>34316</v>
      </c>
    </row>
    <row r="10288" spans="1:12" x14ac:dyDescent="0.2">
      <c r="A10288" t="s">
        <v>34317</v>
      </c>
      <c r="B10288" t="s">
        <v>34318</v>
      </c>
      <c r="C10288" t="s">
        <v>34319</v>
      </c>
      <c r="D10288" t="s">
        <v>21</v>
      </c>
      <c r="E10288" t="s">
        <v>16</v>
      </c>
      <c r="F10288">
        <v>28211</v>
      </c>
      <c r="G10288">
        <v>35.199250900000003</v>
      </c>
      <c r="H10288">
        <v>-80.811582999999999</v>
      </c>
      <c r="I10288">
        <v>3</v>
      </c>
      <c r="J10288">
        <v>11</v>
      </c>
      <c r="K10288">
        <v>1</v>
      </c>
      <c r="L10288" t="s">
        <v>34320</v>
      </c>
    </row>
    <row r="10289" spans="1:12" x14ac:dyDescent="0.2">
      <c r="A10289" t="s">
        <v>34321</v>
      </c>
      <c r="B10289" t="s">
        <v>34322</v>
      </c>
      <c r="C10289" t="s">
        <v>154</v>
      </c>
      <c r="D10289" t="s">
        <v>21</v>
      </c>
      <c r="E10289" t="s">
        <v>16</v>
      </c>
      <c r="F10289">
        <v>28277</v>
      </c>
      <c r="G10289">
        <v>35.039034999999998</v>
      </c>
      <c r="H10289">
        <v>-80.793594200000001</v>
      </c>
      <c r="I10289">
        <v>5</v>
      </c>
      <c r="J10289">
        <v>4</v>
      </c>
      <c r="K10289">
        <v>1</v>
      </c>
      <c r="L10289" t="s">
        <v>9130</v>
      </c>
    </row>
    <row r="10290" spans="1:12" x14ac:dyDescent="0.2">
      <c r="A10290" t="s">
        <v>34323</v>
      </c>
      <c r="B10290" t="s">
        <v>34324</v>
      </c>
      <c r="C10290" t="s">
        <v>34325</v>
      </c>
      <c r="D10290" t="s">
        <v>135</v>
      </c>
      <c r="E10290" t="s">
        <v>16</v>
      </c>
      <c r="F10290">
        <v>28105</v>
      </c>
      <c r="G10290">
        <v>35.064618000000003</v>
      </c>
      <c r="H10290">
        <v>-80.727729999999994</v>
      </c>
      <c r="I10290">
        <v>4.5</v>
      </c>
      <c r="J10290">
        <v>20</v>
      </c>
      <c r="K10290">
        <v>1</v>
      </c>
      <c r="L10290" t="s">
        <v>12795</v>
      </c>
    </row>
    <row r="10291" spans="1:12" x14ac:dyDescent="0.2">
      <c r="A10291" t="s">
        <v>34326</v>
      </c>
      <c r="B10291" t="s">
        <v>34327</v>
      </c>
      <c r="D10291" t="s">
        <v>21</v>
      </c>
      <c r="E10291" t="s">
        <v>16</v>
      </c>
      <c r="F10291">
        <v>28202</v>
      </c>
      <c r="G10291">
        <v>35.232678100000001</v>
      </c>
      <c r="H10291">
        <v>-80.846082199999998</v>
      </c>
      <c r="I10291">
        <v>5</v>
      </c>
      <c r="J10291">
        <v>13</v>
      </c>
      <c r="K10291">
        <v>1</v>
      </c>
      <c r="L10291" t="s">
        <v>34328</v>
      </c>
    </row>
    <row r="10292" spans="1:12" x14ac:dyDescent="0.2">
      <c r="A10292" t="s">
        <v>34329</v>
      </c>
      <c r="B10292" t="s">
        <v>15332</v>
      </c>
      <c r="C10292" t="s">
        <v>34330</v>
      </c>
      <c r="D10292" t="s">
        <v>21</v>
      </c>
      <c r="E10292" t="s">
        <v>16</v>
      </c>
      <c r="F10292">
        <v>28209</v>
      </c>
      <c r="G10292">
        <v>35.200113199999997</v>
      </c>
      <c r="H10292">
        <v>-80.866202000000001</v>
      </c>
      <c r="I10292">
        <v>4</v>
      </c>
      <c r="J10292">
        <v>77</v>
      </c>
      <c r="K10292">
        <v>1</v>
      </c>
      <c r="L10292" t="s">
        <v>34331</v>
      </c>
    </row>
    <row r="10293" spans="1:12" x14ac:dyDescent="0.2">
      <c r="A10293" t="s">
        <v>34332</v>
      </c>
      <c r="B10293" t="s">
        <v>34333</v>
      </c>
      <c r="C10293" t="s">
        <v>26060</v>
      </c>
      <c r="D10293" t="s">
        <v>21</v>
      </c>
      <c r="E10293" t="s">
        <v>16</v>
      </c>
      <c r="F10293">
        <v>28216</v>
      </c>
      <c r="G10293">
        <v>35.346063487899997</v>
      </c>
      <c r="H10293">
        <v>-80.852839473499998</v>
      </c>
      <c r="I10293">
        <v>3.5</v>
      </c>
      <c r="J10293">
        <v>8</v>
      </c>
      <c r="K10293">
        <v>1</v>
      </c>
      <c r="L10293" t="s">
        <v>34334</v>
      </c>
    </row>
    <row r="10294" spans="1:12" x14ac:dyDescent="0.2">
      <c r="A10294" t="s">
        <v>34335</v>
      </c>
      <c r="B10294" t="s">
        <v>34336</v>
      </c>
      <c r="C10294" t="s">
        <v>34337</v>
      </c>
      <c r="D10294" t="s">
        <v>21</v>
      </c>
      <c r="E10294" t="s">
        <v>16</v>
      </c>
      <c r="F10294">
        <v>28209</v>
      </c>
      <c r="G10294">
        <v>35.183661299999997</v>
      </c>
      <c r="H10294">
        <v>-80.854298299999996</v>
      </c>
      <c r="I10294">
        <v>4</v>
      </c>
      <c r="J10294">
        <v>4</v>
      </c>
      <c r="K10294">
        <v>1</v>
      </c>
      <c r="L10294" t="s">
        <v>34338</v>
      </c>
    </row>
    <row r="10295" spans="1:12" x14ac:dyDescent="0.2">
      <c r="A10295" t="s">
        <v>34339</v>
      </c>
      <c r="B10295" t="s">
        <v>34340</v>
      </c>
      <c r="D10295" t="s">
        <v>21</v>
      </c>
      <c r="E10295" t="s">
        <v>16</v>
      </c>
      <c r="F10295">
        <v>28209</v>
      </c>
      <c r="G10295">
        <v>35.181118746999999</v>
      </c>
      <c r="H10295">
        <v>-80.848849676499995</v>
      </c>
      <c r="I10295">
        <v>5</v>
      </c>
      <c r="J10295">
        <v>83</v>
      </c>
      <c r="K10295">
        <v>1</v>
      </c>
      <c r="L10295" t="s">
        <v>34341</v>
      </c>
    </row>
    <row r="10296" spans="1:12" x14ac:dyDescent="0.2">
      <c r="A10296" t="s">
        <v>34342</v>
      </c>
      <c r="B10296" t="s">
        <v>34343</v>
      </c>
      <c r="C10296" t="s">
        <v>34344</v>
      </c>
      <c r="D10296" t="s">
        <v>21</v>
      </c>
      <c r="E10296" t="s">
        <v>16</v>
      </c>
      <c r="F10296">
        <v>28209</v>
      </c>
      <c r="G10296">
        <v>35.1525015</v>
      </c>
      <c r="H10296">
        <v>-80.841480500000003</v>
      </c>
      <c r="I10296">
        <v>4.5</v>
      </c>
      <c r="J10296">
        <v>19</v>
      </c>
      <c r="K10296">
        <v>0</v>
      </c>
      <c r="L10296" t="s">
        <v>4284</v>
      </c>
    </row>
    <row r="10297" spans="1:12" x14ac:dyDescent="0.2">
      <c r="A10297" t="s">
        <v>34345</v>
      </c>
      <c r="B10297" t="s">
        <v>16897</v>
      </c>
      <c r="C10297" t="s">
        <v>34346</v>
      </c>
      <c r="D10297" t="s">
        <v>21</v>
      </c>
      <c r="E10297" t="s">
        <v>16</v>
      </c>
      <c r="F10297">
        <v>28262</v>
      </c>
      <c r="G10297">
        <v>35.340443899999997</v>
      </c>
      <c r="H10297">
        <v>-80.765319700000006</v>
      </c>
      <c r="I10297">
        <v>4</v>
      </c>
      <c r="J10297">
        <v>90</v>
      </c>
      <c r="K10297">
        <v>0</v>
      </c>
      <c r="L10297" t="s">
        <v>34347</v>
      </c>
    </row>
    <row r="10298" spans="1:12" x14ac:dyDescent="0.2">
      <c r="A10298" t="s">
        <v>34348</v>
      </c>
      <c r="B10298" t="s">
        <v>34349</v>
      </c>
      <c r="C10298" t="s">
        <v>34350</v>
      </c>
      <c r="D10298" t="s">
        <v>21</v>
      </c>
      <c r="E10298" t="s">
        <v>16</v>
      </c>
      <c r="F10298">
        <v>28226</v>
      </c>
      <c r="G10298">
        <v>35.096321000000003</v>
      </c>
      <c r="H10298">
        <v>-80.784630000000007</v>
      </c>
      <c r="I10298">
        <v>4</v>
      </c>
      <c r="J10298">
        <v>45</v>
      </c>
      <c r="K10298">
        <v>1</v>
      </c>
      <c r="L10298" t="s">
        <v>23093</v>
      </c>
    </row>
    <row r="10299" spans="1:12" x14ac:dyDescent="0.2">
      <c r="A10299" t="s">
        <v>34351</v>
      </c>
      <c r="B10299" t="s">
        <v>34352</v>
      </c>
      <c r="C10299" t="s">
        <v>32862</v>
      </c>
      <c r="D10299" t="s">
        <v>21</v>
      </c>
      <c r="E10299" t="s">
        <v>16</v>
      </c>
      <c r="F10299">
        <v>28208</v>
      </c>
      <c r="G10299">
        <v>35.227921000000002</v>
      </c>
      <c r="H10299">
        <v>-80.856768000000002</v>
      </c>
      <c r="I10299">
        <v>5</v>
      </c>
      <c r="J10299">
        <v>5</v>
      </c>
      <c r="K10299">
        <v>1</v>
      </c>
      <c r="L10299" t="s">
        <v>11506</v>
      </c>
    </row>
    <row r="10300" spans="1:12" x14ac:dyDescent="0.2">
      <c r="A10300" t="s">
        <v>34353</v>
      </c>
      <c r="B10300" t="s">
        <v>34354</v>
      </c>
      <c r="C10300" t="s">
        <v>1470</v>
      </c>
      <c r="D10300" t="s">
        <v>21</v>
      </c>
      <c r="E10300" t="s">
        <v>16</v>
      </c>
      <c r="F10300">
        <v>28202</v>
      </c>
      <c r="G10300">
        <v>35.228006000000001</v>
      </c>
      <c r="H10300">
        <v>-80.842258999999999</v>
      </c>
      <c r="I10300">
        <v>4.5</v>
      </c>
      <c r="J10300">
        <v>46</v>
      </c>
      <c r="K10300">
        <v>1</v>
      </c>
      <c r="L10300" t="s">
        <v>523</v>
      </c>
    </row>
    <row r="10301" spans="1:12" x14ac:dyDescent="0.2">
      <c r="A10301" t="s">
        <v>34355</v>
      </c>
      <c r="B10301" t="s">
        <v>34356</v>
      </c>
      <c r="C10301" t="s">
        <v>34357</v>
      </c>
      <c r="D10301" t="s">
        <v>21</v>
      </c>
      <c r="E10301" t="s">
        <v>16</v>
      </c>
      <c r="F10301">
        <v>28205</v>
      </c>
      <c r="G10301">
        <v>35.197801499999997</v>
      </c>
      <c r="H10301">
        <v>-80.7924972</v>
      </c>
      <c r="I10301">
        <v>5</v>
      </c>
      <c r="J10301">
        <v>7</v>
      </c>
      <c r="K10301">
        <v>1</v>
      </c>
      <c r="L10301" t="s">
        <v>10592</v>
      </c>
    </row>
    <row r="10302" spans="1:12" x14ac:dyDescent="0.2">
      <c r="A10302" t="s">
        <v>34358</v>
      </c>
      <c r="B10302" t="s">
        <v>446</v>
      </c>
      <c r="C10302" t="s">
        <v>34359</v>
      </c>
      <c r="D10302" t="s">
        <v>135</v>
      </c>
      <c r="E10302" t="s">
        <v>16</v>
      </c>
      <c r="F10302">
        <v>28104</v>
      </c>
      <c r="G10302">
        <v>35.069517779999998</v>
      </c>
      <c r="H10302">
        <v>-80.701706999999999</v>
      </c>
      <c r="I10302">
        <v>2</v>
      </c>
      <c r="J10302">
        <v>4</v>
      </c>
      <c r="K10302">
        <v>1</v>
      </c>
      <c r="L10302" t="s">
        <v>448</v>
      </c>
    </row>
    <row r="10303" spans="1:12" x14ac:dyDescent="0.2">
      <c r="A10303" t="s">
        <v>34360</v>
      </c>
      <c r="B10303" t="s">
        <v>10652</v>
      </c>
      <c r="C10303" t="s">
        <v>34361</v>
      </c>
      <c r="D10303" t="s">
        <v>21</v>
      </c>
      <c r="E10303" t="s">
        <v>16</v>
      </c>
      <c r="F10303">
        <v>28277</v>
      </c>
      <c r="G10303">
        <v>35.023882065099997</v>
      </c>
      <c r="H10303">
        <v>-80.848884503400001</v>
      </c>
      <c r="I10303">
        <v>2.5</v>
      </c>
      <c r="J10303">
        <v>3</v>
      </c>
      <c r="K10303">
        <v>1</v>
      </c>
      <c r="L10303" t="s">
        <v>34362</v>
      </c>
    </row>
    <row r="10304" spans="1:12" x14ac:dyDescent="0.2">
      <c r="A10304" t="s">
        <v>34363</v>
      </c>
      <c r="B10304" t="s">
        <v>34364</v>
      </c>
      <c r="C10304" t="s">
        <v>10595</v>
      </c>
      <c r="D10304" t="s">
        <v>21</v>
      </c>
      <c r="E10304" t="s">
        <v>16</v>
      </c>
      <c r="F10304">
        <v>28203</v>
      </c>
      <c r="G10304">
        <v>35.201493999999997</v>
      </c>
      <c r="H10304">
        <v>-80.843673999999993</v>
      </c>
      <c r="I10304">
        <v>4</v>
      </c>
      <c r="J10304">
        <v>158</v>
      </c>
      <c r="K10304">
        <v>0</v>
      </c>
      <c r="L10304" t="s">
        <v>34365</v>
      </c>
    </row>
    <row r="10305" spans="1:12" x14ac:dyDescent="0.2">
      <c r="A10305" t="s">
        <v>34366</v>
      </c>
      <c r="B10305" t="s">
        <v>34367</v>
      </c>
      <c r="C10305" t="s">
        <v>4661</v>
      </c>
      <c r="D10305" t="s">
        <v>21</v>
      </c>
      <c r="E10305" t="s">
        <v>16</v>
      </c>
      <c r="F10305">
        <v>28226</v>
      </c>
      <c r="G10305">
        <v>35.089454799999999</v>
      </c>
      <c r="H10305">
        <v>-80.845066000000003</v>
      </c>
      <c r="I10305">
        <v>3.5</v>
      </c>
      <c r="J10305">
        <v>134</v>
      </c>
      <c r="K10305">
        <v>1</v>
      </c>
      <c r="L10305" t="s">
        <v>34368</v>
      </c>
    </row>
    <row r="10306" spans="1:12" x14ac:dyDescent="0.2">
      <c r="A10306" t="s">
        <v>34369</v>
      </c>
      <c r="B10306" t="s">
        <v>34370</v>
      </c>
      <c r="C10306" t="s">
        <v>34371</v>
      </c>
      <c r="D10306" t="s">
        <v>643</v>
      </c>
      <c r="E10306" t="s">
        <v>16</v>
      </c>
      <c r="F10306">
        <v>28079</v>
      </c>
      <c r="G10306">
        <v>35.051743000000002</v>
      </c>
      <c r="H10306">
        <v>-80.646974</v>
      </c>
      <c r="I10306">
        <v>3</v>
      </c>
      <c r="J10306">
        <v>57</v>
      </c>
      <c r="K10306">
        <v>0</v>
      </c>
      <c r="L10306" t="s">
        <v>34372</v>
      </c>
    </row>
    <row r="10307" spans="1:12" x14ac:dyDescent="0.2">
      <c r="A10307" t="s">
        <v>34373</v>
      </c>
      <c r="B10307" t="s">
        <v>34374</v>
      </c>
      <c r="C10307" t="s">
        <v>34375</v>
      </c>
      <c r="D10307" t="s">
        <v>21</v>
      </c>
      <c r="E10307" t="s">
        <v>16</v>
      </c>
      <c r="F10307">
        <v>28211</v>
      </c>
      <c r="G10307">
        <v>35.154682800000003</v>
      </c>
      <c r="H10307">
        <v>-80.829295599999995</v>
      </c>
      <c r="I10307">
        <v>4.5</v>
      </c>
      <c r="J10307">
        <v>21</v>
      </c>
      <c r="K10307">
        <v>1</v>
      </c>
      <c r="L10307" t="s">
        <v>34376</v>
      </c>
    </row>
    <row r="10308" spans="1:12" x14ac:dyDescent="0.2">
      <c r="A10308" t="s">
        <v>34377</v>
      </c>
      <c r="B10308" t="s">
        <v>34378</v>
      </c>
      <c r="C10308" t="s">
        <v>24978</v>
      </c>
      <c r="D10308" t="s">
        <v>21</v>
      </c>
      <c r="E10308" t="s">
        <v>16</v>
      </c>
      <c r="F10308">
        <v>28277</v>
      </c>
      <c r="G10308">
        <v>35.056435</v>
      </c>
      <c r="H10308">
        <v>-80.848094399999994</v>
      </c>
      <c r="I10308">
        <v>4</v>
      </c>
      <c r="J10308">
        <v>102</v>
      </c>
      <c r="K10308">
        <v>1</v>
      </c>
      <c r="L10308" t="s">
        <v>34379</v>
      </c>
    </row>
    <row r="10309" spans="1:12" x14ac:dyDescent="0.2">
      <c r="A10309" t="s">
        <v>34380</v>
      </c>
      <c r="B10309" t="s">
        <v>34381</v>
      </c>
      <c r="C10309" t="s">
        <v>34382</v>
      </c>
      <c r="D10309" t="s">
        <v>21</v>
      </c>
      <c r="E10309" t="s">
        <v>16</v>
      </c>
      <c r="F10309">
        <v>28210</v>
      </c>
      <c r="G10309">
        <v>35.117310937200003</v>
      </c>
      <c r="H10309">
        <v>-80.858602523800002</v>
      </c>
      <c r="I10309">
        <v>3</v>
      </c>
      <c r="J10309">
        <v>8</v>
      </c>
      <c r="K10309">
        <v>1</v>
      </c>
      <c r="L10309" t="s">
        <v>34383</v>
      </c>
    </row>
    <row r="10310" spans="1:12" x14ac:dyDescent="0.2">
      <c r="A10310" t="s">
        <v>34384</v>
      </c>
      <c r="B10310" t="s">
        <v>34385</v>
      </c>
      <c r="C10310" t="s">
        <v>34386</v>
      </c>
      <c r="D10310" t="s">
        <v>21</v>
      </c>
      <c r="E10310" t="s">
        <v>16</v>
      </c>
      <c r="F10310">
        <v>28262</v>
      </c>
      <c r="G10310">
        <v>35.2993144</v>
      </c>
      <c r="H10310">
        <v>-80.7549578</v>
      </c>
      <c r="I10310">
        <v>3.5</v>
      </c>
      <c r="J10310">
        <v>3</v>
      </c>
      <c r="K10310">
        <v>1</v>
      </c>
      <c r="L10310" t="s">
        <v>27563</v>
      </c>
    </row>
    <row r="10311" spans="1:12" x14ac:dyDescent="0.2">
      <c r="A10311" t="s">
        <v>34387</v>
      </c>
      <c r="B10311" t="s">
        <v>24143</v>
      </c>
      <c r="C10311" t="s">
        <v>34388</v>
      </c>
      <c r="D10311" t="s">
        <v>21</v>
      </c>
      <c r="E10311" t="s">
        <v>16</v>
      </c>
      <c r="F10311">
        <v>28216</v>
      </c>
      <c r="G10311">
        <v>35.352454999999999</v>
      </c>
      <c r="H10311">
        <v>-80.851146999999997</v>
      </c>
      <c r="I10311">
        <v>2.5</v>
      </c>
      <c r="J10311">
        <v>10</v>
      </c>
      <c r="K10311">
        <v>1</v>
      </c>
      <c r="L10311" t="s">
        <v>176</v>
      </c>
    </row>
    <row r="10312" spans="1:12" x14ac:dyDescent="0.2">
      <c r="A10312" t="s">
        <v>34389</v>
      </c>
      <c r="B10312" t="s">
        <v>1190</v>
      </c>
      <c r="C10312" t="s">
        <v>34390</v>
      </c>
      <c r="D10312" t="s">
        <v>21</v>
      </c>
      <c r="E10312" t="s">
        <v>16</v>
      </c>
      <c r="F10312">
        <v>28213</v>
      </c>
      <c r="G10312">
        <v>35.2966926</v>
      </c>
      <c r="H10312">
        <v>-80.737785400000007</v>
      </c>
      <c r="I10312">
        <v>2.5</v>
      </c>
      <c r="J10312">
        <v>9</v>
      </c>
      <c r="K10312">
        <v>1</v>
      </c>
      <c r="L10312" t="s">
        <v>8752</v>
      </c>
    </row>
    <row r="10313" spans="1:12" x14ac:dyDescent="0.2">
      <c r="A10313" t="s">
        <v>34391</v>
      </c>
      <c r="B10313" t="s">
        <v>18103</v>
      </c>
      <c r="C10313" t="s">
        <v>34392</v>
      </c>
      <c r="D10313" t="s">
        <v>21</v>
      </c>
      <c r="E10313" t="s">
        <v>16</v>
      </c>
      <c r="F10313">
        <v>28273</v>
      </c>
      <c r="G10313">
        <v>35.139707299999998</v>
      </c>
      <c r="H10313">
        <v>-80.935159400000003</v>
      </c>
      <c r="I10313">
        <v>3</v>
      </c>
      <c r="J10313">
        <v>16</v>
      </c>
      <c r="K10313">
        <v>1</v>
      </c>
      <c r="L10313" t="s">
        <v>21798</v>
      </c>
    </row>
    <row r="10314" spans="1:12" x14ac:dyDescent="0.2">
      <c r="A10314" t="s">
        <v>34393</v>
      </c>
      <c r="B10314" t="s">
        <v>6805</v>
      </c>
      <c r="C10314" t="s">
        <v>34394</v>
      </c>
      <c r="D10314" t="s">
        <v>21</v>
      </c>
      <c r="E10314" t="s">
        <v>16</v>
      </c>
      <c r="F10314">
        <v>28227</v>
      </c>
      <c r="G10314">
        <v>35.211687388900003</v>
      </c>
      <c r="H10314">
        <v>-80.683730542700005</v>
      </c>
      <c r="I10314">
        <v>1.5</v>
      </c>
      <c r="J10314">
        <v>9</v>
      </c>
      <c r="K10314">
        <v>1</v>
      </c>
      <c r="L10314" t="s">
        <v>34395</v>
      </c>
    </row>
    <row r="10315" spans="1:12" x14ac:dyDescent="0.2">
      <c r="A10315" t="s">
        <v>34396</v>
      </c>
      <c r="B10315" t="s">
        <v>23832</v>
      </c>
      <c r="C10315" t="s">
        <v>4513</v>
      </c>
      <c r="D10315" t="s">
        <v>21</v>
      </c>
      <c r="E10315" t="s">
        <v>16</v>
      </c>
      <c r="F10315">
        <v>28209</v>
      </c>
      <c r="G10315">
        <v>35.1611282</v>
      </c>
      <c r="H10315">
        <v>-80.849317299999996</v>
      </c>
      <c r="I10315">
        <v>3.5</v>
      </c>
      <c r="J10315">
        <v>22</v>
      </c>
      <c r="K10315">
        <v>0</v>
      </c>
      <c r="L10315" t="s">
        <v>3649</v>
      </c>
    </row>
    <row r="10316" spans="1:12" x14ac:dyDescent="0.2">
      <c r="A10316" t="s">
        <v>34397</v>
      </c>
      <c r="B10316" t="s">
        <v>34398</v>
      </c>
      <c r="C10316" t="s">
        <v>7170</v>
      </c>
      <c r="D10316" t="s">
        <v>21</v>
      </c>
      <c r="E10316" t="s">
        <v>16</v>
      </c>
      <c r="F10316">
        <v>28262</v>
      </c>
      <c r="G10316">
        <v>35.317135200000003</v>
      </c>
      <c r="H10316">
        <v>-80.7402151</v>
      </c>
      <c r="I10316">
        <v>3.5</v>
      </c>
      <c r="J10316">
        <v>5</v>
      </c>
      <c r="K10316">
        <v>0</v>
      </c>
      <c r="L10316" t="s">
        <v>34399</v>
      </c>
    </row>
    <row r="10317" spans="1:12" x14ac:dyDescent="0.2">
      <c r="A10317" t="s">
        <v>34400</v>
      </c>
      <c r="B10317" t="s">
        <v>4870</v>
      </c>
      <c r="C10317" t="s">
        <v>34401</v>
      </c>
      <c r="D10317" t="s">
        <v>21</v>
      </c>
      <c r="E10317" t="s">
        <v>16</v>
      </c>
      <c r="F10317">
        <v>28262</v>
      </c>
      <c r="G10317">
        <v>35.335952900000002</v>
      </c>
      <c r="H10317">
        <v>-80.754150899999999</v>
      </c>
      <c r="I10317">
        <v>2.5</v>
      </c>
      <c r="J10317">
        <v>8</v>
      </c>
      <c r="K10317">
        <v>1</v>
      </c>
      <c r="L10317" t="s">
        <v>30535</v>
      </c>
    </row>
    <row r="10318" spans="1:12" x14ac:dyDescent="0.2">
      <c r="A10318" t="s">
        <v>34402</v>
      </c>
      <c r="B10318" t="s">
        <v>5527</v>
      </c>
      <c r="C10318" t="s">
        <v>32741</v>
      </c>
      <c r="D10318" t="s">
        <v>39</v>
      </c>
      <c r="E10318" t="s">
        <v>16</v>
      </c>
      <c r="F10318">
        <v>28027</v>
      </c>
      <c r="G10318">
        <v>35.386575399999998</v>
      </c>
      <c r="H10318">
        <v>-80.713255399999994</v>
      </c>
      <c r="I10318">
        <v>1</v>
      </c>
      <c r="J10318">
        <v>3</v>
      </c>
      <c r="K10318">
        <v>1</v>
      </c>
      <c r="L10318" t="s">
        <v>1010</v>
      </c>
    </row>
    <row r="10319" spans="1:12" x14ac:dyDescent="0.2">
      <c r="A10319" t="s">
        <v>34403</v>
      </c>
      <c r="B10319" t="s">
        <v>1822</v>
      </c>
      <c r="C10319" t="s">
        <v>34404</v>
      </c>
      <c r="D10319" t="s">
        <v>21</v>
      </c>
      <c r="E10319" t="s">
        <v>16</v>
      </c>
      <c r="F10319">
        <v>28215</v>
      </c>
      <c r="G10319">
        <v>35.236487599999997</v>
      </c>
      <c r="H10319">
        <v>-80.738850999999997</v>
      </c>
      <c r="I10319">
        <v>2.5</v>
      </c>
      <c r="J10319">
        <v>3</v>
      </c>
      <c r="K10319">
        <v>1</v>
      </c>
      <c r="L10319" t="s">
        <v>34405</v>
      </c>
    </row>
    <row r="10320" spans="1:12" x14ac:dyDescent="0.2">
      <c r="A10320" t="s">
        <v>34406</v>
      </c>
      <c r="B10320" t="s">
        <v>34407</v>
      </c>
      <c r="C10320" t="s">
        <v>34408</v>
      </c>
      <c r="D10320" t="s">
        <v>588</v>
      </c>
      <c r="E10320" t="s">
        <v>16</v>
      </c>
      <c r="F10320">
        <v>28112</v>
      </c>
      <c r="G10320">
        <v>34.963120000000004</v>
      </c>
      <c r="H10320">
        <v>-80.600398999999996</v>
      </c>
      <c r="I10320">
        <v>4.5</v>
      </c>
      <c r="J10320">
        <v>11</v>
      </c>
      <c r="K10320">
        <v>1</v>
      </c>
      <c r="L10320" t="s">
        <v>34409</v>
      </c>
    </row>
    <row r="10321" spans="1:12" x14ac:dyDescent="0.2">
      <c r="A10321" t="s">
        <v>34410</v>
      </c>
      <c r="B10321" t="s">
        <v>34411</v>
      </c>
      <c r="C10321" t="s">
        <v>34412</v>
      </c>
      <c r="D10321" t="s">
        <v>39</v>
      </c>
      <c r="E10321" t="s">
        <v>16</v>
      </c>
      <c r="F10321">
        <v>28027</v>
      </c>
      <c r="G10321">
        <v>35.369036999999999</v>
      </c>
      <c r="H10321">
        <v>-80.723513999999994</v>
      </c>
      <c r="I10321">
        <v>4</v>
      </c>
      <c r="J10321">
        <v>4</v>
      </c>
      <c r="K10321">
        <v>1</v>
      </c>
      <c r="L10321" t="s">
        <v>34413</v>
      </c>
    </row>
    <row r="10322" spans="1:12" x14ac:dyDescent="0.2">
      <c r="A10322" t="s">
        <v>34414</v>
      </c>
      <c r="B10322" t="s">
        <v>34415</v>
      </c>
      <c r="D10322" t="s">
        <v>26</v>
      </c>
      <c r="E10322" t="s">
        <v>16</v>
      </c>
      <c r="F10322">
        <v>28078</v>
      </c>
      <c r="G10322">
        <v>35.410693999999999</v>
      </c>
      <c r="H10322">
        <v>-80.842850400000003</v>
      </c>
      <c r="I10322">
        <v>3.5</v>
      </c>
      <c r="J10322">
        <v>3</v>
      </c>
      <c r="K10322">
        <v>0</v>
      </c>
      <c r="L10322" t="s">
        <v>34416</v>
      </c>
    </row>
    <row r="10323" spans="1:12" x14ac:dyDescent="0.2">
      <c r="A10323" t="s">
        <v>34417</v>
      </c>
      <c r="B10323" t="s">
        <v>10847</v>
      </c>
      <c r="C10323" t="s">
        <v>34418</v>
      </c>
      <c r="D10323" t="s">
        <v>21</v>
      </c>
      <c r="E10323" t="s">
        <v>16</v>
      </c>
      <c r="F10323">
        <v>28205</v>
      </c>
      <c r="G10323">
        <v>35.218420799999997</v>
      </c>
      <c r="H10323">
        <v>-80.796898200000001</v>
      </c>
      <c r="I10323">
        <v>3.5</v>
      </c>
      <c r="J10323">
        <v>8</v>
      </c>
      <c r="K10323">
        <v>1</v>
      </c>
      <c r="L10323" t="s">
        <v>1173</v>
      </c>
    </row>
    <row r="10324" spans="1:12" x14ac:dyDescent="0.2">
      <c r="A10324" t="s">
        <v>34419</v>
      </c>
      <c r="B10324" t="s">
        <v>34420</v>
      </c>
      <c r="C10324" t="s">
        <v>34421</v>
      </c>
      <c r="D10324" t="s">
        <v>21</v>
      </c>
      <c r="E10324" t="s">
        <v>16</v>
      </c>
      <c r="F10324">
        <v>28215</v>
      </c>
      <c r="G10324">
        <v>35.228901</v>
      </c>
      <c r="H10324">
        <v>-80.729529999999997</v>
      </c>
      <c r="I10324">
        <v>3</v>
      </c>
      <c r="J10324">
        <v>20</v>
      </c>
      <c r="K10324">
        <v>1</v>
      </c>
      <c r="L10324" t="s">
        <v>3134</v>
      </c>
    </row>
    <row r="10325" spans="1:12" x14ac:dyDescent="0.2">
      <c r="A10325" t="s">
        <v>34422</v>
      </c>
      <c r="B10325" t="s">
        <v>3193</v>
      </c>
      <c r="C10325" t="s">
        <v>34423</v>
      </c>
      <c r="D10325" t="s">
        <v>21</v>
      </c>
      <c r="E10325" t="s">
        <v>16</v>
      </c>
      <c r="F10325">
        <v>28273</v>
      </c>
      <c r="G10325">
        <v>35.106147189600001</v>
      </c>
      <c r="H10325">
        <v>-80.879741013100002</v>
      </c>
      <c r="I10325">
        <v>3.5</v>
      </c>
      <c r="J10325">
        <v>6</v>
      </c>
      <c r="K10325">
        <v>1</v>
      </c>
      <c r="L10325" t="s">
        <v>1319</v>
      </c>
    </row>
    <row r="10326" spans="1:12" x14ac:dyDescent="0.2">
      <c r="A10326" t="s">
        <v>34424</v>
      </c>
      <c r="B10326" t="s">
        <v>34425</v>
      </c>
      <c r="C10326" t="s">
        <v>34426</v>
      </c>
      <c r="D10326" t="s">
        <v>456</v>
      </c>
      <c r="E10326" t="s">
        <v>16</v>
      </c>
      <c r="F10326">
        <v>28012</v>
      </c>
      <c r="G10326">
        <v>35.217463199999997</v>
      </c>
      <c r="H10326">
        <v>-81.062658099999993</v>
      </c>
      <c r="I10326">
        <v>4</v>
      </c>
      <c r="J10326">
        <v>15</v>
      </c>
      <c r="K10326">
        <v>1</v>
      </c>
      <c r="L10326" t="s">
        <v>1563</v>
      </c>
    </row>
    <row r="10327" spans="1:12" x14ac:dyDescent="0.2">
      <c r="A10327" t="s">
        <v>34427</v>
      </c>
      <c r="B10327" t="s">
        <v>34428</v>
      </c>
      <c r="C10327" t="s">
        <v>34429</v>
      </c>
      <c r="D10327" t="s">
        <v>167</v>
      </c>
      <c r="E10327" t="s">
        <v>16</v>
      </c>
      <c r="F10327">
        <v>28075</v>
      </c>
      <c r="G10327">
        <v>35.321590999999998</v>
      </c>
      <c r="H10327">
        <v>-80.652494000000004</v>
      </c>
      <c r="I10327">
        <v>4</v>
      </c>
      <c r="J10327">
        <v>15</v>
      </c>
      <c r="K10327">
        <v>0</v>
      </c>
      <c r="L10327" t="s">
        <v>34430</v>
      </c>
    </row>
    <row r="10328" spans="1:12" x14ac:dyDescent="0.2">
      <c r="A10328" t="s">
        <v>34431</v>
      </c>
      <c r="B10328" t="s">
        <v>34432</v>
      </c>
      <c r="C10328" t="s">
        <v>34433</v>
      </c>
      <c r="D10328" t="s">
        <v>21</v>
      </c>
      <c r="E10328" t="s">
        <v>16</v>
      </c>
      <c r="F10328">
        <v>28210</v>
      </c>
      <c r="G10328">
        <v>35.090073529400001</v>
      </c>
      <c r="H10328">
        <v>-80.870231628400006</v>
      </c>
      <c r="I10328">
        <v>4</v>
      </c>
      <c r="J10328">
        <v>4</v>
      </c>
      <c r="K10328">
        <v>1</v>
      </c>
      <c r="L10328" t="s">
        <v>25215</v>
      </c>
    </row>
    <row r="10329" spans="1:12" x14ac:dyDescent="0.2">
      <c r="A10329" t="s">
        <v>34434</v>
      </c>
      <c r="B10329" t="s">
        <v>34435</v>
      </c>
      <c r="C10329" t="s">
        <v>34436</v>
      </c>
      <c r="D10329" t="s">
        <v>21</v>
      </c>
      <c r="E10329" t="s">
        <v>16</v>
      </c>
      <c r="F10329">
        <v>28215</v>
      </c>
      <c r="G10329">
        <v>35.224544999999999</v>
      </c>
      <c r="H10329">
        <v>-80.727418499999999</v>
      </c>
      <c r="I10329">
        <v>2.5</v>
      </c>
      <c r="J10329">
        <v>5</v>
      </c>
      <c r="K10329">
        <v>1</v>
      </c>
      <c r="L10329" t="s">
        <v>176</v>
      </c>
    </row>
    <row r="10330" spans="1:12" x14ac:dyDescent="0.2">
      <c r="A10330" t="s">
        <v>34437</v>
      </c>
      <c r="B10330" t="s">
        <v>34438</v>
      </c>
      <c r="C10330" t="s">
        <v>34439</v>
      </c>
      <c r="D10330" t="s">
        <v>135</v>
      </c>
      <c r="E10330" t="s">
        <v>16</v>
      </c>
      <c r="F10330">
        <v>28105</v>
      </c>
      <c r="G10330">
        <v>35.134753370799999</v>
      </c>
      <c r="H10330">
        <v>-80.715085039900003</v>
      </c>
      <c r="I10330">
        <v>2.5</v>
      </c>
      <c r="J10330">
        <v>20</v>
      </c>
      <c r="K10330">
        <v>1</v>
      </c>
      <c r="L10330" t="s">
        <v>34440</v>
      </c>
    </row>
    <row r="10331" spans="1:12" x14ac:dyDescent="0.2">
      <c r="A10331" t="s">
        <v>34441</v>
      </c>
      <c r="B10331" t="s">
        <v>34442</v>
      </c>
      <c r="C10331" t="s">
        <v>3144</v>
      </c>
      <c r="D10331" t="s">
        <v>21</v>
      </c>
      <c r="E10331" t="s">
        <v>16</v>
      </c>
      <c r="F10331">
        <v>28227</v>
      </c>
      <c r="G10331">
        <v>35.141914999999997</v>
      </c>
      <c r="H10331">
        <v>-80.728907000000007</v>
      </c>
      <c r="I10331">
        <v>4.5</v>
      </c>
      <c r="J10331">
        <v>30</v>
      </c>
      <c r="K10331">
        <v>1</v>
      </c>
      <c r="L10331" t="s">
        <v>17228</v>
      </c>
    </row>
    <row r="10332" spans="1:12" x14ac:dyDescent="0.2">
      <c r="A10332" t="s">
        <v>34443</v>
      </c>
      <c r="B10332" t="s">
        <v>34444</v>
      </c>
      <c r="C10332" t="s">
        <v>34445</v>
      </c>
      <c r="D10332" t="s">
        <v>21</v>
      </c>
      <c r="E10332" t="s">
        <v>16</v>
      </c>
      <c r="F10332">
        <v>28203</v>
      </c>
      <c r="G10332">
        <v>35.222098000000003</v>
      </c>
      <c r="H10332">
        <v>-80.854827</v>
      </c>
      <c r="I10332">
        <v>4.5</v>
      </c>
      <c r="J10332">
        <v>12</v>
      </c>
      <c r="K10332">
        <v>1</v>
      </c>
      <c r="L10332" t="s">
        <v>27</v>
      </c>
    </row>
    <row r="10333" spans="1:12" x14ac:dyDescent="0.2">
      <c r="A10333" t="s">
        <v>34446</v>
      </c>
      <c r="B10333" t="s">
        <v>34447</v>
      </c>
      <c r="C10333" t="s">
        <v>34448</v>
      </c>
      <c r="D10333" t="s">
        <v>30</v>
      </c>
      <c r="E10333" t="s">
        <v>16</v>
      </c>
      <c r="F10333">
        <v>28054</v>
      </c>
      <c r="G10333">
        <v>35.261619699999997</v>
      </c>
      <c r="H10333">
        <v>-81.155144199999995</v>
      </c>
      <c r="I10333">
        <v>4</v>
      </c>
      <c r="J10333">
        <v>7</v>
      </c>
      <c r="K10333">
        <v>0</v>
      </c>
      <c r="L10333" t="s">
        <v>188</v>
      </c>
    </row>
    <row r="10334" spans="1:12" x14ac:dyDescent="0.2">
      <c r="A10334" t="s">
        <v>34449</v>
      </c>
      <c r="B10334" t="s">
        <v>34450</v>
      </c>
      <c r="C10334" t="s">
        <v>34451</v>
      </c>
      <c r="D10334" t="s">
        <v>21</v>
      </c>
      <c r="E10334" t="s">
        <v>16</v>
      </c>
      <c r="F10334">
        <v>28209</v>
      </c>
      <c r="G10334">
        <v>35.165441000000001</v>
      </c>
      <c r="H10334">
        <v>-80.849992999999998</v>
      </c>
      <c r="I10334">
        <v>3</v>
      </c>
      <c r="J10334">
        <v>6</v>
      </c>
      <c r="K10334">
        <v>1</v>
      </c>
      <c r="L10334" t="s">
        <v>34452</v>
      </c>
    </row>
    <row r="10335" spans="1:12" x14ac:dyDescent="0.2">
      <c r="A10335" t="s">
        <v>34453</v>
      </c>
      <c r="B10335" t="s">
        <v>34454</v>
      </c>
      <c r="C10335" t="s">
        <v>34455</v>
      </c>
      <c r="D10335" t="s">
        <v>21</v>
      </c>
      <c r="E10335" t="s">
        <v>16</v>
      </c>
      <c r="F10335">
        <v>28277</v>
      </c>
      <c r="G10335">
        <v>35.054011000000003</v>
      </c>
      <c r="H10335">
        <v>-80.848822999999996</v>
      </c>
      <c r="I10335">
        <v>4</v>
      </c>
      <c r="J10335">
        <v>11</v>
      </c>
      <c r="K10335">
        <v>1</v>
      </c>
      <c r="L10335" t="s">
        <v>34456</v>
      </c>
    </row>
    <row r="10336" spans="1:12" x14ac:dyDescent="0.2">
      <c r="A10336" t="s">
        <v>34457</v>
      </c>
      <c r="B10336" t="s">
        <v>34458</v>
      </c>
      <c r="C10336" t="s">
        <v>712</v>
      </c>
      <c r="D10336" t="s">
        <v>21</v>
      </c>
      <c r="E10336" t="s">
        <v>16</v>
      </c>
      <c r="F10336">
        <v>28211</v>
      </c>
      <c r="G10336">
        <v>35.156163200000002</v>
      </c>
      <c r="H10336">
        <v>-80.830945299999996</v>
      </c>
      <c r="I10336">
        <v>4</v>
      </c>
      <c r="J10336">
        <v>3</v>
      </c>
      <c r="K10336">
        <v>1</v>
      </c>
      <c r="L10336" t="s">
        <v>34459</v>
      </c>
    </row>
    <row r="10337" spans="1:12" x14ac:dyDescent="0.2">
      <c r="A10337" t="s">
        <v>34460</v>
      </c>
      <c r="B10337" t="s">
        <v>34461</v>
      </c>
      <c r="C10337" t="s">
        <v>34462</v>
      </c>
      <c r="D10337" t="s">
        <v>135</v>
      </c>
      <c r="E10337" t="s">
        <v>16</v>
      </c>
      <c r="F10337">
        <v>28105</v>
      </c>
      <c r="G10337">
        <v>35.115956400000002</v>
      </c>
      <c r="H10337">
        <v>-80.722150999999997</v>
      </c>
      <c r="I10337">
        <v>4.5</v>
      </c>
      <c r="J10337">
        <v>11</v>
      </c>
      <c r="K10337">
        <v>1</v>
      </c>
      <c r="L10337" t="s">
        <v>34463</v>
      </c>
    </row>
    <row r="10338" spans="1:12" x14ac:dyDescent="0.2">
      <c r="A10338" t="s">
        <v>34464</v>
      </c>
      <c r="B10338" t="s">
        <v>34465</v>
      </c>
      <c r="C10338" t="s">
        <v>34466</v>
      </c>
      <c r="D10338" t="s">
        <v>295</v>
      </c>
      <c r="E10338" t="s">
        <v>16</v>
      </c>
      <c r="F10338">
        <v>27273</v>
      </c>
      <c r="G10338">
        <v>35.105898500000002</v>
      </c>
      <c r="H10338">
        <v>-80.879755700000004</v>
      </c>
      <c r="I10338">
        <v>2</v>
      </c>
      <c r="J10338">
        <v>35</v>
      </c>
      <c r="K10338">
        <v>1</v>
      </c>
      <c r="L10338" t="s">
        <v>34467</v>
      </c>
    </row>
    <row r="10339" spans="1:12" x14ac:dyDescent="0.2">
      <c r="A10339" t="s">
        <v>34468</v>
      </c>
      <c r="B10339" t="s">
        <v>34469</v>
      </c>
      <c r="C10339" t="s">
        <v>11861</v>
      </c>
      <c r="D10339" t="s">
        <v>295</v>
      </c>
      <c r="E10339" t="s">
        <v>16</v>
      </c>
      <c r="F10339">
        <v>28134</v>
      </c>
      <c r="G10339">
        <v>35.085194799999996</v>
      </c>
      <c r="H10339">
        <v>-80.889542899999995</v>
      </c>
      <c r="I10339">
        <v>5</v>
      </c>
      <c r="J10339">
        <v>25</v>
      </c>
      <c r="K10339">
        <v>1</v>
      </c>
      <c r="L10339" t="s">
        <v>28608</v>
      </c>
    </row>
    <row r="10340" spans="1:12" x14ac:dyDescent="0.2">
      <c r="A10340" t="s">
        <v>34470</v>
      </c>
      <c r="B10340" t="s">
        <v>34471</v>
      </c>
      <c r="C10340" t="s">
        <v>34472</v>
      </c>
      <c r="D10340" t="s">
        <v>21</v>
      </c>
      <c r="E10340" t="s">
        <v>16</v>
      </c>
      <c r="F10340">
        <v>28210</v>
      </c>
      <c r="G10340">
        <v>35.095283600000002</v>
      </c>
      <c r="H10340">
        <v>-80.867072199999996</v>
      </c>
      <c r="I10340">
        <v>3.5</v>
      </c>
      <c r="J10340">
        <v>3</v>
      </c>
      <c r="K10340">
        <v>1</v>
      </c>
      <c r="L10340" t="s">
        <v>34473</v>
      </c>
    </row>
    <row r="10341" spans="1:12" x14ac:dyDescent="0.2">
      <c r="A10341" t="s">
        <v>34474</v>
      </c>
      <c r="B10341" t="s">
        <v>34475</v>
      </c>
      <c r="C10341" t="s">
        <v>34476</v>
      </c>
      <c r="D10341" t="s">
        <v>21</v>
      </c>
      <c r="E10341" t="s">
        <v>16</v>
      </c>
      <c r="F10341">
        <v>28269</v>
      </c>
      <c r="G10341">
        <v>35.349680300000003</v>
      </c>
      <c r="H10341">
        <v>-80.842190099999996</v>
      </c>
      <c r="I10341">
        <v>3.5</v>
      </c>
      <c r="J10341">
        <v>14</v>
      </c>
      <c r="K10341">
        <v>1</v>
      </c>
      <c r="L10341" t="s">
        <v>287</v>
      </c>
    </row>
    <row r="10342" spans="1:12" x14ac:dyDescent="0.2">
      <c r="A10342" t="s">
        <v>34477</v>
      </c>
      <c r="B10342" t="s">
        <v>34478</v>
      </c>
      <c r="C10342" t="s">
        <v>271</v>
      </c>
      <c r="D10342" t="s">
        <v>21</v>
      </c>
      <c r="E10342" t="s">
        <v>16</v>
      </c>
      <c r="F10342">
        <v>28203</v>
      </c>
      <c r="G10342">
        <v>35.203416199999999</v>
      </c>
      <c r="H10342">
        <v>-80.838557399999999</v>
      </c>
      <c r="I10342">
        <v>3</v>
      </c>
      <c r="J10342">
        <v>50</v>
      </c>
      <c r="K10342">
        <v>1</v>
      </c>
      <c r="L10342" t="s">
        <v>2497</v>
      </c>
    </row>
    <row r="10343" spans="1:12" x14ac:dyDescent="0.2">
      <c r="A10343" t="s">
        <v>34479</v>
      </c>
      <c r="B10343" t="s">
        <v>34480</v>
      </c>
      <c r="D10343" t="s">
        <v>135</v>
      </c>
      <c r="E10343" t="s">
        <v>16</v>
      </c>
      <c r="F10343">
        <v>28105</v>
      </c>
      <c r="G10343">
        <v>35.1105564</v>
      </c>
      <c r="H10343">
        <v>-80.7103532</v>
      </c>
      <c r="I10343">
        <v>5</v>
      </c>
      <c r="J10343">
        <v>5</v>
      </c>
      <c r="K10343">
        <v>1</v>
      </c>
      <c r="L10343" t="s">
        <v>34481</v>
      </c>
    </row>
    <row r="10344" spans="1:12" x14ac:dyDescent="0.2">
      <c r="A10344" t="s">
        <v>34482</v>
      </c>
      <c r="B10344" t="s">
        <v>4460</v>
      </c>
      <c r="C10344" t="s">
        <v>34483</v>
      </c>
      <c r="D10344" t="s">
        <v>21</v>
      </c>
      <c r="E10344" t="s">
        <v>16</v>
      </c>
      <c r="F10344">
        <v>28213</v>
      </c>
      <c r="G10344">
        <v>35.294899263799998</v>
      </c>
      <c r="H10344">
        <v>-80.749149138099995</v>
      </c>
      <c r="I10344">
        <v>4</v>
      </c>
      <c r="J10344">
        <v>8</v>
      </c>
      <c r="K10344">
        <v>1</v>
      </c>
      <c r="L10344" t="s">
        <v>34484</v>
      </c>
    </row>
    <row r="10345" spans="1:12" x14ac:dyDescent="0.2">
      <c r="A10345" t="s">
        <v>34485</v>
      </c>
      <c r="B10345" t="s">
        <v>2144</v>
      </c>
      <c r="C10345" t="s">
        <v>34486</v>
      </c>
      <c r="D10345" t="s">
        <v>21</v>
      </c>
      <c r="E10345" t="s">
        <v>16</v>
      </c>
      <c r="F10345">
        <v>28206</v>
      </c>
      <c r="G10345">
        <v>35.2354561</v>
      </c>
      <c r="H10345">
        <v>-80.831241899999995</v>
      </c>
      <c r="I10345">
        <v>4</v>
      </c>
      <c r="J10345">
        <v>12</v>
      </c>
      <c r="K10345">
        <v>1</v>
      </c>
      <c r="L10345" t="s">
        <v>1771</v>
      </c>
    </row>
    <row r="10346" spans="1:12" x14ac:dyDescent="0.2">
      <c r="A10346" t="s">
        <v>34487</v>
      </c>
      <c r="B10346" t="s">
        <v>34488</v>
      </c>
      <c r="C10346" t="s">
        <v>6045</v>
      </c>
      <c r="D10346" t="s">
        <v>21</v>
      </c>
      <c r="E10346" t="s">
        <v>16</v>
      </c>
      <c r="F10346">
        <v>28209</v>
      </c>
      <c r="G10346">
        <v>35.174287</v>
      </c>
      <c r="H10346">
        <v>-80.848259999999996</v>
      </c>
      <c r="I10346">
        <v>4</v>
      </c>
      <c r="J10346">
        <v>255</v>
      </c>
      <c r="K10346">
        <v>1</v>
      </c>
      <c r="L10346" t="s">
        <v>34489</v>
      </c>
    </row>
    <row r="10347" spans="1:12" x14ac:dyDescent="0.2">
      <c r="A10347" t="s">
        <v>34490</v>
      </c>
      <c r="B10347" t="s">
        <v>34491</v>
      </c>
      <c r="C10347" t="s">
        <v>34492</v>
      </c>
      <c r="D10347" t="s">
        <v>21</v>
      </c>
      <c r="E10347" t="s">
        <v>16</v>
      </c>
      <c r="F10347">
        <v>28211</v>
      </c>
      <c r="G10347">
        <v>35.1752114803</v>
      </c>
      <c r="H10347">
        <v>-80.799234509499996</v>
      </c>
      <c r="I10347">
        <v>4.5</v>
      </c>
      <c r="J10347">
        <v>14</v>
      </c>
      <c r="K10347">
        <v>1</v>
      </c>
      <c r="L10347" t="s">
        <v>34493</v>
      </c>
    </row>
    <row r="10348" spans="1:12" x14ac:dyDescent="0.2">
      <c r="A10348" t="s">
        <v>34494</v>
      </c>
      <c r="B10348" t="s">
        <v>34495</v>
      </c>
      <c r="C10348" t="s">
        <v>34496</v>
      </c>
      <c r="D10348" t="s">
        <v>39</v>
      </c>
      <c r="E10348" t="s">
        <v>16</v>
      </c>
      <c r="F10348">
        <v>28027</v>
      </c>
      <c r="G10348">
        <v>35.374718299999998</v>
      </c>
      <c r="H10348">
        <v>-80.726734100000002</v>
      </c>
      <c r="I10348">
        <v>3.5</v>
      </c>
      <c r="J10348">
        <v>50</v>
      </c>
      <c r="K10348">
        <v>1</v>
      </c>
      <c r="L10348" t="s">
        <v>8309</v>
      </c>
    </row>
    <row r="10349" spans="1:12" x14ac:dyDescent="0.2">
      <c r="A10349" t="s">
        <v>34497</v>
      </c>
      <c r="B10349" t="s">
        <v>34498</v>
      </c>
      <c r="C10349" t="s">
        <v>34499</v>
      </c>
      <c r="D10349" t="s">
        <v>21</v>
      </c>
      <c r="E10349" t="s">
        <v>16</v>
      </c>
      <c r="F10349">
        <v>28226</v>
      </c>
      <c r="G10349">
        <v>35.088024900000001</v>
      </c>
      <c r="H10349">
        <v>-80.845606500000002</v>
      </c>
      <c r="I10349">
        <v>5</v>
      </c>
      <c r="J10349">
        <v>5</v>
      </c>
      <c r="K10349">
        <v>1</v>
      </c>
      <c r="L10349" t="s">
        <v>34500</v>
      </c>
    </row>
    <row r="10350" spans="1:12" x14ac:dyDescent="0.2">
      <c r="A10350" t="s">
        <v>34501</v>
      </c>
      <c r="B10350" t="s">
        <v>34502</v>
      </c>
      <c r="C10350" t="s">
        <v>34503</v>
      </c>
      <c r="D10350" t="s">
        <v>21</v>
      </c>
      <c r="E10350" t="s">
        <v>16</v>
      </c>
      <c r="F10350">
        <v>28206</v>
      </c>
      <c r="G10350">
        <v>35.249210300000001</v>
      </c>
      <c r="H10350">
        <v>-80.829007599999997</v>
      </c>
      <c r="I10350">
        <v>3.5</v>
      </c>
      <c r="J10350">
        <v>6</v>
      </c>
      <c r="K10350">
        <v>1</v>
      </c>
      <c r="L10350" t="s">
        <v>34504</v>
      </c>
    </row>
    <row r="10351" spans="1:12" x14ac:dyDescent="0.2">
      <c r="A10351" t="s">
        <v>34505</v>
      </c>
      <c r="B10351" t="s">
        <v>2133</v>
      </c>
      <c r="C10351" t="s">
        <v>3960</v>
      </c>
      <c r="D10351" t="s">
        <v>21</v>
      </c>
      <c r="E10351" t="s">
        <v>16</v>
      </c>
      <c r="F10351">
        <v>28216</v>
      </c>
      <c r="G10351">
        <v>35.352552799999998</v>
      </c>
      <c r="H10351">
        <v>-80.851188800000003</v>
      </c>
      <c r="I10351">
        <v>4</v>
      </c>
      <c r="J10351">
        <v>5</v>
      </c>
      <c r="K10351">
        <v>1</v>
      </c>
      <c r="L10351" t="s">
        <v>34506</v>
      </c>
    </row>
    <row r="10352" spans="1:12" x14ac:dyDescent="0.2">
      <c r="A10352" t="s">
        <v>34507</v>
      </c>
      <c r="B10352" t="s">
        <v>34508</v>
      </c>
      <c r="C10352" t="s">
        <v>34509</v>
      </c>
      <c r="D10352" t="s">
        <v>21</v>
      </c>
      <c r="E10352" t="s">
        <v>16</v>
      </c>
      <c r="F10352">
        <v>28206</v>
      </c>
      <c r="G10352">
        <v>35.239117999999998</v>
      </c>
      <c r="H10352">
        <v>-80.8460599</v>
      </c>
      <c r="I10352">
        <v>3.5</v>
      </c>
      <c r="J10352">
        <v>7</v>
      </c>
      <c r="K10352">
        <v>0</v>
      </c>
      <c r="L10352" t="s">
        <v>34510</v>
      </c>
    </row>
    <row r="10353" spans="1:12" x14ac:dyDescent="0.2">
      <c r="A10353" t="s">
        <v>34511</v>
      </c>
      <c r="B10353" t="s">
        <v>34512</v>
      </c>
      <c r="C10353" t="s">
        <v>34513</v>
      </c>
      <c r="D10353" t="s">
        <v>21</v>
      </c>
      <c r="E10353" t="s">
        <v>16</v>
      </c>
      <c r="F10353">
        <v>28214</v>
      </c>
      <c r="G10353">
        <v>35.242743699999998</v>
      </c>
      <c r="H10353">
        <v>-80.936229699999998</v>
      </c>
      <c r="I10353">
        <v>2</v>
      </c>
      <c r="J10353">
        <v>19</v>
      </c>
      <c r="K10353">
        <v>1</v>
      </c>
      <c r="L10353" t="s">
        <v>1464</v>
      </c>
    </row>
    <row r="10354" spans="1:12" x14ac:dyDescent="0.2">
      <c r="A10354" t="s">
        <v>34514</v>
      </c>
      <c r="B10354" t="s">
        <v>34515</v>
      </c>
      <c r="C10354" t="s">
        <v>26320</v>
      </c>
      <c r="D10354" t="s">
        <v>21</v>
      </c>
      <c r="E10354" t="s">
        <v>16</v>
      </c>
      <c r="F10354">
        <v>28277</v>
      </c>
      <c r="G10354">
        <v>35.028211300000002</v>
      </c>
      <c r="H10354">
        <v>-80.851019100000002</v>
      </c>
      <c r="I10354">
        <v>4</v>
      </c>
      <c r="J10354">
        <v>5</v>
      </c>
      <c r="K10354">
        <v>1</v>
      </c>
      <c r="L10354" t="s">
        <v>34516</v>
      </c>
    </row>
    <row r="10355" spans="1:12" x14ac:dyDescent="0.2">
      <c r="A10355" t="s">
        <v>34517</v>
      </c>
      <c r="B10355" t="s">
        <v>34518</v>
      </c>
      <c r="C10355" t="s">
        <v>8482</v>
      </c>
      <c r="D10355" t="s">
        <v>21</v>
      </c>
      <c r="E10355" t="s">
        <v>16</v>
      </c>
      <c r="F10355">
        <v>28204</v>
      </c>
      <c r="G10355">
        <v>35.213092000000003</v>
      </c>
      <c r="H10355">
        <v>-80.822691399999997</v>
      </c>
      <c r="I10355">
        <v>5</v>
      </c>
      <c r="J10355">
        <v>6</v>
      </c>
      <c r="K10355">
        <v>1</v>
      </c>
      <c r="L10355" t="s">
        <v>34519</v>
      </c>
    </row>
    <row r="10356" spans="1:12" x14ac:dyDescent="0.2">
      <c r="A10356" t="s">
        <v>34520</v>
      </c>
      <c r="B10356" t="s">
        <v>34521</v>
      </c>
      <c r="C10356" t="s">
        <v>34522</v>
      </c>
      <c r="D10356" t="s">
        <v>3396</v>
      </c>
      <c r="E10356" t="s">
        <v>16</v>
      </c>
      <c r="F10356">
        <v>28104</v>
      </c>
      <c r="G10356">
        <v>35.087026899999998</v>
      </c>
      <c r="H10356">
        <v>-80.670866500000002</v>
      </c>
      <c r="I10356">
        <v>5</v>
      </c>
      <c r="J10356">
        <v>4</v>
      </c>
      <c r="K10356">
        <v>1</v>
      </c>
      <c r="L10356" t="s">
        <v>34523</v>
      </c>
    </row>
    <row r="10357" spans="1:12" x14ac:dyDescent="0.2">
      <c r="A10357" t="s">
        <v>34524</v>
      </c>
      <c r="B10357" t="s">
        <v>34525</v>
      </c>
      <c r="C10357" t="s">
        <v>34526</v>
      </c>
      <c r="D10357" t="s">
        <v>21</v>
      </c>
      <c r="E10357" t="s">
        <v>16</v>
      </c>
      <c r="F10357">
        <v>28203</v>
      </c>
      <c r="G10357">
        <v>35.201759000000003</v>
      </c>
      <c r="H10357">
        <v>-80.871843999999996</v>
      </c>
      <c r="I10357">
        <v>5</v>
      </c>
      <c r="J10357">
        <v>9</v>
      </c>
      <c r="K10357">
        <v>1</v>
      </c>
      <c r="L10357" t="s">
        <v>188</v>
      </c>
    </row>
    <row r="10358" spans="1:12" x14ac:dyDescent="0.2">
      <c r="A10358" t="s">
        <v>34527</v>
      </c>
      <c r="B10358" t="s">
        <v>695</v>
      </c>
      <c r="C10358" t="s">
        <v>34528</v>
      </c>
      <c r="D10358" t="s">
        <v>21</v>
      </c>
      <c r="E10358" t="s">
        <v>16</v>
      </c>
      <c r="F10358">
        <v>28277</v>
      </c>
      <c r="G10358">
        <v>35.061234499999998</v>
      </c>
      <c r="H10358">
        <v>-80.773139</v>
      </c>
      <c r="I10358">
        <v>5</v>
      </c>
      <c r="J10358">
        <v>5</v>
      </c>
      <c r="K10358">
        <v>1</v>
      </c>
      <c r="L10358" t="s">
        <v>34529</v>
      </c>
    </row>
    <row r="10359" spans="1:12" x14ac:dyDescent="0.2">
      <c r="A10359" t="s">
        <v>34530</v>
      </c>
      <c r="B10359" t="s">
        <v>34531</v>
      </c>
      <c r="C10359" t="s">
        <v>7689</v>
      </c>
      <c r="D10359" t="s">
        <v>21</v>
      </c>
      <c r="E10359" t="s">
        <v>16</v>
      </c>
      <c r="F10359">
        <v>28277</v>
      </c>
      <c r="G10359">
        <v>35.034337999999998</v>
      </c>
      <c r="H10359">
        <v>-80.806346000000005</v>
      </c>
      <c r="I10359">
        <v>3</v>
      </c>
      <c r="J10359">
        <v>32</v>
      </c>
      <c r="K10359">
        <v>0</v>
      </c>
      <c r="L10359" t="s">
        <v>515</v>
      </c>
    </row>
    <row r="10360" spans="1:12" x14ac:dyDescent="0.2">
      <c r="A10360" t="s">
        <v>34532</v>
      </c>
      <c r="B10360" t="s">
        <v>34533</v>
      </c>
      <c r="C10360" t="s">
        <v>34534</v>
      </c>
      <c r="D10360" t="s">
        <v>21</v>
      </c>
      <c r="E10360" t="s">
        <v>16</v>
      </c>
      <c r="F10360">
        <v>28262</v>
      </c>
      <c r="G10360">
        <v>35.317787799999998</v>
      </c>
      <c r="H10360">
        <v>-80.772510499999996</v>
      </c>
      <c r="I10360">
        <v>4</v>
      </c>
      <c r="J10360">
        <v>102</v>
      </c>
      <c r="K10360">
        <v>1</v>
      </c>
      <c r="L10360" t="s">
        <v>5827</v>
      </c>
    </row>
    <row r="10361" spans="1:12" x14ac:dyDescent="0.2">
      <c r="A10361" t="s">
        <v>34535</v>
      </c>
      <c r="B10361" t="s">
        <v>4770</v>
      </c>
      <c r="C10361" t="s">
        <v>34536</v>
      </c>
      <c r="D10361" t="s">
        <v>15</v>
      </c>
      <c r="E10361" t="s">
        <v>16</v>
      </c>
      <c r="F10361">
        <v>28031</v>
      </c>
      <c r="G10361">
        <v>35.476128799999998</v>
      </c>
      <c r="H10361">
        <v>-80.889969199999996</v>
      </c>
      <c r="I10361">
        <v>2.5</v>
      </c>
      <c r="J10361">
        <v>13</v>
      </c>
      <c r="K10361">
        <v>1</v>
      </c>
      <c r="L10361" t="s">
        <v>15195</v>
      </c>
    </row>
    <row r="10362" spans="1:12" x14ac:dyDescent="0.2">
      <c r="A10362" t="s">
        <v>34537</v>
      </c>
      <c r="B10362" t="s">
        <v>34538</v>
      </c>
      <c r="C10362" t="s">
        <v>34539</v>
      </c>
      <c r="D10362" t="s">
        <v>135</v>
      </c>
      <c r="E10362" t="s">
        <v>16</v>
      </c>
      <c r="F10362">
        <v>28104</v>
      </c>
      <c r="G10362">
        <v>35.001063000000002</v>
      </c>
      <c r="H10362">
        <v>-80.696374000000006</v>
      </c>
      <c r="I10362">
        <v>4</v>
      </c>
      <c r="J10362">
        <v>3</v>
      </c>
      <c r="K10362">
        <v>1</v>
      </c>
      <c r="L10362" t="s">
        <v>34540</v>
      </c>
    </row>
    <row r="10363" spans="1:12" x14ac:dyDescent="0.2">
      <c r="A10363" t="s">
        <v>34541</v>
      </c>
      <c r="B10363" t="s">
        <v>12292</v>
      </c>
      <c r="C10363" t="s">
        <v>34542</v>
      </c>
      <c r="D10363" t="s">
        <v>456</v>
      </c>
      <c r="E10363" t="s">
        <v>16</v>
      </c>
      <c r="F10363">
        <v>28012</v>
      </c>
      <c r="G10363">
        <v>35.224146400000002</v>
      </c>
      <c r="H10363">
        <v>-81.036036999999993</v>
      </c>
      <c r="I10363">
        <v>4.5</v>
      </c>
      <c r="J10363">
        <v>31</v>
      </c>
      <c r="K10363">
        <v>1</v>
      </c>
      <c r="L10363" t="s">
        <v>34543</v>
      </c>
    </row>
    <row r="10364" spans="1:12" x14ac:dyDescent="0.2">
      <c r="A10364" t="s">
        <v>34544</v>
      </c>
      <c r="B10364" t="s">
        <v>34545</v>
      </c>
      <c r="C10364" t="s">
        <v>34546</v>
      </c>
      <c r="D10364" t="s">
        <v>21</v>
      </c>
      <c r="E10364" t="s">
        <v>16</v>
      </c>
      <c r="F10364">
        <v>28226</v>
      </c>
      <c r="G10364">
        <v>35.089818800000003</v>
      </c>
      <c r="H10364">
        <v>-80.866188500000007</v>
      </c>
      <c r="I10364">
        <v>4.5</v>
      </c>
      <c r="J10364">
        <v>87</v>
      </c>
      <c r="K10364">
        <v>0</v>
      </c>
      <c r="L10364" t="s">
        <v>34547</v>
      </c>
    </row>
    <row r="10365" spans="1:12" x14ac:dyDescent="0.2">
      <c r="A10365" t="s">
        <v>34548</v>
      </c>
      <c r="B10365" t="s">
        <v>34549</v>
      </c>
      <c r="C10365" t="s">
        <v>34550</v>
      </c>
      <c r="D10365" t="s">
        <v>21</v>
      </c>
      <c r="E10365" t="s">
        <v>16</v>
      </c>
      <c r="F10365">
        <v>28216</v>
      </c>
      <c r="G10365">
        <v>35.349089300000003</v>
      </c>
      <c r="H10365">
        <v>-80.855810599999998</v>
      </c>
      <c r="I10365">
        <v>5</v>
      </c>
      <c r="J10365">
        <v>3</v>
      </c>
      <c r="K10365">
        <v>0</v>
      </c>
      <c r="L10365" t="s">
        <v>34551</v>
      </c>
    </row>
    <row r="10366" spans="1:12" x14ac:dyDescent="0.2">
      <c r="A10366" t="s">
        <v>34552</v>
      </c>
      <c r="B10366" t="s">
        <v>9223</v>
      </c>
      <c r="C10366" t="s">
        <v>34553</v>
      </c>
      <c r="D10366" t="s">
        <v>21</v>
      </c>
      <c r="E10366" t="s">
        <v>16</v>
      </c>
      <c r="F10366">
        <v>28262</v>
      </c>
      <c r="G10366">
        <v>35.296263734100002</v>
      </c>
      <c r="H10366">
        <v>-80.754293426900006</v>
      </c>
      <c r="I10366">
        <v>4</v>
      </c>
      <c r="J10366">
        <v>29</v>
      </c>
      <c r="K10366">
        <v>1</v>
      </c>
      <c r="L10366" t="s">
        <v>2146</v>
      </c>
    </row>
    <row r="10367" spans="1:12" x14ac:dyDescent="0.2">
      <c r="A10367" t="s">
        <v>34554</v>
      </c>
      <c r="B10367" t="s">
        <v>34555</v>
      </c>
      <c r="C10367" t="s">
        <v>34556</v>
      </c>
      <c r="D10367" t="s">
        <v>21</v>
      </c>
      <c r="E10367" t="s">
        <v>16</v>
      </c>
      <c r="F10367">
        <v>28262</v>
      </c>
      <c r="G10367">
        <v>35.313499100000001</v>
      </c>
      <c r="H10367">
        <v>-80.753096099999993</v>
      </c>
      <c r="I10367">
        <v>4.5</v>
      </c>
      <c r="J10367">
        <v>41</v>
      </c>
      <c r="K10367">
        <v>1</v>
      </c>
      <c r="L10367" t="s">
        <v>287</v>
      </c>
    </row>
    <row r="10368" spans="1:12" x14ac:dyDescent="0.2">
      <c r="A10368" t="s">
        <v>34557</v>
      </c>
      <c r="B10368" t="s">
        <v>34558</v>
      </c>
      <c r="C10368" t="s">
        <v>34559</v>
      </c>
      <c r="D10368" t="s">
        <v>21</v>
      </c>
      <c r="E10368" t="s">
        <v>16</v>
      </c>
      <c r="F10368">
        <v>28210</v>
      </c>
      <c r="G10368">
        <v>35.094208999999999</v>
      </c>
      <c r="H10368">
        <v>-80.859583000000001</v>
      </c>
      <c r="I10368">
        <v>4</v>
      </c>
      <c r="J10368">
        <v>5</v>
      </c>
      <c r="K10368">
        <v>1</v>
      </c>
      <c r="L10368" t="s">
        <v>119</v>
      </c>
    </row>
    <row r="10369" spans="1:12" x14ac:dyDescent="0.2">
      <c r="A10369" t="s">
        <v>34560</v>
      </c>
      <c r="B10369" t="s">
        <v>4593</v>
      </c>
      <c r="C10369" t="s">
        <v>34561</v>
      </c>
      <c r="D10369" t="s">
        <v>21</v>
      </c>
      <c r="E10369" t="s">
        <v>16</v>
      </c>
      <c r="F10369">
        <v>28216</v>
      </c>
      <c r="G10369">
        <v>35.346869219200002</v>
      </c>
      <c r="H10369">
        <v>-80.860848523200005</v>
      </c>
      <c r="I10369">
        <v>2</v>
      </c>
      <c r="J10369">
        <v>130</v>
      </c>
      <c r="K10369">
        <v>1</v>
      </c>
      <c r="L10369" t="s">
        <v>34562</v>
      </c>
    </row>
    <row r="10370" spans="1:12" x14ac:dyDescent="0.2">
      <c r="A10370" t="s">
        <v>34563</v>
      </c>
      <c r="B10370" t="s">
        <v>34564</v>
      </c>
      <c r="C10370" t="s">
        <v>34565</v>
      </c>
      <c r="D10370" t="s">
        <v>21</v>
      </c>
      <c r="E10370" t="s">
        <v>16</v>
      </c>
      <c r="F10370">
        <v>28211</v>
      </c>
      <c r="G10370">
        <v>35.149031999999998</v>
      </c>
      <c r="H10370">
        <v>-80.828479799999997</v>
      </c>
      <c r="I10370">
        <v>2.5</v>
      </c>
      <c r="J10370">
        <v>6</v>
      </c>
      <c r="K10370">
        <v>1</v>
      </c>
      <c r="L10370" t="s">
        <v>34566</v>
      </c>
    </row>
    <row r="10371" spans="1:12" x14ac:dyDescent="0.2">
      <c r="A10371" t="s">
        <v>34567</v>
      </c>
      <c r="B10371" t="s">
        <v>34568</v>
      </c>
      <c r="C10371" t="s">
        <v>34569</v>
      </c>
      <c r="D10371" t="s">
        <v>21</v>
      </c>
      <c r="E10371" t="s">
        <v>16</v>
      </c>
      <c r="F10371">
        <v>28203</v>
      </c>
      <c r="G10371">
        <v>35.220389699999998</v>
      </c>
      <c r="H10371">
        <v>-80.860369300000002</v>
      </c>
      <c r="I10371">
        <v>5</v>
      </c>
      <c r="J10371">
        <v>3</v>
      </c>
      <c r="K10371">
        <v>0</v>
      </c>
      <c r="L10371" t="s">
        <v>34570</v>
      </c>
    </row>
    <row r="10372" spans="1:12" x14ac:dyDescent="0.2">
      <c r="A10372" t="s">
        <v>34571</v>
      </c>
      <c r="B10372" t="s">
        <v>34572</v>
      </c>
      <c r="C10372" t="s">
        <v>16013</v>
      </c>
      <c r="D10372" t="s">
        <v>456</v>
      </c>
      <c r="E10372" t="s">
        <v>16</v>
      </c>
      <c r="F10372">
        <v>28012</v>
      </c>
      <c r="G10372">
        <v>35.2443065</v>
      </c>
      <c r="H10372">
        <v>-81.037662699999998</v>
      </c>
      <c r="I10372">
        <v>4</v>
      </c>
      <c r="J10372">
        <v>332</v>
      </c>
      <c r="K10372">
        <v>1</v>
      </c>
      <c r="L10372" t="s">
        <v>34573</v>
      </c>
    </row>
    <row r="10373" spans="1:12" x14ac:dyDescent="0.2">
      <c r="A10373" t="s">
        <v>34574</v>
      </c>
      <c r="B10373" t="s">
        <v>6462</v>
      </c>
      <c r="C10373" t="s">
        <v>34575</v>
      </c>
      <c r="D10373" t="s">
        <v>30</v>
      </c>
      <c r="E10373" t="s">
        <v>16</v>
      </c>
      <c r="F10373">
        <v>28056</v>
      </c>
      <c r="G10373">
        <v>35.223044899999998</v>
      </c>
      <c r="H10373">
        <v>-81.100363200000004</v>
      </c>
      <c r="I10373">
        <v>2.5</v>
      </c>
      <c r="J10373">
        <v>3</v>
      </c>
      <c r="K10373">
        <v>1</v>
      </c>
      <c r="L10373" t="s">
        <v>34576</v>
      </c>
    </row>
    <row r="10374" spans="1:12" x14ac:dyDescent="0.2">
      <c r="A10374" t="s">
        <v>34577</v>
      </c>
      <c r="B10374" t="s">
        <v>34578</v>
      </c>
      <c r="C10374" t="s">
        <v>9809</v>
      </c>
      <c r="D10374" t="s">
        <v>26</v>
      </c>
      <c r="E10374" t="s">
        <v>16</v>
      </c>
      <c r="F10374">
        <v>28078</v>
      </c>
      <c r="G10374">
        <v>35.445824700000003</v>
      </c>
      <c r="H10374">
        <v>-80.878441800000004</v>
      </c>
      <c r="I10374">
        <v>1</v>
      </c>
      <c r="J10374">
        <v>3</v>
      </c>
      <c r="K10374">
        <v>0</v>
      </c>
      <c r="L10374" t="s">
        <v>34579</v>
      </c>
    </row>
    <row r="10375" spans="1:12" x14ac:dyDescent="0.2">
      <c r="A10375" t="s">
        <v>34580</v>
      </c>
      <c r="B10375" t="s">
        <v>10927</v>
      </c>
      <c r="C10375" t="s">
        <v>34581</v>
      </c>
      <c r="D10375" t="s">
        <v>21</v>
      </c>
      <c r="E10375" t="s">
        <v>16</v>
      </c>
      <c r="F10375">
        <v>28277</v>
      </c>
      <c r="G10375">
        <v>35.039835199999999</v>
      </c>
      <c r="H10375">
        <v>-80.846638299999995</v>
      </c>
      <c r="I10375">
        <v>4</v>
      </c>
      <c r="J10375">
        <v>26</v>
      </c>
      <c r="K10375">
        <v>1</v>
      </c>
      <c r="L10375" t="s">
        <v>31381</v>
      </c>
    </row>
    <row r="10376" spans="1:12" x14ac:dyDescent="0.2">
      <c r="A10376" t="s">
        <v>34582</v>
      </c>
      <c r="B10376" t="s">
        <v>34583</v>
      </c>
      <c r="C10376" t="s">
        <v>9643</v>
      </c>
      <c r="D10376" t="s">
        <v>21</v>
      </c>
      <c r="E10376" t="s">
        <v>16</v>
      </c>
      <c r="F10376">
        <v>28205</v>
      </c>
      <c r="G10376">
        <v>35.219032200000001</v>
      </c>
      <c r="H10376">
        <v>-80.811850800000002</v>
      </c>
      <c r="I10376">
        <v>4.5</v>
      </c>
      <c r="J10376">
        <v>116</v>
      </c>
      <c r="K10376">
        <v>1</v>
      </c>
      <c r="L10376" t="s">
        <v>34584</v>
      </c>
    </row>
    <row r="10377" spans="1:12" x14ac:dyDescent="0.2">
      <c r="A10377" t="s">
        <v>34585</v>
      </c>
      <c r="B10377" t="s">
        <v>34586</v>
      </c>
      <c r="C10377" t="s">
        <v>9783</v>
      </c>
      <c r="D10377" t="s">
        <v>21</v>
      </c>
      <c r="E10377" t="s">
        <v>16</v>
      </c>
      <c r="F10377">
        <v>28227</v>
      </c>
      <c r="G10377">
        <v>35.162832000000002</v>
      </c>
      <c r="H10377">
        <v>-80.737656000000001</v>
      </c>
      <c r="I10377">
        <v>4</v>
      </c>
      <c r="J10377">
        <v>188</v>
      </c>
      <c r="K10377">
        <v>1</v>
      </c>
      <c r="L10377" t="s">
        <v>34587</v>
      </c>
    </row>
    <row r="10378" spans="1:12" x14ac:dyDescent="0.2">
      <c r="A10378" t="s">
        <v>34588</v>
      </c>
      <c r="B10378" t="s">
        <v>34589</v>
      </c>
      <c r="C10378" t="s">
        <v>34590</v>
      </c>
      <c r="D10378" t="s">
        <v>697</v>
      </c>
      <c r="E10378" t="s">
        <v>16</v>
      </c>
      <c r="F10378">
        <v>28037</v>
      </c>
      <c r="G10378">
        <v>35.441727999999998</v>
      </c>
      <c r="H10378">
        <v>-80.997330000000005</v>
      </c>
      <c r="I10378">
        <v>5</v>
      </c>
      <c r="J10378">
        <v>5</v>
      </c>
      <c r="K10378">
        <v>1</v>
      </c>
      <c r="L10378" t="s">
        <v>34591</v>
      </c>
    </row>
    <row r="10379" spans="1:12" x14ac:dyDescent="0.2">
      <c r="A10379" t="s">
        <v>34592</v>
      </c>
      <c r="B10379" t="s">
        <v>34593</v>
      </c>
      <c r="C10379" t="s">
        <v>34594</v>
      </c>
      <c r="D10379" t="s">
        <v>21</v>
      </c>
      <c r="E10379" t="s">
        <v>16</v>
      </c>
      <c r="F10379">
        <v>28202</v>
      </c>
      <c r="G10379">
        <v>35.228782099999997</v>
      </c>
      <c r="H10379">
        <v>-80.845779500000006</v>
      </c>
      <c r="I10379">
        <v>4</v>
      </c>
      <c r="J10379">
        <v>293</v>
      </c>
      <c r="K10379">
        <v>1</v>
      </c>
      <c r="L10379" t="s">
        <v>34595</v>
      </c>
    </row>
    <row r="10380" spans="1:12" x14ac:dyDescent="0.2">
      <c r="A10380" t="s">
        <v>34596</v>
      </c>
      <c r="B10380" t="s">
        <v>18090</v>
      </c>
      <c r="C10380" t="s">
        <v>8441</v>
      </c>
      <c r="D10380" t="s">
        <v>30</v>
      </c>
      <c r="E10380" t="s">
        <v>16</v>
      </c>
      <c r="F10380">
        <v>28056</v>
      </c>
      <c r="G10380">
        <v>35.259239999999998</v>
      </c>
      <c r="H10380">
        <v>-81.122254999999996</v>
      </c>
      <c r="I10380">
        <v>4.5</v>
      </c>
      <c r="J10380">
        <v>5</v>
      </c>
      <c r="K10380">
        <v>1</v>
      </c>
      <c r="L10380" t="s">
        <v>34597</v>
      </c>
    </row>
    <row r="10381" spans="1:12" x14ac:dyDescent="0.2">
      <c r="A10381" t="s">
        <v>34598</v>
      </c>
      <c r="B10381" t="s">
        <v>6890</v>
      </c>
      <c r="C10381" t="s">
        <v>34599</v>
      </c>
      <c r="D10381" t="s">
        <v>39</v>
      </c>
      <c r="E10381" t="s">
        <v>16</v>
      </c>
      <c r="F10381">
        <v>28027</v>
      </c>
      <c r="G10381">
        <v>35.373373999999998</v>
      </c>
      <c r="H10381">
        <v>-80.722443999999996</v>
      </c>
      <c r="I10381">
        <v>4.5</v>
      </c>
      <c r="J10381">
        <v>28</v>
      </c>
      <c r="K10381">
        <v>1</v>
      </c>
      <c r="L10381" t="s">
        <v>1453</v>
      </c>
    </row>
    <row r="10382" spans="1:12" x14ac:dyDescent="0.2">
      <c r="A10382" t="s">
        <v>34600</v>
      </c>
      <c r="B10382" t="s">
        <v>34601</v>
      </c>
      <c r="C10382" t="s">
        <v>26636</v>
      </c>
      <c r="D10382" t="s">
        <v>21</v>
      </c>
      <c r="E10382" t="s">
        <v>16</v>
      </c>
      <c r="F10382">
        <v>28277</v>
      </c>
      <c r="G10382">
        <v>35.0538569</v>
      </c>
      <c r="H10382">
        <v>-80.815426400000007</v>
      </c>
      <c r="I10382">
        <v>4.5</v>
      </c>
      <c r="J10382">
        <v>11</v>
      </c>
      <c r="K10382">
        <v>1</v>
      </c>
      <c r="L10382" t="s">
        <v>34602</v>
      </c>
    </row>
    <row r="10383" spans="1:12" x14ac:dyDescent="0.2">
      <c r="A10383" t="s">
        <v>34603</v>
      </c>
      <c r="B10383" t="s">
        <v>1190</v>
      </c>
      <c r="C10383" t="s">
        <v>34604</v>
      </c>
      <c r="D10383" t="s">
        <v>21</v>
      </c>
      <c r="E10383" t="s">
        <v>16</v>
      </c>
      <c r="F10383">
        <v>28277</v>
      </c>
      <c r="G10383">
        <v>35.066520599999997</v>
      </c>
      <c r="H10383">
        <v>-80.771080699999999</v>
      </c>
      <c r="I10383">
        <v>3</v>
      </c>
      <c r="J10383">
        <v>4</v>
      </c>
      <c r="K10383">
        <v>1</v>
      </c>
      <c r="L10383" t="s">
        <v>159</v>
      </c>
    </row>
    <row r="10384" spans="1:12" x14ac:dyDescent="0.2">
      <c r="A10384" t="s">
        <v>34605</v>
      </c>
      <c r="B10384" t="s">
        <v>34606</v>
      </c>
      <c r="C10384" t="s">
        <v>34607</v>
      </c>
      <c r="D10384" t="s">
        <v>21</v>
      </c>
      <c r="E10384" t="s">
        <v>16</v>
      </c>
      <c r="F10384">
        <v>28277</v>
      </c>
      <c r="G10384">
        <v>35.059151700000001</v>
      </c>
      <c r="H10384">
        <v>-80.857930300000007</v>
      </c>
      <c r="I10384">
        <v>2</v>
      </c>
      <c r="J10384">
        <v>3</v>
      </c>
      <c r="K10384">
        <v>1</v>
      </c>
      <c r="L10384" t="s">
        <v>25327</v>
      </c>
    </row>
    <row r="10385" spans="1:12" x14ac:dyDescent="0.2">
      <c r="A10385" t="s">
        <v>34608</v>
      </c>
      <c r="B10385" t="s">
        <v>8028</v>
      </c>
      <c r="C10385" t="s">
        <v>15662</v>
      </c>
      <c r="D10385" t="s">
        <v>295</v>
      </c>
      <c r="E10385" t="s">
        <v>16</v>
      </c>
      <c r="F10385">
        <v>28134</v>
      </c>
      <c r="G10385">
        <v>35.090868700000001</v>
      </c>
      <c r="H10385">
        <v>-80.886212299999997</v>
      </c>
      <c r="I10385">
        <v>1.5</v>
      </c>
      <c r="J10385">
        <v>3</v>
      </c>
      <c r="K10385">
        <v>0</v>
      </c>
      <c r="L10385" t="s">
        <v>3212</v>
      </c>
    </row>
    <row r="10386" spans="1:12" x14ac:dyDescent="0.2">
      <c r="A10386" t="s">
        <v>34609</v>
      </c>
      <c r="B10386" t="s">
        <v>34610</v>
      </c>
      <c r="C10386" t="s">
        <v>34611</v>
      </c>
      <c r="D10386" t="s">
        <v>295</v>
      </c>
      <c r="E10386" t="s">
        <v>16</v>
      </c>
      <c r="F10386">
        <v>28134</v>
      </c>
      <c r="G10386">
        <v>35.085349000000001</v>
      </c>
      <c r="H10386">
        <v>-80.880092700000006</v>
      </c>
      <c r="I10386">
        <v>3</v>
      </c>
      <c r="J10386">
        <v>265</v>
      </c>
      <c r="K10386">
        <v>1</v>
      </c>
      <c r="L10386" t="s">
        <v>34612</v>
      </c>
    </row>
    <row r="10387" spans="1:12" x14ac:dyDescent="0.2">
      <c r="A10387" t="s">
        <v>34613</v>
      </c>
      <c r="B10387" t="s">
        <v>34614</v>
      </c>
      <c r="C10387" t="s">
        <v>15212</v>
      </c>
      <c r="D10387" t="s">
        <v>643</v>
      </c>
      <c r="E10387" t="s">
        <v>16</v>
      </c>
      <c r="F10387">
        <v>28079</v>
      </c>
      <c r="G10387">
        <v>35.068253499999997</v>
      </c>
      <c r="H10387">
        <v>-80.640658000000002</v>
      </c>
      <c r="I10387">
        <v>4.5</v>
      </c>
      <c r="J10387">
        <v>3</v>
      </c>
      <c r="K10387">
        <v>1</v>
      </c>
      <c r="L10387" t="s">
        <v>21908</v>
      </c>
    </row>
    <row r="10388" spans="1:12" x14ac:dyDescent="0.2">
      <c r="A10388" t="s">
        <v>34615</v>
      </c>
      <c r="B10388" t="s">
        <v>34616</v>
      </c>
      <c r="C10388" t="s">
        <v>34617</v>
      </c>
      <c r="D10388" t="s">
        <v>21</v>
      </c>
      <c r="E10388" t="s">
        <v>16</v>
      </c>
      <c r="F10388">
        <v>28203</v>
      </c>
      <c r="G10388">
        <v>35.220188</v>
      </c>
      <c r="H10388">
        <v>-80.858146000000005</v>
      </c>
      <c r="I10388">
        <v>4</v>
      </c>
      <c r="J10388">
        <v>18</v>
      </c>
      <c r="K10388">
        <v>1</v>
      </c>
      <c r="L10388" t="s">
        <v>17311</v>
      </c>
    </row>
    <row r="10389" spans="1:12" x14ac:dyDescent="0.2">
      <c r="A10389" t="s">
        <v>34618</v>
      </c>
      <c r="B10389" t="s">
        <v>34619</v>
      </c>
      <c r="C10389" t="s">
        <v>34620</v>
      </c>
      <c r="D10389" t="s">
        <v>30</v>
      </c>
      <c r="E10389" t="s">
        <v>16</v>
      </c>
      <c r="F10389">
        <v>28054</v>
      </c>
      <c r="G10389">
        <v>35.253671199999999</v>
      </c>
      <c r="H10389">
        <v>-81.175051300000007</v>
      </c>
      <c r="I10389">
        <v>2</v>
      </c>
      <c r="J10389">
        <v>7</v>
      </c>
      <c r="K10389">
        <v>1</v>
      </c>
      <c r="L10389" t="s">
        <v>26236</v>
      </c>
    </row>
    <row r="10390" spans="1:12" x14ac:dyDescent="0.2">
      <c r="A10390" t="s">
        <v>34621</v>
      </c>
      <c r="B10390" t="s">
        <v>1097</v>
      </c>
      <c r="C10390" t="s">
        <v>34622</v>
      </c>
      <c r="D10390" t="s">
        <v>15</v>
      </c>
      <c r="E10390" t="s">
        <v>16</v>
      </c>
      <c r="F10390">
        <v>28031</v>
      </c>
      <c r="G10390">
        <v>35.475294364200003</v>
      </c>
      <c r="H10390">
        <v>-80.889023334599997</v>
      </c>
      <c r="I10390">
        <v>4.5</v>
      </c>
      <c r="J10390">
        <v>52</v>
      </c>
      <c r="K10390">
        <v>1</v>
      </c>
      <c r="L10390" t="s">
        <v>28085</v>
      </c>
    </row>
    <row r="10391" spans="1:12" x14ac:dyDescent="0.2">
      <c r="A10391" t="s">
        <v>34623</v>
      </c>
      <c r="B10391" t="s">
        <v>34624</v>
      </c>
      <c r="C10391" t="s">
        <v>34625</v>
      </c>
      <c r="D10391" t="s">
        <v>21</v>
      </c>
      <c r="E10391" t="s">
        <v>16</v>
      </c>
      <c r="F10391">
        <v>28208</v>
      </c>
      <c r="G10391">
        <v>35.238401500000002</v>
      </c>
      <c r="H10391">
        <v>-80.922293100000005</v>
      </c>
      <c r="I10391">
        <v>5</v>
      </c>
      <c r="J10391">
        <v>3</v>
      </c>
      <c r="K10391">
        <v>1</v>
      </c>
      <c r="L10391" t="s">
        <v>34626</v>
      </c>
    </row>
    <row r="10392" spans="1:12" x14ac:dyDescent="0.2">
      <c r="A10392" t="s">
        <v>34627</v>
      </c>
      <c r="B10392" t="s">
        <v>34628</v>
      </c>
      <c r="C10392" t="s">
        <v>34629</v>
      </c>
      <c r="D10392" t="s">
        <v>21</v>
      </c>
      <c r="E10392" t="s">
        <v>16</v>
      </c>
      <c r="F10392">
        <v>28277</v>
      </c>
      <c r="G10392">
        <v>35.096484778799997</v>
      </c>
      <c r="H10392">
        <v>-80.778536884700003</v>
      </c>
      <c r="I10392">
        <v>3.5</v>
      </c>
      <c r="J10392">
        <v>10</v>
      </c>
      <c r="K10392">
        <v>1</v>
      </c>
      <c r="L10392" t="s">
        <v>34630</v>
      </c>
    </row>
    <row r="10393" spans="1:12" x14ac:dyDescent="0.2">
      <c r="A10393" t="s">
        <v>34631</v>
      </c>
      <c r="B10393" t="s">
        <v>34632</v>
      </c>
      <c r="C10393" t="s">
        <v>34633</v>
      </c>
      <c r="D10393" t="s">
        <v>21</v>
      </c>
      <c r="E10393" t="s">
        <v>16</v>
      </c>
      <c r="F10393">
        <v>28226</v>
      </c>
      <c r="G10393">
        <v>35.108497399999997</v>
      </c>
      <c r="H10393">
        <v>-80.802285299999994</v>
      </c>
      <c r="I10393">
        <v>4.5</v>
      </c>
      <c r="J10393">
        <v>9</v>
      </c>
      <c r="K10393">
        <v>1</v>
      </c>
      <c r="L10393" t="s">
        <v>34634</v>
      </c>
    </row>
    <row r="10394" spans="1:12" x14ac:dyDescent="0.2">
      <c r="A10394" t="s">
        <v>34635</v>
      </c>
      <c r="B10394" t="s">
        <v>34636</v>
      </c>
      <c r="C10394" t="s">
        <v>34637</v>
      </c>
      <c r="D10394" t="s">
        <v>15</v>
      </c>
      <c r="E10394" t="s">
        <v>16</v>
      </c>
      <c r="F10394">
        <v>28031</v>
      </c>
      <c r="G10394">
        <v>35.447561999999998</v>
      </c>
      <c r="H10394">
        <v>-80.892022999999995</v>
      </c>
      <c r="I10394">
        <v>3.5</v>
      </c>
      <c r="J10394">
        <v>7</v>
      </c>
      <c r="K10394">
        <v>1</v>
      </c>
      <c r="L10394" t="s">
        <v>34638</v>
      </c>
    </row>
    <row r="10395" spans="1:12" x14ac:dyDescent="0.2">
      <c r="A10395" t="s">
        <v>34639</v>
      </c>
      <c r="B10395" t="s">
        <v>2864</v>
      </c>
      <c r="C10395" t="s">
        <v>34640</v>
      </c>
      <c r="D10395" t="s">
        <v>21</v>
      </c>
      <c r="E10395" t="s">
        <v>16</v>
      </c>
      <c r="F10395">
        <v>28203</v>
      </c>
      <c r="G10395">
        <v>35.205216</v>
      </c>
      <c r="H10395">
        <v>-80.863477000000003</v>
      </c>
      <c r="I10395">
        <v>5</v>
      </c>
      <c r="J10395">
        <v>22</v>
      </c>
      <c r="K10395">
        <v>1</v>
      </c>
      <c r="L10395" t="s">
        <v>34641</v>
      </c>
    </row>
    <row r="10396" spans="1:12" x14ac:dyDescent="0.2">
      <c r="A10396" t="s">
        <v>34642</v>
      </c>
      <c r="B10396" t="s">
        <v>3106</v>
      </c>
      <c r="C10396" t="s">
        <v>34643</v>
      </c>
      <c r="D10396" t="s">
        <v>21</v>
      </c>
      <c r="E10396" t="s">
        <v>16</v>
      </c>
      <c r="F10396">
        <v>28208</v>
      </c>
      <c r="G10396">
        <v>35.241678</v>
      </c>
      <c r="H10396">
        <v>-80.897311999999999</v>
      </c>
      <c r="I10396">
        <v>4</v>
      </c>
      <c r="J10396">
        <v>3</v>
      </c>
      <c r="K10396">
        <v>1</v>
      </c>
      <c r="L10396" t="s">
        <v>6557</v>
      </c>
    </row>
    <row r="10397" spans="1:12" x14ac:dyDescent="0.2">
      <c r="A10397" t="s">
        <v>34644</v>
      </c>
      <c r="B10397" t="s">
        <v>34645</v>
      </c>
      <c r="C10397" t="s">
        <v>34646</v>
      </c>
      <c r="D10397" t="s">
        <v>21</v>
      </c>
      <c r="E10397" t="s">
        <v>16</v>
      </c>
      <c r="F10397">
        <v>28213</v>
      </c>
      <c r="G10397">
        <v>35.310769999999998</v>
      </c>
      <c r="H10397">
        <v>-80.716016999999994</v>
      </c>
      <c r="I10397">
        <v>3</v>
      </c>
      <c r="J10397">
        <v>15</v>
      </c>
      <c r="K10397">
        <v>1</v>
      </c>
      <c r="L10397" t="s">
        <v>287</v>
      </c>
    </row>
    <row r="10398" spans="1:12" x14ac:dyDescent="0.2">
      <c r="A10398" t="s">
        <v>34647</v>
      </c>
      <c r="B10398" t="s">
        <v>17499</v>
      </c>
      <c r="C10398" t="s">
        <v>34648</v>
      </c>
      <c r="D10398" t="s">
        <v>1452</v>
      </c>
      <c r="E10398" t="s">
        <v>16</v>
      </c>
      <c r="F10398">
        <v>28164</v>
      </c>
      <c r="G10398">
        <v>35.355102500000001</v>
      </c>
      <c r="H10398">
        <v>-81.088077100000007</v>
      </c>
      <c r="I10398">
        <v>3</v>
      </c>
      <c r="J10398">
        <v>5</v>
      </c>
      <c r="K10398">
        <v>1</v>
      </c>
      <c r="L10398" t="s">
        <v>264</v>
      </c>
    </row>
    <row r="10399" spans="1:12" x14ac:dyDescent="0.2">
      <c r="A10399" t="s">
        <v>34649</v>
      </c>
      <c r="B10399" t="s">
        <v>34650</v>
      </c>
      <c r="C10399" t="s">
        <v>34651</v>
      </c>
      <c r="D10399" t="s">
        <v>21</v>
      </c>
      <c r="E10399" t="s">
        <v>16</v>
      </c>
      <c r="F10399">
        <v>28277</v>
      </c>
      <c r="G10399">
        <v>35.057831</v>
      </c>
      <c r="H10399">
        <v>-80.856938999999997</v>
      </c>
      <c r="I10399">
        <v>4</v>
      </c>
      <c r="J10399">
        <v>16</v>
      </c>
      <c r="K10399">
        <v>1</v>
      </c>
      <c r="L10399" t="s">
        <v>34652</v>
      </c>
    </row>
    <row r="10400" spans="1:12" x14ac:dyDescent="0.2">
      <c r="A10400" t="s">
        <v>34653</v>
      </c>
      <c r="B10400" t="s">
        <v>34654</v>
      </c>
      <c r="C10400" t="s">
        <v>34655</v>
      </c>
      <c r="D10400" t="s">
        <v>21</v>
      </c>
      <c r="E10400" t="s">
        <v>16</v>
      </c>
      <c r="F10400">
        <v>28211</v>
      </c>
      <c r="G10400">
        <v>35.156509</v>
      </c>
      <c r="H10400">
        <v>-80.794648100000003</v>
      </c>
      <c r="I10400">
        <v>4</v>
      </c>
      <c r="J10400">
        <v>38</v>
      </c>
      <c r="K10400">
        <v>1</v>
      </c>
      <c r="L10400" t="s">
        <v>34656</v>
      </c>
    </row>
    <row r="10401" spans="1:12" x14ac:dyDescent="0.2">
      <c r="A10401" t="s">
        <v>34657</v>
      </c>
      <c r="B10401" t="s">
        <v>34658</v>
      </c>
      <c r="C10401" t="s">
        <v>30797</v>
      </c>
      <c r="D10401" t="s">
        <v>21</v>
      </c>
      <c r="E10401" t="s">
        <v>16</v>
      </c>
      <c r="F10401">
        <v>28212</v>
      </c>
      <c r="G10401">
        <v>35.203154599999998</v>
      </c>
      <c r="H10401">
        <v>-80.743249800000001</v>
      </c>
      <c r="I10401">
        <v>2.5</v>
      </c>
      <c r="J10401">
        <v>3</v>
      </c>
      <c r="K10401">
        <v>0</v>
      </c>
      <c r="L10401" t="s">
        <v>34659</v>
      </c>
    </row>
    <row r="10402" spans="1:12" x14ac:dyDescent="0.2">
      <c r="A10402" t="s">
        <v>34660</v>
      </c>
      <c r="B10402" t="s">
        <v>18723</v>
      </c>
      <c r="C10402" t="s">
        <v>34661</v>
      </c>
      <c r="D10402" t="s">
        <v>21</v>
      </c>
      <c r="E10402" t="s">
        <v>16</v>
      </c>
      <c r="F10402">
        <v>28211</v>
      </c>
      <c r="G10402">
        <v>35.196410800000002</v>
      </c>
      <c r="H10402">
        <v>-80.811392699999999</v>
      </c>
      <c r="I10402">
        <v>3.5</v>
      </c>
      <c r="J10402">
        <v>3</v>
      </c>
      <c r="K10402">
        <v>1</v>
      </c>
      <c r="L10402" t="s">
        <v>7212</v>
      </c>
    </row>
    <row r="10403" spans="1:12" x14ac:dyDescent="0.2">
      <c r="A10403" t="s">
        <v>34662</v>
      </c>
      <c r="B10403" t="s">
        <v>34663</v>
      </c>
      <c r="C10403" t="s">
        <v>34664</v>
      </c>
      <c r="D10403" t="s">
        <v>21</v>
      </c>
      <c r="E10403" t="s">
        <v>16</v>
      </c>
      <c r="F10403">
        <v>28277</v>
      </c>
      <c r="G10403">
        <v>35.060726500000001</v>
      </c>
      <c r="H10403">
        <v>-80.815156500000001</v>
      </c>
      <c r="I10403">
        <v>2.5</v>
      </c>
      <c r="J10403">
        <v>3</v>
      </c>
      <c r="K10403">
        <v>1</v>
      </c>
      <c r="L10403" t="s">
        <v>34665</v>
      </c>
    </row>
    <row r="10404" spans="1:12" x14ac:dyDescent="0.2">
      <c r="A10404" t="s">
        <v>34666</v>
      </c>
      <c r="B10404" t="s">
        <v>34667</v>
      </c>
      <c r="C10404" t="s">
        <v>3491</v>
      </c>
      <c r="D10404" t="s">
        <v>21</v>
      </c>
      <c r="E10404" t="s">
        <v>16</v>
      </c>
      <c r="F10404">
        <v>28203</v>
      </c>
      <c r="G10404">
        <v>35.199797967400002</v>
      </c>
      <c r="H10404">
        <v>-80.842294692999999</v>
      </c>
      <c r="I10404">
        <v>4</v>
      </c>
      <c r="J10404">
        <v>422</v>
      </c>
      <c r="K10404">
        <v>1</v>
      </c>
      <c r="L10404" t="s">
        <v>34668</v>
      </c>
    </row>
    <row r="10405" spans="1:12" x14ac:dyDescent="0.2">
      <c r="A10405" t="s">
        <v>34669</v>
      </c>
      <c r="B10405" t="s">
        <v>34670</v>
      </c>
      <c r="C10405" t="s">
        <v>34671</v>
      </c>
      <c r="D10405" t="s">
        <v>135</v>
      </c>
      <c r="E10405" t="s">
        <v>16</v>
      </c>
      <c r="F10405">
        <v>28104</v>
      </c>
      <c r="G10405">
        <v>35.134822999999997</v>
      </c>
      <c r="H10405">
        <v>-80.641221999999999</v>
      </c>
      <c r="I10405">
        <v>5</v>
      </c>
      <c r="J10405">
        <v>3</v>
      </c>
      <c r="K10405">
        <v>1</v>
      </c>
      <c r="L10405" t="s">
        <v>13043</v>
      </c>
    </row>
    <row r="10406" spans="1:12" x14ac:dyDescent="0.2">
      <c r="A10406" t="s">
        <v>34672</v>
      </c>
      <c r="B10406" t="s">
        <v>34673</v>
      </c>
      <c r="C10406" t="s">
        <v>34674</v>
      </c>
      <c r="D10406" t="s">
        <v>643</v>
      </c>
      <c r="E10406" t="s">
        <v>16</v>
      </c>
      <c r="F10406">
        <v>28079</v>
      </c>
      <c r="G10406">
        <v>35.0797466</v>
      </c>
      <c r="H10406">
        <v>-80.668280699999997</v>
      </c>
      <c r="I10406">
        <v>3.5</v>
      </c>
      <c r="J10406">
        <v>10</v>
      </c>
      <c r="K10406">
        <v>1</v>
      </c>
      <c r="L10406" t="s">
        <v>34675</v>
      </c>
    </row>
    <row r="10407" spans="1:12" x14ac:dyDescent="0.2">
      <c r="A10407" t="s">
        <v>34676</v>
      </c>
      <c r="B10407" t="s">
        <v>34677</v>
      </c>
      <c r="C10407" t="s">
        <v>34678</v>
      </c>
      <c r="D10407" t="s">
        <v>135</v>
      </c>
      <c r="E10407" t="s">
        <v>16</v>
      </c>
      <c r="F10407">
        <v>28105</v>
      </c>
      <c r="G10407">
        <v>35.134344499999997</v>
      </c>
      <c r="H10407">
        <v>-80.711089599999994</v>
      </c>
      <c r="I10407">
        <v>3</v>
      </c>
      <c r="J10407">
        <v>5</v>
      </c>
      <c r="K10407">
        <v>1</v>
      </c>
      <c r="L10407" t="s">
        <v>15955</v>
      </c>
    </row>
    <row r="10408" spans="1:12" x14ac:dyDescent="0.2">
      <c r="A10408" t="s">
        <v>34679</v>
      </c>
      <c r="B10408" t="s">
        <v>34680</v>
      </c>
      <c r="C10408" t="s">
        <v>34681</v>
      </c>
      <c r="D10408" t="s">
        <v>15</v>
      </c>
      <c r="E10408" t="s">
        <v>16</v>
      </c>
      <c r="F10408">
        <v>28031</v>
      </c>
      <c r="G10408">
        <v>35.456279899999998</v>
      </c>
      <c r="H10408">
        <v>-80.856641999999994</v>
      </c>
      <c r="I10408">
        <v>3.5</v>
      </c>
      <c r="J10408">
        <v>12</v>
      </c>
      <c r="K10408">
        <v>1</v>
      </c>
      <c r="L10408" t="s">
        <v>34682</v>
      </c>
    </row>
    <row r="10409" spans="1:12" x14ac:dyDescent="0.2">
      <c r="A10409" t="s">
        <v>34683</v>
      </c>
      <c r="B10409" t="s">
        <v>16162</v>
      </c>
      <c r="C10409" t="s">
        <v>34684</v>
      </c>
      <c r="D10409" t="s">
        <v>359</v>
      </c>
      <c r="E10409" t="s">
        <v>16</v>
      </c>
      <c r="F10409">
        <v>28036</v>
      </c>
      <c r="G10409">
        <v>35.501721199999999</v>
      </c>
      <c r="H10409">
        <v>-80.861000200000007</v>
      </c>
      <c r="I10409">
        <v>2.5</v>
      </c>
      <c r="J10409">
        <v>6</v>
      </c>
      <c r="K10409">
        <v>1</v>
      </c>
      <c r="L10409" t="s">
        <v>16075</v>
      </c>
    </row>
    <row r="10410" spans="1:12" x14ac:dyDescent="0.2">
      <c r="A10410" t="s">
        <v>34685</v>
      </c>
      <c r="B10410" t="s">
        <v>34686</v>
      </c>
      <c r="C10410" t="s">
        <v>34687</v>
      </c>
      <c r="D10410" t="s">
        <v>21</v>
      </c>
      <c r="E10410" t="s">
        <v>16</v>
      </c>
      <c r="F10410">
        <v>28227</v>
      </c>
      <c r="G10410">
        <v>35.199215299999999</v>
      </c>
      <c r="H10410">
        <v>-80.681611200000006</v>
      </c>
      <c r="I10410">
        <v>1</v>
      </c>
      <c r="J10410">
        <v>3</v>
      </c>
      <c r="K10410">
        <v>1</v>
      </c>
      <c r="L10410" t="s">
        <v>34688</v>
      </c>
    </row>
    <row r="10411" spans="1:12" x14ac:dyDescent="0.2">
      <c r="A10411" t="s">
        <v>34689</v>
      </c>
      <c r="B10411" t="s">
        <v>34690</v>
      </c>
      <c r="C10411" t="s">
        <v>34691</v>
      </c>
      <c r="D10411" t="s">
        <v>21</v>
      </c>
      <c r="E10411" t="s">
        <v>16</v>
      </c>
      <c r="F10411">
        <v>28269</v>
      </c>
      <c r="G10411">
        <v>35.343944999999998</v>
      </c>
      <c r="H10411">
        <v>-80.770784000000006</v>
      </c>
      <c r="I10411">
        <v>4</v>
      </c>
      <c r="J10411">
        <v>5</v>
      </c>
      <c r="K10411">
        <v>1</v>
      </c>
      <c r="L10411" t="s">
        <v>34692</v>
      </c>
    </row>
    <row r="10412" spans="1:12" x14ac:dyDescent="0.2">
      <c r="A10412" t="s">
        <v>34693</v>
      </c>
      <c r="B10412" t="s">
        <v>34694</v>
      </c>
      <c r="C10412" t="s">
        <v>34695</v>
      </c>
      <c r="D10412" t="s">
        <v>21</v>
      </c>
      <c r="E10412" t="s">
        <v>16</v>
      </c>
      <c r="F10412">
        <v>28277</v>
      </c>
      <c r="G10412">
        <v>35.022686700000001</v>
      </c>
      <c r="H10412">
        <v>-80.847385700000004</v>
      </c>
      <c r="I10412">
        <v>5</v>
      </c>
      <c r="J10412">
        <v>36</v>
      </c>
      <c r="K10412">
        <v>1</v>
      </c>
      <c r="L10412" t="s">
        <v>34696</v>
      </c>
    </row>
    <row r="10413" spans="1:12" x14ac:dyDescent="0.2">
      <c r="A10413" t="s">
        <v>34697</v>
      </c>
      <c r="B10413" t="s">
        <v>34698</v>
      </c>
      <c r="C10413" t="s">
        <v>34699</v>
      </c>
      <c r="D10413" t="s">
        <v>39</v>
      </c>
      <c r="E10413" t="s">
        <v>16</v>
      </c>
      <c r="F10413">
        <v>28025</v>
      </c>
      <c r="G10413">
        <v>35.410058380599999</v>
      </c>
      <c r="H10413">
        <v>-80.580816194400001</v>
      </c>
      <c r="I10413">
        <v>3.5</v>
      </c>
      <c r="J10413">
        <v>3</v>
      </c>
      <c r="K10413">
        <v>1</v>
      </c>
      <c r="L10413" t="s">
        <v>34700</v>
      </c>
    </row>
    <row r="10414" spans="1:12" x14ac:dyDescent="0.2">
      <c r="A10414" t="s">
        <v>34701</v>
      </c>
      <c r="B10414" t="s">
        <v>2780</v>
      </c>
      <c r="C10414" t="s">
        <v>34702</v>
      </c>
      <c r="D10414" t="s">
        <v>21</v>
      </c>
      <c r="E10414" t="s">
        <v>16</v>
      </c>
      <c r="F10414">
        <v>28208</v>
      </c>
      <c r="G10414">
        <v>35.223831799999999</v>
      </c>
      <c r="H10414">
        <v>-80.889444699999999</v>
      </c>
      <c r="I10414">
        <v>2.5</v>
      </c>
      <c r="J10414">
        <v>5</v>
      </c>
      <c r="K10414">
        <v>1</v>
      </c>
      <c r="L10414" t="s">
        <v>4197</v>
      </c>
    </row>
    <row r="10415" spans="1:12" x14ac:dyDescent="0.2">
      <c r="A10415" t="s">
        <v>34703</v>
      </c>
      <c r="B10415" t="s">
        <v>10652</v>
      </c>
      <c r="C10415" t="s">
        <v>34704</v>
      </c>
      <c r="D10415" t="s">
        <v>21</v>
      </c>
      <c r="E10415" t="s">
        <v>16</v>
      </c>
      <c r="F10415">
        <v>28273</v>
      </c>
      <c r="G10415">
        <v>35.108230097099998</v>
      </c>
      <c r="H10415">
        <v>-80.877667457699999</v>
      </c>
      <c r="I10415">
        <v>2.5</v>
      </c>
      <c r="J10415">
        <v>3</v>
      </c>
      <c r="K10415">
        <v>1</v>
      </c>
      <c r="L10415" t="s">
        <v>34705</v>
      </c>
    </row>
    <row r="10416" spans="1:12" x14ac:dyDescent="0.2">
      <c r="A10416" t="s">
        <v>34706</v>
      </c>
      <c r="B10416" t="s">
        <v>34707</v>
      </c>
      <c r="C10416" t="s">
        <v>34708</v>
      </c>
      <c r="D10416" t="s">
        <v>21</v>
      </c>
      <c r="E10416" t="s">
        <v>16</v>
      </c>
      <c r="F10416">
        <v>28277</v>
      </c>
      <c r="G10416">
        <v>35.0987145</v>
      </c>
      <c r="H10416">
        <v>-80.778306700000002</v>
      </c>
      <c r="I10416">
        <v>2</v>
      </c>
      <c r="J10416">
        <v>16</v>
      </c>
      <c r="K10416">
        <v>0</v>
      </c>
      <c r="L10416" t="s">
        <v>34709</v>
      </c>
    </row>
    <row r="10417" spans="1:12" x14ac:dyDescent="0.2">
      <c r="A10417" t="s">
        <v>34710</v>
      </c>
      <c r="B10417" t="s">
        <v>34711</v>
      </c>
      <c r="C10417" t="s">
        <v>34712</v>
      </c>
      <c r="D10417" t="s">
        <v>39</v>
      </c>
      <c r="E10417" t="s">
        <v>16</v>
      </c>
      <c r="F10417">
        <v>28027</v>
      </c>
      <c r="G10417">
        <v>35.367132599999998</v>
      </c>
      <c r="H10417">
        <v>-80.718946599999995</v>
      </c>
      <c r="I10417">
        <v>4.5</v>
      </c>
      <c r="J10417">
        <v>6</v>
      </c>
      <c r="K10417">
        <v>1</v>
      </c>
      <c r="L10417" t="s">
        <v>34713</v>
      </c>
    </row>
    <row r="10418" spans="1:12" x14ac:dyDescent="0.2">
      <c r="A10418" t="s">
        <v>34714</v>
      </c>
      <c r="B10418" t="s">
        <v>13097</v>
      </c>
      <c r="C10418" t="s">
        <v>34715</v>
      </c>
      <c r="D10418" t="s">
        <v>39</v>
      </c>
      <c r="E10418" t="s">
        <v>16</v>
      </c>
      <c r="F10418">
        <v>28027</v>
      </c>
      <c r="G10418">
        <v>35.3700689</v>
      </c>
      <c r="H10418">
        <v>-80.725461341300004</v>
      </c>
      <c r="I10418">
        <v>3</v>
      </c>
      <c r="J10418">
        <v>7</v>
      </c>
      <c r="K10418">
        <v>1</v>
      </c>
      <c r="L10418" t="s">
        <v>34716</v>
      </c>
    </row>
    <row r="10419" spans="1:12" x14ac:dyDescent="0.2">
      <c r="A10419" t="s">
        <v>34717</v>
      </c>
      <c r="B10419" t="s">
        <v>34718</v>
      </c>
      <c r="C10419" t="s">
        <v>34719</v>
      </c>
      <c r="D10419" t="s">
        <v>39</v>
      </c>
      <c r="E10419" t="s">
        <v>16</v>
      </c>
      <c r="F10419">
        <v>28027</v>
      </c>
      <c r="G10419">
        <v>35.358023699999997</v>
      </c>
      <c r="H10419">
        <v>-80.685138699999996</v>
      </c>
      <c r="I10419">
        <v>4.5</v>
      </c>
      <c r="J10419">
        <v>3</v>
      </c>
      <c r="K10419">
        <v>1</v>
      </c>
      <c r="L10419" t="s">
        <v>34720</v>
      </c>
    </row>
    <row r="10420" spans="1:12" x14ac:dyDescent="0.2">
      <c r="A10420" t="s">
        <v>34721</v>
      </c>
      <c r="B10420" t="s">
        <v>8587</v>
      </c>
      <c r="C10420" t="s">
        <v>34722</v>
      </c>
      <c r="D10420" t="s">
        <v>15</v>
      </c>
      <c r="E10420" t="s">
        <v>16</v>
      </c>
      <c r="F10420">
        <v>28031</v>
      </c>
      <c r="G10420">
        <v>35.462893999999999</v>
      </c>
      <c r="H10420">
        <v>-80.851649800000004</v>
      </c>
      <c r="I10420">
        <v>2</v>
      </c>
      <c r="J10420">
        <v>4</v>
      </c>
      <c r="K10420">
        <v>1</v>
      </c>
      <c r="L10420" t="s">
        <v>3108</v>
      </c>
    </row>
    <row r="10421" spans="1:12" x14ac:dyDescent="0.2">
      <c r="A10421" t="s">
        <v>34723</v>
      </c>
      <c r="B10421" t="s">
        <v>34724</v>
      </c>
      <c r="C10421" t="s">
        <v>34725</v>
      </c>
      <c r="D10421" t="s">
        <v>21</v>
      </c>
      <c r="E10421" t="s">
        <v>16</v>
      </c>
      <c r="F10421">
        <v>28204</v>
      </c>
      <c r="G10421">
        <v>35.2164614</v>
      </c>
      <c r="H10421">
        <v>-80.833242999999996</v>
      </c>
      <c r="I10421">
        <v>5</v>
      </c>
      <c r="J10421">
        <v>4</v>
      </c>
      <c r="K10421">
        <v>1</v>
      </c>
      <c r="L10421" t="s">
        <v>21726</v>
      </c>
    </row>
    <row r="10422" spans="1:12" x14ac:dyDescent="0.2">
      <c r="A10422" t="s">
        <v>34726</v>
      </c>
      <c r="B10422" t="s">
        <v>34727</v>
      </c>
      <c r="C10422" t="s">
        <v>34728</v>
      </c>
      <c r="D10422" t="s">
        <v>21</v>
      </c>
      <c r="E10422" t="s">
        <v>16</v>
      </c>
      <c r="F10422">
        <v>28202</v>
      </c>
      <c r="G10422">
        <v>35.2228785</v>
      </c>
      <c r="H10422">
        <v>-80.848381000000003</v>
      </c>
      <c r="I10422">
        <v>1.5</v>
      </c>
      <c r="J10422">
        <v>10</v>
      </c>
      <c r="K10422">
        <v>0</v>
      </c>
      <c r="L10422" t="s">
        <v>4734</v>
      </c>
    </row>
    <row r="10423" spans="1:12" x14ac:dyDescent="0.2">
      <c r="A10423" t="s">
        <v>34729</v>
      </c>
      <c r="B10423" t="s">
        <v>34730</v>
      </c>
      <c r="D10423" t="s">
        <v>21</v>
      </c>
      <c r="E10423" t="s">
        <v>16</v>
      </c>
      <c r="F10423">
        <v>28247</v>
      </c>
      <c r="G10423">
        <v>35.1347138</v>
      </c>
      <c r="H10423">
        <v>-80.882601699999995</v>
      </c>
      <c r="I10423">
        <v>3.5</v>
      </c>
      <c r="J10423">
        <v>5</v>
      </c>
      <c r="K10423">
        <v>1</v>
      </c>
      <c r="L10423" t="s">
        <v>34731</v>
      </c>
    </row>
    <row r="10424" spans="1:12" x14ac:dyDescent="0.2">
      <c r="A10424" t="s">
        <v>34732</v>
      </c>
      <c r="B10424" t="s">
        <v>34733</v>
      </c>
      <c r="C10424" t="s">
        <v>34734</v>
      </c>
      <c r="D10424" t="s">
        <v>21</v>
      </c>
      <c r="E10424" t="s">
        <v>16</v>
      </c>
      <c r="F10424">
        <v>28217</v>
      </c>
      <c r="G10424">
        <v>35.164712999999999</v>
      </c>
      <c r="H10424">
        <v>-80.885424999999998</v>
      </c>
      <c r="I10424">
        <v>5</v>
      </c>
      <c r="J10424">
        <v>3</v>
      </c>
      <c r="K10424">
        <v>1</v>
      </c>
      <c r="L10424" t="s">
        <v>34735</v>
      </c>
    </row>
    <row r="10425" spans="1:12" x14ac:dyDescent="0.2">
      <c r="A10425" t="s">
        <v>34736</v>
      </c>
      <c r="B10425" t="s">
        <v>34737</v>
      </c>
      <c r="C10425" t="s">
        <v>34738</v>
      </c>
      <c r="D10425" t="s">
        <v>34739</v>
      </c>
      <c r="E10425" t="s">
        <v>16</v>
      </c>
      <c r="F10425">
        <v>28033</v>
      </c>
      <c r="G10425">
        <v>35.022370799999997</v>
      </c>
      <c r="H10425">
        <v>-80.760903499999998</v>
      </c>
      <c r="I10425">
        <v>5</v>
      </c>
      <c r="J10425">
        <v>4</v>
      </c>
      <c r="K10425">
        <v>1</v>
      </c>
      <c r="L10425" t="s">
        <v>34740</v>
      </c>
    </row>
    <row r="10426" spans="1:12" x14ac:dyDescent="0.2">
      <c r="A10426" t="s">
        <v>34741</v>
      </c>
      <c r="B10426" t="s">
        <v>15182</v>
      </c>
      <c r="C10426" t="s">
        <v>10686</v>
      </c>
      <c r="D10426" t="s">
        <v>697</v>
      </c>
      <c r="E10426" t="s">
        <v>16</v>
      </c>
      <c r="F10426">
        <v>28037</v>
      </c>
      <c r="G10426">
        <v>35.447465700000002</v>
      </c>
      <c r="H10426">
        <v>-81.002042700000004</v>
      </c>
      <c r="I10426">
        <v>3</v>
      </c>
      <c r="J10426">
        <v>4</v>
      </c>
      <c r="K10426">
        <v>0</v>
      </c>
      <c r="L10426" t="s">
        <v>30790</v>
      </c>
    </row>
    <row r="10427" spans="1:12" x14ac:dyDescent="0.2">
      <c r="A10427" t="s">
        <v>34742</v>
      </c>
      <c r="B10427" t="s">
        <v>1093</v>
      </c>
      <c r="C10427" t="s">
        <v>34743</v>
      </c>
      <c r="D10427" t="s">
        <v>21</v>
      </c>
      <c r="E10427" t="s">
        <v>16</v>
      </c>
      <c r="F10427">
        <v>28273</v>
      </c>
      <c r="G10427">
        <v>35.137017899999996</v>
      </c>
      <c r="H10427">
        <v>-80.9368008</v>
      </c>
      <c r="I10427">
        <v>2</v>
      </c>
      <c r="J10427">
        <v>13</v>
      </c>
      <c r="K10427">
        <v>1</v>
      </c>
      <c r="L10427" t="s">
        <v>8703</v>
      </c>
    </row>
    <row r="10428" spans="1:12" x14ac:dyDescent="0.2">
      <c r="A10428" t="s">
        <v>34744</v>
      </c>
      <c r="B10428" t="s">
        <v>34745</v>
      </c>
      <c r="C10428" t="s">
        <v>34746</v>
      </c>
      <c r="D10428" t="s">
        <v>21</v>
      </c>
      <c r="E10428" t="s">
        <v>16</v>
      </c>
      <c r="F10428">
        <v>28278</v>
      </c>
      <c r="G10428">
        <v>35.088024900000001</v>
      </c>
      <c r="H10428">
        <v>-80.845606500000002</v>
      </c>
      <c r="I10428">
        <v>5</v>
      </c>
      <c r="J10428">
        <v>15</v>
      </c>
      <c r="K10428">
        <v>1</v>
      </c>
      <c r="L10428" t="s">
        <v>34747</v>
      </c>
    </row>
    <row r="10429" spans="1:12" x14ac:dyDescent="0.2">
      <c r="A10429" t="s">
        <v>34748</v>
      </c>
      <c r="B10429" t="s">
        <v>34749</v>
      </c>
      <c r="C10429" t="s">
        <v>34750</v>
      </c>
      <c r="D10429" t="s">
        <v>62</v>
      </c>
      <c r="E10429" t="s">
        <v>16</v>
      </c>
      <c r="F10429">
        <v>28227</v>
      </c>
      <c r="G10429">
        <v>35.177480000000003</v>
      </c>
      <c r="H10429">
        <v>-80.650732000000005</v>
      </c>
      <c r="I10429">
        <v>5</v>
      </c>
      <c r="J10429">
        <v>6</v>
      </c>
      <c r="K10429">
        <v>1</v>
      </c>
      <c r="L10429" t="s">
        <v>34751</v>
      </c>
    </row>
    <row r="10430" spans="1:12" x14ac:dyDescent="0.2">
      <c r="A10430" t="s">
        <v>34752</v>
      </c>
      <c r="B10430" t="s">
        <v>1012</v>
      </c>
      <c r="C10430" t="s">
        <v>34753</v>
      </c>
      <c r="D10430" t="s">
        <v>643</v>
      </c>
      <c r="E10430" t="s">
        <v>16</v>
      </c>
      <c r="F10430">
        <v>28079</v>
      </c>
      <c r="G10430">
        <v>35.048540699999997</v>
      </c>
      <c r="H10430">
        <v>-80.646348399999994</v>
      </c>
      <c r="I10430">
        <v>2</v>
      </c>
      <c r="J10430">
        <v>11</v>
      </c>
      <c r="K10430">
        <v>1</v>
      </c>
      <c r="L10430" t="s">
        <v>1323</v>
      </c>
    </row>
    <row r="10431" spans="1:12" x14ac:dyDescent="0.2">
      <c r="A10431" t="e">
        <f>-UOQApkujaofcnGGoZnMXw</f>
        <v>#NAME?</v>
      </c>
      <c r="B10431" t="s">
        <v>34754</v>
      </c>
      <c r="C10431" t="s">
        <v>34755</v>
      </c>
      <c r="D10431" t="s">
        <v>15</v>
      </c>
      <c r="E10431" t="s">
        <v>16</v>
      </c>
      <c r="F10431">
        <v>28031</v>
      </c>
      <c r="G10431">
        <v>35.475073000000002</v>
      </c>
      <c r="H10431">
        <v>-80.853205000000003</v>
      </c>
      <c r="I10431">
        <v>4</v>
      </c>
      <c r="J10431">
        <v>4</v>
      </c>
      <c r="K10431">
        <v>0</v>
      </c>
      <c r="L10431" t="s">
        <v>34756</v>
      </c>
    </row>
    <row r="10432" spans="1:12" x14ac:dyDescent="0.2">
      <c r="A10432" t="s">
        <v>34757</v>
      </c>
      <c r="B10432" t="s">
        <v>34758</v>
      </c>
      <c r="C10432" t="s">
        <v>34759</v>
      </c>
      <c r="D10432" t="s">
        <v>21</v>
      </c>
      <c r="E10432" t="s">
        <v>16</v>
      </c>
      <c r="F10432">
        <v>28206</v>
      </c>
      <c r="G10432">
        <v>35.253596000000002</v>
      </c>
      <c r="H10432">
        <v>-80.804751499999995</v>
      </c>
      <c r="I10432">
        <v>2.5</v>
      </c>
      <c r="J10432">
        <v>5</v>
      </c>
      <c r="K10432">
        <v>1</v>
      </c>
      <c r="L10432" t="s">
        <v>34760</v>
      </c>
    </row>
    <row r="10433" spans="1:12" x14ac:dyDescent="0.2">
      <c r="A10433" t="s">
        <v>34761</v>
      </c>
      <c r="B10433" t="s">
        <v>34762</v>
      </c>
      <c r="C10433" t="s">
        <v>34763</v>
      </c>
      <c r="D10433" t="s">
        <v>21</v>
      </c>
      <c r="E10433" t="s">
        <v>16</v>
      </c>
      <c r="F10433">
        <v>28211</v>
      </c>
      <c r="G10433">
        <v>35.153065099999999</v>
      </c>
      <c r="H10433">
        <v>-80.828047499999997</v>
      </c>
      <c r="I10433">
        <v>4.5</v>
      </c>
      <c r="J10433">
        <v>14</v>
      </c>
      <c r="K10433">
        <v>1</v>
      </c>
      <c r="L10433" t="s">
        <v>34764</v>
      </c>
    </row>
    <row r="10434" spans="1:12" x14ac:dyDescent="0.2">
      <c r="A10434" t="s">
        <v>34765</v>
      </c>
      <c r="B10434" t="s">
        <v>34766</v>
      </c>
      <c r="C10434" t="s">
        <v>34767</v>
      </c>
      <c r="D10434" t="s">
        <v>21</v>
      </c>
      <c r="E10434" t="s">
        <v>16</v>
      </c>
      <c r="F10434">
        <v>28270</v>
      </c>
      <c r="G10434">
        <v>35.146470700000002</v>
      </c>
      <c r="H10434">
        <v>-80.740279999999998</v>
      </c>
      <c r="I10434">
        <v>4.5</v>
      </c>
      <c r="J10434">
        <v>3</v>
      </c>
      <c r="K10434">
        <v>1</v>
      </c>
      <c r="L10434" t="s">
        <v>34768</v>
      </c>
    </row>
    <row r="10435" spans="1:12" x14ac:dyDescent="0.2">
      <c r="A10435" t="s">
        <v>34769</v>
      </c>
      <c r="B10435" t="s">
        <v>34770</v>
      </c>
      <c r="C10435" t="s">
        <v>10647</v>
      </c>
      <c r="D10435" t="s">
        <v>21</v>
      </c>
      <c r="E10435" t="s">
        <v>16</v>
      </c>
      <c r="F10435">
        <v>28202</v>
      </c>
      <c r="G10435">
        <v>35.225232499999997</v>
      </c>
      <c r="H10435">
        <v>-80.843876699999996</v>
      </c>
      <c r="I10435">
        <v>3.5</v>
      </c>
      <c r="J10435">
        <v>32</v>
      </c>
      <c r="K10435">
        <v>0</v>
      </c>
      <c r="L10435" t="s">
        <v>2905</v>
      </c>
    </row>
    <row r="10436" spans="1:12" x14ac:dyDescent="0.2">
      <c r="A10436" t="s">
        <v>34771</v>
      </c>
      <c r="B10436" t="s">
        <v>34772</v>
      </c>
      <c r="C10436" t="s">
        <v>34773</v>
      </c>
      <c r="D10436" t="s">
        <v>21</v>
      </c>
      <c r="E10436" t="s">
        <v>16</v>
      </c>
      <c r="F10436">
        <v>28277</v>
      </c>
      <c r="G10436">
        <v>35.051076999999999</v>
      </c>
      <c r="H10436">
        <v>-80.848265999999995</v>
      </c>
      <c r="I10436">
        <v>3</v>
      </c>
      <c r="J10436">
        <v>10</v>
      </c>
      <c r="K10436">
        <v>1</v>
      </c>
      <c r="L10436" t="s">
        <v>2315</v>
      </c>
    </row>
    <row r="10437" spans="1:12" x14ac:dyDescent="0.2">
      <c r="A10437" t="s">
        <v>34774</v>
      </c>
      <c r="B10437" t="s">
        <v>34775</v>
      </c>
      <c r="C10437" t="s">
        <v>34776</v>
      </c>
      <c r="D10437" t="s">
        <v>26</v>
      </c>
      <c r="E10437" t="s">
        <v>16</v>
      </c>
      <c r="F10437">
        <v>28078</v>
      </c>
      <c r="G10437">
        <v>35.443722899999997</v>
      </c>
      <c r="H10437">
        <v>-80.864550199999996</v>
      </c>
      <c r="I10437">
        <v>4.5</v>
      </c>
      <c r="J10437">
        <v>183</v>
      </c>
      <c r="K10437">
        <v>1</v>
      </c>
      <c r="L10437" t="s">
        <v>34777</v>
      </c>
    </row>
    <row r="10438" spans="1:12" x14ac:dyDescent="0.2">
      <c r="A10438" t="s">
        <v>34778</v>
      </c>
      <c r="B10438" t="s">
        <v>34779</v>
      </c>
      <c r="D10438" t="s">
        <v>21</v>
      </c>
      <c r="E10438" t="s">
        <v>16</v>
      </c>
      <c r="F10438">
        <v>28229</v>
      </c>
      <c r="G10438">
        <v>35.202852999999998</v>
      </c>
      <c r="H10438">
        <v>-80.734589</v>
      </c>
      <c r="I10438">
        <v>5</v>
      </c>
      <c r="J10438">
        <v>3</v>
      </c>
      <c r="K10438">
        <v>1</v>
      </c>
      <c r="L10438" t="s">
        <v>34780</v>
      </c>
    </row>
    <row r="10439" spans="1:12" x14ac:dyDescent="0.2">
      <c r="A10439" t="s">
        <v>34781</v>
      </c>
      <c r="B10439" t="s">
        <v>34782</v>
      </c>
      <c r="C10439" t="s">
        <v>34783</v>
      </c>
      <c r="D10439" t="s">
        <v>643</v>
      </c>
      <c r="E10439" t="s">
        <v>16</v>
      </c>
      <c r="F10439">
        <v>28079</v>
      </c>
      <c r="G10439">
        <v>35.0486079</v>
      </c>
      <c r="H10439">
        <v>-80.647501300000002</v>
      </c>
      <c r="I10439">
        <v>3.5</v>
      </c>
      <c r="J10439">
        <v>31</v>
      </c>
      <c r="K10439">
        <v>0</v>
      </c>
      <c r="L10439" t="s">
        <v>34784</v>
      </c>
    </row>
    <row r="10440" spans="1:12" x14ac:dyDescent="0.2">
      <c r="A10440" t="s">
        <v>34785</v>
      </c>
      <c r="B10440" t="s">
        <v>34786</v>
      </c>
      <c r="C10440" t="s">
        <v>9162</v>
      </c>
      <c r="D10440" t="s">
        <v>21</v>
      </c>
      <c r="E10440" t="s">
        <v>16</v>
      </c>
      <c r="F10440">
        <v>28206</v>
      </c>
      <c r="G10440">
        <v>35.239955140200003</v>
      </c>
      <c r="H10440">
        <v>-80.844494985699995</v>
      </c>
      <c r="I10440">
        <v>4</v>
      </c>
      <c r="J10440">
        <v>47</v>
      </c>
      <c r="K10440">
        <v>1</v>
      </c>
      <c r="L10440" t="s">
        <v>3035</v>
      </c>
    </row>
    <row r="10441" spans="1:12" x14ac:dyDescent="0.2">
      <c r="A10441" t="s">
        <v>34787</v>
      </c>
      <c r="B10441" t="s">
        <v>34788</v>
      </c>
      <c r="C10441" t="s">
        <v>34789</v>
      </c>
      <c r="D10441" t="s">
        <v>135</v>
      </c>
      <c r="E10441" t="s">
        <v>16</v>
      </c>
      <c r="F10441">
        <v>28106</v>
      </c>
      <c r="G10441">
        <v>35.122467999999998</v>
      </c>
      <c r="H10441">
        <v>-80.710809999999995</v>
      </c>
      <c r="I10441">
        <v>4</v>
      </c>
      <c r="J10441">
        <v>4</v>
      </c>
      <c r="K10441">
        <v>0</v>
      </c>
      <c r="L10441" t="s">
        <v>3456</v>
      </c>
    </row>
    <row r="10442" spans="1:12" x14ac:dyDescent="0.2">
      <c r="A10442" t="s">
        <v>34790</v>
      </c>
      <c r="B10442" t="s">
        <v>34791</v>
      </c>
      <c r="C10442" t="s">
        <v>34792</v>
      </c>
      <c r="D10442" t="s">
        <v>21</v>
      </c>
      <c r="E10442" t="s">
        <v>16</v>
      </c>
      <c r="F10442">
        <v>28203</v>
      </c>
      <c r="G10442">
        <v>35.239117999999998</v>
      </c>
      <c r="H10442">
        <v>-80.8460599</v>
      </c>
      <c r="I10442">
        <v>4</v>
      </c>
      <c r="J10442">
        <v>5</v>
      </c>
      <c r="K10442">
        <v>1</v>
      </c>
      <c r="L10442" t="s">
        <v>9608</v>
      </c>
    </row>
    <row r="10443" spans="1:12" x14ac:dyDescent="0.2">
      <c r="A10443" t="s">
        <v>34793</v>
      </c>
      <c r="B10443" t="s">
        <v>8332</v>
      </c>
      <c r="C10443" t="s">
        <v>34794</v>
      </c>
      <c r="D10443" t="s">
        <v>21</v>
      </c>
      <c r="E10443" t="s">
        <v>16</v>
      </c>
      <c r="F10443">
        <v>28202</v>
      </c>
      <c r="G10443">
        <v>35.227777000000003</v>
      </c>
      <c r="H10443">
        <v>-80.842882099999997</v>
      </c>
      <c r="I10443">
        <v>4.5</v>
      </c>
      <c r="J10443">
        <v>29</v>
      </c>
      <c r="K10443">
        <v>1</v>
      </c>
      <c r="L10443" t="s">
        <v>28407</v>
      </c>
    </row>
    <row r="10444" spans="1:12" x14ac:dyDescent="0.2">
      <c r="A10444" t="s">
        <v>34795</v>
      </c>
      <c r="B10444" t="s">
        <v>34796</v>
      </c>
      <c r="C10444" t="s">
        <v>34797</v>
      </c>
      <c r="D10444" t="s">
        <v>21</v>
      </c>
      <c r="E10444" t="s">
        <v>16</v>
      </c>
      <c r="F10444">
        <v>28205</v>
      </c>
      <c r="G10444">
        <v>35.203902599999999</v>
      </c>
      <c r="H10444">
        <v>-80.805292399999999</v>
      </c>
      <c r="I10444">
        <v>4.5</v>
      </c>
      <c r="J10444">
        <v>24</v>
      </c>
      <c r="K10444">
        <v>1</v>
      </c>
      <c r="L10444" t="s">
        <v>34798</v>
      </c>
    </row>
    <row r="10445" spans="1:12" x14ac:dyDescent="0.2">
      <c r="A10445" t="s">
        <v>34799</v>
      </c>
      <c r="B10445" t="s">
        <v>34800</v>
      </c>
      <c r="C10445" t="s">
        <v>21570</v>
      </c>
      <c r="D10445" t="s">
        <v>21</v>
      </c>
      <c r="E10445" t="s">
        <v>16</v>
      </c>
      <c r="F10445">
        <v>28202</v>
      </c>
      <c r="G10445">
        <v>35.2286012</v>
      </c>
      <c r="H10445">
        <v>-80.841644900000006</v>
      </c>
      <c r="I10445">
        <v>5</v>
      </c>
      <c r="J10445">
        <v>5</v>
      </c>
      <c r="K10445">
        <v>0</v>
      </c>
      <c r="L10445" t="s">
        <v>28407</v>
      </c>
    </row>
    <row r="10446" spans="1:12" x14ac:dyDescent="0.2">
      <c r="A10446" t="s">
        <v>34801</v>
      </c>
      <c r="B10446" t="s">
        <v>34802</v>
      </c>
      <c r="C10446" t="s">
        <v>34124</v>
      </c>
      <c r="D10446" t="s">
        <v>239</v>
      </c>
      <c r="E10446" t="s">
        <v>16</v>
      </c>
      <c r="F10446">
        <v>28173</v>
      </c>
      <c r="G10446">
        <v>34.926361800000002</v>
      </c>
      <c r="H10446">
        <v>-80.744182600000002</v>
      </c>
      <c r="I10446">
        <v>4.5</v>
      </c>
      <c r="J10446">
        <v>11</v>
      </c>
      <c r="K10446">
        <v>0</v>
      </c>
      <c r="L10446" t="s">
        <v>34803</v>
      </c>
    </row>
    <row r="10447" spans="1:12" x14ac:dyDescent="0.2">
      <c r="A10447" t="s">
        <v>34804</v>
      </c>
      <c r="B10447" t="s">
        <v>34805</v>
      </c>
      <c r="C10447" t="s">
        <v>34806</v>
      </c>
      <c r="D10447" t="s">
        <v>21</v>
      </c>
      <c r="E10447" t="s">
        <v>16</v>
      </c>
      <c r="F10447">
        <v>28214</v>
      </c>
      <c r="G10447">
        <v>35.282656274300003</v>
      </c>
      <c r="H10447">
        <v>-80.908860699399995</v>
      </c>
      <c r="I10447">
        <v>4.5</v>
      </c>
      <c r="J10447">
        <v>18</v>
      </c>
      <c r="K10447">
        <v>1</v>
      </c>
      <c r="L10447" t="s">
        <v>34807</v>
      </c>
    </row>
    <row r="10448" spans="1:12" x14ac:dyDescent="0.2">
      <c r="A10448" t="s">
        <v>34808</v>
      </c>
      <c r="B10448" t="s">
        <v>34809</v>
      </c>
      <c r="C10448" t="s">
        <v>34810</v>
      </c>
      <c r="D10448" t="s">
        <v>21</v>
      </c>
      <c r="E10448" t="s">
        <v>16</v>
      </c>
      <c r="F10448">
        <v>28205</v>
      </c>
      <c r="G10448">
        <v>35.236377699999998</v>
      </c>
      <c r="H10448">
        <v>-80.802155499999998</v>
      </c>
      <c r="I10448">
        <v>4.5</v>
      </c>
      <c r="J10448">
        <v>6</v>
      </c>
      <c r="K10448">
        <v>1</v>
      </c>
      <c r="L10448" t="s">
        <v>4965</v>
      </c>
    </row>
    <row r="10449" spans="1:12" x14ac:dyDescent="0.2">
      <c r="A10449" t="s">
        <v>34811</v>
      </c>
      <c r="B10449" t="s">
        <v>34812</v>
      </c>
      <c r="C10449" t="s">
        <v>34813</v>
      </c>
      <c r="D10449" t="s">
        <v>21</v>
      </c>
      <c r="E10449" t="s">
        <v>16</v>
      </c>
      <c r="F10449">
        <v>28262</v>
      </c>
      <c r="G10449">
        <v>35.3073652</v>
      </c>
      <c r="H10449">
        <v>-80.749754300000006</v>
      </c>
      <c r="I10449">
        <v>2.5</v>
      </c>
      <c r="J10449">
        <v>27</v>
      </c>
      <c r="K10449">
        <v>0</v>
      </c>
      <c r="L10449" t="s">
        <v>34814</v>
      </c>
    </row>
    <row r="10450" spans="1:12" x14ac:dyDescent="0.2">
      <c r="A10450" t="s">
        <v>34815</v>
      </c>
      <c r="B10450" t="s">
        <v>34816</v>
      </c>
      <c r="D10450" t="s">
        <v>21</v>
      </c>
      <c r="E10450" t="s">
        <v>16</v>
      </c>
      <c r="F10450">
        <v>28227</v>
      </c>
      <c r="G10450">
        <v>35.182876804099998</v>
      </c>
      <c r="H10450">
        <v>-80.6548023693</v>
      </c>
      <c r="I10450">
        <v>2</v>
      </c>
      <c r="J10450">
        <v>4</v>
      </c>
      <c r="K10450">
        <v>1</v>
      </c>
      <c r="L10450" t="s">
        <v>34817</v>
      </c>
    </row>
    <row r="10451" spans="1:12" x14ac:dyDescent="0.2">
      <c r="A10451" t="s">
        <v>34818</v>
      </c>
      <c r="B10451" t="s">
        <v>34819</v>
      </c>
      <c r="C10451" t="s">
        <v>34820</v>
      </c>
      <c r="D10451" t="s">
        <v>135</v>
      </c>
      <c r="E10451" t="s">
        <v>16</v>
      </c>
      <c r="F10451">
        <v>28105</v>
      </c>
      <c r="G10451">
        <v>35.119633999999998</v>
      </c>
      <c r="H10451">
        <v>-80.714251700000005</v>
      </c>
      <c r="I10451">
        <v>2.5</v>
      </c>
      <c r="J10451">
        <v>6</v>
      </c>
      <c r="K10451">
        <v>1</v>
      </c>
      <c r="L10451" t="s">
        <v>18445</v>
      </c>
    </row>
    <row r="10452" spans="1:12" x14ac:dyDescent="0.2">
      <c r="A10452" t="s">
        <v>34821</v>
      </c>
      <c r="B10452" t="s">
        <v>34822</v>
      </c>
      <c r="C10452" t="s">
        <v>34823</v>
      </c>
      <c r="D10452" t="s">
        <v>21</v>
      </c>
      <c r="E10452" t="s">
        <v>16</v>
      </c>
      <c r="F10452">
        <v>28204</v>
      </c>
      <c r="G10452">
        <v>35.213187699999999</v>
      </c>
      <c r="H10452">
        <v>-80.819504100000003</v>
      </c>
      <c r="I10452">
        <v>4.5</v>
      </c>
      <c r="J10452">
        <v>12</v>
      </c>
      <c r="K10452">
        <v>1</v>
      </c>
      <c r="L10452" t="s">
        <v>11666</v>
      </c>
    </row>
    <row r="10453" spans="1:12" x14ac:dyDescent="0.2">
      <c r="A10453" t="s">
        <v>34824</v>
      </c>
      <c r="B10453" t="s">
        <v>34825</v>
      </c>
      <c r="C10453" t="s">
        <v>34826</v>
      </c>
      <c r="D10453" t="s">
        <v>21</v>
      </c>
      <c r="E10453" t="s">
        <v>16</v>
      </c>
      <c r="F10453">
        <v>28208</v>
      </c>
      <c r="G10453">
        <v>35.2296555</v>
      </c>
      <c r="H10453">
        <v>-80.865712799999997</v>
      </c>
      <c r="I10453">
        <v>3</v>
      </c>
      <c r="J10453">
        <v>204</v>
      </c>
      <c r="K10453">
        <v>1</v>
      </c>
      <c r="L10453" t="s">
        <v>34827</v>
      </c>
    </row>
    <row r="10454" spans="1:12" x14ac:dyDescent="0.2">
      <c r="A10454" t="s">
        <v>34828</v>
      </c>
      <c r="B10454" t="s">
        <v>34829</v>
      </c>
      <c r="C10454" t="s">
        <v>34830</v>
      </c>
      <c r="D10454" t="s">
        <v>21</v>
      </c>
      <c r="E10454" t="s">
        <v>16</v>
      </c>
      <c r="F10454">
        <v>28217</v>
      </c>
      <c r="G10454">
        <v>35.147678999999997</v>
      </c>
      <c r="H10454">
        <v>-80.876810000000006</v>
      </c>
      <c r="I10454">
        <v>4.5</v>
      </c>
      <c r="J10454">
        <v>11</v>
      </c>
      <c r="K10454">
        <v>1</v>
      </c>
      <c r="L10454" t="s">
        <v>34831</v>
      </c>
    </row>
    <row r="10455" spans="1:12" x14ac:dyDescent="0.2">
      <c r="A10455" t="s">
        <v>34832</v>
      </c>
      <c r="B10455" t="s">
        <v>1298</v>
      </c>
      <c r="C10455" t="s">
        <v>34833</v>
      </c>
      <c r="D10455" t="s">
        <v>21</v>
      </c>
      <c r="E10455" t="s">
        <v>16</v>
      </c>
      <c r="F10455">
        <v>28205</v>
      </c>
      <c r="G10455">
        <v>35.2211164</v>
      </c>
      <c r="H10455">
        <v>-80.815502600000002</v>
      </c>
      <c r="I10455">
        <v>4.5</v>
      </c>
      <c r="J10455">
        <v>132</v>
      </c>
      <c r="K10455">
        <v>1</v>
      </c>
      <c r="L10455" t="s">
        <v>34834</v>
      </c>
    </row>
    <row r="10456" spans="1:12" x14ac:dyDescent="0.2">
      <c r="A10456" t="s">
        <v>34835</v>
      </c>
      <c r="B10456" t="s">
        <v>34836</v>
      </c>
      <c r="C10456" t="s">
        <v>34837</v>
      </c>
      <c r="D10456" t="s">
        <v>21</v>
      </c>
      <c r="E10456" t="s">
        <v>16</v>
      </c>
      <c r="F10456">
        <v>28209</v>
      </c>
      <c r="G10456">
        <v>35.173620900000003</v>
      </c>
      <c r="H10456">
        <v>-80.840587099999993</v>
      </c>
      <c r="I10456">
        <v>4.5</v>
      </c>
      <c r="J10456">
        <v>12</v>
      </c>
      <c r="K10456">
        <v>1</v>
      </c>
      <c r="L10456" t="s">
        <v>5554</v>
      </c>
    </row>
    <row r="10457" spans="1:12" x14ac:dyDescent="0.2">
      <c r="A10457" t="s">
        <v>34838</v>
      </c>
      <c r="B10457" t="s">
        <v>34839</v>
      </c>
      <c r="C10457" t="s">
        <v>34840</v>
      </c>
      <c r="D10457" t="s">
        <v>21</v>
      </c>
      <c r="E10457" t="s">
        <v>16</v>
      </c>
      <c r="F10457">
        <v>28269</v>
      </c>
      <c r="G10457">
        <v>35.274981099999998</v>
      </c>
      <c r="H10457">
        <v>-80.834448600000002</v>
      </c>
      <c r="I10457">
        <v>2</v>
      </c>
      <c r="J10457">
        <v>4</v>
      </c>
      <c r="K10457">
        <v>1</v>
      </c>
      <c r="L10457" t="s">
        <v>2186</v>
      </c>
    </row>
    <row r="10458" spans="1:12" x14ac:dyDescent="0.2">
      <c r="A10458" t="s">
        <v>34841</v>
      </c>
      <c r="B10458" t="s">
        <v>18968</v>
      </c>
      <c r="C10458" t="s">
        <v>34842</v>
      </c>
      <c r="D10458" t="s">
        <v>21</v>
      </c>
      <c r="E10458" t="s">
        <v>16</v>
      </c>
      <c r="F10458">
        <v>28277</v>
      </c>
      <c r="G10458">
        <v>35.070521599999999</v>
      </c>
      <c r="H10458">
        <v>-80.844346799999997</v>
      </c>
      <c r="I10458">
        <v>4</v>
      </c>
      <c r="J10458">
        <v>37</v>
      </c>
      <c r="K10458">
        <v>1</v>
      </c>
      <c r="L10458" t="s">
        <v>5269</v>
      </c>
    </row>
    <row r="10459" spans="1:12" x14ac:dyDescent="0.2">
      <c r="A10459" t="s">
        <v>34843</v>
      </c>
      <c r="B10459" t="s">
        <v>34844</v>
      </c>
      <c r="C10459" t="s">
        <v>4726</v>
      </c>
      <c r="D10459" t="s">
        <v>21</v>
      </c>
      <c r="E10459" t="s">
        <v>16</v>
      </c>
      <c r="F10459">
        <v>28210</v>
      </c>
      <c r="G10459">
        <v>35.152791800000003</v>
      </c>
      <c r="H10459">
        <v>-80.8402873</v>
      </c>
      <c r="I10459">
        <v>3.5</v>
      </c>
      <c r="J10459">
        <v>86</v>
      </c>
      <c r="K10459">
        <v>1</v>
      </c>
      <c r="L10459" t="s">
        <v>34845</v>
      </c>
    </row>
    <row r="10460" spans="1:12" x14ac:dyDescent="0.2">
      <c r="A10460" t="s">
        <v>34846</v>
      </c>
      <c r="B10460" t="s">
        <v>10854</v>
      </c>
      <c r="C10460" t="s">
        <v>34847</v>
      </c>
      <c r="D10460" t="s">
        <v>21</v>
      </c>
      <c r="E10460" t="s">
        <v>16</v>
      </c>
      <c r="F10460">
        <v>28211</v>
      </c>
      <c r="G10460">
        <v>35.174917899999997</v>
      </c>
      <c r="H10460">
        <v>-80.800359799999995</v>
      </c>
      <c r="I10460">
        <v>2</v>
      </c>
      <c r="J10460">
        <v>5</v>
      </c>
      <c r="K10460">
        <v>1</v>
      </c>
      <c r="L10460" t="s">
        <v>2652</v>
      </c>
    </row>
    <row r="10461" spans="1:12" x14ac:dyDescent="0.2">
      <c r="A10461" t="s">
        <v>34848</v>
      </c>
      <c r="B10461" t="s">
        <v>30054</v>
      </c>
      <c r="C10461" t="s">
        <v>34849</v>
      </c>
      <c r="D10461" t="s">
        <v>21</v>
      </c>
      <c r="E10461" t="s">
        <v>16</v>
      </c>
      <c r="F10461">
        <v>28203</v>
      </c>
      <c r="G10461">
        <v>35.19773</v>
      </c>
      <c r="H10461">
        <v>-80.852851999999999</v>
      </c>
      <c r="I10461">
        <v>4.5</v>
      </c>
      <c r="J10461">
        <v>97</v>
      </c>
      <c r="K10461">
        <v>1</v>
      </c>
      <c r="L10461" t="s">
        <v>159</v>
      </c>
    </row>
    <row r="10462" spans="1:12" x14ac:dyDescent="0.2">
      <c r="A10462" t="s">
        <v>34850</v>
      </c>
      <c r="B10462" t="s">
        <v>34851</v>
      </c>
      <c r="C10462" t="s">
        <v>34852</v>
      </c>
      <c r="D10462" t="s">
        <v>643</v>
      </c>
      <c r="E10462" t="s">
        <v>16</v>
      </c>
      <c r="F10462">
        <v>28079</v>
      </c>
      <c r="G10462">
        <v>35.074473300000001</v>
      </c>
      <c r="H10462">
        <v>-80.674723400000005</v>
      </c>
      <c r="I10462">
        <v>4.5</v>
      </c>
      <c r="J10462">
        <v>5</v>
      </c>
      <c r="K10462">
        <v>1</v>
      </c>
      <c r="L10462" t="s">
        <v>1165</v>
      </c>
    </row>
    <row r="10463" spans="1:12" x14ac:dyDescent="0.2">
      <c r="A10463" t="s">
        <v>34853</v>
      </c>
      <c r="B10463" t="s">
        <v>34854</v>
      </c>
      <c r="C10463" t="s">
        <v>34855</v>
      </c>
      <c r="D10463" t="s">
        <v>239</v>
      </c>
      <c r="E10463" t="s">
        <v>16</v>
      </c>
      <c r="F10463">
        <v>28173</v>
      </c>
      <c r="G10463">
        <v>34.9246135</v>
      </c>
      <c r="H10463">
        <v>-80.743029500000006</v>
      </c>
      <c r="I10463">
        <v>4</v>
      </c>
      <c r="J10463">
        <v>216</v>
      </c>
      <c r="K10463">
        <v>1</v>
      </c>
      <c r="L10463" t="s">
        <v>34856</v>
      </c>
    </row>
    <row r="10464" spans="1:12" x14ac:dyDescent="0.2">
      <c r="A10464" t="s">
        <v>34857</v>
      </c>
      <c r="B10464" t="s">
        <v>34858</v>
      </c>
      <c r="C10464" t="s">
        <v>34859</v>
      </c>
      <c r="D10464" t="s">
        <v>588</v>
      </c>
      <c r="E10464" t="s">
        <v>16</v>
      </c>
      <c r="F10464">
        <v>28110</v>
      </c>
      <c r="G10464">
        <v>35.008688900000003</v>
      </c>
      <c r="H10464">
        <v>-80.562724299999999</v>
      </c>
      <c r="I10464">
        <v>3</v>
      </c>
      <c r="J10464">
        <v>31</v>
      </c>
      <c r="K10464">
        <v>1</v>
      </c>
      <c r="L10464" t="s">
        <v>21256</v>
      </c>
    </row>
    <row r="10465" spans="1:12" x14ac:dyDescent="0.2">
      <c r="A10465" t="s">
        <v>34860</v>
      </c>
      <c r="B10465" t="s">
        <v>34861</v>
      </c>
      <c r="C10465" t="s">
        <v>34862</v>
      </c>
      <c r="D10465" t="s">
        <v>21</v>
      </c>
      <c r="E10465" t="s">
        <v>16</v>
      </c>
      <c r="F10465">
        <v>28277</v>
      </c>
      <c r="G10465">
        <v>35.118007900000002</v>
      </c>
      <c r="H10465">
        <v>-80.915215700000005</v>
      </c>
      <c r="I10465">
        <v>4.5</v>
      </c>
      <c r="J10465">
        <v>7</v>
      </c>
      <c r="K10465">
        <v>1</v>
      </c>
      <c r="L10465" t="s">
        <v>34863</v>
      </c>
    </row>
    <row r="10466" spans="1:12" x14ac:dyDescent="0.2">
      <c r="A10466" t="s">
        <v>34864</v>
      </c>
      <c r="B10466" t="s">
        <v>16856</v>
      </c>
      <c r="C10466" t="s">
        <v>34865</v>
      </c>
      <c r="D10466" t="s">
        <v>21</v>
      </c>
      <c r="E10466" t="s">
        <v>16</v>
      </c>
      <c r="F10466">
        <v>28269</v>
      </c>
      <c r="G10466">
        <v>35.366434699999999</v>
      </c>
      <c r="H10466">
        <v>-80.7858351</v>
      </c>
      <c r="I10466">
        <v>3.5</v>
      </c>
      <c r="J10466">
        <v>6</v>
      </c>
      <c r="K10466">
        <v>0</v>
      </c>
      <c r="L10466" t="s">
        <v>34866</v>
      </c>
    </row>
    <row r="10467" spans="1:12" x14ac:dyDescent="0.2">
      <c r="A10467" t="s">
        <v>34867</v>
      </c>
      <c r="B10467" t="s">
        <v>34868</v>
      </c>
      <c r="C10467" t="s">
        <v>13802</v>
      </c>
      <c r="D10467" t="s">
        <v>21</v>
      </c>
      <c r="E10467" t="s">
        <v>16</v>
      </c>
      <c r="F10467">
        <v>28205</v>
      </c>
      <c r="G10467">
        <v>35.220328000000002</v>
      </c>
      <c r="H10467">
        <v>-80.807982899999999</v>
      </c>
      <c r="I10467">
        <v>4</v>
      </c>
      <c r="J10467">
        <v>135</v>
      </c>
      <c r="K10467">
        <v>0</v>
      </c>
      <c r="L10467" t="s">
        <v>34869</v>
      </c>
    </row>
    <row r="10468" spans="1:12" x14ac:dyDescent="0.2">
      <c r="A10468" t="s">
        <v>34870</v>
      </c>
      <c r="B10468" t="s">
        <v>8792</v>
      </c>
      <c r="C10468" t="s">
        <v>34871</v>
      </c>
      <c r="D10468" t="s">
        <v>21</v>
      </c>
      <c r="E10468" t="s">
        <v>16</v>
      </c>
      <c r="F10468">
        <v>28203</v>
      </c>
      <c r="G10468">
        <v>35.213116900000003</v>
      </c>
      <c r="H10468">
        <v>-80.856617999999997</v>
      </c>
      <c r="I10468">
        <v>3.5</v>
      </c>
      <c r="J10468">
        <v>11</v>
      </c>
      <c r="K10468">
        <v>1</v>
      </c>
      <c r="L10468" t="s">
        <v>34872</v>
      </c>
    </row>
    <row r="10469" spans="1:12" x14ac:dyDescent="0.2">
      <c r="A10469" t="s">
        <v>34873</v>
      </c>
      <c r="B10469" t="s">
        <v>34874</v>
      </c>
      <c r="C10469" t="s">
        <v>34875</v>
      </c>
      <c r="D10469" t="s">
        <v>21</v>
      </c>
      <c r="E10469" t="s">
        <v>16</v>
      </c>
      <c r="F10469">
        <v>28209</v>
      </c>
      <c r="G10469">
        <v>35.193587000000001</v>
      </c>
      <c r="H10469">
        <v>-80.872801999999993</v>
      </c>
      <c r="I10469">
        <v>3.5</v>
      </c>
      <c r="J10469">
        <v>5</v>
      </c>
      <c r="K10469">
        <v>1</v>
      </c>
      <c r="L10469" t="s">
        <v>34876</v>
      </c>
    </row>
    <row r="10470" spans="1:12" x14ac:dyDescent="0.2">
      <c r="A10470" t="s">
        <v>34877</v>
      </c>
      <c r="B10470" t="s">
        <v>34878</v>
      </c>
      <c r="C10470" t="s">
        <v>34879</v>
      </c>
      <c r="D10470" t="s">
        <v>26</v>
      </c>
      <c r="E10470" t="s">
        <v>16</v>
      </c>
      <c r="F10470">
        <v>28078</v>
      </c>
      <c r="G10470">
        <v>35.412922000000002</v>
      </c>
      <c r="H10470">
        <v>-80.842078999999998</v>
      </c>
      <c r="I10470">
        <v>5</v>
      </c>
      <c r="J10470">
        <v>6</v>
      </c>
      <c r="K10470">
        <v>1</v>
      </c>
      <c r="L10470" t="s">
        <v>34880</v>
      </c>
    </row>
    <row r="10471" spans="1:12" x14ac:dyDescent="0.2">
      <c r="A10471" t="s">
        <v>34881</v>
      </c>
      <c r="B10471" t="s">
        <v>34882</v>
      </c>
      <c r="C10471" t="s">
        <v>11953</v>
      </c>
      <c r="D10471" t="s">
        <v>21</v>
      </c>
      <c r="E10471" t="s">
        <v>16</v>
      </c>
      <c r="F10471">
        <v>28205</v>
      </c>
      <c r="G10471">
        <v>35.211296081500002</v>
      </c>
      <c r="H10471">
        <v>-80.761337280299998</v>
      </c>
      <c r="I10471">
        <v>4.5</v>
      </c>
      <c r="J10471">
        <v>48</v>
      </c>
      <c r="K10471">
        <v>1</v>
      </c>
      <c r="L10471" t="s">
        <v>34883</v>
      </c>
    </row>
    <row r="10472" spans="1:12" x14ac:dyDescent="0.2">
      <c r="A10472" t="s">
        <v>34884</v>
      </c>
      <c r="B10472" t="s">
        <v>34885</v>
      </c>
      <c r="C10472" t="s">
        <v>34886</v>
      </c>
      <c r="D10472" t="s">
        <v>21</v>
      </c>
      <c r="E10472" t="s">
        <v>16</v>
      </c>
      <c r="F10472">
        <v>28202</v>
      </c>
      <c r="G10472">
        <v>35.22533</v>
      </c>
      <c r="H10472">
        <v>-80.846155899999999</v>
      </c>
      <c r="I10472">
        <v>4</v>
      </c>
      <c r="J10472">
        <v>6</v>
      </c>
      <c r="K10472">
        <v>1</v>
      </c>
      <c r="L10472" t="s">
        <v>34887</v>
      </c>
    </row>
    <row r="10473" spans="1:12" x14ac:dyDescent="0.2">
      <c r="A10473" t="s">
        <v>34888</v>
      </c>
      <c r="B10473" t="s">
        <v>34889</v>
      </c>
      <c r="C10473" t="s">
        <v>29009</v>
      </c>
      <c r="D10473" t="s">
        <v>643</v>
      </c>
      <c r="E10473" t="s">
        <v>16</v>
      </c>
      <c r="F10473">
        <v>28079</v>
      </c>
      <c r="G10473">
        <v>35.084903213399997</v>
      </c>
      <c r="H10473">
        <v>-80.634522065499993</v>
      </c>
      <c r="I10473">
        <v>3.5</v>
      </c>
      <c r="J10473">
        <v>12</v>
      </c>
      <c r="K10473">
        <v>0</v>
      </c>
      <c r="L10473" t="s">
        <v>1056</v>
      </c>
    </row>
    <row r="10474" spans="1:12" x14ac:dyDescent="0.2">
      <c r="A10474" t="s">
        <v>34890</v>
      </c>
      <c r="B10474" t="s">
        <v>34891</v>
      </c>
      <c r="C10474" t="s">
        <v>34892</v>
      </c>
      <c r="D10474" t="s">
        <v>21</v>
      </c>
      <c r="E10474" t="s">
        <v>16</v>
      </c>
      <c r="F10474">
        <v>28208</v>
      </c>
      <c r="G10474">
        <v>35.224023699999996</v>
      </c>
      <c r="H10474">
        <v>-80.875094000000004</v>
      </c>
      <c r="I10474">
        <v>4.5</v>
      </c>
      <c r="J10474">
        <v>16</v>
      </c>
      <c r="K10474">
        <v>1</v>
      </c>
      <c r="L10474" t="s">
        <v>34893</v>
      </c>
    </row>
    <row r="10475" spans="1:12" x14ac:dyDescent="0.2">
      <c r="A10475" t="s">
        <v>34894</v>
      </c>
      <c r="B10475" t="s">
        <v>34895</v>
      </c>
      <c r="C10475" t="s">
        <v>166</v>
      </c>
      <c r="D10475" t="s">
        <v>167</v>
      </c>
      <c r="E10475" t="s">
        <v>16</v>
      </c>
      <c r="F10475">
        <v>28075</v>
      </c>
      <c r="G10475">
        <v>35.326298000000001</v>
      </c>
      <c r="H10475">
        <v>-80.648239000000004</v>
      </c>
      <c r="I10475">
        <v>2</v>
      </c>
      <c r="J10475">
        <v>13</v>
      </c>
      <c r="K10475">
        <v>0</v>
      </c>
      <c r="L10475" t="s">
        <v>34896</v>
      </c>
    </row>
    <row r="10476" spans="1:12" x14ac:dyDescent="0.2">
      <c r="A10476" t="s">
        <v>34897</v>
      </c>
      <c r="B10476" t="s">
        <v>34898</v>
      </c>
      <c r="C10476" t="s">
        <v>34899</v>
      </c>
      <c r="D10476" t="s">
        <v>21</v>
      </c>
      <c r="E10476" t="s">
        <v>16</v>
      </c>
      <c r="F10476">
        <v>28277</v>
      </c>
      <c r="G10476">
        <v>35.037112999999998</v>
      </c>
      <c r="H10476">
        <v>-80.801295999999994</v>
      </c>
      <c r="I10476">
        <v>5</v>
      </c>
      <c r="J10476">
        <v>4</v>
      </c>
      <c r="K10476">
        <v>1</v>
      </c>
      <c r="L10476" t="s">
        <v>20724</v>
      </c>
    </row>
    <row r="10477" spans="1:12" x14ac:dyDescent="0.2">
      <c r="A10477" t="s">
        <v>34900</v>
      </c>
      <c r="B10477" t="s">
        <v>34901</v>
      </c>
      <c r="C10477" t="s">
        <v>34902</v>
      </c>
      <c r="D10477" t="s">
        <v>4949</v>
      </c>
      <c r="E10477" t="s">
        <v>16</v>
      </c>
      <c r="F10477">
        <v>28098</v>
      </c>
      <c r="G10477">
        <v>35.261091</v>
      </c>
      <c r="H10477">
        <v>-81.101172000000005</v>
      </c>
      <c r="I10477">
        <v>3</v>
      </c>
      <c r="J10477">
        <v>4</v>
      </c>
      <c r="K10477">
        <v>1</v>
      </c>
      <c r="L10477" t="s">
        <v>34903</v>
      </c>
    </row>
    <row r="10478" spans="1:12" x14ac:dyDescent="0.2">
      <c r="A10478" t="s">
        <v>34904</v>
      </c>
      <c r="B10478" t="s">
        <v>34905</v>
      </c>
      <c r="C10478" t="s">
        <v>34906</v>
      </c>
      <c r="D10478" t="s">
        <v>34907</v>
      </c>
      <c r="E10478" t="s">
        <v>16</v>
      </c>
      <c r="F10478">
        <v>28105</v>
      </c>
      <c r="G10478">
        <v>35.133926000000002</v>
      </c>
      <c r="H10478">
        <v>-80.710049999999995</v>
      </c>
      <c r="I10478">
        <v>2.5</v>
      </c>
      <c r="J10478">
        <v>6</v>
      </c>
      <c r="K10478">
        <v>0</v>
      </c>
      <c r="L10478" t="s">
        <v>34908</v>
      </c>
    </row>
    <row r="10479" spans="1:12" x14ac:dyDescent="0.2">
      <c r="A10479" t="s">
        <v>34909</v>
      </c>
      <c r="B10479" t="s">
        <v>1351</v>
      </c>
      <c r="C10479" t="s">
        <v>34910</v>
      </c>
      <c r="D10479" t="s">
        <v>21</v>
      </c>
      <c r="E10479" t="s">
        <v>16</v>
      </c>
      <c r="F10479">
        <v>28104</v>
      </c>
      <c r="G10479">
        <v>35.053426000000002</v>
      </c>
      <c r="H10479">
        <v>-80.7708449</v>
      </c>
      <c r="I10479">
        <v>3</v>
      </c>
      <c r="J10479">
        <v>108</v>
      </c>
      <c r="K10479">
        <v>1</v>
      </c>
      <c r="L10479" t="s">
        <v>34911</v>
      </c>
    </row>
    <row r="10480" spans="1:12" x14ac:dyDescent="0.2">
      <c r="A10480" t="s">
        <v>34912</v>
      </c>
      <c r="B10480" t="s">
        <v>487</v>
      </c>
      <c r="C10480" t="s">
        <v>34913</v>
      </c>
      <c r="D10480" t="s">
        <v>21</v>
      </c>
      <c r="E10480" t="s">
        <v>16</v>
      </c>
      <c r="F10480">
        <v>28208</v>
      </c>
      <c r="G10480">
        <v>35.233085500000001</v>
      </c>
      <c r="H10480">
        <v>-80.875235500000002</v>
      </c>
      <c r="I10480">
        <v>3</v>
      </c>
      <c r="J10480">
        <v>12</v>
      </c>
      <c r="K10480">
        <v>0</v>
      </c>
      <c r="L10480" t="s">
        <v>4271</v>
      </c>
    </row>
    <row r="10481" spans="1:12" x14ac:dyDescent="0.2">
      <c r="A10481" t="s">
        <v>34914</v>
      </c>
      <c r="B10481" t="s">
        <v>34915</v>
      </c>
      <c r="D10481" t="s">
        <v>15</v>
      </c>
      <c r="E10481" t="s">
        <v>16</v>
      </c>
      <c r="F10481">
        <v>28031</v>
      </c>
      <c r="G10481">
        <v>35.472467999999999</v>
      </c>
      <c r="H10481">
        <v>-80.887586099999993</v>
      </c>
      <c r="I10481">
        <v>5</v>
      </c>
      <c r="J10481">
        <v>4</v>
      </c>
      <c r="K10481">
        <v>1</v>
      </c>
      <c r="L10481" t="s">
        <v>34916</v>
      </c>
    </row>
    <row r="10482" spans="1:12" x14ac:dyDescent="0.2">
      <c r="A10482" t="s">
        <v>34917</v>
      </c>
      <c r="B10482" t="s">
        <v>34918</v>
      </c>
      <c r="C10482" t="s">
        <v>34919</v>
      </c>
      <c r="D10482" t="s">
        <v>26</v>
      </c>
      <c r="E10482" t="s">
        <v>16</v>
      </c>
      <c r="F10482">
        <v>28078</v>
      </c>
      <c r="G10482">
        <v>35.431554800000001</v>
      </c>
      <c r="H10482">
        <v>-80.872586699999999</v>
      </c>
      <c r="I10482">
        <v>5</v>
      </c>
      <c r="J10482">
        <v>4</v>
      </c>
      <c r="K10482">
        <v>1</v>
      </c>
      <c r="L10482" t="s">
        <v>34920</v>
      </c>
    </row>
    <row r="10483" spans="1:12" x14ac:dyDescent="0.2">
      <c r="A10483" t="s">
        <v>34921</v>
      </c>
      <c r="B10483" t="s">
        <v>758</v>
      </c>
      <c r="C10483" t="s">
        <v>34922</v>
      </c>
      <c r="D10483" t="s">
        <v>15</v>
      </c>
      <c r="E10483" t="s">
        <v>16</v>
      </c>
      <c r="F10483">
        <v>28031</v>
      </c>
      <c r="G10483">
        <v>35.482700000000001</v>
      </c>
      <c r="H10483">
        <v>-80.878799999999998</v>
      </c>
      <c r="I10483">
        <v>3.5</v>
      </c>
      <c r="J10483">
        <v>9</v>
      </c>
      <c r="K10483">
        <v>0</v>
      </c>
      <c r="L10483" t="s">
        <v>24351</v>
      </c>
    </row>
    <row r="10484" spans="1:12" x14ac:dyDescent="0.2">
      <c r="A10484" t="s">
        <v>34923</v>
      </c>
      <c r="B10484" t="s">
        <v>34924</v>
      </c>
      <c r="C10484" t="s">
        <v>34925</v>
      </c>
      <c r="D10484" t="s">
        <v>21</v>
      </c>
      <c r="E10484" t="s">
        <v>16</v>
      </c>
      <c r="F10484">
        <v>28212</v>
      </c>
      <c r="G10484">
        <v>35.187314999999998</v>
      </c>
      <c r="H10484">
        <v>-80.75685</v>
      </c>
      <c r="I10484">
        <v>3</v>
      </c>
      <c r="J10484">
        <v>8</v>
      </c>
      <c r="K10484">
        <v>1</v>
      </c>
      <c r="L10484" t="s">
        <v>34926</v>
      </c>
    </row>
    <row r="10485" spans="1:12" x14ac:dyDescent="0.2">
      <c r="A10485" t="s">
        <v>34927</v>
      </c>
      <c r="B10485" t="s">
        <v>34928</v>
      </c>
      <c r="C10485" t="s">
        <v>23580</v>
      </c>
      <c r="D10485" t="s">
        <v>26</v>
      </c>
      <c r="E10485" t="s">
        <v>16</v>
      </c>
      <c r="F10485">
        <v>28078</v>
      </c>
      <c r="G10485">
        <v>35.404838562000002</v>
      </c>
      <c r="H10485">
        <v>-80.841293335000003</v>
      </c>
      <c r="I10485">
        <v>3</v>
      </c>
      <c r="J10485">
        <v>4</v>
      </c>
      <c r="K10485">
        <v>1</v>
      </c>
      <c r="L10485" t="s">
        <v>34929</v>
      </c>
    </row>
    <row r="10486" spans="1:12" x14ac:dyDescent="0.2">
      <c r="A10486" t="s">
        <v>34930</v>
      </c>
      <c r="B10486" t="s">
        <v>10361</v>
      </c>
      <c r="C10486" t="s">
        <v>34931</v>
      </c>
      <c r="D10486" t="s">
        <v>21</v>
      </c>
      <c r="E10486" t="s">
        <v>16</v>
      </c>
      <c r="F10486">
        <v>28213</v>
      </c>
      <c r="G10486">
        <v>35.2605577</v>
      </c>
      <c r="H10486">
        <v>-80.775109799999996</v>
      </c>
      <c r="I10486">
        <v>2.5</v>
      </c>
      <c r="J10486">
        <v>3</v>
      </c>
      <c r="K10486">
        <v>1</v>
      </c>
      <c r="L10486" t="s">
        <v>34932</v>
      </c>
    </row>
    <row r="10487" spans="1:12" x14ac:dyDescent="0.2">
      <c r="A10487" t="s">
        <v>34933</v>
      </c>
      <c r="B10487" t="s">
        <v>8332</v>
      </c>
      <c r="C10487" t="s">
        <v>6941</v>
      </c>
      <c r="D10487" t="s">
        <v>21</v>
      </c>
      <c r="E10487" t="s">
        <v>16</v>
      </c>
      <c r="F10487">
        <v>28226</v>
      </c>
      <c r="G10487">
        <v>35.087828399999999</v>
      </c>
      <c r="H10487">
        <v>-80.845408500000005</v>
      </c>
      <c r="I10487">
        <v>3.5</v>
      </c>
      <c r="J10487">
        <v>7</v>
      </c>
      <c r="K10487">
        <v>0</v>
      </c>
      <c r="L10487" t="s">
        <v>1997</v>
      </c>
    </row>
    <row r="10488" spans="1:12" x14ac:dyDescent="0.2">
      <c r="A10488" t="s">
        <v>34934</v>
      </c>
      <c r="B10488" t="s">
        <v>4071</v>
      </c>
      <c r="C10488" t="s">
        <v>34935</v>
      </c>
      <c r="D10488" t="s">
        <v>21</v>
      </c>
      <c r="E10488" t="s">
        <v>16</v>
      </c>
      <c r="F10488">
        <v>28273</v>
      </c>
      <c r="G10488">
        <v>35.138494600000001</v>
      </c>
      <c r="H10488">
        <v>-80.934900200000001</v>
      </c>
      <c r="I10488">
        <v>2.5</v>
      </c>
      <c r="J10488">
        <v>198</v>
      </c>
      <c r="K10488">
        <v>1</v>
      </c>
      <c r="L10488" t="s">
        <v>34936</v>
      </c>
    </row>
    <row r="10489" spans="1:12" x14ac:dyDescent="0.2">
      <c r="A10489" t="s">
        <v>34937</v>
      </c>
      <c r="B10489" t="s">
        <v>641</v>
      </c>
      <c r="C10489" t="s">
        <v>34938</v>
      </c>
      <c r="D10489" t="s">
        <v>21</v>
      </c>
      <c r="E10489" t="s">
        <v>16</v>
      </c>
      <c r="F10489">
        <v>28213</v>
      </c>
      <c r="G10489">
        <v>35.294576300000003</v>
      </c>
      <c r="H10489">
        <v>-80.748001635099996</v>
      </c>
      <c r="I10489">
        <v>1</v>
      </c>
      <c r="J10489">
        <v>32</v>
      </c>
      <c r="K10489">
        <v>1</v>
      </c>
      <c r="L10489" t="s">
        <v>34939</v>
      </c>
    </row>
    <row r="10490" spans="1:12" x14ac:dyDescent="0.2">
      <c r="A10490" t="s">
        <v>34940</v>
      </c>
      <c r="B10490" t="s">
        <v>34941</v>
      </c>
      <c r="C10490" t="s">
        <v>34942</v>
      </c>
      <c r="D10490" t="s">
        <v>21</v>
      </c>
      <c r="E10490" t="s">
        <v>16</v>
      </c>
      <c r="F10490">
        <v>28205</v>
      </c>
      <c r="G10490">
        <v>35.203073699999997</v>
      </c>
      <c r="H10490">
        <v>-80.792138300000005</v>
      </c>
      <c r="I10490">
        <v>3</v>
      </c>
      <c r="J10490">
        <v>4</v>
      </c>
      <c r="K10490">
        <v>1</v>
      </c>
      <c r="L10490" t="s">
        <v>34943</v>
      </c>
    </row>
    <row r="10491" spans="1:12" x14ac:dyDescent="0.2">
      <c r="A10491" t="s">
        <v>34944</v>
      </c>
      <c r="B10491" t="s">
        <v>34945</v>
      </c>
      <c r="C10491" t="s">
        <v>34946</v>
      </c>
      <c r="D10491" t="s">
        <v>21</v>
      </c>
      <c r="E10491" t="s">
        <v>16</v>
      </c>
      <c r="F10491">
        <v>28217</v>
      </c>
      <c r="G10491">
        <v>35.179975200000001</v>
      </c>
      <c r="H10491">
        <v>-80.888827000000006</v>
      </c>
      <c r="I10491">
        <v>3</v>
      </c>
      <c r="J10491">
        <v>52</v>
      </c>
      <c r="K10491">
        <v>1</v>
      </c>
      <c r="L10491" t="s">
        <v>9980</v>
      </c>
    </row>
    <row r="10492" spans="1:12" x14ac:dyDescent="0.2">
      <c r="A10492" t="s">
        <v>34947</v>
      </c>
      <c r="B10492" t="s">
        <v>8393</v>
      </c>
      <c r="C10492" t="s">
        <v>34948</v>
      </c>
      <c r="D10492" t="s">
        <v>643</v>
      </c>
      <c r="E10492" t="s">
        <v>16</v>
      </c>
      <c r="F10492">
        <v>28079</v>
      </c>
      <c r="G10492">
        <v>35.083260760000002</v>
      </c>
      <c r="H10492">
        <v>-80.660711174900001</v>
      </c>
      <c r="I10492">
        <v>1.5</v>
      </c>
      <c r="J10492">
        <v>19</v>
      </c>
      <c r="K10492">
        <v>1</v>
      </c>
      <c r="L10492" t="s">
        <v>34949</v>
      </c>
    </row>
    <row r="10493" spans="1:12" x14ac:dyDescent="0.2">
      <c r="A10493" t="s">
        <v>34950</v>
      </c>
      <c r="B10493" t="s">
        <v>34951</v>
      </c>
      <c r="C10493" t="s">
        <v>34952</v>
      </c>
      <c r="D10493" t="s">
        <v>135</v>
      </c>
      <c r="E10493" t="s">
        <v>16</v>
      </c>
      <c r="F10493">
        <v>28105</v>
      </c>
      <c r="G10493">
        <v>35.082200999999998</v>
      </c>
      <c r="H10493">
        <v>-80.732428999999996</v>
      </c>
      <c r="I10493">
        <v>2.5</v>
      </c>
      <c r="J10493">
        <v>8</v>
      </c>
      <c r="K10493">
        <v>1</v>
      </c>
      <c r="L10493" t="s">
        <v>7254</v>
      </c>
    </row>
    <row r="10494" spans="1:12" x14ac:dyDescent="0.2">
      <c r="A10494" t="s">
        <v>34953</v>
      </c>
      <c r="B10494" t="s">
        <v>34954</v>
      </c>
      <c r="C10494" t="s">
        <v>34955</v>
      </c>
      <c r="D10494" t="s">
        <v>21</v>
      </c>
      <c r="E10494" t="s">
        <v>16</v>
      </c>
      <c r="F10494">
        <v>28217</v>
      </c>
      <c r="G10494">
        <v>35.190613999999997</v>
      </c>
      <c r="H10494">
        <v>-80.894414900000001</v>
      </c>
      <c r="I10494">
        <v>3</v>
      </c>
      <c r="J10494">
        <v>5</v>
      </c>
      <c r="K10494">
        <v>1</v>
      </c>
      <c r="L10494" t="s">
        <v>34956</v>
      </c>
    </row>
    <row r="10495" spans="1:12" x14ac:dyDescent="0.2">
      <c r="A10495" t="s">
        <v>34957</v>
      </c>
      <c r="B10495" t="s">
        <v>34958</v>
      </c>
      <c r="D10495" t="s">
        <v>21</v>
      </c>
      <c r="E10495" t="s">
        <v>16</v>
      </c>
      <c r="F10495">
        <v>28201</v>
      </c>
      <c r="G10495">
        <v>35.229413899999997</v>
      </c>
      <c r="H10495">
        <v>-80.924734599999994</v>
      </c>
      <c r="I10495">
        <v>5</v>
      </c>
      <c r="J10495">
        <v>3</v>
      </c>
      <c r="K10495">
        <v>1</v>
      </c>
      <c r="L10495" t="s">
        <v>34959</v>
      </c>
    </row>
    <row r="10496" spans="1:12" x14ac:dyDescent="0.2">
      <c r="A10496" t="s">
        <v>34960</v>
      </c>
      <c r="B10496" t="s">
        <v>34961</v>
      </c>
      <c r="C10496" t="s">
        <v>18342</v>
      </c>
      <c r="D10496" t="s">
        <v>21</v>
      </c>
      <c r="E10496" t="s">
        <v>16</v>
      </c>
      <c r="F10496">
        <v>28216</v>
      </c>
      <c r="G10496">
        <v>35.352097700000002</v>
      </c>
      <c r="H10496">
        <v>-80.8488775</v>
      </c>
      <c r="I10496">
        <v>2.5</v>
      </c>
      <c r="J10496">
        <v>38</v>
      </c>
      <c r="K10496">
        <v>1</v>
      </c>
      <c r="L10496" t="s">
        <v>2115</v>
      </c>
    </row>
    <row r="10497" spans="1:12" x14ac:dyDescent="0.2">
      <c r="A10497" t="s">
        <v>34962</v>
      </c>
      <c r="B10497" t="s">
        <v>34963</v>
      </c>
      <c r="C10497" t="s">
        <v>30610</v>
      </c>
      <c r="D10497" t="s">
        <v>21</v>
      </c>
      <c r="E10497" t="s">
        <v>16</v>
      </c>
      <c r="F10497">
        <v>28227</v>
      </c>
      <c r="G10497">
        <v>35.142844699999998</v>
      </c>
      <c r="H10497">
        <v>-80.732270700000001</v>
      </c>
      <c r="I10497">
        <v>1.5</v>
      </c>
      <c r="J10497">
        <v>5</v>
      </c>
      <c r="K10497">
        <v>1</v>
      </c>
      <c r="L10497" t="s">
        <v>5231</v>
      </c>
    </row>
    <row r="10498" spans="1:12" x14ac:dyDescent="0.2">
      <c r="A10498" t="s">
        <v>34964</v>
      </c>
      <c r="B10498" t="s">
        <v>34965</v>
      </c>
      <c r="C10498" t="s">
        <v>34966</v>
      </c>
      <c r="D10498" t="s">
        <v>21</v>
      </c>
      <c r="E10498" t="s">
        <v>16</v>
      </c>
      <c r="F10498">
        <v>28202</v>
      </c>
      <c r="G10498">
        <v>35.224632999999997</v>
      </c>
      <c r="H10498">
        <v>-80.846425999999994</v>
      </c>
      <c r="I10498">
        <v>4</v>
      </c>
      <c r="J10498">
        <v>3</v>
      </c>
      <c r="K10498">
        <v>1</v>
      </c>
      <c r="L10498" t="s">
        <v>34967</v>
      </c>
    </row>
    <row r="10499" spans="1:12" x14ac:dyDescent="0.2">
      <c r="A10499" t="s">
        <v>34968</v>
      </c>
      <c r="B10499" t="s">
        <v>34969</v>
      </c>
      <c r="C10499" t="s">
        <v>34970</v>
      </c>
      <c r="D10499" t="s">
        <v>295</v>
      </c>
      <c r="E10499" t="s">
        <v>16</v>
      </c>
      <c r="F10499">
        <v>28134</v>
      </c>
      <c r="G10499">
        <v>35.089700800000003</v>
      </c>
      <c r="H10499">
        <v>-80.887499700000006</v>
      </c>
      <c r="I10499">
        <v>3</v>
      </c>
      <c r="J10499">
        <v>3</v>
      </c>
      <c r="K10499">
        <v>1</v>
      </c>
      <c r="L10499" t="s">
        <v>34971</v>
      </c>
    </row>
    <row r="10500" spans="1:12" x14ac:dyDescent="0.2">
      <c r="A10500" t="s">
        <v>34972</v>
      </c>
      <c r="B10500" t="s">
        <v>34973</v>
      </c>
      <c r="C10500" t="s">
        <v>34974</v>
      </c>
      <c r="D10500" t="s">
        <v>21</v>
      </c>
      <c r="E10500" t="s">
        <v>16</v>
      </c>
      <c r="F10500">
        <v>28262</v>
      </c>
      <c r="G10500">
        <v>35.296541482400002</v>
      </c>
      <c r="H10500">
        <v>-80.7541063428</v>
      </c>
      <c r="I10500">
        <v>2</v>
      </c>
      <c r="J10500">
        <v>22</v>
      </c>
      <c r="K10500">
        <v>0</v>
      </c>
      <c r="L10500" t="s">
        <v>34975</v>
      </c>
    </row>
    <row r="10501" spans="1:12" x14ac:dyDescent="0.2">
      <c r="A10501" t="s">
        <v>34976</v>
      </c>
      <c r="B10501" t="s">
        <v>6462</v>
      </c>
      <c r="C10501" t="s">
        <v>34977</v>
      </c>
      <c r="D10501" t="s">
        <v>30</v>
      </c>
      <c r="E10501" t="s">
        <v>16</v>
      </c>
      <c r="F10501">
        <v>28054</v>
      </c>
      <c r="G10501">
        <v>35.269312900000003</v>
      </c>
      <c r="H10501">
        <v>-81.146558900000002</v>
      </c>
      <c r="I10501">
        <v>3.5</v>
      </c>
      <c r="J10501">
        <v>20</v>
      </c>
      <c r="K10501">
        <v>1</v>
      </c>
      <c r="L10501" t="s">
        <v>34978</v>
      </c>
    </row>
    <row r="10502" spans="1:12" x14ac:dyDescent="0.2">
      <c r="A10502" t="s">
        <v>34979</v>
      </c>
      <c r="B10502" t="s">
        <v>34980</v>
      </c>
      <c r="D10502" t="s">
        <v>21</v>
      </c>
      <c r="E10502" t="s">
        <v>16</v>
      </c>
      <c r="F10502">
        <v>28208</v>
      </c>
      <c r="G10502">
        <v>35.230922990700002</v>
      </c>
      <c r="H10502">
        <v>-80.832808403100003</v>
      </c>
      <c r="I10502">
        <v>2</v>
      </c>
      <c r="J10502">
        <v>11</v>
      </c>
      <c r="K10502">
        <v>1</v>
      </c>
      <c r="L10502" t="s">
        <v>19294</v>
      </c>
    </row>
    <row r="10503" spans="1:12" x14ac:dyDescent="0.2">
      <c r="A10503" t="s">
        <v>34981</v>
      </c>
      <c r="B10503" t="s">
        <v>34982</v>
      </c>
      <c r="C10503" t="s">
        <v>34983</v>
      </c>
      <c r="D10503" t="s">
        <v>21</v>
      </c>
      <c r="E10503" t="s">
        <v>16</v>
      </c>
      <c r="F10503">
        <v>28208</v>
      </c>
      <c r="G10503">
        <v>35.239438100000001</v>
      </c>
      <c r="H10503">
        <v>-80.871246499999998</v>
      </c>
      <c r="I10503">
        <v>3.5</v>
      </c>
      <c r="J10503">
        <v>3</v>
      </c>
      <c r="K10503">
        <v>1</v>
      </c>
      <c r="L10503" t="s">
        <v>23359</v>
      </c>
    </row>
    <row r="10504" spans="1:12" x14ac:dyDescent="0.2">
      <c r="A10504" t="e">
        <f>-iSh2F6SWBJGJoK_l-a6Dg</f>
        <v>#NAME?</v>
      </c>
      <c r="B10504" t="s">
        <v>34984</v>
      </c>
      <c r="C10504" t="s">
        <v>34985</v>
      </c>
      <c r="D10504" t="s">
        <v>21</v>
      </c>
      <c r="E10504" t="s">
        <v>16</v>
      </c>
      <c r="F10504">
        <v>28206</v>
      </c>
      <c r="G10504">
        <v>35.247990299999998</v>
      </c>
      <c r="H10504">
        <v>-80.817168100000004</v>
      </c>
      <c r="I10504">
        <v>5</v>
      </c>
      <c r="J10504">
        <v>5</v>
      </c>
      <c r="K10504">
        <v>1</v>
      </c>
      <c r="L10504" t="s">
        <v>979</v>
      </c>
    </row>
    <row r="10505" spans="1:12" x14ac:dyDescent="0.2">
      <c r="A10505" t="s">
        <v>34986</v>
      </c>
      <c r="B10505" t="s">
        <v>34987</v>
      </c>
      <c r="C10505" t="s">
        <v>34988</v>
      </c>
      <c r="D10505" t="s">
        <v>21</v>
      </c>
      <c r="E10505" t="s">
        <v>16</v>
      </c>
      <c r="F10505">
        <v>28226</v>
      </c>
      <c r="G10505">
        <v>35.1054241</v>
      </c>
      <c r="H10505">
        <v>-80.8075422</v>
      </c>
      <c r="I10505">
        <v>3.5</v>
      </c>
      <c r="J10505">
        <v>5</v>
      </c>
      <c r="K10505">
        <v>1</v>
      </c>
      <c r="L10505" t="s">
        <v>2926</v>
      </c>
    </row>
    <row r="10506" spans="1:12" x14ac:dyDescent="0.2">
      <c r="A10506" t="s">
        <v>34989</v>
      </c>
      <c r="B10506" t="s">
        <v>34990</v>
      </c>
      <c r="C10506" t="s">
        <v>34991</v>
      </c>
      <c r="D10506" t="s">
        <v>21</v>
      </c>
      <c r="E10506" t="s">
        <v>16</v>
      </c>
      <c r="F10506">
        <v>28203</v>
      </c>
      <c r="G10506">
        <v>35.218149400000001</v>
      </c>
      <c r="H10506">
        <v>-80.861886499999997</v>
      </c>
      <c r="I10506">
        <v>4.5</v>
      </c>
      <c r="J10506">
        <v>9</v>
      </c>
      <c r="K10506">
        <v>1</v>
      </c>
      <c r="L10506" t="s">
        <v>372</v>
      </c>
    </row>
    <row r="10507" spans="1:12" x14ac:dyDescent="0.2">
      <c r="A10507" t="s">
        <v>34992</v>
      </c>
      <c r="B10507" t="s">
        <v>595</v>
      </c>
      <c r="C10507" t="s">
        <v>34993</v>
      </c>
      <c r="D10507" t="s">
        <v>21</v>
      </c>
      <c r="E10507" t="s">
        <v>16</v>
      </c>
      <c r="F10507">
        <v>28270</v>
      </c>
      <c r="G10507">
        <v>35.142769399999999</v>
      </c>
      <c r="H10507">
        <v>-80.741260999999994</v>
      </c>
      <c r="I10507">
        <v>3.5</v>
      </c>
      <c r="J10507">
        <v>20</v>
      </c>
      <c r="K10507">
        <v>1</v>
      </c>
      <c r="L10507" t="s">
        <v>34994</v>
      </c>
    </row>
    <row r="10508" spans="1:12" x14ac:dyDescent="0.2">
      <c r="A10508" t="s">
        <v>34995</v>
      </c>
      <c r="B10508" t="s">
        <v>34996</v>
      </c>
      <c r="C10508" t="s">
        <v>4389</v>
      </c>
      <c r="D10508" t="s">
        <v>21</v>
      </c>
      <c r="E10508" t="s">
        <v>16</v>
      </c>
      <c r="F10508">
        <v>28282</v>
      </c>
      <c r="G10508">
        <v>35.224767900000003</v>
      </c>
      <c r="H10508">
        <v>-80.845044400000006</v>
      </c>
      <c r="I10508">
        <v>3</v>
      </c>
      <c r="J10508">
        <v>8</v>
      </c>
      <c r="K10508">
        <v>0</v>
      </c>
      <c r="L10508" t="s">
        <v>34997</v>
      </c>
    </row>
    <row r="10509" spans="1:12" x14ac:dyDescent="0.2">
      <c r="A10509" t="s">
        <v>34998</v>
      </c>
      <c r="B10509" t="s">
        <v>34999</v>
      </c>
      <c r="C10509" t="s">
        <v>9366</v>
      </c>
      <c r="D10509" t="s">
        <v>21</v>
      </c>
      <c r="E10509" t="s">
        <v>16</v>
      </c>
      <c r="F10509">
        <v>28202</v>
      </c>
      <c r="G10509">
        <v>35.228014199999997</v>
      </c>
      <c r="H10509">
        <v>-80.839033099999995</v>
      </c>
      <c r="I10509">
        <v>3.5</v>
      </c>
      <c r="J10509">
        <v>13</v>
      </c>
      <c r="K10509">
        <v>1</v>
      </c>
      <c r="L10509" t="s">
        <v>35000</v>
      </c>
    </row>
    <row r="10510" spans="1:12" x14ac:dyDescent="0.2">
      <c r="A10510" t="s">
        <v>35001</v>
      </c>
      <c r="B10510" t="s">
        <v>35002</v>
      </c>
      <c r="C10510" t="s">
        <v>35003</v>
      </c>
      <c r="D10510" t="s">
        <v>135</v>
      </c>
      <c r="E10510" t="s">
        <v>16</v>
      </c>
      <c r="F10510">
        <v>28105</v>
      </c>
      <c r="G10510">
        <v>35.118639600000002</v>
      </c>
      <c r="H10510">
        <v>-80.696437700000004</v>
      </c>
      <c r="I10510">
        <v>4</v>
      </c>
      <c r="J10510">
        <v>6</v>
      </c>
      <c r="K10510">
        <v>1</v>
      </c>
      <c r="L10510" t="s">
        <v>35004</v>
      </c>
    </row>
    <row r="10511" spans="1:12" x14ac:dyDescent="0.2">
      <c r="A10511" t="s">
        <v>35005</v>
      </c>
      <c r="B10511" t="s">
        <v>35006</v>
      </c>
      <c r="C10511" t="s">
        <v>35007</v>
      </c>
      <c r="D10511" t="s">
        <v>21</v>
      </c>
      <c r="E10511" t="s">
        <v>16</v>
      </c>
      <c r="F10511">
        <v>28212</v>
      </c>
      <c r="G10511">
        <v>35.195314000000003</v>
      </c>
      <c r="H10511">
        <v>-80.749156299999996</v>
      </c>
      <c r="I10511">
        <v>1</v>
      </c>
      <c r="J10511">
        <v>4</v>
      </c>
      <c r="K10511">
        <v>1</v>
      </c>
      <c r="L10511" t="s">
        <v>5068</v>
      </c>
    </row>
    <row r="10512" spans="1:12" x14ac:dyDescent="0.2">
      <c r="A10512" t="s">
        <v>35008</v>
      </c>
      <c r="B10512" t="s">
        <v>35009</v>
      </c>
      <c r="C10512" t="s">
        <v>35010</v>
      </c>
      <c r="D10512" t="s">
        <v>135</v>
      </c>
      <c r="E10512" t="s">
        <v>16</v>
      </c>
      <c r="F10512">
        <v>28105</v>
      </c>
      <c r="G10512">
        <v>35.104191999999998</v>
      </c>
      <c r="H10512">
        <v>-80.711260999999993</v>
      </c>
      <c r="I10512">
        <v>5</v>
      </c>
      <c r="J10512">
        <v>4</v>
      </c>
      <c r="K10512">
        <v>1</v>
      </c>
      <c r="L10512" t="s">
        <v>35011</v>
      </c>
    </row>
    <row r="10513" spans="1:12" x14ac:dyDescent="0.2">
      <c r="A10513" t="s">
        <v>35012</v>
      </c>
      <c r="B10513" t="s">
        <v>35013</v>
      </c>
      <c r="C10513" t="s">
        <v>35014</v>
      </c>
      <c r="D10513" t="s">
        <v>21</v>
      </c>
      <c r="E10513" t="s">
        <v>16</v>
      </c>
      <c r="F10513">
        <v>28269</v>
      </c>
      <c r="G10513">
        <v>35.301692000000003</v>
      </c>
      <c r="H10513">
        <v>-80.838014799999996</v>
      </c>
      <c r="I10513">
        <v>4</v>
      </c>
      <c r="J10513">
        <v>4</v>
      </c>
      <c r="K10513">
        <v>1</v>
      </c>
      <c r="L10513" t="s">
        <v>14480</v>
      </c>
    </row>
    <row r="10514" spans="1:12" x14ac:dyDescent="0.2">
      <c r="A10514" t="s">
        <v>35015</v>
      </c>
      <c r="B10514" t="s">
        <v>35016</v>
      </c>
      <c r="C10514" t="s">
        <v>35017</v>
      </c>
      <c r="D10514" t="s">
        <v>21</v>
      </c>
      <c r="E10514" t="s">
        <v>16</v>
      </c>
      <c r="F10514">
        <v>28207</v>
      </c>
      <c r="G10514">
        <v>35.201500299999999</v>
      </c>
      <c r="H10514">
        <v>-80.8273552</v>
      </c>
      <c r="I10514">
        <v>4.5</v>
      </c>
      <c r="J10514">
        <v>31</v>
      </c>
      <c r="K10514">
        <v>1</v>
      </c>
      <c r="L10514" t="s">
        <v>35018</v>
      </c>
    </row>
    <row r="10515" spans="1:12" x14ac:dyDescent="0.2">
      <c r="A10515" t="s">
        <v>35019</v>
      </c>
      <c r="B10515" t="s">
        <v>695</v>
      </c>
      <c r="C10515" t="s">
        <v>1993</v>
      </c>
      <c r="D10515" t="s">
        <v>21</v>
      </c>
      <c r="E10515" t="s">
        <v>16</v>
      </c>
      <c r="F10515">
        <v>28209</v>
      </c>
      <c r="G10515">
        <v>35.192399999999999</v>
      </c>
      <c r="H10515">
        <v>-80.873350000000002</v>
      </c>
      <c r="I10515">
        <v>4</v>
      </c>
      <c r="J10515">
        <v>10</v>
      </c>
      <c r="K10515">
        <v>1</v>
      </c>
      <c r="L10515" t="s">
        <v>794</v>
      </c>
    </row>
    <row r="10516" spans="1:12" x14ac:dyDescent="0.2">
      <c r="A10516" t="s">
        <v>35020</v>
      </c>
      <c r="B10516" t="s">
        <v>35021</v>
      </c>
      <c r="C10516" t="s">
        <v>3761</v>
      </c>
      <c r="D10516" t="s">
        <v>21</v>
      </c>
      <c r="E10516" t="s">
        <v>16</v>
      </c>
      <c r="F10516">
        <v>28277</v>
      </c>
      <c r="G10516">
        <v>35.034165999999999</v>
      </c>
      <c r="H10516">
        <v>-80.804614999999998</v>
      </c>
      <c r="I10516">
        <v>3.5</v>
      </c>
      <c r="J10516">
        <v>7</v>
      </c>
      <c r="K10516">
        <v>1</v>
      </c>
      <c r="L10516" t="s">
        <v>35022</v>
      </c>
    </row>
    <row r="10517" spans="1:12" x14ac:dyDescent="0.2">
      <c r="A10517" t="s">
        <v>35023</v>
      </c>
      <c r="B10517" t="s">
        <v>780</v>
      </c>
      <c r="C10517" t="s">
        <v>35024</v>
      </c>
      <c r="D10517" t="s">
        <v>135</v>
      </c>
      <c r="E10517" t="s">
        <v>16</v>
      </c>
      <c r="F10517">
        <v>28105</v>
      </c>
      <c r="G10517">
        <v>35.119444999999999</v>
      </c>
      <c r="H10517">
        <v>-80.696275</v>
      </c>
      <c r="I10517">
        <v>3.5</v>
      </c>
      <c r="J10517">
        <v>3</v>
      </c>
      <c r="K10517">
        <v>1</v>
      </c>
      <c r="L10517" t="s">
        <v>35025</v>
      </c>
    </row>
    <row r="10518" spans="1:12" x14ac:dyDescent="0.2">
      <c r="A10518" t="s">
        <v>35026</v>
      </c>
      <c r="B10518" t="s">
        <v>6459</v>
      </c>
      <c r="C10518" t="s">
        <v>35027</v>
      </c>
      <c r="D10518" t="s">
        <v>26</v>
      </c>
      <c r="E10518" t="s">
        <v>16</v>
      </c>
      <c r="F10518">
        <v>28078</v>
      </c>
      <c r="G10518">
        <v>35.404635999999897</v>
      </c>
      <c r="H10518">
        <v>-80.8645219</v>
      </c>
      <c r="I10518">
        <v>3.5</v>
      </c>
      <c r="J10518">
        <v>5</v>
      </c>
      <c r="K10518">
        <v>1</v>
      </c>
      <c r="L10518" t="s">
        <v>2315</v>
      </c>
    </row>
    <row r="10519" spans="1:12" x14ac:dyDescent="0.2">
      <c r="A10519" t="s">
        <v>35028</v>
      </c>
      <c r="B10519" t="s">
        <v>35029</v>
      </c>
      <c r="C10519" t="s">
        <v>35030</v>
      </c>
      <c r="D10519" t="s">
        <v>21</v>
      </c>
      <c r="E10519" t="s">
        <v>16</v>
      </c>
      <c r="F10519">
        <v>28262</v>
      </c>
      <c r="G10519">
        <v>35.3355286257</v>
      </c>
      <c r="H10519">
        <v>-80.714337376900005</v>
      </c>
      <c r="I10519">
        <v>3</v>
      </c>
      <c r="J10519">
        <v>24</v>
      </c>
      <c r="K10519">
        <v>1</v>
      </c>
      <c r="L10519" t="s">
        <v>35031</v>
      </c>
    </row>
    <row r="10520" spans="1:12" x14ac:dyDescent="0.2">
      <c r="A10520" t="s">
        <v>35032</v>
      </c>
      <c r="B10520" t="s">
        <v>35033</v>
      </c>
      <c r="C10520" t="s">
        <v>15832</v>
      </c>
      <c r="D10520" t="s">
        <v>21</v>
      </c>
      <c r="E10520" t="s">
        <v>16</v>
      </c>
      <c r="F10520">
        <v>28203</v>
      </c>
      <c r="G10520">
        <v>35.202548</v>
      </c>
      <c r="H10520">
        <v>-80.844459999999998</v>
      </c>
      <c r="I10520">
        <v>3.5</v>
      </c>
      <c r="J10520">
        <v>34</v>
      </c>
      <c r="K10520">
        <v>1</v>
      </c>
      <c r="L10520" t="s">
        <v>35034</v>
      </c>
    </row>
    <row r="10521" spans="1:12" x14ac:dyDescent="0.2">
      <c r="A10521" t="s">
        <v>35035</v>
      </c>
      <c r="B10521" t="s">
        <v>35036</v>
      </c>
      <c r="C10521" t="s">
        <v>35037</v>
      </c>
      <c r="D10521" t="s">
        <v>21</v>
      </c>
      <c r="E10521" t="s">
        <v>16</v>
      </c>
      <c r="F10521">
        <v>28213</v>
      </c>
      <c r="G10521">
        <v>35.276907999999999</v>
      </c>
      <c r="H10521">
        <v>-80.771270000000001</v>
      </c>
      <c r="I10521">
        <v>2.5</v>
      </c>
      <c r="J10521">
        <v>3</v>
      </c>
      <c r="K10521">
        <v>1</v>
      </c>
      <c r="L10521" t="s">
        <v>3134</v>
      </c>
    </row>
    <row r="10522" spans="1:12" x14ac:dyDescent="0.2">
      <c r="A10522" t="s">
        <v>35038</v>
      </c>
      <c r="B10522" t="s">
        <v>35039</v>
      </c>
      <c r="C10522" t="s">
        <v>35040</v>
      </c>
      <c r="D10522" t="s">
        <v>21</v>
      </c>
      <c r="E10522" t="s">
        <v>16</v>
      </c>
      <c r="F10522">
        <v>28262</v>
      </c>
      <c r="G10522">
        <v>35.304274599999999</v>
      </c>
      <c r="H10522">
        <v>-80.748726599999998</v>
      </c>
      <c r="I10522">
        <v>3.5</v>
      </c>
      <c r="J10522">
        <v>9</v>
      </c>
      <c r="K10522">
        <v>0</v>
      </c>
      <c r="L10522" t="s">
        <v>155</v>
      </c>
    </row>
    <row r="10523" spans="1:12" x14ac:dyDescent="0.2">
      <c r="A10523" t="s">
        <v>35041</v>
      </c>
      <c r="B10523" t="s">
        <v>35042</v>
      </c>
      <c r="C10523" t="s">
        <v>26094</v>
      </c>
      <c r="D10523" t="s">
        <v>135</v>
      </c>
      <c r="E10523" t="s">
        <v>16</v>
      </c>
      <c r="F10523">
        <v>28105</v>
      </c>
      <c r="G10523">
        <v>35.120881599999997</v>
      </c>
      <c r="H10523">
        <v>-80.701126099999996</v>
      </c>
      <c r="I10523">
        <v>3.5</v>
      </c>
      <c r="J10523">
        <v>3</v>
      </c>
      <c r="K10523">
        <v>1</v>
      </c>
      <c r="L10523" t="s">
        <v>2069</v>
      </c>
    </row>
    <row r="10524" spans="1:12" x14ac:dyDescent="0.2">
      <c r="A10524" t="s">
        <v>35043</v>
      </c>
      <c r="B10524" t="s">
        <v>35044</v>
      </c>
      <c r="C10524" t="s">
        <v>35045</v>
      </c>
      <c r="D10524" t="s">
        <v>21</v>
      </c>
      <c r="E10524" t="s">
        <v>16</v>
      </c>
      <c r="F10524">
        <v>28211</v>
      </c>
      <c r="G10524">
        <v>35.151797999999999</v>
      </c>
      <c r="H10524">
        <v>-80.831046999999998</v>
      </c>
      <c r="I10524">
        <v>3</v>
      </c>
      <c r="J10524">
        <v>4</v>
      </c>
      <c r="K10524">
        <v>1</v>
      </c>
      <c r="L10524" t="s">
        <v>35046</v>
      </c>
    </row>
    <row r="10525" spans="1:12" x14ac:dyDescent="0.2">
      <c r="A10525" t="s">
        <v>35047</v>
      </c>
      <c r="B10525" t="s">
        <v>35048</v>
      </c>
      <c r="C10525" t="s">
        <v>35049</v>
      </c>
      <c r="D10525" t="s">
        <v>588</v>
      </c>
      <c r="E10525" t="s">
        <v>16</v>
      </c>
      <c r="F10525">
        <v>28110</v>
      </c>
      <c r="G10525">
        <v>35.007725999999998</v>
      </c>
      <c r="H10525">
        <v>-80.570500899999999</v>
      </c>
      <c r="I10525">
        <v>5</v>
      </c>
      <c r="J10525">
        <v>3</v>
      </c>
      <c r="K10525">
        <v>1</v>
      </c>
      <c r="L10525" t="s">
        <v>35050</v>
      </c>
    </row>
    <row r="10526" spans="1:12" x14ac:dyDescent="0.2">
      <c r="A10526" t="s">
        <v>35051</v>
      </c>
      <c r="B10526" t="s">
        <v>35052</v>
      </c>
      <c r="C10526" t="s">
        <v>10338</v>
      </c>
      <c r="D10526" t="s">
        <v>21</v>
      </c>
      <c r="E10526" t="s">
        <v>16</v>
      </c>
      <c r="F10526">
        <v>28211</v>
      </c>
      <c r="G10526">
        <v>35.154266405500003</v>
      </c>
      <c r="H10526">
        <v>-80.828018221799994</v>
      </c>
      <c r="I10526">
        <v>3.5</v>
      </c>
      <c r="J10526">
        <v>171</v>
      </c>
      <c r="K10526">
        <v>0</v>
      </c>
      <c r="L10526" t="s">
        <v>23513</v>
      </c>
    </row>
    <row r="10527" spans="1:12" x14ac:dyDescent="0.2">
      <c r="A10527" t="s">
        <v>35053</v>
      </c>
      <c r="B10527" t="s">
        <v>11675</v>
      </c>
      <c r="C10527" t="s">
        <v>35054</v>
      </c>
      <c r="D10527" t="s">
        <v>21</v>
      </c>
      <c r="E10527" t="s">
        <v>16</v>
      </c>
      <c r="F10527">
        <v>28269</v>
      </c>
      <c r="G10527">
        <v>35.335472899999999</v>
      </c>
      <c r="H10527">
        <v>-80.7963357</v>
      </c>
      <c r="I10527">
        <v>3.5</v>
      </c>
      <c r="J10527">
        <v>20</v>
      </c>
      <c r="K10527">
        <v>0</v>
      </c>
      <c r="L10527" t="s">
        <v>35055</v>
      </c>
    </row>
    <row r="10528" spans="1:12" x14ac:dyDescent="0.2">
      <c r="A10528" t="s">
        <v>35056</v>
      </c>
      <c r="B10528" t="s">
        <v>35057</v>
      </c>
      <c r="C10528" t="s">
        <v>7481</v>
      </c>
      <c r="D10528" t="s">
        <v>21</v>
      </c>
      <c r="E10528" t="s">
        <v>16</v>
      </c>
      <c r="F10528">
        <v>28206</v>
      </c>
      <c r="G10528">
        <v>35.2339666393</v>
      </c>
      <c r="H10528">
        <v>-80.827649506100002</v>
      </c>
      <c r="I10528">
        <v>4</v>
      </c>
      <c r="J10528">
        <v>22</v>
      </c>
      <c r="K10528">
        <v>1</v>
      </c>
      <c r="L10528" t="s">
        <v>35058</v>
      </c>
    </row>
    <row r="10529" spans="1:12" x14ac:dyDescent="0.2">
      <c r="A10529" t="s">
        <v>35059</v>
      </c>
      <c r="B10529" t="s">
        <v>35060</v>
      </c>
      <c r="C10529" t="s">
        <v>35061</v>
      </c>
      <c r="D10529" t="s">
        <v>21</v>
      </c>
      <c r="E10529" t="s">
        <v>16</v>
      </c>
      <c r="F10529">
        <v>28227</v>
      </c>
      <c r="G10529">
        <v>35.142719999999997</v>
      </c>
      <c r="H10529">
        <v>-80.724603400000007</v>
      </c>
      <c r="I10529">
        <v>2.5</v>
      </c>
      <c r="J10529">
        <v>13</v>
      </c>
      <c r="K10529">
        <v>1</v>
      </c>
      <c r="L10529" t="s">
        <v>35062</v>
      </c>
    </row>
    <row r="10530" spans="1:12" x14ac:dyDescent="0.2">
      <c r="A10530" t="s">
        <v>35063</v>
      </c>
      <c r="B10530" t="s">
        <v>25562</v>
      </c>
      <c r="C10530" t="s">
        <v>31497</v>
      </c>
      <c r="D10530" t="s">
        <v>21</v>
      </c>
      <c r="E10530" t="s">
        <v>16</v>
      </c>
      <c r="F10530">
        <v>28204</v>
      </c>
      <c r="G10530">
        <v>35.212287086400003</v>
      </c>
      <c r="H10530">
        <v>-80.835481005600002</v>
      </c>
      <c r="I10530">
        <v>3.5</v>
      </c>
      <c r="J10530">
        <v>10</v>
      </c>
      <c r="K10530">
        <v>0</v>
      </c>
      <c r="L10530" t="s">
        <v>35064</v>
      </c>
    </row>
    <row r="10531" spans="1:12" x14ac:dyDescent="0.2">
      <c r="A10531" t="s">
        <v>35065</v>
      </c>
      <c r="B10531" t="s">
        <v>35066</v>
      </c>
      <c r="C10531" t="s">
        <v>35067</v>
      </c>
      <c r="D10531" t="s">
        <v>588</v>
      </c>
      <c r="E10531" t="s">
        <v>16</v>
      </c>
      <c r="F10531">
        <v>28110</v>
      </c>
      <c r="G10531">
        <v>35.049384000000003</v>
      </c>
      <c r="H10531">
        <v>-80.616673000000006</v>
      </c>
      <c r="I10531">
        <v>2.5</v>
      </c>
      <c r="J10531">
        <v>3</v>
      </c>
      <c r="K10531">
        <v>1</v>
      </c>
      <c r="L10531" t="s">
        <v>35068</v>
      </c>
    </row>
    <row r="10532" spans="1:12" x14ac:dyDescent="0.2">
      <c r="A10532" t="s">
        <v>35069</v>
      </c>
      <c r="B10532" t="s">
        <v>35070</v>
      </c>
      <c r="C10532" t="s">
        <v>35071</v>
      </c>
      <c r="D10532" t="s">
        <v>21</v>
      </c>
      <c r="E10532" t="s">
        <v>16</v>
      </c>
      <c r="F10532">
        <v>28262</v>
      </c>
      <c r="G10532">
        <v>35.308400599999999</v>
      </c>
      <c r="H10532">
        <v>-80.7505618</v>
      </c>
      <c r="I10532">
        <v>3.5</v>
      </c>
      <c r="J10532">
        <v>98</v>
      </c>
      <c r="K10532">
        <v>1</v>
      </c>
      <c r="L10532" t="s">
        <v>35072</v>
      </c>
    </row>
    <row r="10533" spans="1:12" x14ac:dyDescent="0.2">
      <c r="A10533" t="s">
        <v>35073</v>
      </c>
      <c r="B10533" t="s">
        <v>35074</v>
      </c>
      <c r="C10533" t="s">
        <v>35075</v>
      </c>
      <c r="D10533" t="s">
        <v>21</v>
      </c>
      <c r="E10533" t="s">
        <v>16</v>
      </c>
      <c r="F10533">
        <v>28277</v>
      </c>
      <c r="G10533">
        <v>35.068391499999997</v>
      </c>
      <c r="H10533">
        <v>-80.841973899999999</v>
      </c>
      <c r="I10533">
        <v>4.5</v>
      </c>
      <c r="J10533">
        <v>24</v>
      </c>
      <c r="K10533">
        <v>1</v>
      </c>
      <c r="L10533" t="s">
        <v>35076</v>
      </c>
    </row>
    <row r="10534" spans="1:12" x14ac:dyDescent="0.2">
      <c r="A10534" t="s">
        <v>35077</v>
      </c>
      <c r="B10534" t="s">
        <v>35078</v>
      </c>
      <c r="C10534" t="s">
        <v>35079</v>
      </c>
      <c r="D10534" t="s">
        <v>295</v>
      </c>
      <c r="E10534" t="s">
        <v>16</v>
      </c>
      <c r="F10534">
        <v>28134</v>
      </c>
      <c r="G10534">
        <v>35.0991954044</v>
      </c>
      <c r="H10534">
        <v>-80.892245471500004</v>
      </c>
      <c r="I10534">
        <v>3</v>
      </c>
      <c r="J10534">
        <v>3</v>
      </c>
      <c r="K10534">
        <v>1</v>
      </c>
      <c r="L10534" t="s">
        <v>35080</v>
      </c>
    </row>
    <row r="10535" spans="1:12" x14ac:dyDescent="0.2">
      <c r="A10535" t="s">
        <v>35081</v>
      </c>
      <c r="B10535" t="s">
        <v>604</v>
      </c>
      <c r="C10535" t="s">
        <v>35082</v>
      </c>
      <c r="D10535" t="s">
        <v>15</v>
      </c>
      <c r="E10535" t="s">
        <v>16</v>
      </c>
      <c r="F10535">
        <v>28031</v>
      </c>
      <c r="G10535">
        <v>35.477462000000003</v>
      </c>
      <c r="H10535">
        <v>-80.890900999999999</v>
      </c>
      <c r="I10535">
        <v>4</v>
      </c>
      <c r="J10535">
        <v>3</v>
      </c>
      <c r="K10535">
        <v>1</v>
      </c>
      <c r="L10535" t="s">
        <v>35083</v>
      </c>
    </row>
    <row r="10536" spans="1:12" x14ac:dyDescent="0.2">
      <c r="A10536" t="s">
        <v>35084</v>
      </c>
      <c r="B10536" t="s">
        <v>13097</v>
      </c>
      <c r="C10536" t="s">
        <v>4421</v>
      </c>
      <c r="D10536" t="s">
        <v>21</v>
      </c>
      <c r="E10536" t="s">
        <v>16</v>
      </c>
      <c r="F10536">
        <v>28273</v>
      </c>
      <c r="G10536">
        <v>35.103748897800003</v>
      </c>
      <c r="H10536">
        <v>-80.940323648000003</v>
      </c>
      <c r="I10536">
        <v>2</v>
      </c>
      <c r="J10536">
        <v>3</v>
      </c>
      <c r="K10536">
        <v>1</v>
      </c>
      <c r="L10536" t="s">
        <v>35085</v>
      </c>
    </row>
    <row r="10537" spans="1:12" x14ac:dyDescent="0.2">
      <c r="A10537" t="s">
        <v>35086</v>
      </c>
      <c r="B10537" t="s">
        <v>35087</v>
      </c>
      <c r="C10537" t="s">
        <v>35088</v>
      </c>
      <c r="D10537" t="s">
        <v>135</v>
      </c>
      <c r="E10537" t="s">
        <v>16</v>
      </c>
      <c r="F10537">
        <v>28105</v>
      </c>
      <c r="G10537">
        <v>35.118645899999997</v>
      </c>
      <c r="H10537">
        <v>-80.696372199999999</v>
      </c>
      <c r="I10537">
        <v>4</v>
      </c>
      <c r="J10537">
        <v>4</v>
      </c>
      <c r="K10537">
        <v>0</v>
      </c>
      <c r="L10537" t="s">
        <v>3957</v>
      </c>
    </row>
    <row r="10538" spans="1:12" x14ac:dyDescent="0.2">
      <c r="A10538" t="s">
        <v>35089</v>
      </c>
      <c r="B10538" t="s">
        <v>35090</v>
      </c>
      <c r="C10538" t="s">
        <v>35091</v>
      </c>
      <c r="D10538" t="s">
        <v>21</v>
      </c>
      <c r="E10538" t="s">
        <v>16</v>
      </c>
      <c r="F10538">
        <v>28209</v>
      </c>
      <c r="G10538">
        <v>35.170976000000003</v>
      </c>
      <c r="H10538">
        <v>-80.849325500000006</v>
      </c>
      <c r="I10538">
        <v>4</v>
      </c>
      <c r="J10538">
        <v>25</v>
      </c>
      <c r="K10538">
        <v>1</v>
      </c>
      <c r="L10538" t="s">
        <v>33074</v>
      </c>
    </row>
    <row r="10539" spans="1:12" x14ac:dyDescent="0.2">
      <c r="A10539" t="s">
        <v>35092</v>
      </c>
      <c r="B10539" t="s">
        <v>2239</v>
      </c>
      <c r="C10539" t="s">
        <v>35093</v>
      </c>
      <c r="D10539" t="s">
        <v>21</v>
      </c>
      <c r="E10539" t="s">
        <v>16</v>
      </c>
      <c r="F10539">
        <v>28273</v>
      </c>
      <c r="G10539">
        <v>35.102400000000003</v>
      </c>
      <c r="H10539">
        <v>-80.9876</v>
      </c>
      <c r="I10539">
        <v>2.5</v>
      </c>
      <c r="J10539">
        <v>14</v>
      </c>
      <c r="K10539">
        <v>1</v>
      </c>
      <c r="L10539" t="s">
        <v>35094</v>
      </c>
    </row>
    <row r="10540" spans="1:12" x14ac:dyDescent="0.2">
      <c r="A10540" t="s">
        <v>35095</v>
      </c>
      <c r="B10540" t="s">
        <v>35096</v>
      </c>
      <c r="C10540" t="s">
        <v>35097</v>
      </c>
      <c r="D10540" t="s">
        <v>39</v>
      </c>
      <c r="E10540" t="s">
        <v>16</v>
      </c>
      <c r="F10540">
        <v>28027</v>
      </c>
      <c r="G10540">
        <v>35.376212899999999</v>
      </c>
      <c r="H10540">
        <v>-80.733260200000004</v>
      </c>
      <c r="I10540">
        <v>4.5</v>
      </c>
      <c r="J10540">
        <v>196</v>
      </c>
      <c r="K10540">
        <v>1</v>
      </c>
      <c r="L10540" t="s">
        <v>35098</v>
      </c>
    </row>
    <row r="10541" spans="1:12" x14ac:dyDescent="0.2">
      <c r="A10541" t="s">
        <v>35099</v>
      </c>
      <c r="B10541" t="s">
        <v>3200</v>
      </c>
      <c r="C10541" t="s">
        <v>35100</v>
      </c>
      <c r="D10541" t="s">
        <v>39</v>
      </c>
      <c r="E10541" t="s">
        <v>16</v>
      </c>
      <c r="F10541">
        <v>28025</v>
      </c>
      <c r="G10541">
        <v>35.436585999999998</v>
      </c>
      <c r="H10541">
        <v>-80.605210999999997</v>
      </c>
      <c r="I10541">
        <v>3.5</v>
      </c>
      <c r="J10541">
        <v>36</v>
      </c>
      <c r="K10541">
        <v>1</v>
      </c>
      <c r="L10541" t="s">
        <v>35101</v>
      </c>
    </row>
    <row r="10542" spans="1:12" x14ac:dyDescent="0.2">
      <c r="A10542" t="s">
        <v>35102</v>
      </c>
      <c r="B10542" t="s">
        <v>35103</v>
      </c>
      <c r="C10542" t="s">
        <v>35104</v>
      </c>
      <c r="D10542" t="s">
        <v>21</v>
      </c>
      <c r="E10542" t="s">
        <v>16</v>
      </c>
      <c r="F10542">
        <v>28262</v>
      </c>
      <c r="G10542">
        <v>35.301961739100001</v>
      </c>
      <c r="H10542">
        <v>-80.747614999999996</v>
      </c>
      <c r="I10542">
        <v>4.5</v>
      </c>
      <c r="J10542">
        <v>10</v>
      </c>
      <c r="K10542">
        <v>1</v>
      </c>
      <c r="L10542" t="s">
        <v>35105</v>
      </c>
    </row>
    <row r="10543" spans="1:12" x14ac:dyDescent="0.2">
      <c r="A10543" t="s">
        <v>35106</v>
      </c>
      <c r="B10543" t="s">
        <v>35107</v>
      </c>
      <c r="C10543" t="s">
        <v>712</v>
      </c>
      <c r="D10543" t="s">
        <v>21</v>
      </c>
      <c r="E10543" t="s">
        <v>16</v>
      </c>
      <c r="F10543">
        <v>28211</v>
      </c>
      <c r="G10543">
        <v>35.156337999999998</v>
      </c>
      <c r="H10543">
        <v>-80.831878000000003</v>
      </c>
      <c r="I10543">
        <v>3</v>
      </c>
      <c r="J10543">
        <v>8</v>
      </c>
      <c r="K10543">
        <v>0</v>
      </c>
      <c r="L10543" t="s">
        <v>35108</v>
      </c>
    </row>
    <row r="10544" spans="1:12" x14ac:dyDescent="0.2">
      <c r="A10544" t="s">
        <v>35109</v>
      </c>
      <c r="B10544" t="s">
        <v>11408</v>
      </c>
      <c r="C10544" t="s">
        <v>14634</v>
      </c>
      <c r="D10544" t="s">
        <v>21</v>
      </c>
      <c r="E10544" t="s">
        <v>16</v>
      </c>
      <c r="F10544">
        <v>28202</v>
      </c>
      <c r="G10544">
        <v>35.225354400000001</v>
      </c>
      <c r="H10544">
        <v>-80.846155899999999</v>
      </c>
      <c r="I10544">
        <v>2</v>
      </c>
      <c r="J10544">
        <v>12</v>
      </c>
      <c r="K10544">
        <v>1</v>
      </c>
      <c r="L10544" t="s">
        <v>5455</v>
      </c>
    </row>
    <row r="10545" spans="1:12" x14ac:dyDescent="0.2">
      <c r="A10545" t="s">
        <v>35110</v>
      </c>
      <c r="B10545" t="s">
        <v>35111</v>
      </c>
      <c r="C10545" t="s">
        <v>35112</v>
      </c>
      <c r="D10545" t="s">
        <v>21</v>
      </c>
      <c r="E10545" t="s">
        <v>16</v>
      </c>
      <c r="F10545">
        <v>28202</v>
      </c>
      <c r="G10545">
        <v>35.238116499999997</v>
      </c>
      <c r="H10545">
        <v>-80.851302799999999</v>
      </c>
      <c r="I10545">
        <v>4.5</v>
      </c>
      <c r="J10545">
        <v>3</v>
      </c>
      <c r="K10545">
        <v>1</v>
      </c>
      <c r="L10545" t="s">
        <v>58</v>
      </c>
    </row>
    <row r="10546" spans="1:12" x14ac:dyDescent="0.2">
      <c r="A10546" t="s">
        <v>35113</v>
      </c>
      <c r="B10546" t="s">
        <v>35114</v>
      </c>
      <c r="C10546" t="s">
        <v>35115</v>
      </c>
      <c r="D10546" t="s">
        <v>21</v>
      </c>
      <c r="E10546" t="s">
        <v>16</v>
      </c>
      <c r="F10546">
        <v>28273</v>
      </c>
      <c r="G10546">
        <v>35.133706699999998</v>
      </c>
      <c r="H10546">
        <v>-80.940666699999994</v>
      </c>
      <c r="I10546">
        <v>3.5</v>
      </c>
      <c r="J10546">
        <v>5</v>
      </c>
      <c r="K10546">
        <v>1</v>
      </c>
      <c r="L10546" t="s">
        <v>35116</v>
      </c>
    </row>
    <row r="10547" spans="1:12" x14ac:dyDescent="0.2">
      <c r="A10547" t="s">
        <v>35117</v>
      </c>
      <c r="B10547" t="s">
        <v>314</v>
      </c>
      <c r="C10547" t="s">
        <v>35118</v>
      </c>
      <c r="D10547" t="s">
        <v>942</v>
      </c>
      <c r="E10547" t="s">
        <v>16</v>
      </c>
      <c r="F10547">
        <v>28120</v>
      </c>
      <c r="G10547">
        <v>35.287865099999998</v>
      </c>
      <c r="H10547">
        <v>-81.017405400000001</v>
      </c>
      <c r="I10547">
        <v>3</v>
      </c>
      <c r="J10547">
        <v>5</v>
      </c>
      <c r="K10547">
        <v>1</v>
      </c>
      <c r="L10547" t="s">
        <v>35119</v>
      </c>
    </row>
    <row r="10548" spans="1:12" x14ac:dyDescent="0.2">
      <c r="A10548" t="s">
        <v>35120</v>
      </c>
      <c r="B10548" t="s">
        <v>35121</v>
      </c>
      <c r="C10548" t="s">
        <v>35122</v>
      </c>
      <c r="D10548" t="s">
        <v>21</v>
      </c>
      <c r="E10548" t="s">
        <v>16</v>
      </c>
      <c r="F10548">
        <v>28277</v>
      </c>
      <c r="G10548">
        <v>35.097123798200002</v>
      </c>
      <c r="H10548">
        <v>-80.780560970300002</v>
      </c>
      <c r="I10548">
        <v>4</v>
      </c>
      <c r="J10548">
        <v>330</v>
      </c>
      <c r="K10548">
        <v>1</v>
      </c>
      <c r="L10548" t="s">
        <v>35123</v>
      </c>
    </row>
    <row r="10549" spans="1:12" x14ac:dyDescent="0.2">
      <c r="A10549" t="e">
        <f>-PYiTrmibO-XxqpRRF4EoA</f>
        <v>#NAME?</v>
      </c>
      <c r="B10549" t="s">
        <v>498</v>
      </c>
      <c r="C10549" t="s">
        <v>35124</v>
      </c>
      <c r="D10549" t="s">
        <v>21</v>
      </c>
      <c r="E10549" t="s">
        <v>16</v>
      </c>
      <c r="F10549">
        <v>28262</v>
      </c>
      <c r="G10549">
        <v>35.341554000000002</v>
      </c>
      <c r="H10549">
        <v>-80.764877452099995</v>
      </c>
      <c r="I10549">
        <v>3</v>
      </c>
      <c r="J10549">
        <v>20</v>
      </c>
      <c r="K10549">
        <v>1</v>
      </c>
      <c r="L10549" t="s">
        <v>35125</v>
      </c>
    </row>
    <row r="10550" spans="1:12" x14ac:dyDescent="0.2">
      <c r="A10550" t="s">
        <v>35126</v>
      </c>
      <c r="B10550" t="s">
        <v>35127</v>
      </c>
      <c r="C10550" t="s">
        <v>35128</v>
      </c>
      <c r="D10550" t="s">
        <v>15</v>
      </c>
      <c r="E10550" t="s">
        <v>16</v>
      </c>
      <c r="F10550">
        <v>28031</v>
      </c>
      <c r="G10550">
        <v>35.451104000000001</v>
      </c>
      <c r="H10550">
        <v>-80.887621899999999</v>
      </c>
      <c r="I10550">
        <v>3.5</v>
      </c>
      <c r="J10550">
        <v>3</v>
      </c>
      <c r="K10550">
        <v>1</v>
      </c>
      <c r="L10550" t="s">
        <v>569</v>
      </c>
    </row>
    <row r="10551" spans="1:12" x14ac:dyDescent="0.2">
      <c r="A10551" t="s">
        <v>35129</v>
      </c>
      <c r="B10551" t="s">
        <v>35130</v>
      </c>
      <c r="C10551" t="s">
        <v>6724</v>
      </c>
      <c r="D10551" t="s">
        <v>601</v>
      </c>
      <c r="E10551" t="s">
        <v>16</v>
      </c>
      <c r="F10551">
        <v>28083</v>
      </c>
      <c r="G10551">
        <v>35.471638502799998</v>
      </c>
      <c r="H10551">
        <v>-80.610900328699998</v>
      </c>
      <c r="I10551">
        <v>4.5</v>
      </c>
      <c r="J10551">
        <v>11</v>
      </c>
      <c r="K10551">
        <v>0</v>
      </c>
      <c r="L10551" t="s">
        <v>2905</v>
      </c>
    </row>
    <row r="10552" spans="1:12" x14ac:dyDescent="0.2">
      <c r="A10552" t="s">
        <v>35131</v>
      </c>
      <c r="B10552" t="s">
        <v>35132</v>
      </c>
      <c r="C10552" t="s">
        <v>35133</v>
      </c>
      <c r="D10552" t="s">
        <v>21</v>
      </c>
      <c r="E10552" t="s">
        <v>16</v>
      </c>
      <c r="F10552">
        <v>28208</v>
      </c>
      <c r="G10552">
        <v>35.221010200000002</v>
      </c>
      <c r="H10552">
        <v>-80.883652799999993</v>
      </c>
      <c r="I10552">
        <v>2.5</v>
      </c>
      <c r="J10552">
        <v>3</v>
      </c>
      <c r="K10552">
        <v>1</v>
      </c>
      <c r="L10552" t="s">
        <v>666</v>
      </c>
    </row>
    <row r="10553" spans="1:12" x14ac:dyDescent="0.2">
      <c r="A10553" t="s">
        <v>35134</v>
      </c>
      <c r="B10553" t="s">
        <v>35135</v>
      </c>
      <c r="C10553" t="s">
        <v>35136</v>
      </c>
      <c r="D10553" t="s">
        <v>39</v>
      </c>
      <c r="E10553" t="s">
        <v>16</v>
      </c>
      <c r="F10553">
        <v>28027</v>
      </c>
      <c r="G10553">
        <v>35.375886399999999</v>
      </c>
      <c r="H10553">
        <v>-80.704477800000006</v>
      </c>
      <c r="I10553">
        <v>4</v>
      </c>
      <c r="J10553">
        <v>4</v>
      </c>
      <c r="K10553">
        <v>0</v>
      </c>
      <c r="L10553" t="s">
        <v>33135</v>
      </c>
    </row>
    <row r="10554" spans="1:12" x14ac:dyDescent="0.2">
      <c r="A10554" t="s">
        <v>35137</v>
      </c>
      <c r="B10554" t="s">
        <v>17832</v>
      </c>
      <c r="C10554" t="s">
        <v>10827</v>
      </c>
      <c r="D10554" t="s">
        <v>295</v>
      </c>
      <c r="E10554" t="s">
        <v>16</v>
      </c>
      <c r="F10554">
        <v>28134</v>
      </c>
      <c r="G10554">
        <v>35.084526699999998</v>
      </c>
      <c r="H10554">
        <v>-80.883912199999997</v>
      </c>
      <c r="I10554">
        <v>4.5</v>
      </c>
      <c r="J10554">
        <v>7</v>
      </c>
      <c r="K10554">
        <v>1</v>
      </c>
      <c r="L10554" t="s">
        <v>2146</v>
      </c>
    </row>
    <row r="10555" spans="1:12" x14ac:dyDescent="0.2">
      <c r="A10555" t="s">
        <v>35138</v>
      </c>
      <c r="B10555" t="s">
        <v>35139</v>
      </c>
      <c r="C10555" t="s">
        <v>35140</v>
      </c>
      <c r="D10555" t="s">
        <v>21</v>
      </c>
      <c r="E10555" t="s">
        <v>16</v>
      </c>
      <c r="F10555">
        <v>28273</v>
      </c>
      <c r="G10555">
        <v>35.119130499999997</v>
      </c>
      <c r="H10555">
        <v>-80.957445500000006</v>
      </c>
      <c r="I10555">
        <v>4.5</v>
      </c>
      <c r="J10555">
        <v>7</v>
      </c>
      <c r="K10555">
        <v>1</v>
      </c>
      <c r="L10555" t="s">
        <v>4125</v>
      </c>
    </row>
    <row r="10556" spans="1:12" x14ac:dyDescent="0.2">
      <c r="A10556" t="s">
        <v>35141</v>
      </c>
      <c r="B10556" t="s">
        <v>20859</v>
      </c>
      <c r="C10556" t="s">
        <v>35142</v>
      </c>
      <c r="D10556" t="s">
        <v>21</v>
      </c>
      <c r="E10556" t="s">
        <v>16</v>
      </c>
      <c r="F10556">
        <v>28227</v>
      </c>
      <c r="G10556">
        <v>35.153374900000003</v>
      </c>
      <c r="H10556">
        <v>-80.731039899999999</v>
      </c>
      <c r="I10556">
        <v>1.5</v>
      </c>
      <c r="J10556">
        <v>16</v>
      </c>
      <c r="K10556">
        <v>0</v>
      </c>
      <c r="L10556" t="s">
        <v>919</v>
      </c>
    </row>
    <row r="10557" spans="1:12" x14ac:dyDescent="0.2">
      <c r="A10557" t="s">
        <v>35143</v>
      </c>
      <c r="B10557" t="s">
        <v>35144</v>
      </c>
      <c r="C10557" t="s">
        <v>17022</v>
      </c>
      <c r="D10557" t="s">
        <v>21</v>
      </c>
      <c r="E10557" t="s">
        <v>16</v>
      </c>
      <c r="F10557">
        <v>28277</v>
      </c>
      <c r="G10557">
        <v>35.021049900000001</v>
      </c>
      <c r="H10557">
        <v>-80.845995700000003</v>
      </c>
      <c r="I10557">
        <v>3.5</v>
      </c>
      <c r="J10557">
        <v>55</v>
      </c>
      <c r="K10557">
        <v>1</v>
      </c>
      <c r="L10557" t="s">
        <v>35145</v>
      </c>
    </row>
    <row r="10558" spans="1:12" x14ac:dyDescent="0.2">
      <c r="A10558" t="s">
        <v>35146</v>
      </c>
      <c r="B10558" t="s">
        <v>9938</v>
      </c>
      <c r="C10558" t="s">
        <v>35147</v>
      </c>
      <c r="D10558" t="s">
        <v>21</v>
      </c>
      <c r="E10558" t="s">
        <v>16</v>
      </c>
      <c r="F10558">
        <v>28273</v>
      </c>
      <c r="G10558">
        <v>35.146013731300002</v>
      </c>
      <c r="H10558">
        <v>-80.936514449100002</v>
      </c>
      <c r="I10558">
        <v>2.5</v>
      </c>
      <c r="J10558">
        <v>71</v>
      </c>
      <c r="K10558">
        <v>1</v>
      </c>
      <c r="L10558" t="s">
        <v>9565</v>
      </c>
    </row>
    <row r="10559" spans="1:12" x14ac:dyDescent="0.2">
      <c r="A10559" t="s">
        <v>35148</v>
      </c>
      <c r="B10559" t="s">
        <v>35149</v>
      </c>
      <c r="C10559" t="s">
        <v>35150</v>
      </c>
      <c r="D10559" t="s">
        <v>39</v>
      </c>
      <c r="E10559" t="s">
        <v>16</v>
      </c>
      <c r="F10559">
        <v>28025</v>
      </c>
      <c r="G10559">
        <v>35.440101499999997</v>
      </c>
      <c r="H10559">
        <v>-80.603897700000005</v>
      </c>
      <c r="I10559">
        <v>3.5</v>
      </c>
      <c r="J10559">
        <v>6</v>
      </c>
      <c r="K10559">
        <v>1</v>
      </c>
      <c r="L10559" t="s">
        <v>2735</v>
      </c>
    </row>
    <row r="10560" spans="1:12" x14ac:dyDescent="0.2">
      <c r="A10560" t="s">
        <v>35151</v>
      </c>
      <c r="B10560" t="s">
        <v>35152</v>
      </c>
      <c r="C10560" t="s">
        <v>15610</v>
      </c>
      <c r="D10560" t="s">
        <v>39</v>
      </c>
      <c r="E10560" t="s">
        <v>16</v>
      </c>
      <c r="F10560">
        <v>28027</v>
      </c>
      <c r="G10560">
        <v>35.372920000000001</v>
      </c>
      <c r="H10560">
        <v>-80.727222999999995</v>
      </c>
      <c r="I10560">
        <v>2.5</v>
      </c>
      <c r="J10560">
        <v>9</v>
      </c>
      <c r="K10560">
        <v>0</v>
      </c>
      <c r="L10560" t="s">
        <v>35153</v>
      </c>
    </row>
    <row r="10561" spans="1:12" x14ac:dyDescent="0.2">
      <c r="A10561" t="s">
        <v>35154</v>
      </c>
      <c r="B10561" t="s">
        <v>35155</v>
      </c>
      <c r="C10561" t="s">
        <v>11082</v>
      </c>
      <c r="D10561" t="s">
        <v>21</v>
      </c>
      <c r="E10561" t="s">
        <v>16</v>
      </c>
      <c r="F10561">
        <v>28201</v>
      </c>
      <c r="G10561">
        <v>35.2256334</v>
      </c>
      <c r="H10561">
        <v>-80.848663200000004</v>
      </c>
      <c r="I10561">
        <v>5</v>
      </c>
      <c r="J10561">
        <v>8</v>
      </c>
      <c r="K10561">
        <v>0</v>
      </c>
      <c r="L10561" t="s">
        <v>35156</v>
      </c>
    </row>
    <row r="10562" spans="1:12" x14ac:dyDescent="0.2">
      <c r="A10562" t="s">
        <v>35157</v>
      </c>
      <c r="B10562" t="s">
        <v>35158</v>
      </c>
      <c r="C10562" t="s">
        <v>35159</v>
      </c>
      <c r="D10562" t="s">
        <v>167</v>
      </c>
      <c r="E10562" t="s">
        <v>16</v>
      </c>
      <c r="F10562">
        <v>28075</v>
      </c>
      <c r="G10562">
        <v>35.290804999999999</v>
      </c>
      <c r="H10562">
        <v>-80.609751000000003</v>
      </c>
      <c r="I10562">
        <v>4</v>
      </c>
      <c r="J10562">
        <v>15</v>
      </c>
      <c r="K10562">
        <v>1</v>
      </c>
      <c r="L10562" t="s">
        <v>5356</v>
      </c>
    </row>
    <row r="10563" spans="1:12" x14ac:dyDescent="0.2">
      <c r="A10563" t="s">
        <v>35160</v>
      </c>
      <c r="B10563" t="s">
        <v>35161</v>
      </c>
      <c r="C10563" t="s">
        <v>29126</v>
      </c>
      <c r="D10563" t="s">
        <v>21</v>
      </c>
      <c r="E10563" t="s">
        <v>16</v>
      </c>
      <c r="F10563">
        <v>28204</v>
      </c>
      <c r="G10563">
        <v>35.212553700000001</v>
      </c>
      <c r="H10563">
        <v>-80.818587800000003</v>
      </c>
      <c r="I10563">
        <v>3.5</v>
      </c>
      <c r="J10563">
        <v>66</v>
      </c>
      <c r="K10563">
        <v>0</v>
      </c>
      <c r="L10563" t="s">
        <v>35162</v>
      </c>
    </row>
    <row r="10564" spans="1:12" x14ac:dyDescent="0.2">
      <c r="A10564" t="s">
        <v>35163</v>
      </c>
      <c r="B10564" t="s">
        <v>35164</v>
      </c>
      <c r="C10564" t="s">
        <v>2283</v>
      </c>
      <c r="D10564" t="s">
        <v>21</v>
      </c>
      <c r="E10564" t="s">
        <v>16</v>
      </c>
      <c r="F10564">
        <v>28215</v>
      </c>
      <c r="G10564">
        <v>35.234572</v>
      </c>
      <c r="H10564">
        <v>-80.737659100000002</v>
      </c>
      <c r="I10564">
        <v>4.5</v>
      </c>
      <c r="J10564">
        <v>71</v>
      </c>
      <c r="K10564">
        <v>1</v>
      </c>
      <c r="L10564" t="s">
        <v>35165</v>
      </c>
    </row>
    <row r="10565" spans="1:12" x14ac:dyDescent="0.2">
      <c r="A10565" t="s">
        <v>35166</v>
      </c>
      <c r="B10565" t="s">
        <v>35167</v>
      </c>
      <c r="C10565" t="s">
        <v>18686</v>
      </c>
      <c r="D10565" t="s">
        <v>601</v>
      </c>
      <c r="E10565" t="s">
        <v>16</v>
      </c>
      <c r="F10565">
        <v>28081</v>
      </c>
      <c r="G10565">
        <v>35.489621800000002</v>
      </c>
      <c r="H10565">
        <v>-80.627781600000006</v>
      </c>
      <c r="I10565">
        <v>3.5</v>
      </c>
      <c r="J10565">
        <v>31</v>
      </c>
      <c r="K10565">
        <v>0</v>
      </c>
      <c r="L10565" t="s">
        <v>35168</v>
      </c>
    </row>
    <row r="10566" spans="1:12" x14ac:dyDescent="0.2">
      <c r="A10566" t="s">
        <v>35169</v>
      </c>
      <c r="B10566" t="s">
        <v>34844</v>
      </c>
      <c r="C10566" t="s">
        <v>35170</v>
      </c>
      <c r="D10566" t="s">
        <v>21</v>
      </c>
      <c r="E10566" t="s">
        <v>16</v>
      </c>
      <c r="F10566">
        <v>28203</v>
      </c>
      <c r="G10566">
        <v>35.214671099999997</v>
      </c>
      <c r="H10566">
        <v>-80.853909099999996</v>
      </c>
      <c r="I10566">
        <v>3.5</v>
      </c>
      <c r="J10566">
        <v>179</v>
      </c>
      <c r="K10566">
        <v>1</v>
      </c>
      <c r="L10566" t="s">
        <v>35171</v>
      </c>
    </row>
    <row r="10567" spans="1:12" x14ac:dyDescent="0.2">
      <c r="A10567" t="s">
        <v>35172</v>
      </c>
      <c r="B10567" t="s">
        <v>14331</v>
      </c>
      <c r="C10567" t="s">
        <v>35173</v>
      </c>
      <c r="D10567" t="s">
        <v>39</v>
      </c>
      <c r="E10567" t="s">
        <v>16</v>
      </c>
      <c r="F10567">
        <v>28025</v>
      </c>
      <c r="G10567">
        <v>35.435491999999897</v>
      </c>
      <c r="H10567">
        <v>-80.604481000000007</v>
      </c>
      <c r="I10567">
        <v>1</v>
      </c>
      <c r="J10567">
        <v>8</v>
      </c>
      <c r="K10567">
        <v>1</v>
      </c>
      <c r="L10567" t="s">
        <v>35174</v>
      </c>
    </row>
    <row r="10568" spans="1:12" x14ac:dyDescent="0.2">
      <c r="A10568" t="s">
        <v>35175</v>
      </c>
      <c r="B10568" t="s">
        <v>641</v>
      </c>
      <c r="C10568" t="s">
        <v>35176</v>
      </c>
      <c r="D10568" t="s">
        <v>830</v>
      </c>
      <c r="E10568" t="s">
        <v>16</v>
      </c>
      <c r="F10568">
        <v>28034</v>
      </c>
      <c r="G10568">
        <v>35.316478500000002</v>
      </c>
      <c r="H10568">
        <v>-81.190328199999996</v>
      </c>
      <c r="I10568">
        <v>1.5</v>
      </c>
      <c r="J10568">
        <v>13</v>
      </c>
      <c r="K10568">
        <v>1</v>
      </c>
      <c r="L10568" t="s">
        <v>35177</v>
      </c>
    </row>
    <row r="10569" spans="1:12" x14ac:dyDescent="0.2">
      <c r="A10569" t="s">
        <v>35178</v>
      </c>
      <c r="B10569" t="s">
        <v>731</v>
      </c>
      <c r="C10569" t="s">
        <v>35179</v>
      </c>
      <c r="D10569" t="s">
        <v>21</v>
      </c>
      <c r="E10569" t="s">
        <v>16</v>
      </c>
      <c r="F10569">
        <v>28215</v>
      </c>
      <c r="G10569">
        <v>35.235509999999998</v>
      </c>
      <c r="H10569">
        <v>-80.735455999999999</v>
      </c>
      <c r="I10569">
        <v>4</v>
      </c>
      <c r="J10569">
        <v>13</v>
      </c>
      <c r="K10569">
        <v>1</v>
      </c>
      <c r="L10569" t="s">
        <v>35180</v>
      </c>
    </row>
    <row r="10570" spans="1:12" x14ac:dyDescent="0.2">
      <c r="A10570" t="s">
        <v>35181</v>
      </c>
      <c r="B10570" t="s">
        <v>35182</v>
      </c>
      <c r="C10570" t="s">
        <v>12436</v>
      </c>
      <c r="D10570" t="s">
        <v>21</v>
      </c>
      <c r="E10570" t="s">
        <v>16</v>
      </c>
      <c r="F10570">
        <v>28209</v>
      </c>
      <c r="G10570">
        <v>35.199440000000003</v>
      </c>
      <c r="H10570">
        <v>-80.883201</v>
      </c>
      <c r="I10570">
        <v>1</v>
      </c>
      <c r="J10570">
        <v>7</v>
      </c>
      <c r="K10570">
        <v>1</v>
      </c>
      <c r="L10570" t="s">
        <v>28608</v>
      </c>
    </row>
    <row r="10571" spans="1:12" x14ac:dyDescent="0.2">
      <c r="A10571" t="s">
        <v>35183</v>
      </c>
      <c r="B10571" t="s">
        <v>35184</v>
      </c>
      <c r="C10571" t="s">
        <v>35185</v>
      </c>
      <c r="D10571" t="s">
        <v>21</v>
      </c>
      <c r="E10571" t="s">
        <v>16</v>
      </c>
      <c r="F10571">
        <v>28209</v>
      </c>
      <c r="G10571">
        <v>35.160556700000001</v>
      </c>
      <c r="H10571">
        <v>-80.850103899999993</v>
      </c>
      <c r="I10571">
        <v>5</v>
      </c>
      <c r="J10571">
        <v>5</v>
      </c>
      <c r="K10571">
        <v>1</v>
      </c>
      <c r="L10571" t="s">
        <v>35186</v>
      </c>
    </row>
    <row r="10572" spans="1:12" x14ac:dyDescent="0.2">
      <c r="A10572" t="s">
        <v>35187</v>
      </c>
      <c r="B10572" t="s">
        <v>23034</v>
      </c>
      <c r="C10572" t="s">
        <v>35188</v>
      </c>
      <c r="D10572" t="s">
        <v>21</v>
      </c>
      <c r="E10572" t="s">
        <v>16</v>
      </c>
      <c r="F10572">
        <v>28262</v>
      </c>
      <c r="G10572">
        <v>35.313535000000002</v>
      </c>
      <c r="H10572">
        <v>-80.745080000000002</v>
      </c>
      <c r="I10572">
        <v>2.5</v>
      </c>
      <c r="J10572">
        <v>16</v>
      </c>
      <c r="K10572">
        <v>0</v>
      </c>
      <c r="L10572" t="s">
        <v>35189</v>
      </c>
    </row>
    <row r="10573" spans="1:12" x14ac:dyDescent="0.2">
      <c r="A10573" t="s">
        <v>35190</v>
      </c>
      <c r="B10573" t="s">
        <v>35191</v>
      </c>
      <c r="C10573" t="s">
        <v>35192</v>
      </c>
      <c r="D10573" t="s">
        <v>21</v>
      </c>
      <c r="E10573" t="s">
        <v>16</v>
      </c>
      <c r="F10573">
        <v>28277</v>
      </c>
      <c r="G10573">
        <v>35.098292000000001</v>
      </c>
      <c r="H10573">
        <v>-80.780297000000004</v>
      </c>
      <c r="I10573">
        <v>4.5</v>
      </c>
      <c r="J10573">
        <v>14</v>
      </c>
      <c r="K10573">
        <v>1</v>
      </c>
      <c r="L10573" t="s">
        <v>35193</v>
      </c>
    </row>
    <row r="10574" spans="1:12" x14ac:dyDescent="0.2">
      <c r="A10574" t="s">
        <v>35194</v>
      </c>
      <c r="B10574" t="s">
        <v>758</v>
      </c>
      <c r="C10574" t="s">
        <v>26750</v>
      </c>
      <c r="D10574" t="s">
        <v>21</v>
      </c>
      <c r="E10574" t="s">
        <v>16</v>
      </c>
      <c r="F10574">
        <v>28212</v>
      </c>
      <c r="G10574">
        <v>35.202552021599999</v>
      </c>
      <c r="H10574">
        <v>-80.735309020700001</v>
      </c>
      <c r="I10574">
        <v>2</v>
      </c>
      <c r="J10574">
        <v>11</v>
      </c>
      <c r="K10574">
        <v>1</v>
      </c>
      <c r="L10574" t="s">
        <v>760</v>
      </c>
    </row>
    <row r="10575" spans="1:12" x14ac:dyDescent="0.2">
      <c r="A10575" t="s">
        <v>35195</v>
      </c>
      <c r="B10575" t="s">
        <v>35196</v>
      </c>
      <c r="C10575" t="s">
        <v>35197</v>
      </c>
      <c r="D10575" t="s">
        <v>21</v>
      </c>
      <c r="E10575" t="s">
        <v>16</v>
      </c>
      <c r="F10575">
        <v>28208</v>
      </c>
      <c r="G10575">
        <v>35.240915032700002</v>
      </c>
      <c r="H10575">
        <v>-80.867528765100005</v>
      </c>
      <c r="I10575">
        <v>4.5</v>
      </c>
      <c r="J10575">
        <v>84</v>
      </c>
      <c r="K10575">
        <v>1</v>
      </c>
      <c r="L10575" t="s">
        <v>35198</v>
      </c>
    </row>
    <row r="10576" spans="1:12" x14ac:dyDescent="0.2">
      <c r="A10576" t="s">
        <v>35199</v>
      </c>
      <c r="B10576" t="s">
        <v>35200</v>
      </c>
      <c r="C10576" t="s">
        <v>35201</v>
      </c>
      <c r="D10576" t="s">
        <v>643</v>
      </c>
      <c r="E10576" t="s">
        <v>16</v>
      </c>
      <c r="F10576">
        <v>28079</v>
      </c>
      <c r="G10576">
        <v>35.091777499999999</v>
      </c>
      <c r="H10576">
        <v>-80.650395900000007</v>
      </c>
      <c r="I10576">
        <v>5</v>
      </c>
      <c r="J10576">
        <v>5</v>
      </c>
      <c r="K10576">
        <v>1</v>
      </c>
      <c r="L10576" t="s">
        <v>35202</v>
      </c>
    </row>
    <row r="10577" spans="1:12" x14ac:dyDescent="0.2">
      <c r="A10577" t="s">
        <v>35203</v>
      </c>
      <c r="B10577" t="s">
        <v>35204</v>
      </c>
      <c r="C10577" t="s">
        <v>35205</v>
      </c>
      <c r="D10577" t="s">
        <v>643</v>
      </c>
      <c r="E10577" t="s">
        <v>16</v>
      </c>
      <c r="F10577">
        <v>28079</v>
      </c>
      <c r="G10577">
        <v>35.082567599999997</v>
      </c>
      <c r="H10577">
        <v>-80.658572599999999</v>
      </c>
      <c r="I10577">
        <v>4</v>
      </c>
      <c r="J10577">
        <v>4</v>
      </c>
      <c r="K10577">
        <v>1</v>
      </c>
      <c r="L10577" t="s">
        <v>35206</v>
      </c>
    </row>
    <row r="10578" spans="1:12" x14ac:dyDescent="0.2">
      <c r="A10578" t="s">
        <v>35207</v>
      </c>
      <c r="B10578" t="s">
        <v>17094</v>
      </c>
      <c r="C10578" t="s">
        <v>35208</v>
      </c>
      <c r="D10578" t="s">
        <v>643</v>
      </c>
      <c r="E10578" t="s">
        <v>16</v>
      </c>
      <c r="F10578">
        <v>28079</v>
      </c>
      <c r="G10578">
        <v>35.075966999999999</v>
      </c>
      <c r="H10578">
        <v>-80.653313999999995</v>
      </c>
      <c r="I10578">
        <v>3.5</v>
      </c>
      <c r="J10578">
        <v>10</v>
      </c>
      <c r="K10578">
        <v>1</v>
      </c>
      <c r="L10578" t="s">
        <v>3224</v>
      </c>
    </row>
    <row r="10579" spans="1:12" x14ac:dyDescent="0.2">
      <c r="A10579" t="s">
        <v>35209</v>
      </c>
      <c r="B10579" t="s">
        <v>2708</v>
      </c>
      <c r="C10579" t="s">
        <v>35210</v>
      </c>
      <c r="D10579" t="s">
        <v>21</v>
      </c>
      <c r="E10579" t="s">
        <v>16</v>
      </c>
      <c r="F10579">
        <v>28262</v>
      </c>
      <c r="G10579">
        <v>35.333832700000002</v>
      </c>
      <c r="H10579">
        <v>-80.718194800000006</v>
      </c>
      <c r="I10579">
        <v>5</v>
      </c>
      <c r="J10579">
        <v>6</v>
      </c>
      <c r="K10579">
        <v>1</v>
      </c>
      <c r="L10579" t="s">
        <v>35211</v>
      </c>
    </row>
    <row r="10580" spans="1:12" x14ac:dyDescent="0.2">
      <c r="A10580" t="s">
        <v>35212</v>
      </c>
      <c r="B10580" t="s">
        <v>35213</v>
      </c>
      <c r="C10580" t="s">
        <v>1146</v>
      </c>
      <c r="D10580" t="s">
        <v>135</v>
      </c>
      <c r="E10580" t="s">
        <v>16</v>
      </c>
      <c r="F10580">
        <v>28105</v>
      </c>
      <c r="G10580">
        <v>35.125605</v>
      </c>
      <c r="H10580">
        <v>-80.7293229</v>
      </c>
      <c r="I10580">
        <v>3</v>
      </c>
      <c r="J10580">
        <v>9</v>
      </c>
      <c r="K10580">
        <v>0</v>
      </c>
      <c r="L10580" t="s">
        <v>618</v>
      </c>
    </row>
    <row r="10581" spans="1:12" x14ac:dyDescent="0.2">
      <c r="A10581" t="s">
        <v>35214</v>
      </c>
      <c r="B10581" t="s">
        <v>498</v>
      </c>
      <c r="C10581" t="s">
        <v>35215</v>
      </c>
      <c r="D10581" t="s">
        <v>4275</v>
      </c>
      <c r="E10581" t="s">
        <v>16</v>
      </c>
      <c r="F10581">
        <v>28104</v>
      </c>
      <c r="G10581">
        <v>34.999825999999999</v>
      </c>
      <c r="H10581">
        <v>-80.699544000000003</v>
      </c>
      <c r="I10581">
        <v>3</v>
      </c>
      <c r="J10581">
        <v>7</v>
      </c>
      <c r="K10581">
        <v>1</v>
      </c>
      <c r="L10581" t="s">
        <v>32114</v>
      </c>
    </row>
    <row r="10582" spans="1:12" x14ac:dyDescent="0.2">
      <c r="A10582" t="s">
        <v>35216</v>
      </c>
      <c r="B10582" t="s">
        <v>35217</v>
      </c>
      <c r="C10582" t="s">
        <v>8496</v>
      </c>
      <c r="D10582" t="s">
        <v>21</v>
      </c>
      <c r="E10582" t="s">
        <v>16</v>
      </c>
      <c r="F10582">
        <v>28277</v>
      </c>
      <c r="G10582">
        <v>35.068080999999999</v>
      </c>
      <c r="H10582">
        <v>-80.842820000000003</v>
      </c>
      <c r="I10582">
        <v>5</v>
      </c>
      <c r="J10582">
        <v>3</v>
      </c>
      <c r="K10582">
        <v>1</v>
      </c>
      <c r="L10582" t="s">
        <v>2169</v>
      </c>
    </row>
    <row r="10583" spans="1:12" x14ac:dyDescent="0.2">
      <c r="A10583" t="s">
        <v>35218</v>
      </c>
      <c r="B10583" t="s">
        <v>35219</v>
      </c>
      <c r="C10583" t="s">
        <v>35220</v>
      </c>
      <c r="D10583" t="s">
        <v>21</v>
      </c>
      <c r="E10583" t="s">
        <v>16</v>
      </c>
      <c r="F10583">
        <v>28202</v>
      </c>
      <c r="G10583">
        <v>35.2279658</v>
      </c>
      <c r="H10583">
        <v>-80.844060600000006</v>
      </c>
      <c r="I10583">
        <v>2.5</v>
      </c>
      <c r="J10583">
        <v>6</v>
      </c>
      <c r="K10583">
        <v>0</v>
      </c>
      <c r="L10583" t="s">
        <v>3645</v>
      </c>
    </row>
    <row r="10584" spans="1:12" x14ac:dyDescent="0.2">
      <c r="A10584" t="s">
        <v>35221</v>
      </c>
      <c r="B10584" t="s">
        <v>35222</v>
      </c>
      <c r="C10584" t="s">
        <v>11563</v>
      </c>
      <c r="D10584" t="s">
        <v>39</v>
      </c>
      <c r="E10584" t="s">
        <v>16</v>
      </c>
      <c r="F10584">
        <v>28025</v>
      </c>
      <c r="G10584">
        <v>35.410545900000002</v>
      </c>
      <c r="H10584">
        <v>-80.581798000000006</v>
      </c>
      <c r="I10584">
        <v>4</v>
      </c>
      <c r="J10584">
        <v>74</v>
      </c>
      <c r="K10584">
        <v>1</v>
      </c>
      <c r="L10584" t="s">
        <v>35223</v>
      </c>
    </row>
    <row r="10585" spans="1:12" x14ac:dyDescent="0.2">
      <c r="A10585" t="s">
        <v>35224</v>
      </c>
      <c r="B10585" t="s">
        <v>121</v>
      </c>
      <c r="C10585" t="s">
        <v>35225</v>
      </c>
      <c r="D10585" t="s">
        <v>21</v>
      </c>
      <c r="E10585" t="s">
        <v>16</v>
      </c>
      <c r="F10585">
        <v>28277</v>
      </c>
      <c r="G10585">
        <v>35.051335799999997</v>
      </c>
      <c r="H10585">
        <v>-80.770265600000002</v>
      </c>
      <c r="I10585">
        <v>1.5</v>
      </c>
      <c r="J10585">
        <v>12</v>
      </c>
      <c r="K10585">
        <v>1</v>
      </c>
      <c r="L10585" t="s">
        <v>2837</v>
      </c>
    </row>
    <row r="10586" spans="1:12" x14ac:dyDescent="0.2">
      <c r="A10586" t="s">
        <v>35226</v>
      </c>
      <c r="B10586" t="s">
        <v>2654</v>
      </c>
      <c r="C10586" t="s">
        <v>35227</v>
      </c>
      <c r="D10586" t="s">
        <v>30</v>
      </c>
      <c r="E10586" t="s">
        <v>16</v>
      </c>
      <c r="F10586">
        <v>28054</v>
      </c>
      <c r="G10586">
        <v>35.276818599999999</v>
      </c>
      <c r="H10586">
        <v>-81.142669499999997</v>
      </c>
      <c r="I10586">
        <v>3</v>
      </c>
      <c r="J10586">
        <v>10</v>
      </c>
      <c r="K10586">
        <v>1</v>
      </c>
      <c r="L10586" t="s">
        <v>35228</v>
      </c>
    </row>
    <row r="10587" spans="1:12" x14ac:dyDescent="0.2">
      <c r="A10587" t="s">
        <v>35229</v>
      </c>
      <c r="B10587" t="s">
        <v>35230</v>
      </c>
      <c r="D10587" t="s">
        <v>21</v>
      </c>
      <c r="E10587" t="s">
        <v>16</v>
      </c>
      <c r="F10587">
        <v>28226</v>
      </c>
      <c r="G10587">
        <v>35.117347299999999</v>
      </c>
      <c r="H10587">
        <v>-80.799018500000003</v>
      </c>
      <c r="I10587">
        <v>4</v>
      </c>
      <c r="J10587">
        <v>5</v>
      </c>
      <c r="K10587">
        <v>1</v>
      </c>
      <c r="L10587" t="s">
        <v>35231</v>
      </c>
    </row>
    <row r="10588" spans="1:12" x14ac:dyDescent="0.2">
      <c r="A10588" t="s">
        <v>35232</v>
      </c>
      <c r="B10588" t="s">
        <v>35233</v>
      </c>
      <c r="C10588" t="s">
        <v>35234</v>
      </c>
      <c r="D10588" t="s">
        <v>21</v>
      </c>
      <c r="E10588" t="s">
        <v>16</v>
      </c>
      <c r="F10588">
        <v>28217</v>
      </c>
      <c r="G10588">
        <v>35.163044300000003</v>
      </c>
      <c r="H10588">
        <v>-80.880713499999999</v>
      </c>
      <c r="I10588">
        <v>1.5</v>
      </c>
      <c r="J10588">
        <v>3</v>
      </c>
      <c r="K10588">
        <v>1</v>
      </c>
      <c r="L10588" t="s">
        <v>35235</v>
      </c>
    </row>
    <row r="10589" spans="1:12" x14ac:dyDescent="0.2">
      <c r="A10589" t="s">
        <v>35236</v>
      </c>
      <c r="B10589" t="s">
        <v>35237</v>
      </c>
      <c r="C10589" t="s">
        <v>18672</v>
      </c>
      <c r="D10589" t="s">
        <v>21</v>
      </c>
      <c r="E10589" t="s">
        <v>16</v>
      </c>
      <c r="F10589">
        <v>28217</v>
      </c>
      <c r="G10589">
        <v>35.159168700000002</v>
      </c>
      <c r="H10589">
        <v>-80.876498900000001</v>
      </c>
      <c r="I10589">
        <v>5</v>
      </c>
      <c r="J10589">
        <v>17</v>
      </c>
      <c r="K10589">
        <v>1</v>
      </c>
      <c r="L10589" t="s">
        <v>35238</v>
      </c>
    </row>
    <row r="10590" spans="1:12" x14ac:dyDescent="0.2">
      <c r="A10590" t="s">
        <v>35239</v>
      </c>
      <c r="B10590" t="s">
        <v>35240</v>
      </c>
      <c r="C10590" t="s">
        <v>35241</v>
      </c>
      <c r="D10590" t="s">
        <v>643</v>
      </c>
      <c r="E10590" t="s">
        <v>16</v>
      </c>
      <c r="F10590">
        <v>28079</v>
      </c>
      <c r="G10590">
        <v>35.142006700000003</v>
      </c>
      <c r="H10590">
        <v>-80.546956399999999</v>
      </c>
      <c r="I10590">
        <v>3</v>
      </c>
      <c r="J10590">
        <v>4</v>
      </c>
      <c r="K10590">
        <v>0</v>
      </c>
      <c r="L10590" t="s">
        <v>1547</v>
      </c>
    </row>
    <row r="10591" spans="1:12" x14ac:dyDescent="0.2">
      <c r="A10591" t="s">
        <v>35242</v>
      </c>
      <c r="B10591" t="s">
        <v>35243</v>
      </c>
      <c r="C10591" t="s">
        <v>35244</v>
      </c>
      <c r="D10591" t="s">
        <v>21</v>
      </c>
      <c r="E10591" t="s">
        <v>16</v>
      </c>
      <c r="F10591">
        <v>28209</v>
      </c>
      <c r="G10591">
        <v>35.176907499999999</v>
      </c>
      <c r="H10591">
        <v>-80.8518708</v>
      </c>
      <c r="I10591">
        <v>4</v>
      </c>
      <c r="J10591">
        <v>23</v>
      </c>
      <c r="K10591">
        <v>1</v>
      </c>
      <c r="L10591" t="s">
        <v>35245</v>
      </c>
    </row>
    <row r="10592" spans="1:12" x14ac:dyDescent="0.2">
      <c r="A10592" t="s">
        <v>35246</v>
      </c>
      <c r="B10592" t="s">
        <v>35247</v>
      </c>
      <c r="C10592" t="s">
        <v>35248</v>
      </c>
      <c r="D10592" t="s">
        <v>15</v>
      </c>
      <c r="E10592" t="s">
        <v>16</v>
      </c>
      <c r="F10592">
        <v>28031</v>
      </c>
      <c r="G10592">
        <v>35.483531800000002</v>
      </c>
      <c r="H10592">
        <v>-80.865059799999997</v>
      </c>
      <c r="I10592">
        <v>5</v>
      </c>
      <c r="J10592">
        <v>3</v>
      </c>
      <c r="K10592">
        <v>1</v>
      </c>
      <c r="L10592" t="s">
        <v>2104</v>
      </c>
    </row>
    <row r="10593" spans="1:12" x14ac:dyDescent="0.2">
      <c r="A10593" t="s">
        <v>35249</v>
      </c>
      <c r="B10593" t="s">
        <v>101</v>
      </c>
      <c r="C10593" t="s">
        <v>35250</v>
      </c>
      <c r="D10593" t="s">
        <v>21</v>
      </c>
      <c r="E10593" t="s">
        <v>16</v>
      </c>
      <c r="F10593">
        <v>28203</v>
      </c>
      <c r="G10593">
        <v>35.203070500000003</v>
      </c>
      <c r="H10593">
        <v>-80.845697999999999</v>
      </c>
      <c r="I10593">
        <v>3</v>
      </c>
      <c r="J10593">
        <v>5</v>
      </c>
      <c r="K10593">
        <v>1</v>
      </c>
      <c r="L10593" t="s">
        <v>35251</v>
      </c>
    </row>
    <row r="10594" spans="1:12" x14ac:dyDescent="0.2">
      <c r="A10594" t="s">
        <v>35252</v>
      </c>
      <c r="B10594" t="s">
        <v>35253</v>
      </c>
      <c r="C10594" t="s">
        <v>35254</v>
      </c>
      <c r="D10594" t="s">
        <v>21</v>
      </c>
      <c r="E10594" t="s">
        <v>16</v>
      </c>
      <c r="F10594">
        <v>28278</v>
      </c>
      <c r="G10594">
        <v>35.135626000000002</v>
      </c>
      <c r="H10594">
        <v>-81.002421999999996</v>
      </c>
      <c r="I10594">
        <v>4.5</v>
      </c>
      <c r="J10594">
        <v>4</v>
      </c>
      <c r="K10594">
        <v>1</v>
      </c>
      <c r="L10594" t="s">
        <v>2349</v>
      </c>
    </row>
    <row r="10595" spans="1:12" x14ac:dyDescent="0.2">
      <c r="A10595" t="s">
        <v>35255</v>
      </c>
      <c r="B10595" t="s">
        <v>35256</v>
      </c>
      <c r="C10595" t="s">
        <v>391</v>
      </c>
      <c r="D10595" t="s">
        <v>21</v>
      </c>
      <c r="E10595" t="s">
        <v>16</v>
      </c>
      <c r="F10595">
        <v>28211</v>
      </c>
      <c r="G10595">
        <v>35.150300000000001</v>
      </c>
      <c r="H10595">
        <v>-80.833234500000003</v>
      </c>
      <c r="I10595">
        <v>4</v>
      </c>
      <c r="J10595">
        <v>60</v>
      </c>
      <c r="K10595">
        <v>1</v>
      </c>
      <c r="L10595" t="s">
        <v>35257</v>
      </c>
    </row>
    <row r="10596" spans="1:12" x14ac:dyDescent="0.2">
      <c r="A10596" t="s">
        <v>35258</v>
      </c>
      <c r="B10596" t="s">
        <v>35259</v>
      </c>
      <c r="C10596" t="s">
        <v>35260</v>
      </c>
      <c r="D10596" t="s">
        <v>15</v>
      </c>
      <c r="E10596" t="s">
        <v>16</v>
      </c>
      <c r="F10596">
        <v>28031</v>
      </c>
      <c r="G10596">
        <v>35.458402200000002</v>
      </c>
      <c r="H10596">
        <v>-80.853822600000001</v>
      </c>
      <c r="I10596">
        <v>5</v>
      </c>
      <c r="J10596">
        <v>5</v>
      </c>
      <c r="K10596">
        <v>1</v>
      </c>
      <c r="L10596" t="s">
        <v>35261</v>
      </c>
    </row>
    <row r="10597" spans="1:12" x14ac:dyDescent="0.2">
      <c r="A10597" t="s">
        <v>35262</v>
      </c>
      <c r="B10597" t="s">
        <v>5309</v>
      </c>
      <c r="C10597" t="s">
        <v>35263</v>
      </c>
      <c r="D10597" t="s">
        <v>167</v>
      </c>
      <c r="E10597" t="s">
        <v>16</v>
      </c>
      <c r="F10597">
        <v>28075</v>
      </c>
      <c r="G10597">
        <v>35.320794900000003</v>
      </c>
      <c r="H10597">
        <v>-80.659989899999999</v>
      </c>
      <c r="I10597">
        <v>5</v>
      </c>
      <c r="J10597">
        <v>4</v>
      </c>
      <c r="K10597">
        <v>1</v>
      </c>
      <c r="L10597" t="s">
        <v>2652</v>
      </c>
    </row>
    <row r="10598" spans="1:12" x14ac:dyDescent="0.2">
      <c r="A10598" t="s">
        <v>35264</v>
      </c>
      <c r="B10598" t="s">
        <v>35265</v>
      </c>
      <c r="C10598" t="s">
        <v>5674</v>
      </c>
      <c r="D10598" t="s">
        <v>21</v>
      </c>
      <c r="E10598" t="s">
        <v>16</v>
      </c>
      <c r="F10598">
        <v>28269</v>
      </c>
      <c r="G10598">
        <v>35.329919500000003</v>
      </c>
      <c r="H10598">
        <v>-80.843919999999997</v>
      </c>
      <c r="I10598">
        <v>2.5</v>
      </c>
      <c r="J10598">
        <v>3</v>
      </c>
      <c r="K10598">
        <v>1</v>
      </c>
      <c r="L10598" t="s">
        <v>35266</v>
      </c>
    </row>
    <row r="10599" spans="1:12" x14ac:dyDescent="0.2">
      <c r="A10599" t="s">
        <v>35267</v>
      </c>
      <c r="B10599" t="s">
        <v>641</v>
      </c>
      <c r="C10599" t="s">
        <v>35268</v>
      </c>
      <c r="D10599" t="s">
        <v>3396</v>
      </c>
      <c r="E10599" t="s">
        <v>16</v>
      </c>
      <c r="F10599">
        <v>28104</v>
      </c>
      <c r="G10599">
        <v>35.085671851000001</v>
      </c>
      <c r="H10599">
        <v>-80.696049174300001</v>
      </c>
      <c r="I10599">
        <v>1.5</v>
      </c>
      <c r="J10599">
        <v>15</v>
      </c>
      <c r="K10599">
        <v>1</v>
      </c>
      <c r="L10599" t="s">
        <v>18831</v>
      </c>
    </row>
    <row r="10600" spans="1:12" x14ac:dyDescent="0.2">
      <c r="A10600" t="s">
        <v>35269</v>
      </c>
      <c r="B10600" t="s">
        <v>1058</v>
      </c>
      <c r="C10600" t="s">
        <v>35270</v>
      </c>
      <c r="D10600" t="s">
        <v>21</v>
      </c>
      <c r="E10600" t="s">
        <v>16</v>
      </c>
      <c r="F10600">
        <v>28277</v>
      </c>
      <c r="G10600">
        <v>35.097059199999997</v>
      </c>
      <c r="H10600">
        <v>-80.779128</v>
      </c>
      <c r="I10600">
        <v>3.5</v>
      </c>
      <c r="J10600">
        <v>12</v>
      </c>
      <c r="K10600">
        <v>1</v>
      </c>
      <c r="L10600" t="s">
        <v>1060</v>
      </c>
    </row>
    <row r="10601" spans="1:12" x14ac:dyDescent="0.2">
      <c r="A10601" t="s">
        <v>35271</v>
      </c>
      <c r="B10601" t="s">
        <v>35272</v>
      </c>
      <c r="C10601" t="s">
        <v>35273</v>
      </c>
      <c r="D10601" t="s">
        <v>21</v>
      </c>
      <c r="E10601" t="s">
        <v>16</v>
      </c>
      <c r="F10601">
        <v>28204</v>
      </c>
      <c r="G10601">
        <v>35.212160500000003</v>
      </c>
      <c r="H10601">
        <v>-80.840139600000001</v>
      </c>
      <c r="I10601">
        <v>5</v>
      </c>
      <c r="J10601">
        <v>7</v>
      </c>
      <c r="K10601">
        <v>1</v>
      </c>
      <c r="L10601" t="s">
        <v>35274</v>
      </c>
    </row>
    <row r="10602" spans="1:12" x14ac:dyDescent="0.2">
      <c r="A10602" t="s">
        <v>35275</v>
      </c>
      <c r="B10602" t="s">
        <v>35276</v>
      </c>
      <c r="C10602" t="s">
        <v>35277</v>
      </c>
      <c r="D10602" t="s">
        <v>643</v>
      </c>
      <c r="E10602" t="s">
        <v>16</v>
      </c>
      <c r="F10602">
        <v>28079</v>
      </c>
      <c r="G10602">
        <v>35.056480999999998</v>
      </c>
      <c r="H10602">
        <v>-80.625945999999999</v>
      </c>
      <c r="I10602">
        <v>3</v>
      </c>
      <c r="J10602">
        <v>24</v>
      </c>
      <c r="K10602">
        <v>1</v>
      </c>
      <c r="L10602" t="s">
        <v>5894</v>
      </c>
    </row>
    <row r="10603" spans="1:12" x14ac:dyDescent="0.2">
      <c r="A10603" t="s">
        <v>35278</v>
      </c>
      <c r="B10603" t="s">
        <v>35279</v>
      </c>
      <c r="C10603" t="s">
        <v>35280</v>
      </c>
      <c r="D10603" t="s">
        <v>21</v>
      </c>
      <c r="E10603" t="s">
        <v>16</v>
      </c>
      <c r="F10603">
        <v>28269</v>
      </c>
      <c r="G10603">
        <v>35.3380522</v>
      </c>
      <c r="H10603">
        <v>-80.8240452</v>
      </c>
      <c r="I10603">
        <v>4.5</v>
      </c>
      <c r="J10603">
        <v>3</v>
      </c>
      <c r="K10603">
        <v>1</v>
      </c>
      <c r="L10603" t="s">
        <v>35281</v>
      </c>
    </row>
    <row r="10604" spans="1:12" x14ac:dyDescent="0.2">
      <c r="A10604" t="s">
        <v>35282</v>
      </c>
      <c r="B10604" t="s">
        <v>35283</v>
      </c>
      <c r="C10604" t="s">
        <v>35284</v>
      </c>
      <c r="D10604" t="s">
        <v>21</v>
      </c>
      <c r="E10604" t="s">
        <v>16</v>
      </c>
      <c r="F10604">
        <v>28203</v>
      </c>
      <c r="G10604">
        <v>35.209083999999997</v>
      </c>
      <c r="H10604">
        <v>-80.857951999999997</v>
      </c>
      <c r="I10604">
        <v>3.5</v>
      </c>
      <c r="J10604">
        <v>11</v>
      </c>
      <c r="K10604">
        <v>0</v>
      </c>
      <c r="L10604" t="s">
        <v>5827</v>
      </c>
    </row>
    <row r="10605" spans="1:12" x14ac:dyDescent="0.2">
      <c r="A10605" t="s">
        <v>35285</v>
      </c>
      <c r="B10605" t="s">
        <v>8747</v>
      </c>
      <c r="C10605" t="s">
        <v>35286</v>
      </c>
      <c r="D10605" t="s">
        <v>26</v>
      </c>
      <c r="E10605" t="s">
        <v>16</v>
      </c>
      <c r="F10605">
        <v>28078</v>
      </c>
      <c r="G10605">
        <v>35.442551802099999</v>
      </c>
      <c r="H10605">
        <v>-80.863776813599998</v>
      </c>
      <c r="I10605">
        <v>4.5</v>
      </c>
      <c r="J10605">
        <v>5</v>
      </c>
      <c r="K10605">
        <v>1</v>
      </c>
      <c r="L10605" t="s">
        <v>35287</v>
      </c>
    </row>
    <row r="10606" spans="1:12" x14ac:dyDescent="0.2">
      <c r="A10606" t="s">
        <v>35288</v>
      </c>
      <c r="B10606" t="s">
        <v>3204</v>
      </c>
      <c r="C10606" t="s">
        <v>35289</v>
      </c>
      <c r="D10606" t="s">
        <v>942</v>
      </c>
      <c r="E10606" t="s">
        <v>16</v>
      </c>
      <c r="F10606">
        <v>28120</v>
      </c>
      <c r="G10606">
        <v>35.288245199999999</v>
      </c>
      <c r="H10606">
        <v>-81.0170818</v>
      </c>
      <c r="I10606">
        <v>2</v>
      </c>
      <c r="J10606">
        <v>4</v>
      </c>
      <c r="K10606">
        <v>1</v>
      </c>
      <c r="L10606" t="s">
        <v>7723</v>
      </c>
    </row>
    <row r="10607" spans="1:12" x14ac:dyDescent="0.2">
      <c r="A10607" t="s">
        <v>35290</v>
      </c>
      <c r="B10607" t="s">
        <v>35291</v>
      </c>
      <c r="C10607" t="s">
        <v>3960</v>
      </c>
      <c r="D10607" t="s">
        <v>21</v>
      </c>
      <c r="E10607" t="s">
        <v>16</v>
      </c>
      <c r="F10607">
        <v>28216</v>
      </c>
      <c r="G10607">
        <v>35.3530844</v>
      </c>
      <c r="H10607">
        <v>-80.855043100000003</v>
      </c>
      <c r="I10607">
        <v>3.5</v>
      </c>
      <c r="J10607">
        <v>3</v>
      </c>
      <c r="K10607">
        <v>0</v>
      </c>
      <c r="L10607" t="s">
        <v>5405</v>
      </c>
    </row>
    <row r="10608" spans="1:12" x14ac:dyDescent="0.2">
      <c r="A10608" t="s">
        <v>35292</v>
      </c>
      <c r="B10608" t="s">
        <v>35293</v>
      </c>
      <c r="C10608" t="s">
        <v>28281</v>
      </c>
      <c r="D10608" t="s">
        <v>21</v>
      </c>
      <c r="E10608" t="s">
        <v>16</v>
      </c>
      <c r="F10608">
        <v>28277</v>
      </c>
      <c r="G10608">
        <v>35.060300599999998</v>
      </c>
      <c r="H10608">
        <v>-80.813136900000003</v>
      </c>
      <c r="I10608">
        <v>3</v>
      </c>
      <c r="J10608">
        <v>10</v>
      </c>
      <c r="K10608">
        <v>1</v>
      </c>
      <c r="L10608" t="s">
        <v>35294</v>
      </c>
    </row>
    <row r="10609" spans="1:12" x14ac:dyDescent="0.2">
      <c r="A10609" t="s">
        <v>35295</v>
      </c>
      <c r="B10609" t="s">
        <v>35296</v>
      </c>
      <c r="C10609" t="s">
        <v>35297</v>
      </c>
      <c r="D10609" t="s">
        <v>239</v>
      </c>
      <c r="E10609" t="s">
        <v>16</v>
      </c>
      <c r="F10609">
        <v>28173</v>
      </c>
      <c r="G10609">
        <v>34.938046999999997</v>
      </c>
      <c r="H10609">
        <v>-80.749054000000001</v>
      </c>
      <c r="I10609">
        <v>5</v>
      </c>
      <c r="J10609">
        <v>8</v>
      </c>
      <c r="K10609">
        <v>1</v>
      </c>
      <c r="L10609" t="s">
        <v>35298</v>
      </c>
    </row>
    <row r="10610" spans="1:12" x14ac:dyDescent="0.2">
      <c r="A10610" t="s">
        <v>35299</v>
      </c>
      <c r="B10610" t="s">
        <v>35300</v>
      </c>
      <c r="C10610" t="s">
        <v>35301</v>
      </c>
      <c r="D10610" t="s">
        <v>26</v>
      </c>
      <c r="E10610" t="s">
        <v>16</v>
      </c>
      <c r="F10610">
        <v>28078</v>
      </c>
      <c r="G10610">
        <v>35.437774906599998</v>
      </c>
      <c r="H10610">
        <v>-80.866757420100001</v>
      </c>
      <c r="I10610">
        <v>3</v>
      </c>
      <c r="J10610">
        <v>19</v>
      </c>
      <c r="K10610">
        <v>1</v>
      </c>
      <c r="L10610" t="s">
        <v>35302</v>
      </c>
    </row>
    <row r="10611" spans="1:12" x14ac:dyDescent="0.2">
      <c r="A10611" t="s">
        <v>35303</v>
      </c>
      <c r="B10611" t="s">
        <v>35304</v>
      </c>
      <c r="C10611" t="s">
        <v>35305</v>
      </c>
      <c r="D10611" t="s">
        <v>26</v>
      </c>
      <c r="E10611" t="s">
        <v>16</v>
      </c>
      <c r="F10611">
        <v>28078</v>
      </c>
      <c r="G10611">
        <v>35.415033000000001</v>
      </c>
      <c r="H10611">
        <v>-80.854692999999997</v>
      </c>
      <c r="I10611">
        <v>4</v>
      </c>
      <c r="J10611">
        <v>16</v>
      </c>
      <c r="K10611">
        <v>1</v>
      </c>
      <c r="L10611" t="s">
        <v>3004</v>
      </c>
    </row>
    <row r="10612" spans="1:12" x14ac:dyDescent="0.2">
      <c r="A10612" t="s">
        <v>35306</v>
      </c>
      <c r="B10612" t="s">
        <v>27019</v>
      </c>
      <c r="C10612" t="s">
        <v>17589</v>
      </c>
      <c r="D10612" t="s">
        <v>21</v>
      </c>
      <c r="E10612" t="s">
        <v>16</v>
      </c>
      <c r="F10612">
        <v>28273</v>
      </c>
      <c r="G10612">
        <v>35.102668921099998</v>
      </c>
      <c r="H10612">
        <v>-80.985485350000005</v>
      </c>
      <c r="I10612">
        <v>3</v>
      </c>
      <c r="J10612">
        <v>62</v>
      </c>
      <c r="K10612">
        <v>0</v>
      </c>
      <c r="L10612" t="s">
        <v>35307</v>
      </c>
    </row>
    <row r="10613" spans="1:12" x14ac:dyDescent="0.2">
      <c r="A10613" t="s">
        <v>35308</v>
      </c>
      <c r="B10613" t="s">
        <v>353</v>
      </c>
      <c r="C10613" t="s">
        <v>35309</v>
      </c>
      <c r="D10613" t="s">
        <v>21</v>
      </c>
      <c r="E10613" t="s">
        <v>16</v>
      </c>
      <c r="F10613">
        <v>28278</v>
      </c>
      <c r="G10613">
        <v>35.101964000000002</v>
      </c>
      <c r="H10613">
        <v>-80.991144000000006</v>
      </c>
      <c r="I10613">
        <v>5</v>
      </c>
      <c r="J10613">
        <v>3</v>
      </c>
      <c r="K10613">
        <v>1</v>
      </c>
      <c r="L10613" t="s">
        <v>35310</v>
      </c>
    </row>
    <row r="10614" spans="1:12" x14ac:dyDescent="0.2">
      <c r="A10614" t="s">
        <v>35311</v>
      </c>
      <c r="B10614" t="s">
        <v>16633</v>
      </c>
      <c r="C10614" t="s">
        <v>35312</v>
      </c>
      <c r="D10614" t="s">
        <v>1452</v>
      </c>
      <c r="E10614" t="s">
        <v>16</v>
      </c>
      <c r="F10614">
        <v>28164</v>
      </c>
      <c r="G10614">
        <v>35.440322999999999</v>
      </c>
      <c r="H10614">
        <v>-81.007136000000003</v>
      </c>
      <c r="I10614">
        <v>4.5</v>
      </c>
      <c r="J10614">
        <v>3</v>
      </c>
      <c r="K10614">
        <v>1</v>
      </c>
      <c r="L10614" t="s">
        <v>21740</v>
      </c>
    </row>
    <row r="10615" spans="1:12" x14ac:dyDescent="0.2">
      <c r="A10615" t="s">
        <v>35313</v>
      </c>
      <c r="B10615" t="s">
        <v>35314</v>
      </c>
      <c r="C10615" t="s">
        <v>35315</v>
      </c>
      <c r="D10615" t="s">
        <v>643</v>
      </c>
      <c r="E10615" t="s">
        <v>16</v>
      </c>
      <c r="F10615">
        <v>28110</v>
      </c>
      <c r="G10615">
        <v>35.068597694600001</v>
      </c>
      <c r="H10615">
        <v>-80.643433811099996</v>
      </c>
      <c r="I10615">
        <v>3</v>
      </c>
      <c r="J10615">
        <v>20</v>
      </c>
      <c r="K10615">
        <v>1</v>
      </c>
      <c r="L10615" t="s">
        <v>839</v>
      </c>
    </row>
    <row r="10616" spans="1:12" x14ac:dyDescent="0.2">
      <c r="A10616" t="s">
        <v>35316</v>
      </c>
      <c r="B10616" t="s">
        <v>35317</v>
      </c>
      <c r="C10616" t="s">
        <v>3441</v>
      </c>
      <c r="D10616" t="s">
        <v>21</v>
      </c>
      <c r="E10616" t="s">
        <v>16</v>
      </c>
      <c r="F10616">
        <v>28208</v>
      </c>
      <c r="G10616">
        <v>35.229405</v>
      </c>
      <c r="H10616">
        <v>-80.864198000000002</v>
      </c>
      <c r="I10616">
        <v>4</v>
      </c>
      <c r="J10616">
        <v>36</v>
      </c>
      <c r="K10616">
        <v>1</v>
      </c>
      <c r="L10616" t="s">
        <v>35318</v>
      </c>
    </row>
    <row r="10617" spans="1:12" x14ac:dyDescent="0.2">
      <c r="A10617" t="s">
        <v>35319</v>
      </c>
      <c r="B10617" t="s">
        <v>35320</v>
      </c>
      <c r="C10617" t="s">
        <v>35321</v>
      </c>
      <c r="D10617" t="s">
        <v>21</v>
      </c>
      <c r="E10617" t="s">
        <v>16</v>
      </c>
      <c r="F10617">
        <v>28202</v>
      </c>
      <c r="G10617">
        <v>35.232418000000003</v>
      </c>
      <c r="H10617">
        <v>-80.837389999999999</v>
      </c>
      <c r="I10617">
        <v>2.5</v>
      </c>
      <c r="J10617">
        <v>35</v>
      </c>
      <c r="K10617">
        <v>1</v>
      </c>
      <c r="L10617" t="s">
        <v>901</v>
      </c>
    </row>
    <row r="10618" spans="1:12" x14ac:dyDescent="0.2">
      <c r="A10618" t="s">
        <v>35322</v>
      </c>
      <c r="B10618" t="s">
        <v>35323</v>
      </c>
      <c r="C10618" t="s">
        <v>15053</v>
      </c>
      <c r="D10618" t="s">
        <v>21</v>
      </c>
      <c r="E10618" t="s">
        <v>16</v>
      </c>
      <c r="F10618">
        <v>28205</v>
      </c>
      <c r="G10618">
        <v>35.247288367300001</v>
      </c>
      <c r="H10618">
        <v>-80.804375027000006</v>
      </c>
      <c r="I10618">
        <v>3</v>
      </c>
      <c r="J10618">
        <v>3</v>
      </c>
      <c r="K10618">
        <v>1</v>
      </c>
      <c r="L10618" t="s">
        <v>963</v>
      </c>
    </row>
    <row r="10619" spans="1:12" x14ac:dyDescent="0.2">
      <c r="A10619" t="s">
        <v>35324</v>
      </c>
      <c r="B10619" t="s">
        <v>35325</v>
      </c>
      <c r="C10619" t="s">
        <v>35326</v>
      </c>
      <c r="D10619" t="s">
        <v>39</v>
      </c>
      <c r="E10619" t="s">
        <v>16</v>
      </c>
      <c r="F10619">
        <v>28025</v>
      </c>
      <c r="G10619">
        <v>35.426748000000003</v>
      </c>
      <c r="H10619">
        <v>-80.596197799999999</v>
      </c>
      <c r="I10619">
        <v>2.5</v>
      </c>
      <c r="J10619">
        <v>8</v>
      </c>
      <c r="K10619">
        <v>1</v>
      </c>
      <c r="L10619" t="s">
        <v>35327</v>
      </c>
    </row>
    <row r="10620" spans="1:12" x14ac:dyDescent="0.2">
      <c r="A10620" t="s">
        <v>35328</v>
      </c>
      <c r="B10620" t="s">
        <v>35329</v>
      </c>
      <c r="C10620" t="s">
        <v>35330</v>
      </c>
      <c r="D10620" t="s">
        <v>21</v>
      </c>
      <c r="E10620" t="s">
        <v>16</v>
      </c>
      <c r="F10620">
        <v>28208</v>
      </c>
      <c r="G10620">
        <v>35.247632000000003</v>
      </c>
      <c r="H10620">
        <v>-80.884788</v>
      </c>
      <c r="I10620">
        <v>3</v>
      </c>
      <c r="J10620">
        <v>6</v>
      </c>
      <c r="K10620">
        <v>1</v>
      </c>
      <c r="L10620" t="s">
        <v>35331</v>
      </c>
    </row>
    <row r="10621" spans="1:12" x14ac:dyDescent="0.2">
      <c r="A10621" t="s">
        <v>35332</v>
      </c>
      <c r="B10621" t="s">
        <v>35333</v>
      </c>
      <c r="C10621" t="s">
        <v>35334</v>
      </c>
      <c r="D10621" t="s">
        <v>643</v>
      </c>
      <c r="E10621" t="s">
        <v>16</v>
      </c>
      <c r="F10621">
        <v>28079</v>
      </c>
      <c r="G10621">
        <v>35.067283400000001</v>
      </c>
      <c r="H10621">
        <v>-80.680332300000003</v>
      </c>
      <c r="I10621">
        <v>2.5</v>
      </c>
      <c r="J10621">
        <v>3</v>
      </c>
      <c r="K10621">
        <v>1</v>
      </c>
      <c r="L10621" t="s">
        <v>35335</v>
      </c>
    </row>
    <row r="10622" spans="1:12" x14ac:dyDescent="0.2">
      <c r="A10622" t="s">
        <v>35336</v>
      </c>
      <c r="B10622" t="s">
        <v>35337</v>
      </c>
      <c r="C10622" t="s">
        <v>35338</v>
      </c>
      <c r="D10622" t="s">
        <v>21</v>
      </c>
      <c r="E10622" t="s">
        <v>16</v>
      </c>
      <c r="F10622">
        <v>28227</v>
      </c>
      <c r="G10622">
        <v>35.160825899999999</v>
      </c>
      <c r="H10622">
        <v>-80.7366612</v>
      </c>
      <c r="I10622">
        <v>4.5</v>
      </c>
      <c r="J10622">
        <v>9</v>
      </c>
      <c r="K10622">
        <v>1</v>
      </c>
      <c r="L10622" t="s">
        <v>35339</v>
      </c>
    </row>
    <row r="10623" spans="1:12" x14ac:dyDescent="0.2">
      <c r="A10623" t="s">
        <v>35340</v>
      </c>
      <c r="B10623" t="s">
        <v>35341</v>
      </c>
      <c r="C10623" t="s">
        <v>35342</v>
      </c>
      <c r="D10623" t="s">
        <v>21</v>
      </c>
      <c r="E10623" t="s">
        <v>16</v>
      </c>
      <c r="F10623">
        <v>28204</v>
      </c>
      <c r="G10623">
        <v>35.2157725</v>
      </c>
      <c r="H10623">
        <v>-80.822133800000003</v>
      </c>
      <c r="I10623">
        <v>1</v>
      </c>
      <c r="J10623">
        <v>9</v>
      </c>
      <c r="K10623">
        <v>1</v>
      </c>
      <c r="L10623" t="s">
        <v>35343</v>
      </c>
    </row>
    <row r="10624" spans="1:12" x14ac:dyDescent="0.2">
      <c r="A10624" t="s">
        <v>35344</v>
      </c>
      <c r="B10624" t="s">
        <v>35345</v>
      </c>
      <c r="C10624" t="s">
        <v>35346</v>
      </c>
      <c r="D10624" t="s">
        <v>239</v>
      </c>
      <c r="E10624" t="s">
        <v>16</v>
      </c>
      <c r="F10624">
        <v>28173</v>
      </c>
      <c r="G10624">
        <v>34.923600999999998</v>
      </c>
      <c r="H10624">
        <v>-80.750219000000001</v>
      </c>
      <c r="I10624">
        <v>5</v>
      </c>
      <c r="J10624">
        <v>3</v>
      </c>
      <c r="K10624">
        <v>0</v>
      </c>
      <c r="L10624" t="s">
        <v>4965</v>
      </c>
    </row>
    <row r="10625" spans="1:12" x14ac:dyDescent="0.2">
      <c r="A10625" t="s">
        <v>35347</v>
      </c>
      <c r="B10625" t="s">
        <v>35348</v>
      </c>
      <c r="C10625" t="s">
        <v>35349</v>
      </c>
      <c r="D10625" t="s">
        <v>135</v>
      </c>
      <c r="E10625" t="s">
        <v>16</v>
      </c>
      <c r="F10625">
        <v>28104</v>
      </c>
      <c r="G10625">
        <v>35.001137999999997</v>
      </c>
      <c r="H10625">
        <v>-80.699786799999998</v>
      </c>
      <c r="I10625">
        <v>4.5</v>
      </c>
      <c r="J10625">
        <v>3</v>
      </c>
      <c r="K10625">
        <v>0</v>
      </c>
      <c r="L10625" t="s">
        <v>448</v>
      </c>
    </row>
    <row r="10626" spans="1:12" x14ac:dyDescent="0.2">
      <c r="A10626" t="s">
        <v>35350</v>
      </c>
      <c r="B10626" t="s">
        <v>35351</v>
      </c>
      <c r="C10626" t="s">
        <v>35352</v>
      </c>
      <c r="D10626" t="s">
        <v>456</v>
      </c>
      <c r="E10626" t="s">
        <v>16</v>
      </c>
      <c r="F10626">
        <v>28012</v>
      </c>
      <c r="G10626">
        <v>35.280163999999999</v>
      </c>
      <c r="H10626">
        <v>-81.047043000000002</v>
      </c>
      <c r="I10626">
        <v>2.5</v>
      </c>
      <c r="J10626">
        <v>3</v>
      </c>
      <c r="K10626">
        <v>1</v>
      </c>
      <c r="L10626" t="s">
        <v>23747</v>
      </c>
    </row>
    <row r="10627" spans="1:12" x14ac:dyDescent="0.2">
      <c r="A10627" t="s">
        <v>35353</v>
      </c>
      <c r="B10627" t="s">
        <v>35354</v>
      </c>
      <c r="C10627" t="s">
        <v>35355</v>
      </c>
      <c r="D10627" t="s">
        <v>21</v>
      </c>
      <c r="E10627" t="s">
        <v>16</v>
      </c>
      <c r="F10627">
        <v>28209</v>
      </c>
      <c r="G10627">
        <v>35.170399199999999</v>
      </c>
      <c r="H10627">
        <v>-80.847898499999999</v>
      </c>
      <c r="I10627">
        <v>3.5</v>
      </c>
      <c r="J10627">
        <v>9</v>
      </c>
      <c r="K10627">
        <v>1</v>
      </c>
      <c r="L10627" t="s">
        <v>14346</v>
      </c>
    </row>
    <row r="10628" spans="1:12" x14ac:dyDescent="0.2">
      <c r="A10628" t="s">
        <v>35356</v>
      </c>
      <c r="B10628" t="s">
        <v>35357</v>
      </c>
      <c r="C10628" t="s">
        <v>35358</v>
      </c>
      <c r="D10628" t="s">
        <v>39</v>
      </c>
      <c r="E10628" t="s">
        <v>16</v>
      </c>
      <c r="F10628">
        <v>28027</v>
      </c>
      <c r="G10628">
        <v>35.36884483</v>
      </c>
      <c r="H10628">
        <v>-80.722632500000003</v>
      </c>
      <c r="I10628">
        <v>3.5</v>
      </c>
      <c r="J10628">
        <v>8</v>
      </c>
      <c r="K10628">
        <v>1</v>
      </c>
      <c r="L10628" t="s">
        <v>35359</v>
      </c>
    </row>
    <row r="10629" spans="1:12" x14ac:dyDescent="0.2">
      <c r="A10629" t="s">
        <v>35360</v>
      </c>
      <c r="B10629" t="s">
        <v>26881</v>
      </c>
      <c r="C10629" t="s">
        <v>35361</v>
      </c>
      <c r="D10629" t="s">
        <v>21</v>
      </c>
      <c r="E10629" t="s">
        <v>16</v>
      </c>
      <c r="F10629">
        <v>28213</v>
      </c>
      <c r="G10629">
        <v>35.259366999999997</v>
      </c>
      <c r="H10629">
        <v>-80.773545999999996</v>
      </c>
      <c r="I10629">
        <v>3.5</v>
      </c>
      <c r="J10629">
        <v>48</v>
      </c>
      <c r="K10629">
        <v>1</v>
      </c>
      <c r="L10629" t="s">
        <v>35362</v>
      </c>
    </row>
    <row r="10630" spans="1:12" x14ac:dyDescent="0.2">
      <c r="A10630" t="s">
        <v>35363</v>
      </c>
      <c r="B10630" t="s">
        <v>1978</v>
      </c>
      <c r="C10630" t="s">
        <v>35364</v>
      </c>
      <c r="D10630" t="s">
        <v>21</v>
      </c>
      <c r="E10630" t="s">
        <v>16</v>
      </c>
      <c r="F10630">
        <v>28213</v>
      </c>
      <c r="G10630">
        <v>35.240963100000002</v>
      </c>
      <c r="H10630">
        <v>-80.797203999999994</v>
      </c>
      <c r="I10630">
        <v>2</v>
      </c>
      <c r="J10630">
        <v>32</v>
      </c>
      <c r="K10630">
        <v>1</v>
      </c>
      <c r="L10630" t="s">
        <v>35365</v>
      </c>
    </row>
    <row r="10631" spans="1:12" x14ac:dyDescent="0.2">
      <c r="A10631" t="s">
        <v>35366</v>
      </c>
      <c r="B10631" t="s">
        <v>35367</v>
      </c>
      <c r="C10631" t="s">
        <v>35368</v>
      </c>
      <c r="D10631" t="s">
        <v>26</v>
      </c>
      <c r="E10631" t="s">
        <v>16</v>
      </c>
      <c r="F10631">
        <v>28078</v>
      </c>
      <c r="G10631">
        <v>35.414259999999999</v>
      </c>
      <c r="H10631">
        <v>-80.829632000000004</v>
      </c>
      <c r="I10631">
        <v>2</v>
      </c>
      <c r="J10631">
        <v>6</v>
      </c>
      <c r="K10631">
        <v>1</v>
      </c>
      <c r="L10631" t="s">
        <v>35369</v>
      </c>
    </row>
    <row r="10632" spans="1:12" x14ac:dyDescent="0.2">
      <c r="A10632" t="s">
        <v>35370</v>
      </c>
      <c r="B10632" t="s">
        <v>35371</v>
      </c>
      <c r="C10632" t="s">
        <v>35372</v>
      </c>
      <c r="D10632" t="s">
        <v>135</v>
      </c>
      <c r="E10632" t="s">
        <v>16</v>
      </c>
      <c r="F10632">
        <v>28105</v>
      </c>
      <c r="G10632">
        <v>35.129534200000002</v>
      </c>
      <c r="H10632">
        <v>-80.727201899999997</v>
      </c>
      <c r="I10632">
        <v>3.5</v>
      </c>
      <c r="J10632">
        <v>3</v>
      </c>
      <c r="K10632">
        <v>1</v>
      </c>
      <c r="L10632" t="s">
        <v>35373</v>
      </c>
    </row>
    <row r="10633" spans="1:12" x14ac:dyDescent="0.2">
      <c r="A10633" t="s">
        <v>35374</v>
      </c>
      <c r="B10633" t="s">
        <v>35375</v>
      </c>
      <c r="C10633" t="s">
        <v>35376</v>
      </c>
      <c r="D10633" t="s">
        <v>39</v>
      </c>
      <c r="E10633" t="s">
        <v>16</v>
      </c>
      <c r="F10633">
        <v>28027</v>
      </c>
      <c r="G10633">
        <v>35.441127000000002</v>
      </c>
      <c r="H10633">
        <v>-80.611168000000006</v>
      </c>
      <c r="I10633">
        <v>5</v>
      </c>
      <c r="J10633">
        <v>3</v>
      </c>
      <c r="K10633">
        <v>0</v>
      </c>
      <c r="L10633" t="s">
        <v>35377</v>
      </c>
    </row>
    <row r="10634" spans="1:12" x14ac:dyDescent="0.2">
      <c r="A10634" t="s">
        <v>35378</v>
      </c>
      <c r="B10634" t="s">
        <v>35379</v>
      </c>
      <c r="C10634" t="s">
        <v>35380</v>
      </c>
      <c r="D10634" t="s">
        <v>21</v>
      </c>
      <c r="E10634" t="s">
        <v>16</v>
      </c>
      <c r="F10634">
        <v>28216</v>
      </c>
      <c r="G10634">
        <v>35.357041688999999</v>
      </c>
      <c r="H10634">
        <v>-80.855164454100006</v>
      </c>
      <c r="I10634">
        <v>3.5</v>
      </c>
      <c r="J10634">
        <v>8</v>
      </c>
      <c r="K10634">
        <v>0</v>
      </c>
      <c r="L10634" t="s">
        <v>119</v>
      </c>
    </row>
    <row r="10635" spans="1:12" x14ac:dyDescent="0.2">
      <c r="A10635" t="s">
        <v>35381</v>
      </c>
      <c r="B10635" t="s">
        <v>35382</v>
      </c>
      <c r="C10635" t="s">
        <v>35383</v>
      </c>
      <c r="D10635" t="s">
        <v>3396</v>
      </c>
      <c r="E10635" t="s">
        <v>16</v>
      </c>
      <c r="F10635">
        <v>28104</v>
      </c>
      <c r="G10635">
        <v>35.083965999999997</v>
      </c>
      <c r="H10635">
        <v>-80.698779999999999</v>
      </c>
      <c r="I10635">
        <v>4.5</v>
      </c>
      <c r="J10635">
        <v>10</v>
      </c>
      <c r="K10635">
        <v>1</v>
      </c>
      <c r="L10635" t="s">
        <v>35384</v>
      </c>
    </row>
    <row r="10636" spans="1:12" x14ac:dyDescent="0.2">
      <c r="A10636" t="s">
        <v>35385</v>
      </c>
      <c r="B10636" t="s">
        <v>35386</v>
      </c>
      <c r="C10636" t="s">
        <v>12197</v>
      </c>
      <c r="D10636" t="s">
        <v>456</v>
      </c>
      <c r="E10636" t="s">
        <v>16</v>
      </c>
      <c r="F10636">
        <v>28012</v>
      </c>
      <c r="G10636">
        <v>35.252724240500001</v>
      </c>
      <c r="H10636">
        <v>-81.0458300791</v>
      </c>
      <c r="I10636">
        <v>4</v>
      </c>
      <c r="J10636">
        <v>11</v>
      </c>
      <c r="K10636">
        <v>1</v>
      </c>
      <c r="L10636" t="s">
        <v>35387</v>
      </c>
    </row>
    <row r="10637" spans="1:12" x14ac:dyDescent="0.2">
      <c r="A10637" t="s">
        <v>35388</v>
      </c>
      <c r="B10637" t="s">
        <v>35389</v>
      </c>
      <c r="C10637" t="s">
        <v>35390</v>
      </c>
      <c r="D10637" t="s">
        <v>21</v>
      </c>
      <c r="E10637" t="s">
        <v>16</v>
      </c>
      <c r="F10637">
        <v>28204</v>
      </c>
      <c r="G10637">
        <v>35.216586</v>
      </c>
      <c r="H10637">
        <v>-80.822557000000003</v>
      </c>
      <c r="I10637">
        <v>4.5</v>
      </c>
      <c r="J10637">
        <v>431</v>
      </c>
      <c r="K10637">
        <v>1</v>
      </c>
      <c r="L10637" t="s">
        <v>35391</v>
      </c>
    </row>
    <row r="10638" spans="1:12" x14ac:dyDescent="0.2">
      <c r="A10638" t="s">
        <v>35392</v>
      </c>
      <c r="B10638" t="s">
        <v>35393</v>
      </c>
      <c r="C10638" t="s">
        <v>16943</v>
      </c>
      <c r="D10638" t="s">
        <v>21</v>
      </c>
      <c r="E10638" t="s">
        <v>16</v>
      </c>
      <c r="F10638">
        <v>28273</v>
      </c>
      <c r="G10638">
        <v>35.100352999999998</v>
      </c>
      <c r="H10638">
        <v>-80.984986000000006</v>
      </c>
      <c r="I10638">
        <v>5</v>
      </c>
      <c r="J10638">
        <v>3</v>
      </c>
      <c r="K10638">
        <v>1</v>
      </c>
      <c r="L10638" t="s">
        <v>3691</v>
      </c>
    </row>
    <row r="10639" spans="1:12" x14ac:dyDescent="0.2">
      <c r="A10639" t="s">
        <v>35394</v>
      </c>
      <c r="B10639" t="s">
        <v>35395</v>
      </c>
      <c r="C10639" t="s">
        <v>30981</v>
      </c>
      <c r="D10639" t="s">
        <v>21</v>
      </c>
      <c r="E10639" t="s">
        <v>16</v>
      </c>
      <c r="F10639">
        <v>28270</v>
      </c>
      <c r="G10639">
        <v>35.141340276100003</v>
      </c>
      <c r="H10639">
        <v>-80.734933577500001</v>
      </c>
      <c r="I10639">
        <v>3</v>
      </c>
      <c r="J10639">
        <v>9</v>
      </c>
      <c r="K10639">
        <v>1</v>
      </c>
      <c r="L10639" t="s">
        <v>159</v>
      </c>
    </row>
    <row r="10640" spans="1:12" x14ac:dyDescent="0.2">
      <c r="A10640" t="s">
        <v>35396</v>
      </c>
      <c r="B10640" t="s">
        <v>35397</v>
      </c>
      <c r="C10640" t="s">
        <v>35398</v>
      </c>
      <c r="D10640" t="s">
        <v>588</v>
      </c>
      <c r="E10640" t="s">
        <v>16</v>
      </c>
      <c r="F10640">
        <v>28110</v>
      </c>
      <c r="G10640">
        <v>35.003531700000003</v>
      </c>
      <c r="H10640">
        <v>-80.553660300000004</v>
      </c>
      <c r="I10640">
        <v>4.5</v>
      </c>
      <c r="J10640">
        <v>23</v>
      </c>
      <c r="K10640">
        <v>0</v>
      </c>
      <c r="L10640" t="s">
        <v>35399</v>
      </c>
    </row>
    <row r="10641" spans="1:12" x14ac:dyDescent="0.2">
      <c r="A10641" t="s">
        <v>35400</v>
      </c>
      <c r="B10641" t="s">
        <v>10743</v>
      </c>
      <c r="C10641" t="s">
        <v>35401</v>
      </c>
      <c r="D10641" t="s">
        <v>21</v>
      </c>
      <c r="E10641" t="s">
        <v>16</v>
      </c>
      <c r="F10641">
        <v>28205</v>
      </c>
      <c r="G10641">
        <v>35.218933900000003</v>
      </c>
      <c r="H10641">
        <v>-80.811717200000004</v>
      </c>
      <c r="I10641">
        <v>4.5</v>
      </c>
      <c r="J10641">
        <v>263</v>
      </c>
      <c r="K10641">
        <v>1</v>
      </c>
      <c r="L10641" t="s">
        <v>35402</v>
      </c>
    </row>
    <row r="10642" spans="1:12" x14ac:dyDescent="0.2">
      <c r="A10642" t="s">
        <v>35403</v>
      </c>
      <c r="B10642" t="s">
        <v>35404</v>
      </c>
      <c r="C10642" t="s">
        <v>2599</v>
      </c>
      <c r="D10642" t="s">
        <v>21</v>
      </c>
      <c r="E10642" t="s">
        <v>16</v>
      </c>
      <c r="F10642">
        <v>28202</v>
      </c>
      <c r="G10642">
        <v>35.2261709</v>
      </c>
      <c r="H10642">
        <v>-80.841489999999993</v>
      </c>
      <c r="I10642">
        <v>4</v>
      </c>
      <c r="J10642">
        <v>107</v>
      </c>
      <c r="K10642">
        <v>1</v>
      </c>
      <c r="L10642" t="s">
        <v>35405</v>
      </c>
    </row>
    <row r="10643" spans="1:12" x14ac:dyDescent="0.2">
      <c r="A10643" t="s">
        <v>35406</v>
      </c>
      <c r="B10643" t="s">
        <v>35407</v>
      </c>
      <c r="C10643" t="s">
        <v>35408</v>
      </c>
      <c r="D10643" t="s">
        <v>21</v>
      </c>
      <c r="E10643" t="s">
        <v>16</v>
      </c>
      <c r="F10643">
        <v>28227</v>
      </c>
      <c r="G10643">
        <v>35.200330399999999</v>
      </c>
      <c r="H10643">
        <v>-80.726055200000005</v>
      </c>
      <c r="I10643">
        <v>5</v>
      </c>
      <c r="J10643">
        <v>3</v>
      </c>
      <c r="K10643">
        <v>1</v>
      </c>
      <c r="L10643" t="s">
        <v>5884</v>
      </c>
    </row>
    <row r="10644" spans="1:12" x14ac:dyDescent="0.2">
      <c r="A10644" t="s">
        <v>35409</v>
      </c>
      <c r="B10644" t="s">
        <v>11131</v>
      </c>
      <c r="C10644" t="s">
        <v>35410</v>
      </c>
      <c r="D10644" t="s">
        <v>30</v>
      </c>
      <c r="E10644" t="s">
        <v>16</v>
      </c>
      <c r="F10644">
        <v>28054</v>
      </c>
      <c r="G10644">
        <v>35.2606587</v>
      </c>
      <c r="H10644">
        <v>-81.135996500000005</v>
      </c>
      <c r="I10644">
        <v>3</v>
      </c>
      <c r="J10644">
        <v>52</v>
      </c>
      <c r="K10644">
        <v>1</v>
      </c>
      <c r="L10644" t="s">
        <v>35411</v>
      </c>
    </row>
    <row r="10645" spans="1:12" x14ac:dyDescent="0.2">
      <c r="A10645" t="s">
        <v>35412</v>
      </c>
      <c r="B10645" t="s">
        <v>35413</v>
      </c>
      <c r="C10645" t="s">
        <v>35414</v>
      </c>
      <c r="D10645" t="s">
        <v>21</v>
      </c>
      <c r="E10645" t="s">
        <v>16</v>
      </c>
      <c r="F10645">
        <v>28277</v>
      </c>
      <c r="G10645">
        <v>35.060800999999998</v>
      </c>
      <c r="H10645">
        <v>-80.814301999999998</v>
      </c>
      <c r="I10645">
        <v>4</v>
      </c>
      <c r="J10645">
        <v>230</v>
      </c>
      <c r="K10645">
        <v>1</v>
      </c>
      <c r="L10645" t="s">
        <v>35415</v>
      </c>
    </row>
    <row r="10646" spans="1:12" x14ac:dyDescent="0.2">
      <c r="A10646" t="s">
        <v>35416</v>
      </c>
      <c r="B10646" t="s">
        <v>641</v>
      </c>
      <c r="C10646" t="s">
        <v>35417</v>
      </c>
      <c r="D10646" t="s">
        <v>239</v>
      </c>
      <c r="E10646" t="s">
        <v>16</v>
      </c>
      <c r="F10646">
        <v>28173</v>
      </c>
      <c r="G10646">
        <v>34.956814000000001</v>
      </c>
      <c r="H10646">
        <v>-80.756978000000004</v>
      </c>
      <c r="I10646">
        <v>2</v>
      </c>
      <c r="J10646">
        <v>46</v>
      </c>
      <c r="K10646">
        <v>1</v>
      </c>
      <c r="L10646" t="s">
        <v>3326</v>
      </c>
    </row>
    <row r="10647" spans="1:12" x14ac:dyDescent="0.2">
      <c r="A10647" t="s">
        <v>35418</v>
      </c>
      <c r="B10647" t="s">
        <v>35419</v>
      </c>
      <c r="C10647" t="s">
        <v>26524</v>
      </c>
      <c r="D10647" t="s">
        <v>21</v>
      </c>
      <c r="E10647" t="s">
        <v>16</v>
      </c>
      <c r="F10647">
        <v>28277</v>
      </c>
      <c r="G10647">
        <v>35.071800000000003</v>
      </c>
      <c r="H10647">
        <v>-80.843790200000001</v>
      </c>
      <c r="I10647">
        <v>2.5</v>
      </c>
      <c r="J10647">
        <v>3</v>
      </c>
      <c r="K10647">
        <v>1</v>
      </c>
      <c r="L10647" t="s">
        <v>19294</v>
      </c>
    </row>
    <row r="10648" spans="1:12" x14ac:dyDescent="0.2">
      <c r="A10648" t="s">
        <v>35420</v>
      </c>
      <c r="B10648" t="s">
        <v>5309</v>
      </c>
      <c r="C10648" t="s">
        <v>35421</v>
      </c>
      <c r="D10648" t="s">
        <v>135</v>
      </c>
      <c r="E10648" t="s">
        <v>16</v>
      </c>
      <c r="F10648">
        <v>28105</v>
      </c>
      <c r="G10648">
        <v>35.118707000000001</v>
      </c>
      <c r="H10648">
        <v>-80.700457</v>
      </c>
      <c r="I10648">
        <v>2.5</v>
      </c>
      <c r="J10648">
        <v>3</v>
      </c>
      <c r="K10648">
        <v>1</v>
      </c>
      <c r="L10648" t="s">
        <v>4329</v>
      </c>
    </row>
    <row r="10649" spans="1:12" x14ac:dyDescent="0.2">
      <c r="A10649" t="s">
        <v>35422</v>
      </c>
      <c r="B10649" t="s">
        <v>35423</v>
      </c>
      <c r="C10649" t="s">
        <v>35424</v>
      </c>
      <c r="D10649" t="s">
        <v>39</v>
      </c>
      <c r="E10649" t="s">
        <v>16</v>
      </c>
      <c r="F10649">
        <v>28027</v>
      </c>
      <c r="G10649">
        <v>35.428211599999997</v>
      </c>
      <c r="H10649">
        <v>-80.6083924</v>
      </c>
      <c r="I10649">
        <v>4.5</v>
      </c>
      <c r="J10649">
        <v>111</v>
      </c>
      <c r="K10649">
        <v>1</v>
      </c>
      <c r="L10649" t="s">
        <v>35425</v>
      </c>
    </row>
    <row r="10650" spans="1:12" x14ac:dyDescent="0.2">
      <c r="A10650" t="s">
        <v>35426</v>
      </c>
      <c r="B10650" t="s">
        <v>27226</v>
      </c>
      <c r="C10650" t="s">
        <v>35427</v>
      </c>
      <c r="D10650" t="s">
        <v>21</v>
      </c>
      <c r="E10650" t="s">
        <v>16</v>
      </c>
      <c r="F10650">
        <v>28205</v>
      </c>
      <c r="G10650">
        <v>35.192776331700003</v>
      </c>
      <c r="H10650">
        <v>-80.780908657200001</v>
      </c>
      <c r="I10650">
        <v>4</v>
      </c>
      <c r="J10650">
        <v>9</v>
      </c>
      <c r="K10650">
        <v>1</v>
      </c>
      <c r="L10650" t="s">
        <v>35428</v>
      </c>
    </row>
    <row r="10651" spans="1:12" x14ac:dyDescent="0.2">
      <c r="A10651" t="s">
        <v>35429</v>
      </c>
      <c r="B10651" t="s">
        <v>35430</v>
      </c>
      <c r="C10651" t="s">
        <v>8869</v>
      </c>
      <c r="D10651" t="s">
        <v>15</v>
      </c>
      <c r="E10651" t="s">
        <v>16</v>
      </c>
      <c r="F10651">
        <v>28031</v>
      </c>
      <c r="G10651">
        <v>35.447957000000002</v>
      </c>
      <c r="H10651">
        <v>-80.889813000000004</v>
      </c>
      <c r="I10651">
        <v>3</v>
      </c>
      <c r="J10651">
        <v>6</v>
      </c>
      <c r="K10651">
        <v>0</v>
      </c>
      <c r="L10651" t="s">
        <v>35431</v>
      </c>
    </row>
    <row r="10652" spans="1:12" x14ac:dyDescent="0.2">
      <c r="A10652" t="s">
        <v>35432</v>
      </c>
      <c r="B10652" t="s">
        <v>35433</v>
      </c>
      <c r="C10652" t="s">
        <v>35434</v>
      </c>
      <c r="D10652" t="s">
        <v>295</v>
      </c>
      <c r="E10652" t="s">
        <v>16</v>
      </c>
      <c r="F10652">
        <v>28134</v>
      </c>
      <c r="G10652">
        <v>35.093202817600002</v>
      </c>
      <c r="H10652">
        <v>-80.883930623500007</v>
      </c>
      <c r="I10652">
        <v>3</v>
      </c>
      <c r="J10652">
        <v>58</v>
      </c>
      <c r="K10652">
        <v>1</v>
      </c>
      <c r="L10652" t="s">
        <v>35435</v>
      </c>
    </row>
    <row r="10653" spans="1:12" x14ac:dyDescent="0.2">
      <c r="A10653" t="s">
        <v>35436</v>
      </c>
      <c r="B10653" t="s">
        <v>35437</v>
      </c>
      <c r="C10653" t="s">
        <v>23024</v>
      </c>
      <c r="D10653" t="s">
        <v>21</v>
      </c>
      <c r="E10653" t="s">
        <v>16</v>
      </c>
      <c r="F10653">
        <v>28205</v>
      </c>
      <c r="G10653">
        <v>35.240499</v>
      </c>
      <c r="H10653">
        <v>-80.813293999999999</v>
      </c>
      <c r="I10653">
        <v>4</v>
      </c>
      <c r="J10653">
        <v>8</v>
      </c>
      <c r="K10653">
        <v>0</v>
      </c>
      <c r="L10653" t="s">
        <v>963</v>
      </c>
    </row>
    <row r="10654" spans="1:12" x14ac:dyDescent="0.2">
      <c r="A10654" t="s">
        <v>35438</v>
      </c>
      <c r="B10654" t="s">
        <v>35439</v>
      </c>
      <c r="C10654" t="s">
        <v>35440</v>
      </c>
      <c r="D10654" t="s">
        <v>601</v>
      </c>
      <c r="E10654" t="s">
        <v>16</v>
      </c>
      <c r="F10654">
        <v>28081</v>
      </c>
      <c r="G10654">
        <v>35.4949184671</v>
      </c>
      <c r="H10654">
        <v>-80.625760154700004</v>
      </c>
      <c r="I10654">
        <v>4</v>
      </c>
      <c r="J10654">
        <v>9</v>
      </c>
      <c r="K10654">
        <v>1</v>
      </c>
      <c r="L10654" t="s">
        <v>35441</v>
      </c>
    </row>
    <row r="10655" spans="1:12" x14ac:dyDescent="0.2">
      <c r="A10655" t="s">
        <v>35442</v>
      </c>
      <c r="B10655" t="s">
        <v>345</v>
      </c>
      <c r="C10655" t="s">
        <v>35443</v>
      </c>
      <c r="D10655" t="s">
        <v>588</v>
      </c>
      <c r="E10655" t="s">
        <v>16</v>
      </c>
      <c r="F10655">
        <v>28025</v>
      </c>
      <c r="G10655">
        <v>35.009582783500001</v>
      </c>
      <c r="H10655">
        <v>-80.563588448700003</v>
      </c>
      <c r="I10655">
        <v>3</v>
      </c>
      <c r="J10655">
        <v>5</v>
      </c>
      <c r="K10655">
        <v>1</v>
      </c>
      <c r="L10655" t="s">
        <v>35444</v>
      </c>
    </row>
    <row r="10656" spans="1:12" x14ac:dyDescent="0.2">
      <c r="A10656" t="s">
        <v>35445</v>
      </c>
      <c r="B10656" t="s">
        <v>35446</v>
      </c>
      <c r="C10656" t="s">
        <v>35447</v>
      </c>
      <c r="D10656" t="s">
        <v>167</v>
      </c>
      <c r="E10656" t="s">
        <v>16</v>
      </c>
      <c r="F10656">
        <v>28075</v>
      </c>
      <c r="G10656">
        <v>35.3209418</v>
      </c>
      <c r="H10656">
        <v>-80.667730500000005</v>
      </c>
      <c r="I10656">
        <v>4</v>
      </c>
      <c r="J10656">
        <v>4</v>
      </c>
      <c r="K10656">
        <v>1</v>
      </c>
      <c r="L10656" t="s">
        <v>2328</v>
      </c>
    </row>
    <row r="10657" spans="1:12" x14ac:dyDescent="0.2">
      <c r="A10657" t="s">
        <v>35448</v>
      </c>
      <c r="B10657" t="s">
        <v>35449</v>
      </c>
      <c r="C10657" t="s">
        <v>35450</v>
      </c>
      <c r="D10657" t="s">
        <v>21</v>
      </c>
      <c r="E10657" t="s">
        <v>16</v>
      </c>
      <c r="F10657">
        <v>28213</v>
      </c>
      <c r="G10657">
        <v>35.2728751</v>
      </c>
      <c r="H10657">
        <v>-80.728544499999998</v>
      </c>
      <c r="I10657">
        <v>2.5</v>
      </c>
      <c r="J10657">
        <v>3</v>
      </c>
      <c r="K10657">
        <v>1</v>
      </c>
      <c r="L10657" t="s">
        <v>3224</v>
      </c>
    </row>
    <row r="10658" spans="1:12" x14ac:dyDescent="0.2">
      <c r="A10658" t="s">
        <v>35451</v>
      </c>
      <c r="B10658" t="s">
        <v>35452</v>
      </c>
      <c r="C10658" t="s">
        <v>35453</v>
      </c>
      <c r="D10658" t="s">
        <v>21</v>
      </c>
      <c r="E10658" t="s">
        <v>16</v>
      </c>
      <c r="F10658">
        <v>28273</v>
      </c>
      <c r="G10658">
        <v>35.103919474599998</v>
      </c>
      <c r="H10658">
        <v>-80.879426006399996</v>
      </c>
      <c r="I10658">
        <v>3</v>
      </c>
      <c r="J10658">
        <v>18</v>
      </c>
      <c r="K10658">
        <v>1</v>
      </c>
      <c r="L10658" t="s">
        <v>709</v>
      </c>
    </row>
    <row r="10659" spans="1:12" x14ac:dyDescent="0.2">
      <c r="A10659" t="s">
        <v>35454</v>
      </c>
      <c r="B10659" t="s">
        <v>35455</v>
      </c>
      <c r="C10659" t="s">
        <v>35456</v>
      </c>
      <c r="D10659" t="s">
        <v>39</v>
      </c>
      <c r="E10659" t="s">
        <v>16</v>
      </c>
      <c r="F10659">
        <v>28025</v>
      </c>
      <c r="G10659">
        <v>35.348806000000003</v>
      </c>
      <c r="H10659">
        <v>-80.500162000000003</v>
      </c>
      <c r="I10659">
        <v>3</v>
      </c>
      <c r="J10659">
        <v>4</v>
      </c>
      <c r="K10659">
        <v>1</v>
      </c>
      <c r="L10659" t="s">
        <v>790</v>
      </c>
    </row>
    <row r="10660" spans="1:12" x14ac:dyDescent="0.2">
      <c r="A10660" t="s">
        <v>35457</v>
      </c>
      <c r="B10660" t="s">
        <v>4907</v>
      </c>
      <c r="C10660" t="s">
        <v>35458</v>
      </c>
      <c r="D10660" t="s">
        <v>21</v>
      </c>
      <c r="E10660" t="s">
        <v>16</v>
      </c>
      <c r="F10660">
        <v>28269</v>
      </c>
      <c r="G10660">
        <v>35.3702469435</v>
      </c>
      <c r="H10660">
        <v>-80.784138113300003</v>
      </c>
      <c r="I10660">
        <v>3</v>
      </c>
      <c r="J10660">
        <v>33</v>
      </c>
      <c r="K10660">
        <v>1</v>
      </c>
      <c r="L10660" t="s">
        <v>35459</v>
      </c>
    </row>
    <row r="10661" spans="1:12" x14ac:dyDescent="0.2">
      <c r="A10661" t="s">
        <v>35460</v>
      </c>
      <c r="B10661" t="s">
        <v>35461</v>
      </c>
      <c r="C10661" t="s">
        <v>35462</v>
      </c>
      <c r="D10661" t="s">
        <v>643</v>
      </c>
      <c r="E10661" t="s">
        <v>16</v>
      </c>
      <c r="F10661">
        <v>28079</v>
      </c>
      <c r="G10661">
        <v>35.068967451900001</v>
      </c>
      <c r="H10661">
        <v>-80.678949784099999</v>
      </c>
      <c r="I10661">
        <v>5</v>
      </c>
      <c r="J10661">
        <v>3</v>
      </c>
      <c r="K10661">
        <v>1</v>
      </c>
      <c r="L10661" t="s">
        <v>35463</v>
      </c>
    </row>
    <row r="10662" spans="1:12" x14ac:dyDescent="0.2">
      <c r="A10662" t="s">
        <v>35464</v>
      </c>
      <c r="B10662" t="s">
        <v>27929</v>
      </c>
      <c r="C10662" t="s">
        <v>35465</v>
      </c>
      <c r="D10662" t="s">
        <v>39</v>
      </c>
      <c r="E10662" t="s">
        <v>16</v>
      </c>
      <c r="F10662">
        <v>28027</v>
      </c>
      <c r="G10662">
        <v>35.368971199999997</v>
      </c>
      <c r="H10662">
        <v>-80.722078999999994</v>
      </c>
      <c r="I10662">
        <v>3.5</v>
      </c>
      <c r="J10662">
        <v>9</v>
      </c>
      <c r="K10662">
        <v>1</v>
      </c>
      <c r="L10662" t="s">
        <v>35466</v>
      </c>
    </row>
    <row r="10663" spans="1:12" x14ac:dyDescent="0.2">
      <c r="A10663" t="s">
        <v>35467</v>
      </c>
      <c r="B10663" t="s">
        <v>35468</v>
      </c>
      <c r="C10663" t="s">
        <v>35469</v>
      </c>
      <c r="D10663" t="s">
        <v>21</v>
      </c>
      <c r="E10663" t="s">
        <v>16</v>
      </c>
      <c r="F10663">
        <v>28203</v>
      </c>
      <c r="G10663">
        <v>35.201812500000003</v>
      </c>
      <c r="H10663">
        <v>-80.843790200000001</v>
      </c>
      <c r="I10663">
        <v>4</v>
      </c>
      <c r="J10663">
        <v>40</v>
      </c>
      <c r="K10663">
        <v>1</v>
      </c>
      <c r="L10663" t="s">
        <v>35470</v>
      </c>
    </row>
    <row r="10664" spans="1:12" x14ac:dyDescent="0.2">
      <c r="A10664" t="s">
        <v>35471</v>
      </c>
      <c r="B10664" t="s">
        <v>35472</v>
      </c>
      <c r="C10664" t="s">
        <v>35473</v>
      </c>
      <c r="D10664" t="s">
        <v>39</v>
      </c>
      <c r="E10664" t="s">
        <v>16</v>
      </c>
      <c r="F10664">
        <v>28027</v>
      </c>
      <c r="G10664">
        <v>35.341075699999998</v>
      </c>
      <c r="H10664">
        <v>-80.682452100000006</v>
      </c>
      <c r="I10664">
        <v>4</v>
      </c>
      <c r="J10664">
        <v>4</v>
      </c>
      <c r="K10664">
        <v>1</v>
      </c>
      <c r="L10664" t="s">
        <v>35474</v>
      </c>
    </row>
    <row r="10665" spans="1:12" x14ac:dyDescent="0.2">
      <c r="A10665" t="s">
        <v>35475</v>
      </c>
      <c r="B10665" t="s">
        <v>35476</v>
      </c>
      <c r="C10665" t="s">
        <v>35477</v>
      </c>
      <c r="D10665" t="s">
        <v>21</v>
      </c>
      <c r="E10665" t="s">
        <v>16</v>
      </c>
      <c r="F10665">
        <v>28210</v>
      </c>
      <c r="G10665">
        <v>35.151852300000002</v>
      </c>
      <c r="H10665">
        <v>-80.839249300000006</v>
      </c>
      <c r="I10665">
        <v>3.5</v>
      </c>
      <c r="J10665">
        <v>6</v>
      </c>
      <c r="K10665">
        <v>1</v>
      </c>
      <c r="L10665" t="s">
        <v>35478</v>
      </c>
    </row>
    <row r="10666" spans="1:12" x14ac:dyDescent="0.2">
      <c r="A10666" t="s">
        <v>35479</v>
      </c>
      <c r="B10666" t="s">
        <v>35480</v>
      </c>
      <c r="C10666" t="s">
        <v>35481</v>
      </c>
      <c r="D10666" t="s">
        <v>18305</v>
      </c>
      <c r="E10666" t="s">
        <v>16</v>
      </c>
      <c r="F10666">
        <v>28273</v>
      </c>
      <c r="G10666">
        <v>35.150261999999998</v>
      </c>
      <c r="H10666">
        <v>-80.949850999999995</v>
      </c>
      <c r="I10666">
        <v>1.5</v>
      </c>
      <c r="J10666">
        <v>44</v>
      </c>
      <c r="K10666">
        <v>1</v>
      </c>
      <c r="L10666" t="s">
        <v>35482</v>
      </c>
    </row>
    <row r="10667" spans="1:12" x14ac:dyDescent="0.2">
      <c r="A10667" t="s">
        <v>35483</v>
      </c>
      <c r="B10667" t="s">
        <v>35484</v>
      </c>
      <c r="D10667" t="s">
        <v>167</v>
      </c>
      <c r="E10667" t="s">
        <v>16</v>
      </c>
      <c r="F10667">
        <v>28075</v>
      </c>
      <c r="G10667">
        <v>35.301526899999999</v>
      </c>
      <c r="H10667">
        <v>-80.643790600000003</v>
      </c>
      <c r="I10667">
        <v>2</v>
      </c>
      <c r="J10667">
        <v>3</v>
      </c>
      <c r="K10667">
        <v>1</v>
      </c>
      <c r="L10667" t="s">
        <v>35485</v>
      </c>
    </row>
    <row r="10668" spans="1:12" x14ac:dyDescent="0.2">
      <c r="A10668" t="s">
        <v>35486</v>
      </c>
      <c r="B10668" t="s">
        <v>24114</v>
      </c>
      <c r="C10668" t="s">
        <v>35487</v>
      </c>
      <c r="D10668" t="s">
        <v>21</v>
      </c>
      <c r="E10668" t="s">
        <v>16</v>
      </c>
      <c r="F10668">
        <v>28269</v>
      </c>
      <c r="G10668">
        <v>35.372695987500002</v>
      </c>
      <c r="H10668">
        <v>-80.788730844499995</v>
      </c>
      <c r="I10668">
        <v>4</v>
      </c>
      <c r="J10668">
        <v>126</v>
      </c>
      <c r="K10668">
        <v>1</v>
      </c>
      <c r="L10668" t="s">
        <v>35488</v>
      </c>
    </row>
    <row r="10669" spans="1:12" x14ac:dyDescent="0.2">
      <c r="A10669" t="s">
        <v>35489</v>
      </c>
      <c r="B10669" t="s">
        <v>3985</v>
      </c>
      <c r="C10669" t="s">
        <v>5443</v>
      </c>
      <c r="D10669" t="s">
        <v>21</v>
      </c>
      <c r="E10669" t="s">
        <v>16</v>
      </c>
      <c r="F10669">
        <v>28210</v>
      </c>
      <c r="G10669">
        <v>35.148024100000001</v>
      </c>
      <c r="H10669">
        <v>-80.833323399999998</v>
      </c>
      <c r="I10669">
        <v>4.5</v>
      </c>
      <c r="J10669">
        <v>91</v>
      </c>
      <c r="K10669">
        <v>1</v>
      </c>
      <c r="L10669" t="s">
        <v>35490</v>
      </c>
    </row>
    <row r="10670" spans="1:12" x14ac:dyDescent="0.2">
      <c r="A10670" t="s">
        <v>35491</v>
      </c>
      <c r="B10670" t="s">
        <v>2914</v>
      </c>
      <c r="C10670" t="s">
        <v>26747</v>
      </c>
      <c r="D10670" t="s">
        <v>588</v>
      </c>
      <c r="E10670" t="s">
        <v>16</v>
      </c>
      <c r="F10670">
        <v>28110</v>
      </c>
      <c r="G10670">
        <v>35.013911100000001</v>
      </c>
      <c r="H10670">
        <v>-80.564129399999999</v>
      </c>
      <c r="I10670">
        <v>1.5</v>
      </c>
      <c r="J10670">
        <v>7</v>
      </c>
      <c r="K10670">
        <v>1</v>
      </c>
      <c r="L10670" t="s">
        <v>35492</v>
      </c>
    </row>
    <row r="10671" spans="1:12" x14ac:dyDescent="0.2">
      <c r="A10671" t="s">
        <v>35493</v>
      </c>
      <c r="B10671" t="s">
        <v>35494</v>
      </c>
      <c r="C10671" t="s">
        <v>35495</v>
      </c>
      <c r="D10671" t="s">
        <v>26</v>
      </c>
      <c r="E10671" t="s">
        <v>16</v>
      </c>
      <c r="F10671">
        <v>28078</v>
      </c>
      <c r="G10671">
        <v>35.413301699999998</v>
      </c>
      <c r="H10671">
        <v>-80.833821499999999</v>
      </c>
      <c r="I10671">
        <v>4</v>
      </c>
      <c r="J10671">
        <v>86</v>
      </c>
      <c r="K10671">
        <v>1</v>
      </c>
      <c r="L10671" t="s">
        <v>35496</v>
      </c>
    </row>
    <row r="10672" spans="1:12" x14ac:dyDescent="0.2">
      <c r="A10672" t="s">
        <v>35497</v>
      </c>
      <c r="B10672" t="s">
        <v>35498</v>
      </c>
      <c r="C10672" t="s">
        <v>35499</v>
      </c>
      <c r="D10672" t="s">
        <v>135</v>
      </c>
      <c r="E10672" t="s">
        <v>16</v>
      </c>
      <c r="F10672">
        <v>28105</v>
      </c>
      <c r="G10672">
        <v>35.1202343</v>
      </c>
      <c r="H10672">
        <v>-80.707104400000006</v>
      </c>
      <c r="I10672">
        <v>4</v>
      </c>
      <c r="J10672">
        <v>25</v>
      </c>
      <c r="K10672">
        <v>1</v>
      </c>
      <c r="L10672" t="s">
        <v>35500</v>
      </c>
    </row>
    <row r="10673" spans="1:12" x14ac:dyDescent="0.2">
      <c r="A10673" t="s">
        <v>35501</v>
      </c>
      <c r="B10673" t="s">
        <v>35502</v>
      </c>
      <c r="C10673" t="s">
        <v>35503</v>
      </c>
      <c r="D10673" t="s">
        <v>30</v>
      </c>
      <c r="E10673" t="s">
        <v>16</v>
      </c>
      <c r="F10673">
        <v>28054</v>
      </c>
      <c r="G10673">
        <v>35.278754900000003</v>
      </c>
      <c r="H10673">
        <v>-81.182085599999994</v>
      </c>
      <c r="I10673">
        <v>3</v>
      </c>
      <c r="J10673">
        <v>4</v>
      </c>
      <c r="K10673">
        <v>1</v>
      </c>
      <c r="L10673" t="s">
        <v>20598</v>
      </c>
    </row>
    <row r="10674" spans="1:12" x14ac:dyDescent="0.2">
      <c r="A10674" t="s">
        <v>35504</v>
      </c>
      <c r="B10674" t="s">
        <v>22700</v>
      </c>
      <c r="C10674" t="s">
        <v>35505</v>
      </c>
      <c r="D10674" t="s">
        <v>21</v>
      </c>
      <c r="E10674" t="s">
        <v>16</v>
      </c>
      <c r="F10674">
        <v>28273</v>
      </c>
      <c r="G10674">
        <v>35.145665000000001</v>
      </c>
      <c r="H10674">
        <v>-80.930365100000003</v>
      </c>
      <c r="I10674">
        <v>2.5</v>
      </c>
      <c r="J10674">
        <v>3</v>
      </c>
      <c r="K10674">
        <v>0</v>
      </c>
      <c r="L10674" t="s">
        <v>35506</v>
      </c>
    </row>
    <row r="10675" spans="1:12" x14ac:dyDescent="0.2">
      <c r="A10675" t="s">
        <v>35507</v>
      </c>
      <c r="B10675" t="s">
        <v>3204</v>
      </c>
      <c r="C10675" t="s">
        <v>35508</v>
      </c>
      <c r="D10675" t="s">
        <v>26</v>
      </c>
      <c r="E10675" t="s">
        <v>16</v>
      </c>
      <c r="F10675">
        <v>28078</v>
      </c>
      <c r="G10675">
        <v>35.443091299999999</v>
      </c>
      <c r="H10675">
        <v>-80.860135400000004</v>
      </c>
      <c r="I10675">
        <v>3.5</v>
      </c>
      <c r="J10675">
        <v>11</v>
      </c>
      <c r="K10675">
        <v>1</v>
      </c>
      <c r="L10675" t="s">
        <v>7723</v>
      </c>
    </row>
    <row r="10676" spans="1:12" x14ac:dyDescent="0.2">
      <c r="A10676" t="s">
        <v>35509</v>
      </c>
      <c r="B10676" t="s">
        <v>1469</v>
      </c>
      <c r="C10676" t="s">
        <v>35510</v>
      </c>
      <c r="D10676" t="s">
        <v>30</v>
      </c>
      <c r="E10676" t="s">
        <v>16</v>
      </c>
      <c r="F10676">
        <v>28054</v>
      </c>
      <c r="G10676">
        <v>35.253819399999998</v>
      </c>
      <c r="H10676">
        <v>-81.175912600000004</v>
      </c>
      <c r="I10676">
        <v>2</v>
      </c>
      <c r="J10676">
        <v>12</v>
      </c>
      <c r="K10676">
        <v>1</v>
      </c>
      <c r="L10676" t="s">
        <v>35511</v>
      </c>
    </row>
    <row r="10677" spans="1:12" x14ac:dyDescent="0.2">
      <c r="A10677" t="s">
        <v>35512</v>
      </c>
      <c r="B10677" t="s">
        <v>35513</v>
      </c>
      <c r="C10677" t="s">
        <v>35514</v>
      </c>
      <c r="D10677" t="s">
        <v>21</v>
      </c>
      <c r="E10677" t="s">
        <v>16</v>
      </c>
      <c r="F10677">
        <v>28213</v>
      </c>
      <c r="G10677">
        <v>35.265295999999999</v>
      </c>
      <c r="H10677">
        <v>-80.761752999999999</v>
      </c>
      <c r="I10677">
        <v>1.5</v>
      </c>
      <c r="J10677">
        <v>3</v>
      </c>
      <c r="K10677">
        <v>1</v>
      </c>
      <c r="L10677" t="s">
        <v>35515</v>
      </c>
    </row>
    <row r="10678" spans="1:12" x14ac:dyDescent="0.2">
      <c r="A10678" t="s">
        <v>35516</v>
      </c>
      <c r="B10678" t="s">
        <v>10361</v>
      </c>
      <c r="C10678" t="s">
        <v>35517</v>
      </c>
      <c r="D10678" t="s">
        <v>39</v>
      </c>
      <c r="E10678" t="s">
        <v>16</v>
      </c>
      <c r="F10678">
        <v>28027</v>
      </c>
      <c r="G10678">
        <v>35.421254699999999</v>
      </c>
      <c r="H10678">
        <v>-80.615269400000003</v>
      </c>
      <c r="I10678">
        <v>3</v>
      </c>
      <c r="J10678">
        <v>6</v>
      </c>
      <c r="K10678">
        <v>1</v>
      </c>
      <c r="L10678" t="s">
        <v>35518</v>
      </c>
    </row>
    <row r="10679" spans="1:12" x14ac:dyDescent="0.2">
      <c r="A10679" t="s">
        <v>35519</v>
      </c>
      <c r="B10679" t="s">
        <v>1265</v>
      </c>
      <c r="C10679" t="s">
        <v>35520</v>
      </c>
      <c r="D10679" t="s">
        <v>26</v>
      </c>
      <c r="E10679" t="s">
        <v>16</v>
      </c>
      <c r="F10679">
        <v>28078</v>
      </c>
      <c r="G10679">
        <v>35.442525000000003</v>
      </c>
      <c r="H10679">
        <v>-80.861123000000006</v>
      </c>
      <c r="I10679">
        <v>3</v>
      </c>
      <c r="J10679">
        <v>13</v>
      </c>
      <c r="K10679">
        <v>1</v>
      </c>
      <c r="L10679" t="s">
        <v>35521</v>
      </c>
    </row>
    <row r="10680" spans="1:12" x14ac:dyDescent="0.2">
      <c r="A10680" t="s">
        <v>35522</v>
      </c>
      <c r="B10680" t="s">
        <v>35523</v>
      </c>
      <c r="C10680" t="s">
        <v>35524</v>
      </c>
      <c r="D10680" t="s">
        <v>21</v>
      </c>
      <c r="E10680" t="s">
        <v>16</v>
      </c>
      <c r="F10680">
        <v>28205</v>
      </c>
      <c r="G10680">
        <v>35.220877899999998</v>
      </c>
      <c r="H10680">
        <v>-80.810135299999999</v>
      </c>
      <c r="I10680">
        <v>4.5</v>
      </c>
      <c r="J10680">
        <v>29</v>
      </c>
      <c r="K10680">
        <v>1</v>
      </c>
      <c r="L10680" t="s">
        <v>35525</v>
      </c>
    </row>
    <row r="10681" spans="1:12" x14ac:dyDescent="0.2">
      <c r="A10681" t="s">
        <v>35526</v>
      </c>
      <c r="B10681" t="s">
        <v>35527</v>
      </c>
      <c r="C10681" t="s">
        <v>35528</v>
      </c>
      <c r="D10681" t="s">
        <v>30</v>
      </c>
      <c r="E10681" t="s">
        <v>16</v>
      </c>
      <c r="F10681">
        <v>28054</v>
      </c>
      <c r="G10681">
        <v>35.253229300000001</v>
      </c>
      <c r="H10681">
        <v>-81.152460700000006</v>
      </c>
      <c r="I10681">
        <v>1.5</v>
      </c>
      <c r="J10681">
        <v>10</v>
      </c>
      <c r="K10681">
        <v>1</v>
      </c>
      <c r="L10681" t="s">
        <v>35529</v>
      </c>
    </row>
    <row r="10682" spans="1:12" x14ac:dyDescent="0.2">
      <c r="A10682" t="s">
        <v>35530</v>
      </c>
      <c r="B10682" t="s">
        <v>101</v>
      </c>
      <c r="C10682" t="s">
        <v>3305</v>
      </c>
      <c r="D10682" t="s">
        <v>21</v>
      </c>
      <c r="E10682" t="s">
        <v>16</v>
      </c>
      <c r="F10682">
        <v>28255</v>
      </c>
      <c r="G10682">
        <v>35.226579399999999</v>
      </c>
      <c r="H10682">
        <v>-80.842814200000007</v>
      </c>
      <c r="I10682">
        <v>2</v>
      </c>
      <c r="J10682">
        <v>7</v>
      </c>
      <c r="K10682">
        <v>0</v>
      </c>
      <c r="L10682" t="s">
        <v>4329</v>
      </c>
    </row>
    <row r="10683" spans="1:12" x14ac:dyDescent="0.2">
      <c r="A10683" t="s">
        <v>35531</v>
      </c>
      <c r="B10683" t="s">
        <v>35532</v>
      </c>
      <c r="C10683" t="s">
        <v>35533</v>
      </c>
      <c r="D10683" t="s">
        <v>239</v>
      </c>
      <c r="E10683" t="s">
        <v>16</v>
      </c>
      <c r="F10683">
        <v>28173</v>
      </c>
      <c r="G10683">
        <v>34.9245457444</v>
      </c>
      <c r="H10683">
        <v>-80.744013860799996</v>
      </c>
      <c r="I10683">
        <v>4.5</v>
      </c>
      <c r="J10683">
        <v>82</v>
      </c>
      <c r="K10683">
        <v>1</v>
      </c>
      <c r="L10683" t="s">
        <v>35534</v>
      </c>
    </row>
    <row r="10684" spans="1:12" x14ac:dyDescent="0.2">
      <c r="A10684" t="s">
        <v>35535</v>
      </c>
      <c r="B10684" t="s">
        <v>35536</v>
      </c>
      <c r="C10684" t="s">
        <v>35537</v>
      </c>
      <c r="D10684" t="s">
        <v>21</v>
      </c>
      <c r="E10684" t="s">
        <v>16</v>
      </c>
      <c r="F10684">
        <v>28216</v>
      </c>
      <c r="G10684">
        <v>35.307842999999998</v>
      </c>
      <c r="H10684">
        <v>-80.909587000000002</v>
      </c>
      <c r="I10684">
        <v>4</v>
      </c>
      <c r="J10684">
        <v>4</v>
      </c>
      <c r="K10684">
        <v>0</v>
      </c>
      <c r="L10684" t="s">
        <v>6541</v>
      </c>
    </row>
    <row r="10685" spans="1:12" x14ac:dyDescent="0.2">
      <c r="A10685" t="s">
        <v>35538</v>
      </c>
      <c r="B10685" t="s">
        <v>35539</v>
      </c>
      <c r="C10685" t="s">
        <v>29283</v>
      </c>
      <c r="D10685" t="s">
        <v>21</v>
      </c>
      <c r="E10685" t="s">
        <v>16</v>
      </c>
      <c r="F10685">
        <v>28213</v>
      </c>
      <c r="G10685">
        <v>35.258676000000001</v>
      </c>
      <c r="H10685">
        <v>-80.789827000000002</v>
      </c>
      <c r="I10685">
        <v>4</v>
      </c>
      <c r="J10685">
        <v>4</v>
      </c>
      <c r="K10685">
        <v>0</v>
      </c>
      <c r="L10685" t="s">
        <v>1056</v>
      </c>
    </row>
    <row r="10686" spans="1:12" x14ac:dyDescent="0.2">
      <c r="A10686" t="s">
        <v>35540</v>
      </c>
      <c r="B10686" t="s">
        <v>35541</v>
      </c>
      <c r="C10686" t="s">
        <v>35542</v>
      </c>
      <c r="D10686" t="s">
        <v>26</v>
      </c>
      <c r="E10686" t="s">
        <v>16</v>
      </c>
      <c r="F10686">
        <v>28078</v>
      </c>
      <c r="G10686">
        <v>35.408185400000001</v>
      </c>
      <c r="H10686">
        <v>-80.766689499999998</v>
      </c>
      <c r="I10686">
        <v>3.5</v>
      </c>
      <c r="J10686">
        <v>17</v>
      </c>
      <c r="K10686">
        <v>1</v>
      </c>
      <c r="L10686" t="s">
        <v>790</v>
      </c>
    </row>
    <row r="10687" spans="1:12" x14ac:dyDescent="0.2">
      <c r="A10687" t="s">
        <v>35543</v>
      </c>
      <c r="B10687" t="s">
        <v>35544</v>
      </c>
      <c r="C10687" t="s">
        <v>35545</v>
      </c>
      <c r="D10687" t="s">
        <v>21</v>
      </c>
      <c r="E10687" t="s">
        <v>16</v>
      </c>
      <c r="F10687">
        <v>28262</v>
      </c>
      <c r="G10687">
        <v>35.317641000000002</v>
      </c>
      <c r="H10687">
        <v>-80.771744999999996</v>
      </c>
      <c r="I10687">
        <v>5</v>
      </c>
      <c r="J10687">
        <v>7</v>
      </c>
      <c r="K10687">
        <v>1</v>
      </c>
      <c r="L10687" t="s">
        <v>35546</v>
      </c>
    </row>
    <row r="10688" spans="1:12" x14ac:dyDescent="0.2">
      <c r="A10688" t="s">
        <v>35547</v>
      </c>
      <c r="B10688" t="s">
        <v>8332</v>
      </c>
      <c r="C10688" t="s">
        <v>35548</v>
      </c>
      <c r="D10688" t="s">
        <v>21</v>
      </c>
      <c r="E10688" t="s">
        <v>16</v>
      </c>
      <c r="F10688">
        <v>28262</v>
      </c>
      <c r="G10688">
        <v>35.340020899999999</v>
      </c>
      <c r="H10688">
        <v>-80.765485799999993</v>
      </c>
      <c r="I10688">
        <v>4</v>
      </c>
      <c r="J10688">
        <v>5</v>
      </c>
      <c r="K10688">
        <v>0</v>
      </c>
      <c r="L10688" t="s">
        <v>1997</v>
      </c>
    </row>
    <row r="10689" spans="1:12" x14ac:dyDescent="0.2">
      <c r="A10689" t="s">
        <v>35549</v>
      </c>
      <c r="B10689" t="s">
        <v>35550</v>
      </c>
      <c r="C10689" t="s">
        <v>35551</v>
      </c>
      <c r="D10689" t="s">
        <v>21</v>
      </c>
      <c r="E10689" t="s">
        <v>16</v>
      </c>
      <c r="F10689">
        <v>28216</v>
      </c>
      <c r="G10689">
        <v>35.342055999999999</v>
      </c>
      <c r="H10689">
        <v>-80.857091299999993</v>
      </c>
      <c r="I10689">
        <v>1.5</v>
      </c>
      <c r="J10689">
        <v>7</v>
      </c>
      <c r="K10689">
        <v>0</v>
      </c>
      <c r="L10689" t="s">
        <v>119</v>
      </c>
    </row>
    <row r="10690" spans="1:12" x14ac:dyDescent="0.2">
      <c r="A10690" t="s">
        <v>35552</v>
      </c>
      <c r="B10690" t="s">
        <v>35553</v>
      </c>
      <c r="C10690" t="s">
        <v>35554</v>
      </c>
      <c r="D10690" t="s">
        <v>39</v>
      </c>
      <c r="E10690" t="s">
        <v>16</v>
      </c>
      <c r="F10690">
        <v>28025</v>
      </c>
      <c r="G10690">
        <v>35.409544406599998</v>
      </c>
      <c r="H10690">
        <v>-80.580147359199998</v>
      </c>
      <c r="I10690">
        <v>3.5</v>
      </c>
      <c r="J10690">
        <v>3</v>
      </c>
      <c r="K10690">
        <v>0</v>
      </c>
      <c r="L10690" t="s">
        <v>35555</v>
      </c>
    </row>
    <row r="10691" spans="1:12" x14ac:dyDescent="0.2">
      <c r="A10691" t="s">
        <v>35556</v>
      </c>
      <c r="B10691" t="s">
        <v>35557</v>
      </c>
      <c r="C10691" t="s">
        <v>19409</v>
      </c>
      <c r="D10691" t="s">
        <v>697</v>
      </c>
      <c r="E10691" t="s">
        <v>16</v>
      </c>
      <c r="F10691">
        <v>28037</v>
      </c>
      <c r="G10691">
        <v>35.482793000000001</v>
      </c>
      <c r="H10691">
        <v>-80.994927500000003</v>
      </c>
      <c r="I10691">
        <v>4</v>
      </c>
      <c r="J10691">
        <v>29</v>
      </c>
      <c r="K10691">
        <v>1</v>
      </c>
      <c r="L10691" t="s">
        <v>35558</v>
      </c>
    </row>
    <row r="10692" spans="1:12" x14ac:dyDescent="0.2">
      <c r="A10692" t="s">
        <v>35559</v>
      </c>
      <c r="B10692" t="s">
        <v>35560</v>
      </c>
      <c r="C10692" t="s">
        <v>35561</v>
      </c>
      <c r="D10692" t="s">
        <v>21</v>
      </c>
      <c r="E10692" t="s">
        <v>16</v>
      </c>
      <c r="F10692">
        <v>28207</v>
      </c>
      <c r="G10692">
        <v>35.208012264200001</v>
      </c>
      <c r="H10692">
        <v>-80.823701620099996</v>
      </c>
      <c r="I10692">
        <v>3.5</v>
      </c>
      <c r="J10692">
        <v>42</v>
      </c>
      <c r="K10692">
        <v>1</v>
      </c>
      <c r="L10692" t="s">
        <v>35562</v>
      </c>
    </row>
    <row r="10693" spans="1:12" x14ac:dyDescent="0.2">
      <c r="A10693" t="s">
        <v>35563</v>
      </c>
      <c r="B10693" t="s">
        <v>35564</v>
      </c>
      <c r="C10693" t="s">
        <v>35565</v>
      </c>
      <c r="D10693" t="s">
        <v>39</v>
      </c>
      <c r="E10693" t="s">
        <v>16</v>
      </c>
      <c r="F10693">
        <v>28027</v>
      </c>
      <c r="G10693">
        <v>35.414206</v>
      </c>
      <c r="H10693">
        <v>-80.669753</v>
      </c>
      <c r="I10693">
        <v>4</v>
      </c>
      <c r="J10693">
        <v>7</v>
      </c>
      <c r="K10693">
        <v>1</v>
      </c>
      <c r="L10693" t="s">
        <v>35566</v>
      </c>
    </row>
    <row r="10694" spans="1:12" x14ac:dyDescent="0.2">
      <c r="A10694" t="s">
        <v>35567</v>
      </c>
      <c r="B10694" t="s">
        <v>18860</v>
      </c>
      <c r="C10694" t="s">
        <v>35568</v>
      </c>
      <c r="D10694" t="s">
        <v>21</v>
      </c>
      <c r="E10694" t="s">
        <v>16</v>
      </c>
      <c r="F10694">
        <v>28209</v>
      </c>
      <c r="G10694">
        <v>35.165441000000001</v>
      </c>
      <c r="H10694">
        <v>-80.849992999999998</v>
      </c>
      <c r="I10694">
        <v>4</v>
      </c>
      <c r="J10694">
        <v>14</v>
      </c>
      <c r="K10694">
        <v>1</v>
      </c>
      <c r="L10694" t="s">
        <v>35569</v>
      </c>
    </row>
    <row r="10695" spans="1:12" x14ac:dyDescent="0.2">
      <c r="A10695" t="s">
        <v>35570</v>
      </c>
      <c r="B10695" t="s">
        <v>35571</v>
      </c>
      <c r="C10695" t="s">
        <v>35572</v>
      </c>
      <c r="D10695" t="s">
        <v>21</v>
      </c>
      <c r="E10695" t="s">
        <v>16</v>
      </c>
      <c r="F10695">
        <v>28205</v>
      </c>
      <c r="G10695">
        <v>35.192538399999997</v>
      </c>
      <c r="H10695">
        <v>-80.778787300000005</v>
      </c>
      <c r="I10695">
        <v>1</v>
      </c>
      <c r="J10695">
        <v>3</v>
      </c>
      <c r="K10695">
        <v>1</v>
      </c>
      <c r="L10695" t="s">
        <v>35573</v>
      </c>
    </row>
    <row r="10696" spans="1:12" x14ac:dyDescent="0.2">
      <c r="A10696" t="s">
        <v>35574</v>
      </c>
      <c r="B10696" t="s">
        <v>1265</v>
      </c>
      <c r="C10696" t="s">
        <v>35575</v>
      </c>
      <c r="D10696" t="s">
        <v>21</v>
      </c>
      <c r="E10696" t="s">
        <v>16</v>
      </c>
      <c r="F10696">
        <v>28278</v>
      </c>
      <c r="G10696">
        <v>35.161565199999998</v>
      </c>
      <c r="H10696">
        <v>-80.973333999999994</v>
      </c>
      <c r="I10696">
        <v>4.5</v>
      </c>
      <c r="J10696">
        <v>3</v>
      </c>
      <c r="K10696">
        <v>1</v>
      </c>
      <c r="L10696" t="s">
        <v>35576</v>
      </c>
    </row>
    <row r="10697" spans="1:12" x14ac:dyDescent="0.2">
      <c r="A10697" t="s">
        <v>35577</v>
      </c>
      <c r="B10697" t="s">
        <v>35578</v>
      </c>
      <c r="C10697" t="s">
        <v>35579</v>
      </c>
      <c r="D10697" t="s">
        <v>643</v>
      </c>
      <c r="E10697" t="s">
        <v>16</v>
      </c>
      <c r="F10697">
        <v>28079</v>
      </c>
      <c r="G10697">
        <v>35.106899900000002</v>
      </c>
      <c r="H10697">
        <v>-80.632516699999996</v>
      </c>
      <c r="I10697">
        <v>2.5</v>
      </c>
      <c r="J10697">
        <v>22</v>
      </c>
      <c r="K10697">
        <v>0</v>
      </c>
      <c r="L10697" t="s">
        <v>35580</v>
      </c>
    </row>
    <row r="10698" spans="1:12" x14ac:dyDescent="0.2">
      <c r="A10698" t="s">
        <v>35581</v>
      </c>
      <c r="B10698" t="s">
        <v>35582</v>
      </c>
      <c r="C10698" t="s">
        <v>35583</v>
      </c>
      <c r="D10698" t="s">
        <v>21</v>
      </c>
      <c r="E10698" t="s">
        <v>16</v>
      </c>
      <c r="F10698">
        <v>28217</v>
      </c>
      <c r="G10698">
        <v>35.161948000000002</v>
      </c>
      <c r="H10698">
        <v>-80.884803700000006</v>
      </c>
      <c r="I10698">
        <v>4</v>
      </c>
      <c r="J10698">
        <v>94</v>
      </c>
      <c r="K10698">
        <v>1</v>
      </c>
      <c r="L10698" t="s">
        <v>35584</v>
      </c>
    </row>
    <row r="10699" spans="1:12" x14ac:dyDescent="0.2">
      <c r="A10699" t="s">
        <v>35585</v>
      </c>
      <c r="B10699" t="s">
        <v>35586</v>
      </c>
      <c r="C10699" t="s">
        <v>35587</v>
      </c>
      <c r="D10699" t="s">
        <v>21</v>
      </c>
      <c r="E10699" t="s">
        <v>16</v>
      </c>
      <c r="F10699">
        <v>28205</v>
      </c>
      <c r="G10699">
        <v>35.238024259699998</v>
      </c>
      <c r="H10699">
        <v>-80.817567303900006</v>
      </c>
      <c r="I10699">
        <v>5</v>
      </c>
      <c r="J10699">
        <v>3</v>
      </c>
      <c r="K10699">
        <v>1</v>
      </c>
      <c r="L10699" t="s">
        <v>35588</v>
      </c>
    </row>
    <row r="10700" spans="1:12" x14ac:dyDescent="0.2">
      <c r="A10700" t="s">
        <v>35589</v>
      </c>
      <c r="B10700" t="s">
        <v>35590</v>
      </c>
      <c r="C10700" t="s">
        <v>35591</v>
      </c>
      <c r="D10700" t="s">
        <v>295</v>
      </c>
      <c r="E10700" t="s">
        <v>16</v>
      </c>
      <c r="F10700">
        <v>28134</v>
      </c>
      <c r="G10700">
        <v>35.085952900000002</v>
      </c>
      <c r="H10700">
        <v>-80.887024299999993</v>
      </c>
      <c r="I10700">
        <v>4.5</v>
      </c>
      <c r="J10700">
        <v>132</v>
      </c>
      <c r="K10700">
        <v>1</v>
      </c>
      <c r="L10700" t="s">
        <v>7987</v>
      </c>
    </row>
    <row r="10701" spans="1:12" x14ac:dyDescent="0.2">
      <c r="A10701" t="s">
        <v>35592</v>
      </c>
      <c r="B10701" t="s">
        <v>5115</v>
      </c>
      <c r="C10701" t="s">
        <v>3414</v>
      </c>
      <c r="D10701" t="s">
        <v>21</v>
      </c>
      <c r="E10701" t="s">
        <v>16</v>
      </c>
      <c r="F10701">
        <v>28210</v>
      </c>
      <c r="G10701">
        <v>35.152783100000001</v>
      </c>
      <c r="H10701">
        <v>-80.8402873</v>
      </c>
      <c r="I10701">
        <v>5</v>
      </c>
      <c r="J10701">
        <v>3</v>
      </c>
      <c r="K10701">
        <v>1</v>
      </c>
      <c r="L10701" t="s">
        <v>20241</v>
      </c>
    </row>
    <row r="10702" spans="1:12" x14ac:dyDescent="0.2">
      <c r="A10702" t="s">
        <v>35593</v>
      </c>
      <c r="B10702" t="s">
        <v>35594</v>
      </c>
      <c r="C10702" t="s">
        <v>35595</v>
      </c>
      <c r="D10702" t="s">
        <v>21</v>
      </c>
      <c r="E10702" t="s">
        <v>16</v>
      </c>
      <c r="F10702">
        <v>28209</v>
      </c>
      <c r="G10702">
        <v>35.171668400000001</v>
      </c>
      <c r="H10702">
        <v>-80.849263899999997</v>
      </c>
      <c r="I10702">
        <v>2.5</v>
      </c>
      <c r="J10702">
        <v>19</v>
      </c>
      <c r="K10702">
        <v>0</v>
      </c>
      <c r="L10702" t="s">
        <v>35596</v>
      </c>
    </row>
    <row r="10703" spans="1:12" x14ac:dyDescent="0.2">
      <c r="A10703" t="s">
        <v>35597</v>
      </c>
      <c r="B10703" t="s">
        <v>1190</v>
      </c>
      <c r="C10703" t="s">
        <v>35598</v>
      </c>
      <c r="D10703" t="s">
        <v>21</v>
      </c>
      <c r="E10703" t="s">
        <v>16</v>
      </c>
      <c r="F10703">
        <v>28273</v>
      </c>
      <c r="G10703">
        <v>35.145716</v>
      </c>
      <c r="H10703">
        <v>-80.930228999999997</v>
      </c>
      <c r="I10703">
        <v>3.5</v>
      </c>
      <c r="J10703">
        <v>11</v>
      </c>
      <c r="K10703">
        <v>1</v>
      </c>
      <c r="L10703" t="s">
        <v>9311</v>
      </c>
    </row>
    <row r="10704" spans="1:12" x14ac:dyDescent="0.2">
      <c r="A10704" t="s">
        <v>35599</v>
      </c>
      <c r="B10704" t="s">
        <v>32884</v>
      </c>
      <c r="C10704" t="s">
        <v>35600</v>
      </c>
      <c r="D10704" t="s">
        <v>21</v>
      </c>
      <c r="E10704" t="s">
        <v>16</v>
      </c>
      <c r="F10704">
        <v>28263</v>
      </c>
      <c r="G10704">
        <v>35.227110000000003</v>
      </c>
      <c r="H10704">
        <v>-80.843509999999995</v>
      </c>
      <c r="I10704">
        <v>3.5</v>
      </c>
      <c r="J10704">
        <v>7</v>
      </c>
      <c r="K10704">
        <v>0</v>
      </c>
      <c r="L10704" t="s">
        <v>1820</v>
      </c>
    </row>
    <row r="10705" spans="1:12" x14ac:dyDescent="0.2">
      <c r="A10705" t="s">
        <v>35601</v>
      </c>
      <c r="B10705" t="s">
        <v>35602</v>
      </c>
      <c r="C10705" t="s">
        <v>35603</v>
      </c>
      <c r="D10705" t="s">
        <v>21</v>
      </c>
      <c r="E10705" t="s">
        <v>16</v>
      </c>
      <c r="F10705">
        <v>28210</v>
      </c>
      <c r="G10705">
        <v>35.160456000000003</v>
      </c>
      <c r="H10705">
        <v>-80.857533000000004</v>
      </c>
      <c r="I10705">
        <v>3</v>
      </c>
      <c r="J10705">
        <v>12</v>
      </c>
      <c r="K10705">
        <v>1</v>
      </c>
      <c r="L10705" t="s">
        <v>35604</v>
      </c>
    </row>
    <row r="10706" spans="1:12" x14ac:dyDescent="0.2">
      <c r="A10706" t="s">
        <v>35605</v>
      </c>
      <c r="B10706" t="s">
        <v>35606</v>
      </c>
      <c r="C10706" t="s">
        <v>35607</v>
      </c>
      <c r="D10706" t="s">
        <v>21</v>
      </c>
      <c r="E10706" t="s">
        <v>16</v>
      </c>
      <c r="F10706">
        <v>28203</v>
      </c>
      <c r="G10706">
        <v>35.203076000000003</v>
      </c>
      <c r="H10706">
        <v>-80.844733000000005</v>
      </c>
      <c r="I10706">
        <v>4.5</v>
      </c>
      <c r="J10706">
        <v>71</v>
      </c>
      <c r="K10706">
        <v>1</v>
      </c>
      <c r="L10706" t="s">
        <v>35608</v>
      </c>
    </row>
    <row r="10707" spans="1:12" x14ac:dyDescent="0.2">
      <c r="A10707" t="s">
        <v>35609</v>
      </c>
      <c r="B10707" t="s">
        <v>5107</v>
      </c>
      <c r="C10707" t="s">
        <v>35610</v>
      </c>
      <c r="D10707" t="s">
        <v>21</v>
      </c>
      <c r="E10707" t="s">
        <v>16</v>
      </c>
      <c r="F10707">
        <v>28273</v>
      </c>
      <c r="G10707">
        <v>35.144221600000002</v>
      </c>
      <c r="H10707">
        <v>-80.929404599999998</v>
      </c>
      <c r="I10707">
        <v>2.5</v>
      </c>
      <c r="J10707">
        <v>92</v>
      </c>
      <c r="K10707">
        <v>1</v>
      </c>
      <c r="L10707" t="s">
        <v>16902</v>
      </c>
    </row>
    <row r="10708" spans="1:12" x14ac:dyDescent="0.2">
      <c r="A10708" t="s">
        <v>35611</v>
      </c>
      <c r="B10708" t="s">
        <v>35612</v>
      </c>
      <c r="C10708" t="s">
        <v>22098</v>
      </c>
      <c r="D10708" t="s">
        <v>21</v>
      </c>
      <c r="E10708" t="s">
        <v>16</v>
      </c>
      <c r="F10708">
        <v>28202</v>
      </c>
      <c r="G10708">
        <v>35.225973400000001</v>
      </c>
      <c r="H10708">
        <v>-80.848028200000002</v>
      </c>
      <c r="I10708">
        <v>2.5</v>
      </c>
      <c r="J10708">
        <v>5</v>
      </c>
      <c r="K10708">
        <v>1</v>
      </c>
      <c r="L10708" t="s">
        <v>33768</v>
      </c>
    </row>
    <row r="10709" spans="1:12" x14ac:dyDescent="0.2">
      <c r="A10709" t="s">
        <v>35613</v>
      </c>
      <c r="B10709" t="s">
        <v>35614</v>
      </c>
      <c r="C10709" t="s">
        <v>3356</v>
      </c>
      <c r="D10709" t="s">
        <v>21</v>
      </c>
      <c r="E10709" t="s">
        <v>16</v>
      </c>
      <c r="F10709">
        <v>28203</v>
      </c>
      <c r="G10709">
        <v>35.2114756</v>
      </c>
      <c r="H10709">
        <v>-80.860049000000004</v>
      </c>
      <c r="I10709">
        <v>4.5</v>
      </c>
      <c r="J10709">
        <v>3</v>
      </c>
      <c r="K10709">
        <v>0</v>
      </c>
      <c r="L10709" t="s">
        <v>35615</v>
      </c>
    </row>
    <row r="10710" spans="1:12" x14ac:dyDescent="0.2">
      <c r="A10710" t="s">
        <v>35616</v>
      </c>
      <c r="B10710" t="s">
        <v>1190</v>
      </c>
      <c r="C10710" t="s">
        <v>35617</v>
      </c>
      <c r="D10710" t="s">
        <v>21</v>
      </c>
      <c r="E10710" t="s">
        <v>16</v>
      </c>
      <c r="F10710">
        <v>28226</v>
      </c>
      <c r="G10710">
        <v>35.086546190500002</v>
      </c>
      <c r="H10710">
        <v>-80.848603416800003</v>
      </c>
      <c r="I10710">
        <v>5</v>
      </c>
      <c r="J10710">
        <v>4</v>
      </c>
      <c r="K10710">
        <v>1</v>
      </c>
      <c r="L10710" t="s">
        <v>35618</v>
      </c>
    </row>
    <row r="10711" spans="1:12" x14ac:dyDescent="0.2">
      <c r="A10711" t="s">
        <v>35619</v>
      </c>
      <c r="B10711" t="s">
        <v>35620</v>
      </c>
      <c r="C10711" t="s">
        <v>35621</v>
      </c>
      <c r="D10711" t="s">
        <v>21</v>
      </c>
      <c r="E10711" t="s">
        <v>16</v>
      </c>
      <c r="F10711">
        <v>28212</v>
      </c>
      <c r="G10711">
        <v>35.157392999999999</v>
      </c>
      <c r="H10711">
        <v>-80.745946000000004</v>
      </c>
      <c r="I10711">
        <v>3.5</v>
      </c>
      <c r="J10711">
        <v>3</v>
      </c>
      <c r="K10711">
        <v>1</v>
      </c>
      <c r="L10711" t="s">
        <v>35622</v>
      </c>
    </row>
    <row r="10712" spans="1:12" x14ac:dyDescent="0.2">
      <c r="A10712" t="s">
        <v>35623</v>
      </c>
      <c r="B10712" t="s">
        <v>35624</v>
      </c>
      <c r="C10712" t="s">
        <v>35625</v>
      </c>
      <c r="D10712" t="s">
        <v>135</v>
      </c>
      <c r="E10712" t="s">
        <v>16</v>
      </c>
      <c r="F10712">
        <v>28104</v>
      </c>
      <c r="G10712">
        <v>35.116498999999997</v>
      </c>
      <c r="H10712">
        <v>-80.719579300000007</v>
      </c>
      <c r="I10712">
        <v>2.5</v>
      </c>
      <c r="J10712">
        <v>126</v>
      </c>
      <c r="K10712">
        <v>1</v>
      </c>
      <c r="L10712" t="s">
        <v>35626</v>
      </c>
    </row>
    <row r="10713" spans="1:12" x14ac:dyDescent="0.2">
      <c r="A10713" t="s">
        <v>35627</v>
      </c>
      <c r="B10713" t="s">
        <v>35628</v>
      </c>
      <c r="C10713" t="s">
        <v>21466</v>
      </c>
      <c r="D10713" t="s">
        <v>295</v>
      </c>
      <c r="E10713" t="s">
        <v>16</v>
      </c>
      <c r="F10713">
        <v>28134</v>
      </c>
      <c r="G10713">
        <v>35.097518999999998</v>
      </c>
      <c r="H10713">
        <v>-80.879436999999996</v>
      </c>
      <c r="I10713">
        <v>1</v>
      </c>
      <c r="J10713">
        <v>3</v>
      </c>
      <c r="K10713">
        <v>0</v>
      </c>
      <c r="L10713" t="s">
        <v>21467</v>
      </c>
    </row>
    <row r="10714" spans="1:12" x14ac:dyDescent="0.2">
      <c r="A10714" t="s">
        <v>35629</v>
      </c>
      <c r="B10714" t="s">
        <v>446</v>
      </c>
      <c r="C10714" t="s">
        <v>22057</v>
      </c>
      <c r="D10714" t="s">
        <v>21</v>
      </c>
      <c r="E10714" t="s">
        <v>16</v>
      </c>
      <c r="F10714">
        <v>28205</v>
      </c>
      <c r="G10714">
        <v>35.219799999999999</v>
      </c>
      <c r="H10714">
        <v>-80.810312999999994</v>
      </c>
      <c r="I10714">
        <v>1.5</v>
      </c>
      <c r="J10714">
        <v>11</v>
      </c>
      <c r="K10714">
        <v>1</v>
      </c>
      <c r="L10714" t="s">
        <v>448</v>
      </c>
    </row>
    <row r="10715" spans="1:12" x14ac:dyDescent="0.2">
      <c r="A10715" t="s">
        <v>35630</v>
      </c>
      <c r="B10715" t="s">
        <v>35631</v>
      </c>
      <c r="C10715" t="s">
        <v>9921</v>
      </c>
      <c r="D10715" t="s">
        <v>21</v>
      </c>
      <c r="E10715" t="s">
        <v>16</v>
      </c>
      <c r="F10715">
        <v>28273</v>
      </c>
      <c r="G10715">
        <v>35.130624397399998</v>
      </c>
      <c r="H10715">
        <v>-80.873966664099996</v>
      </c>
      <c r="I10715">
        <v>2</v>
      </c>
      <c r="J10715">
        <v>60</v>
      </c>
      <c r="K10715">
        <v>0</v>
      </c>
      <c r="L10715" t="s">
        <v>35632</v>
      </c>
    </row>
    <row r="10716" spans="1:12" x14ac:dyDescent="0.2">
      <c r="A10716" t="s">
        <v>35633</v>
      </c>
      <c r="B10716" t="s">
        <v>35634</v>
      </c>
      <c r="C10716" t="s">
        <v>35635</v>
      </c>
      <c r="D10716" t="s">
        <v>21</v>
      </c>
      <c r="E10716" t="s">
        <v>16</v>
      </c>
      <c r="F10716">
        <v>28270</v>
      </c>
      <c r="G10716">
        <v>35.144411717300002</v>
      </c>
      <c r="H10716">
        <v>-80.743586652399998</v>
      </c>
      <c r="I10716">
        <v>2.5</v>
      </c>
      <c r="J10716">
        <v>3</v>
      </c>
      <c r="K10716">
        <v>1</v>
      </c>
      <c r="L10716" t="s">
        <v>119</v>
      </c>
    </row>
    <row r="10717" spans="1:12" x14ac:dyDescent="0.2">
      <c r="A10717" t="s">
        <v>35636</v>
      </c>
      <c r="B10717" t="s">
        <v>641</v>
      </c>
      <c r="C10717" t="s">
        <v>35637</v>
      </c>
      <c r="D10717" t="s">
        <v>26</v>
      </c>
      <c r="E10717" t="s">
        <v>16</v>
      </c>
      <c r="F10717">
        <v>28078</v>
      </c>
      <c r="G10717">
        <v>35.406480000000002</v>
      </c>
      <c r="H10717">
        <v>-80.865494999999996</v>
      </c>
      <c r="I10717">
        <v>2</v>
      </c>
      <c r="J10717">
        <v>41</v>
      </c>
      <c r="K10717">
        <v>1</v>
      </c>
      <c r="L10717" t="s">
        <v>35638</v>
      </c>
    </row>
    <row r="10718" spans="1:12" x14ac:dyDescent="0.2">
      <c r="A10718" t="s">
        <v>35639</v>
      </c>
      <c r="B10718" t="s">
        <v>35640</v>
      </c>
      <c r="C10718" t="s">
        <v>35641</v>
      </c>
      <c r="D10718" t="s">
        <v>21</v>
      </c>
      <c r="E10718" t="s">
        <v>16</v>
      </c>
      <c r="F10718">
        <v>28213</v>
      </c>
      <c r="G10718">
        <v>35.265910900000002</v>
      </c>
      <c r="H10718">
        <v>-80.761489699999998</v>
      </c>
      <c r="I10718">
        <v>3.5</v>
      </c>
      <c r="J10718">
        <v>3</v>
      </c>
      <c r="K10718">
        <v>1</v>
      </c>
      <c r="L10718" t="s">
        <v>35642</v>
      </c>
    </row>
    <row r="10719" spans="1:12" x14ac:dyDescent="0.2">
      <c r="A10719" t="s">
        <v>35643</v>
      </c>
      <c r="B10719" t="s">
        <v>35644</v>
      </c>
      <c r="C10719" t="s">
        <v>35645</v>
      </c>
      <c r="D10719" t="s">
        <v>21</v>
      </c>
      <c r="E10719" t="s">
        <v>16</v>
      </c>
      <c r="F10719">
        <v>28204</v>
      </c>
      <c r="G10719">
        <v>35.213686099999997</v>
      </c>
      <c r="H10719">
        <v>-80.820507899999996</v>
      </c>
      <c r="I10719">
        <v>5</v>
      </c>
      <c r="J10719">
        <v>8</v>
      </c>
      <c r="K10719">
        <v>1</v>
      </c>
      <c r="L10719" t="s">
        <v>709</v>
      </c>
    </row>
    <row r="10720" spans="1:12" x14ac:dyDescent="0.2">
      <c r="A10720" t="s">
        <v>35646</v>
      </c>
      <c r="B10720" t="s">
        <v>16637</v>
      </c>
      <c r="C10720" t="s">
        <v>35647</v>
      </c>
      <c r="D10720" t="s">
        <v>21</v>
      </c>
      <c r="E10720" t="s">
        <v>16</v>
      </c>
      <c r="F10720">
        <v>28217</v>
      </c>
      <c r="G10720">
        <v>35.1785098</v>
      </c>
      <c r="H10720">
        <v>-80.879070900000002</v>
      </c>
      <c r="I10720">
        <v>3</v>
      </c>
      <c r="J10720">
        <v>7</v>
      </c>
      <c r="K10720">
        <v>1</v>
      </c>
      <c r="L10720" t="s">
        <v>35648</v>
      </c>
    </row>
    <row r="10721" spans="1:12" x14ac:dyDescent="0.2">
      <c r="A10721" t="s">
        <v>35649</v>
      </c>
      <c r="B10721" t="s">
        <v>1008</v>
      </c>
      <c r="C10721" t="s">
        <v>35650</v>
      </c>
      <c r="D10721" t="s">
        <v>21</v>
      </c>
      <c r="E10721" t="s">
        <v>16</v>
      </c>
      <c r="F10721">
        <v>28202</v>
      </c>
      <c r="G10721">
        <v>35.232980400000002</v>
      </c>
      <c r="H10721">
        <v>-80.851747099999997</v>
      </c>
      <c r="I10721">
        <v>1.5</v>
      </c>
      <c r="J10721">
        <v>6</v>
      </c>
      <c r="K10721">
        <v>1</v>
      </c>
      <c r="L10721" t="s">
        <v>1010</v>
      </c>
    </row>
    <row r="10722" spans="1:12" x14ac:dyDescent="0.2">
      <c r="A10722" t="s">
        <v>35651</v>
      </c>
      <c r="B10722" t="s">
        <v>35652</v>
      </c>
      <c r="C10722" t="s">
        <v>35653</v>
      </c>
      <c r="D10722" t="s">
        <v>21</v>
      </c>
      <c r="E10722" t="s">
        <v>16</v>
      </c>
      <c r="F10722">
        <v>28278</v>
      </c>
      <c r="G10722">
        <v>35.169504000000003</v>
      </c>
      <c r="H10722">
        <v>-80.970041199999997</v>
      </c>
      <c r="I10722">
        <v>2.5</v>
      </c>
      <c r="J10722">
        <v>5</v>
      </c>
      <c r="K10722">
        <v>1</v>
      </c>
      <c r="L10722" t="s">
        <v>35654</v>
      </c>
    </row>
    <row r="10723" spans="1:12" x14ac:dyDescent="0.2">
      <c r="A10723" t="s">
        <v>35655</v>
      </c>
      <c r="B10723" t="s">
        <v>35656</v>
      </c>
      <c r="C10723" t="s">
        <v>18767</v>
      </c>
      <c r="D10723" t="s">
        <v>21</v>
      </c>
      <c r="E10723" t="s">
        <v>16</v>
      </c>
      <c r="F10723">
        <v>28208</v>
      </c>
      <c r="G10723">
        <v>35.239989600000001</v>
      </c>
      <c r="H10723">
        <v>-80.898287499999995</v>
      </c>
      <c r="I10723">
        <v>3</v>
      </c>
      <c r="J10723">
        <v>4</v>
      </c>
      <c r="K10723">
        <v>1</v>
      </c>
      <c r="L10723" t="s">
        <v>35657</v>
      </c>
    </row>
    <row r="10724" spans="1:12" x14ac:dyDescent="0.2">
      <c r="A10724" t="s">
        <v>35658</v>
      </c>
      <c r="B10724" t="s">
        <v>35659</v>
      </c>
      <c r="C10724" t="s">
        <v>35660</v>
      </c>
      <c r="D10724" t="s">
        <v>643</v>
      </c>
      <c r="E10724" t="s">
        <v>16</v>
      </c>
      <c r="F10724">
        <v>28079</v>
      </c>
      <c r="G10724">
        <v>35.072889500000002</v>
      </c>
      <c r="H10724">
        <v>-80.637102999999996</v>
      </c>
      <c r="I10724">
        <v>3.5</v>
      </c>
      <c r="J10724">
        <v>10</v>
      </c>
      <c r="K10724">
        <v>1</v>
      </c>
      <c r="L10724" t="s">
        <v>32528</v>
      </c>
    </row>
    <row r="10725" spans="1:12" x14ac:dyDescent="0.2">
      <c r="A10725" t="s">
        <v>35661</v>
      </c>
      <c r="B10725" t="s">
        <v>35662</v>
      </c>
      <c r="C10725" t="s">
        <v>3197</v>
      </c>
      <c r="D10725" t="s">
        <v>21</v>
      </c>
      <c r="E10725" t="s">
        <v>16</v>
      </c>
      <c r="F10725">
        <v>28208</v>
      </c>
      <c r="G10725">
        <v>35.226866000000001</v>
      </c>
      <c r="H10725">
        <v>-80.873283000000001</v>
      </c>
      <c r="I10725">
        <v>4</v>
      </c>
      <c r="J10725">
        <v>5</v>
      </c>
      <c r="K10725">
        <v>1</v>
      </c>
      <c r="L10725" t="s">
        <v>35663</v>
      </c>
    </row>
    <row r="10726" spans="1:12" x14ac:dyDescent="0.2">
      <c r="A10726" t="s">
        <v>35664</v>
      </c>
      <c r="B10726" t="s">
        <v>10982</v>
      </c>
      <c r="C10726" t="s">
        <v>35665</v>
      </c>
      <c r="D10726" t="s">
        <v>21</v>
      </c>
      <c r="E10726" t="s">
        <v>16</v>
      </c>
      <c r="F10726">
        <v>28269</v>
      </c>
      <c r="G10726">
        <v>35.349067099999999</v>
      </c>
      <c r="H10726">
        <v>-80.845303799999996</v>
      </c>
      <c r="I10726">
        <v>1.5</v>
      </c>
      <c r="J10726">
        <v>20</v>
      </c>
      <c r="K10726">
        <v>1</v>
      </c>
      <c r="L10726" t="s">
        <v>35666</v>
      </c>
    </row>
    <row r="10727" spans="1:12" x14ac:dyDescent="0.2">
      <c r="A10727" t="s">
        <v>35667</v>
      </c>
      <c r="B10727" t="s">
        <v>28805</v>
      </c>
      <c r="C10727" t="s">
        <v>35668</v>
      </c>
      <c r="D10727" t="s">
        <v>21</v>
      </c>
      <c r="E10727" t="s">
        <v>16</v>
      </c>
      <c r="F10727">
        <v>28208</v>
      </c>
      <c r="G10727">
        <v>35.2291284</v>
      </c>
      <c r="H10727">
        <v>-80.867463799999996</v>
      </c>
      <c r="I10727">
        <v>4</v>
      </c>
      <c r="J10727">
        <v>1183</v>
      </c>
      <c r="K10727">
        <v>1</v>
      </c>
      <c r="L10727" t="s">
        <v>35669</v>
      </c>
    </row>
    <row r="10728" spans="1:12" x14ac:dyDescent="0.2">
      <c r="A10728" t="s">
        <v>35670</v>
      </c>
      <c r="B10728" t="s">
        <v>35671</v>
      </c>
      <c r="C10728" t="s">
        <v>35672</v>
      </c>
      <c r="D10728" t="s">
        <v>21</v>
      </c>
      <c r="E10728" t="s">
        <v>16</v>
      </c>
      <c r="F10728">
        <v>28205</v>
      </c>
      <c r="G10728">
        <v>35.224601999999997</v>
      </c>
      <c r="H10728">
        <v>-80.817836</v>
      </c>
      <c r="I10728">
        <v>4.5</v>
      </c>
      <c r="J10728">
        <v>16</v>
      </c>
      <c r="K10728">
        <v>1</v>
      </c>
      <c r="L10728" t="s">
        <v>35673</v>
      </c>
    </row>
    <row r="10729" spans="1:12" x14ac:dyDescent="0.2">
      <c r="A10729" t="s">
        <v>35674</v>
      </c>
      <c r="B10729" t="s">
        <v>35675</v>
      </c>
      <c r="C10729" t="s">
        <v>35676</v>
      </c>
      <c r="D10729" t="s">
        <v>21</v>
      </c>
      <c r="E10729" t="s">
        <v>16</v>
      </c>
      <c r="F10729">
        <v>28277</v>
      </c>
      <c r="G10729">
        <v>35.086323</v>
      </c>
      <c r="H10729">
        <v>-80.811689000000001</v>
      </c>
      <c r="I10729">
        <v>4.5</v>
      </c>
      <c r="J10729">
        <v>13</v>
      </c>
      <c r="K10729">
        <v>1</v>
      </c>
      <c r="L10729" t="s">
        <v>35677</v>
      </c>
    </row>
    <row r="10730" spans="1:12" x14ac:dyDescent="0.2">
      <c r="A10730" t="s">
        <v>35678</v>
      </c>
      <c r="B10730" t="s">
        <v>35679</v>
      </c>
      <c r="C10730" t="s">
        <v>35680</v>
      </c>
      <c r="D10730" t="s">
        <v>15</v>
      </c>
      <c r="E10730" t="s">
        <v>16</v>
      </c>
      <c r="F10730">
        <v>28031</v>
      </c>
      <c r="G10730">
        <v>35.482438000000002</v>
      </c>
      <c r="H10730">
        <v>-80.885296999999994</v>
      </c>
      <c r="I10730">
        <v>5</v>
      </c>
      <c r="J10730">
        <v>3</v>
      </c>
      <c r="K10730">
        <v>1</v>
      </c>
      <c r="L10730" t="s">
        <v>14428</v>
      </c>
    </row>
    <row r="10731" spans="1:12" x14ac:dyDescent="0.2">
      <c r="A10731" t="s">
        <v>35681</v>
      </c>
      <c r="B10731" t="s">
        <v>35682</v>
      </c>
      <c r="C10731" t="s">
        <v>21834</v>
      </c>
      <c r="D10731" t="s">
        <v>21</v>
      </c>
      <c r="E10731" t="s">
        <v>16</v>
      </c>
      <c r="F10731">
        <v>28209</v>
      </c>
      <c r="G10731">
        <v>35.172213623600001</v>
      </c>
      <c r="H10731">
        <v>-80.848964632000005</v>
      </c>
      <c r="I10731">
        <v>3.5</v>
      </c>
      <c r="J10731">
        <v>215</v>
      </c>
      <c r="K10731">
        <v>1</v>
      </c>
      <c r="L10731" t="s">
        <v>35683</v>
      </c>
    </row>
    <row r="10732" spans="1:12" x14ac:dyDescent="0.2">
      <c r="A10732" t="s">
        <v>35684</v>
      </c>
      <c r="B10732" t="s">
        <v>35685</v>
      </c>
      <c r="C10732" t="s">
        <v>35686</v>
      </c>
      <c r="D10732" t="s">
        <v>21</v>
      </c>
      <c r="E10732" t="s">
        <v>16</v>
      </c>
      <c r="F10732">
        <v>28214</v>
      </c>
      <c r="G10732">
        <v>35.2829312</v>
      </c>
      <c r="H10732">
        <v>-80.967333999999994</v>
      </c>
      <c r="I10732">
        <v>1</v>
      </c>
      <c r="J10732">
        <v>3</v>
      </c>
      <c r="K10732">
        <v>1</v>
      </c>
      <c r="L10732" t="s">
        <v>919</v>
      </c>
    </row>
    <row r="10733" spans="1:12" x14ac:dyDescent="0.2">
      <c r="A10733" t="s">
        <v>35687</v>
      </c>
      <c r="B10733" t="s">
        <v>19357</v>
      </c>
      <c r="C10733" t="s">
        <v>35688</v>
      </c>
      <c r="D10733" t="s">
        <v>588</v>
      </c>
      <c r="E10733" t="s">
        <v>16</v>
      </c>
      <c r="F10733">
        <v>28110</v>
      </c>
      <c r="G10733">
        <v>35.007280952199999</v>
      </c>
      <c r="H10733">
        <v>-80.562709942500007</v>
      </c>
      <c r="I10733">
        <v>2.5</v>
      </c>
      <c r="J10733">
        <v>9</v>
      </c>
      <c r="K10733">
        <v>1</v>
      </c>
      <c r="L10733" t="s">
        <v>35689</v>
      </c>
    </row>
    <row r="10734" spans="1:12" x14ac:dyDescent="0.2">
      <c r="A10734" t="s">
        <v>35690</v>
      </c>
      <c r="B10734" t="s">
        <v>4564</v>
      </c>
      <c r="C10734" t="s">
        <v>35691</v>
      </c>
      <c r="D10734" t="s">
        <v>33006</v>
      </c>
      <c r="E10734" t="s">
        <v>16</v>
      </c>
      <c r="F10734">
        <v>28027</v>
      </c>
      <c r="G10734">
        <v>35.374277614699999</v>
      </c>
      <c r="H10734">
        <v>-80.730471574399999</v>
      </c>
      <c r="I10734">
        <v>2.5</v>
      </c>
      <c r="J10734">
        <v>279</v>
      </c>
      <c r="K10734">
        <v>1</v>
      </c>
      <c r="L10734" t="s">
        <v>35692</v>
      </c>
    </row>
    <row r="10735" spans="1:12" x14ac:dyDescent="0.2">
      <c r="A10735" t="s">
        <v>35693</v>
      </c>
      <c r="B10735" t="s">
        <v>35694</v>
      </c>
      <c r="C10735" t="s">
        <v>35695</v>
      </c>
      <c r="D10735" t="s">
        <v>26</v>
      </c>
      <c r="E10735" t="s">
        <v>16</v>
      </c>
      <c r="F10735">
        <v>28078</v>
      </c>
      <c r="G10735">
        <v>35.436640699999998</v>
      </c>
      <c r="H10735">
        <v>-80.850992700000006</v>
      </c>
      <c r="I10735">
        <v>4.5</v>
      </c>
      <c r="J10735">
        <v>4</v>
      </c>
      <c r="K10735">
        <v>1</v>
      </c>
      <c r="L10735" t="s">
        <v>35696</v>
      </c>
    </row>
    <row r="10736" spans="1:12" x14ac:dyDescent="0.2">
      <c r="A10736" t="s">
        <v>35697</v>
      </c>
      <c r="B10736" t="s">
        <v>35698</v>
      </c>
      <c r="C10736" t="s">
        <v>35699</v>
      </c>
      <c r="D10736" t="s">
        <v>295</v>
      </c>
      <c r="E10736" t="s">
        <v>16</v>
      </c>
      <c r="F10736">
        <v>28134</v>
      </c>
      <c r="G10736">
        <v>35.088820599999998</v>
      </c>
      <c r="H10736">
        <v>-80.896029600000006</v>
      </c>
      <c r="I10736">
        <v>4</v>
      </c>
      <c r="J10736">
        <v>7</v>
      </c>
      <c r="K10736">
        <v>1</v>
      </c>
      <c r="L10736" t="s">
        <v>489</v>
      </c>
    </row>
    <row r="10737" spans="1:12" x14ac:dyDescent="0.2">
      <c r="A10737" t="s">
        <v>35700</v>
      </c>
      <c r="B10737" t="s">
        <v>35701</v>
      </c>
      <c r="C10737" t="s">
        <v>35702</v>
      </c>
      <c r="D10737" t="s">
        <v>135</v>
      </c>
      <c r="E10737" t="s">
        <v>16</v>
      </c>
      <c r="F10737">
        <v>28105</v>
      </c>
      <c r="G10737">
        <v>35.130082700000003</v>
      </c>
      <c r="H10737">
        <v>-80.704981700000005</v>
      </c>
      <c r="I10737">
        <v>4</v>
      </c>
      <c r="J10737">
        <v>60</v>
      </c>
      <c r="K10737">
        <v>1</v>
      </c>
      <c r="L10737" t="s">
        <v>23107</v>
      </c>
    </row>
    <row r="10738" spans="1:12" x14ac:dyDescent="0.2">
      <c r="A10738" t="s">
        <v>35703</v>
      </c>
      <c r="B10738" t="s">
        <v>26255</v>
      </c>
      <c r="C10738" t="s">
        <v>35704</v>
      </c>
      <c r="D10738" t="s">
        <v>135</v>
      </c>
      <c r="E10738" t="s">
        <v>16</v>
      </c>
      <c r="F10738">
        <v>28105</v>
      </c>
      <c r="G10738">
        <v>35.081885399999997</v>
      </c>
      <c r="H10738">
        <v>-80.728804299999993</v>
      </c>
      <c r="I10738">
        <v>2</v>
      </c>
      <c r="J10738">
        <v>4</v>
      </c>
      <c r="K10738">
        <v>0</v>
      </c>
      <c r="L10738" t="s">
        <v>5827</v>
      </c>
    </row>
    <row r="10739" spans="1:12" x14ac:dyDescent="0.2">
      <c r="A10739" t="s">
        <v>35705</v>
      </c>
      <c r="B10739" t="s">
        <v>35706</v>
      </c>
      <c r="C10739" t="s">
        <v>5289</v>
      </c>
      <c r="D10739" t="s">
        <v>21</v>
      </c>
      <c r="E10739" t="s">
        <v>16</v>
      </c>
      <c r="F10739">
        <v>28273</v>
      </c>
      <c r="G10739">
        <v>35.131453899999997</v>
      </c>
      <c r="H10739">
        <v>-80.941288</v>
      </c>
      <c r="I10739">
        <v>5</v>
      </c>
      <c r="J10739">
        <v>8</v>
      </c>
      <c r="K10739">
        <v>1</v>
      </c>
      <c r="L10739" t="s">
        <v>35707</v>
      </c>
    </row>
    <row r="10740" spans="1:12" x14ac:dyDescent="0.2">
      <c r="A10740" t="s">
        <v>35708</v>
      </c>
      <c r="B10740" t="s">
        <v>32182</v>
      </c>
      <c r="C10740" t="s">
        <v>35709</v>
      </c>
      <c r="D10740" t="s">
        <v>295</v>
      </c>
      <c r="E10740" t="s">
        <v>16</v>
      </c>
      <c r="F10740">
        <v>28134</v>
      </c>
      <c r="G10740">
        <v>35.082273000000001</v>
      </c>
      <c r="H10740">
        <v>-80.876154999999997</v>
      </c>
      <c r="I10740">
        <v>4</v>
      </c>
      <c r="J10740">
        <v>3</v>
      </c>
      <c r="K10740">
        <v>1</v>
      </c>
      <c r="L10740" t="s">
        <v>35710</v>
      </c>
    </row>
    <row r="10741" spans="1:12" x14ac:dyDescent="0.2">
      <c r="A10741" t="s">
        <v>35711</v>
      </c>
      <c r="B10741" t="s">
        <v>353</v>
      </c>
      <c r="C10741" t="s">
        <v>35712</v>
      </c>
      <c r="D10741" t="s">
        <v>21</v>
      </c>
      <c r="E10741" t="s">
        <v>16</v>
      </c>
      <c r="F10741">
        <v>28209</v>
      </c>
      <c r="G10741">
        <v>35.171872999999998</v>
      </c>
      <c r="H10741">
        <v>-80.849031999999994</v>
      </c>
      <c r="I10741">
        <v>5</v>
      </c>
      <c r="J10741">
        <v>3</v>
      </c>
      <c r="K10741">
        <v>1</v>
      </c>
      <c r="L10741" t="s">
        <v>35713</v>
      </c>
    </row>
    <row r="10742" spans="1:12" x14ac:dyDescent="0.2">
      <c r="A10742" t="s">
        <v>35714</v>
      </c>
      <c r="B10742" t="s">
        <v>35715</v>
      </c>
      <c r="C10742" t="s">
        <v>35716</v>
      </c>
      <c r="D10742" t="s">
        <v>21</v>
      </c>
      <c r="E10742" t="s">
        <v>16</v>
      </c>
      <c r="F10742">
        <v>28203</v>
      </c>
      <c r="G10742">
        <v>35.210059008100004</v>
      </c>
      <c r="H10742">
        <v>-80.854888151599994</v>
      </c>
      <c r="I10742">
        <v>5</v>
      </c>
      <c r="J10742">
        <v>54</v>
      </c>
      <c r="K10742">
        <v>1</v>
      </c>
      <c r="L10742" t="s">
        <v>35717</v>
      </c>
    </row>
    <row r="10743" spans="1:12" x14ac:dyDescent="0.2">
      <c r="A10743" t="s">
        <v>35718</v>
      </c>
      <c r="B10743" t="s">
        <v>35719</v>
      </c>
      <c r="C10743" t="s">
        <v>35720</v>
      </c>
      <c r="D10743" t="s">
        <v>15</v>
      </c>
      <c r="E10743" t="s">
        <v>16</v>
      </c>
      <c r="F10743">
        <v>28031</v>
      </c>
      <c r="G10743">
        <v>35.488386800000001</v>
      </c>
      <c r="H10743">
        <v>-80.875353399999995</v>
      </c>
      <c r="I10743">
        <v>3</v>
      </c>
      <c r="J10743">
        <v>81</v>
      </c>
      <c r="K10743">
        <v>1</v>
      </c>
      <c r="L10743" t="s">
        <v>35721</v>
      </c>
    </row>
    <row r="10744" spans="1:12" x14ac:dyDescent="0.2">
      <c r="A10744" t="s">
        <v>35722</v>
      </c>
      <c r="B10744" t="s">
        <v>35723</v>
      </c>
      <c r="C10744" t="s">
        <v>35724</v>
      </c>
      <c r="D10744" t="s">
        <v>26</v>
      </c>
      <c r="E10744" t="s">
        <v>16</v>
      </c>
      <c r="F10744">
        <v>28078</v>
      </c>
      <c r="G10744">
        <v>35.445086000000003</v>
      </c>
      <c r="H10744">
        <v>-80.862024000000005</v>
      </c>
      <c r="I10744">
        <v>5</v>
      </c>
      <c r="J10744">
        <v>3</v>
      </c>
      <c r="K10744">
        <v>1</v>
      </c>
      <c r="L10744" t="s">
        <v>35725</v>
      </c>
    </row>
    <row r="10745" spans="1:12" x14ac:dyDescent="0.2">
      <c r="A10745" t="s">
        <v>35726</v>
      </c>
      <c r="B10745" t="s">
        <v>35727</v>
      </c>
      <c r="C10745" t="s">
        <v>35728</v>
      </c>
      <c r="D10745" t="s">
        <v>21</v>
      </c>
      <c r="E10745" t="s">
        <v>16</v>
      </c>
      <c r="F10745">
        <v>28215</v>
      </c>
      <c r="G10745">
        <v>35.246090700000003</v>
      </c>
      <c r="H10745">
        <v>-80.752814700000002</v>
      </c>
      <c r="I10745">
        <v>4.5</v>
      </c>
      <c r="J10745">
        <v>3</v>
      </c>
      <c r="K10745">
        <v>1</v>
      </c>
      <c r="L10745" t="s">
        <v>35729</v>
      </c>
    </row>
    <row r="10746" spans="1:12" x14ac:dyDescent="0.2">
      <c r="A10746" t="s">
        <v>35730</v>
      </c>
      <c r="B10746" t="s">
        <v>2708</v>
      </c>
      <c r="C10746" t="s">
        <v>35731</v>
      </c>
      <c r="D10746" t="s">
        <v>21</v>
      </c>
      <c r="E10746" t="s">
        <v>16</v>
      </c>
      <c r="F10746">
        <v>28212</v>
      </c>
      <c r="G10746">
        <v>35.203012000000001</v>
      </c>
      <c r="H10746">
        <v>-80.730131999999998</v>
      </c>
      <c r="I10746">
        <v>4.5</v>
      </c>
      <c r="J10746">
        <v>9</v>
      </c>
      <c r="K10746">
        <v>1</v>
      </c>
      <c r="L10746" t="s">
        <v>35732</v>
      </c>
    </row>
    <row r="10747" spans="1:12" x14ac:dyDescent="0.2">
      <c r="A10747" t="s">
        <v>35733</v>
      </c>
      <c r="B10747" t="s">
        <v>35734</v>
      </c>
      <c r="C10747" t="s">
        <v>35735</v>
      </c>
      <c r="D10747" t="s">
        <v>21</v>
      </c>
      <c r="E10747" t="s">
        <v>16</v>
      </c>
      <c r="F10747">
        <v>28202</v>
      </c>
      <c r="G10747">
        <v>35.226868000000003</v>
      </c>
      <c r="H10747">
        <v>-80.842620999999994</v>
      </c>
      <c r="I10747">
        <v>5</v>
      </c>
      <c r="J10747">
        <v>4</v>
      </c>
      <c r="K10747">
        <v>0</v>
      </c>
      <c r="L10747" t="s">
        <v>2349</v>
      </c>
    </row>
    <row r="10748" spans="1:12" x14ac:dyDescent="0.2">
      <c r="A10748" t="s">
        <v>35736</v>
      </c>
      <c r="B10748" t="s">
        <v>12906</v>
      </c>
      <c r="C10748" t="s">
        <v>35737</v>
      </c>
      <c r="D10748" t="s">
        <v>26</v>
      </c>
      <c r="E10748" t="s">
        <v>16</v>
      </c>
      <c r="F10748">
        <v>28078</v>
      </c>
      <c r="G10748">
        <v>35.446240299999999</v>
      </c>
      <c r="H10748">
        <v>-80.879243900000006</v>
      </c>
      <c r="I10748">
        <v>4</v>
      </c>
      <c r="J10748">
        <v>4</v>
      </c>
      <c r="K10748">
        <v>0</v>
      </c>
      <c r="L10748" t="s">
        <v>1436</v>
      </c>
    </row>
    <row r="10749" spans="1:12" x14ac:dyDescent="0.2">
      <c r="A10749" t="s">
        <v>35738</v>
      </c>
      <c r="B10749" t="s">
        <v>35739</v>
      </c>
      <c r="C10749" t="s">
        <v>35740</v>
      </c>
      <c r="D10749" t="s">
        <v>135</v>
      </c>
      <c r="E10749" t="s">
        <v>16</v>
      </c>
      <c r="F10749">
        <v>28105</v>
      </c>
      <c r="G10749">
        <v>35.118827000000003</v>
      </c>
      <c r="H10749">
        <v>-80.720556999999999</v>
      </c>
      <c r="I10749">
        <v>5</v>
      </c>
      <c r="J10749">
        <v>5</v>
      </c>
      <c r="K10749">
        <v>0</v>
      </c>
      <c r="L10749" t="s">
        <v>20739</v>
      </c>
    </row>
    <row r="10750" spans="1:12" x14ac:dyDescent="0.2">
      <c r="A10750" t="e">
        <f>-TGcWqOKS4nOPObfjFEqqQ</f>
        <v>#NAME?</v>
      </c>
      <c r="B10750" t="s">
        <v>35741</v>
      </c>
      <c r="C10750" t="s">
        <v>35742</v>
      </c>
      <c r="D10750" t="s">
        <v>21</v>
      </c>
      <c r="E10750" t="s">
        <v>16</v>
      </c>
      <c r="F10750">
        <v>28277</v>
      </c>
      <c r="G10750">
        <v>35.055121800000002</v>
      </c>
      <c r="H10750">
        <v>-80.770360499999995</v>
      </c>
      <c r="I10750">
        <v>5</v>
      </c>
      <c r="J10750">
        <v>3</v>
      </c>
      <c r="K10750">
        <v>1</v>
      </c>
      <c r="L10750" t="s">
        <v>11265</v>
      </c>
    </row>
    <row r="10751" spans="1:12" x14ac:dyDescent="0.2">
      <c r="A10751" t="s">
        <v>35743</v>
      </c>
      <c r="B10751" t="s">
        <v>35744</v>
      </c>
      <c r="C10751" t="s">
        <v>35745</v>
      </c>
      <c r="D10751" t="s">
        <v>359</v>
      </c>
      <c r="E10751" t="s">
        <v>16</v>
      </c>
      <c r="F10751">
        <v>28036</v>
      </c>
      <c r="G10751">
        <v>35.502094800000002</v>
      </c>
      <c r="H10751">
        <v>-80.849216400000003</v>
      </c>
      <c r="I10751">
        <v>2</v>
      </c>
      <c r="J10751">
        <v>11</v>
      </c>
      <c r="K10751">
        <v>1</v>
      </c>
      <c r="L10751" t="s">
        <v>5356</v>
      </c>
    </row>
    <row r="10752" spans="1:12" x14ac:dyDescent="0.2">
      <c r="A10752" t="s">
        <v>35746</v>
      </c>
      <c r="B10752" t="s">
        <v>35747</v>
      </c>
      <c r="C10752" t="s">
        <v>552</v>
      </c>
      <c r="D10752" t="s">
        <v>21</v>
      </c>
      <c r="E10752" t="s">
        <v>16</v>
      </c>
      <c r="F10752">
        <v>28263</v>
      </c>
      <c r="G10752">
        <v>35.220571</v>
      </c>
      <c r="H10752">
        <v>-80.943522000000002</v>
      </c>
      <c r="I10752">
        <v>3.5</v>
      </c>
      <c r="J10752">
        <v>11</v>
      </c>
      <c r="K10752">
        <v>1</v>
      </c>
      <c r="L10752" t="s">
        <v>1453</v>
      </c>
    </row>
    <row r="10753" spans="1:12" x14ac:dyDescent="0.2">
      <c r="A10753" t="s">
        <v>35748</v>
      </c>
      <c r="B10753" t="s">
        <v>22260</v>
      </c>
      <c r="C10753" t="s">
        <v>35749</v>
      </c>
      <c r="D10753" t="s">
        <v>21</v>
      </c>
      <c r="E10753" t="s">
        <v>16</v>
      </c>
      <c r="F10753">
        <v>28269</v>
      </c>
      <c r="G10753">
        <v>35.370865552600002</v>
      </c>
      <c r="H10753">
        <v>-80.782916471999997</v>
      </c>
      <c r="I10753">
        <v>3</v>
      </c>
      <c r="J10753">
        <v>26</v>
      </c>
      <c r="K10753">
        <v>1</v>
      </c>
      <c r="L10753" t="s">
        <v>35750</v>
      </c>
    </row>
    <row r="10754" spans="1:12" x14ac:dyDescent="0.2">
      <c r="A10754" t="s">
        <v>35751</v>
      </c>
      <c r="B10754" t="s">
        <v>5407</v>
      </c>
      <c r="C10754" t="s">
        <v>35752</v>
      </c>
      <c r="D10754" t="s">
        <v>21</v>
      </c>
      <c r="E10754" t="s">
        <v>16</v>
      </c>
      <c r="F10754">
        <v>28227</v>
      </c>
      <c r="G10754">
        <v>35.162522064800001</v>
      </c>
      <c r="H10754">
        <v>-80.738471369699994</v>
      </c>
      <c r="I10754">
        <v>4</v>
      </c>
      <c r="J10754">
        <v>4</v>
      </c>
      <c r="K10754">
        <v>1</v>
      </c>
      <c r="L10754" t="s">
        <v>35753</v>
      </c>
    </row>
    <row r="10755" spans="1:12" x14ac:dyDescent="0.2">
      <c r="A10755" t="s">
        <v>35754</v>
      </c>
      <c r="B10755" t="s">
        <v>35755</v>
      </c>
      <c r="C10755" t="s">
        <v>35756</v>
      </c>
      <c r="D10755" t="s">
        <v>359</v>
      </c>
      <c r="E10755" t="s">
        <v>16</v>
      </c>
      <c r="F10755">
        <v>28036</v>
      </c>
      <c r="G10755">
        <v>35.501719000000001</v>
      </c>
      <c r="H10755">
        <v>-80.860983000000004</v>
      </c>
      <c r="I10755">
        <v>2.5</v>
      </c>
      <c r="J10755">
        <v>3</v>
      </c>
      <c r="K10755">
        <v>1</v>
      </c>
      <c r="L10755" t="s">
        <v>35757</v>
      </c>
    </row>
    <row r="10756" spans="1:12" x14ac:dyDescent="0.2">
      <c r="A10756" t="s">
        <v>35758</v>
      </c>
      <c r="B10756" t="s">
        <v>35759</v>
      </c>
      <c r="C10756" t="s">
        <v>35760</v>
      </c>
      <c r="D10756" t="s">
        <v>21</v>
      </c>
      <c r="E10756" t="s">
        <v>16</v>
      </c>
      <c r="F10756">
        <v>28213</v>
      </c>
      <c r="G10756">
        <v>35.263148399999999</v>
      </c>
      <c r="H10756">
        <v>-80.757230699999994</v>
      </c>
      <c r="I10756">
        <v>3.5</v>
      </c>
      <c r="J10756">
        <v>3</v>
      </c>
      <c r="K10756">
        <v>1</v>
      </c>
      <c r="L10756" t="s">
        <v>35761</v>
      </c>
    </row>
    <row r="10757" spans="1:12" x14ac:dyDescent="0.2">
      <c r="A10757" t="s">
        <v>35762</v>
      </c>
      <c r="B10757" t="s">
        <v>35763</v>
      </c>
      <c r="C10757" t="s">
        <v>35764</v>
      </c>
      <c r="D10757" t="s">
        <v>643</v>
      </c>
      <c r="E10757" t="s">
        <v>16</v>
      </c>
      <c r="F10757">
        <v>28079</v>
      </c>
      <c r="G10757">
        <v>35.046123899999998</v>
      </c>
      <c r="H10757">
        <v>-80.649071399999997</v>
      </c>
      <c r="I10757">
        <v>4</v>
      </c>
      <c r="J10757">
        <v>7</v>
      </c>
      <c r="K10757">
        <v>0</v>
      </c>
      <c r="L10757" t="s">
        <v>6557</v>
      </c>
    </row>
    <row r="10758" spans="1:12" x14ac:dyDescent="0.2">
      <c r="A10758" t="s">
        <v>35765</v>
      </c>
      <c r="B10758" t="s">
        <v>35766</v>
      </c>
      <c r="C10758" t="s">
        <v>35767</v>
      </c>
      <c r="D10758" t="s">
        <v>239</v>
      </c>
      <c r="E10758" t="s">
        <v>16</v>
      </c>
      <c r="F10758">
        <v>28173</v>
      </c>
      <c r="G10758">
        <v>34.923797</v>
      </c>
      <c r="H10758">
        <v>-80.762190000000004</v>
      </c>
      <c r="I10758">
        <v>4.5</v>
      </c>
      <c r="J10758">
        <v>9</v>
      </c>
      <c r="K10758">
        <v>1</v>
      </c>
      <c r="L10758" t="s">
        <v>35768</v>
      </c>
    </row>
    <row r="10759" spans="1:12" x14ac:dyDescent="0.2">
      <c r="A10759" t="s">
        <v>35769</v>
      </c>
      <c r="B10759" t="s">
        <v>17920</v>
      </c>
      <c r="C10759" t="s">
        <v>35770</v>
      </c>
      <c r="D10759" t="s">
        <v>21</v>
      </c>
      <c r="E10759" t="s">
        <v>16</v>
      </c>
      <c r="F10759">
        <v>28270</v>
      </c>
      <c r="G10759">
        <v>35.134225499999999</v>
      </c>
      <c r="H10759">
        <v>-80.737530300000003</v>
      </c>
      <c r="I10759">
        <v>3.5</v>
      </c>
      <c r="J10759">
        <v>142</v>
      </c>
      <c r="K10759">
        <v>1</v>
      </c>
      <c r="L10759" t="s">
        <v>35771</v>
      </c>
    </row>
    <row r="10760" spans="1:12" x14ac:dyDescent="0.2">
      <c r="A10760" t="s">
        <v>35772</v>
      </c>
      <c r="B10760" t="s">
        <v>35773</v>
      </c>
      <c r="C10760" t="s">
        <v>35774</v>
      </c>
      <c r="D10760" t="s">
        <v>21</v>
      </c>
      <c r="E10760" t="s">
        <v>16</v>
      </c>
      <c r="F10760">
        <v>28205</v>
      </c>
      <c r="G10760">
        <v>35.221425099999998</v>
      </c>
      <c r="H10760">
        <v>-80.810895200000004</v>
      </c>
      <c r="I10760">
        <v>2</v>
      </c>
      <c r="J10760">
        <v>10</v>
      </c>
      <c r="K10760">
        <v>1</v>
      </c>
      <c r="L10760" t="s">
        <v>33776</v>
      </c>
    </row>
    <row r="10761" spans="1:12" x14ac:dyDescent="0.2">
      <c r="A10761" t="s">
        <v>35775</v>
      </c>
      <c r="B10761" t="s">
        <v>35776</v>
      </c>
      <c r="C10761" t="s">
        <v>35777</v>
      </c>
      <c r="D10761" t="s">
        <v>30</v>
      </c>
      <c r="E10761" t="s">
        <v>16</v>
      </c>
      <c r="F10761">
        <v>28054</v>
      </c>
      <c r="G10761">
        <v>35.251192000000003</v>
      </c>
      <c r="H10761">
        <v>-81.156440000000003</v>
      </c>
      <c r="I10761">
        <v>1</v>
      </c>
      <c r="J10761">
        <v>3</v>
      </c>
      <c r="K10761">
        <v>1</v>
      </c>
      <c r="L10761" t="s">
        <v>35778</v>
      </c>
    </row>
    <row r="10762" spans="1:12" x14ac:dyDescent="0.2">
      <c r="A10762" t="s">
        <v>35779</v>
      </c>
      <c r="B10762" t="s">
        <v>35780</v>
      </c>
      <c r="C10762" t="s">
        <v>7267</v>
      </c>
      <c r="D10762" t="s">
        <v>21</v>
      </c>
      <c r="E10762" t="s">
        <v>16</v>
      </c>
      <c r="F10762">
        <v>28211</v>
      </c>
      <c r="G10762">
        <v>35.175823200000004</v>
      </c>
      <c r="H10762">
        <v>-80.802458400000006</v>
      </c>
      <c r="I10762">
        <v>4</v>
      </c>
      <c r="J10762">
        <v>6</v>
      </c>
      <c r="K10762">
        <v>1</v>
      </c>
      <c r="L10762" t="s">
        <v>35781</v>
      </c>
    </row>
    <row r="10763" spans="1:12" x14ac:dyDescent="0.2">
      <c r="A10763" t="s">
        <v>35782</v>
      </c>
      <c r="B10763" t="s">
        <v>2528</v>
      </c>
      <c r="C10763" t="s">
        <v>35783</v>
      </c>
      <c r="D10763" t="s">
        <v>30</v>
      </c>
      <c r="E10763" t="s">
        <v>16</v>
      </c>
      <c r="F10763">
        <v>28054</v>
      </c>
      <c r="G10763">
        <v>35.271002099999997</v>
      </c>
      <c r="H10763">
        <v>-81.149789999999996</v>
      </c>
      <c r="I10763">
        <v>2.5</v>
      </c>
      <c r="J10763">
        <v>22</v>
      </c>
      <c r="K10763">
        <v>1</v>
      </c>
      <c r="L10763" t="s">
        <v>35784</v>
      </c>
    </row>
    <row r="10764" spans="1:12" x14ac:dyDescent="0.2">
      <c r="A10764" t="s">
        <v>35785</v>
      </c>
      <c r="B10764" t="s">
        <v>35786</v>
      </c>
      <c r="C10764" t="s">
        <v>35787</v>
      </c>
      <c r="D10764" t="s">
        <v>135</v>
      </c>
      <c r="E10764" t="s">
        <v>16</v>
      </c>
      <c r="F10764">
        <v>28105</v>
      </c>
      <c r="G10764">
        <v>35.117505000000001</v>
      </c>
      <c r="H10764">
        <v>-80.720331999999999</v>
      </c>
      <c r="I10764">
        <v>3</v>
      </c>
      <c r="J10764">
        <v>52</v>
      </c>
      <c r="K10764">
        <v>0</v>
      </c>
      <c r="L10764" t="s">
        <v>35788</v>
      </c>
    </row>
    <row r="10765" spans="1:12" x14ac:dyDescent="0.2">
      <c r="A10765" t="s">
        <v>35789</v>
      </c>
      <c r="B10765" t="s">
        <v>459</v>
      </c>
      <c r="C10765" t="s">
        <v>13432</v>
      </c>
      <c r="D10765" t="s">
        <v>21</v>
      </c>
      <c r="E10765" t="s">
        <v>16</v>
      </c>
      <c r="F10765">
        <v>28213</v>
      </c>
      <c r="G10765">
        <v>35.258459999999999</v>
      </c>
      <c r="H10765">
        <v>-80.789379999999994</v>
      </c>
      <c r="I10765">
        <v>1</v>
      </c>
      <c r="J10765">
        <v>11</v>
      </c>
      <c r="K10765">
        <v>1</v>
      </c>
      <c r="L10765" t="s">
        <v>35790</v>
      </c>
    </row>
    <row r="10766" spans="1:12" x14ac:dyDescent="0.2">
      <c r="A10766" t="s">
        <v>35791</v>
      </c>
      <c r="B10766" t="s">
        <v>24334</v>
      </c>
      <c r="C10766" t="s">
        <v>35792</v>
      </c>
      <c r="D10766" t="s">
        <v>21</v>
      </c>
      <c r="E10766" t="s">
        <v>16</v>
      </c>
      <c r="F10766">
        <v>28273</v>
      </c>
      <c r="G10766">
        <v>35.102031199999999</v>
      </c>
      <c r="H10766">
        <v>-80.9853375</v>
      </c>
      <c r="I10766">
        <v>3</v>
      </c>
      <c r="J10766">
        <v>3</v>
      </c>
      <c r="K10766">
        <v>1</v>
      </c>
      <c r="L10766" t="s">
        <v>35793</v>
      </c>
    </row>
    <row r="10767" spans="1:12" x14ac:dyDescent="0.2">
      <c r="A10767" t="s">
        <v>35794</v>
      </c>
      <c r="B10767" t="s">
        <v>1407</v>
      </c>
      <c r="C10767" t="s">
        <v>35795</v>
      </c>
      <c r="D10767" t="s">
        <v>21</v>
      </c>
      <c r="E10767" t="s">
        <v>16</v>
      </c>
      <c r="F10767">
        <v>28216</v>
      </c>
      <c r="G10767">
        <v>35.349247677199997</v>
      </c>
      <c r="H10767">
        <v>-80.857604742099994</v>
      </c>
      <c r="I10767">
        <v>2</v>
      </c>
      <c r="J10767">
        <v>13</v>
      </c>
      <c r="K10767">
        <v>1</v>
      </c>
      <c r="L10767" t="s">
        <v>35796</v>
      </c>
    </row>
    <row r="10768" spans="1:12" x14ac:dyDescent="0.2">
      <c r="A10768" t="s">
        <v>35797</v>
      </c>
      <c r="B10768" t="s">
        <v>35798</v>
      </c>
      <c r="C10768" t="s">
        <v>35799</v>
      </c>
      <c r="D10768" t="s">
        <v>21</v>
      </c>
      <c r="E10768" t="s">
        <v>16</v>
      </c>
      <c r="F10768">
        <v>28205</v>
      </c>
      <c r="G10768">
        <v>35.202713699999997</v>
      </c>
      <c r="H10768">
        <v>-80.760997000000003</v>
      </c>
      <c r="I10768">
        <v>5</v>
      </c>
      <c r="J10768">
        <v>32</v>
      </c>
      <c r="K10768">
        <v>1</v>
      </c>
      <c r="L10768" t="s">
        <v>35800</v>
      </c>
    </row>
    <row r="10769" spans="1:12" x14ac:dyDescent="0.2">
      <c r="A10769" t="s">
        <v>35801</v>
      </c>
      <c r="B10769" t="s">
        <v>35802</v>
      </c>
      <c r="D10769" t="s">
        <v>21</v>
      </c>
      <c r="E10769" t="s">
        <v>16</v>
      </c>
      <c r="F10769">
        <v>28205</v>
      </c>
      <c r="G10769">
        <v>35.226371399999998</v>
      </c>
      <c r="H10769">
        <v>-80.799018500000003</v>
      </c>
      <c r="I10769">
        <v>5</v>
      </c>
      <c r="J10769">
        <v>18</v>
      </c>
      <c r="K10769">
        <v>1</v>
      </c>
      <c r="L10769" t="s">
        <v>35803</v>
      </c>
    </row>
    <row r="10770" spans="1:12" x14ac:dyDescent="0.2">
      <c r="A10770" t="s">
        <v>35804</v>
      </c>
      <c r="B10770" t="s">
        <v>35805</v>
      </c>
      <c r="C10770" t="s">
        <v>35806</v>
      </c>
      <c r="D10770" t="s">
        <v>21</v>
      </c>
      <c r="E10770" t="s">
        <v>16</v>
      </c>
      <c r="F10770">
        <v>28204</v>
      </c>
      <c r="G10770">
        <v>35.218027499999998</v>
      </c>
      <c r="H10770">
        <v>-80.837562599999998</v>
      </c>
      <c r="I10770">
        <v>1</v>
      </c>
      <c r="J10770">
        <v>3</v>
      </c>
      <c r="K10770">
        <v>1</v>
      </c>
      <c r="L10770" t="s">
        <v>19294</v>
      </c>
    </row>
    <row r="10771" spans="1:12" x14ac:dyDescent="0.2">
      <c r="A10771" t="s">
        <v>35807</v>
      </c>
      <c r="B10771" t="s">
        <v>35808</v>
      </c>
      <c r="C10771" t="s">
        <v>35809</v>
      </c>
      <c r="D10771" t="s">
        <v>21</v>
      </c>
      <c r="E10771" t="s">
        <v>16</v>
      </c>
      <c r="F10771">
        <v>28205</v>
      </c>
      <c r="G10771">
        <v>35.218857365300003</v>
      </c>
      <c r="H10771">
        <v>-80.809215053599999</v>
      </c>
      <c r="I10771">
        <v>4.5</v>
      </c>
      <c r="J10771">
        <v>20</v>
      </c>
      <c r="K10771">
        <v>1</v>
      </c>
      <c r="L10771" t="s">
        <v>35810</v>
      </c>
    </row>
    <row r="10772" spans="1:12" x14ac:dyDescent="0.2">
      <c r="A10772" t="s">
        <v>35811</v>
      </c>
      <c r="B10772" t="s">
        <v>23586</v>
      </c>
      <c r="C10772" t="s">
        <v>20656</v>
      </c>
      <c r="D10772" t="s">
        <v>239</v>
      </c>
      <c r="E10772" t="s">
        <v>16</v>
      </c>
      <c r="F10772">
        <v>28173</v>
      </c>
      <c r="G10772">
        <v>34.932827000000003</v>
      </c>
      <c r="H10772">
        <v>-80.749632500000004</v>
      </c>
      <c r="I10772">
        <v>3</v>
      </c>
      <c r="J10772">
        <v>5</v>
      </c>
      <c r="K10772">
        <v>1</v>
      </c>
      <c r="L10772" t="s">
        <v>35812</v>
      </c>
    </row>
    <row r="10773" spans="1:12" x14ac:dyDescent="0.2">
      <c r="A10773" t="s">
        <v>35813</v>
      </c>
      <c r="B10773" t="s">
        <v>35814</v>
      </c>
      <c r="C10773" t="s">
        <v>29130</v>
      </c>
      <c r="D10773" t="s">
        <v>456</v>
      </c>
      <c r="E10773" t="s">
        <v>16</v>
      </c>
      <c r="F10773">
        <v>28012</v>
      </c>
      <c r="G10773">
        <v>35.243429900000002</v>
      </c>
      <c r="H10773">
        <v>-81.038196999999997</v>
      </c>
      <c r="I10773">
        <v>4.5</v>
      </c>
      <c r="J10773">
        <v>11</v>
      </c>
      <c r="K10773">
        <v>0</v>
      </c>
      <c r="L10773" t="s">
        <v>35815</v>
      </c>
    </row>
    <row r="10774" spans="1:12" x14ac:dyDescent="0.2">
      <c r="A10774" t="s">
        <v>35816</v>
      </c>
      <c r="B10774" t="s">
        <v>35817</v>
      </c>
      <c r="C10774" t="s">
        <v>35818</v>
      </c>
      <c r="D10774" t="s">
        <v>21</v>
      </c>
      <c r="E10774" t="s">
        <v>16</v>
      </c>
      <c r="F10774">
        <v>28216</v>
      </c>
      <c r="G10774">
        <v>35.267702999999997</v>
      </c>
      <c r="H10774">
        <v>-80.853433499999994</v>
      </c>
      <c r="I10774">
        <v>4</v>
      </c>
      <c r="J10774">
        <v>6</v>
      </c>
      <c r="K10774">
        <v>1</v>
      </c>
      <c r="L10774" t="s">
        <v>35819</v>
      </c>
    </row>
    <row r="10775" spans="1:12" x14ac:dyDescent="0.2">
      <c r="A10775" t="s">
        <v>35820</v>
      </c>
      <c r="B10775" t="s">
        <v>35821</v>
      </c>
      <c r="C10775" t="s">
        <v>35822</v>
      </c>
      <c r="D10775" t="s">
        <v>39</v>
      </c>
      <c r="E10775" t="s">
        <v>16</v>
      </c>
      <c r="F10775">
        <v>28025</v>
      </c>
      <c r="G10775">
        <v>35.444093299999999</v>
      </c>
      <c r="H10775">
        <v>-80.595785100000001</v>
      </c>
      <c r="I10775">
        <v>5</v>
      </c>
      <c r="J10775">
        <v>5</v>
      </c>
      <c r="K10775">
        <v>1</v>
      </c>
      <c r="L10775" t="s">
        <v>1913</v>
      </c>
    </row>
    <row r="10776" spans="1:12" x14ac:dyDescent="0.2">
      <c r="A10776" t="s">
        <v>35823</v>
      </c>
      <c r="B10776" t="s">
        <v>4836</v>
      </c>
      <c r="C10776" t="s">
        <v>35824</v>
      </c>
      <c r="D10776" t="s">
        <v>295</v>
      </c>
      <c r="E10776" t="s">
        <v>16</v>
      </c>
      <c r="F10776">
        <v>28134</v>
      </c>
      <c r="G10776">
        <v>35.088297599999997</v>
      </c>
      <c r="H10776">
        <v>-80.886138200000005</v>
      </c>
      <c r="I10776">
        <v>2.5</v>
      </c>
      <c r="J10776">
        <v>13</v>
      </c>
      <c r="K10776">
        <v>1</v>
      </c>
      <c r="L10776" t="s">
        <v>35825</v>
      </c>
    </row>
    <row r="10777" spans="1:12" x14ac:dyDescent="0.2">
      <c r="A10777" t="s">
        <v>35826</v>
      </c>
      <c r="B10777" t="s">
        <v>35827</v>
      </c>
      <c r="C10777" t="s">
        <v>35828</v>
      </c>
      <c r="D10777" t="s">
        <v>21</v>
      </c>
      <c r="E10777" t="s">
        <v>16</v>
      </c>
      <c r="F10777">
        <v>28273</v>
      </c>
      <c r="G10777">
        <v>35.103125400000003</v>
      </c>
      <c r="H10777">
        <v>-80.986287200000007</v>
      </c>
      <c r="I10777">
        <v>2.5</v>
      </c>
      <c r="J10777">
        <v>6</v>
      </c>
      <c r="K10777">
        <v>1</v>
      </c>
      <c r="L10777" t="s">
        <v>11897</v>
      </c>
    </row>
    <row r="10778" spans="1:12" x14ac:dyDescent="0.2">
      <c r="A10778" t="s">
        <v>35829</v>
      </c>
      <c r="B10778" t="s">
        <v>35830</v>
      </c>
      <c r="C10778" t="s">
        <v>35831</v>
      </c>
      <c r="D10778" t="s">
        <v>39</v>
      </c>
      <c r="E10778" t="s">
        <v>16</v>
      </c>
      <c r="F10778">
        <v>28027</v>
      </c>
      <c r="G10778">
        <v>35.391041860000001</v>
      </c>
      <c r="H10778">
        <v>-80.623815357699996</v>
      </c>
      <c r="I10778">
        <v>4.5</v>
      </c>
      <c r="J10778">
        <v>7</v>
      </c>
      <c r="K10778">
        <v>1</v>
      </c>
      <c r="L10778" t="s">
        <v>709</v>
      </c>
    </row>
    <row r="10779" spans="1:12" x14ac:dyDescent="0.2">
      <c r="A10779" t="s">
        <v>35832</v>
      </c>
      <c r="B10779" t="s">
        <v>35833</v>
      </c>
      <c r="C10779" t="s">
        <v>35834</v>
      </c>
      <c r="D10779" t="s">
        <v>26</v>
      </c>
      <c r="E10779" t="s">
        <v>16</v>
      </c>
      <c r="F10779">
        <v>28078</v>
      </c>
      <c r="G10779">
        <v>35.441679899999997</v>
      </c>
      <c r="H10779">
        <v>-80.862869599999996</v>
      </c>
      <c r="I10779">
        <v>4</v>
      </c>
      <c r="J10779">
        <v>26</v>
      </c>
      <c r="K10779">
        <v>1</v>
      </c>
      <c r="L10779" t="s">
        <v>35835</v>
      </c>
    </row>
    <row r="10780" spans="1:12" x14ac:dyDescent="0.2">
      <c r="A10780" t="s">
        <v>35836</v>
      </c>
      <c r="B10780" t="s">
        <v>35837</v>
      </c>
      <c r="C10780" t="s">
        <v>35838</v>
      </c>
      <c r="D10780" t="s">
        <v>135</v>
      </c>
      <c r="E10780" t="s">
        <v>16</v>
      </c>
      <c r="F10780">
        <v>28105</v>
      </c>
      <c r="G10780">
        <v>35.133363000000003</v>
      </c>
      <c r="H10780">
        <v>-80.710218999999995</v>
      </c>
      <c r="I10780">
        <v>4.5</v>
      </c>
      <c r="J10780">
        <v>5</v>
      </c>
      <c r="K10780">
        <v>1</v>
      </c>
      <c r="L10780" t="s">
        <v>35839</v>
      </c>
    </row>
    <row r="10781" spans="1:12" x14ac:dyDescent="0.2">
      <c r="A10781" t="s">
        <v>35840</v>
      </c>
      <c r="B10781" t="s">
        <v>35841</v>
      </c>
      <c r="C10781" t="s">
        <v>35842</v>
      </c>
      <c r="D10781" t="s">
        <v>21</v>
      </c>
      <c r="E10781" t="s">
        <v>16</v>
      </c>
      <c r="F10781">
        <v>28270</v>
      </c>
      <c r="G10781">
        <v>35.1446854</v>
      </c>
      <c r="H10781">
        <v>-80.742919099999995</v>
      </c>
      <c r="I10781">
        <v>4</v>
      </c>
      <c r="J10781">
        <v>14</v>
      </c>
      <c r="K10781">
        <v>1</v>
      </c>
      <c r="L10781" t="s">
        <v>35843</v>
      </c>
    </row>
    <row r="10782" spans="1:12" x14ac:dyDescent="0.2">
      <c r="A10782" t="s">
        <v>35844</v>
      </c>
      <c r="B10782" t="s">
        <v>35845</v>
      </c>
      <c r="C10782" t="s">
        <v>35846</v>
      </c>
      <c r="D10782" t="s">
        <v>21</v>
      </c>
      <c r="E10782" t="s">
        <v>16</v>
      </c>
      <c r="F10782">
        <v>28214</v>
      </c>
      <c r="G10782">
        <v>35.2431707</v>
      </c>
      <c r="H10782">
        <v>-80.937384199999997</v>
      </c>
      <c r="I10782">
        <v>3.5</v>
      </c>
      <c r="J10782">
        <v>9</v>
      </c>
      <c r="K10782">
        <v>0</v>
      </c>
      <c r="L10782" t="s">
        <v>485</v>
      </c>
    </row>
    <row r="10783" spans="1:12" x14ac:dyDescent="0.2">
      <c r="A10783" t="s">
        <v>35847</v>
      </c>
      <c r="B10783" t="s">
        <v>35848</v>
      </c>
      <c r="C10783" t="s">
        <v>35849</v>
      </c>
      <c r="D10783" t="s">
        <v>21</v>
      </c>
      <c r="E10783" t="s">
        <v>16</v>
      </c>
      <c r="F10783">
        <v>28262</v>
      </c>
      <c r="G10783">
        <v>35.322378200000003</v>
      </c>
      <c r="H10783">
        <v>-80.773522700000001</v>
      </c>
      <c r="I10783">
        <v>4</v>
      </c>
      <c r="J10783">
        <v>5</v>
      </c>
      <c r="K10783">
        <v>1</v>
      </c>
      <c r="L10783" t="s">
        <v>35850</v>
      </c>
    </row>
    <row r="10784" spans="1:12" x14ac:dyDescent="0.2">
      <c r="A10784" t="s">
        <v>35851</v>
      </c>
      <c r="B10784" t="s">
        <v>10652</v>
      </c>
      <c r="C10784" t="s">
        <v>35852</v>
      </c>
      <c r="D10784" t="s">
        <v>21</v>
      </c>
      <c r="E10784" t="s">
        <v>16</v>
      </c>
      <c r="F10784">
        <v>28208</v>
      </c>
      <c r="G10784">
        <v>35.225135860199998</v>
      </c>
      <c r="H10784">
        <v>-80.893724486300002</v>
      </c>
      <c r="I10784">
        <v>2.5</v>
      </c>
      <c r="J10784">
        <v>3</v>
      </c>
      <c r="K10784">
        <v>1</v>
      </c>
      <c r="L10784" t="s">
        <v>35853</v>
      </c>
    </row>
    <row r="10785" spans="1:12" x14ac:dyDescent="0.2">
      <c r="A10785" t="s">
        <v>35854</v>
      </c>
      <c r="B10785" t="s">
        <v>5252</v>
      </c>
      <c r="C10785" t="s">
        <v>35855</v>
      </c>
      <c r="D10785" t="s">
        <v>135</v>
      </c>
      <c r="E10785" t="s">
        <v>16</v>
      </c>
      <c r="F10785">
        <v>28105</v>
      </c>
      <c r="G10785">
        <v>35.127991640600001</v>
      </c>
      <c r="H10785">
        <v>-80.702475160399999</v>
      </c>
      <c r="I10785">
        <v>3</v>
      </c>
      <c r="J10785">
        <v>30</v>
      </c>
      <c r="K10785">
        <v>1</v>
      </c>
      <c r="L10785" t="s">
        <v>35856</v>
      </c>
    </row>
    <row r="10786" spans="1:12" x14ac:dyDescent="0.2">
      <c r="A10786" t="s">
        <v>35857</v>
      </c>
      <c r="B10786" t="s">
        <v>35858</v>
      </c>
      <c r="C10786" t="s">
        <v>15542</v>
      </c>
      <c r="D10786" t="s">
        <v>21</v>
      </c>
      <c r="E10786" t="s">
        <v>16</v>
      </c>
      <c r="F10786">
        <v>28203</v>
      </c>
      <c r="G10786">
        <v>35.199882772000002</v>
      </c>
      <c r="H10786">
        <v>-80.841235930799996</v>
      </c>
      <c r="I10786">
        <v>4</v>
      </c>
      <c r="J10786">
        <v>181</v>
      </c>
      <c r="K10786">
        <v>1</v>
      </c>
      <c r="L10786" t="s">
        <v>35859</v>
      </c>
    </row>
    <row r="10787" spans="1:12" x14ac:dyDescent="0.2">
      <c r="A10787" t="s">
        <v>35860</v>
      </c>
      <c r="B10787" t="s">
        <v>35861</v>
      </c>
      <c r="C10787" t="s">
        <v>35862</v>
      </c>
      <c r="D10787" t="s">
        <v>30</v>
      </c>
      <c r="E10787" t="s">
        <v>16</v>
      </c>
      <c r="F10787">
        <v>28054</v>
      </c>
      <c r="G10787">
        <v>35.262289000000003</v>
      </c>
      <c r="H10787">
        <v>-81.150847099999993</v>
      </c>
      <c r="I10787">
        <v>5</v>
      </c>
      <c r="J10787">
        <v>3</v>
      </c>
      <c r="K10787">
        <v>1</v>
      </c>
      <c r="L10787" t="s">
        <v>35863</v>
      </c>
    </row>
    <row r="10788" spans="1:12" x14ac:dyDescent="0.2">
      <c r="A10788" t="s">
        <v>35864</v>
      </c>
      <c r="B10788" t="s">
        <v>35865</v>
      </c>
      <c r="C10788" t="s">
        <v>5215</v>
      </c>
      <c r="D10788" t="s">
        <v>21</v>
      </c>
      <c r="E10788" t="s">
        <v>16</v>
      </c>
      <c r="F10788">
        <v>28202</v>
      </c>
      <c r="G10788">
        <v>35.227756999999997</v>
      </c>
      <c r="H10788">
        <v>-80.842884999999995</v>
      </c>
      <c r="I10788">
        <v>1</v>
      </c>
      <c r="J10788">
        <v>4</v>
      </c>
      <c r="K10788">
        <v>1</v>
      </c>
      <c r="L10788" t="s">
        <v>35866</v>
      </c>
    </row>
    <row r="10789" spans="1:12" x14ac:dyDescent="0.2">
      <c r="A10789" t="s">
        <v>35867</v>
      </c>
      <c r="B10789" t="s">
        <v>35868</v>
      </c>
      <c r="C10789" t="s">
        <v>35869</v>
      </c>
      <c r="D10789" t="s">
        <v>21</v>
      </c>
      <c r="E10789" t="s">
        <v>16</v>
      </c>
      <c r="F10789">
        <v>28203</v>
      </c>
      <c r="G10789">
        <v>35.198558300000002</v>
      </c>
      <c r="H10789">
        <v>-80.852525400000005</v>
      </c>
      <c r="I10789">
        <v>3</v>
      </c>
      <c r="J10789">
        <v>32</v>
      </c>
      <c r="K10789">
        <v>1</v>
      </c>
      <c r="L10789" t="s">
        <v>35870</v>
      </c>
    </row>
    <row r="10790" spans="1:12" x14ac:dyDescent="0.2">
      <c r="A10790" t="s">
        <v>35871</v>
      </c>
      <c r="B10790" t="s">
        <v>35872</v>
      </c>
      <c r="D10790" t="s">
        <v>26</v>
      </c>
      <c r="E10790" t="s">
        <v>16</v>
      </c>
      <c r="F10790">
        <v>28070</v>
      </c>
      <c r="G10790">
        <v>35.410615999999997</v>
      </c>
      <c r="H10790">
        <v>-80.850494999999995</v>
      </c>
      <c r="I10790">
        <v>5</v>
      </c>
      <c r="J10790">
        <v>3</v>
      </c>
      <c r="K10790">
        <v>1</v>
      </c>
      <c r="L10790" t="s">
        <v>14979</v>
      </c>
    </row>
    <row r="10791" spans="1:12" x14ac:dyDescent="0.2">
      <c r="A10791" t="s">
        <v>35873</v>
      </c>
      <c r="B10791" t="s">
        <v>35874</v>
      </c>
      <c r="C10791" t="s">
        <v>35875</v>
      </c>
      <c r="D10791" t="s">
        <v>21</v>
      </c>
      <c r="E10791" t="s">
        <v>16</v>
      </c>
      <c r="F10791">
        <v>28208</v>
      </c>
      <c r="G10791">
        <v>35.241163</v>
      </c>
      <c r="H10791">
        <v>-80.920603</v>
      </c>
      <c r="I10791">
        <v>2.5</v>
      </c>
      <c r="J10791">
        <v>36</v>
      </c>
      <c r="K10791">
        <v>1</v>
      </c>
      <c r="L10791" t="s">
        <v>482</v>
      </c>
    </row>
    <row r="10792" spans="1:12" x14ac:dyDescent="0.2">
      <c r="A10792" t="s">
        <v>35876</v>
      </c>
      <c r="B10792" t="s">
        <v>4907</v>
      </c>
      <c r="C10792" t="s">
        <v>35877</v>
      </c>
      <c r="D10792" t="s">
        <v>21</v>
      </c>
      <c r="E10792" t="s">
        <v>16</v>
      </c>
      <c r="F10792">
        <v>28277</v>
      </c>
      <c r="G10792">
        <v>35.062082569499999</v>
      </c>
      <c r="H10792">
        <v>-80.773124446699995</v>
      </c>
      <c r="I10792">
        <v>4</v>
      </c>
      <c r="J10792">
        <v>25</v>
      </c>
      <c r="K10792">
        <v>1</v>
      </c>
      <c r="L10792" t="s">
        <v>35878</v>
      </c>
    </row>
    <row r="10793" spans="1:12" x14ac:dyDescent="0.2">
      <c r="A10793" t="s">
        <v>35879</v>
      </c>
      <c r="B10793" t="s">
        <v>35880</v>
      </c>
      <c r="C10793" t="s">
        <v>35881</v>
      </c>
      <c r="D10793" t="s">
        <v>21</v>
      </c>
      <c r="E10793" t="s">
        <v>16</v>
      </c>
      <c r="F10793">
        <v>28203</v>
      </c>
      <c r="G10793">
        <v>35.202596</v>
      </c>
      <c r="H10793">
        <v>-80.845204999999893</v>
      </c>
      <c r="I10793">
        <v>4.5</v>
      </c>
      <c r="J10793">
        <v>105</v>
      </c>
      <c r="K10793">
        <v>1</v>
      </c>
      <c r="L10793" t="s">
        <v>35882</v>
      </c>
    </row>
    <row r="10794" spans="1:12" x14ac:dyDescent="0.2">
      <c r="A10794" t="s">
        <v>35883</v>
      </c>
      <c r="B10794" t="s">
        <v>35884</v>
      </c>
      <c r="C10794" t="s">
        <v>35885</v>
      </c>
      <c r="D10794" t="s">
        <v>21</v>
      </c>
      <c r="E10794" t="s">
        <v>16</v>
      </c>
      <c r="F10794">
        <v>28273</v>
      </c>
      <c r="G10794">
        <v>35.135071482800001</v>
      </c>
      <c r="H10794">
        <v>-80.936279296899997</v>
      </c>
      <c r="I10794">
        <v>5</v>
      </c>
      <c r="J10794">
        <v>5</v>
      </c>
      <c r="K10794">
        <v>1</v>
      </c>
      <c r="L10794" t="s">
        <v>35886</v>
      </c>
    </row>
    <row r="10795" spans="1:12" x14ac:dyDescent="0.2">
      <c r="A10795" t="s">
        <v>35887</v>
      </c>
      <c r="B10795" t="s">
        <v>1197</v>
      </c>
      <c r="C10795" t="s">
        <v>35888</v>
      </c>
      <c r="D10795" t="s">
        <v>21</v>
      </c>
      <c r="E10795" t="s">
        <v>16</v>
      </c>
      <c r="F10795">
        <v>28217</v>
      </c>
      <c r="G10795">
        <v>35.186078000000002</v>
      </c>
      <c r="H10795">
        <v>-80.885855000000006</v>
      </c>
      <c r="I10795">
        <v>4.5</v>
      </c>
      <c r="J10795">
        <v>4</v>
      </c>
      <c r="K10795">
        <v>1</v>
      </c>
      <c r="L10795" t="s">
        <v>12342</v>
      </c>
    </row>
    <row r="10796" spans="1:12" x14ac:dyDescent="0.2">
      <c r="A10796" t="s">
        <v>35889</v>
      </c>
      <c r="B10796" t="s">
        <v>35890</v>
      </c>
      <c r="C10796" t="s">
        <v>35891</v>
      </c>
      <c r="D10796" t="s">
        <v>30</v>
      </c>
      <c r="E10796" t="s">
        <v>16</v>
      </c>
      <c r="F10796">
        <v>28054</v>
      </c>
      <c r="G10796">
        <v>35.232979894400003</v>
      </c>
      <c r="H10796">
        <v>-81.193579919599998</v>
      </c>
      <c r="I10796">
        <v>4.5</v>
      </c>
      <c r="J10796">
        <v>57</v>
      </c>
      <c r="K10796">
        <v>1</v>
      </c>
      <c r="L10796" t="s">
        <v>35892</v>
      </c>
    </row>
    <row r="10797" spans="1:12" x14ac:dyDescent="0.2">
      <c r="A10797" t="s">
        <v>35893</v>
      </c>
      <c r="B10797" t="s">
        <v>35894</v>
      </c>
      <c r="C10797" t="s">
        <v>35895</v>
      </c>
      <c r="D10797" t="s">
        <v>21</v>
      </c>
      <c r="E10797" t="s">
        <v>16</v>
      </c>
      <c r="F10797">
        <v>28203</v>
      </c>
      <c r="G10797">
        <v>35.215378901199998</v>
      </c>
      <c r="H10797">
        <v>-80.855442611900003</v>
      </c>
      <c r="I10797">
        <v>4</v>
      </c>
      <c r="J10797">
        <v>1180</v>
      </c>
      <c r="K10797">
        <v>1</v>
      </c>
      <c r="L10797" t="s">
        <v>35896</v>
      </c>
    </row>
    <row r="10798" spans="1:12" x14ac:dyDescent="0.2">
      <c r="A10798" t="s">
        <v>35897</v>
      </c>
      <c r="B10798" t="s">
        <v>8288</v>
      </c>
      <c r="C10798" t="s">
        <v>35898</v>
      </c>
      <c r="D10798" t="s">
        <v>697</v>
      </c>
      <c r="E10798" t="s">
        <v>16</v>
      </c>
      <c r="F10798">
        <v>28037</v>
      </c>
      <c r="G10798">
        <v>35.445537999999999</v>
      </c>
      <c r="H10798">
        <v>-80.998301999999995</v>
      </c>
      <c r="I10798">
        <v>1.5</v>
      </c>
      <c r="J10798">
        <v>11</v>
      </c>
      <c r="K10798">
        <v>1</v>
      </c>
      <c r="L10798" t="s">
        <v>2713</v>
      </c>
    </row>
    <row r="10799" spans="1:12" x14ac:dyDescent="0.2">
      <c r="A10799" t="s">
        <v>35899</v>
      </c>
      <c r="B10799" t="s">
        <v>35900</v>
      </c>
      <c r="C10799" t="s">
        <v>35901</v>
      </c>
      <c r="D10799" t="s">
        <v>21</v>
      </c>
      <c r="E10799" t="s">
        <v>16</v>
      </c>
      <c r="F10799">
        <v>28210</v>
      </c>
      <c r="G10799">
        <v>35.148199200000001</v>
      </c>
      <c r="H10799">
        <v>-80.826490100000001</v>
      </c>
      <c r="I10799">
        <v>1</v>
      </c>
      <c r="J10799">
        <v>3</v>
      </c>
      <c r="K10799">
        <v>1</v>
      </c>
      <c r="L10799" t="s">
        <v>35902</v>
      </c>
    </row>
    <row r="10800" spans="1:12" x14ac:dyDescent="0.2">
      <c r="A10800" t="s">
        <v>35903</v>
      </c>
      <c r="B10800" t="s">
        <v>35904</v>
      </c>
      <c r="C10800" t="s">
        <v>20782</v>
      </c>
      <c r="D10800" t="s">
        <v>21</v>
      </c>
      <c r="E10800" t="s">
        <v>16</v>
      </c>
      <c r="F10800">
        <v>28213</v>
      </c>
      <c r="G10800">
        <v>35.2925027</v>
      </c>
      <c r="H10800">
        <v>-80.748203700000005</v>
      </c>
      <c r="I10800">
        <v>2.5</v>
      </c>
      <c r="J10800">
        <v>8</v>
      </c>
      <c r="K10800">
        <v>1</v>
      </c>
      <c r="L10800" t="s">
        <v>35905</v>
      </c>
    </row>
    <row r="10801" spans="1:12" x14ac:dyDescent="0.2">
      <c r="A10801" t="s">
        <v>35906</v>
      </c>
      <c r="B10801" t="s">
        <v>5309</v>
      </c>
      <c r="C10801" t="s">
        <v>35907</v>
      </c>
      <c r="D10801" t="s">
        <v>21</v>
      </c>
      <c r="E10801" t="s">
        <v>16</v>
      </c>
      <c r="F10801">
        <v>28210</v>
      </c>
      <c r="G10801">
        <v>35.151569600000002</v>
      </c>
      <c r="H10801">
        <v>-80.837216600000005</v>
      </c>
      <c r="I10801">
        <v>3</v>
      </c>
      <c r="J10801">
        <v>5</v>
      </c>
      <c r="K10801">
        <v>1</v>
      </c>
      <c r="L10801" t="s">
        <v>4329</v>
      </c>
    </row>
    <row r="10802" spans="1:12" x14ac:dyDescent="0.2">
      <c r="A10802" t="s">
        <v>35908</v>
      </c>
      <c r="B10802" t="s">
        <v>35909</v>
      </c>
      <c r="C10802" t="s">
        <v>12084</v>
      </c>
      <c r="D10802" t="s">
        <v>21</v>
      </c>
      <c r="E10802" t="s">
        <v>16</v>
      </c>
      <c r="F10802">
        <v>28202</v>
      </c>
      <c r="G10802">
        <v>35.227164799999997</v>
      </c>
      <c r="H10802">
        <v>-80.846341699999996</v>
      </c>
      <c r="I10802">
        <v>1</v>
      </c>
      <c r="J10802">
        <v>3</v>
      </c>
      <c r="K10802">
        <v>1</v>
      </c>
      <c r="L10802" t="s">
        <v>35910</v>
      </c>
    </row>
    <row r="10803" spans="1:12" x14ac:dyDescent="0.2">
      <c r="A10803" t="s">
        <v>35911</v>
      </c>
      <c r="B10803" t="s">
        <v>35912</v>
      </c>
      <c r="C10803" t="s">
        <v>35913</v>
      </c>
      <c r="D10803" t="s">
        <v>21</v>
      </c>
      <c r="E10803" t="s">
        <v>16</v>
      </c>
      <c r="F10803">
        <v>28212</v>
      </c>
      <c r="G10803">
        <v>35.2030721</v>
      </c>
      <c r="H10803">
        <v>-80.754337699999994</v>
      </c>
      <c r="I10803">
        <v>3</v>
      </c>
      <c r="J10803">
        <v>4</v>
      </c>
      <c r="K10803">
        <v>1</v>
      </c>
      <c r="L10803" t="s">
        <v>35914</v>
      </c>
    </row>
    <row r="10804" spans="1:12" x14ac:dyDescent="0.2">
      <c r="A10804" t="s">
        <v>35915</v>
      </c>
      <c r="B10804" t="s">
        <v>5781</v>
      </c>
      <c r="C10804" t="s">
        <v>35916</v>
      </c>
      <c r="D10804" t="s">
        <v>359</v>
      </c>
      <c r="E10804" t="s">
        <v>16</v>
      </c>
      <c r="F10804">
        <v>28036</v>
      </c>
      <c r="G10804">
        <v>35.495885999999999</v>
      </c>
      <c r="H10804">
        <v>-80.853341</v>
      </c>
      <c r="I10804">
        <v>4</v>
      </c>
      <c r="J10804">
        <v>4</v>
      </c>
      <c r="K10804">
        <v>1</v>
      </c>
      <c r="L10804" t="s">
        <v>35917</v>
      </c>
    </row>
    <row r="10805" spans="1:12" x14ac:dyDescent="0.2">
      <c r="A10805" t="s">
        <v>35918</v>
      </c>
      <c r="B10805" t="s">
        <v>35919</v>
      </c>
      <c r="C10805" t="s">
        <v>17772</v>
      </c>
      <c r="D10805" t="s">
        <v>135</v>
      </c>
      <c r="E10805" t="s">
        <v>16</v>
      </c>
      <c r="F10805">
        <v>28105</v>
      </c>
      <c r="G10805">
        <v>35.117073699999999</v>
      </c>
      <c r="H10805">
        <v>-80.720643199999998</v>
      </c>
      <c r="I10805">
        <v>3.5</v>
      </c>
      <c r="J10805">
        <v>34</v>
      </c>
      <c r="K10805">
        <v>0</v>
      </c>
      <c r="L10805" t="s">
        <v>1997</v>
      </c>
    </row>
    <row r="10806" spans="1:12" x14ac:dyDescent="0.2">
      <c r="A10806" t="s">
        <v>35920</v>
      </c>
      <c r="B10806" t="s">
        <v>35921</v>
      </c>
      <c r="C10806" t="s">
        <v>35922</v>
      </c>
      <c r="D10806" t="s">
        <v>21</v>
      </c>
      <c r="E10806" t="s">
        <v>16</v>
      </c>
      <c r="F10806">
        <v>28278</v>
      </c>
      <c r="G10806">
        <v>35.069907000000001</v>
      </c>
      <c r="H10806">
        <v>-81.036336000000006</v>
      </c>
      <c r="I10806">
        <v>3.5</v>
      </c>
      <c r="J10806">
        <v>3</v>
      </c>
      <c r="K10806">
        <v>1</v>
      </c>
      <c r="L10806" t="s">
        <v>35923</v>
      </c>
    </row>
    <row r="10807" spans="1:12" x14ac:dyDescent="0.2">
      <c r="A10807" t="s">
        <v>35924</v>
      </c>
      <c r="B10807" t="s">
        <v>35925</v>
      </c>
      <c r="D10807" t="s">
        <v>21</v>
      </c>
      <c r="E10807" t="s">
        <v>16</v>
      </c>
      <c r="G10807">
        <v>35.227086900000003</v>
      </c>
      <c r="H10807">
        <v>-80.843126699999999</v>
      </c>
      <c r="I10807">
        <v>4.5</v>
      </c>
      <c r="J10807">
        <v>15</v>
      </c>
      <c r="K10807">
        <v>0</v>
      </c>
      <c r="L10807" t="s">
        <v>35926</v>
      </c>
    </row>
    <row r="10808" spans="1:12" x14ac:dyDescent="0.2">
      <c r="A10808" t="s">
        <v>35927</v>
      </c>
      <c r="B10808" t="s">
        <v>35928</v>
      </c>
      <c r="C10808" t="s">
        <v>35929</v>
      </c>
      <c r="D10808" t="s">
        <v>21</v>
      </c>
      <c r="E10808" t="s">
        <v>16</v>
      </c>
      <c r="F10808">
        <v>28217</v>
      </c>
      <c r="G10808">
        <v>35.180016799999997</v>
      </c>
      <c r="H10808">
        <v>-80.883225199999998</v>
      </c>
      <c r="I10808">
        <v>1</v>
      </c>
      <c r="J10808">
        <v>11</v>
      </c>
      <c r="K10808">
        <v>0</v>
      </c>
      <c r="L10808" t="s">
        <v>482</v>
      </c>
    </row>
    <row r="10809" spans="1:12" x14ac:dyDescent="0.2">
      <c r="A10809" t="s">
        <v>35930</v>
      </c>
      <c r="B10809" t="s">
        <v>21506</v>
      </c>
      <c r="C10809" t="s">
        <v>25833</v>
      </c>
      <c r="D10809" t="s">
        <v>21</v>
      </c>
      <c r="E10809" t="s">
        <v>16</v>
      </c>
      <c r="F10809">
        <v>28202</v>
      </c>
      <c r="G10809">
        <v>35.227393999999997</v>
      </c>
      <c r="H10809">
        <v>-80.839005</v>
      </c>
      <c r="I10809">
        <v>3.5</v>
      </c>
      <c r="J10809">
        <v>163</v>
      </c>
      <c r="K10809">
        <v>1</v>
      </c>
      <c r="L10809" t="s">
        <v>35931</v>
      </c>
    </row>
    <row r="10810" spans="1:12" x14ac:dyDescent="0.2">
      <c r="A10810" t="e">
        <f>-KoMsN7P0TLnSHN2uQVllQ</f>
        <v>#NAME?</v>
      </c>
      <c r="B10810" t="s">
        <v>35932</v>
      </c>
      <c r="C10810" t="s">
        <v>35933</v>
      </c>
      <c r="D10810" t="s">
        <v>21</v>
      </c>
      <c r="E10810" t="s">
        <v>16</v>
      </c>
      <c r="F10810">
        <v>28217</v>
      </c>
      <c r="G10810">
        <v>35.181275200000002</v>
      </c>
      <c r="H10810">
        <v>-80.876779900000002</v>
      </c>
      <c r="I10810">
        <v>4.5</v>
      </c>
      <c r="J10810">
        <v>3</v>
      </c>
      <c r="K10810">
        <v>1</v>
      </c>
      <c r="L10810" t="s">
        <v>19529</v>
      </c>
    </row>
    <row r="10811" spans="1:12" x14ac:dyDescent="0.2">
      <c r="A10811" t="s">
        <v>35934</v>
      </c>
      <c r="B10811" t="s">
        <v>35935</v>
      </c>
      <c r="C10811" t="s">
        <v>35936</v>
      </c>
      <c r="D10811" t="s">
        <v>21</v>
      </c>
      <c r="E10811" t="s">
        <v>16</v>
      </c>
      <c r="F10811">
        <v>28205</v>
      </c>
      <c r="G10811">
        <v>35.247708000000003</v>
      </c>
      <c r="H10811">
        <v>-80.804383700000002</v>
      </c>
      <c r="I10811">
        <v>3.5</v>
      </c>
      <c r="J10811">
        <v>357</v>
      </c>
      <c r="K10811">
        <v>1</v>
      </c>
      <c r="L10811" t="s">
        <v>35937</v>
      </c>
    </row>
    <row r="10812" spans="1:12" x14ac:dyDescent="0.2">
      <c r="A10812" t="s">
        <v>35938</v>
      </c>
      <c r="B10812" t="s">
        <v>35939</v>
      </c>
      <c r="C10812" t="s">
        <v>35940</v>
      </c>
      <c r="D10812" t="s">
        <v>21</v>
      </c>
      <c r="E10812" t="s">
        <v>16</v>
      </c>
      <c r="F10812">
        <v>28277</v>
      </c>
      <c r="G10812">
        <v>35.096886099999999</v>
      </c>
      <c r="H10812">
        <v>-80.778720100000001</v>
      </c>
      <c r="I10812">
        <v>4.5</v>
      </c>
      <c r="J10812">
        <v>12</v>
      </c>
      <c r="K10812">
        <v>1</v>
      </c>
      <c r="L10812" t="s">
        <v>35941</v>
      </c>
    </row>
    <row r="10813" spans="1:12" x14ac:dyDescent="0.2">
      <c r="A10813" t="s">
        <v>35942</v>
      </c>
      <c r="B10813" t="s">
        <v>35943</v>
      </c>
      <c r="C10813" t="s">
        <v>35944</v>
      </c>
      <c r="D10813" t="s">
        <v>359</v>
      </c>
      <c r="E10813" t="s">
        <v>16</v>
      </c>
      <c r="F10813">
        <v>28036</v>
      </c>
      <c r="G10813">
        <v>35.497608499999998</v>
      </c>
      <c r="H10813">
        <v>-80.849325500000006</v>
      </c>
      <c r="I10813">
        <v>3.5</v>
      </c>
      <c r="J10813">
        <v>271</v>
      </c>
      <c r="K10813">
        <v>1</v>
      </c>
      <c r="L10813" t="s">
        <v>35945</v>
      </c>
    </row>
    <row r="10814" spans="1:12" x14ac:dyDescent="0.2">
      <c r="A10814" t="s">
        <v>35946</v>
      </c>
      <c r="B10814" t="s">
        <v>35947</v>
      </c>
      <c r="C10814" t="s">
        <v>35948</v>
      </c>
      <c r="D10814" t="s">
        <v>21</v>
      </c>
      <c r="E10814" t="s">
        <v>16</v>
      </c>
      <c r="F10814">
        <v>28211</v>
      </c>
      <c r="G10814">
        <v>35.157294999999998</v>
      </c>
      <c r="H10814">
        <v>-80.824004000000002</v>
      </c>
      <c r="I10814">
        <v>4</v>
      </c>
      <c r="J10814">
        <v>194</v>
      </c>
      <c r="K10814">
        <v>1</v>
      </c>
      <c r="L10814" t="s">
        <v>35949</v>
      </c>
    </row>
    <row r="10815" spans="1:12" x14ac:dyDescent="0.2">
      <c r="A10815" t="s">
        <v>35950</v>
      </c>
      <c r="B10815" t="s">
        <v>35951</v>
      </c>
      <c r="C10815" t="s">
        <v>35952</v>
      </c>
      <c r="D10815" t="s">
        <v>697</v>
      </c>
      <c r="E10815" t="s">
        <v>16</v>
      </c>
      <c r="F10815">
        <v>28037</v>
      </c>
      <c r="G10815">
        <v>35.443687699999998</v>
      </c>
      <c r="H10815">
        <v>-80.992281300000002</v>
      </c>
      <c r="I10815">
        <v>3.5</v>
      </c>
      <c r="J10815">
        <v>43</v>
      </c>
      <c r="K10815">
        <v>1</v>
      </c>
      <c r="L10815" t="s">
        <v>35953</v>
      </c>
    </row>
    <row r="10816" spans="1:12" x14ac:dyDescent="0.2">
      <c r="A10816" t="s">
        <v>35954</v>
      </c>
      <c r="B10816" t="s">
        <v>2528</v>
      </c>
      <c r="C10816" t="s">
        <v>35955</v>
      </c>
      <c r="D10816" t="s">
        <v>21</v>
      </c>
      <c r="E10816" t="s">
        <v>16</v>
      </c>
      <c r="F10816">
        <v>28226</v>
      </c>
      <c r="G10816">
        <v>35.089021899999999</v>
      </c>
      <c r="H10816">
        <v>-80.867640499999993</v>
      </c>
      <c r="I10816">
        <v>1.5</v>
      </c>
      <c r="J10816">
        <v>53</v>
      </c>
      <c r="K10816">
        <v>1</v>
      </c>
      <c r="L10816" t="s">
        <v>35956</v>
      </c>
    </row>
    <row r="10817" spans="1:12" x14ac:dyDescent="0.2">
      <c r="A10817" t="s">
        <v>35957</v>
      </c>
      <c r="B10817" t="s">
        <v>7662</v>
      </c>
      <c r="C10817" t="s">
        <v>35958</v>
      </c>
      <c r="D10817" t="s">
        <v>21</v>
      </c>
      <c r="E10817" t="s">
        <v>16</v>
      </c>
      <c r="F10817">
        <v>28217</v>
      </c>
      <c r="G10817">
        <v>35.155547599999998</v>
      </c>
      <c r="H10817">
        <v>-80.876498900000001</v>
      </c>
      <c r="I10817">
        <v>4.5</v>
      </c>
      <c r="J10817">
        <v>16</v>
      </c>
      <c r="K10817">
        <v>1</v>
      </c>
      <c r="L10817" t="s">
        <v>35959</v>
      </c>
    </row>
    <row r="10818" spans="1:12" x14ac:dyDescent="0.2">
      <c r="A10818" t="e">
        <f>-vrW017cz8t-MjU709GnVg</f>
        <v>#NAME?</v>
      </c>
      <c r="B10818" t="s">
        <v>35960</v>
      </c>
      <c r="C10818" t="s">
        <v>35961</v>
      </c>
      <c r="D10818" t="s">
        <v>135</v>
      </c>
      <c r="E10818" t="s">
        <v>16</v>
      </c>
      <c r="F10818">
        <v>28105</v>
      </c>
      <c r="G10818">
        <v>35.0907129</v>
      </c>
      <c r="H10818">
        <v>-80.697101099999998</v>
      </c>
      <c r="I10818">
        <v>4.5</v>
      </c>
      <c r="J10818">
        <v>3</v>
      </c>
      <c r="K10818">
        <v>1</v>
      </c>
      <c r="L10818" t="s">
        <v>275</v>
      </c>
    </row>
    <row r="10819" spans="1:12" x14ac:dyDescent="0.2">
      <c r="A10819" t="s">
        <v>35962</v>
      </c>
      <c r="B10819" t="s">
        <v>35963</v>
      </c>
      <c r="C10819" t="s">
        <v>35964</v>
      </c>
      <c r="D10819" t="s">
        <v>21</v>
      </c>
      <c r="E10819" t="s">
        <v>16</v>
      </c>
      <c r="F10819">
        <v>28208</v>
      </c>
      <c r="G10819">
        <v>35.240826300000002</v>
      </c>
      <c r="H10819">
        <v>-80.923452299999994</v>
      </c>
      <c r="I10819">
        <v>4</v>
      </c>
      <c r="J10819">
        <v>27</v>
      </c>
      <c r="K10819">
        <v>1</v>
      </c>
      <c r="L10819" t="s">
        <v>1464</v>
      </c>
    </row>
    <row r="10820" spans="1:12" x14ac:dyDescent="0.2">
      <c r="A10820" t="s">
        <v>35965</v>
      </c>
      <c r="B10820" t="s">
        <v>35966</v>
      </c>
      <c r="C10820" t="s">
        <v>2851</v>
      </c>
      <c r="D10820" t="s">
        <v>21</v>
      </c>
      <c r="E10820" t="s">
        <v>16</v>
      </c>
      <c r="F10820">
        <v>28204</v>
      </c>
      <c r="G10820">
        <v>35.2125257</v>
      </c>
      <c r="H10820">
        <v>-80.817838600000002</v>
      </c>
      <c r="I10820">
        <v>4</v>
      </c>
      <c r="J10820">
        <v>116</v>
      </c>
      <c r="K10820">
        <v>1</v>
      </c>
      <c r="L10820" t="s">
        <v>515</v>
      </c>
    </row>
    <row r="10821" spans="1:12" x14ac:dyDescent="0.2">
      <c r="A10821" t="s">
        <v>35967</v>
      </c>
      <c r="B10821" t="s">
        <v>981</v>
      </c>
      <c r="C10821" t="s">
        <v>35968</v>
      </c>
      <c r="D10821" t="s">
        <v>26</v>
      </c>
      <c r="E10821" t="s">
        <v>16</v>
      </c>
      <c r="F10821">
        <v>28078</v>
      </c>
      <c r="G10821">
        <v>35.445664999999998</v>
      </c>
      <c r="H10821">
        <v>-80.880595</v>
      </c>
      <c r="I10821">
        <v>4</v>
      </c>
      <c r="J10821">
        <v>38</v>
      </c>
      <c r="K10821">
        <v>1</v>
      </c>
      <c r="L10821" t="s">
        <v>35969</v>
      </c>
    </row>
    <row r="10822" spans="1:12" x14ac:dyDescent="0.2">
      <c r="A10822" t="s">
        <v>35970</v>
      </c>
      <c r="B10822" t="s">
        <v>6466</v>
      </c>
      <c r="C10822" t="s">
        <v>35971</v>
      </c>
      <c r="D10822" t="s">
        <v>295</v>
      </c>
      <c r="E10822" t="s">
        <v>16</v>
      </c>
      <c r="F10822">
        <v>28134</v>
      </c>
      <c r="G10822">
        <v>35.092449000000002</v>
      </c>
      <c r="H10822">
        <v>-80.877983</v>
      </c>
      <c r="I10822">
        <v>3</v>
      </c>
      <c r="J10822">
        <v>5</v>
      </c>
      <c r="K10822">
        <v>0</v>
      </c>
      <c r="L10822" t="s">
        <v>35972</v>
      </c>
    </row>
    <row r="10823" spans="1:12" x14ac:dyDescent="0.2">
      <c r="A10823" t="s">
        <v>35973</v>
      </c>
      <c r="B10823" t="s">
        <v>35974</v>
      </c>
      <c r="C10823" t="s">
        <v>35975</v>
      </c>
      <c r="D10823" t="s">
        <v>21</v>
      </c>
      <c r="E10823" t="s">
        <v>16</v>
      </c>
      <c r="F10823">
        <v>28205</v>
      </c>
      <c r="G10823">
        <v>35.212437299999998</v>
      </c>
      <c r="H10823">
        <v>-80.783675200000005</v>
      </c>
      <c r="I10823">
        <v>2.5</v>
      </c>
      <c r="J10823">
        <v>10</v>
      </c>
      <c r="K10823">
        <v>0</v>
      </c>
      <c r="L10823" t="s">
        <v>264</v>
      </c>
    </row>
    <row r="10824" spans="1:12" x14ac:dyDescent="0.2">
      <c r="A10824" t="s">
        <v>35976</v>
      </c>
      <c r="B10824" t="s">
        <v>35977</v>
      </c>
      <c r="C10824" t="s">
        <v>35978</v>
      </c>
      <c r="D10824" t="s">
        <v>21</v>
      </c>
      <c r="E10824" t="s">
        <v>16</v>
      </c>
      <c r="F10824">
        <v>28226</v>
      </c>
      <c r="G10824">
        <v>35.1936306188</v>
      </c>
      <c r="H10824">
        <v>-80.749156299999996</v>
      </c>
      <c r="I10824">
        <v>4.5</v>
      </c>
      <c r="J10824">
        <v>8</v>
      </c>
      <c r="K10824">
        <v>1</v>
      </c>
      <c r="L10824" t="s">
        <v>5113</v>
      </c>
    </row>
    <row r="10825" spans="1:12" x14ac:dyDescent="0.2">
      <c r="A10825" t="s">
        <v>35979</v>
      </c>
      <c r="B10825" t="s">
        <v>35980</v>
      </c>
      <c r="C10825" t="s">
        <v>35981</v>
      </c>
      <c r="D10825" t="s">
        <v>21</v>
      </c>
      <c r="E10825" t="s">
        <v>16</v>
      </c>
      <c r="F10825">
        <v>28262</v>
      </c>
      <c r="G10825">
        <v>35.328930999999997</v>
      </c>
      <c r="H10825">
        <v>-80.738681999999997</v>
      </c>
      <c r="I10825">
        <v>4.5</v>
      </c>
      <c r="J10825">
        <v>12</v>
      </c>
      <c r="K10825">
        <v>0</v>
      </c>
      <c r="L10825" t="s">
        <v>35982</v>
      </c>
    </row>
    <row r="10826" spans="1:12" x14ac:dyDescent="0.2">
      <c r="A10826" t="s">
        <v>35983</v>
      </c>
      <c r="B10826" t="s">
        <v>35984</v>
      </c>
      <c r="C10826" t="s">
        <v>35985</v>
      </c>
      <c r="D10826" t="s">
        <v>21</v>
      </c>
      <c r="E10826" t="s">
        <v>16</v>
      </c>
      <c r="F10826">
        <v>28217</v>
      </c>
      <c r="G10826">
        <v>35.168004799999999</v>
      </c>
      <c r="H10826">
        <v>-80.876532900000001</v>
      </c>
      <c r="I10826">
        <v>4.5</v>
      </c>
      <c r="J10826">
        <v>278</v>
      </c>
      <c r="K10826">
        <v>1</v>
      </c>
      <c r="L10826" t="s">
        <v>35986</v>
      </c>
    </row>
    <row r="10827" spans="1:12" x14ac:dyDescent="0.2">
      <c r="A10827" t="s">
        <v>35987</v>
      </c>
      <c r="B10827" t="s">
        <v>35988</v>
      </c>
      <c r="C10827" t="s">
        <v>35989</v>
      </c>
      <c r="D10827" t="s">
        <v>21</v>
      </c>
      <c r="E10827" t="s">
        <v>16</v>
      </c>
      <c r="F10827">
        <v>28205</v>
      </c>
      <c r="G10827">
        <v>35.196114000000001</v>
      </c>
      <c r="H10827">
        <v>-80.768654999999995</v>
      </c>
      <c r="I10827">
        <v>3.5</v>
      </c>
      <c r="J10827">
        <v>3</v>
      </c>
      <c r="K10827">
        <v>1</v>
      </c>
      <c r="L10827" t="s">
        <v>35990</v>
      </c>
    </row>
    <row r="10828" spans="1:12" x14ac:dyDescent="0.2">
      <c r="A10828" t="s">
        <v>35991</v>
      </c>
      <c r="B10828" t="s">
        <v>35992</v>
      </c>
      <c r="C10828" t="s">
        <v>34046</v>
      </c>
      <c r="D10828" t="s">
        <v>21</v>
      </c>
      <c r="E10828" t="s">
        <v>16</v>
      </c>
      <c r="F10828">
        <v>28202</v>
      </c>
      <c r="G10828">
        <v>35.2256085</v>
      </c>
      <c r="H10828">
        <v>-80.845770999999999</v>
      </c>
      <c r="I10828">
        <v>4</v>
      </c>
      <c r="J10828">
        <v>150</v>
      </c>
      <c r="K10828">
        <v>1</v>
      </c>
      <c r="L10828" t="s">
        <v>14611</v>
      </c>
    </row>
    <row r="10829" spans="1:12" x14ac:dyDescent="0.2">
      <c r="A10829" t="s">
        <v>35993</v>
      </c>
      <c r="B10829" t="s">
        <v>35994</v>
      </c>
      <c r="C10829" t="s">
        <v>4215</v>
      </c>
      <c r="D10829" t="s">
        <v>135</v>
      </c>
      <c r="E10829" t="s">
        <v>16</v>
      </c>
      <c r="F10829">
        <v>28105</v>
      </c>
      <c r="G10829">
        <v>35.119773000000002</v>
      </c>
      <c r="H10829">
        <v>-80.700562899999994</v>
      </c>
      <c r="I10829">
        <v>3.5</v>
      </c>
      <c r="J10829">
        <v>66</v>
      </c>
      <c r="K10829">
        <v>1</v>
      </c>
      <c r="L10829" t="s">
        <v>35995</v>
      </c>
    </row>
    <row r="10830" spans="1:12" x14ac:dyDescent="0.2">
      <c r="A10830" t="s">
        <v>35996</v>
      </c>
      <c r="B10830" t="s">
        <v>35997</v>
      </c>
      <c r="C10830" t="s">
        <v>8744</v>
      </c>
      <c r="D10830" t="s">
        <v>21</v>
      </c>
      <c r="E10830" t="s">
        <v>16</v>
      </c>
      <c r="F10830">
        <v>28206</v>
      </c>
      <c r="G10830">
        <v>35.240403000000001</v>
      </c>
      <c r="H10830">
        <v>-80.845387000000002</v>
      </c>
      <c r="I10830">
        <v>4</v>
      </c>
      <c r="J10830">
        <v>100</v>
      </c>
      <c r="K10830">
        <v>1</v>
      </c>
      <c r="L10830" t="s">
        <v>35998</v>
      </c>
    </row>
    <row r="10831" spans="1:12" x14ac:dyDescent="0.2">
      <c r="A10831" t="s">
        <v>35999</v>
      </c>
      <c r="B10831" t="s">
        <v>18781</v>
      </c>
      <c r="C10831" t="s">
        <v>11393</v>
      </c>
      <c r="D10831" t="s">
        <v>21</v>
      </c>
      <c r="E10831" t="s">
        <v>16</v>
      </c>
      <c r="F10831">
        <v>28202</v>
      </c>
      <c r="G10831">
        <v>35.235581600000003</v>
      </c>
      <c r="H10831">
        <v>-80.840722099999994</v>
      </c>
      <c r="I10831">
        <v>2.5</v>
      </c>
      <c r="J10831">
        <v>5</v>
      </c>
      <c r="K10831">
        <v>1</v>
      </c>
      <c r="L10831" t="s">
        <v>36000</v>
      </c>
    </row>
    <row r="10832" spans="1:12" x14ac:dyDescent="0.2">
      <c r="A10832" t="s">
        <v>36001</v>
      </c>
      <c r="B10832" t="s">
        <v>12629</v>
      </c>
      <c r="C10832" t="s">
        <v>36002</v>
      </c>
      <c r="D10832" t="s">
        <v>39</v>
      </c>
      <c r="E10832" t="s">
        <v>16</v>
      </c>
      <c r="F10832">
        <v>28027</v>
      </c>
      <c r="G10832">
        <v>35.375331694800003</v>
      </c>
      <c r="H10832">
        <v>-80.733756547200002</v>
      </c>
      <c r="I10832">
        <v>4</v>
      </c>
      <c r="J10832">
        <v>69</v>
      </c>
      <c r="K10832">
        <v>1</v>
      </c>
      <c r="L10832" t="s">
        <v>36003</v>
      </c>
    </row>
    <row r="10833" spans="1:12" x14ac:dyDescent="0.2">
      <c r="A10833" t="s">
        <v>36004</v>
      </c>
      <c r="B10833" t="s">
        <v>36005</v>
      </c>
      <c r="C10833" t="s">
        <v>36006</v>
      </c>
      <c r="D10833" t="s">
        <v>39</v>
      </c>
      <c r="E10833" t="s">
        <v>16</v>
      </c>
      <c r="F10833">
        <v>28025</v>
      </c>
      <c r="G10833">
        <v>35.420994999999998</v>
      </c>
      <c r="H10833">
        <v>-80.590047999999996</v>
      </c>
      <c r="I10833">
        <v>3.5</v>
      </c>
      <c r="J10833">
        <v>13</v>
      </c>
      <c r="K10833">
        <v>1</v>
      </c>
      <c r="L10833" t="s">
        <v>36007</v>
      </c>
    </row>
    <row r="10834" spans="1:12" x14ac:dyDescent="0.2">
      <c r="A10834" t="s">
        <v>36008</v>
      </c>
      <c r="B10834" t="s">
        <v>1822</v>
      </c>
      <c r="C10834" t="s">
        <v>36009</v>
      </c>
      <c r="D10834" t="s">
        <v>62</v>
      </c>
      <c r="E10834" t="s">
        <v>16</v>
      </c>
      <c r="F10834">
        <v>28227</v>
      </c>
      <c r="G10834">
        <v>35.185624400000002</v>
      </c>
      <c r="H10834">
        <v>-80.689081700000003</v>
      </c>
      <c r="I10834">
        <v>3</v>
      </c>
      <c r="J10834">
        <v>8</v>
      </c>
      <c r="K10834">
        <v>1</v>
      </c>
      <c r="L10834" t="s">
        <v>36010</v>
      </c>
    </row>
    <row r="10835" spans="1:12" x14ac:dyDescent="0.2">
      <c r="A10835" t="s">
        <v>36011</v>
      </c>
      <c r="B10835" t="s">
        <v>36012</v>
      </c>
      <c r="C10835" t="s">
        <v>36013</v>
      </c>
      <c r="D10835" t="s">
        <v>21</v>
      </c>
      <c r="E10835" t="s">
        <v>16</v>
      </c>
      <c r="F10835">
        <v>28205</v>
      </c>
      <c r="G10835">
        <v>35.193899700000003</v>
      </c>
      <c r="H10835">
        <v>-80.785647999999995</v>
      </c>
      <c r="I10835">
        <v>4</v>
      </c>
      <c r="J10835">
        <v>9</v>
      </c>
      <c r="K10835">
        <v>1</v>
      </c>
      <c r="L10835" t="s">
        <v>4152</v>
      </c>
    </row>
    <row r="10836" spans="1:12" x14ac:dyDescent="0.2">
      <c r="A10836" t="s">
        <v>36014</v>
      </c>
      <c r="B10836" t="s">
        <v>2404</v>
      </c>
      <c r="C10836" t="s">
        <v>36015</v>
      </c>
      <c r="D10836" t="s">
        <v>21</v>
      </c>
      <c r="E10836" t="s">
        <v>16</v>
      </c>
      <c r="F10836">
        <v>28226</v>
      </c>
      <c r="G10836">
        <v>35.089970600000001</v>
      </c>
      <c r="H10836">
        <v>-80.860349299999996</v>
      </c>
      <c r="I10836">
        <v>2.5</v>
      </c>
      <c r="J10836">
        <v>5</v>
      </c>
      <c r="K10836">
        <v>1</v>
      </c>
      <c r="L10836" t="s">
        <v>2406</v>
      </c>
    </row>
    <row r="10837" spans="1:12" x14ac:dyDescent="0.2">
      <c r="A10837" t="s">
        <v>36016</v>
      </c>
      <c r="B10837" t="s">
        <v>23832</v>
      </c>
      <c r="C10837" t="s">
        <v>36017</v>
      </c>
      <c r="D10837" t="s">
        <v>21</v>
      </c>
      <c r="E10837" t="s">
        <v>16</v>
      </c>
      <c r="F10837">
        <v>28277</v>
      </c>
      <c r="G10837">
        <v>35.054056387800003</v>
      </c>
      <c r="H10837">
        <v>-80.773063199999996</v>
      </c>
      <c r="I10837">
        <v>4.5</v>
      </c>
      <c r="J10837">
        <v>6</v>
      </c>
      <c r="K10837">
        <v>1</v>
      </c>
      <c r="L10837" t="s">
        <v>2735</v>
      </c>
    </row>
    <row r="10838" spans="1:12" x14ac:dyDescent="0.2">
      <c r="A10838" t="s">
        <v>36018</v>
      </c>
      <c r="B10838" t="s">
        <v>36019</v>
      </c>
      <c r="C10838" t="s">
        <v>36020</v>
      </c>
      <c r="D10838" t="s">
        <v>39</v>
      </c>
      <c r="E10838" t="s">
        <v>16</v>
      </c>
      <c r="F10838">
        <v>28025</v>
      </c>
      <c r="G10838">
        <v>35.447224300000002</v>
      </c>
      <c r="H10838">
        <v>-80.595551400000005</v>
      </c>
      <c r="I10838">
        <v>1</v>
      </c>
      <c r="J10838">
        <v>4</v>
      </c>
      <c r="K10838">
        <v>0</v>
      </c>
      <c r="L10838" t="s">
        <v>36021</v>
      </c>
    </row>
    <row r="10839" spans="1:12" x14ac:dyDescent="0.2">
      <c r="A10839" t="s">
        <v>36022</v>
      </c>
      <c r="B10839" t="s">
        <v>36023</v>
      </c>
      <c r="C10839" t="s">
        <v>36024</v>
      </c>
      <c r="D10839" t="s">
        <v>21</v>
      </c>
      <c r="E10839" t="s">
        <v>16</v>
      </c>
      <c r="F10839">
        <v>28273</v>
      </c>
      <c r="G10839">
        <v>35.115214999999999</v>
      </c>
      <c r="H10839">
        <v>-80.929111699999893</v>
      </c>
      <c r="I10839">
        <v>5</v>
      </c>
      <c r="J10839">
        <v>25</v>
      </c>
      <c r="K10839">
        <v>1</v>
      </c>
      <c r="L10839" t="s">
        <v>36025</v>
      </c>
    </row>
    <row r="10840" spans="1:12" x14ac:dyDescent="0.2">
      <c r="A10840" t="s">
        <v>36026</v>
      </c>
      <c r="B10840" t="s">
        <v>36027</v>
      </c>
      <c r="C10840" t="s">
        <v>36028</v>
      </c>
      <c r="D10840" t="s">
        <v>21</v>
      </c>
      <c r="E10840" t="s">
        <v>16</v>
      </c>
      <c r="F10840">
        <v>28216</v>
      </c>
      <c r="G10840">
        <v>35.352552799999998</v>
      </c>
      <c r="H10840">
        <v>-80.851188800000003</v>
      </c>
      <c r="I10840">
        <v>4</v>
      </c>
      <c r="J10840">
        <v>3</v>
      </c>
      <c r="K10840">
        <v>1</v>
      </c>
      <c r="L10840" t="s">
        <v>36029</v>
      </c>
    </row>
    <row r="10841" spans="1:12" x14ac:dyDescent="0.2">
      <c r="A10841" t="s">
        <v>36030</v>
      </c>
      <c r="B10841" t="s">
        <v>36031</v>
      </c>
      <c r="C10841" t="s">
        <v>3624</v>
      </c>
      <c r="D10841" t="s">
        <v>21</v>
      </c>
      <c r="E10841" t="s">
        <v>16</v>
      </c>
      <c r="F10841">
        <v>28215</v>
      </c>
      <c r="G10841">
        <v>35.2473448</v>
      </c>
      <c r="H10841">
        <v>-80.753355900000003</v>
      </c>
      <c r="I10841">
        <v>4</v>
      </c>
      <c r="J10841">
        <v>6</v>
      </c>
      <c r="K10841">
        <v>1</v>
      </c>
      <c r="L10841" t="s">
        <v>2284</v>
      </c>
    </row>
    <row r="10842" spans="1:12" x14ac:dyDescent="0.2">
      <c r="A10842" t="s">
        <v>36032</v>
      </c>
      <c r="B10842" t="s">
        <v>36033</v>
      </c>
      <c r="C10842" t="s">
        <v>36034</v>
      </c>
      <c r="D10842" t="s">
        <v>21</v>
      </c>
      <c r="E10842" t="s">
        <v>16</v>
      </c>
      <c r="F10842">
        <v>28227</v>
      </c>
      <c r="G10842">
        <v>35.2033007</v>
      </c>
      <c r="H10842">
        <v>-80.724841600000005</v>
      </c>
      <c r="I10842">
        <v>3.5</v>
      </c>
      <c r="J10842">
        <v>27</v>
      </c>
      <c r="K10842">
        <v>1</v>
      </c>
      <c r="L10842" t="s">
        <v>1056</v>
      </c>
    </row>
    <row r="10843" spans="1:12" x14ac:dyDescent="0.2">
      <c r="A10843" t="s">
        <v>36035</v>
      </c>
      <c r="B10843" t="s">
        <v>36036</v>
      </c>
      <c r="D10843" t="s">
        <v>39</v>
      </c>
      <c r="E10843" t="s">
        <v>16</v>
      </c>
      <c r="F10843">
        <v>28027</v>
      </c>
      <c r="G10843">
        <v>35.400272100000002</v>
      </c>
      <c r="H10843">
        <v>-80.654888200000002</v>
      </c>
      <c r="I10843">
        <v>5</v>
      </c>
      <c r="J10843">
        <v>3</v>
      </c>
      <c r="K10843">
        <v>1</v>
      </c>
      <c r="L10843" t="s">
        <v>36037</v>
      </c>
    </row>
    <row r="10844" spans="1:12" x14ac:dyDescent="0.2">
      <c r="A10844" t="s">
        <v>36038</v>
      </c>
      <c r="B10844" t="s">
        <v>36039</v>
      </c>
      <c r="C10844" t="s">
        <v>36040</v>
      </c>
      <c r="D10844" t="s">
        <v>21</v>
      </c>
      <c r="E10844" t="s">
        <v>16</v>
      </c>
      <c r="F10844">
        <v>28210</v>
      </c>
      <c r="G10844">
        <v>35.152791800000003</v>
      </c>
      <c r="H10844">
        <v>-80.8402873</v>
      </c>
      <c r="I10844">
        <v>3.5</v>
      </c>
      <c r="J10844">
        <v>5</v>
      </c>
      <c r="K10844">
        <v>1</v>
      </c>
      <c r="L10844" t="s">
        <v>36041</v>
      </c>
    </row>
    <row r="10845" spans="1:12" x14ac:dyDescent="0.2">
      <c r="A10845" t="s">
        <v>36042</v>
      </c>
      <c r="B10845" t="s">
        <v>36043</v>
      </c>
      <c r="C10845" t="s">
        <v>36044</v>
      </c>
      <c r="D10845" t="s">
        <v>21</v>
      </c>
      <c r="E10845" t="s">
        <v>16</v>
      </c>
      <c r="F10845">
        <v>28277</v>
      </c>
      <c r="G10845">
        <v>35.027416199999998</v>
      </c>
      <c r="H10845">
        <v>-80.850622799999996</v>
      </c>
      <c r="I10845">
        <v>5</v>
      </c>
      <c r="J10845">
        <v>6</v>
      </c>
      <c r="K10845">
        <v>1</v>
      </c>
      <c r="L10845" t="s">
        <v>36045</v>
      </c>
    </row>
    <row r="10846" spans="1:12" x14ac:dyDescent="0.2">
      <c r="A10846" t="s">
        <v>36046</v>
      </c>
      <c r="B10846" t="s">
        <v>36047</v>
      </c>
      <c r="C10846" t="s">
        <v>36048</v>
      </c>
      <c r="D10846" t="s">
        <v>26</v>
      </c>
      <c r="E10846" t="s">
        <v>16</v>
      </c>
      <c r="F10846">
        <v>28078</v>
      </c>
      <c r="G10846">
        <v>35.3968060005</v>
      </c>
      <c r="H10846">
        <v>-80.863716465400003</v>
      </c>
      <c r="I10846">
        <v>5</v>
      </c>
      <c r="J10846">
        <v>4</v>
      </c>
      <c r="K10846">
        <v>1</v>
      </c>
      <c r="L10846" t="s">
        <v>36049</v>
      </c>
    </row>
    <row r="10847" spans="1:12" x14ac:dyDescent="0.2">
      <c r="A10847" t="s">
        <v>36050</v>
      </c>
      <c r="B10847" t="s">
        <v>36051</v>
      </c>
      <c r="C10847" t="s">
        <v>36052</v>
      </c>
      <c r="D10847" t="s">
        <v>21</v>
      </c>
      <c r="E10847" t="s">
        <v>16</v>
      </c>
      <c r="F10847">
        <v>28213</v>
      </c>
      <c r="G10847">
        <v>35.282404999999997</v>
      </c>
      <c r="H10847">
        <v>-80.723411999999996</v>
      </c>
      <c r="I10847">
        <v>4</v>
      </c>
      <c r="J10847">
        <v>4</v>
      </c>
      <c r="K10847">
        <v>1</v>
      </c>
      <c r="L10847" t="s">
        <v>36053</v>
      </c>
    </row>
    <row r="10848" spans="1:12" x14ac:dyDescent="0.2">
      <c r="A10848" t="s">
        <v>36054</v>
      </c>
      <c r="B10848" t="s">
        <v>36055</v>
      </c>
      <c r="C10848" t="s">
        <v>36056</v>
      </c>
      <c r="D10848" t="s">
        <v>21</v>
      </c>
      <c r="E10848" t="s">
        <v>16</v>
      </c>
      <c r="F10848">
        <v>28207</v>
      </c>
      <c r="G10848">
        <v>35.194025000000003</v>
      </c>
      <c r="H10848">
        <v>-80.828603000000001</v>
      </c>
      <c r="I10848">
        <v>4</v>
      </c>
      <c r="J10848">
        <v>4</v>
      </c>
      <c r="K10848">
        <v>1</v>
      </c>
      <c r="L10848" t="s">
        <v>1220</v>
      </c>
    </row>
    <row r="10849" spans="1:12" x14ac:dyDescent="0.2">
      <c r="A10849" t="s">
        <v>36057</v>
      </c>
      <c r="B10849" t="s">
        <v>36058</v>
      </c>
      <c r="C10849" t="s">
        <v>15410</v>
      </c>
      <c r="D10849" t="s">
        <v>21</v>
      </c>
      <c r="E10849" t="s">
        <v>16</v>
      </c>
      <c r="F10849">
        <v>28227</v>
      </c>
      <c r="G10849">
        <v>35.160978</v>
      </c>
      <c r="H10849">
        <v>-80.740063500000005</v>
      </c>
      <c r="I10849">
        <v>4</v>
      </c>
      <c r="J10849">
        <v>8</v>
      </c>
      <c r="K10849">
        <v>1</v>
      </c>
      <c r="L10849" t="s">
        <v>36059</v>
      </c>
    </row>
    <row r="10850" spans="1:12" x14ac:dyDescent="0.2">
      <c r="A10850" t="s">
        <v>36060</v>
      </c>
      <c r="B10850" t="s">
        <v>36061</v>
      </c>
      <c r="C10850" t="s">
        <v>36062</v>
      </c>
      <c r="D10850" t="s">
        <v>21</v>
      </c>
      <c r="E10850" t="s">
        <v>16</v>
      </c>
      <c r="F10850">
        <v>28227</v>
      </c>
      <c r="G10850">
        <v>35.160978</v>
      </c>
      <c r="H10850">
        <v>-80.740063500000005</v>
      </c>
      <c r="I10850">
        <v>4</v>
      </c>
      <c r="J10850">
        <v>58</v>
      </c>
      <c r="K10850">
        <v>1</v>
      </c>
      <c r="L10850" t="s">
        <v>36063</v>
      </c>
    </row>
    <row r="10851" spans="1:12" x14ac:dyDescent="0.2">
      <c r="A10851" t="s">
        <v>36064</v>
      </c>
      <c r="B10851" t="s">
        <v>18550</v>
      </c>
      <c r="C10851" t="s">
        <v>11220</v>
      </c>
      <c r="D10851" t="s">
        <v>21</v>
      </c>
      <c r="E10851" t="s">
        <v>16</v>
      </c>
      <c r="F10851">
        <v>28209</v>
      </c>
      <c r="G10851">
        <v>35.173784189499997</v>
      </c>
      <c r="H10851">
        <v>-80.850003495799996</v>
      </c>
      <c r="I10851">
        <v>2</v>
      </c>
      <c r="J10851">
        <v>54</v>
      </c>
      <c r="K10851">
        <v>0</v>
      </c>
      <c r="L10851" t="s">
        <v>36065</v>
      </c>
    </row>
    <row r="10852" spans="1:12" x14ac:dyDescent="0.2">
      <c r="A10852" t="s">
        <v>36066</v>
      </c>
      <c r="B10852" t="s">
        <v>36067</v>
      </c>
      <c r="D10852" t="s">
        <v>295</v>
      </c>
      <c r="E10852" t="s">
        <v>16</v>
      </c>
      <c r="F10852">
        <v>28134</v>
      </c>
      <c r="G10852">
        <v>35.080412000000003</v>
      </c>
      <c r="H10852">
        <v>-80.887586099999993</v>
      </c>
      <c r="I10852">
        <v>2.5</v>
      </c>
      <c r="J10852">
        <v>3</v>
      </c>
      <c r="K10852">
        <v>1</v>
      </c>
      <c r="L10852" t="s">
        <v>36068</v>
      </c>
    </row>
    <row r="10853" spans="1:12" x14ac:dyDescent="0.2">
      <c r="A10853" t="s">
        <v>36069</v>
      </c>
      <c r="B10853" t="s">
        <v>36070</v>
      </c>
      <c r="C10853" t="s">
        <v>36071</v>
      </c>
      <c r="D10853" t="s">
        <v>21</v>
      </c>
      <c r="E10853" t="s">
        <v>16</v>
      </c>
      <c r="F10853">
        <v>28209</v>
      </c>
      <c r="G10853">
        <v>35.177209499999996</v>
      </c>
      <c r="H10853">
        <v>-80.876766000000003</v>
      </c>
      <c r="I10853">
        <v>3</v>
      </c>
      <c r="J10853">
        <v>50</v>
      </c>
      <c r="K10853">
        <v>1</v>
      </c>
      <c r="L10853" t="s">
        <v>36072</v>
      </c>
    </row>
    <row r="10854" spans="1:12" x14ac:dyDescent="0.2">
      <c r="A10854" t="s">
        <v>36073</v>
      </c>
      <c r="B10854" t="s">
        <v>36074</v>
      </c>
      <c r="C10854" t="s">
        <v>5280</v>
      </c>
      <c r="D10854" t="s">
        <v>21</v>
      </c>
      <c r="E10854" t="s">
        <v>16</v>
      </c>
      <c r="F10854">
        <v>28277</v>
      </c>
      <c r="G10854">
        <v>35.022646700000003</v>
      </c>
      <c r="H10854">
        <v>-80.846807100000007</v>
      </c>
      <c r="I10854">
        <v>4</v>
      </c>
      <c r="J10854">
        <v>341</v>
      </c>
      <c r="K10854">
        <v>1</v>
      </c>
      <c r="L10854" t="s">
        <v>3430</v>
      </c>
    </row>
    <row r="10855" spans="1:12" x14ac:dyDescent="0.2">
      <c r="A10855" t="s">
        <v>36075</v>
      </c>
      <c r="B10855" t="s">
        <v>36076</v>
      </c>
      <c r="C10855" t="s">
        <v>36077</v>
      </c>
      <c r="D10855" t="s">
        <v>295</v>
      </c>
      <c r="E10855" t="s">
        <v>16</v>
      </c>
      <c r="F10855">
        <v>28134</v>
      </c>
      <c r="G10855">
        <v>35.082878000000001</v>
      </c>
      <c r="H10855">
        <v>-80.877830000000003</v>
      </c>
      <c r="I10855">
        <v>3.5</v>
      </c>
      <c r="J10855">
        <v>6</v>
      </c>
      <c r="K10855">
        <v>0</v>
      </c>
      <c r="L10855" t="s">
        <v>36078</v>
      </c>
    </row>
    <row r="10856" spans="1:12" x14ac:dyDescent="0.2">
      <c r="A10856" t="s">
        <v>36079</v>
      </c>
      <c r="B10856" t="s">
        <v>36080</v>
      </c>
      <c r="C10856" t="s">
        <v>36081</v>
      </c>
      <c r="D10856" t="s">
        <v>21</v>
      </c>
      <c r="E10856" t="s">
        <v>16</v>
      </c>
      <c r="F10856">
        <v>28202</v>
      </c>
      <c r="G10856">
        <v>35.225354400000001</v>
      </c>
      <c r="H10856">
        <v>-80.8461468</v>
      </c>
      <c r="I10856">
        <v>3.5</v>
      </c>
      <c r="J10856">
        <v>15</v>
      </c>
      <c r="K10856">
        <v>0</v>
      </c>
      <c r="L10856" t="s">
        <v>36082</v>
      </c>
    </row>
    <row r="10857" spans="1:12" x14ac:dyDescent="0.2">
      <c r="A10857" t="s">
        <v>36083</v>
      </c>
      <c r="B10857" t="s">
        <v>36084</v>
      </c>
      <c r="C10857" t="s">
        <v>36085</v>
      </c>
      <c r="D10857" t="s">
        <v>135</v>
      </c>
      <c r="E10857" t="s">
        <v>16</v>
      </c>
      <c r="F10857">
        <v>28105</v>
      </c>
      <c r="G10857">
        <v>35.082471300000002</v>
      </c>
      <c r="H10857">
        <v>-80.732686400000006</v>
      </c>
      <c r="I10857">
        <v>2</v>
      </c>
      <c r="J10857">
        <v>22</v>
      </c>
      <c r="K10857">
        <v>0</v>
      </c>
      <c r="L10857" t="s">
        <v>264</v>
      </c>
    </row>
    <row r="10858" spans="1:12" x14ac:dyDescent="0.2">
      <c r="A10858" t="s">
        <v>36086</v>
      </c>
      <c r="B10858" t="s">
        <v>13402</v>
      </c>
      <c r="C10858" t="s">
        <v>36087</v>
      </c>
      <c r="D10858" t="s">
        <v>295</v>
      </c>
      <c r="E10858" t="s">
        <v>16</v>
      </c>
      <c r="F10858">
        <v>28134</v>
      </c>
      <c r="G10858">
        <v>35.113725500000001</v>
      </c>
      <c r="H10858">
        <v>-80.911570699999999</v>
      </c>
      <c r="I10858">
        <v>4.5</v>
      </c>
      <c r="J10858">
        <v>6</v>
      </c>
      <c r="K10858">
        <v>1</v>
      </c>
      <c r="L10858" t="s">
        <v>36088</v>
      </c>
    </row>
    <row r="10859" spans="1:12" x14ac:dyDescent="0.2">
      <c r="A10859" t="s">
        <v>36089</v>
      </c>
      <c r="B10859" t="s">
        <v>36090</v>
      </c>
      <c r="C10859" t="s">
        <v>36091</v>
      </c>
      <c r="D10859" t="s">
        <v>21</v>
      </c>
      <c r="E10859" t="s">
        <v>16</v>
      </c>
      <c r="F10859">
        <v>28203</v>
      </c>
      <c r="G10859">
        <v>35.216721200000002</v>
      </c>
      <c r="H10859">
        <v>-80.855119799999997</v>
      </c>
      <c r="I10859">
        <v>3.5</v>
      </c>
      <c r="J10859">
        <v>58</v>
      </c>
      <c r="K10859">
        <v>1</v>
      </c>
      <c r="L10859" t="s">
        <v>36092</v>
      </c>
    </row>
    <row r="10860" spans="1:12" x14ac:dyDescent="0.2">
      <c r="A10860" t="s">
        <v>36093</v>
      </c>
      <c r="B10860" t="s">
        <v>8455</v>
      </c>
      <c r="C10860" t="s">
        <v>36094</v>
      </c>
      <c r="D10860" t="s">
        <v>295</v>
      </c>
      <c r="E10860" t="s">
        <v>16</v>
      </c>
      <c r="F10860">
        <v>28134</v>
      </c>
      <c r="G10860">
        <v>35.0886833</v>
      </c>
      <c r="H10860">
        <v>-80.871203300000005</v>
      </c>
      <c r="I10860">
        <v>3.5</v>
      </c>
      <c r="J10860">
        <v>3</v>
      </c>
      <c r="K10860">
        <v>1</v>
      </c>
      <c r="L10860" t="s">
        <v>4329</v>
      </c>
    </row>
    <row r="10861" spans="1:12" x14ac:dyDescent="0.2">
      <c r="A10861" t="s">
        <v>36095</v>
      </c>
      <c r="B10861" t="s">
        <v>36096</v>
      </c>
      <c r="C10861" t="s">
        <v>36097</v>
      </c>
      <c r="D10861" t="s">
        <v>21</v>
      </c>
      <c r="E10861" t="s">
        <v>16</v>
      </c>
      <c r="F10861">
        <v>28212</v>
      </c>
      <c r="G10861">
        <v>35.187267300000002</v>
      </c>
      <c r="H10861">
        <v>-80.758594299999999</v>
      </c>
      <c r="I10861">
        <v>4.5</v>
      </c>
      <c r="J10861">
        <v>123</v>
      </c>
      <c r="K10861">
        <v>1</v>
      </c>
      <c r="L10861" t="s">
        <v>23093</v>
      </c>
    </row>
    <row r="10862" spans="1:12" x14ac:dyDescent="0.2">
      <c r="A10862" t="s">
        <v>36098</v>
      </c>
      <c r="B10862" t="s">
        <v>36099</v>
      </c>
      <c r="C10862" t="s">
        <v>36100</v>
      </c>
      <c r="D10862" t="s">
        <v>21</v>
      </c>
      <c r="E10862" t="s">
        <v>16</v>
      </c>
      <c r="F10862">
        <v>28209</v>
      </c>
      <c r="G10862">
        <v>35.174456399999997</v>
      </c>
      <c r="H10862">
        <v>-80.840157500000004</v>
      </c>
      <c r="I10862">
        <v>4</v>
      </c>
      <c r="J10862">
        <v>25</v>
      </c>
      <c r="K10862">
        <v>1</v>
      </c>
      <c r="L10862" t="s">
        <v>36101</v>
      </c>
    </row>
    <row r="10863" spans="1:12" x14ac:dyDescent="0.2">
      <c r="A10863" t="s">
        <v>36102</v>
      </c>
      <c r="B10863" t="s">
        <v>36103</v>
      </c>
      <c r="C10863" t="s">
        <v>36104</v>
      </c>
      <c r="D10863" t="s">
        <v>295</v>
      </c>
      <c r="E10863" t="s">
        <v>16</v>
      </c>
      <c r="F10863">
        <v>28134</v>
      </c>
      <c r="G10863">
        <v>35.070981778700002</v>
      </c>
      <c r="H10863">
        <v>-80.8828155227</v>
      </c>
      <c r="I10863">
        <v>3.5</v>
      </c>
      <c r="J10863">
        <v>3</v>
      </c>
      <c r="K10863">
        <v>1</v>
      </c>
      <c r="L10863" t="s">
        <v>1041</v>
      </c>
    </row>
    <row r="10864" spans="1:12" x14ac:dyDescent="0.2">
      <c r="A10864" t="s">
        <v>36105</v>
      </c>
      <c r="B10864" t="s">
        <v>5107</v>
      </c>
      <c r="C10864" t="s">
        <v>36106</v>
      </c>
      <c r="D10864" t="s">
        <v>39</v>
      </c>
      <c r="E10864" t="s">
        <v>16</v>
      </c>
      <c r="F10864">
        <v>28025</v>
      </c>
      <c r="G10864">
        <v>35.438285499999999</v>
      </c>
      <c r="H10864">
        <v>-80.605805700000005</v>
      </c>
      <c r="I10864">
        <v>4</v>
      </c>
      <c r="J10864">
        <v>10</v>
      </c>
      <c r="K10864">
        <v>1</v>
      </c>
      <c r="L10864" t="s">
        <v>36107</v>
      </c>
    </row>
    <row r="10865" spans="1:12" x14ac:dyDescent="0.2">
      <c r="A10865" t="s">
        <v>36108</v>
      </c>
      <c r="B10865" t="s">
        <v>4001</v>
      </c>
      <c r="C10865" t="s">
        <v>36109</v>
      </c>
      <c r="D10865" t="s">
        <v>21</v>
      </c>
      <c r="E10865" t="s">
        <v>16</v>
      </c>
      <c r="F10865">
        <v>28212</v>
      </c>
      <c r="G10865">
        <v>35.169292400000003</v>
      </c>
      <c r="H10865">
        <v>-80.743246099999993</v>
      </c>
      <c r="I10865">
        <v>5</v>
      </c>
      <c r="J10865">
        <v>4</v>
      </c>
      <c r="K10865">
        <v>1</v>
      </c>
      <c r="L10865" t="s">
        <v>36110</v>
      </c>
    </row>
    <row r="10866" spans="1:12" x14ac:dyDescent="0.2">
      <c r="A10866" t="s">
        <v>36111</v>
      </c>
      <c r="B10866" t="s">
        <v>36112</v>
      </c>
      <c r="C10866" t="s">
        <v>36113</v>
      </c>
      <c r="D10866" t="s">
        <v>21</v>
      </c>
      <c r="E10866" t="s">
        <v>16</v>
      </c>
      <c r="F10866">
        <v>28215</v>
      </c>
      <c r="G10866">
        <v>35.283329999999999</v>
      </c>
      <c r="H10866">
        <v>-80.670366000000001</v>
      </c>
      <c r="I10866">
        <v>4</v>
      </c>
      <c r="J10866">
        <v>10</v>
      </c>
      <c r="K10866">
        <v>1</v>
      </c>
      <c r="L10866" t="s">
        <v>1319</v>
      </c>
    </row>
    <row r="10867" spans="1:12" x14ac:dyDescent="0.2">
      <c r="A10867" t="s">
        <v>36114</v>
      </c>
      <c r="B10867" t="s">
        <v>36115</v>
      </c>
      <c r="C10867" t="s">
        <v>8778</v>
      </c>
      <c r="D10867" t="s">
        <v>21</v>
      </c>
      <c r="E10867" t="s">
        <v>16</v>
      </c>
      <c r="F10867">
        <v>28205</v>
      </c>
      <c r="G10867">
        <v>35.193998700000002</v>
      </c>
      <c r="H10867">
        <v>-80.787031900000002</v>
      </c>
      <c r="I10867">
        <v>1.5</v>
      </c>
      <c r="J10867">
        <v>9</v>
      </c>
      <c r="K10867">
        <v>1</v>
      </c>
      <c r="L10867" t="s">
        <v>36116</v>
      </c>
    </row>
    <row r="10868" spans="1:12" x14ac:dyDescent="0.2">
      <c r="A10868" t="s">
        <v>36117</v>
      </c>
      <c r="B10868" t="s">
        <v>36118</v>
      </c>
      <c r="C10868" t="s">
        <v>36119</v>
      </c>
      <c r="D10868" t="s">
        <v>21</v>
      </c>
      <c r="E10868" t="s">
        <v>16</v>
      </c>
      <c r="F10868">
        <v>28207</v>
      </c>
      <c r="G10868">
        <v>35.209529199999999</v>
      </c>
      <c r="H10868">
        <v>-80.8248897</v>
      </c>
      <c r="I10868">
        <v>3</v>
      </c>
      <c r="J10868">
        <v>11</v>
      </c>
      <c r="K10868">
        <v>1</v>
      </c>
      <c r="L10868" t="s">
        <v>36120</v>
      </c>
    </row>
    <row r="10869" spans="1:12" x14ac:dyDescent="0.2">
      <c r="A10869" t="s">
        <v>36121</v>
      </c>
      <c r="B10869" t="s">
        <v>36122</v>
      </c>
      <c r="C10869" t="s">
        <v>36123</v>
      </c>
      <c r="D10869" t="s">
        <v>21</v>
      </c>
      <c r="E10869" t="s">
        <v>16</v>
      </c>
      <c r="F10869">
        <v>28210</v>
      </c>
      <c r="G10869">
        <v>35.148652527099998</v>
      </c>
      <c r="H10869">
        <v>-80.830321311999995</v>
      </c>
      <c r="I10869">
        <v>4</v>
      </c>
      <c r="J10869">
        <v>4</v>
      </c>
      <c r="K10869">
        <v>1</v>
      </c>
      <c r="L10869" t="s">
        <v>4415</v>
      </c>
    </row>
    <row r="10870" spans="1:12" x14ac:dyDescent="0.2">
      <c r="A10870" t="s">
        <v>36124</v>
      </c>
      <c r="B10870" t="s">
        <v>314</v>
      </c>
      <c r="C10870" t="s">
        <v>36125</v>
      </c>
      <c r="D10870" t="s">
        <v>135</v>
      </c>
      <c r="E10870" t="s">
        <v>16</v>
      </c>
      <c r="F10870">
        <v>28105</v>
      </c>
      <c r="G10870">
        <v>35.139482899999997</v>
      </c>
      <c r="H10870">
        <v>-80.684264400000004</v>
      </c>
      <c r="I10870">
        <v>4</v>
      </c>
      <c r="J10870">
        <v>6</v>
      </c>
      <c r="K10870">
        <v>1</v>
      </c>
      <c r="L10870" t="s">
        <v>3224</v>
      </c>
    </row>
    <row r="10871" spans="1:12" x14ac:dyDescent="0.2">
      <c r="A10871" t="s">
        <v>36126</v>
      </c>
      <c r="B10871" t="s">
        <v>36127</v>
      </c>
      <c r="C10871" t="s">
        <v>36128</v>
      </c>
      <c r="D10871" t="s">
        <v>26</v>
      </c>
      <c r="E10871" t="s">
        <v>16</v>
      </c>
      <c r="F10871">
        <v>28078</v>
      </c>
      <c r="G10871">
        <v>35.403705500000001</v>
      </c>
      <c r="H10871">
        <v>-80.786738999999997</v>
      </c>
      <c r="I10871">
        <v>4</v>
      </c>
      <c r="J10871">
        <v>5</v>
      </c>
      <c r="K10871">
        <v>1</v>
      </c>
      <c r="L10871" t="s">
        <v>54</v>
      </c>
    </row>
    <row r="10872" spans="1:12" x14ac:dyDescent="0.2">
      <c r="A10872" t="s">
        <v>36129</v>
      </c>
      <c r="B10872" t="s">
        <v>36130</v>
      </c>
      <c r="C10872" t="s">
        <v>36131</v>
      </c>
      <c r="D10872" t="s">
        <v>21</v>
      </c>
      <c r="E10872" t="s">
        <v>16</v>
      </c>
      <c r="F10872">
        <v>28216</v>
      </c>
      <c r="G10872">
        <v>35.364431000000003</v>
      </c>
      <c r="H10872">
        <v>-80.854805999999996</v>
      </c>
      <c r="I10872">
        <v>2</v>
      </c>
      <c r="J10872">
        <v>7</v>
      </c>
      <c r="K10872">
        <v>1</v>
      </c>
      <c r="L10872" t="s">
        <v>901</v>
      </c>
    </row>
    <row r="10873" spans="1:12" x14ac:dyDescent="0.2">
      <c r="A10873" t="s">
        <v>36132</v>
      </c>
      <c r="B10873" t="s">
        <v>36133</v>
      </c>
      <c r="C10873" t="s">
        <v>36134</v>
      </c>
      <c r="D10873" t="s">
        <v>39</v>
      </c>
      <c r="E10873" t="s">
        <v>16</v>
      </c>
      <c r="F10873">
        <v>28025</v>
      </c>
      <c r="G10873">
        <v>35.383154300000001</v>
      </c>
      <c r="H10873">
        <v>-80.581056899999993</v>
      </c>
      <c r="I10873">
        <v>4</v>
      </c>
      <c r="J10873">
        <v>19</v>
      </c>
      <c r="K10873">
        <v>1</v>
      </c>
      <c r="L10873" t="s">
        <v>176</v>
      </c>
    </row>
    <row r="10874" spans="1:12" x14ac:dyDescent="0.2">
      <c r="A10874" t="s">
        <v>36135</v>
      </c>
      <c r="B10874" t="s">
        <v>36136</v>
      </c>
      <c r="C10874" t="s">
        <v>36137</v>
      </c>
      <c r="D10874" t="s">
        <v>21</v>
      </c>
      <c r="E10874" t="s">
        <v>16</v>
      </c>
      <c r="F10874">
        <v>28262</v>
      </c>
      <c r="G10874">
        <v>35.299413999999999</v>
      </c>
      <c r="H10874">
        <v>-80.754936999999998</v>
      </c>
      <c r="I10874">
        <v>5</v>
      </c>
      <c r="J10874">
        <v>5</v>
      </c>
      <c r="K10874">
        <v>1</v>
      </c>
      <c r="L10874" t="s">
        <v>36138</v>
      </c>
    </row>
    <row r="10875" spans="1:12" x14ac:dyDescent="0.2">
      <c r="A10875" t="s">
        <v>36139</v>
      </c>
      <c r="B10875" t="s">
        <v>36140</v>
      </c>
      <c r="C10875" t="s">
        <v>36141</v>
      </c>
      <c r="D10875" t="s">
        <v>21</v>
      </c>
      <c r="E10875" t="s">
        <v>16</v>
      </c>
      <c r="F10875">
        <v>28273</v>
      </c>
      <c r="G10875">
        <v>35.137505599999997</v>
      </c>
      <c r="H10875">
        <v>-80.933647500000006</v>
      </c>
      <c r="I10875">
        <v>3.5</v>
      </c>
      <c r="J10875">
        <v>234</v>
      </c>
      <c r="K10875">
        <v>1</v>
      </c>
      <c r="L10875" t="s">
        <v>36142</v>
      </c>
    </row>
    <row r="10876" spans="1:12" x14ac:dyDescent="0.2">
      <c r="A10876" t="s">
        <v>36143</v>
      </c>
      <c r="B10876" t="s">
        <v>28170</v>
      </c>
      <c r="C10876" t="s">
        <v>36144</v>
      </c>
      <c r="D10876" t="s">
        <v>21</v>
      </c>
      <c r="E10876" t="s">
        <v>16</v>
      </c>
      <c r="F10876">
        <v>28203</v>
      </c>
      <c r="G10876">
        <v>35.199185499999999</v>
      </c>
      <c r="H10876">
        <v>-80.841714400000001</v>
      </c>
      <c r="I10876">
        <v>3.5</v>
      </c>
      <c r="J10876">
        <v>57</v>
      </c>
      <c r="K10876">
        <v>1</v>
      </c>
      <c r="L10876" t="s">
        <v>36145</v>
      </c>
    </row>
    <row r="10877" spans="1:12" x14ac:dyDescent="0.2">
      <c r="A10877" t="s">
        <v>36146</v>
      </c>
      <c r="B10877" t="s">
        <v>36147</v>
      </c>
      <c r="D10877" t="s">
        <v>39</v>
      </c>
      <c r="E10877" t="s">
        <v>16</v>
      </c>
      <c r="F10877">
        <v>28025</v>
      </c>
      <c r="G10877">
        <v>35.389841699999998</v>
      </c>
      <c r="H10877">
        <v>-80.521618399999994</v>
      </c>
      <c r="I10877">
        <v>5</v>
      </c>
      <c r="J10877">
        <v>4</v>
      </c>
      <c r="K10877">
        <v>1</v>
      </c>
      <c r="L10877" t="s">
        <v>36148</v>
      </c>
    </row>
    <row r="10878" spans="1:12" x14ac:dyDescent="0.2">
      <c r="A10878" t="s">
        <v>36149</v>
      </c>
      <c r="B10878" t="s">
        <v>36150</v>
      </c>
      <c r="C10878" t="s">
        <v>36151</v>
      </c>
      <c r="D10878" t="s">
        <v>167</v>
      </c>
      <c r="E10878" t="s">
        <v>16</v>
      </c>
      <c r="F10878">
        <v>28075</v>
      </c>
      <c r="G10878">
        <v>35.320696823699997</v>
      </c>
      <c r="H10878">
        <v>-80.651383812000006</v>
      </c>
      <c r="I10878">
        <v>4</v>
      </c>
      <c r="J10878">
        <v>19</v>
      </c>
      <c r="K10878">
        <v>0</v>
      </c>
      <c r="L10878" t="s">
        <v>448</v>
      </c>
    </row>
    <row r="10879" spans="1:12" x14ac:dyDescent="0.2">
      <c r="A10879" t="s">
        <v>36152</v>
      </c>
      <c r="B10879" t="s">
        <v>2794</v>
      </c>
      <c r="C10879" t="s">
        <v>36153</v>
      </c>
      <c r="D10879" t="s">
        <v>359</v>
      </c>
      <c r="E10879" t="s">
        <v>16</v>
      </c>
      <c r="F10879">
        <v>28036</v>
      </c>
      <c r="G10879">
        <v>35.501016700000001</v>
      </c>
      <c r="H10879">
        <v>-80.861778400000006</v>
      </c>
      <c r="I10879">
        <v>4.5</v>
      </c>
      <c r="J10879">
        <v>13</v>
      </c>
      <c r="K10879">
        <v>1</v>
      </c>
      <c r="L10879" t="s">
        <v>36154</v>
      </c>
    </row>
    <row r="10880" spans="1:12" x14ac:dyDescent="0.2">
      <c r="A10880" t="s">
        <v>36155</v>
      </c>
      <c r="B10880" t="s">
        <v>36156</v>
      </c>
      <c r="C10880" t="s">
        <v>36157</v>
      </c>
      <c r="D10880" t="s">
        <v>21</v>
      </c>
      <c r="E10880" t="s">
        <v>16</v>
      </c>
      <c r="F10880">
        <v>28213</v>
      </c>
      <c r="G10880">
        <v>35.2870664</v>
      </c>
      <c r="H10880">
        <v>-80.728934199999998</v>
      </c>
      <c r="I10880">
        <v>5</v>
      </c>
      <c r="J10880">
        <v>3</v>
      </c>
      <c r="K10880">
        <v>1</v>
      </c>
      <c r="L10880" t="s">
        <v>36158</v>
      </c>
    </row>
    <row r="10881" spans="1:12" x14ac:dyDescent="0.2">
      <c r="A10881" t="s">
        <v>36159</v>
      </c>
      <c r="B10881" t="s">
        <v>36160</v>
      </c>
      <c r="C10881" t="s">
        <v>36161</v>
      </c>
      <c r="D10881" t="s">
        <v>26</v>
      </c>
      <c r="E10881" t="s">
        <v>16</v>
      </c>
      <c r="F10881">
        <v>28078</v>
      </c>
      <c r="G10881">
        <v>35.442521900000003</v>
      </c>
      <c r="H10881">
        <v>-80.881613999999999</v>
      </c>
      <c r="I10881">
        <v>5</v>
      </c>
      <c r="J10881">
        <v>6</v>
      </c>
      <c r="K10881">
        <v>1</v>
      </c>
      <c r="L10881" t="s">
        <v>34652</v>
      </c>
    </row>
    <row r="10882" spans="1:12" x14ac:dyDescent="0.2">
      <c r="A10882" t="s">
        <v>36162</v>
      </c>
      <c r="B10882" t="s">
        <v>36163</v>
      </c>
      <c r="C10882" t="s">
        <v>36164</v>
      </c>
      <c r="D10882" t="s">
        <v>21</v>
      </c>
      <c r="E10882" t="s">
        <v>16</v>
      </c>
      <c r="F10882">
        <v>28209</v>
      </c>
      <c r="G10882">
        <v>35.175629999999998</v>
      </c>
      <c r="H10882">
        <v>-80.861939000000007</v>
      </c>
      <c r="I10882">
        <v>3.5</v>
      </c>
      <c r="J10882">
        <v>14</v>
      </c>
      <c r="K10882">
        <v>1</v>
      </c>
      <c r="L10882" t="s">
        <v>256</v>
      </c>
    </row>
    <row r="10883" spans="1:12" x14ac:dyDescent="0.2">
      <c r="A10883" t="s">
        <v>36165</v>
      </c>
      <c r="B10883" t="s">
        <v>36166</v>
      </c>
      <c r="C10883" t="s">
        <v>36167</v>
      </c>
      <c r="D10883" t="s">
        <v>21</v>
      </c>
      <c r="E10883" t="s">
        <v>16</v>
      </c>
      <c r="F10883">
        <v>28209</v>
      </c>
      <c r="G10883">
        <v>35.168845740899997</v>
      </c>
      <c r="H10883">
        <v>-80.852256313500007</v>
      </c>
      <c r="I10883">
        <v>3.5</v>
      </c>
      <c r="J10883">
        <v>6</v>
      </c>
      <c r="K10883">
        <v>1</v>
      </c>
      <c r="L10883" t="s">
        <v>119</v>
      </c>
    </row>
    <row r="10884" spans="1:12" x14ac:dyDescent="0.2">
      <c r="A10884" t="s">
        <v>36168</v>
      </c>
      <c r="B10884" t="s">
        <v>5886</v>
      </c>
      <c r="C10884" t="s">
        <v>36169</v>
      </c>
      <c r="D10884" t="s">
        <v>21</v>
      </c>
      <c r="E10884" t="s">
        <v>16</v>
      </c>
      <c r="F10884">
        <v>28211</v>
      </c>
      <c r="G10884">
        <v>35.175984536800001</v>
      </c>
      <c r="H10884">
        <v>-80.799588364399995</v>
      </c>
      <c r="I10884">
        <v>2.5</v>
      </c>
      <c r="J10884">
        <v>39</v>
      </c>
      <c r="K10884">
        <v>0</v>
      </c>
      <c r="L10884" t="s">
        <v>36170</v>
      </c>
    </row>
    <row r="10885" spans="1:12" x14ac:dyDescent="0.2">
      <c r="A10885" t="s">
        <v>36171</v>
      </c>
      <c r="B10885" t="s">
        <v>36172</v>
      </c>
      <c r="C10885" t="s">
        <v>2919</v>
      </c>
      <c r="D10885" t="s">
        <v>21</v>
      </c>
      <c r="E10885" t="s">
        <v>16</v>
      </c>
      <c r="F10885">
        <v>28209</v>
      </c>
      <c r="G10885">
        <v>35.170971999999999</v>
      </c>
      <c r="H10885">
        <v>-80.848663000000002</v>
      </c>
      <c r="I10885">
        <v>3</v>
      </c>
      <c r="J10885">
        <v>5</v>
      </c>
      <c r="K10885">
        <v>0</v>
      </c>
      <c r="L10885" t="s">
        <v>4813</v>
      </c>
    </row>
    <row r="10886" spans="1:12" x14ac:dyDescent="0.2">
      <c r="A10886" t="s">
        <v>36173</v>
      </c>
      <c r="B10886" t="s">
        <v>2144</v>
      </c>
      <c r="C10886" t="s">
        <v>36174</v>
      </c>
      <c r="D10886" t="s">
        <v>21</v>
      </c>
      <c r="E10886" t="s">
        <v>16</v>
      </c>
      <c r="F10886">
        <v>28227</v>
      </c>
      <c r="G10886">
        <v>35.211252500000001</v>
      </c>
      <c r="H10886">
        <v>-80.689029300000001</v>
      </c>
      <c r="I10886">
        <v>2</v>
      </c>
      <c r="J10886">
        <v>11</v>
      </c>
      <c r="K10886">
        <v>1</v>
      </c>
      <c r="L10886" t="s">
        <v>1771</v>
      </c>
    </row>
    <row r="10887" spans="1:12" x14ac:dyDescent="0.2">
      <c r="A10887" t="s">
        <v>36175</v>
      </c>
      <c r="B10887" t="s">
        <v>36176</v>
      </c>
      <c r="C10887" t="s">
        <v>17617</v>
      </c>
      <c r="D10887" t="s">
        <v>601</v>
      </c>
      <c r="E10887" t="s">
        <v>16</v>
      </c>
      <c r="F10887">
        <v>28083</v>
      </c>
      <c r="G10887">
        <v>35.449280000000002</v>
      </c>
      <c r="H10887">
        <v>-80.608014999999995</v>
      </c>
      <c r="I10887">
        <v>4</v>
      </c>
      <c r="J10887">
        <v>14</v>
      </c>
      <c r="K10887">
        <v>1</v>
      </c>
      <c r="L10887" t="s">
        <v>260</v>
      </c>
    </row>
    <row r="10888" spans="1:12" x14ac:dyDescent="0.2">
      <c r="A10888" t="s">
        <v>36177</v>
      </c>
      <c r="B10888" t="s">
        <v>229</v>
      </c>
      <c r="C10888" t="s">
        <v>36178</v>
      </c>
      <c r="D10888" t="s">
        <v>21</v>
      </c>
      <c r="E10888" t="s">
        <v>16</v>
      </c>
      <c r="F10888">
        <v>28203</v>
      </c>
      <c r="G10888">
        <v>35.207429099999999</v>
      </c>
      <c r="H10888">
        <v>-80.860275000000001</v>
      </c>
      <c r="I10888">
        <v>3</v>
      </c>
      <c r="J10888">
        <v>129</v>
      </c>
      <c r="K10888">
        <v>1</v>
      </c>
      <c r="L10888" t="s">
        <v>231</v>
      </c>
    </row>
    <row r="10889" spans="1:12" x14ac:dyDescent="0.2">
      <c r="A10889" t="s">
        <v>36179</v>
      </c>
      <c r="B10889" t="s">
        <v>36180</v>
      </c>
      <c r="C10889" t="s">
        <v>36181</v>
      </c>
      <c r="D10889" t="s">
        <v>21</v>
      </c>
      <c r="E10889" t="s">
        <v>16</v>
      </c>
      <c r="F10889">
        <v>28262</v>
      </c>
      <c r="G10889">
        <v>35.3020949</v>
      </c>
      <c r="H10889">
        <v>-80.747717399999999</v>
      </c>
      <c r="I10889">
        <v>3</v>
      </c>
      <c r="J10889">
        <v>15</v>
      </c>
      <c r="K10889">
        <v>1</v>
      </c>
      <c r="L10889" t="s">
        <v>36182</v>
      </c>
    </row>
    <row r="10890" spans="1:12" x14ac:dyDescent="0.2">
      <c r="A10890" t="s">
        <v>36183</v>
      </c>
      <c r="B10890" t="s">
        <v>12032</v>
      </c>
      <c r="C10890" t="s">
        <v>6969</v>
      </c>
      <c r="D10890" t="s">
        <v>21</v>
      </c>
      <c r="E10890" t="s">
        <v>16</v>
      </c>
      <c r="F10890">
        <v>28269</v>
      </c>
      <c r="G10890">
        <v>35.333812999999999</v>
      </c>
      <c r="H10890">
        <v>-80.791409999999999</v>
      </c>
      <c r="I10890">
        <v>3</v>
      </c>
      <c r="J10890">
        <v>7</v>
      </c>
      <c r="K10890">
        <v>0</v>
      </c>
      <c r="L10890" t="s">
        <v>36184</v>
      </c>
    </row>
    <row r="10891" spans="1:12" x14ac:dyDescent="0.2">
      <c r="A10891" t="s">
        <v>36185</v>
      </c>
      <c r="B10891" t="s">
        <v>15797</v>
      </c>
      <c r="C10891" t="s">
        <v>36186</v>
      </c>
      <c r="D10891" t="s">
        <v>21</v>
      </c>
      <c r="E10891" t="s">
        <v>16</v>
      </c>
      <c r="F10891">
        <v>28207</v>
      </c>
      <c r="G10891">
        <v>35.197533849000003</v>
      </c>
      <c r="H10891">
        <v>-80.826096832800005</v>
      </c>
      <c r="I10891">
        <v>3.5</v>
      </c>
      <c r="J10891">
        <v>21</v>
      </c>
      <c r="K10891">
        <v>1</v>
      </c>
      <c r="L10891" t="s">
        <v>36187</v>
      </c>
    </row>
    <row r="10892" spans="1:12" x14ac:dyDescent="0.2">
      <c r="A10892" t="s">
        <v>36188</v>
      </c>
      <c r="B10892" t="s">
        <v>6462</v>
      </c>
      <c r="C10892" t="s">
        <v>36189</v>
      </c>
      <c r="D10892" t="s">
        <v>21</v>
      </c>
      <c r="E10892" t="s">
        <v>16</v>
      </c>
      <c r="F10892">
        <v>28273</v>
      </c>
      <c r="G10892">
        <v>35.113062599999999</v>
      </c>
      <c r="H10892">
        <v>-80.922307500000002</v>
      </c>
      <c r="I10892">
        <v>3</v>
      </c>
      <c r="J10892">
        <v>20</v>
      </c>
      <c r="K10892">
        <v>1</v>
      </c>
      <c r="L10892" t="s">
        <v>36190</v>
      </c>
    </row>
    <row r="10893" spans="1:12" x14ac:dyDescent="0.2">
      <c r="A10893" t="s">
        <v>36191</v>
      </c>
      <c r="B10893" t="s">
        <v>36192</v>
      </c>
      <c r="C10893" t="s">
        <v>36193</v>
      </c>
      <c r="D10893" t="s">
        <v>21</v>
      </c>
      <c r="E10893" t="s">
        <v>16</v>
      </c>
      <c r="F10893">
        <v>28277</v>
      </c>
      <c r="G10893">
        <v>35.062638609799997</v>
      </c>
      <c r="H10893">
        <v>-80.773545941400002</v>
      </c>
      <c r="I10893">
        <v>5</v>
      </c>
      <c r="J10893">
        <v>98</v>
      </c>
      <c r="K10893">
        <v>1</v>
      </c>
      <c r="L10893" t="s">
        <v>36194</v>
      </c>
    </row>
    <row r="10894" spans="1:12" x14ac:dyDescent="0.2">
      <c r="A10894" t="s">
        <v>36195</v>
      </c>
      <c r="B10894" t="s">
        <v>36196</v>
      </c>
      <c r="C10894" t="s">
        <v>36197</v>
      </c>
      <c r="D10894" t="s">
        <v>21</v>
      </c>
      <c r="E10894" t="s">
        <v>16</v>
      </c>
      <c r="F10894">
        <v>28273</v>
      </c>
      <c r="G10894">
        <v>35.112850999999999</v>
      </c>
      <c r="H10894">
        <v>-80.918780999999996</v>
      </c>
      <c r="I10894">
        <v>4.5</v>
      </c>
      <c r="J10894">
        <v>3</v>
      </c>
      <c r="K10894">
        <v>1</v>
      </c>
      <c r="L10894" t="s">
        <v>36198</v>
      </c>
    </row>
    <row r="10895" spans="1:12" x14ac:dyDescent="0.2">
      <c r="A10895" t="s">
        <v>36199</v>
      </c>
      <c r="B10895" t="s">
        <v>36200</v>
      </c>
      <c r="C10895" t="s">
        <v>36201</v>
      </c>
      <c r="D10895" t="s">
        <v>643</v>
      </c>
      <c r="E10895" t="s">
        <v>16</v>
      </c>
      <c r="F10895">
        <v>28079</v>
      </c>
      <c r="G10895">
        <v>35.078603000000001</v>
      </c>
      <c r="H10895">
        <v>-80.653423000000004</v>
      </c>
      <c r="I10895">
        <v>3</v>
      </c>
      <c r="J10895">
        <v>14</v>
      </c>
      <c r="K10895">
        <v>1</v>
      </c>
      <c r="L10895" t="s">
        <v>36202</v>
      </c>
    </row>
    <row r="10896" spans="1:12" x14ac:dyDescent="0.2">
      <c r="A10896" t="s">
        <v>36203</v>
      </c>
      <c r="B10896" t="s">
        <v>36204</v>
      </c>
      <c r="C10896" t="s">
        <v>36205</v>
      </c>
      <c r="D10896" t="s">
        <v>239</v>
      </c>
      <c r="E10896" t="s">
        <v>16</v>
      </c>
      <c r="F10896">
        <v>28173</v>
      </c>
      <c r="G10896">
        <v>34.991176600000003</v>
      </c>
      <c r="H10896">
        <v>-80.754461800000001</v>
      </c>
      <c r="I10896">
        <v>5</v>
      </c>
      <c r="J10896">
        <v>13</v>
      </c>
      <c r="K10896">
        <v>1</v>
      </c>
      <c r="L10896" t="s">
        <v>36206</v>
      </c>
    </row>
    <row r="10897" spans="1:12" x14ac:dyDescent="0.2">
      <c r="A10897" t="s">
        <v>36207</v>
      </c>
      <c r="B10897" t="s">
        <v>36208</v>
      </c>
      <c r="C10897" t="s">
        <v>36209</v>
      </c>
      <c r="D10897" t="s">
        <v>21</v>
      </c>
      <c r="E10897" t="s">
        <v>16</v>
      </c>
      <c r="F10897">
        <v>28262</v>
      </c>
      <c r="G10897">
        <v>35.304282299999997</v>
      </c>
      <c r="H10897">
        <v>-80.770560599999996</v>
      </c>
      <c r="I10897">
        <v>2</v>
      </c>
      <c r="J10897">
        <v>8</v>
      </c>
      <c r="K10897">
        <v>1</v>
      </c>
      <c r="L10897" t="s">
        <v>256</v>
      </c>
    </row>
    <row r="10898" spans="1:12" x14ac:dyDescent="0.2">
      <c r="A10898" t="s">
        <v>36210</v>
      </c>
      <c r="B10898" t="s">
        <v>8196</v>
      </c>
      <c r="C10898" t="s">
        <v>36211</v>
      </c>
      <c r="D10898" t="s">
        <v>15</v>
      </c>
      <c r="E10898" t="s">
        <v>16</v>
      </c>
      <c r="F10898">
        <v>28031</v>
      </c>
      <c r="G10898">
        <v>35.481973601999997</v>
      </c>
      <c r="H10898">
        <v>-80.881245866399993</v>
      </c>
      <c r="I10898">
        <v>3.5</v>
      </c>
      <c r="J10898">
        <v>15</v>
      </c>
      <c r="K10898">
        <v>1</v>
      </c>
      <c r="L10898" t="s">
        <v>16563</v>
      </c>
    </row>
    <row r="10899" spans="1:12" x14ac:dyDescent="0.2">
      <c r="A10899" t="s">
        <v>36212</v>
      </c>
      <c r="B10899" t="s">
        <v>101</v>
      </c>
      <c r="C10899" t="s">
        <v>36213</v>
      </c>
      <c r="D10899" t="s">
        <v>21</v>
      </c>
      <c r="E10899" t="s">
        <v>16</v>
      </c>
      <c r="F10899">
        <v>28204</v>
      </c>
      <c r="G10899">
        <v>35.210276</v>
      </c>
      <c r="H10899">
        <v>-80.836392000000004</v>
      </c>
      <c r="I10899">
        <v>3</v>
      </c>
      <c r="J10899">
        <v>3</v>
      </c>
      <c r="K10899">
        <v>0</v>
      </c>
      <c r="L10899" t="s">
        <v>2652</v>
      </c>
    </row>
    <row r="10900" spans="1:12" x14ac:dyDescent="0.2">
      <c r="A10900" t="s">
        <v>36214</v>
      </c>
      <c r="B10900" t="s">
        <v>36215</v>
      </c>
      <c r="C10900" t="s">
        <v>13683</v>
      </c>
      <c r="D10900" t="s">
        <v>21</v>
      </c>
      <c r="E10900" t="s">
        <v>16</v>
      </c>
      <c r="F10900">
        <v>28202</v>
      </c>
      <c r="G10900">
        <v>35.226336000000003</v>
      </c>
      <c r="H10900">
        <v>-80.846441999999996</v>
      </c>
      <c r="I10900">
        <v>4</v>
      </c>
      <c r="J10900">
        <v>82</v>
      </c>
      <c r="K10900">
        <v>1</v>
      </c>
      <c r="L10900" t="s">
        <v>3216</v>
      </c>
    </row>
    <row r="10901" spans="1:12" x14ac:dyDescent="0.2">
      <c r="A10901" t="s">
        <v>36216</v>
      </c>
      <c r="B10901" t="s">
        <v>36217</v>
      </c>
      <c r="C10901" t="s">
        <v>36218</v>
      </c>
      <c r="D10901" t="s">
        <v>21</v>
      </c>
      <c r="E10901" t="s">
        <v>16</v>
      </c>
      <c r="F10901">
        <v>28205</v>
      </c>
      <c r="G10901">
        <v>35.221483599999999</v>
      </c>
      <c r="H10901">
        <v>-80.816411099999996</v>
      </c>
      <c r="I10901">
        <v>4</v>
      </c>
      <c r="J10901">
        <v>11</v>
      </c>
      <c r="K10901">
        <v>1</v>
      </c>
      <c r="L10901" t="s">
        <v>256</v>
      </c>
    </row>
    <row r="10902" spans="1:12" x14ac:dyDescent="0.2">
      <c r="A10902" t="s">
        <v>36219</v>
      </c>
      <c r="B10902" t="s">
        <v>36220</v>
      </c>
      <c r="C10902" t="s">
        <v>36221</v>
      </c>
      <c r="D10902" t="s">
        <v>21</v>
      </c>
      <c r="E10902" t="s">
        <v>16</v>
      </c>
      <c r="F10902">
        <v>28216</v>
      </c>
      <c r="G10902">
        <v>35.325136999999998</v>
      </c>
      <c r="H10902">
        <v>-80.946303200000003</v>
      </c>
      <c r="I10902">
        <v>3.5</v>
      </c>
      <c r="J10902">
        <v>3</v>
      </c>
      <c r="K10902">
        <v>1</v>
      </c>
      <c r="L10902" t="s">
        <v>36222</v>
      </c>
    </row>
    <row r="10903" spans="1:12" x14ac:dyDescent="0.2">
      <c r="A10903" t="s">
        <v>36223</v>
      </c>
      <c r="B10903" t="s">
        <v>36224</v>
      </c>
      <c r="C10903" t="s">
        <v>36225</v>
      </c>
      <c r="D10903" t="s">
        <v>21</v>
      </c>
      <c r="E10903" t="s">
        <v>16</v>
      </c>
      <c r="F10903">
        <v>28214</v>
      </c>
      <c r="G10903">
        <v>35.3195105</v>
      </c>
      <c r="H10903">
        <v>-80.952744199999998</v>
      </c>
      <c r="I10903">
        <v>4</v>
      </c>
      <c r="J10903">
        <v>32</v>
      </c>
      <c r="K10903">
        <v>0</v>
      </c>
      <c r="L10903" t="s">
        <v>36226</v>
      </c>
    </row>
    <row r="10904" spans="1:12" x14ac:dyDescent="0.2">
      <c r="A10904" t="s">
        <v>36227</v>
      </c>
      <c r="B10904" t="s">
        <v>36228</v>
      </c>
      <c r="C10904" t="s">
        <v>36229</v>
      </c>
      <c r="D10904" t="s">
        <v>21</v>
      </c>
      <c r="E10904" t="s">
        <v>16</v>
      </c>
      <c r="F10904">
        <v>28206</v>
      </c>
      <c r="G10904">
        <v>35.276659700000003</v>
      </c>
      <c r="H10904">
        <v>-80.796205900000004</v>
      </c>
      <c r="I10904">
        <v>4.5</v>
      </c>
      <c r="J10904">
        <v>10</v>
      </c>
      <c r="K10904">
        <v>1</v>
      </c>
      <c r="L10904" t="s">
        <v>36230</v>
      </c>
    </row>
    <row r="10905" spans="1:12" x14ac:dyDescent="0.2">
      <c r="A10905" t="s">
        <v>36231</v>
      </c>
      <c r="B10905" t="s">
        <v>446</v>
      </c>
      <c r="C10905" t="s">
        <v>36232</v>
      </c>
      <c r="D10905" t="s">
        <v>21</v>
      </c>
      <c r="E10905" t="s">
        <v>16</v>
      </c>
      <c r="F10905">
        <v>28269</v>
      </c>
      <c r="G10905">
        <v>35.333652999999998</v>
      </c>
      <c r="H10905">
        <v>-80.814060999999995</v>
      </c>
      <c r="I10905">
        <v>3</v>
      </c>
      <c r="J10905">
        <v>32</v>
      </c>
      <c r="K10905">
        <v>1</v>
      </c>
      <c r="L10905" t="s">
        <v>1997</v>
      </c>
    </row>
    <row r="10906" spans="1:12" x14ac:dyDescent="0.2">
      <c r="A10906" t="s">
        <v>36233</v>
      </c>
      <c r="B10906" t="s">
        <v>36234</v>
      </c>
      <c r="C10906" t="s">
        <v>36235</v>
      </c>
      <c r="D10906" t="s">
        <v>15</v>
      </c>
      <c r="E10906" t="s">
        <v>16</v>
      </c>
      <c r="F10906">
        <v>28031</v>
      </c>
      <c r="G10906">
        <v>35.494303000000002</v>
      </c>
      <c r="H10906">
        <v>-80.911333799999994</v>
      </c>
      <c r="I10906">
        <v>2.5</v>
      </c>
      <c r="J10906">
        <v>3</v>
      </c>
      <c r="K10906">
        <v>0</v>
      </c>
      <c r="L10906" t="s">
        <v>36236</v>
      </c>
    </row>
    <row r="10907" spans="1:12" x14ac:dyDescent="0.2">
      <c r="A10907" t="s">
        <v>36237</v>
      </c>
      <c r="B10907" t="s">
        <v>1012</v>
      </c>
      <c r="C10907" t="s">
        <v>36238</v>
      </c>
      <c r="D10907" t="s">
        <v>62</v>
      </c>
      <c r="E10907" t="s">
        <v>16</v>
      </c>
      <c r="F10907">
        <v>28227</v>
      </c>
      <c r="G10907">
        <v>35.172285000000002</v>
      </c>
      <c r="H10907">
        <v>-80.660702999999998</v>
      </c>
      <c r="I10907">
        <v>2.5</v>
      </c>
      <c r="J10907">
        <v>17</v>
      </c>
      <c r="K10907">
        <v>1</v>
      </c>
      <c r="L10907" t="s">
        <v>36239</v>
      </c>
    </row>
    <row r="10908" spans="1:12" x14ac:dyDescent="0.2">
      <c r="A10908" t="s">
        <v>36240</v>
      </c>
      <c r="B10908" t="s">
        <v>36241</v>
      </c>
      <c r="C10908" t="s">
        <v>36242</v>
      </c>
      <c r="D10908" t="s">
        <v>21</v>
      </c>
      <c r="E10908" t="s">
        <v>16</v>
      </c>
      <c r="F10908">
        <v>28204</v>
      </c>
      <c r="G10908">
        <v>35.212542599999999</v>
      </c>
      <c r="H10908">
        <v>-80.835690600000007</v>
      </c>
      <c r="I10908">
        <v>3.5</v>
      </c>
      <c r="J10908">
        <v>3</v>
      </c>
      <c r="K10908">
        <v>1</v>
      </c>
      <c r="L10908" t="s">
        <v>4329</v>
      </c>
    </row>
    <row r="10909" spans="1:12" x14ac:dyDescent="0.2">
      <c r="A10909" t="s">
        <v>36243</v>
      </c>
      <c r="B10909" t="s">
        <v>9857</v>
      </c>
      <c r="C10909" t="s">
        <v>36244</v>
      </c>
      <c r="D10909" t="s">
        <v>4949</v>
      </c>
      <c r="E10909" t="s">
        <v>16</v>
      </c>
      <c r="F10909">
        <v>28098</v>
      </c>
      <c r="G10909">
        <v>35.264139100000001</v>
      </c>
      <c r="H10909">
        <v>-81.091633799999997</v>
      </c>
      <c r="I10909">
        <v>2</v>
      </c>
      <c r="J10909">
        <v>9</v>
      </c>
      <c r="K10909">
        <v>1</v>
      </c>
      <c r="L10909" t="s">
        <v>36245</v>
      </c>
    </row>
    <row r="10910" spans="1:12" x14ac:dyDescent="0.2">
      <c r="A10910" t="s">
        <v>36246</v>
      </c>
      <c r="B10910" t="s">
        <v>36247</v>
      </c>
      <c r="C10910" t="s">
        <v>36248</v>
      </c>
      <c r="D10910" t="s">
        <v>26</v>
      </c>
      <c r="E10910" t="s">
        <v>16</v>
      </c>
      <c r="F10910">
        <v>28078</v>
      </c>
      <c r="G10910">
        <v>35.395755100000002</v>
      </c>
      <c r="H10910">
        <v>-80.851357899999996</v>
      </c>
      <c r="I10910">
        <v>2.5</v>
      </c>
      <c r="J10910">
        <v>6</v>
      </c>
      <c r="K10910">
        <v>1</v>
      </c>
      <c r="L10910" t="s">
        <v>2029</v>
      </c>
    </row>
    <row r="10911" spans="1:12" x14ac:dyDescent="0.2">
      <c r="A10911" t="s">
        <v>36249</v>
      </c>
      <c r="B10911" t="s">
        <v>36250</v>
      </c>
      <c r="D10911" t="s">
        <v>21</v>
      </c>
      <c r="E10911" t="s">
        <v>16</v>
      </c>
      <c r="F10911">
        <v>28269</v>
      </c>
      <c r="G10911">
        <v>35.3352529</v>
      </c>
      <c r="H10911">
        <v>-80.799018500000003</v>
      </c>
      <c r="I10911">
        <v>5</v>
      </c>
      <c r="J10911">
        <v>4</v>
      </c>
      <c r="K10911">
        <v>1</v>
      </c>
      <c r="L10911" t="s">
        <v>36251</v>
      </c>
    </row>
    <row r="10912" spans="1:12" x14ac:dyDescent="0.2">
      <c r="A10912" t="s">
        <v>36252</v>
      </c>
      <c r="B10912" t="s">
        <v>36253</v>
      </c>
      <c r="C10912" t="s">
        <v>36254</v>
      </c>
      <c r="D10912" t="s">
        <v>135</v>
      </c>
      <c r="E10912" t="s">
        <v>16</v>
      </c>
      <c r="F10912">
        <v>28105</v>
      </c>
      <c r="G10912">
        <v>35.117015838599997</v>
      </c>
      <c r="H10912">
        <v>-80.7213058472</v>
      </c>
      <c r="I10912">
        <v>4.5</v>
      </c>
      <c r="J10912">
        <v>6</v>
      </c>
      <c r="K10912">
        <v>1</v>
      </c>
      <c r="L10912" t="s">
        <v>27</v>
      </c>
    </row>
    <row r="10913" spans="1:12" x14ac:dyDescent="0.2">
      <c r="A10913" t="s">
        <v>36255</v>
      </c>
      <c r="B10913" t="s">
        <v>36256</v>
      </c>
      <c r="C10913" t="s">
        <v>36257</v>
      </c>
      <c r="D10913" t="s">
        <v>21</v>
      </c>
      <c r="E10913" t="s">
        <v>16</v>
      </c>
      <c r="F10913">
        <v>28262</v>
      </c>
      <c r="G10913">
        <v>35.3181011</v>
      </c>
      <c r="H10913">
        <v>-80.770569100000003</v>
      </c>
      <c r="I10913">
        <v>2.5</v>
      </c>
      <c r="J10913">
        <v>10</v>
      </c>
      <c r="K10913">
        <v>0</v>
      </c>
      <c r="L10913" t="s">
        <v>256</v>
      </c>
    </row>
    <row r="10914" spans="1:12" x14ac:dyDescent="0.2">
      <c r="A10914" t="s">
        <v>36258</v>
      </c>
      <c r="B10914" t="s">
        <v>36259</v>
      </c>
      <c r="C10914" t="s">
        <v>36260</v>
      </c>
      <c r="D10914" t="s">
        <v>21</v>
      </c>
      <c r="E10914" t="s">
        <v>16</v>
      </c>
      <c r="F10914">
        <v>28217</v>
      </c>
      <c r="G10914">
        <v>35.162383300000002</v>
      </c>
      <c r="H10914">
        <v>-80.89819</v>
      </c>
      <c r="I10914">
        <v>1.5</v>
      </c>
      <c r="J10914">
        <v>9</v>
      </c>
      <c r="K10914">
        <v>1</v>
      </c>
      <c r="L10914" t="s">
        <v>1041</v>
      </c>
    </row>
    <row r="10915" spans="1:12" x14ac:dyDescent="0.2">
      <c r="A10915" t="s">
        <v>36261</v>
      </c>
      <c r="B10915" t="s">
        <v>36262</v>
      </c>
      <c r="C10915" t="s">
        <v>36263</v>
      </c>
      <c r="D10915" t="s">
        <v>135</v>
      </c>
      <c r="E10915" t="s">
        <v>16</v>
      </c>
      <c r="F10915">
        <v>28104</v>
      </c>
      <c r="G10915">
        <v>35.023599500000003</v>
      </c>
      <c r="H10915">
        <v>-80.760834599999995</v>
      </c>
      <c r="I10915">
        <v>3.5</v>
      </c>
      <c r="J10915">
        <v>20</v>
      </c>
      <c r="K10915">
        <v>1</v>
      </c>
      <c r="L10915" t="s">
        <v>287</v>
      </c>
    </row>
    <row r="10916" spans="1:12" x14ac:dyDescent="0.2">
      <c r="A10916" t="s">
        <v>36264</v>
      </c>
      <c r="B10916" t="s">
        <v>891</v>
      </c>
      <c r="C10916" t="s">
        <v>36265</v>
      </c>
      <c r="D10916" t="s">
        <v>39</v>
      </c>
      <c r="E10916" t="s">
        <v>16</v>
      </c>
      <c r="F10916">
        <v>28027</v>
      </c>
      <c r="G10916">
        <v>35.396616999999999</v>
      </c>
      <c r="H10916">
        <v>-80.608349000000004</v>
      </c>
      <c r="I10916">
        <v>3</v>
      </c>
      <c r="J10916">
        <v>4</v>
      </c>
      <c r="K10916">
        <v>1</v>
      </c>
      <c r="L10916" t="s">
        <v>10479</v>
      </c>
    </row>
    <row r="10917" spans="1:12" x14ac:dyDescent="0.2">
      <c r="A10917" t="s">
        <v>36266</v>
      </c>
      <c r="B10917" t="s">
        <v>36267</v>
      </c>
      <c r="C10917" t="s">
        <v>36268</v>
      </c>
      <c r="D10917" t="s">
        <v>21</v>
      </c>
      <c r="E10917" t="s">
        <v>16</v>
      </c>
      <c r="F10917">
        <v>28216</v>
      </c>
      <c r="G10917">
        <v>35.283384699999999</v>
      </c>
      <c r="H10917">
        <v>-80.858838300000002</v>
      </c>
      <c r="I10917">
        <v>2</v>
      </c>
      <c r="J10917">
        <v>4</v>
      </c>
      <c r="K10917">
        <v>1</v>
      </c>
      <c r="L10917" t="s">
        <v>36269</v>
      </c>
    </row>
    <row r="10918" spans="1:12" x14ac:dyDescent="0.2">
      <c r="A10918" t="s">
        <v>36270</v>
      </c>
      <c r="B10918" t="s">
        <v>438</v>
      </c>
      <c r="C10918" t="s">
        <v>36271</v>
      </c>
      <c r="D10918" t="s">
        <v>21</v>
      </c>
      <c r="E10918" t="s">
        <v>16</v>
      </c>
      <c r="F10918">
        <v>28227</v>
      </c>
      <c r="G10918">
        <v>35.163347693600002</v>
      </c>
      <c r="H10918">
        <v>-80.738206290199997</v>
      </c>
      <c r="I10918">
        <v>3</v>
      </c>
      <c r="J10918">
        <v>19</v>
      </c>
      <c r="K10918">
        <v>1</v>
      </c>
      <c r="L10918" t="s">
        <v>33341</v>
      </c>
    </row>
    <row r="10919" spans="1:12" x14ac:dyDescent="0.2">
      <c r="A10919" t="s">
        <v>36272</v>
      </c>
      <c r="B10919" t="s">
        <v>18332</v>
      </c>
      <c r="C10919" t="s">
        <v>12498</v>
      </c>
      <c r="D10919" t="s">
        <v>21</v>
      </c>
      <c r="E10919" t="s">
        <v>16</v>
      </c>
      <c r="F10919">
        <v>28210</v>
      </c>
      <c r="G10919">
        <v>35.128121</v>
      </c>
      <c r="H10919">
        <v>-80.874704899999998</v>
      </c>
      <c r="I10919">
        <v>2.5</v>
      </c>
      <c r="J10919">
        <v>16</v>
      </c>
      <c r="K10919">
        <v>1</v>
      </c>
      <c r="L10919" t="s">
        <v>10574</v>
      </c>
    </row>
    <row r="10920" spans="1:12" x14ac:dyDescent="0.2">
      <c r="A10920" t="s">
        <v>36273</v>
      </c>
      <c r="B10920" t="s">
        <v>36274</v>
      </c>
      <c r="C10920" t="s">
        <v>36275</v>
      </c>
      <c r="D10920" t="s">
        <v>21</v>
      </c>
      <c r="E10920" t="s">
        <v>16</v>
      </c>
      <c r="F10920">
        <v>28216</v>
      </c>
      <c r="G10920">
        <v>35.336381000000003</v>
      </c>
      <c r="H10920">
        <v>-80.850740000000002</v>
      </c>
      <c r="I10920">
        <v>5</v>
      </c>
      <c r="J10920">
        <v>3</v>
      </c>
      <c r="K10920">
        <v>1</v>
      </c>
      <c r="L10920" t="s">
        <v>36276</v>
      </c>
    </row>
    <row r="10921" spans="1:12" x14ac:dyDescent="0.2">
      <c r="A10921" t="s">
        <v>36277</v>
      </c>
      <c r="B10921" t="s">
        <v>36278</v>
      </c>
      <c r="C10921" t="s">
        <v>9291</v>
      </c>
      <c r="D10921" t="s">
        <v>21</v>
      </c>
      <c r="E10921" t="s">
        <v>16</v>
      </c>
      <c r="F10921">
        <v>28202</v>
      </c>
      <c r="G10921">
        <v>35.230158000000003</v>
      </c>
      <c r="H10921">
        <v>-80.847300000000004</v>
      </c>
      <c r="I10921">
        <v>2</v>
      </c>
      <c r="J10921">
        <v>13</v>
      </c>
      <c r="K10921">
        <v>0</v>
      </c>
      <c r="L10921" t="s">
        <v>36279</v>
      </c>
    </row>
    <row r="10922" spans="1:12" x14ac:dyDescent="0.2">
      <c r="A10922" t="s">
        <v>36280</v>
      </c>
      <c r="B10922" t="s">
        <v>731</v>
      </c>
      <c r="C10922" t="s">
        <v>36281</v>
      </c>
      <c r="D10922" t="s">
        <v>21</v>
      </c>
      <c r="E10922" t="s">
        <v>16</v>
      </c>
      <c r="F10922">
        <v>28208</v>
      </c>
      <c r="G10922">
        <v>35.2247281</v>
      </c>
      <c r="H10922">
        <v>-80.893420899999995</v>
      </c>
      <c r="I10922">
        <v>2.5</v>
      </c>
      <c r="J10922">
        <v>16</v>
      </c>
      <c r="K10922">
        <v>1</v>
      </c>
      <c r="L10922" t="s">
        <v>36282</v>
      </c>
    </row>
    <row r="10923" spans="1:12" x14ac:dyDescent="0.2">
      <c r="A10923" t="s">
        <v>36283</v>
      </c>
      <c r="B10923" t="s">
        <v>36284</v>
      </c>
      <c r="C10923" t="s">
        <v>36285</v>
      </c>
      <c r="D10923" t="s">
        <v>21</v>
      </c>
      <c r="E10923" t="s">
        <v>16</v>
      </c>
      <c r="F10923">
        <v>28208</v>
      </c>
      <c r="G10923">
        <v>35.229416200000003</v>
      </c>
      <c r="H10923">
        <v>-80.862773599999997</v>
      </c>
      <c r="I10923">
        <v>4</v>
      </c>
      <c r="J10923">
        <v>3</v>
      </c>
      <c r="K10923">
        <v>1</v>
      </c>
      <c r="L10923" t="s">
        <v>36286</v>
      </c>
    </row>
    <row r="10924" spans="1:12" x14ac:dyDescent="0.2">
      <c r="A10924" t="s">
        <v>36287</v>
      </c>
      <c r="B10924" t="s">
        <v>36288</v>
      </c>
      <c r="C10924" t="s">
        <v>36289</v>
      </c>
      <c r="D10924" t="s">
        <v>588</v>
      </c>
      <c r="E10924" t="s">
        <v>16</v>
      </c>
      <c r="F10924">
        <v>28110</v>
      </c>
      <c r="G10924">
        <v>35.058765399999999</v>
      </c>
      <c r="H10924">
        <v>-80.615476400000006</v>
      </c>
      <c r="I10924">
        <v>1</v>
      </c>
      <c r="J10924">
        <v>3</v>
      </c>
      <c r="K10924">
        <v>1</v>
      </c>
      <c r="L10924" t="s">
        <v>3273</v>
      </c>
    </row>
    <row r="10925" spans="1:12" x14ac:dyDescent="0.2">
      <c r="A10925" t="s">
        <v>36290</v>
      </c>
      <c r="B10925" t="s">
        <v>36291</v>
      </c>
      <c r="C10925" t="s">
        <v>36292</v>
      </c>
      <c r="D10925" t="s">
        <v>21</v>
      </c>
      <c r="E10925" t="s">
        <v>16</v>
      </c>
      <c r="F10925">
        <v>28227</v>
      </c>
      <c r="G10925">
        <v>35.158617536599998</v>
      </c>
      <c r="H10925">
        <v>-80.739045739199995</v>
      </c>
      <c r="I10925">
        <v>5</v>
      </c>
      <c r="J10925">
        <v>3</v>
      </c>
      <c r="K10925">
        <v>1</v>
      </c>
      <c r="L10925" t="s">
        <v>36293</v>
      </c>
    </row>
    <row r="10926" spans="1:12" x14ac:dyDescent="0.2">
      <c r="A10926" t="s">
        <v>36294</v>
      </c>
      <c r="B10926" t="s">
        <v>36295</v>
      </c>
      <c r="C10926" t="s">
        <v>16016</v>
      </c>
      <c r="D10926" t="s">
        <v>21</v>
      </c>
      <c r="E10926" t="s">
        <v>16</v>
      </c>
      <c r="F10926">
        <v>28209</v>
      </c>
      <c r="G10926">
        <v>35.175418999999998</v>
      </c>
      <c r="H10926">
        <v>-80.849867000000003</v>
      </c>
      <c r="I10926">
        <v>2.5</v>
      </c>
      <c r="J10926">
        <v>3</v>
      </c>
      <c r="K10926">
        <v>1</v>
      </c>
      <c r="L10926" t="s">
        <v>36296</v>
      </c>
    </row>
    <row r="10927" spans="1:12" x14ac:dyDescent="0.2">
      <c r="A10927" t="s">
        <v>36297</v>
      </c>
      <c r="B10927" t="s">
        <v>101</v>
      </c>
      <c r="C10927" t="s">
        <v>36298</v>
      </c>
      <c r="D10927" t="s">
        <v>21</v>
      </c>
      <c r="E10927" t="s">
        <v>16</v>
      </c>
      <c r="F10927">
        <v>28269</v>
      </c>
      <c r="G10927">
        <v>35.382908700000002</v>
      </c>
      <c r="H10927">
        <v>-80.785993199999993</v>
      </c>
      <c r="I10927">
        <v>2</v>
      </c>
      <c r="J10927">
        <v>5</v>
      </c>
      <c r="K10927">
        <v>1</v>
      </c>
      <c r="L10927" t="s">
        <v>36299</v>
      </c>
    </row>
    <row r="10928" spans="1:12" x14ac:dyDescent="0.2">
      <c r="A10928" t="s">
        <v>36300</v>
      </c>
      <c r="B10928" t="s">
        <v>36301</v>
      </c>
      <c r="C10928" t="s">
        <v>36302</v>
      </c>
      <c r="D10928" t="s">
        <v>21</v>
      </c>
      <c r="E10928" t="s">
        <v>16</v>
      </c>
      <c r="F10928">
        <v>28205</v>
      </c>
      <c r="G10928">
        <v>35.231257900000003</v>
      </c>
      <c r="H10928">
        <v>-80.807801799999993</v>
      </c>
      <c r="I10928">
        <v>5</v>
      </c>
      <c r="J10928">
        <v>3</v>
      </c>
      <c r="K10928">
        <v>1</v>
      </c>
      <c r="L10928" t="s">
        <v>140</v>
      </c>
    </row>
    <row r="10929" spans="1:12" x14ac:dyDescent="0.2">
      <c r="A10929" t="s">
        <v>36303</v>
      </c>
      <c r="B10929" t="s">
        <v>36304</v>
      </c>
      <c r="C10929" t="s">
        <v>36305</v>
      </c>
      <c r="D10929" t="s">
        <v>21</v>
      </c>
      <c r="E10929" t="s">
        <v>16</v>
      </c>
      <c r="F10929">
        <v>28273</v>
      </c>
      <c r="G10929">
        <v>35.136178600000001</v>
      </c>
      <c r="H10929">
        <v>-80.936973600000002</v>
      </c>
      <c r="I10929">
        <v>3.5</v>
      </c>
      <c r="J10929">
        <v>92</v>
      </c>
      <c r="K10929">
        <v>1</v>
      </c>
      <c r="L10929" t="s">
        <v>264</v>
      </c>
    </row>
    <row r="10930" spans="1:12" x14ac:dyDescent="0.2">
      <c r="A10930" t="s">
        <v>36306</v>
      </c>
      <c r="B10930" t="s">
        <v>36307</v>
      </c>
      <c r="C10930" t="s">
        <v>36308</v>
      </c>
      <c r="D10930" t="s">
        <v>21</v>
      </c>
      <c r="E10930" t="s">
        <v>16</v>
      </c>
      <c r="F10930">
        <v>28277</v>
      </c>
      <c r="G10930">
        <v>35.029711943599999</v>
      </c>
      <c r="H10930">
        <v>-80.855322517499999</v>
      </c>
      <c r="I10930">
        <v>4</v>
      </c>
      <c r="J10930">
        <v>22</v>
      </c>
      <c r="K10930">
        <v>1</v>
      </c>
      <c r="L10930" t="s">
        <v>569</v>
      </c>
    </row>
    <row r="10931" spans="1:12" x14ac:dyDescent="0.2">
      <c r="A10931" t="s">
        <v>36309</v>
      </c>
      <c r="B10931" t="s">
        <v>36310</v>
      </c>
      <c r="C10931" t="s">
        <v>36311</v>
      </c>
      <c r="D10931" t="s">
        <v>30</v>
      </c>
      <c r="E10931" t="s">
        <v>16</v>
      </c>
      <c r="F10931">
        <v>28053</v>
      </c>
      <c r="G10931">
        <v>35.262021900000001</v>
      </c>
      <c r="H10931">
        <v>-81.170486299999993</v>
      </c>
      <c r="I10931">
        <v>1.5</v>
      </c>
      <c r="J10931">
        <v>3</v>
      </c>
      <c r="K10931">
        <v>1</v>
      </c>
      <c r="L10931" t="s">
        <v>22411</v>
      </c>
    </row>
    <row r="10932" spans="1:12" x14ac:dyDescent="0.2">
      <c r="A10932" t="s">
        <v>36312</v>
      </c>
      <c r="B10932" t="s">
        <v>36313</v>
      </c>
      <c r="C10932" t="s">
        <v>36314</v>
      </c>
      <c r="D10932" t="s">
        <v>588</v>
      </c>
      <c r="E10932" t="s">
        <v>16</v>
      </c>
      <c r="F10932">
        <v>28110</v>
      </c>
      <c r="G10932">
        <v>34.988894844599997</v>
      </c>
      <c r="H10932">
        <v>-80.630145467700004</v>
      </c>
      <c r="I10932">
        <v>4.5</v>
      </c>
      <c r="J10932">
        <v>11</v>
      </c>
      <c r="K10932">
        <v>1</v>
      </c>
      <c r="L10932" t="s">
        <v>1436</v>
      </c>
    </row>
    <row r="10933" spans="1:12" x14ac:dyDescent="0.2">
      <c r="A10933" t="s">
        <v>36315</v>
      </c>
      <c r="B10933" t="s">
        <v>36316</v>
      </c>
      <c r="C10933" t="s">
        <v>36317</v>
      </c>
      <c r="D10933" t="s">
        <v>62</v>
      </c>
      <c r="E10933" t="s">
        <v>16</v>
      </c>
      <c r="F10933">
        <v>28227</v>
      </c>
      <c r="G10933">
        <v>35.172847400000002</v>
      </c>
      <c r="H10933">
        <v>-80.656803300000007</v>
      </c>
      <c r="I10933">
        <v>4</v>
      </c>
      <c r="J10933">
        <v>10</v>
      </c>
      <c r="K10933">
        <v>1</v>
      </c>
      <c r="L10933" t="s">
        <v>25215</v>
      </c>
    </row>
    <row r="10934" spans="1:12" x14ac:dyDescent="0.2">
      <c r="A10934" t="s">
        <v>36318</v>
      </c>
      <c r="B10934" t="s">
        <v>36319</v>
      </c>
      <c r="C10934" t="s">
        <v>36320</v>
      </c>
      <c r="D10934" t="s">
        <v>30</v>
      </c>
      <c r="E10934" t="s">
        <v>16</v>
      </c>
      <c r="F10934">
        <v>28054</v>
      </c>
      <c r="G10934">
        <v>35.268612949500003</v>
      </c>
      <c r="H10934">
        <v>-81.146894953399993</v>
      </c>
      <c r="I10934">
        <v>2</v>
      </c>
      <c r="J10934">
        <v>9</v>
      </c>
      <c r="K10934">
        <v>1</v>
      </c>
      <c r="L10934" t="s">
        <v>260</v>
      </c>
    </row>
    <row r="10935" spans="1:12" x14ac:dyDescent="0.2">
      <c r="A10935" t="s">
        <v>36321</v>
      </c>
      <c r="B10935" t="s">
        <v>1576</v>
      </c>
      <c r="C10935" t="s">
        <v>33526</v>
      </c>
      <c r="D10935" t="s">
        <v>21</v>
      </c>
      <c r="E10935" t="s">
        <v>16</v>
      </c>
      <c r="F10935">
        <v>28213</v>
      </c>
      <c r="G10935">
        <v>35.2966598</v>
      </c>
      <c r="H10935">
        <v>-80.737782999999993</v>
      </c>
      <c r="I10935">
        <v>4</v>
      </c>
      <c r="J10935">
        <v>5</v>
      </c>
      <c r="K10935">
        <v>0</v>
      </c>
      <c r="L10935" t="s">
        <v>1323</v>
      </c>
    </row>
    <row r="10936" spans="1:12" x14ac:dyDescent="0.2">
      <c r="A10936" t="s">
        <v>36322</v>
      </c>
      <c r="B10936" t="s">
        <v>36323</v>
      </c>
      <c r="C10936" t="s">
        <v>36324</v>
      </c>
      <c r="D10936" t="s">
        <v>21</v>
      </c>
      <c r="E10936" t="s">
        <v>16</v>
      </c>
      <c r="F10936">
        <v>28277</v>
      </c>
      <c r="G10936">
        <v>35.043325600000003</v>
      </c>
      <c r="H10936">
        <v>-80.849455199999994</v>
      </c>
      <c r="I10936">
        <v>3.5</v>
      </c>
      <c r="J10936">
        <v>134</v>
      </c>
      <c r="K10936">
        <v>1</v>
      </c>
      <c r="L10936" t="s">
        <v>33074</v>
      </c>
    </row>
    <row r="10937" spans="1:12" x14ac:dyDescent="0.2">
      <c r="A10937" t="s">
        <v>36325</v>
      </c>
      <c r="B10937" t="s">
        <v>36326</v>
      </c>
      <c r="D10937" t="s">
        <v>135</v>
      </c>
      <c r="E10937" t="s">
        <v>16</v>
      </c>
      <c r="F10937">
        <v>28105</v>
      </c>
      <c r="G10937">
        <v>35.1105564</v>
      </c>
      <c r="H10937">
        <v>-80.7103532</v>
      </c>
      <c r="I10937">
        <v>5</v>
      </c>
      <c r="J10937">
        <v>4</v>
      </c>
      <c r="K10937">
        <v>1</v>
      </c>
      <c r="L10937" t="s">
        <v>36327</v>
      </c>
    </row>
    <row r="10938" spans="1:12" x14ac:dyDescent="0.2">
      <c r="A10938" t="s">
        <v>36328</v>
      </c>
      <c r="B10938" t="s">
        <v>11036</v>
      </c>
      <c r="C10938" t="s">
        <v>36329</v>
      </c>
      <c r="D10938" t="s">
        <v>39</v>
      </c>
      <c r="E10938" t="s">
        <v>16</v>
      </c>
      <c r="F10938">
        <v>28027</v>
      </c>
      <c r="G10938">
        <v>35.370229999999999</v>
      </c>
      <c r="H10938">
        <v>-80.725076999999999</v>
      </c>
      <c r="I10938">
        <v>4.5</v>
      </c>
      <c r="J10938">
        <v>3</v>
      </c>
      <c r="K10938">
        <v>1</v>
      </c>
      <c r="L10938" t="s">
        <v>36330</v>
      </c>
    </row>
    <row r="10939" spans="1:12" x14ac:dyDescent="0.2">
      <c r="A10939" t="s">
        <v>36331</v>
      </c>
      <c r="B10939" t="s">
        <v>641</v>
      </c>
      <c r="C10939" t="s">
        <v>36332</v>
      </c>
      <c r="D10939" t="s">
        <v>30</v>
      </c>
      <c r="E10939" t="s">
        <v>16</v>
      </c>
      <c r="F10939">
        <v>28052</v>
      </c>
      <c r="G10939">
        <v>35.241014999999997</v>
      </c>
      <c r="H10939">
        <v>-81.194587999999996</v>
      </c>
      <c r="I10939">
        <v>1</v>
      </c>
      <c r="J10939">
        <v>3</v>
      </c>
      <c r="K10939">
        <v>1</v>
      </c>
      <c r="L10939" t="s">
        <v>18831</v>
      </c>
    </row>
    <row r="10940" spans="1:12" x14ac:dyDescent="0.2">
      <c r="A10940" t="s">
        <v>36333</v>
      </c>
      <c r="B10940" t="s">
        <v>3420</v>
      </c>
      <c r="C10940" t="s">
        <v>36334</v>
      </c>
      <c r="D10940" t="s">
        <v>21</v>
      </c>
      <c r="E10940" t="s">
        <v>16</v>
      </c>
      <c r="F10940">
        <v>28217</v>
      </c>
      <c r="G10940">
        <v>35.185960899999998</v>
      </c>
      <c r="H10940">
        <v>-80.889045699999997</v>
      </c>
      <c r="I10940">
        <v>1.5</v>
      </c>
      <c r="J10940">
        <v>6</v>
      </c>
      <c r="K10940">
        <v>1</v>
      </c>
      <c r="L10940" t="s">
        <v>36335</v>
      </c>
    </row>
    <row r="10941" spans="1:12" x14ac:dyDescent="0.2">
      <c r="A10941" t="s">
        <v>36336</v>
      </c>
      <c r="B10941" t="s">
        <v>36337</v>
      </c>
      <c r="C10941" t="s">
        <v>14634</v>
      </c>
      <c r="D10941" t="s">
        <v>21</v>
      </c>
      <c r="E10941" t="s">
        <v>16</v>
      </c>
      <c r="F10941">
        <v>28202</v>
      </c>
      <c r="G10941">
        <v>35.225541999999997</v>
      </c>
      <c r="H10941">
        <v>-80.846287000000004</v>
      </c>
      <c r="I10941">
        <v>3</v>
      </c>
      <c r="J10941">
        <v>44</v>
      </c>
      <c r="K10941">
        <v>1</v>
      </c>
      <c r="L10941" t="s">
        <v>36338</v>
      </c>
    </row>
    <row r="10942" spans="1:12" x14ac:dyDescent="0.2">
      <c r="A10942" t="s">
        <v>36339</v>
      </c>
      <c r="B10942" t="s">
        <v>36340</v>
      </c>
      <c r="C10942" t="s">
        <v>36341</v>
      </c>
      <c r="D10942" t="s">
        <v>15</v>
      </c>
      <c r="E10942" t="s">
        <v>16</v>
      </c>
      <c r="F10942">
        <v>28031</v>
      </c>
      <c r="G10942">
        <v>35.462974000000003</v>
      </c>
      <c r="H10942">
        <v>-80.889628999999999</v>
      </c>
      <c r="I10942">
        <v>5</v>
      </c>
      <c r="J10942">
        <v>6</v>
      </c>
      <c r="K10942">
        <v>1</v>
      </c>
      <c r="L10942" t="s">
        <v>19870</v>
      </c>
    </row>
    <row r="10943" spans="1:12" x14ac:dyDescent="0.2">
      <c r="A10943" t="s">
        <v>36342</v>
      </c>
      <c r="B10943" t="s">
        <v>36343</v>
      </c>
      <c r="C10943" t="s">
        <v>36344</v>
      </c>
      <c r="D10943" t="s">
        <v>21</v>
      </c>
      <c r="E10943" t="s">
        <v>16</v>
      </c>
      <c r="F10943">
        <v>28207</v>
      </c>
      <c r="G10943">
        <v>35.199947000000002</v>
      </c>
      <c r="H10943">
        <v>-80.824846399999998</v>
      </c>
      <c r="I10943">
        <v>5</v>
      </c>
      <c r="J10943">
        <v>3</v>
      </c>
      <c r="K10943">
        <v>1</v>
      </c>
      <c r="L10943" t="s">
        <v>36345</v>
      </c>
    </row>
    <row r="10944" spans="1:12" x14ac:dyDescent="0.2">
      <c r="A10944" t="s">
        <v>36346</v>
      </c>
      <c r="B10944" t="s">
        <v>36347</v>
      </c>
      <c r="C10944" t="s">
        <v>36348</v>
      </c>
      <c r="D10944" t="s">
        <v>21</v>
      </c>
      <c r="E10944" t="s">
        <v>16</v>
      </c>
      <c r="F10944">
        <v>28205</v>
      </c>
      <c r="G10944">
        <v>35.195988</v>
      </c>
      <c r="H10944">
        <v>-80.777180999999999</v>
      </c>
      <c r="I10944">
        <v>2.5</v>
      </c>
      <c r="J10944">
        <v>3</v>
      </c>
      <c r="K10944">
        <v>1</v>
      </c>
    </row>
    <row r="10945" spans="1:12" x14ac:dyDescent="0.2">
      <c r="A10945" t="s">
        <v>36349</v>
      </c>
      <c r="B10945" t="s">
        <v>36350</v>
      </c>
      <c r="C10945" t="s">
        <v>234</v>
      </c>
      <c r="D10945" t="s">
        <v>26</v>
      </c>
      <c r="E10945" t="s">
        <v>16</v>
      </c>
      <c r="F10945">
        <v>28078</v>
      </c>
      <c r="G10945">
        <v>35.445087999999998</v>
      </c>
      <c r="H10945">
        <v>-80.879375899999999</v>
      </c>
      <c r="I10945">
        <v>3.5</v>
      </c>
      <c r="J10945">
        <v>3</v>
      </c>
      <c r="K10945">
        <v>1</v>
      </c>
      <c r="L10945" t="s">
        <v>3849</v>
      </c>
    </row>
    <row r="10946" spans="1:12" x14ac:dyDescent="0.2">
      <c r="A10946" t="s">
        <v>36351</v>
      </c>
      <c r="B10946" t="s">
        <v>36352</v>
      </c>
      <c r="C10946" t="s">
        <v>36353</v>
      </c>
      <c r="D10946" t="s">
        <v>21</v>
      </c>
      <c r="E10946" t="s">
        <v>16</v>
      </c>
      <c r="F10946">
        <v>28217</v>
      </c>
      <c r="G10946">
        <v>35.183435000000003</v>
      </c>
      <c r="H10946">
        <v>-80.914947999999995</v>
      </c>
      <c r="I10946">
        <v>2</v>
      </c>
      <c r="J10946">
        <v>13</v>
      </c>
      <c r="K10946">
        <v>1</v>
      </c>
      <c r="L10946" t="s">
        <v>565</v>
      </c>
    </row>
    <row r="10947" spans="1:12" x14ac:dyDescent="0.2">
      <c r="A10947" t="s">
        <v>36354</v>
      </c>
      <c r="B10947" t="s">
        <v>36355</v>
      </c>
      <c r="C10947" t="s">
        <v>36356</v>
      </c>
      <c r="D10947" t="s">
        <v>21</v>
      </c>
      <c r="E10947" t="s">
        <v>16</v>
      </c>
      <c r="F10947">
        <v>28208</v>
      </c>
      <c r="G10947">
        <v>35.209651000000001</v>
      </c>
      <c r="H10947">
        <v>-80.931659999999994</v>
      </c>
      <c r="I10947">
        <v>3.5</v>
      </c>
      <c r="J10947">
        <v>7</v>
      </c>
      <c r="K10947">
        <v>1</v>
      </c>
      <c r="L10947" t="s">
        <v>36357</v>
      </c>
    </row>
    <row r="10948" spans="1:12" x14ac:dyDescent="0.2">
      <c r="A10948" t="s">
        <v>36358</v>
      </c>
      <c r="B10948" t="s">
        <v>36359</v>
      </c>
      <c r="C10948" t="s">
        <v>36360</v>
      </c>
      <c r="D10948" t="s">
        <v>21</v>
      </c>
      <c r="E10948" t="s">
        <v>16</v>
      </c>
      <c r="F10948">
        <v>28204</v>
      </c>
      <c r="G10948">
        <v>35.215159</v>
      </c>
      <c r="H10948">
        <v>-80.832865999999996</v>
      </c>
      <c r="I10948">
        <v>4</v>
      </c>
      <c r="J10948">
        <v>8</v>
      </c>
      <c r="K10948">
        <v>1</v>
      </c>
      <c r="L10948" t="s">
        <v>256</v>
      </c>
    </row>
    <row r="10949" spans="1:12" x14ac:dyDescent="0.2">
      <c r="A10949" t="s">
        <v>36361</v>
      </c>
      <c r="B10949" t="s">
        <v>17806</v>
      </c>
      <c r="C10949" t="s">
        <v>6784</v>
      </c>
      <c r="D10949" t="s">
        <v>39</v>
      </c>
      <c r="E10949" t="s">
        <v>16</v>
      </c>
      <c r="F10949">
        <v>28027</v>
      </c>
      <c r="G10949">
        <v>35.3700689</v>
      </c>
      <c r="H10949">
        <v>-80.723929799999993</v>
      </c>
      <c r="I10949">
        <v>2.5</v>
      </c>
      <c r="J10949">
        <v>7</v>
      </c>
      <c r="K10949">
        <v>1</v>
      </c>
      <c r="L10949" t="s">
        <v>36362</v>
      </c>
    </row>
    <row r="10950" spans="1:12" x14ac:dyDescent="0.2">
      <c r="A10950" t="s">
        <v>36363</v>
      </c>
      <c r="B10950" t="s">
        <v>36364</v>
      </c>
      <c r="C10950" t="s">
        <v>36365</v>
      </c>
      <c r="D10950" t="s">
        <v>39</v>
      </c>
      <c r="E10950" t="s">
        <v>16</v>
      </c>
      <c r="F10950">
        <v>28027</v>
      </c>
      <c r="G10950">
        <v>35.371384999999997</v>
      </c>
      <c r="H10950">
        <v>-80.718435999999997</v>
      </c>
      <c r="I10950">
        <v>2</v>
      </c>
      <c r="J10950">
        <v>7</v>
      </c>
      <c r="K10950">
        <v>1</v>
      </c>
      <c r="L10950" t="s">
        <v>36366</v>
      </c>
    </row>
    <row r="10951" spans="1:12" x14ac:dyDescent="0.2">
      <c r="A10951" t="s">
        <v>36367</v>
      </c>
      <c r="B10951" t="s">
        <v>36368</v>
      </c>
      <c r="C10951" t="s">
        <v>36369</v>
      </c>
      <c r="D10951" t="s">
        <v>21</v>
      </c>
      <c r="E10951" t="s">
        <v>16</v>
      </c>
      <c r="F10951">
        <v>28204</v>
      </c>
      <c r="G10951">
        <v>35.211566096299997</v>
      </c>
      <c r="H10951">
        <v>-80.826606033900006</v>
      </c>
      <c r="I10951">
        <v>2.5</v>
      </c>
      <c r="J10951">
        <v>3</v>
      </c>
      <c r="K10951">
        <v>1</v>
      </c>
      <c r="L10951" t="s">
        <v>36370</v>
      </c>
    </row>
    <row r="10952" spans="1:12" x14ac:dyDescent="0.2">
      <c r="A10952" t="s">
        <v>36371</v>
      </c>
      <c r="B10952" t="s">
        <v>36372</v>
      </c>
      <c r="C10952" t="s">
        <v>36373</v>
      </c>
      <c r="D10952" t="s">
        <v>643</v>
      </c>
      <c r="E10952" t="s">
        <v>16</v>
      </c>
      <c r="F10952">
        <v>28079</v>
      </c>
      <c r="G10952">
        <v>35.129030800000002</v>
      </c>
      <c r="H10952">
        <v>-80.633954500000002</v>
      </c>
      <c r="I10952">
        <v>3</v>
      </c>
      <c r="J10952">
        <v>6</v>
      </c>
      <c r="K10952">
        <v>0</v>
      </c>
      <c r="L10952" t="s">
        <v>790</v>
      </c>
    </row>
    <row r="10953" spans="1:12" x14ac:dyDescent="0.2">
      <c r="A10953" t="s">
        <v>36374</v>
      </c>
      <c r="B10953" t="s">
        <v>36375</v>
      </c>
      <c r="C10953" t="s">
        <v>36376</v>
      </c>
      <c r="D10953" t="s">
        <v>21</v>
      </c>
      <c r="E10953" t="s">
        <v>16</v>
      </c>
      <c r="F10953">
        <v>28209</v>
      </c>
      <c r="G10953">
        <v>35.1733628</v>
      </c>
      <c r="H10953">
        <v>-80.839986699999997</v>
      </c>
      <c r="I10953">
        <v>5</v>
      </c>
      <c r="J10953">
        <v>17</v>
      </c>
      <c r="K10953">
        <v>1</v>
      </c>
      <c r="L10953" t="s">
        <v>36377</v>
      </c>
    </row>
    <row r="10954" spans="1:12" x14ac:dyDescent="0.2">
      <c r="A10954" t="s">
        <v>36378</v>
      </c>
      <c r="B10954" t="s">
        <v>36379</v>
      </c>
      <c r="C10954" t="s">
        <v>36380</v>
      </c>
      <c r="D10954" t="s">
        <v>697</v>
      </c>
      <c r="E10954" t="s">
        <v>16</v>
      </c>
      <c r="F10954">
        <v>28037</v>
      </c>
      <c r="G10954">
        <v>35.450418399999997</v>
      </c>
      <c r="H10954">
        <v>-80.994314399999993</v>
      </c>
      <c r="I10954">
        <v>1.5</v>
      </c>
      <c r="J10954">
        <v>8</v>
      </c>
      <c r="K10954">
        <v>0</v>
      </c>
      <c r="L10954" t="s">
        <v>6553</v>
      </c>
    </row>
    <row r="10955" spans="1:12" x14ac:dyDescent="0.2">
      <c r="A10955" t="s">
        <v>36381</v>
      </c>
      <c r="B10955" t="s">
        <v>17832</v>
      </c>
      <c r="C10955" t="s">
        <v>8615</v>
      </c>
      <c r="D10955" t="s">
        <v>135</v>
      </c>
      <c r="E10955" t="s">
        <v>16</v>
      </c>
      <c r="F10955">
        <v>28105</v>
      </c>
      <c r="G10955">
        <v>35.138991400000002</v>
      </c>
      <c r="H10955">
        <v>-80.716395800000001</v>
      </c>
      <c r="I10955">
        <v>2</v>
      </c>
      <c r="J10955">
        <v>4</v>
      </c>
      <c r="K10955">
        <v>1</v>
      </c>
      <c r="L10955" t="s">
        <v>2146</v>
      </c>
    </row>
    <row r="10956" spans="1:12" x14ac:dyDescent="0.2">
      <c r="A10956" t="s">
        <v>36382</v>
      </c>
      <c r="B10956" t="s">
        <v>36383</v>
      </c>
      <c r="C10956" t="s">
        <v>36384</v>
      </c>
      <c r="D10956" t="s">
        <v>21</v>
      </c>
      <c r="E10956" t="s">
        <v>16</v>
      </c>
      <c r="F10956">
        <v>28217</v>
      </c>
      <c r="G10956">
        <v>35.163192000000002</v>
      </c>
      <c r="H10956">
        <v>-80.881005999999999</v>
      </c>
      <c r="I10956">
        <v>5</v>
      </c>
      <c r="J10956">
        <v>6</v>
      </c>
      <c r="K10956">
        <v>1</v>
      </c>
      <c r="L10956" t="s">
        <v>36385</v>
      </c>
    </row>
    <row r="10957" spans="1:12" x14ac:dyDescent="0.2">
      <c r="A10957" t="s">
        <v>36386</v>
      </c>
      <c r="B10957" t="s">
        <v>36387</v>
      </c>
      <c r="C10957" t="s">
        <v>36388</v>
      </c>
      <c r="D10957" t="s">
        <v>21</v>
      </c>
      <c r="E10957" t="s">
        <v>16</v>
      </c>
      <c r="F10957">
        <v>28203</v>
      </c>
      <c r="G10957">
        <v>35.197891499999997</v>
      </c>
      <c r="H10957">
        <v>-80.8400927</v>
      </c>
      <c r="I10957">
        <v>5</v>
      </c>
      <c r="J10957">
        <v>12</v>
      </c>
      <c r="K10957">
        <v>1</v>
      </c>
      <c r="L10957" t="s">
        <v>36389</v>
      </c>
    </row>
    <row r="10958" spans="1:12" x14ac:dyDescent="0.2">
      <c r="A10958" t="s">
        <v>36390</v>
      </c>
      <c r="B10958" t="s">
        <v>36391</v>
      </c>
      <c r="C10958" t="s">
        <v>36392</v>
      </c>
      <c r="D10958" t="s">
        <v>21</v>
      </c>
      <c r="E10958" t="s">
        <v>16</v>
      </c>
      <c r="F10958">
        <v>28217</v>
      </c>
      <c r="G10958">
        <v>35.1819025</v>
      </c>
      <c r="H10958">
        <v>-80.927643099999997</v>
      </c>
      <c r="I10958">
        <v>1</v>
      </c>
      <c r="J10958">
        <v>6</v>
      </c>
      <c r="K10958">
        <v>0</v>
      </c>
      <c r="L10958" t="s">
        <v>36393</v>
      </c>
    </row>
    <row r="10959" spans="1:12" x14ac:dyDescent="0.2">
      <c r="A10959" t="s">
        <v>36394</v>
      </c>
      <c r="B10959" t="s">
        <v>36395</v>
      </c>
      <c r="C10959" t="s">
        <v>36396</v>
      </c>
      <c r="D10959" t="s">
        <v>697</v>
      </c>
      <c r="E10959" t="s">
        <v>16</v>
      </c>
      <c r="F10959">
        <v>28037</v>
      </c>
      <c r="G10959">
        <v>35.482396009299997</v>
      </c>
      <c r="H10959">
        <v>-80.995373725899995</v>
      </c>
      <c r="I10959">
        <v>3.5</v>
      </c>
      <c r="J10959">
        <v>88</v>
      </c>
      <c r="K10959">
        <v>1</v>
      </c>
      <c r="L10959" t="s">
        <v>36397</v>
      </c>
    </row>
    <row r="10960" spans="1:12" x14ac:dyDescent="0.2">
      <c r="A10960" t="s">
        <v>36398</v>
      </c>
      <c r="B10960" t="s">
        <v>36399</v>
      </c>
      <c r="C10960" t="s">
        <v>36400</v>
      </c>
      <c r="D10960" t="s">
        <v>21</v>
      </c>
      <c r="E10960" t="s">
        <v>16</v>
      </c>
      <c r="F10960">
        <v>28202</v>
      </c>
      <c r="G10960">
        <v>35.225185500000002</v>
      </c>
      <c r="H10960">
        <v>-80.839335800000001</v>
      </c>
      <c r="I10960">
        <v>3.5</v>
      </c>
      <c r="J10960">
        <v>200</v>
      </c>
      <c r="K10960">
        <v>1</v>
      </c>
      <c r="L10960" t="s">
        <v>36401</v>
      </c>
    </row>
    <row r="10961" spans="1:12" x14ac:dyDescent="0.2">
      <c r="A10961" t="s">
        <v>36402</v>
      </c>
      <c r="B10961" t="s">
        <v>36403</v>
      </c>
      <c r="C10961" t="s">
        <v>36404</v>
      </c>
      <c r="D10961" t="s">
        <v>21</v>
      </c>
      <c r="E10961" t="s">
        <v>16</v>
      </c>
      <c r="F10961">
        <v>28208</v>
      </c>
      <c r="G10961">
        <v>35.221011300000001</v>
      </c>
      <c r="H10961">
        <v>-80.920341699999994</v>
      </c>
      <c r="I10961">
        <v>3.5</v>
      </c>
      <c r="J10961">
        <v>24</v>
      </c>
      <c r="K10961">
        <v>1</v>
      </c>
      <c r="L10961" t="s">
        <v>36405</v>
      </c>
    </row>
    <row r="10962" spans="1:12" x14ac:dyDescent="0.2">
      <c r="A10962" t="s">
        <v>36406</v>
      </c>
      <c r="B10962" t="s">
        <v>7157</v>
      </c>
      <c r="C10962" t="s">
        <v>36407</v>
      </c>
      <c r="D10962" t="s">
        <v>21</v>
      </c>
      <c r="E10962" t="s">
        <v>16</v>
      </c>
      <c r="F10962">
        <v>28209</v>
      </c>
      <c r="G10962">
        <v>35.1760837</v>
      </c>
      <c r="H10962">
        <v>-80.850695200000004</v>
      </c>
      <c r="I10962">
        <v>1</v>
      </c>
      <c r="J10962">
        <v>3</v>
      </c>
      <c r="K10962">
        <v>1</v>
      </c>
      <c r="L10962" t="s">
        <v>2652</v>
      </c>
    </row>
    <row r="10963" spans="1:12" x14ac:dyDescent="0.2">
      <c r="A10963" t="s">
        <v>36408</v>
      </c>
      <c r="B10963" t="s">
        <v>36409</v>
      </c>
      <c r="C10963" t="s">
        <v>36410</v>
      </c>
      <c r="D10963" t="s">
        <v>21</v>
      </c>
      <c r="E10963" t="s">
        <v>16</v>
      </c>
      <c r="F10963">
        <v>28208</v>
      </c>
      <c r="G10963">
        <v>35.220349733600003</v>
      </c>
      <c r="H10963">
        <v>-80.942560463700005</v>
      </c>
      <c r="I10963">
        <v>3</v>
      </c>
      <c r="J10963">
        <v>122</v>
      </c>
      <c r="K10963">
        <v>1</v>
      </c>
      <c r="L10963" t="s">
        <v>36411</v>
      </c>
    </row>
    <row r="10964" spans="1:12" x14ac:dyDescent="0.2">
      <c r="A10964" t="s">
        <v>36412</v>
      </c>
      <c r="B10964" t="s">
        <v>36413</v>
      </c>
      <c r="C10964" t="s">
        <v>29377</v>
      </c>
      <c r="D10964" t="s">
        <v>643</v>
      </c>
      <c r="E10964" t="s">
        <v>16</v>
      </c>
      <c r="F10964">
        <v>28079</v>
      </c>
      <c r="G10964">
        <v>35.067836700000001</v>
      </c>
      <c r="H10964">
        <v>-80.677555400000003</v>
      </c>
      <c r="I10964">
        <v>3.5</v>
      </c>
      <c r="J10964">
        <v>3</v>
      </c>
      <c r="K10964">
        <v>1</v>
      </c>
      <c r="L10964" t="s">
        <v>713</v>
      </c>
    </row>
    <row r="10965" spans="1:12" x14ac:dyDescent="0.2">
      <c r="A10965" t="s">
        <v>36414</v>
      </c>
      <c r="B10965" t="s">
        <v>15222</v>
      </c>
      <c r="C10965" t="s">
        <v>36415</v>
      </c>
      <c r="D10965" t="s">
        <v>643</v>
      </c>
      <c r="E10965" t="s">
        <v>16</v>
      </c>
      <c r="F10965">
        <v>28079</v>
      </c>
      <c r="G10965">
        <v>35.068580400000002</v>
      </c>
      <c r="H10965">
        <v>-80.676797899999997</v>
      </c>
      <c r="I10965">
        <v>3</v>
      </c>
      <c r="J10965">
        <v>8</v>
      </c>
      <c r="K10965">
        <v>1</v>
      </c>
      <c r="L10965" t="s">
        <v>36416</v>
      </c>
    </row>
    <row r="10966" spans="1:12" x14ac:dyDescent="0.2">
      <c r="A10966" t="s">
        <v>36417</v>
      </c>
      <c r="B10966" t="s">
        <v>36418</v>
      </c>
      <c r="C10966" t="s">
        <v>36419</v>
      </c>
      <c r="D10966" t="s">
        <v>21</v>
      </c>
      <c r="E10966" t="s">
        <v>16</v>
      </c>
      <c r="F10966">
        <v>28277</v>
      </c>
      <c r="G10966">
        <v>35.053620000000002</v>
      </c>
      <c r="H10966">
        <v>-80.812741799999998</v>
      </c>
      <c r="I10966">
        <v>1.5</v>
      </c>
      <c r="J10966">
        <v>4</v>
      </c>
      <c r="K10966">
        <v>0</v>
      </c>
      <c r="L10966" t="s">
        <v>7987</v>
      </c>
    </row>
    <row r="10967" spans="1:12" x14ac:dyDescent="0.2">
      <c r="A10967" t="s">
        <v>36420</v>
      </c>
      <c r="B10967" t="s">
        <v>36421</v>
      </c>
      <c r="C10967" t="s">
        <v>36422</v>
      </c>
      <c r="D10967" t="s">
        <v>21</v>
      </c>
      <c r="E10967" t="s">
        <v>16</v>
      </c>
      <c r="F10967">
        <v>28201</v>
      </c>
      <c r="G10967">
        <v>35.252681699999997</v>
      </c>
      <c r="H10967">
        <v>-80.888234499999996</v>
      </c>
      <c r="I10967">
        <v>1.5</v>
      </c>
      <c r="J10967">
        <v>9</v>
      </c>
      <c r="K10967">
        <v>1</v>
      </c>
      <c r="L10967" t="s">
        <v>36423</v>
      </c>
    </row>
    <row r="10968" spans="1:12" x14ac:dyDescent="0.2">
      <c r="A10968" t="s">
        <v>36424</v>
      </c>
      <c r="B10968" t="s">
        <v>36425</v>
      </c>
      <c r="C10968" t="s">
        <v>11048</v>
      </c>
      <c r="D10968" t="s">
        <v>21</v>
      </c>
      <c r="E10968" t="s">
        <v>16</v>
      </c>
      <c r="F10968">
        <v>28269</v>
      </c>
      <c r="G10968">
        <v>35.318461981299997</v>
      </c>
      <c r="H10968">
        <v>-80.839268193600006</v>
      </c>
      <c r="I10968">
        <v>2.5</v>
      </c>
      <c r="J10968">
        <v>3</v>
      </c>
      <c r="K10968">
        <v>1</v>
      </c>
      <c r="L10968" t="s">
        <v>3480</v>
      </c>
    </row>
    <row r="10969" spans="1:12" x14ac:dyDescent="0.2">
      <c r="A10969" t="s">
        <v>36426</v>
      </c>
      <c r="B10969" t="s">
        <v>36427</v>
      </c>
      <c r="C10969" t="s">
        <v>36428</v>
      </c>
      <c r="D10969" t="s">
        <v>21</v>
      </c>
      <c r="E10969" t="s">
        <v>16</v>
      </c>
      <c r="F10969">
        <v>28205</v>
      </c>
      <c r="G10969">
        <v>35.192830000000001</v>
      </c>
      <c r="H10969">
        <v>-80.779449</v>
      </c>
      <c r="I10969">
        <v>4.5</v>
      </c>
      <c r="J10969">
        <v>8</v>
      </c>
      <c r="K10969">
        <v>1</v>
      </c>
      <c r="L10969" t="s">
        <v>36429</v>
      </c>
    </row>
    <row r="10970" spans="1:12" x14ac:dyDescent="0.2">
      <c r="A10970" t="s">
        <v>36430</v>
      </c>
      <c r="B10970" t="s">
        <v>36431</v>
      </c>
      <c r="C10970" t="s">
        <v>1306</v>
      </c>
      <c r="D10970" t="s">
        <v>21</v>
      </c>
      <c r="E10970" t="s">
        <v>16</v>
      </c>
      <c r="F10970">
        <v>28205</v>
      </c>
      <c r="G10970">
        <v>35.220877899999998</v>
      </c>
      <c r="H10970">
        <v>-80.810138100000003</v>
      </c>
      <c r="I10970">
        <v>4.5</v>
      </c>
      <c r="J10970">
        <v>6</v>
      </c>
      <c r="K10970">
        <v>1</v>
      </c>
      <c r="L10970" t="s">
        <v>448</v>
      </c>
    </row>
    <row r="10971" spans="1:12" x14ac:dyDescent="0.2">
      <c r="A10971" t="s">
        <v>36432</v>
      </c>
      <c r="B10971" t="s">
        <v>1178</v>
      </c>
      <c r="C10971" t="s">
        <v>32812</v>
      </c>
      <c r="D10971" t="s">
        <v>21</v>
      </c>
      <c r="E10971" t="s">
        <v>16</v>
      </c>
      <c r="F10971">
        <v>28273</v>
      </c>
      <c r="G10971">
        <v>35.134688007500003</v>
      </c>
      <c r="H10971">
        <v>-80.938404574100005</v>
      </c>
      <c r="I10971">
        <v>2</v>
      </c>
      <c r="J10971">
        <v>44</v>
      </c>
      <c r="K10971">
        <v>1</v>
      </c>
      <c r="L10971" t="s">
        <v>36433</v>
      </c>
    </row>
    <row r="10972" spans="1:12" x14ac:dyDescent="0.2">
      <c r="A10972" t="s">
        <v>36434</v>
      </c>
      <c r="B10972" t="s">
        <v>36435</v>
      </c>
      <c r="C10972" t="s">
        <v>36436</v>
      </c>
      <c r="D10972" t="s">
        <v>21</v>
      </c>
      <c r="E10972" t="s">
        <v>16</v>
      </c>
      <c r="F10972">
        <v>28210</v>
      </c>
      <c r="G10972">
        <v>35.152775099999999</v>
      </c>
      <c r="H10972">
        <v>-80.839392500000002</v>
      </c>
      <c r="I10972">
        <v>5</v>
      </c>
      <c r="J10972">
        <v>36</v>
      </c>
      <c r="K10972">
        <v>1</v>
      </c>
      <c r="L10972" t="s">
        <v>36437</v>
      </c>
    </row>
    <row r="10973" spans="1:12" x14ac:dyDescent="0.2">
      <c r="A10973" t="s">
        <v>36438</v>
      </c>
      <c r="B10973" t="s">
        <v>36439</v>
      </c>
      <c r="D10973" t="s">
        <v>239</v>
      </c>
      <c r="E10973" t="s">
        <v>16</v>
      </c>
      <c r="F10973">
        <v>28173</v>
      </c>
      <c r="G10973">
        <v>34.9245935</v>
      </c>
      <c r="H10973">
        <v>-80.743401899999995</v>
      </c>
      <c r="I10973">
        <v>2</v>
      </c>
      <c r="J10973">
        <v>5</v>
      </c>
      <c r="K10973">
        <v>1</v>
      </c>
      <c r="L10973" t="s">
        <v>25387</v>
      </c>
    </row>
    <row r="10974" spans="1:12" x14ac:dyDescent="0.2">
      <c r="A10974" t="s">
        <v>36440</v>
      </c>
      <c r="B10974" t="s">
        <v>36441</v>
      </c>
      <c r="C10974" t="s">
        <v>7785</v>
      </c>
      <c r="D10974" t="s">
        <v>21</v>
      </c>
      <c r="E10974" t="s">
        <v>16</v>
      </c>
      <c r="F10974">
        <v>28277</v>
      </c>
      <c r="G10974">
        <v>35.053626899999998</v>
      </c>
      <c r="H10974">
        <v>-80.812647299999995</v>
      </c>
      <c r="I10974">
        <v>5</v>
      </c>
      <c r="J10974">
        <v>3</v>
      </c>
      <c r="K10974">
        <v>0</v>
      </c>
      <c r="L10974" t="s">
        <v>36442</v>
      </c>
    </row>
    <row r="10975" spans="1:12" x14ac:dyDescent="0.2">
      <c r="A10975" t="s">
        <v>36443</v>
      </c>
      <c r="B10975" t="s">
        <v>36444</v>
      </c>
      <c r="C10975" t="s">
        <v>36445</v>
      </c>
      <c r="D10975" t="s">
        <v>21</v>
      </c>
      <c r="E10975" t="s">
        <v>16</v>
      </c>
      <c r="F10975">
        <v>28227</v>
      </c>
      <c r="G10975">
        <v>35.211817719800003</v>
      </c>
      <c r="H10975">
        <v>-80.694626313200004</v>
      </c>
      <c r="I10975">
        <v>3.5</v>
      </c>
      <c r="J10975">
        <v>3</v>
      </c>
      <c r="K10975">
        <v>1</v>
      </c>
      <c r="L10975" t="s">
        <v>21552</v>
      </c>
    </row>
    <row r="10976" spans="1:12" x14ac:dyDescent="0.2">
      <c r="A10976" t="s">
        <v>36446</v>
      </c>
      <c r="B10976" t="s">
        <v>36447</v>
      </c>
      <c r="C10976" t="s">
        <v>36448</v>
      </c>
      <c r="D10976" t="s">
        <v>21</v>
      </c>
      <c r="E10976" t="s">
        <v>16</v>
      </c>
      <c r="F10976">
        <v>28217</v>
      </c>
      <c r="G10976">
        <v>35.181646999999998</v>
      </c>
      <c r="H10976">
        <v>-80.904829899999996</v>
      </c>
      <c r="I10976">
        <v>1.5</v>
      </c>
      <c r="J10976">
        <v>279</v>
      </c>
      <c r="K10976">
        <v>1</v>
      </c>
      <c r="L10976" t="s">
        <v>2546</v>
      </c>
    </row>
    <row r="10977" spans="1:12" x14ac:dyDescent="0.2">
      <c r="A10977" t="s">
        <v>36449</v>
      </c>
      <c r="B10977" t="s">
        <v>36450</v>
      </c>
      <c r="C10977" t="s">
        <v>36451</v>
      </c>
      <c r="D10977" t="s">
        <v>30</v>
      </c>
      <c r="E10977" t="s">
        <v>16</v>
      </c>
      <c r="F10977">
        <v>28054</v>
      </c>
      <c r="G10977">
        <v>35.253456900000003</v>
      </c>
      <c r="H10977">
        <v>-81.167471599999999</v>
      </c>
      <c r="I10977">
        <v>3.5</v>
      </c>
      <c r="J10977">
        <v>40</v>
      </c>
      <c r="K10977">
        <v>1</v>
      </c>
      <c r="L10977" t="s">
        <v>36452</v>
      </c>
    </row>
    <row r="10978" spans="1:12" x14ac:dyDescent="0.2">
      <c r="A10978" t="s">
        <v>36453</v>
      </c>
      <c r="B10978" t="s">
        <v>36454</v>
      </c>
      <c r="C10978" t="s">
        <v>21632</v>
      </c>
      <c r="D10978" t="s">
        <v>21</v>
      </c>
      <c r="E10978" t="s">
        <v>16</v>
      </c>
      <c r="F10978">
        <v>28213</v>
      </c>
      <c r="G10978">
        <v>35.314541499999997</v>
      </c>
      <c r="H10978">
        <v>-80.7025991</v>
      </c>
      <c r="I10978">
        <v>2</v>
      </c>
      <c r="J10978">
        <v>6</v>
      </c>
      <c r="K10978">
        <v>1</v>
      </c>
      <c r="L10978" t="s">
        <v>188</v>
      </c>
    </row>
    <row r="10979" spans="1:12" x14ac:dyDescent="0.2">
      <c r="A10979" t="s">
        <v>36455</v>
      </c>
      <c r="B10979" t="s">
        <v>36456</v>
      </c>
      <c r="C10979" t="s">
        <v>36457</v>
      </c>
      <c r="D10979" t="s">
        <v>39</v>
      </c>
      <c r="E10979" t="s">
        <v>16</v>
      </c>
      <c r="F10979">
        <v>28027</v>
      </c>
      <c r="G10979">
        <v>35.409401699999997</v>
      </c>
      <c r="H10979">
        <v>-80.716850600000001</v>
      </c>
      <c r="I10979">
        <v>5</v>
      </c>
      <c r="J10979">
        <v>3</v>
      </c>
      <c r="K10979">
        <v>1</v>
      </c>
      <c r="L10979" t="s">
        <v>36458</v>
      </c>
    </row>
    <row r="10980" spans="1:12" x14ac:dyDescent="0.2">
      <c r="A10980" t="s">
        <v>36459</v>
      </c>
      <c r="B10980" t="s">
        <v>36460</v>
      </c>
      <c r="D10980" t="s">
        <v>21</v>
      </c>
      <c r="E10980" t="s">
        <v>16</v>
      </c>
      <c r="F10980">
        <v>28214</v>
      </c>
      <c r="G10980">
        <v>35.283329299999998</v>
      </c>
      <c r="H10980">
        <v>-80.976055599999995</v>
      </c>
      <c r="I10980">
        <v>1</v>
      </c>
      <c r="J10980">
        <v>3</v>
      </c>
      <c r="K10980">
        <v>1</v>
      </c>
      <c r="L10980" t="s">
        <v>36461</v>
      </c>
    </row>
    <row r="10981" spans="1:12" x14ac:dyDescent="0.2">
      <c r="A10981" t="s">
        <v>36462</v>
      </c>
      <c r="B10981" t="s">
        <v>36463</v>
      </c>
      <c r="C10981" t="s">
        <v>16999</v>
      </c>
      <c r="D10981" t="s">
        <v>21</v>
      </c>
      <c r="E10981" t="s">
        <v>16</v>
      </c>
      <c r="F10981">
        <v>28211</v>
      </c>
      <c r="G10981">
        <v>35.173753099999999</v>
      </c>
      <c r="H10981">
        <v>-80.802955900000001</v>
      </c>
      <c r="I10981">
        <v>2</v>
      </c>
      <c r="J10981">
        <v>6</v>
      </c>
      <c r="K10981">
        <v>1</v>
      </c>
      <c r="L10981" t="s">
        <v>2315</v>
      </c>
    </row>
    <row r="10982" spans="1:12" x14ac:dyDescent="0.2">
      <c r="A10982" t="s">
        <v>36464</v>
      </c>
      <c r="B10982" t="s">
        <v>36465</v>
      </c>
      <c r="C10982" t="s">
        <v>36466</v>
      </c>
      <c r="D10982" t="s">
        <v>295</v>
      </c>
      <c r="E10982" t="s">
        <v>16</v>
      </c>
      <c r="F10982">
        <v>28134</v>
      </c>
      <c r="G10982">
        <v>35.1111881</v>
      </c>
      <c r="H10982">
        <v>-80.910706599999997</v>
      </c>
      <c r="I10982">
        <v>3</v>
      </c>
      <c r="J10982">
        <v>4</v>
      </c>
      <c r="K10982">
        <v>1</v>
      </c>
      <c r="L10982" t="s">
        <v>36467</v>
      </c>
    </row>
    <row r="10983" spans="1:12" x14ac:dyDescent="0.2">
      <c r="A10983" t="s">
        <v>36468</v>
      </c>
      <c r="B10983" t="s">
        <v>36469</v>
      </c>
      <c r="C10983" t="s">
        <v>36470</v>
      </c>
      <c r="D10983" t="s">
        <v>21</v>
      </c>
      <c r="E10983" t="s">
        <v>16</v>
      </c>
      <c r="F10983">
        <v>28202</v>
      </c>
      <c r="G10983">
        <v>35.223134199999997</v>
      </c>
      <c r="H10983">
        <v>-80.847952899999996</v>
      </c>
      <c r="I10983">
        <v>4</v>
      </c>
      <c r="J10983">
        <v>37</v>
      </c>
      <c r="K10983">
        <v>1</v>
      </c>
      <c r="L10983" t="s">
        <v>4681</v>
      </c>
    </row>
    <row r="10984" spans="1:12" x14ac:dyDescent="0.2">
      <c r="A10984" t="s">
        <v>36471</v>
      </c>
      <c r="B10984" t="s">
        <v>22562</v>
      </c>
      <c r="C10984" t="s">
        <v>36472</v>
      </c>
      <c r="D10984" t="s">
        <v>21</v>
      </c>
      <c r="E10984" t="s">
        <v>16</v>
      </c>
      <c r="F10984">
        <v>28277</v>
      </c>
      <c r="G10984">
        <v>35.063766800000003</v>
      </c>
      <c r="H10984">
        <v>-80.7733554</v>
      </c>
      <c r="I10984">
        <v>4.5</v>
      </c>
      <c r="J10984">
        <v>20</v>
      </c>
      <c r="K10984">
        <v>1</v>
      </c>
      <c r="L10984" t="s">
        <v>36473</v>
      </c>
    </row>
    <row r="10985" spans="1:12" x14ac:dyDescent="0.2">
      <c r="A10985" t="s">
        <v>36474</v>
      </c>
      <c r="B10985" t="s">
        <v>8288</v>
      </c>
      <c r="C10985" t="s">
        <v>36475</v>
      </c>
      <c r="D10985" t="s">
        <v>167</v>
      </c>
      <c r="E10985" t="s">
        <v>16</v>
      </c>
      <c r="F10985">
        <v>28075</v>
      </c>
      <c r="G10985">
        <v>35.321774400000002</v>
      </c>
      <c r="H10985">
        <v>-80.656578699999997</v>
      </c>
      <c r="I10985">
        <v>2</v>
      </c>
      <c r="J10985">
        <v>21</v>
      </c>
      <c r="K10985">
        <v>1</v>
      </c>
      <c r="L10985" t="s">
        <v>3901</v>
      </c>
    </row>
    <row r="10986" spans="1:12" x14ac:dyDescent="0.2">
      <c r="A10986" t="s">
        <v>36476</v>
      </c>
      <c r="B10986" t="s">
        <v>695</v>
      </c>
      <c r="C10986" t="s">
        <v>27683</v>
      </c>
      <c r="D10986" t="s">
        <v>135</v>
      </c>
      <c r="E10986" t="s">
        <v>16</v>
      </c>
      <c r="F10986">
        <v>28104</v>
      </c>
      <c r="G10986">
        <v>35.123663200000003</v>
      </c>
      <c r="H10986">
        <v>-80.652096499999999</v>
      </c>
      <c r="I10986">
        <v>4.5</v>
      </c>
      <c r="J10986">
        <v>5</v>
      </c>
      <c r="K10986">
        <v>1</v>
      </c>
      <c r="L10986" t="s">
        <v>794</v>
      </c>
    </row>
    <row r="10987" spans="1:12" x14ac:dyDescent="0.2">
      <c r="A10987" t="s">
        <v>36477</v>
      </c>
      <c r="B10987" t="s">
        <v>3204</v>
      </c>
      <c r="C10987" t="s">
        <v>36478</v>
      </c>
      <c r="D10987" t="s">
        <v>21</v>
      </c>
      <c r="E10987" t="s">
        <v>16</v>
      </c>
      <c r="F10987">
        <v>28209</v>
      </c>
      <c r="G10987">
        <v>35.173317599999997</v>
      </c>
      <c r="H10987">
        <v>-80.847734000000003</v>
      </c>
      <c r="I10987">
        <v>2.5</v>
      </c>
      <c r="J10987">
        <v>10</v>
      </c>
      <c r="K10987">
        <v>1</v>
      </c>
      <c r="L10987" t="s">
        <v>36479</v>
      </c>
    </row>
    <row r="10988" spans="1:12" x14ac:dyDescent="0.2">
      <c r="A10988" t="s">
        <v>36480</v>
      </c>
      <c r="B10988" t="s">
        <v>36481</v>
      </c>
      <c r="C10988" t="s">
        <v>36482</v>
      </c>
      <c r="D10988" t="s">
        <v>135</v>
      </c>
      <c r="E10988" t="s">
        <v>16</v>
      </c>
      <c r="F10988">
        <v>28105</v>
      </c>
      <c r="G10988">
        <v>35.128628900000002</v>
      </c>
      <c r="H10988">
        <v>-80.703131999999997</v>
      </c>
      <c r="I10988">
        <v>4.5</v>
      </c>
      <c r="J10988">
        <v>13</v>
      </c>
      <c r="K10988">
        <v>1</v>
      </c>
      <c r="L10988" t="s">
        <v>36483</v>
      </c>
    </row>
    <row r="10989" spans="1:12" x14ac:dyDescent="0.2">
      <c r="A10989" t="s">
        <v>36484</v>
      </c>
      <c r="B10989" t="s">
        <v>36485</v>
      </c>
      <c r="C10989" t="s">
        <v>36486</v>
      </c>
      <c r="D10989" t="s">
        <v>21</v>
      </c>
      <c r="E10989" t="s">
        <v>16</v>
      </c>
      <c r="F10989">
        <v>28273</v>
      </c>
      <c r="G10989">
        <v>35.148079000000003</v>
      </c>
      <c r="H10989">
        <v>-80.929258000000004</v>
      </c>
      <c r="I10989">
        <v>3</v>
      </c>
      <c r="J10989">
        <v>4</v>
      </c>
      <c r="K10989">
        <v>1</v>
      </c>
      <c r="L10989" t="s">
        <v>36487</v>
      </c>
    </row>
    <row r="10990" spans="1:12" x14ac:dyDescent="0.2">
      <c r="A10990" t="s">
        <v>36488</v>
      </c>
      <c r="B10990" t="s">
        <v>36489</v>
      </c>
      <c r="C10990" t="s">
        <v>36490</v>
      </c>
      <c r="D10990" t="s">
        <v>21</v>
      </c>
      <c r="E10990" t="s">
        <v>16</v>
      </c>
      <c r="F10990">
        <v>28203</v>
      </c>
      <c r="G10990">
        <v>35.214514000000001</v>
      </c>
      <c r="H10990">
        <v>-80.854082099999999</v>
      </c>
      <c r="I10990">
        <v>4.5</v>
      </c>
      <c r="J10990">
        <v>3</v>
      </c>
      <c r="K10990">
        <v>1</v>
      </c>
      <c r="L10990" t="s">
        <v>36491</v>
      </c>
    </row>
    <row r="10991" spans="1:12" x14ac:dyDescent="0.2">
      <c r="A10991" t="s">
        <v>36492</v>
      </c>
      <c r="B10991" t="s">
        <v>36493</v>
      </c>
      <c r="D10991" t="s">
        <v>26</v>
      </c>
      <c r="E10991" t="s">
        <v>16</v>
      </c>
      <c r="F10991">
        <v>28078</v>
      </c>
      <c r="G10991">
        <v>35.410693999999999</v>
      </c>
      <c r="H10991">
        <v>-80.842850400000003</v>
      </c>
      <c r="I10991">
        <v>4.5</v>
      </c>
      <c r="J10991">
        <v>18</v>
      </c>
      <c r="K10991">
        <v>1</v>
      </c>
      <c r="L10991" t="s">
        <v>5068</v>
      </c>
    </row>
    <row r="10992" spans="1:12" x14ac:dyDescent="0.2">
      <c r="A10992" t="s">
        <v>36494</v>
      </c>
      <c r="B10992" t="s">
        <v>36495</v>
      </c>
      <c r="C10992" t="s">
        <v>36496</v>
      </c>
      <c r="D10992" t="s">
        <v>21</v>
      </c>
      <c r="E10992" t="s">
        <v>16</v>
      </c>
      <c r="F10992">
        <v>28208</v>
      </c>
      <c r="G10992">
        <v>35.191285899999997</v>
      </c>
      <c r="H10992">
        <v>-80.922358299999999</v>
      </c>
      <c r="I10992">
        <v>4</v>
      </c>
      <c r="J10992">
        <v>105</v>
      </c>
      <c r="K10992">
        <v>1</v>
      </c>
      <c r="L10992" t="s">
        <v>3216</v>
      </c>
    </row>
    <row r="10993" spans="1:12" x14ac:dyDescent="0.2">
      <c r="A10993" t="s">
        <v>36497</v>
      </c>
      <c r="B10993" t="s">
        <v>36498</v>
      </c>
      <c r="C10993" t="s">
        <v>36499</v>
      </c>
      <c r="D10993" t="s">
        <v>1239</v>
      </c>
      <c r="E10993" t="s">
        <v>16</v>
      </c>
      <c r="F10993">
        <v>28107</v>
      </c>
      <c r="G10993">
        <v>35.251795899999998</v>
      </c>
      <c r="H10993">
        <v>-80.502355699999995</v>
      </c>
      <c r="I10993">
        <v>4</v>
      </c>
      <c r="J10993">
        <v>4</v>
      </c>
      <c r="K10993">
        <v>1</v>
      </c>
      <c r="L10993" t="s">
        <v>36500</v>
      </c>
    </row>
    <row r="10994" spans="1:12" x14ac:dyDescent="0.2">
      <c r="A10994" t="s">
        <v>36501</v>
      </c>
      <c r="B10994" t="s">
        <v>36502</v>
      </c>
      <c r="C10994" t="s">
        <v>36503</v>
      </c>
      <c r="D10994" t="s">
        <v>21</v>
      </c>
      <c r="E10994" t="s">
        <v>16</v>
      </c>
      <c r="F10994">
        <v>28273</v>
      </c>
      <c r="G10994">
        <v>35.106704261300003</v>
      </c>
      <c r="H10994">
        <v>-80.959213860299997</v>
      </c>
      <c r="I10994">
        <v>4</v>
      </c>
      <c r="J10994">
        <v>20</v>
      </c>
      <c r="K10994">
        <v>1</v>
      </c>
      <c r="L10994" t="s">
        <v>36504</v>
      </c>
    </row>
    <row r="10995" spans="1:12" x14ac:dyDescent="0.2">
      <c r="A10995" t="s">
        <v>36505</v>
      </c>
      <c r="B10995" t="s">
        <v>36506</v>
      </c>
      <c r="C10995" t="s">
        <v>36507</v>
      </c>
      <c r="D10995" t="s">
        <v>21</v>
      </c>
      <c r="E10995" t="s">
        <v>16</v>
      </c>
      <c r="F10995">
        <v>28273</v>
      </c>
      <c r="G10995">
        <v>35.114679338199998</v>
      </c>
      <c r="H10995">
        <v>-80.926282438300007</v>
      </c>
      <c r="I10995">
        <v>3.5</v>
      </c>
      <c r="J10995">
        <v>15</v>
      </c>
      <c r="K10995">
        <v>1</v>
      </c>
      <c r="L10995" t="s">
        <v>36508</v>
      </c>
    </row>
    <row r="10996" spans="1:12" x14ac:dyDescent="0.2">
      <c r="A10996" t="s">
        <v>36509</v>
      </c>
      <c r="B10996" t="s">
        <v>459</v>
      </c>
      <c r="C10996" t="s">
        <v>36510</v>
      </c>
      <c r="D10996" t="s">
        <v>21</v>
      </c>
      <c r="E10996" t="s">
        <v>16</v>
      </c>
      <c r="F10996">
        <v>28216</v>
      </c>
      <c r="G10996">
        <v>35.328180756099997</v>
      </c>
      <c r="H10996">
        <v>-80.941944792900003</v>
      </c>
      <c r="I10996">
        <v>1</v>
      </c>
      <c r="J10996">
        <v>7</v>
      </c>
      <c r="K10996">
        <v>1</v>
      </c>
      <c r="L10996" t="s">
        <v>36511</v>
      </c>
    </row>
    <row r="10997" spans="1:12" x14ac:dyDescent="0.2">
      <c r="A10997" t="s">
        <v>36512</v>
      </c>
      <c r="B10997" t="s">
        <v>36513</v>
      </c>
      <c r="C10997" t="s">
        <v>36514</v>
      </c>
      <c r="D10997" t="s">
        <v>30</v>
      </c>
      <c r="E10997" t="s">
        <v>16</v>
      </c>
      <c r="F10997">
        <v>28054</v>
      </c>
      <c r="G10997">
        <v>35.252315000000003</v>
      </c>
      <c r="H10997">
        <v>-81.146581999999995</v>
      </c>
      <c r="I10997">
        <v>4</v>
      </c>
      <c r="J10997">
        <v>5</v>
      </c>
      <c r="K10997">
        <v>1</v>
      </c>
      <c r="L10997" t="s">
        <v>36515</v>
      </c>
    </row>
    <row r="10998" spans="1:12" x14ac:dyDescent="0.2">
      <c r="A10998" t="s">
        <v>36516</v>
      </c>
      <c r="B10998" t="s">
        <v>36517</v>
      </c>
      <c r="C10998" t="s">
        <v>391</v>
      </c>
      <c r="D10998" t="s">
        <v>21</v>
      </c>
      <c r="E10998" t="s">
        <v>16</v>
      </c>
      <c r="F10998">
        <v>28211</v>
      </c>
      <c r="G10998">
        <v>35.152231100000002</v>
      </c>
      <c r="H10998">
        <v>-80.831896799999996</v>
      </c>
      <c r="I10998">
        <v>2.5</v>
      </c>
      <c r="J10998">
        <v>3</v>
      </c>
      <c r="K10998">
        <v>1</v>
      </c>
      <c r="L10998" t="s">
        <v>36518</v>
      </c>
    </row>
    <row r="10999" spans="1:12" x14ac:dyDescent="0.2">
      <c r="A10999" t="s">
        <v>36519</v>
      </c>
      <c r="B10999" t="s">
        <v>32325</v>
      </c>
      <c r="C10999" t="s">
        <v>36520</v>
      </c>
      <c r="D10999" t="s">
        <v>239</v>
      </c>
      <c r="E10999" t="s">
        <v>16</v>
      </c>
      <c r="F10999">
        <v>28173</v>
      </c>
      <c r="G10999">
        <v>34.989704199999998</v>
      </c>
      <c r="H10999">
        <v>-80.774003699999994</v>
      </c>
      <c r="I10999">
        <v>3.5</v>
      </c>
      <c r="J10999">
        <v>9</v>
      </c>
      <c r="K10999">
        <v>0</v>
      </c>
      <c r="L10999" t="s">
        <v>287</v>
      </c>
    </row>
    <row r="11000" spans="1:12" x14ac:dyDescent="0.2">
      <c r="A11000" t="s">
        <v>36521</v>
      </c>
      <c r="B11000" t="s">
        <v>36522</v>
      </c>
      <c r="C11000" t="s">
        <v>36523</v>
      </c>
      <c r="D11000" t="s">
        <v>21</v>
      </c>
      <c r="E11000" t="s">
        <v>16</v>
      </c>
      <c r="F11000">
        <v>28213</v>
      </c>
      <c r="G11000">
        <v>35.259087800000003</v>
      </c>
      <c r="H11000">
        <v>-80.780020800000003</v>
      </c>
      <c r="I11000">
        <v>5</v>
      </c>
      <c r="J11000">
        <v>6</v>
      </c>
      <c r="K11000">
        <v>1</v>
      </c>
      <c r="L11000" t="s">
        <v>36524</v>
      </c>
    </row>
    <row r="11001" spans="1:12" x14ac:dyDescent="0.2">
      <c r="A11001" t="s">
        <v>36525</v>
      </c>
      <c r="B11001" t="s">
        <v>36526</v>
      </c>
      <c r="C11001" t="s">
        <v>36527</v>
      </c>
      <c r="D11001" t="s">
        <v>30</v>
      </c>
      <c r="E11001" t="s">
        <v>16</v>
      </c>
      <c r="F11001">
        <v>28056</v>
      </c>
      <c r="G11001">
        <v>35.189610000000002</v>
      </c>
      <c r="H11001">
        <v>-81.186879000000005</v>
      </c>
      <c r="I11001">
        <v>5</v>
      </c>
      <c r="J11001">
        <v>5</v>
      </c>
      <c r="K11001">
        <v>1</v>
      </c>
      <c r="L11001" t="s">
        <v>36528</v>
      </c>
    </row>
    <row r="11002" spans="1:12" x14ac:dyDescent="0.2">
      <c r="A11002" t="s">
        <v>36529</v>
      </c>
      <c r="B11002" t="s">
        <v>36530</v>
      </c>
      <c r="C11002" t="s">
        <v>36531</v>
      </c>
      <c r="D11002" t="s">
        <v>30</v>
      </c>
      <c r="E11002" t="s">
        <v>16</v>
      </c>
      <c r="F11002">
        <v>28054</v>
      </c>
      <c r="G11002">
        <v>35.272659900000001</v>
      </c>
      <c r="H11002">
        <v>-81.134473999999997</v>
      </c>
      <c r="I11002">
        <v>3.5</v>
      </c>
      <c r="J11002">
        <v>3</v>
      </c>
      <c r="K11002">
        <v>1</v>
      </c>
      <c r="L11002" t="s">
        <v>36532</v>
      </c>
    </row>
    <row r="11003" spans="1:12" x14ac:dyDescent="0.2">
      <c r="A11003" t="s">
        <v>36533</v>
      </c>
      <c r="B11003" t="s">
        <v>36534</v>
      </c>
      <c r="C11003" t="s">
        <v>36535</v>
      </c>
      <c r="D11003" t="s">
        <v>21</v>
      </c>
      <c r="E11003" t="s">
        <v>16</v>
      </c>
      <c r="F11003">
        <v>28205</v>
      </c>
      <c r="G11003">
        <v>35.235875100000001</v>
      </c>
      <c r="H11003">
        <v>-80.799472800000004</v>
      </c>
      <c r="I11003">
        <v>5</v>
      </c>
      <c r="J11003">
        <v>5</v>
      </c>
      <c r="K11003">
        <v>1</v>
      </c>
      <c r="L11003" t="s">
        <v>20553</v>
      </c>
    </row>
    <row r="11004" spans="1:12" x14ac:dyDescent="0.2">
      <c r="A11004" t="s">
        <v>36536</v>
      </c>
      <c r="B11004" t="s">
        <v>36537</v>
      </c>
      <c r="C11004" t="s">
        <v>2160</v>
      </c>
      <c r="D11004" t="s">
        <v>295</v>
      </c>
      <c r="E11004" t="s">
        <v>16</v>
      </c>
      <c r="F11004">
        <v>28134</v>
      </c>
      <c r="G11004">
        <v>35.082676999999997</v>
      </c>
      <c r="H11004">
        <v>-80.876868000000002</v>
      </c>
      <c r="I11004">
        <v>3.5</v>
      </c>
      <c r="J11004">
        <v>13</v>
      </c>
      <c r="K11004">
        <v>1</v>
      </c>
      <c r="L11004" t="s">
        <v>36538</v>
      </c>
    </row>
    <row r="11005" spans="1:12" x14ac:dyDescent="0.2">
      <c r="A11005" t="s">
        <v>36539</v>
      </c>
      <c r="B11005" t="s">
        <v>36540</v>
      </c>
      <c r="C11005" t="s">
        <v>26426</v>
      </c>
      <c r="D11005" t="s">
        <v>167</v>
      </c>
      <c r="E11005" t="s">
        <v>16</v>
      </c>
      <c r="F11005">
        <v>28075</v>
      </c>
      <c r="G11005">
        <v>35.321995600000001</v>
      </c>
      <c r="H11005">
        <v>-80.660305199999996</v>
      </c>
      <c r="I11005">
        <v>2</v>
      </c>
      <c r="J11005">
        <v>6</v>
      </c>
      <c r="K11005">
        <v>0</v>
      </c>
      <c r="L11005" t="s">
        <v>5827</v>
      </c>
    </row>
    <row r="11006" spans="1:12" x14ac:dyDescent="0.2">
      <c r="A11006" t="s">
        <v>36541</v>
      </c>
      <c r="B11006" t="s">
        <v>27694</v>
      </c>
      <c r="C11006" t="s">
        <v>36542</v>
      </c>
      <c r="D11006" t="s">
        <v>456</v>
      </c>
      <c r="E11006" t="s">
        <v>16</v>
      </c>
      <c r="F11006">
        <v>28012</v>
      </c>
      <c r="G11006">
        <v>35.239588400000002</v>
      </c>
      <c r="H11006">
        <v>-81.039215400000003</v>
      </c>
      <c r="I11006">
        <v>3</v>
      </c>
      <c r="J11006">
        <v>4</v>
      </c>
      <c r="K11006">
        <v>1</v>
      </c>
      <c r="L11006" t="s">
        <v>36543</v>
      </c>
    </row>
    <row r="11007" spans="1:12" x14ac:dyDescent="0.2">
      <c r="A11007" t="s">
        <v>36544</v>
      </c>
      <c r="B11007" t="s">
        <v>36545</v>
      </c>
      <c r="C11007" t="s">
        <v>36546</v>
      </c>
      <c r="D11007" t="s">
        <v>21</v>
      </c>
      <c r="E11007" t="s">
        <v>16</v>
      </c>
      <c r="F11007">
        <v>28273</v>
      </c>
      <c r="G11007">
        <v>35.111967399999997</v>
      </c>
      <c r="H11007">
        <v>-80.882140000000007</v>
      </c>
      <c r="I11007">
        <v>4.5</v>
      </c>
      <c r="J11007">
        <v>73</v>
      </c>
      <c r="K11007">
        <v>1</v>
      </c>
      <c r="L11007" t="s">
        <v>36547</v>
      </c>
    </row>
    <row r="11008" spans="1:12" x14ac:dyDescent="0.2">
      <c r="A11008" t="s">
        <v>36548</v>
      </c>
      <c r="B11008" t="s">
        <v>36549</v>
      </c>
      <c r="C11008" t="s">
        <v>36550</v>
      </c>
      <c r="D11008" t="s">
        <v>21</v>
      </c>
      <c r="E11008" t="s">
        <v>16</v>
      </c>
      <c r="F11008">
        <v>28270</v>
      </c>
      <c r="G11008">
        <v>35.137222999999999</v>
      </c>
      <c r="H11008">
        <v>-80.734594000000001</v>
      </c>
      <c r="I11008">
        <v>3.5</v>
      </c>
      <c r="J11008">
        <v>4</v>
      </c>
      <c r="K11008">
        <v>0</v>
      </c>
      <c r="L11008" t="s">
        <v>3492</v>
      </c>
    </row>
    <row r="11009" spans="1:12" x14ac:dyDescent="0.2">
      <c r="A11009" t="s">
        <v>36551</v>
      </c>
      <c r="B11009" t="s">
        <v>36552</v>
      </c>
      <c r="C11009" t="s">
        <v>36553</v>
      </c>
      <c r="D11009" t="s">
        <v>21</v>
      </c>
      <c r="E11009" t="s">
        <v>16</v>
      </c>
      <c r="F11009">
        <v>28202</v>
      </c>
      <c r="G11009">
        <v>35.226252700000003</v>
      </c>
      <c r="H11009">
        <v>-80.834308199999995</v>
      </c>
      <c r="I11009">
        <v>2</v>
      </c>
      <c r="J11009">
        <v>3</v>
      </c>
      <c r="K11009">
        <v>0</v>
      </c>
      <c r="L11009" t="s">
        <v>901</v>
      </c>
    </row>
    <row r="11010" spans="1:12" x14ac:dyDescent="0.2">
      <c r="A11010" t="s">
        <v>36554</v>
      </c>
      <c r="B11010" t="s">
        <v>36555</v>
      </c>
      <c r="C11010" t="s">
        <v>8098</v>
      </c>
      <c r="D11010" t="s">
        <v>21</v>
      </c>
      <c r="E11010" t="s">
        <v>16</v>
      </c>
      <c r="F11010">
        <v>28203</v>
      </c>
      <c r="G11010">
        <v>35.216754100000003</v>
      </c>
      <c r="H11010">
        <v>-80.856676399999998</v>
      </c>
      <c r="I11010">
        <v>3.5</v>
      </c>
      <c r="J11010">
        <v>30</v>
      </c>
      <c r="K11010">
        <v>1</v>
      </c>
      <c r="L11010" t="s">
        <v>36556</v>
      </c>
    </row>
    <row r="11011" spans="1:12" x14ac:dyDescent="0.2">
      <c r="A11011" t="s">
        <v>36557</v>
      </c>
      <c r="B11011" t="s">
        <v>36558</v>
      </c>
      <c r="C11011" t="s">
        <v>36559</v>
      </c>
      <c r="D11011" t="s">
        <v>21</v>
      </c>
      <c r="E11011" t="s">
        <v>16</v>
      </c>
      <c r="F11011">
        <v>28217</v>
      </c>
      <c r="G11011">
        <v>35.160744999999999</v>
      </c>
      <c r="H11011">
        <v>-80.875674000000004</v>
      </c>
      <c r="I11011">
        <v>3</v>
      </c>
      <c r="J11011">
        <v>4</v>
      </c>
      <c r="K11011">
        <v>0</v>
      </c>
      <c r="L11011" t="s">
        <v>1547</v>
      </c>
    </row>
    <row r="11012" spans="1:12" x14ac:dyDescent="0.2">
      <c r="A11012" t="s">
        <v>36560</v>
      </c>
      <c r="B11012" t="s">
        <v>2453</v>
      </c>
      <c r="C11012" t="s">
        <v>391</v>
      </c>
      <c r="D11012" t="s">
        <v>21</v>
      </c>
      <c r="E11012" t="s">
        <v>16</v>
      </c>
      <c r="F11012">
        <v>28211</v>
      </c>
      <c r="G11012">
        <v>35.154600100000003</v>
      </c>
      <c r="H11012">
        <v>-80.834913299999997</v>
      </c>
      <c r="I11012">
        <v>4.5</v>
      </c>
      <c r="J11012">
        <v>99</v>
      </c>
      <c r="K11012">
        <v>1</v>
      </c>
      <c r="L11012" t="s">
        <v>36561</v>
      </c>
    </row>
    <row r="11013" spans="1:12" x14ac:dyDescent="0.2">
      <c r="A11013" t="s">
        <v>36562</v>
      </c>
      <c r="B11013" t="s">
        <v>36563</v>
      </c>
      <c r="C11013" t="s">
        <v>36564</v>
      </c>
      <c r="D11013" t="s">
        <v>26</v>
      </c>
      <c r="E11013" t="s">
        <v>16</v>
      </c>
      <c r="F11013">
        <v>28078</v>
      </c>
      <c r="G11013">
        <v>35.418419800000002</v>
      </c>
      <c r="H11013">
        <v>-80.867485400000007</v>
      </c>
      <c r="I11013">
        <v>4</v>
      </c>
      <c r="J11013">
        <v>3</v>
      </c>
      <c r="K11013">
        <v>1</v>
      </c>
      <c r="L11013" t="s">
        <v>36565</v>
      </c>
    </row>
    <row r="11014" spans="1:12" x14ac:dyDescent="0.2">
      <c r="A11014" t="s">
        <v>36566</v>
      </c>
      <c r="B11014" t="s">
        <v>36567</v>
      </c>
      <c r="C11014" t="s">
        <v>36568</v>
      </c>
      <c r="D11014" t="s">
        <v>21</v>
      </c>
      <c r="E11014" t="s">
        <v>16</v>
      </c>
      <c r="F11014">
        <v>28217</v>
      </c>
      <c r="G11014">
        <v>35.193477000000001</v>
      </c>
      <c r="H11014">
        <v>-80.876300999999998</v>
      </c>
      <c r="I11014">
        <v>3.5</v>
      </c>
      <c r="J11014">
        <v>3</v>
      </c>
      <c r="K11014">
        <v>1</v>
      </c>
      <c r="L11014" t="s">
        <v>36569</v>
      </c>
    </row>
    <row r="11015" spans="1:12" x14ac:dyDescent="0.2">
      <c r="A11015" t="s">
        <v>36570</v>
      </c>
      <c r="B11015" t="s">
        <v>36571</v>
      </c>
      <c r="C11015" t="s">
        <v>1993</v>
      </c>
      <c r="D11015" t="s">
        <v>21</v>
      </c>
      <c r="E11015" t="s">
        <v>16</v>
      </c>
      <c r="F11015">
        <v>28209</v>
      </c>
      <c r="G11015">
        <v>35.192399205800001</v>
      </c>
      <c r="H11015">
        <v>-80.873558920600004</v>
      </c>
      <c r="I11015">
        <v>4.5</v>
      </c>
      <c r="J11015">
        <v>3</v>
      </c>
      <c r="K11015">
        <v>1</v>
      </c>
      <c r="L11015" t="s">
        <v>36572</v>
      </c>
    </row>
    <row r="11016" spans="1:12" x14ac:dyDescent="0.2">
      <c r="A11016" t="s">
        <v>36573</v>
      </c>
      <c r="B11016" t="s">
        <v>36574</v>
      </c>
      <c r="C11016" t="s">
        <v>36575</v>
      </c>
      <c r="D11016" t="s">
        <v>21</v>
      </c>
      <c r="E11016" t="s">
        <v>16</v>
      </c>
      <c r="F11016">
        <v>28206</v>
      </c>
      <c r="G11016">
        <v>35.232605999999997</v>
      </c>
      <c r="H11016">
        <v>-80.825538499999993</v>
      </c>
      <c r="I11016">
        <v>3</v>
      </c>
      <c r="J11016">
        <v>13</v>
      </c>
      <c r="K11016">
        <v>1</v>
      </c>
      <c r="L11016" t="s">
        <v>3957</v>
      </c>
    </row>
    <row r="11017" spans="1:12" x14ac:dyDescent="0.2">
      <c r="A11017" t="s">
        <v>36576</v>
      </c>
      <c r="B11017" t="s">
        <v>36577</v>
      </c>
      <c r="C11017" t="s">
        <v>36578</v>
      </c>
      <c r="D11017" t="s">
        <v>39</v>
      </c>
      <c r="E11017" t="s">
        <v>16</v>
      </c>
      <c r="F11017">
        <v>28027</v>
      </c>
      <c r="G11017">
        <v>35.3691946</v>
      </c>
      <c r="H11017">
        <v>-80.720350699999997</v>
      </c>
      <c r="I11017">
        <v>3.5</v>
      </c>
      <c r="J11017">
        <v>8</v>
      </c>
      <c r="K11017">
        <v>1</v>
      </c>
      <c r="L11017" t="s">
        <v>36579</v>
      </c>
    </row>
    <row r="11018" spans="1:12" x14ac:dyDescent="0.2">
      <c r="A11018" t="s">
        <v>36580</v>
      </c>
      <c r="B11018" t="s">
        <v>36581</v>
      </c>
      <c r="C11018" t="s">
        <v>36582</v>
      </c>
      <c r="D11018" t="s">
        <v>21</v>
      </c>
      <c r="E11018" t="s">
        <v>16</v>
      </c>
      <c r="F11018">
        <v>28273</v>
      </c>
      <c r="G11018">
        <v>35.126286100000002</v>
      </c>
      <c r="H11018">
        <v>-80.942588799999996</v>
      </c>
      <c r="I11018">
        <v>3.5</v>
      </c>
      <c r="J11018">
        <v>16</v>
      </c>
      <c r="K11018">
        <v>1</v>
      </c>
      <c r="L11018" t="s">
        <v>36583</v>
      </c>
    </row>
    <row r="11019" spans="1:12" x14ac:dyDescent="0.2">
      <c r="A11019" t="s">
        <v>36584</v>
      </c>
      <c r="B11019" t="s">
        <v>15320</v>
      </c>
      <c r="C11019" t="s">
        <v>36585</v>
      </c>
      <c r="D11019" t="s">
        <v>21</v>
      </c>
      <c r="E11019" t="s">
        <v>16</v>
      </c>
      <c r="F11019">
        <v>28210</v>
      </c>
      <c r="G11019">
        <v>35.147250200000002</v>
      </c>
      <c r="H11019">
        <v>-80.832502300000002</v>
      </c>
      <c r="I11019">
        <v>4</v>
      </c>
      <c r="J11019">
        <v>30</v>
      </c>
      <c r="K11019">
        <v>1</v>
      </c>
      <c r="L11019" t="s">
        <v>36586</v>
      </c>
    </row>
    <row r="11020" spans="1:12" x14ac:dyDescent="0.2">
      <c r="A11020" t="s">
        <v>36587</v>
      </c>
      <c r="B11020" t="s">
        <v>36588</v>
      </c>
      <c r="C11020" t="s">
        <v>36589</v>
      </c>
      <c r="D11020" t="s">
        <v>21</v>
      </c>
      <c r="E11020" t="s">
        <v>16</v>
      </c>
      <c r="F11020">
        <v>28210</v>
      </c>
      <c r="G11020">
        <v>35.147754200000001</v>
      </c>
      <c r="H11020">
        <v>-80.826160400000006</v>
      </c>
      <c r="I11020">
        <v>1.5</v>
      </c>
      <c r="J11020">
        <v>3</v>
      </c>
      <c r="K11020">
        <v>1</v>
      </c>
    </row>
    <row r="11021" spans="1:12" x14ac:dyDescent="0.2">
      <c r="A11021" t="s">
        <v>36590</v>
      </c>
      <c r="B11021" t="s">
        <v>860</v>
      </c>
      <c r="C11021" t="s">
        <v>36591</v>
      </c>
      <c r="D11021" t="s">
        <v>21</v>
      </c>
      <c r="E11021" t="s">
        <v>16</v>
      </c>
      <c r="F11021">
        <v>28210</v>
      </c>
      <c r="G11021">
        <v>35.147485964300003</v>
      </c>
      <c r="H11021">
        <v>-80.833351927699994</v>
      </c>
      <c r="I11021">
        <v>2.5</v>
      </c>
      <c r="J11021">
        <v>35</v>
      </c>
      <c r="K11021">
        <v>1</v>
      </c>
      <c r="L11021" t="s">
        <v>36592</v>
      </c>
    </row>
    <row r="11022" spans="1:12" x14ac:dyDescent="0.2">
      <c r="A11022" t="s">
        <v>36593</v>
      </c>
      <c r="B11022" t="s">
        <v>36594</v>
      </c>
      <c r="C11022" t="s">
        <v>5763</v>
      </c>
      <c r="D11022" t="s">
        <v>21</v>
      </c>
      <c r="E11022" t="s">
        <v>16</v>
      </c>
      <c r="F11022">
        <v>28217</v>
      </c>
      <c r="G11022">
        <v>35.176220608400001</v>
      </c>
      <c r="H11022">
        <v>-80.877914973299994</v>
      </c>
      <c r="I11022">
        <v>3.5</v>
      </c>
      <c r="J11022">
        <v>30</v>
      </c>
      <c r="K11022">
        <v>1</v>
      </c>
      <c r="L11022" t="s">
        <v>3703</v>
      </c>
    </row>
    <row r="11023" spans="1:12" x14ac:dyDescent="0.2">
      <c r="A11023" t="s">
        <v>36595</v>
      </c>
      <c r="B11023" t="s">
        <v>28841</v>
      </c>
      <c r="C11023" t="s">
        <v>18293</v>
      </c>
      <c r="D11023" t="s">
        <v>15</v>
      </c>
      <c r="E11023" t="s">
        <v>16</v>
      </c>
      <c r="F11023">
        <v>28031</v>
      </c>
      <c r="G11023">
        <v>35.482225999999997</v>
      </c>
      <c r="H11023">
        <v>-80.880550999999997</v>
      </c>
      <c r="I11023">
        <v>2.5</v>
      </c>
      <c r="J11023">
        <v>8</v>
      </c>
      <c r="K11023">
        <v>1</v>
      </c>
      <c r="L11023" t="s">
        <v>36596</v>
      </c>
    </row>
    <row r="11024" spans="1:12" x14ac:dyDescent="0.2">
      <c r="A11024" t="s">
        <v>36597</v>
      </c>
      <c r="B11024" t="s">
        <v>36598</v>
      </c>
      <c r="C11024" t="s">
        <v>12662</v>
      </c>
      <c r="D11024" t="s">
        <v>21</v>
      </c>
      <c r="E11024" t="s">
        <v>16</v>
      </c>
      <c r="F11024">
        <v>28208</v>
      </c>
      <c r="G11024">
        <v>35.227379724599999</v>
      </c>
      <c r="H11024">
        <v>-80.865931009700006</v>
      </c>
      <c r="I11024">
        <v>4.5</v>
      </c>
      <c r="J11024">
        <v>20</v>
      </c>
      <c r="K11024">
        <v>1</v>
      </c>
      <c r="L11024" t="s">
        <v>18578</v>
      </c>
    </row>
    <row r="11025" spans="1:12" x14ac:dyDescent="0.2">
      <c r="A11025" t="s">
        <v>36599</v>
      </c>
      <c r="B11025" t="s">
        <v>36600</v>
      </c>
      <c r="C11025" t="s">
        <v>6338</v>
      </c>
      <c r="D11025" t="s">
        <v>21</v>
      </c>
      <c r="E11025" t="s">
        <v>16</v>
      </c>
      <c r="F11025">
        <v>28202</v>
      </c>
      <c r="G11025">
        <v>35.230193999999997</v>
      </c>
      <c r="H11025">
        <v>-80.839336000000003</v>
      </c>
      <c r="I11025">
        <v>3.5</v>
      </c>
      <c r="J11025">
        <v>11</v>
      </c>
      <c r="K11025">
        <v>0</v>
      </c>
      <c r="L11025" t="s">
        <v>36601</v>
      </c>
    </row>
    <row r="11026" spans="1:12" x14ac:dyDescent="0.2">
      <c r="A11026" t="s">
        <v>36602</v>
      </c>
      <c r="B11026" t="s">
        <v>36603</v>
      </c>
      <c r="C11026" t="s">
        <v>36604</v>
      </c>
      <c r="D11026" t="s">
        <v>21</v>
      </c>
      <c r="E11026" t="s">
        <v>16</v>
      </c>
      <c r="F11026">
        <v>28203</v>
      </c>
      <c r="G11026">
        <v>35.210995400000002</v>
      </c>
      <c r="H11026">
        <v>-80.859299500000006</v>
      </c>
      <c r="I11026">
        <v>4</v>
      </c>
      <c r="J11026">
        <v>45</v>
      </c>
      <c r="K11026">
        <v>1</v>
      </c>
      <c r="L11026" t="s">
        <v>3484</v>
      </c>
    </row>
    <row r="11027" spans="1:12" x14ac:dyDescent="0.2">
      <c r="A11027" t="s">
        <v>36605</v>
      </c>
      <c r="B11027" t="s">
        <v>36606</v>
      </c>
      <c r="C11027" t="s">
        <v>34823</v>
      </c>
      <c r="D11027" t="s">
        <v>21</v>
      </c>
      <c r="E11027" t="s">
        <v>16</v>
      </c>
      <c r="F11027">
        <v>28204</v>
      </c>
      <c r="G11027">
        <v>35.213186</v>
      </c>
      <c r="H11027">
        <v>-80.819504100000003</v>
      </c>
      <c r="I11027">
        <v>5</v>
      </c>
      <c r="J11027">
        <v>3</v>
      </c>
      <c r="K11027">
        <v>1</v>
      </c>
      <c r="L11027" t="s">
        <v>7363</v>
      </c>
    </row>
    <row r="11028" spans="1:12" x14ac:dyDescent="0.2">
      <c r="A11028" t="s">
        <v>36607</v>
      </c>
      <c r="B11028" t="s">
        <v>36608</v>
      </c>
      <c r="C11028" t="s">
        <v>36609</v>
      </c>
      <c r="D11028" t="s">
        <v>21</v>
      </c>
      <c r="E11028" t="s">
        <v>16</v>
      </c>
      <c r="F11028">
        <v>28226</v>
      </c>
      <c r="G11028">
        <v>35.093040000000002</v>
      </c>
      <c r="H11028">
        <v>-80.848434999999995</v>
      </c>
      <c r="I11028">
        <v>1.5</v>
      </c>
      <c r="J11028">
        <v>68</v>
      </c>
      <c r="K11028">
        <v>0</v>
      </c>
      <c r="L11028" t="s">
        <v>36610</v>
      </c>
    </row>
    <row r="11029" spans="1:12" x14ac:dyDescent="0.2">
      <c r="A11029" t="s">
        <v>36611</v>
      </c>
      <c r="B11029" t="s">
        <v>36612</v>
      </c>
      <c r="C11029" t="s">
        <v>36613</v>
      </c>
      <c r="D11029" t="s">
        <v>167</v>
      </c>
      <c r="E11029" t="s">
        <v>16</v>
      </c>
      <c r="F11029">
        <v>28075</v>
      </c>
      <c r="G11029">
        <v>35.320953000000003</v>
      </c>
      <c r="H11029">
        <v>-80.659377000000006</v>
      </c>
      <c r="I11029">
        <v>4</v>
      </c>
      <c r="J11029">
        <v>19</v>
      </c>
      <c r="K11029">
        <v>1</v>
      </c>
      <c r="L11029" t="s">
        <v>36614</v>
      </c>
    </row>
    <row r="11030" spans="1:12" x14ac:dyDescent="0.2">
      <c r="A11030" t="s">
        <v>36615</v>
      </c>
      <c r="B11030" t="s">
        <v>36616</v>
      </c>
      <c r="C11030" t="s">
        <v>36617</v>
      </c>
      <c r="D11030" t="s">
        <v>21</v>
      </c>
      <c r="E11030" t="s">
        <v>16</v>
      </c>
      <c r="F11030">
        <v>28205</v>
      </c>
      <c r="G11030">
        <v>35.240499</v>
      </c>
      <c r="H11030">
        <v>-80.813293999999999</v>
      </c>
      <c r="I11030">
        <v>4</v>
      </c>
      <c r="J11030">
        <v>15</v>
      </c>
      <c r="K11030">
        <v>0</v>
      </c>
      <c r="L11030" t="s">
        <v>36618</v>
      </c>
    </row>
    <row r="11031" spans="1:12" x14ac:dyDescent="0.2">
      <c r="A11031" t="s">
        <v>36619</v>
      </c>
      <c r="B11031" t="s">
        <v>36620</v>
      </c>
      <c r="C11031" t="s">
        <v>36621</v>
      </c>
      <c r="D11031" t="s">
        <v>21</v>
      </c>
      <c r="E11031" t="s">
        <v>16</v>
      </c>
      <c r="F11031">
        <v>28210</v>
      </c>
      <c r="G11031">
        <v>35.151014500000002</v>
      </c>
      <c r="H11031">
        <v>-80.841059599999994</v>
      </c>
      <c r="I11031">
        <v>5</v>
      </c>
      <c r="J11031">
        <v>3</v>
      </c>
      <c r="K11031">
        <v>0</v>
      </c>
      <c r="L11031" t="s">
        <v>36622</v>
      </c>
    </row>
    <row r="11032" spans="1:12" x14ac:dyDescent="0.2">
      <c r="A11032" t="s">
        <v>36623</v>
      </c>
      <c r="B11032" t="s">
        <v>36624</v>
      </c>
      <c r="C11032" t="s">
        <v>36625</v>
      </c>
      <c r="D11032" t="s">
        <v>21</v>
      </c>
      <c r="E11032" t="s">
        <v>16</v>
      </c>
      <c r="F11032">
        <v>28213</v>
      </c>
      <c r="G11032">
        <v>35.311056836799999</v>
      </c>
      <c r="H11032">
        <v>-80.715994383199998</v>
      </c>
      <c r="I11032">
        <v>4.5</v>
      </c>
      <c r="J11032">
        <v>79</v>
      </c>
      <c r="K11032">
        <v>1</v>
      </c>
      <c r="L11032" t="s">
        <v>36626</v>
      </c>
    </row>
    <row r="11033" spans="1:12" x14ac:dyDescent="0.2">
      <c r="A11033" t="s">
        <v>36627</v>
      </c>
      <c r="B11033" t="s">
        <v>36628</v>
      </c>
      <c r="C11033" t="s">
        <v>36629</v>
      </c>
      <c r="D11033" t="s">
        <v>21</v>
      </c>
      <c r="E11033" t="s">
        <v>16</v>
      </c>
      <c r="F11033">
        <v>28210</v>
      </c>
      <c r="G11033">
        <v>35.145729199999998</v>
      </c>
      <c r="H11033">
        <v>-80.830426200000005</v>
      </c>
      <c r="I11033">
        <v>4.5</v>
      </c>
      <c r="J11033">
        <v>10</v>
      </c>
      <c r="K11033">
        <v>1</v>
      </c>
      <c r="L11033" t="s">
        <v>36630</v>
      </c>
    </row>
    <row r="11034" spans="1:12" x14ac:dyDescent="0.2">
      <c r="A11034" t="s">
        <v>36631</v>
      </c>
      <c r="B11034" t="s">
        <v>36632</v>
      </c>
      <c r="C11034" t="s">
        <v>36633</v>
      </c>
      <c r="D11034" t="s">
        <v>21</v>
      </c>
      <c r="E11034" t="s">
        <v>16</v>
      </c>
      <c r="F11034">
        <v>28277</v>
      </c>
      <c r="G11034">
        <v>35.058607199999997</v>
      </c>
      <c r="H11034">
        <v>-80.813317100000006</v>
      </c>
      <c r="I11034">
        <v>4.5</v>
      </c>
      <c r="J11034">
        <v>9</v>
      </c>
      <c r="K11034">
        <v>1</v>
      </c>
      <c r="L11034" t="s">
        <v>36634</v>
      </c>
    </row>
    <row r="11035" spans="1:12" x14ac:dyDescent="0.2">
      <c r="A11035" t="s">
        <v>36635</v>
      </c>
      <c r="B11035" t="s">
        <v>36636</v>
      </c>
      <c r="C11035" t="s">
        <v>21052</v>
      </c>
      <c r="D11035" t="s">
        <v>15</v>
      </c>
      <c r="E11035" t="s">
        <v>16</v>
      </c>
      <c r="F11035">
        <v>28031</v>
      </c>
      <c r="G11035">
        <v>35.481594000000001</v>
      </c>
      <c r="H11035">
        <v>-80.876971999999995</v>
      </c>
      <c r="I11035">
        <v>4</v>
      </c>
      <c r="J11035">
        <v>28</v>
      </c>
      <c r="K11035">
        <v>1</v>
      </c>
      <c r="L11035" t="s">
        <v>36637</v>
      </c>
    </row>
    <row r="11036" spans="1:12" x14ac:dyDescent="0.2">
      <c r="A11036" t="s">
        <v>36638</v>
      </c>
      <c r="B11036" t="s">
        <v>800</v>
      </c>
      <c r="C11036" t="s">
        <v>36639</v>
      </c>
      <c r="D11036" t="s">
        <v>135</v>
      </c>
      <c r="E11036" t="s">
        <v>16</v>
      </c>
      <c r="F11036">
        <v>28105</v>
      </c>
      <c r="G11036">
        <v>35.131073000000001</v>
      </c>
      <c r="H11036">
        <v>-80.701798999999994</v>
      </c>
      <c r="I11036">
        <v>3.5</v>
      </c>
      <c r="J11036">
        <v>10</v>
      </c>
      <c r="K11036">
        <v>1</v>
      </c>
      <c r="L11036" t="s">
        <v>4467</v>
      </c>
    </row>
    <row r="11037" spans="1:12" x14ac:dyDescent="0.2">
      <c r="A11037" t="s">
        <v>36640</v>
      </c>
      <c r="B11037" t="s">
        <v>36641</v>
      </c>
      <c r="C11037" t="s">
        <v>36642</v>
      </c>
      <c r="D11037" t="s">
        <v>239</v>
      </c>
      <c r="E11037" t="s">
        <v>16</v>
      </c>
      <c r="F11037">
        <v>28173</v>
      </c>
      <c r="G11037">
        <v>34.944443999999997</v>
      </c>
      <c r="H11037">
        <v>-80.753291000000004</v>
      </c>
      <c r="I11037">
        <v>2.5</v>
      </c>
      <c r="J11037">
        <v>4</v>
      </c>
      <c r="K11037">
        <v>1</v>
      </c>
      <c r="L11037" t="s">
        <v>28129</v>
      </c>
    </row>
    <row r="11038" spans="1:12" x14ac:dyDescent="0.2">
      <c r="A11038" t="s">
        <v>36643</v>
      </c>
      <c r="B11038" t="s">
        <v>2525</v>
      </c>
      <c r="C11038" t="s">
        <v>36644</v>
      </c>
      <c r="D11038" t="s">
        <v>697</v>
      </c>
      <c r="E11038" t="s">
        <v>16</v>
      </c>
      <c r="F11038">
        <v>28037</v>
      </c>
      <c r="G11038">
        <v>35.487106146899997</v>
      </c>
      <c r="H11038">
        <v>-80.995723372800001</v>
      </c>
      <c r="I11038">
        <v>4</v>
      </c>
      <c r="J11038">
        <v>6</v>
      </c>
      <c r="K11038">
        <v>1</v>
      </c>
      <c r="L11038" t="s">
        <v>5759</v>
      </c>
    </row>
    <row r="11039" spans="1:12" x14ac:dyDescent="0.2">
      <c r="A11039" t="s">
        <v>36645</v>
      </c>
      <c r="B11039" t="s">
        <v>36646</v>
      </c>
      <c r="C11039" t="s">
        <v>8656</v>
      </c>
      <c r="D11039" t="s">
        <v>21</v>
      </c>
      <c r="E11039" t="s">
        <v>16</v>
      </c>
      <c r="F11039">
        <v>28277</v>
      </c>
      <c r="G11039">
        <v>35.052809656299999</v>
      </c>
      <c r="H11039">
        <v>-80.770409400299997</v>
      </c>
      <c r="I11039">
        <v>3.5</v>
      </c>
      <c r="J11039">
        <v>59</v>
      </c>
      <c r="K11039">
        <v>1</v>
      </c>
      <c r="L11039" t="s">
        <v>176</v>
      </c>
    </row>
    <row r="11040" spans="1:12" x14ac:dyDescent="0.2">
      <c r="A11040" t="s">
        <v>36647</v>
      </c>
      <c r="B11040" t="s">
        <v>36648</v>
      </c>
      <c r="C11040" t="s">
        <v>36649</v>
      </c>
      <c r="D11040" t="s">
        <v>26</v>
      </c>
      <c r="E11040" t="s">
        <v>16</v>
      </c>
      <c r="F11040">
        <v>28078</v>
      </c>
      <c r="G11040">
        <v>35.408296999999997</v>
      </c>
      <c r="H11040">
        <v>-80.860973000000001</v>
      </c>
      <c r="I11040">
        <v>3</v>
      </c>
      <c r="J11040">
        <v>11</v>
      </c>
      <c r="K11040">
        <v>1</v>
      </c>
      <c r="L11040" t="s">
        <v>7507</v>
      </c>
    </row>
    <row r="11041" spans="1:12" x14ac:dyDescent="0.2">
      <c r="A11041" t="s">
        <v>36650</v>
      </c>
      <c r="B11041" t="s">
        <v>36651</v>
      </c>
      <c r="C11041" t="s">
        <v>36652</v>
      </c>
      <c r="D11041" t="s">
        <v>21</v>
      </c>
      <c r="E11041" t="s">
        <v>16</v>
      </c>
      <c r="F11041">
        <v>28277</v>
      </c>
      <c r="G11041">
        <v>35.061256999999998</v>
      </c>
      <c r="H11041">
        <v>-80.814542000000003</v>
      </c>
      <c r="I11041">
        <v>3</v>
      </c>
      <c r="J11041">
        <v>14</v>
      </c>
      <c r="K11041">
        <v>0</v>
      </c>
      <c r="L11041" t="s">
        <v>2905</v>
      </c>
    </row>
    <row r="11042" spans="1:12" x14ac:dyDescent="0.2">
      <c r="A11042" t="s">
        <v>36653</v>
      </c>
      <c r="B11042" t="s">
        <v>36654</v>
      </c>
      <c r="C11042" t="s">
        <v>36655</v>
      </c>
      <c r="D11042" t="s">
        <v>21</v>
      </c>
      <c r="E11042" t="s">
        <v>16</v>
      </c>
      <c r="F11042">
        <v>28216</v>
      </c>
      <c r="G11042">
        <v>35.346795450999998</v>
      </c>
      <c r="H11042">
        <v>-80.853564060699995</v>
      </c>
      <c r="I11042">
        <v>3</v>
      </c>
      <c r="J11042">
        <v>8</v>
      </c>
      <c r="K11042">
        <v>1</v>
      </c>
      <c r="L11042" t="s">
        <v>36656</v>
      </c>
    </row>
    <row r="11043" spans="1:12" x14ac:dyDescent="0.2">
      <c r="A11043" t="s">
        <v>36657</v>
      </c>
      <c r="B11043" t="s">
        <v>36658</v>
      </c>
      <c r="C11043" t="s">
        <v>36659</v>
      </c>
      <c r="D11043" t="s">
        <v>21</v>
      </c>
      <c r="E11043" t="s">
        <v>16</v>
      </c>
      <c r="F11043">
        <v>28202</v>
      </c>
      <c r="G11043">
        <v>35.221308000000001</v>
      </c>
      <c r="H11043">
        <v>-80.843458999999996</v>
      </c>
      <c r="I11043">
        <v>4.5</v>
      </c>
      <c r="J11043">
        <v>180</v>
      </c>
      <c r="K11043">
        <v>1</v>
      </c>
      <c r="L11043" t="s">
        <v>4681</v>
      </c>
    </row>
    <row r="11044" spans="1:12" x14ac:dyDescent="0.2">
      <c r="A11044" t="s">
        <v>36660</v>
      </c>
      <c r="B11044" t="s">
        <v>17616</v>
      </c>
      <c r="C11044" t="s">
        <v>36661</v>
      </c>
      <c r="D11044" t="s">
        <v>30</v>
      </c>
      <c r="E11044" t="s">
        <v>16</v>
      </c>
      <c r="F11044">
        <v>28054</v>
      </c>
      <c r="G11044">
        <v>35.270529000000003</v>
      </c>
      <c r="H11044">
        <v>-81.146020399999998</v>
      </c>
      <c r="I11044">
        <v>4</v>
      </c>
      <c r="J11044">
        <v>6</v>
      </c>
      <c r="K11044">
        <v>1</v>
      </c>
      <c r="L11044" t="s">
        <v>923</v>
      </c>
    </row>
    <row r="11045" spans="1:12" x14ac:dyDescent="0.2">
      <c r="A11045" t="s">
        <v>36662</v>
      </c>
      <c r="B11045" t="s">
        <v>3204</v>
      </c>
      <c r="C11045" t="s">
        <v>36663</v>
      </c>
      <c r="D11045" t="s">
        <v>456</v>
      </c>
      <c r="E11045" t="s">
        <v>16</v>
      </c>
      <c r="F11045">
        <v>28012</v>
      </c>
      <c r="G11045">
        <v>35.252671800000002</v>
      </c>
      <c r="H11045">
        <v>-81.026110700000004</v>
      </c>
      <c r="I11045">
        <v>2.5</v>
      </c>
      <c r="J11045">
        <v>4</v>
      </c>
      <c r="K11045">
        <v>1</v>
      </c>
      <c r="L11045" t="s">
        <v>3212</v>
      </c>
    </row>
    <row r="11046" spans="1:12" x14ac:dyDescent="0.2">
      <c r="A11046" t="s">
        <v>36664</v>
      </c>
      <c r="B11046" t="s">
        <v>36665</v>
      </c>
      <c r="C11046" t="s">
        <v>13478</v>
      </c>
      <c r="D11046" t="s">
        <v>21</v>
      </c>
      <c r="E11046" t="s">
        <v>16</v>
      </c>
      <c r="F11046">
        <v>28269</v>
      </c>
      <c r="G11046">
        <v>35.335684000000001</v>
      </c>
      <c r="H11046">
        <v>-80.795890999999997</v>
      </c>
      <c r="I11046">
        <v>4</v>
      </c>
      <c r="J11046">
        <v>6</v>
      </c>
      <c r="K11046">
        <v>0</v>
      </c>
      <c r="L11046" t="s">
        <v>5827</v>
      </c>
    </row>
    <row r="11047" spans="1:12" x14ac:dyDescent="0.2">
      <c r="A11047" t="s">
        <v>36666</v>
      </c>
      <c r="B11047" t="s">
        <v>19969</v>
      </c>
      <c r="C11047" t="s">
        <v>36667</v>
      </c>
      <c r="D11047" t="s">
        <v>30</v>
      </c>
      <c r="E11047" t="s">
        <v>16</v>
      </c>
      <c r="F11047">
        <v>28054</v>
      </c>
      <c r="G11047">
        <v>35.262840500000003</v>
      </c>
      <c r="H11047">
        <v>-81.132836299999994</v>
      </c>
      <c r="I11047">
        <v>3.5</v>
      </c>
      <c r="J11047">
        <v>7</v>
      </c>
      <c r="K11047">
        <v>1</v>
      </c>
      <c r="L11047" t="s">
        <v>36668</v>
      </c>
    </row>
    <row r="11048" spans="1:12" x14ac:dyDescent="0.2">
      <c r="A11048" t="s">
        <v>36669</v>
      </c>
      <c r="B11048" t="s">
        <v>4870</v>
      </c>
      <c r="C11048" t="s">
        <v>36670</v>
      </c>
      <c r="D11048" t="s">
        <v>21</v>
      </c>
      <c r="E11048" t="s">
        <v>16</v>
      </c>
      <c r="F11048">
        <v>28211</v>
      </c>
      <c r="G11048">
        <v>35.148884000000002</v>
      </c>
      <c r="H11048">
        <v>-80.831183100000004</v>
      </c>
      <c r="I11048">
        <v>2</v>
      </c>
      <c r="J11048">
        <v>4</v>
      </c>
      <c r="K11048">
        <v>1</v>
      </c>
      <c r="L11048" t="s">
        <v>36671</v>
      </c>
    </row>
    <row r="11049" spans="1:12" x14ac:dyDescent="0.2">
      <c r="A11049" t="s">
        <v>36672</v>
      </c>
      <c r="B11049" t="s">
        <v>11617</v>
      </c>
      <c r="C11049" t="s">
        <v>24754</v>
      </c>
      <c r="D11049" t="s">
        <v>21</v>
      </c>
      <c r="E11049" t="s">
        <v>16</v>
      </c>
      <c r="F11049">
        <v>28269</v>
      </c>
      <c r="G11049">
        <v>35.343429299999997</v>
      </c>
      <c r="H11049">
        <v>-80.769582700000001</v>
      </c>
      <c r="I11049">
        <v>3.5</v>
      </c>
      <c r="J11049">
        <v>24</v>
      </c>
      <c r="K11049">
        <v>0</v>
      </c>
      <c r="L11049" t="s">
        <v>36673</v>
      </c>
    </row>
    <row r="11050" spans="1:12" x14ac:dyDescent="0.2">
      <c r="A11050" t="s">
        <v>36674</v>
      </c>
      <c r="B11050" t="s">
        <v>36675</v>
      </c>
      <c r="C11050" t="s">
        <v>36676</v>
      </c>
      <c r="D11050" t="s">
        <v>21</v>
      </c>
      <c r="E11050" t="s">
        <v>16</v>
      </c>
      <c r="F11050">
        <v>28208</v>
      </c>
      <c r="G11050">
        <v>35.190365</v>
      </c>
      <c r="H11050">
        <v>-80.9290989</v>
      </c>
      <c r="I11050">
        <v>4.5</v>
      </c>
      <c r="J11050">
        <v>126</v>
      </c>
      <c r="K11050">
        <v>1</v>
      </c>
      <c r="L11050" t="s">
        <v>1056</v>
      </c>
    </row>
    <row r="11051" spans="1:12" x14ac:dyDescent="0.2">
      <c r="A11051" t="s">
        <v>36677</v>
      </c>
      <c r="B11051" t="s">
        <v>36678</v>
      </c>
      <c r="C11051" t="s">
        <v>36679</v>
      </c>
      <c r="D11051" t="s">
        <v>21</v>
      </c>
      <c r="E11051" t="s">
        <v>16</v>
      </c>
      <c r="F11051">
        <v>28277</v>
      </c>
      <c r="G11051">
        <v>35.058370199999999</v>
      </c>
      <c r="H11051">
        <v>-80.844740900000005</v>
      </c>
      <c r="I11051">
        <v>3.5</v>
      </c>
      <c r="J11051">
        <v>3</v>
      </c>
      <c r="K11051">
        <v>1</v>
      </c>
      <c r="L11051" t="s">
        <v>36680</v>
      </c>
    </row>
    <row r="11052" spans="1:12" x14ac:dyDescent="0.2">
      <c r="A11052" t="s">
        <v>36681</v>
      </c>
      <c r="B11052" t="s">
        <v>36682</v>
      </c>
      <c r="D11052" t="s">
        <v>21</v>
      </c>
      <c r="E11052" t="s">
        <v>16</v>
      </c>
      <c r="F11052">
        <v>28105</v>
      </c>
      <c r="G11052">
        <v>35.1105564</v>
      </c>
      <c r="H11052">
        <v>-80.7103532</v>
      </c>
      <c r="I11052">
        <v>4.5</v>
      </c>
      <c r="J11052">
        <v>6</v>
      </c>
      <c r="K11052">
        <v>1</v>
      </c>
      <c r="L11052" t="s">
        <v>36683</v>
      </c>
    </row>
    <row r="11053" spans="1:12" x14ac:dyDescent="0.2">
      <c r="A11053" t="s">
        <v>36684</v>
      </c>
      <c r="B11053" t="s">
        <v>36685</v>
      </c>
      <c r="C11053" t="s">
        <v>22958</v>
      </c>
      <c r="D11053" t="s">
        <v>21</v>
      </c>
      <c r="E11053" t="s">
        <v>16</v>
      </c>
      <c r="F11053">
        <v>28207</v>
      </c>
      <c r="G11053">
        <v>35.200052800000002</v>
      </c>
      <c r="H11053">
        <v>-80.8248593</v>
      </c>
      <c r="I11053">
        <v>2.5</v>
      </c>
      <c r="J11053">
        <v>9</v>
      </c>
      <c r="K11053">
        <v>1</v>
      </c>
      <c r="L11053" t="s">
        <v>36686</v>
      </c>
    </row>
    <row r="11054" spans="1:12" x14ac:dyDescent="0.2">
      <c r="A11054" t="s">
        <v>36687</v>
      </c>
      <c r="B11054" t="s">
        <v>36688</v>
      </c>
      <c r="C11054" t="s">
        <v>24718</v>
      </c>
      <c r="D11054" t="s">
        <v>21</v>
      </c>
      <c r="E11054" t="s">
        <v>16</v>
      </c>
      <c r="F11054">
        <v>28277</v>
      </c>
      <c r="G11054">
        <v>35.052522000000003</v>
      </c>
      <c r="H11054">
        <v>-80.851493000000005</v>
      </c>
      <c r="I11054">
        <v>3</v>
      </c>
      <c r="J11054">
        <v>70</v>
      </c>
      <c r="K11054">
        <v>0</v>
      </c>
      <c r="L11054" t="s">
        <v>3430</v>
      </c>
    </row>
    <row r="11055" spans="1:12" x14ac:dyDescent="0.2">
      <c r="A11055" t="s">
        <v>36689</v>
      </c>
      <c r="B11055" t="s">
        <v>36690</v>
      </c>
      <c r="C11055" t="s">
        <v>36691</v>
      </c>
      <c r="D11055" t="s">
        <v>21</v>
      </c>
      <c r="E11055" t="s">
        <v>16</v>
      </c>
      <c r="F11055">
        <v>28273</v>
      </c>
      <c r="G11055">
        <v>35.102489800000001</v>
      </c>
      <c r="H11055">
        <v>-80.985769099999999</v>
      </c>
      <c r="I11055">
        <v>4</v>
      </c>
      <c r="J11055">
        <v>4</v>
      </c>
      <c r="K11055">
        <v>1</v>
      </c>
      <c r="L11055" t="s">
        <v>36692</v>
      </c>
    </row>
    <row r="11056" spans="1:12" x14ac:dyDescent="0.2">
      <c r="A11056" t="s">
        <v>36693</v>
      </c>
      <c r="B11056" t="s">
        <v>36694</v>
      </c>
      <c r="C11056" t="s">
        <v>36695</v>
      </c>
      <c r="D11056" t="s">
        <v>30</v>
      </c>
      <c r="E11056" t="s">
        <v>16</v>
      </c>
      <c r="F11056">
        <v>28056</v>
      </c>
      <c r="G11056">
        <v>35.260576100000002</v>
      </c>
      <c r="H11056">
        <v>-81.113142999999994</v>
      </c>
      <c r="I11056">
        <v>3.5</v>
      </c>
      <c r="J11056">
        <v>6</v>
      </c>
      <c r="K11056">
        <v>1</v>
      </c>
      <c r="L11056" t="s">
        <v>1997</v>
      </c>
    </row>
    <row r="11057" spans="1:12" x14ac:dyDescent="0.2">
      <c r="A11057" t="s">
        <v>36696</v>
      </c>
      <c r="B11057" t="s">
        <v>1093</v>
      </c>
      <c r="C11057" t="s">
        <v>36697</v>
      </c>
      <c r="D11057" t="s">
        <v>21</v>
      </c>
      <c r="E11057" t="s">
        <v>16</v>
      </c>
      <c r="F11057">
        <v>28217</v>
      </c>
      <c r="G11057">
        <v>35.149511199999999</v>
      </c>
      <c r="H11057">
        <v>-80.896705499999996</v>
      </c>
      <c r="I11057">
        <v>1.5</v>
      </c>
      <c r="J11057">
        <v>6</v>
      </c>
      <c r="K11057">
        <v>1</v>
      </c>
      <c r="L11057" t="s">
        <v>1095</v>
      </c>
    </row>
    <row r="11058" spans="1:12" x14ac:dyDescent="0.2">
      <c r="A11058" t="s">
        <v>36698</v>
      </c>
      <c r="B11058" t="s">
        <v>36699</v>
      </c>
      <c r="C11058" t="s">
        <v>36700</v>
      </c>
      <c r="D11058" t="s">
        <v>21</v>
      </c>
      <c r="E11058" t="s">
        <v>16</v>
      </c>
      <c r="F11058">
        <v>28217</v>
      </c>
      <c r="G11058">
        <v>35.171388999999998</v>
      </c>
      <c r="H11058">
        <v>-80.929047999999995</v>
      </c>
      <c r="I11058">
        <v>4</v>
      </c>
      <c r="J11058">
        <v>25</v>
      </c>
      <c r="K11058">
        <v>1</v>
      </c>
      <c r="L11058" t="s">
        <v>36701</v>
      </c>
    </row>
    <row r="11059" spans="1:12" x14ac:dyDescent="0.2">
      <c r="A11059" t="s">
        <v>36702</v>
      </c>
      <c r="B11059" t="s">
        <v>15873</v>
      </c>
      <c r="C11059" t="s">
        <v>36703</v>
      </c>
      <c r="D11059" t="s">
        <v>359</v>
      </c>
      <c r="E11059" t="s">
        <v>16</v>
      </c>
      <c r="F11059">
        <v>28036</v>
      </c>
      <c r="G11059">
        <v>35.501161699800001</v>
      </c>
      <c r="H11059">
        <v>-80.860793790599999</v>
      </c>
      <c r="I11059">
        <v>4</v>
      </c>
      <c r="J11059">
        <v>13</v>
      </c>
      <c r="K11059">
        <v>1</v>
      </c>
      <c r="L11059" t="s">
        <v>36704</v>
      </c>
    </row>
    <row r="11060" spans="1:12" x14ac:dyDescent="0.2">
      <c r="A11060" t="s">
        <v>36705</v>
      </c>
      <c r="B11060" t="s">
        <v>36706</v>
      </c>
      <c r="C11060" t="s">
        <v>36707</v>
      </c>
      <c r="D11060" t="s">
        <v>15</v>
      </c>
      <c r="E11060" t="s">
        <v>16</v>
      </c>
      <c r="F11060">
        <v>28031</v>
      </c>
      <c r="G11060">
        <v>35.479585800000002</v>
      </c>
      <c r="H11060">
        <v>-80.892470099999997</v>
      </c>
      <c r="I11060">
        <v>3</v>
      </c>
      <c r="J11060">
        <v>17</v>
      </c>
      <c r="K11060">
        <v>1</v>
      </c>
      <c r="L11060" t="s">
        <v>2315</v>
      </c>
    </row>
    <row r="11061" spans="1:12" x14ac:dyDescent="0.2">
      <c r="A11061" t="s">
        <v>36708</v>
      </c>
      <c r="B11061" t="s">
        <v>36709</v>
      </c>
      <c r="C11061" t="s">
        <v>36710</v>
      </c>
      <c r="D11061" t="s">
        <v>21</v>
      </c>
      <c r="E11061" t="s">
        <v>16</v>
      </c>
      <c r="F11061">
        <v>28262</v>
      </c>
      <c r="G11061">
        <v>35.324803000000003</v>
      </c>
      <c r="H11061">
        <v>-80.711488000000003</v>
      </c>
      <c r="I11061">
        <v>1.5</v>
      </c>
      <c r="J11061">
        <v>13</v>
      </c>
      <c r="K11061">
        <v>1</v>
      </c>
      <c r="L11061" t="s">
        <v>256</v>
      </c>
    </row>
    <row r="11062" spans="1:12" x14ac:dyDescent="0.2">
      <c r="A11062" t="s">
        <v>36711</v>
      </c>
      <c r="B11062" t="s">
        <v>36712</v>
      </c>
      <c r="C11062" t="s">
        <v>36713</v>
      </c>
      <c r="D11062" t="s">
        <v>30</v>
      </c>
      <c r="E11062" t="s">
        <v>16</v>
      </c>
      <c r="F11062">
        <v>28056</v>
      </c>
      <c r="G11062">
        <v>35.286060399999997</v>
      </c>
      <c r="H11062">
        <v>-81.108009100000004</v>
      </c>
      <c r="I11062">
        <v>5</v>
      </c>
      <c r="J11062">
        <v>11</v>
      </c>
      <c r="K11062">
        <v>1</v>
      </c>
      <c r="L11062" t="s">
        <v>36714</v>
      </c>
    </row>
    <row r="11063" spans="1:12" x14ac:dyDescent="0.2">
      <c r="A11063" t="s">
        <v>36715</v>
      </c>
      <c r="B11063" t="s">
        <v>36716</v>
      </c>
      <c r="C11063" t="s">
        <v>36717</v>
      </c>
      <c r="D11063" t="s">
        <v>21</v>
      </c>
      <c r="E11063" t="s">
        <v>16</v>
      </c>
      <c r="F11063">
        <v>28202</v>
      </c>
      <c r="G11063">
        <v>35.228915000000001</v>
      </c>
      <c r="H11063">
        <v>-80.841189999999997</v>
      </c>
      <c r="I11063">
        <v>4</v>
      </c>
      <c r="J11063">
        <v>251</v>
      </c>
      <c r="K11063">
        <v>1</v>
      </c>
      <c r="L11063" t="s">
        <v>36718</v>
      </c>
    </row>
    <row r="11064" spans="1:12" x14ac:dyDescent="0.2">
      <c r="A11064" t="s">
        <v>36719</v>
      </c>
      <c r="B11064" t="s">
        <v>36720</v>
      </c>
      <c r="C11064" t="s">
        <v>36721</v>
      </c>
      <c r="D11064" t="s">
        <v>21</v>
      </c>
      <c r="E11064" t="s">
        <v>16</v>
      </c>
      <c r="F11064">
        <v>28269</v>
      </c>
      <c r="G11064">
        <v>35.357548999999999</v>
      </c>
      <c r="H11064">
        <v>-80.836135400000003</v>
      </c>
      <c r="I11064">
        <v>3.5</v>
      </c>
      <c r="J11064">
        <v>10</v>
      </c>
      <c r="K11064">
        <v>1</v>
      </c>
      <c r="L11064" t="s">
        <v>666</v>
      </c>
    </row>
    <row r="11065" spans="1:12" x14ac:dyDescent="0.2">
      <c r="A11065" t="s">
        <v>36722</v>
      </c>
      <c r="B11065" t="s">
        <v>36723</v>
      </c>
      <c r="C11065" t="s">
        <v>391</v>
      </c>
      <c r="D11065" t="s">
        <v>21</v>
      </c>
      <c r="E11065" t="s">
        <v>16</v>
      </c>
      <c r="F11065">
        <v>28211</v>
      </c>
      <c r="G11065">
        <v>35.151572000000002</v>
      </c>
      <c r="H11065">
        <v>-80.833003000000005</v>
      </c>
      <c r="I11065">
        <v>4</v>
      </c>
      <c r="J11065">
        <v>9</v>
      </c>
      <c r="K11065">
        <v>1</v>
      </c>
      <c r="L11065" t="s">
        <v>28924</v>
      </c>
    </row>
    <row r="11066" spans="1:12" x14ac:dyDescent="0.2">
      <c r="A11066" t="s">
        <v>36724</v>
      </c>
      <c r="B11066" t="s">
        <v>17258</v>
      </c>
      <c r="C11066" t="s">
        <v>36725</v>
      </c>
      <c r="D11066" t="s">
        <v>21</v>
      </c>
      <c r="E11066" t="s">
        <v>16</v>
      </c>
      <c r="F11066">
        <v>28270</v>
      </c>
      <c r="G11066">
        <v>35.139951099999998</v>
      </c>
      <c r="H11066">
        <v>-80.735256899999996</v>
      </c>
      <c r="I11066">
        <v>3.5</v>
      </c>
      <c r="J11066">
        <v>188</v>
      </c>
      <c r="K11066">
        <v>1</v>
      </c>
      <c r="L11066" t="s">
        <v>1056</v>
      </c>
    </row>
    <row r="11067" spans="1:12" x14ac:dyDescent="0.2">
      <c r="A11067" t="s">
        <v>36726</v>
      </c>
      <c r="B11067" t="s">
        <v>36727</v>
      </c>
      <c r="C11067" t="s">
        <v>4513</v>
      </c>
      <c r="D11067" t="s">
        <v>21</v>
      </c>
      <c r="E11067" t="s">
        <v>16</v>
      </c>
      <c r="F11067">
        <v>28209</v>
      </c>
      <c r="G11067">
        <v>35.161133399999997</v>
      </c>
      <c r="H11067">
        <v>-80.849282299999999</v>
      </c>
      <c r="I11067">
        <v>5</v>
      </c>
      <c r="J11067">
        <v>8</v>
      </c>
      <c r="K11067">
        <v>1</v>
      </c>
      <c r="L11067" t="s">
        <v>36728</v>
      </c>
    </row>
    <row r="11068" spans="1:12" x14ac:dyDescent="0.2">
      <c r="A11068" t="s">
        <v>36729</v>
      </c>
      <c r="B11068" t="s">
        <v>36730</v>
      </c>
      <c r="C11068" t="s">
        <v>36731</v>
      </c>
      <c r="D11068" t="s">
        <v>21</v>
      </c>
      <c r="E11068" t="s">
        <v>16</v>
      </c>
      <c r="F11068">
        <v>28205</v>
      </c>
      <c r="G11068">
        <v>35.219690200000002</v>
      </c>
      <c r="H11068">
        <v>-80.800424699999994</v>
      </c>
      <c r="I11068">
        <v>5</v>
      </c>
      <c r="J11068">
        <v>27</v>
      </c>
      <c r="K11068">
        <v>1</v>
      </c>
      <c r="L11068" t="s">
        <v>2069</v>
      </c>
    </row>
    <row r="11069" spans="1:12" x14ac:dyDescent="0.2">
      <c r="A11069" t="s">
        <v>36732</v>
      </c>
      <c r="B11069" t="s">
        <v>11162</v>
      </c>
      <c r="C11069" t="s">
        <v>36733</v>
      </c>
      <c r="D11069" t="s">
        <v>601</v>
      </c>
      <c r="E11069" t="s">
        <v>16</v>
      </c>
      <c r="F11069">
        <v>28083</v>
      </c>
      <c r="G11069">
        <v>35.478794000000001</v>
      </c>
      <c r="H11069">
        <v>-80.610999000000007</v>
      </c>
      <c r="I11069">
        <v>3</v>
      </c>
      <c r="J11069">
        <v>8</v>
      </c>
      <c r="K11069">
        <v>0</v>
      </c>
      <c r="L11069" t="s">
        <v>36734</v>
      </c>
    </row>
    <row r="11070" spans="1:12" x14ac:dyDescent="0.2">
      <c r="A11070" t="s">
        <v>36735</v>
      </c>
      <c r="B11070" t="s">
        <v>36736</v>
      </c>
      <c r="C11070" t="s">
        <v>36737</v>
      </c>
      <c r="D11070" t="s">
        <v>456</v>
      </c>
      <c r="E11070" t="s">
        <v>16</v>
      </c>
      <c r="F11070">
        <v>28012</v>
      </c>
      <c r="G11070">
        <v>35.244545700000003</v>
      </c>
      <c r="H11070">
        <v>-81.037468200000006</v>
      </c>
      <c r="I11070">
        <v>4.5</v>
      </c>
      <c r="J11070">
        <v>37</v>
      </c>
      <c r="K11070">
        <v>1</v>
      </c>
      <c r="L11070" t="s">
        <v>36738</v>
      </c>
    </row>
    <row r="11071" spans="1:12" x14ac:dyDescent="0.2">
      <c r="A11071" t="s">
        <v>36739</v>
      </c>
      <c r="B11071" t="s">
        <v>36740</v>
      </c>
      <c r="C11071" t="s">
        <v>552</v>
      </c>
      <c r="D11071" t="s">
        <v>21</v>
      </c>
      <c r="E11071" t="s">
        <v>16</v>
      </c>
      <c r="F11071">
        <v>28208</v>
      </c>
      <c r="G11071">
        <v>35.218524785</v>
      </c>
      <c r="H11071">
        <v>-80.942374313299993</v>
      </c>
      <c r="I11071">
        <v>2.5</v>
      </c>
      <c r="J11071">
        <v>7</v>
      </c>
      <c r="K11071">
        <v>1</v>
      </c>
      <c r="L11071" t="s">
        <v>36741</v>
      </c>
    </row>
    <row r="11072" spans="1:12" x14ac:dyDescent="0.2">
      <c r="A11072" t="s">
        <v>36742</v>
      </c>
      <c r="B11072" t="s">
        <v>36743</v>
      </c>
      <c r="C11072" t="s">
        <v>36744</v>
      </c>
      <c r="D11072" t="s">
        <v>135</v>
      </c>
      <c r="E11072" t="s">
        <v>16</v>
      </c>
      <c r="F11072">
        <v>28105</v>
      </c>
      <c r="G11072">
        <v>35.115997900000004</v>
      </c>
      <c r="H11072">
        <v>-80.720705300000006</v>
      </c>
      <c r="I11072">
        <v>5</v>
      </c>
      <c r="J11072">
        <v>6</v>
      </c>
      <c r="K11072">
        <v>1</v>
      </c>
      <c r="L11072" t="s">
        <v>2104</v>
      </c>
    </row>
    <row r="11073" spans="1:12" x14ac:dyDescent="0.2">
      <c r="A11073" t="s">
        <v>36745</v>
      </c>
      <c r="B11073" t="s">
        <v>36746</v>
      </c>
      <c r="C11073" t="s">
        <v>36747</v>
      </c>
      <c r="D11073" t="s">
        <v>21</v>
      </c>
      <c r="E11073" t="s">
        <v>16</v>
      </c>
      <c r="F11073">
        <v>28204</v>
      </c>
      <c r="G11073">
        <v>35.2129087</v>
      </c>
      <c r="H11073">
        <v>-80.817557500000007</v>
      </c>
      <c r="I11073">
        <v>4.5</v>
      </c>
      <c r="J11073">
        <v>62</v>
      </c>
      <c r="K11073">
        <v>1</v>
      </c>
      <c r="L11073" t="s">
        <v>36748</v>
      </c>
    </row>
    <row r="11074" spans="1:12" x14ac:dyDescent="0.2">
      <c r="A11074" t="s">
        <v>36749</v>
      </c>
      <c r="B11074" t="s">
        <v>36727</v>
      </c>
      <c r="C11074" t="s">
        <v>20068</v>
      </c>
      <c r="D11074" t="s">
        <v>239</v>
      </c>
      <c r="E11074" t="s">
        <v>16</v>
      </c>
      <c r="F11074">
        <v>28173</v>
      </c>
      <c r="G11074">
        <v>34.939083099999998</v>
      </c>
      <c r="H11074">
        <v>-80.750931399999999</v>
      </c>
      <c r="I11074">
        <v>5</v>
      </c>
      <c r="J11074">
        <v>4</v>
      </c>
      <c r="K11074">
        <v>1</v>
      </c>
      <c r="L11074" t="s">
        <v>36750</v>
      </c>
    </row>
    <row r="11075" spans="1:12" x14ac:dyDescent="0.2">
      <c r="A11075" t="s">
        <v>36751</v>
      </c>
      <c r="B11075" t="s">
        <v>17499</v>
      </c>
      <c r="C11075" t="s">
        <v>36752</v>
      </c>
      <c r="D11075" t="s">
        <v>21</v>
      </c>
      <c r="E11075" t="s">
        <v>16</v>
      </c>
      <c r="F11075">
        <v>28215</v>
      </c>
      <c r="G11075">
        <v>35.252451499999999</v>
      </c>
      <c r="H11075">
        <v>-80.6575323</v>
      </c>
      <c r="I11075">
        <v>3.5</v>
      </c>
      <c r="J11075">
        <v>14</v>
      </c>
      <c r="K11075">
        <v>1</v>
      </c>
      <c r="L11075" t="s">
        <v>176</v>
      </c>
    </row>
    <row r="11076" spans="1:12" x14ac:dyDescent="0.2">
      <c r="A11076" t="s">
        <v>36753</v>
      </c>
      <c r="B11076" t="s">
        <v>36754</v>
      </c>
      <c r="C11076" t="s">
        <v>36755</v>
      </c>
      <c r="D11076" t="s">
        <v>21</v>
      </c>
      <c r="E11076" t="s">
        <v>16</v>
      </c>
      <c r="F11076">
        <v>28277</v>
      </c>
      <c r="G11076">
        <v>35.037985900000002</v>
      </c>
      <c r="H11076">
        <v>-80.793312</v>
      </c>
      <c r="I11076">
        <v>3</v>
      </c>
      <c r="J11076">
        <v>9</v>
      </c>
      <c r="K11076">
        <v>1</v>
      </c>
      <c r="L11076" t="s">
        <v>36756</v>
      </c>
    </row>
    <row r="11077" spans="1:12" x14ac:dyDescent="0.2">
      <c r="A11077" t="s">
        <v>36757</v>
      </c>
      <c r="B11077" t="s">
        <v>36758</v>
      </c>
      <c r="C11077" t="s">
        <v>36759</v>
      </c>
      <c r="D11077" t="s">
        <v>26</v>
      </c>
      <c r="E11077" t="s">
        <v>16</v>
      </c>
      <c r="F11077">
        <v>28078</v>
      </c>
      <c r="G11077">
        <v>35.441280900000002</v>
      </c>
      <c r="H11077">
        <v>-80.857662000000005</v>
      </c>
      <c r="I11077">
        <v>5</v>
      </c>
      <c r="J11077">
        <v>3</v>
      </c>
      <c r="K11077">
        <v>1</v>
      </c>
      <c r="L11077" t="s">
        <v>6520</v>
      </c>
    </row>
    <row r="11078" spans="1:12" x14ac:dyDescent="0.2">
      <c r="A11078" t="s">
        <v>36760</v>
      </c>
      <c r="B11078" t="s">
        <v>36761</v>
      </c>
      <c r="C11078" t="s">
        <v>36762</v>
      </c>
      <c r="D11078" t="s">
        <v>21</v>
      </c>
      <c r="E11078" t="s">
        <v>16</v>
      </c>
      <c r="F11078">
        <v>28269</v>
      </c>
      <c r="G11078">
        <v>35.316080900000003</v>
      </c>
      <c r="H11078">
        <v>-80.781947000000002</v>
      </c>
      <c r="I11078">
        <v>3.5</v>
      </c>
      <c r="J11078">
        <v>11</v>
      </c>
      <c r="K11078">
        <v>1</v>
      </c>
      <c r="L11078" t="s">
        <v>36763</v>
      </c>
    </row>
    <row r="11079" spans="1:12" x14ac:dyDescent="0.2">
      <c r="A11079" t="s">
        <v>36764</v>
      </c>
      <c r="B11079" t="s">
        <v>36765</v>
      </c>
      <c r="C11079" t="s">
        <v>36766</v>
      </c>
      <c r="D11079" t="s">
        <v>588</v>
      </c>
      <c r="E11079" t="s">
        <v>16</v>
      </c>
      <c r="F11079">
        <v>28110</v>
      </c>
      <c r="G11079">
        <v>35.023019699999999</v>
      </c>
      <c r="H11079">
        <v>-80.635358100000005</v>
      </c>
      <c r="I11079">
        <v>5</v>
      </c>
      <c r="J11079">
        <v>5</v>
      </c>
      <c r="K11079">
        <v>1</v>
      </c>
      <c r="L11079" t="s">
        <v>2958</v>
      </c>
    </row>
    <row r="11080" spans="1:12" x14ac:dyDescent="0.2">
      <c r="A11080" t="s">
        <v>36767</v>
      </c>
      <c r="B11080" t="s">
        <v>3255</v>
      </c>
      <c r="C11080" t="s">
        <v>36768</v>
      </c>
      <c r="D11080" t="s">
        <v>21</v>
      </c>
      <c r="E11080" t="s">
        <v>16</v>
      </c>
      <c r="F11080">
        <v>28226</v>
      </c>
      <c r="G11080">
        <v>35.088116999999997</v>
      </c>
      <c r="H11080">
        <v>-80.861650999999995</v>
      </c>
      <c r="I11080">
        <v>3</v>
      </c>
      <c r="J11080">
        <v>143</v>
      </c>
      <c r="K11080">
        <v>1</v>
      </c>
      <c r="L11080" t="s">
        <v>11332</v>
      </c>
    </row>
    <row r="11081" spans="1:12" x14ac:dyDescent="0.2">
      <c r="A11081" t="s">
        <v>36769</v>
      </c>
      <c r="B11081" t="s">
        <v>36770</v>
      </c>
      <c r="C11081" t="s">
        <v>36771</v>
      </c>
      <c r="D11081" t="s">
        <v>21</v>
      </c>
      <c r="E11081" t="s">
        <v>16</v>
      </c>
      <c r="F11081">
        <v>28210</v>
      </c>
      <c r="G11081">
        <v>35.147365000000001</v>
      </c>
      <c r="H11081">
        <v>-80.8759668</v>
      </c>
      <c r="I11081">
        <v>5</v>
      </c>
      <c r="J11081">
        <v>5</v>
      </c>
      <c r="K11081">
        <v>1</v>
      </c>
      <c r="L11081" t="s">
        <v>21680</v>
      </c>
    </row>
    <row r="11082" spans="1:12" x14ac:dyDescent="0.2">
      <c r="A11082" t="s">
        <v>36772</v>
      </c>
      <c r="B11082" t="s">
        <v>36773</v>
      </c>
      <c r="C11082" t="s">
        <v>36774</v>
      </c>
      <c r="D11082" t="s">
        <v>21</v>
      </c>
      <c r="E11082" t="s">
        <v>16</v>
      </c>
      <c r="F11082">
        <v>28217</v>
      </c>
      <c r="G11082">
        <v>35.164293000000001</v>
      </c>
      <c r="H11082">
        <v>-80.8916057</v>
      </c>
      <c r="I11082">
        <v>1.5</v>
      </c>
      <c r="J11082">
        <v>5</v>
      </c>
      <c r="K11082">
        <v>1</v>
      </c>
      <c r="L11082" t="s">
        <v>36775</v>
      </c>
    </row>
    <row r="11083" spans="1:12" x14ac:dyDescent="0.2">
      <c r="A11083" t="s">
        <v>36776</v>
      </c>
      <c r="B11083" t="s">
        <v>36777</v>
      </c>
      <c r="C11083" t="s">
        <v>36778</v>
      </c>
      <c r="D11083" t="s">
        <v>601</v>
      </c>
      <c r="E11083" t="s">
        <v>16</v>
      </c>
      <c r="F11083">
        <v>28081</v>
      </c>
      <c r="G11083">
        <v>35.467841999999997</v>
      </c>
      <c r="H11083">
        <v>-80.623889300000002</v>
      </c>
      <c r="I11083">
        <v>3</v>
      </c>
      <c r="J11083">
        <v>9</v>
      </c>
      <c r="K11083">
        <v>1</v>
      </c>
      <c r="L11083" t="s">
        <v>36779</v>
      </c>
    </row>
    <row r="11084" spans="1:12" x14ac:dyDescent="0.2">
      <c r="A11084" t="s">
        <v>36780</v>
      </c>
      <c r="B11084" t="s">
        <v>36781</v>
      </c>
      <c r="C11084" t="s">
        <v>36782</v>
      </c>
      <c r="D11084" t="s">
        <v>21</v>
      </c>
      <c r="E11084" t="s">
        <v>16</v>
      </c>
      <c r="F11084">
        <v>28205</v>
      </c>
      <c r="G11084">
        <v>35.217977394000002</v>
      </c>
      <c r="H11084">
        <v>-80.793941505299998</v>
      </c>
      <c r="I11084">
        <v>5</v>
      </c>
      <c r="J11084">
        <v>141</v>
      </c>
      <c r="K11084">
        <v>1</v>
      </c>
      <c r="L11084" t="s">
        <v>1832</v>
      </c>
    </row>
    <row r="11085" spans="1:12" x14ac:dyDescent="0.2">
      <c r="A11085" t="s">
        <v>36783</v>
      </c>
      <c r="B11085" t="s">
        <v>36784</v>
      </c>
      <c r="C11085" t="s">
        <v>36785</v>
      </c>
      <c r="D11085" t="s">
        <v>21</v>
      </c>
      <c r="E11085" t="s">
        <v>16</v>
      </c>
      <c r="F11085">
        <v>28273</v>
      </c>
      <c r="G11085">
        <v>35.114752713400001</v>
      </c>
      <c r="H11085">
        <v>-80.882208645299997</v>
      </c>
      <c r="I11085">
        <v>4</v>
      </c>
      <c r="J11085">
        <v>3</v>
      </c>
      <c r="K11085">
        <v>0</v>
      </c>
      <c r="L11085" t="s">
        <v>36786</v>
      </c>
    </row>
    <row r="11086" spans="1:12" x14ac:dyDescent="0.2">
      <c r="A11086" t="s">
        <v>36787</v>
      </c>
      <c r="B11086" t="s">
        <v>36788</v>
      </c>
      <c r="C11086" t="s">
        <v>36789</v>
      </c>
      <c r="D11086" t="s">
        <v>21</v>
      </c>
      <c r="E11086" t="s">
        <v>16</v>
      </c>
      <c r="F11086">
        <v>28227</v>
      </c>
      <c r="G11086">
        <v>35.203295799999999</v>
      </c>
      <c r="H11086">
        <v>-80.721181799999997</v>
      </c>
      <c r="I11086">
        <v>3</v>
      </c>
      <c r="J11086">
        <v>8</v>
      </c>
      <c r="K11086">
        <v>1</v>
      </c>
      <c r="L11086" t="s">
        <v>36790</v>
      </c>
    </row>
    <row r="11087" spans="1:12" x14ac:dyDescent="0.2">
      <c r="A11087" t="s">
        <v>36791</v>
      </c>
      <c r="B11087" t="s">
        <v>36792</v>
      </c>
      <c r="C11087" t="s">
        <v>36793</v>
      </c>
      <c r="D11087" t="s">
        <v>21</v>
      </c>
      <c r="E11087" t="s">
        <v>16</v>
      </c>
      <c r="F11087">
        <v>28270</v>
      </c>
      <c r="G11087">
        <v>35.137222999999999</v>
      </c>
      <c r="H11087">
        <v>-80.734594000000001</v>
      </c>
      <c r="I11087">
        <v>3.5</v>
      </c>
      <c r="J11087">
        <v>3</v>
      </c>
      <c r="K11087">
        <v>0</v>
      </c>
      <c r="L11087" t="s">
        <v>36794</v>
      </c>
    </row>
    <row r="11088" spans="1:12" x14ac:dyDescent="0.2">
      <c r="A11088" t="s">
        <v>36795</v>
      </c>
      <c r="B11088" t="s">
        <v>36796</v>
      </c>
      <c r="C11088" t="s">
        <v>36157</v>
      </c>
      <c r="D11088" t="s">
        <v>21</v>
      </c>
      <c r="E11088" t="s">
        <v>16</v>
      </c>
      <c r="F11088">
        <v>28213</v>
      </c>
      <c r="G11088">
        <v>35.2870664</v>
      </c>
      <c r="H11088">
        <v>-80.728934199999998</v>
      </c>
      <c r="I11088">
        <v>5</v>
      </c>
      <c r="J11088">
        <v>7</v>
      </c>
      <c r="K11088">
        <v>1</v>
      </c>
      <c r="L11088" t="s">
        <v>36797</v>
      </c>
    </row>
    <row r="11089" spans="1:12" x14ac:dyDescent="0.2">
      <c r="A11089" t="s">
        <v>36798</v>
      </c>
      <c r="B11089" t="s">
        <v>36799</v>
      </c>
      <c r="C11089" t="s">
        <v>36800</v>
      </c>
      <c r="D11089" t="s">
        <v>21</v>
      </c>
      <c r="E11089" t="s">
        <v>16</v>
      </c>
      <c r="F11089">
        <v>28208</v>
      </c>
      <c r="G11089">
        <v>35.235635000000002</v>
      </c>
      <c r="H11089">
        <v>-80.912704000000005</v>
      </c>
      <c r="I11089">
        <v>1.5</v>
      </c>
      <c r="J11089">
        <v>16</v>
      </c>
      <c r="K11089">
        <v>1</v>
      </c>
      <c r="L11089" t="s">
        <v>36801</v>
      </c>
    </row>
    <row r="11090" spans="1:12" x14ac:dyDescent="0.2">
      <c r="A11090" t="s">
        <v>36802</v>
      </c>
      <c r="B11090" t="s">
        <v>8288</v>
      </c>
      <c r="C11090" t="s">
        <v>36803</v>
      </c>
      <c r="D11090" t="s">
        <v>588</v>
      </c>
      <c r="E11090" t="s">
        <v>16</v>
      </c>
      <c r="F11090">
        <v>28110</v>
      </c>
      <c r="G11090">
        <v>35.008003000000002</v>
      </c>
      <c r="H11090">
        <v>-80.560377000000003</v>
      </c>
      <c r="I11090">
        <v>2</v>
      </c>
      <c r="J11090">
        <v>3</v>
      </c>
      <c r="K11090">
        <v>0</v>
      </c>
      <c r="L11090" t="s">
        <v>1681</v>
      </c>
    </row>
    <row r="11091" spans="1:12" x14ac:dyDescent="0.2">
      <c r="A11091" t="s">
        <v>36804</v>
      </c>
      <c r="B11091" t="s">
        <v>446</v>
      </c>
      <c r="C11091" t="s">
        <v>16943</v>
      </c>
      <c r="D11091" t="s">
        <v>21</v>
      </c>
      <c r="E11091" t="s">
        <v>16</v>
      </c>
      <c r="F11091">
        <v>28273</v>
      </c>
      <c r="G11091">
        <v>35.146599999999999</v>
      </c>
      <c r="H11091">
        <v>-80.947295999999994</v>
      </c>
      <c r="I11091">
        <v>1.5</v>
      </c>
      <c r="J11091">
        <v>6</v>
      </c>
      <c r="K11091">
        <v>1</v>
      </c>
      <c r="L11091" t="s">
        <v>448</v>
      </c>
    </row>
    <row r="11092" spans="1:12" x14ac:dyDescent="0.2">
      <c r="A11092" t="s">
        <v>36805</v>
      </c>
      <c r="B11092" t="s">
        <v>36806</v>
      </c>
      <c r="C11092" t="s">
        <v>36807</v>
      </c>
      <c r="D11092" t="s">
        <v>21</v>
      </c>
      <c r="E11092" t="s">
        <v>16</v>
      </c>
      <c r="F11092">
        <v>28273</v>
      </c>
      <c r="G11092">
        <v>35.139957899999999</v>
      </c>
      <c r="H11092">
        <v>-80.9345809</v>
      </c>
      <c r="I11092">
        <v>2.5</v>
      </c>
      <c r="J11092">
        <v>9</v>
      </c>
      <c r="K11092">
        <v>1</v>
      </c>
      <c r="L11092" t="s">
        <v>18088</v>
      </c>
    </row>
    <row r="11093" spans="1:12" x14ac:dyDescent="0.2">
      <c r="A11093" t="s">
        <v>36808</v>
      </c>
      <c r="B11093" t="s">
        <v>36809</v>
      </c>
      <c r="C11093" t="s">
        <v>36810</v>
      </c>
      <c r="D11093" t="s">
        <v>21</v>
      </c>
      <c r="E11093" t="s">
        <v>16</v>
      </c>
      <c r="F11093">
        <v>28213</v>
      </c>
      <c r="G11093">
        <v>35.289682200000001</v>
      </c>
      <c r="H11093">
        <v>-80.701364400000003</v>
      </c>
      <c r="I11093">
        <v>4</v>
      </c>
      <c r="J11093">
        <v>24</v>
      </c>
      <c r="K11093">
        <v>1</v>
      </c>
      <c r="L11093" t="s">
        <v>36811</v>
      </c>
    </row>
    <row r="11094" spans="1:12" x14ac:dyDescent="0.2">
      <c r="A11094" t="s">
        <v>36812</v>
      </c>
      <c r="B11094" t="s">
        <v>446</v>
      </c>
      <c r="C11094" t="s">
        <v>36813</v>
      </c>
      <c r="D11094" t="s">
        <v>21</v>
      </c>
      <c r="E11094" t="s">
        <v>16</v>
      </c>
      <c r="F11094">
        <v>28211</v>
      </c>
      <c r="G11094">
        <v>35.177028999999997</v>
      </c>
      <c r="H11094">
        <v>-80.799929000000006</v>
      </c>
      <c r="I11094">
        <v>3.5</v>
      </c>
      <c r="J11094">
        <v>52</v>
      </c>
      <c r="K11094">
        <v>1</v>
      </c>
      <c r="L11094" t="s">
        <v>1997</v>
      </c>
    </row>
    <row r="11095" spans="1:12" x14ac:dyDescent="0.2">
      <c r="A11095" t="s">
        <v>36814</v>
      </c>
      <c r="B11095" t="s">
        <v>36815</v>
      </c>
      <c r="C11095" t="s">
        <v>36816</v>
      </c>
      <c r="D11095" t="s">
        <v>135</v>
      </c>
      <c r="E11095" t="s">
        <v>16</v>
      </c>
      <c r="F11095">
        <v>28105</v>
      </c>
      <c r="G11095">
        <v>35.119391299999997</v>
      </c>
      <c r="H11095">
        <v>-80.7194061</v>
      </c>
      <c r="I11095">
        <v>5</v>
      </c>
      <c r="J11095">
        <v>3</v>
      </c>
      <c r="K11095">
        <v>1</v>
      </c>
      <c r="L11095" t="s">
        <v>36817</v>
      </c>
    </row>
    <row r="11096" spans="1:12" x14ac:dyDescent="0.2">
      <c r="A11096" t="s">
        <v>36818</v>
      </c>
      <c r="B11096" t="s">
        <v>36819</v>
      </c>
      <c r="C11096" t="s">
        <v>36820</v>
      </c>
      <c r="D11096" t="s">
        <v>21</v>
      </c>
      <c r="E11096" t="s">
        <v>16</v>
      </c>
      <c r="F11096">
        <v>28203</v>
      </c>
      <c r="G11096">
        <v>35.213911699999997</v>
      </c>
      <c r="H11096">
        <v>-80.856244000000004</v>
      </c>
      <c r="I11096">
        <v>4.5</v>
      </c>
      <c r="J11096">
        <v>6</v>
      </c>
      <c r="K11096">
        <v>0</v>
      </c>
      <c r="L11096" t="s">
        <v>13246</v>
      </c>
    </row>
    <row r="11097" spans="1:12" x14ac:dyDescent="0.2">
      <c r="A11097" t="s">
        <v>36821</v>
      </c>
      <c r="B11097" t="s">
        <v>36822</v>
      </c>
      <c r="C11097" t="s">
        <v>36823</v>
      </c>
      <c r="D11097" t="s">
        <v>21</v>
      </c>
      <c r="E11097" t="s">
        <v>16</v>
      </c>
      <c r="F11097">
        <v>28226</v>
      </c>
      <c r="G11097">
        <v>35.095782</v>
      </c>
      <c r="H11097">
        <v>-80.787310000000005</v>
      </c>
      <c r="I11097">
        <v>4</v>
      </c>
      <c r="J11097">
        <v>4</v>
      </c>
      <c r="K11097">
        <v>1</v>
      </c>
      <c r="L11097" t="s">
        <v>2782</v>
      </c>
    </row>
    <row r="11098" spans="1:12" x14ac:dyDescent="0.2">
      <c r="A11098" t="s">
        <v>36824</v>
      </c>
      <c r="B11098" t="s">
        <v>36825</v>
      </c>
      <c r="C11098" t="s">
        <v>36826</v>
      </c>
      <c r="D11098" t="s">
        <v>30</v>
      </c>
      <c r="E11098" t="s">
        <v>16</v>
      </c>
      <c r="F11098">
        <v>28054</v>
      </c>
      <c r="G11098">
        <v>35.262801094499999</v>
      </c>
      <c r="H11098">
        <v>-81.155504956800002</v>
      </c>
      <c r="I11098">
        <v>1</v>
      </c>
      <c r="J11098">
        <v>3</v>
      </c>
      <c r="K11098">
        <v>1</v>
      </c>
      <c r="L11098" t="s">
        <v>13557</v>
      </c>
    </row>
    <row r="11099" spans="1:12" x14ac:dyDescent="0.2">
      <c r="A11099" t="s">
        <v>36827</v>
      </c>
      <c r="B11099" t="s">
        <v>6443</v>
      </c>
      <c r="C11099" t="s">
        <v>3799</v>
      </c>
      <c r="D11099" t="s">
        <v>21</v>
      </c>
      <c r="E11099" t="s">
        <v>16</v>
      </c>
      <c r="F11099">
        <v>28277</v>
      </c>
      <c r="G11099">
        <v>35.035954099999998</v>
      </c>
      <c r="H11099">
        <v>-80.8065687</v>
      </c>
      <c r="I11099">
        <v>2.5</v>
      </c>
      <c r="J11099">
        <v>18</v>
      </c>
      <c r="K11099">
        <v>1</v>
      </c>
      <c r="L11099" t="s">
        <v>287</v>
      </c>
    </row>
    <row r="11100" spans="1:12" x14ac:dyDescent="0.2">
      <c r="A11100" t="s">
        <v>36828</v>
      </c>
      <c r="B11100" t="s">
        <v>36829</v>
      </c>
      <c r="C11100" t="s">
        <v>36830</v>
      </c>
      <c r="D11100" t="s">
        <v>21</v>
      </c>
      <c r="E11100" t="s">
        <v>16</v>
      </c>
      <c r="F11100">
        <v>28214</v>
      </c>
      <c r="G11100">
        <v>35.304074</v>
      </c>
      <c r="H11100">
        <v>-80.977566699999997</v>
      </c>
      <c r="I11100">
        <v>3</v>
      </c>
      <c r="J11100">
        <v>4</v>
      </c>
      <c r="K11100">
        <v>1</v>
      </c>
      <c r="L11100" t="s">
        <v>8578</v>
      </c>
    </row>
    <row r="11101" spans="1:12" x14ac:dyDescent="0.2">
      <c r="A11101" t="s">
        <v>36831</v>
      </c>
      <c r="B11101" t="s">
        <v>36832</v>
      </c>
      <c r="C11101" t="s">
        <v>36833</v>
      </c>
      <c r="D11101" t="s">
        <v>21</v>
      </c>
      <c r="E11101" t="s">
        <v>16</v>
      </c>
      <c r="F11101">
        <v>28213</v>
      </c>
      <c r="G11101">
        <v>35.275449999999999</v>
      </c>
      <c r="H11101">
        <v>-80.793197000000006</v>
      </c>
      <c r="I11101">
        <v>2.5</v>
      </c>
      <c r="J11101">
        <v>20</v>
      </c>
      <c r="K11101">
        <v>1</v>
      </c>
      <c r="L11101" t="s">
        <v>3004</v>
      </c>
    </row>
    <row r="11102" spans="1:12" x14ac:dyDescent="0.2">
      <c r="A11102" t="s">
        <v>36834</v>
      </c>
      <c r="B11102" t="s">
        <v>36835</v>
      </c>
      <c r="C11102" t="s">
        <v>36836</v>
      </c>
      <c r="D11102" t="s">
        <v>21</v>
      </c>
      <c r="E11102" t="s">
        <v>16</v>
      </c>
      <c r="F11102">
        <v>28262</v>
      </c>
      <c r="G11102">
        <v>35.341155000000001</v>
      </c>
      <c r="H11102">
        <v>-80.764657</v>
      </c>
      <c r="I11102">
        <v>3.5</v>
      </c>
      <c r="J11102">
        <v>3</v>
      </c>
      <c r="K11102">
        <v>0</v>
      </c>
      <c r="L11102" t="s">
        <v>14346</v>
      </c>
    </row>
    <row r="11103" spans="1:12" x14ac:dyDescent="0.2">
      <c r="A11103" t="s">
        <v>36837</v>
      </c>
      <c r="B11103" t="s">
        <v>36838</v>
      </c>
      <c r="C11103" t="s">
        <v>36839</v>
      </c>
      <c r="D11103" t="s">
        <v>21</v>
      </c>
      <c r="E11103" t="s">
        <v>16</v>
      </c>
      <c r="F11103">
        <v>28214</v>
      </c>
      <c r="G11103">
        <v>35.242546824999998</v>
      </c>
      <c r="H11103">
        <v>-80.939222175200001</v>
      </c>
      <c r="I11103">
        <v>2</v>
      </c>
      <c r="J11103">
        <v>19</v>
      </c>
      <c r="K11103">
        <v>1</v>
      </c>
      <c r="L11103" t="s">
        <v>3422</v>
      </c>
    </row>
    <row r="11104" spans="1:12" x14ac:dyDescent="0.2">
      <c r="A11104" t="s">
        <v>36840</v>
      </c>
      <c r="B11104" t="s">
        <v>36841</v>
      </c>
      <c r="C11104" t="s">
        <v>763</v>
      </c>
      <c r="D11104" t="s">
        <v>21</v>
      </c>
      <c r="E11104" t="s">
        <v>16</v>
      </c>
      <c r="F11104">
        <v>28269</v>
      </c>
      <c r="G11104">
        <v>35.341148063600002</v>
      </c>
      <c r="H11104">
        <v>-80.834462977900003</v>
      </c>
      <c r="I11104">
        <v>2.5</v>
      </c>
      <c r="J11104">
        <v>41</v>
      </c>
      <c r="K11104">
        <v>1</v>
      </c>
      <c r="L11104" t="s">
        <v>36842</v>
      </c>
    </row>
    <row r="11105" spans="1:12" x14ac:dyDescent="0.2">
      <c r="A11105" t="s">
        <v>36843</v>
      </c>
      <c r="B11105" t="s">
        <v>15922</v>
      </c>
      <c r="C11105" t="s">
        <v>36844</v>
      </c>
      <c r="D11105" t="s">
        <v>21</v>
      </c>
      <c r="E11105" t="s">
        <v>16</v>
      </c>
      <c r="F11105">
        <v>28202</v>
      </c>
      <c r="G11105">
        <v>35.224067400000003</v>
      </c>
      <c r="H11105">
        <v>-80.848559600000002</v>
      </c>
      <c r="I11105">
        <v>3.5</v>
      </c>
      <c r="J11105">
        <v>3</v>
      </c>
      <c r="K11105">
        <v>1</v>
      </c>
      <c r="L11105" t="s">
        <v>36845</v>
      </c>
    </row>
    <row r="11106" spans="1:12" x14ac:dyDescent="0.2">
      <c r="A11106" t="s">
        <v>36846</v>
      </c>
      <c r="B11106" t="s">
        <v>36847</v>
      </c>
      <c r="C11106" t="s">
        <v>36848</v>
      </c>
      <c r="D11106" t="s">
        <v>21</v>
      </c>
      <c r="E11106" t="s">
        <v>16</v>
      </c>
      <c r="F11106">
        <v>28205</v>
      </c>
      <c r="G11106">
        <v>35.247830999999998</v>
      </c>
      <c r="H11106">
        <v>-80.804212800000002</v>
      </c>
      <c r="I11106">
        <v>4</v>
      </c>
      <c r="J11106">
        <v>7</v>
      </c>
      <c r="K11106">
        <v>0</v>
      </c>
      <c r="L11106" t="s">
        <v>5124</v>
      </c>
    </row>
    <row r="11107" spans="1:12" x14ac:dyDescent="0.2">
      <c r="A11107" t="s">
        <v>36849</v>
      </c>
      <c r="B11107" t="s">
        <v>5533</v>
      </c>
      <c r="C11107" t="s">
        <v>36850</v>
      </c>
      <c r="D11107" t="s">
        <v>295</v>
      </c>
      <c r="E11107" t="s">
        <v>16</v>
      </c>
      <c r="F11107">
        <v>28134</v>
      </c>
      <c r="G11107">
        <v>35.082286000000003</v>
      </c>
      <c r="H11107">
        <v>-80.877363000000003</v>
      </c>
      <c r="I11107">
        <v>4</v>
      </c>
      <c r="J11107">
        <v>25</v>
      </c>
      <c r="K11107">
        <v>1</v>
      </c>
      <c r="L11107" t="s">
        <v>36851</v>
      </c>
    </row>
    <row r="11108" spans="1:12" x14ac:dyDescent="0.2">
      <c r="A11108" t="s">
        <v>36852</v>
      </c>
      <c r="B11108" t="s">
        <v>36853</v>
      </c>
      <c r="C11108" t="s">
        <v>36854</v>
      </c>
      <c r="D11108" t="s">
        <v>26</v>
      </c>
      <c r="E11108" t="s">
        <v>16</v>
      </c>
      <c r="F11108">
        <v>28078</v>
      </c>
      <c r="G11108">
        <v>35.445946499999998</v>
      </c>
      <c r="H11108">
        <v>-80.862513399999997</v>
      </c>
      <c r="I11108">
        <v>3.5</v>
      </c>
      <c r="J11108">
        <v>18</v>
      </c>
      <c r="K11108">
        <v>1</v>
      </c>
      <c r="L11108" t="s">
        <v>36855</v>
      </c>
    </row>
    <row r="11109" spans="1:12" x14ac:dyDescent="0.2">
      <c r="A11109" t="s">
        <v>36856</v>
      </c>
      <c r="B11109" t="s">
        <v>446</v>
      </c>
      <c r="C11109" t="s">
        <v>18012</v>
      </c>
      <c r="D11109" t="s">
        <v>135</v>
      </c>
      <c r="E11109" t="s">
        <v>16</v>
      </c>
      <c r="F11109">
        <v>28105</v>
      </c>
      <c r="G11109">
        <v>35.122419999999998</v>
      </c>
      <c r="H11109">
        <v>-80.706417999999999</v>
      </c>
      <c r="I11109">
        <v>1.5</v>
      </c>
      <c r="J11109">
        <v>3</v>
      </c>
      <c r="K11109">
        <v>1</v>
      </c>
      <c r="L11109" t="s">
        <v>448</v>
      </c>
    </row>
    <row r="11110" spans="1:12" x14ac:dyDescent="0.2">
      <c r="A11110" t="s">
        <v>36857</v>
      </c>
      <c r="B11110" t="s">
        <v>36858</v>
      </c>
      <c r="C11110" t="s">
        <v>36859</v>
      </c>
      <c r="D11110" t="s">
        <v>21</v>
      </c>
      <c r="E11110" t="s">
        <v>16</v>
      </c>
      <c r="F11110">
        <v>28217</v>
      </c>
      <c r="G11110">
        <v>35.169744999999999</v>
      </c>
      <c r="H11110">
        <v>-80.945291699999999</v>
      </c>
      <c r="I11110">
        <v>1</v>
      </c>
      <c r="J11110">
        <v>7</v>
      </c>
      <c r="K11110">
        <v>1</v>
      </c>
      <c r="L11110" t="s">
        <v>36860</v>
      </c>
    </row>
    <row r="11111" spans="1:12" x14ac:dyDescent="0.2">
      <c r="A11111" t="s">
        <v>36861</v>
      </c>
      <c r="B11111" t="s">
        <v>36862</v>
      </c>
      <c r="C11111" t="s">
        <v>7863</v>
      </c>
      <c r="D11111" t="s">
        <v>21</v>
      </c>
      <c r="E11111" t="s">
        <v>16</v>
      </c>
      <c r="F11111">
        <v>28209</v>
      </c>
      <c r="G11111">
        <v>35.174456399999997</v>
      </c>
      <c r="H11111">
        <v>-80.840157500000004</v>
      </c>
      <c r="I11111">
        <v>4.5</v>
      </c>
      <c r="J11111">
        <v>13</v>
      </c>
      <c r="K11111">
        <v>1</v>
      </c>
      <c r="L11111" t="s">
        <v>36863</v>
      </c>
    </row>
    <row r="11112" spans="1:12" x14ac:dyDescent="0.2">
      <c r="A11112" t="s">
        <v>36864</v>
      </c>
      <c r="B11112" t="s">
        <v>36865</v>
      </c>
      <c r="C11112" t="s">
        <v>36866</v>
      </c>
      <c r="D11112" t="s">
        <v>21</v>
      </c>
      <c r="E11112" t="s">
        <v>16</v>
      </c>
      <c r="F11112">
        <v>28217</v>
      </c>
      <c r="G11112">
        <v>35.1704893</v>
      </c>
      <c r="H11112">
        <v>-80.878892300000004</v>
      </c>
      <c r="I11112">
        <v>4.5</v>
      </c>
      <c r="J11112">
        <v>5</v>
      </c>
      <c r="K11112">
        <v>1</v>
      </c>
      <c r="L11112" t="s">
        <v>14508</v>
      </c>
    </row>
    <row r="11113" spans="1:12" x14ac:dyDescent="0.2">
      <c r="A11113" t="s">
        <v>36867</v>
      </c>
      <c r="B11113" t="s">
        <v>36868</v>
      </c>
      <c r="C11113" t="s">
        <v>36869</v>
      </c>
      <c r="D11113" t="s">
        <v>21</v>
      </c>
      <c r="E11113" t="s">
        <v>16</v>
      </c>
      <c r="F11113">
        <v>28205</v>
      </c>
      <c r="G11113">
        <v>35.209045410199998</v>
      </c>
      <c r="H11113">
        <v>-80.757453918500005</v>
      </c>
      <c r="I11113">
        <v>2.5</v>
      </c>
      <c r="J11113">
        <v>14</v>
      </c>
      <c r="K11113">
        <v>1</v>
      </c>
      <c r="L11113" t="s">
        <v>10574</v>
      </c>
    </row>
    <row r="11114" spans="1:12" x14ac:dyDescent="0.2">
      <c r="A11114" t="s">
        <v>36870</v>
      </c>
      <c r="B11114" t="s">
        <v>36871</v>
      </c>
      <c r="C11114" t="s">
        <v>36872</v>
      </c>
      <c r="D11114" t="s">
        <v>21</v>
      </c>
      <c r="E11114" t="s">
        <v>16</v>
      </c>
      <c r="F11114">
        <v>28204</v>
      </c>
      <c r="G11114">
        <v>35.214540999999997</v>
      </c>
      <c r="H11114">
        <v>-80.821104700000006</v>
      </c>
      <c r="I11114">
        <v>4</v>
      </c>
      <c r="J11114">
        <v>896</v>
      </c>
      <c r="K11114">
        <v>1</v>
      </c>
      <c r="L11114" t="s">
        <v>36873</v>
      </c>
    </row>
    <row r="11115" spans="1:12" x14ac:dyDescent="0.2">
      <c r="A11115" t="s">
        <v>36874</v>
      </c>
      <c r="B11115" t="s">
        <v>7757</v>
      </c>
      <c r="C11115" t="s">
        <v>495</v>
      </c>
      <c r="D11115" t="s">
        <v>21</v>
      </c>
      <c r="E11115" t="s">
        <v>16</v>
      </c>
      <c r="F11115">
        <v>28277</v>
      </c>
      <c r="G11115">
        <v>35.056293199999999</v>
      </c>
      <c r="H11115">
        <v>-80.835400100000001</v>
      </c>
      <c r="I11115">
        <v>3.5</v>
      </c>
      <c r="J11115">
        <v>37</v>
      </c>
      <c r="K11115">
        <v>1</v>
      </c>
      <c r="L11115" t="s">
        <v>2735</v>
      </c>
    </row>
    <row r="11116" spans="1:12" x14ac:dyDescent="0.2">
      <c r="A11116" t="s">
        <v>36875</v>
      </c>
      <c r="B11116" t="s">
        <v>9259</v>
      </c>
      <c r="C11116" t="s">
        <v>36876</v>
      </c>
      <c r="D11116" t="s">
        <v>21</v>
      </c>
      <c r="E11116" t="s">
        <v>16</v>
      </c>
      <c r="F11116">
        <v>28273</v>
      </c>
      <c r="G11116">
        <v>35.101137999999999</v>
      </c>
      <c r="H11116">
        <v>-80.984033100000005</v>
      </c>
      <c r="I11116">
        <v>3.5</v>
      </c>
      <c r="J11116">
        <v>28</v>
      </c>
      <c r="K11116">
        <v>1</v>
      </c>
      <c r="L11116" t="s">
        <v>36877</v>
      </c>
    </row>
    <row r="11117" spans="1:12" x14ac:dyDescent="0.2">
      <c r="A11117" t="s">
        <v>36878</v>
      </c>
      <c r="B11117" t="s">
        <v>36879</v>
      </c>
      <c r="C11117" t="s">
        <v>36880</v>
      </c>
      <c r="D11117" t="s">
        <v>21</v>
      </c>
      <c r="E11117" t="s">
        <v>16</v>
      </c>
      <c r="F11117">
        <v>28203</v>
      </c>
      <c r="G11117">
        <v>35.210517000000003</v>
      </c>
      <c r="H11117">
        <v>-80.855551000000006</v>
      </c>
      <c r="I11117">
        <v>5</v>
      </c>
      <c r="J11117">
        <v>4</v>
      </c>
      <c r="K11117">
        <v>1</v>
      </c>
      <c r="L11117" t="s">
        <v>26665</v>
      </c>
    </row>
    <row r="11118" spans="1:12" x14ac:dyDescent="0.2">
      <c r="A11118" t="s">
        <v>36881</v>
      </c>
      <c r="B11118" t="s">
        <v>36882</v>
      </c>
      <c r="C11118" t="s">
        <v>36883</v>
      </c>
      <c r="D11118" t="s">
        <v>39</v>
      </c>
      <c r="E11118" t="s">
        <v>16</v>
      </c>
      <c r="F11118">
        <v>28027</v>
      </c>
      <c r="G11118">
        <v>35.413708999999997</v>
      </c>
      <c r="H11118">
        <v>-80.664120999999994</v>
      </c>
      <c r="I11118">
        <v>5</v>
      </c>
      <c r="J11118">
        <v>5</v>
      </c>
      <c r="K11118">
        <v>1</v>
      </c>
      <c r="L11118" t="s">
        <v>36884</v>
      </c>
    </row>
    <row r="11119" spans="1:12" x14ac:dyDescent="0.2">
      <c r="A11119" t="s">
        <v>36885</v>
      </c>
      <c r="B11119" t="s">
        <v>8273</v>
      </c>
      <c r="C11119" t="s">
        <v>36886</v>
      </c>
      <c r="D11119" t="s">
        <v>21</v>
      </c>
      <c r="E11119" t="s">
        <v>16</v>
      </c>
      <c r="F11119">
        <v>28226</v>
      </c>
      <c r="G11119">
        <v>35.087992</v>
      </c>
      <c r="H11119">
        <v>-80.846242000000004</v>
      </c>
      <c r="I11119">
        <v>2.5</v>
      </c>
      <c r="J11119">
        <v>72</v>
      </c>
      <c r="K11119">
        <v>1</v>
      </c>
      <c r="L11119" t="s">
        <v>36887</v>
      </c>
    </row>
    <row r="11120" spans="1:12" x14ac:dyDescent="0.2">
      <c r="A11120" t="s">
        <v>36888</v>
      </c>
      <c r="B11120" t="s">
        <v>36889</v>
      </c>
      <c r="C11120" t="s">
        <v>36890</v>
      </c>
      <c r="D11120" t="s">
        <v>21</v>
      </c>
      <c r="E11120" t="s">
        <v>16</v>
      </c>
      <c r="F11120">
        <v>28273</v>
      </c>
      <c r="G11120">
        <v>35.105934725700003</v>
      </c>
      <c r="H11120">
        <v>-80.879423542300003</v>
      </c>
      <c r="I11120">
        <v>4.5</v>
      </c>
      <c r="J11120">
        <v>6</v>
      </c>
      <c r="K11120">
        <v>0</v>
      </c>
      <c r="L11120" t="s">
        <v>18877</v>
      </c>
    </row>
    <row r="11121" spans="1:12" x14ac:dyDescent="0.2">
      <c r="A11121" t="s">
        <v>36891</v>
      </c>
      <c r="B11121" t="s">
        <v>36892</v>
      </c>
      <c r="C11121" t="s">
        <v>32158</v>
      </c>
      <c r="D11121" t="s">
        <v>21</v>
      </c>
      <c r="E11121" t="s">
        <v>16</v>
      </c>
      <c r="F11121">
        <v>28213</v>
      </c>
      <c r="G11121">
        <v>35.277915999999998</v>
      </c>
      <c r="H11121">
        <v>-80.765812999999994</v>
      </c>
      <c r="I11121">
        <v>3.5</v>
      </c>
      <c r="J11121">
        <v>60</v>
      </c>
      <c r="K11121">
        <v>0</v>
      </c>
      <c r="L11121" t="s">
        <v>36893</v>
      </c>
    </row>
    <row r="11122" spans="1:12" x14ac:dyDescent="0.2">
      <c r="A11122" t="s">
        <v>36894</v>
      </c>
      <c r="B11122" t="s">
        <v>36895</v>
      </c>
      <c r="C11122" t="s">
        <v>36896</v>
      </c>
      <c r="D11122" t="s">
        <v>21</v>
      </c>
      <c r="E11122" t="s">
        <v>16</v>
      </c>
      <c r="F11122">
        <v>28277</v>
      </c>
      <c r="G11122">
        <v>35.053744000000002</v>
      </c>
      <c r="H11122">
        <v>-80.774191999999999</v>
      </c>
      <c r="I11122">
        <v>4.5</v>
      </c>
      <c r="J11122">
        <v>5</v>
      </c>
      <c r="K11122">
        <v>1</v>
      </c>
      <c r="L11122" t="s">
        <v>36897</v>
      </c>
    </row>
    <row r="11123" spans="1:12" x14ac:dyDescent="0.2">
      <c r="A11123" t="s">
        <v>36898</v>
      </c>
      <c r="B11123" t="s">
        <v>36899</v>
      </c>
      <c r="D11123" t="s">
        <v>21</v>
      </c>
      <c r="E11123" t="s">
        <v>16</v>
      </c>
      <c r="F11123">
        <v>28206</v>
      </c>
      <c r="G11123">
        <v>35.255715899999998</v>
      </c>
      <c r="H11123">
        <v>-80.826706400000006</v>
      </c>
      <c r="I11123">
        <v>1</v>
      </c>
      <c r="J11123">
        <v>3</v>
      </c>
      <c r="K11123">
        <v>1</v>
      </c>
      <c r="L11123" t="s">
        <v>36900</v>
      </c>
    </row>
    <row r="11124" spans="1:12" x14ac:dyDescent="0.2">
      <c r="A11124" t="s">
        <v>36901</v>
      </c>
      <c r="B11124" t="s">
        <v>36902</v>
      </c>
      <c r="C11124" t="s">
        <v>5147</v>
      </c>
      <c r="D11124" t="s">
        <v>21</v>
      </c>
      <c r="E11124" t="s">
        <v>16</v>
      </c>
      <c r="F11124">
        <v>28202</v>
      </c>
      <c r="G11124">
        <v>35.227654870599999</v>
      </c>
      <c r="H11124">
        <v>-80.837926459499997</v>
      </c>
      <c r="I11124">
        <v>4</v>
      </c>
      <c r="J11124">
        <v>12</v>
      </c>
      <c r="K11124">
        <v>0</v>
      </c>
      <c r="L11124" t="s">
        <v>24192</v>
      </c>
    </row>
    <row r="11125" spans="1:12" x14ac:dyDescent="0.2">
      <c r="A11125" t="s">
        <v>36903</v>
      </c>
      <c r="B11125" t="s">
        <v>1822</v>
      </c>
      <c r="C11125" t="s">
        <v>36904</v>
      </c>
      <c r="D11125" t="s">
        <v>21</v>
      </c>
      <c r="E11125" t="s">
        <v>16</v>
      </c>
      <c r="F11125">
        <v>28211</v>
      </c>
      <c r="G11125">
        <v>35.153134399999999</v>
      </c>
      <c r="H11125">
        <v>-80.826965900000005</v>
      </c>
      <c r="I11125">
        <v>3</v>
      </c>
      <c r="J11125">
        <v>25</v>
      </c>
      <c r="K11125">
        <v>1</v>
      </c>
      <c r="L11125" t="s">
        <v>36905</v>
      </c>
    </row>
    <row r="11126" spans="1:12" x14ac:dyDescent="0.2">
      <c r="A11126" t="s">
        <v>36906</v>
      </c>
      <c r="B11126" t="s">
        <v>36907</v>
      </c>
      <c r="C11126" t="s">
        <v>36908</v>
      </c>
      <c r="D11126" t="s">
        <v>167</v>
      </c>
      <c r="E11126" t="s">
        <v>16</v>
      </c>
      <c r="F11126">
        <v>28075</v>
      </c>
      <c r="G11126">
        <v>35.327046000000003</v>
      </c>
      <c r="H11126">
        <v>-80.6360952</v>
      </c>
      <c r="I11126">
        <v>2.5</v>
      </c>
      <c r="J11126">
        <v>3</v>
      </c>
      <c r="K11126">
        <v>1</v>
      </c>
      <c r="L11126" t="s">
        <v>21639</v>
      </c>
    </row>
    <row r="11127" spans="1:12" x14ac:dyDescent="0.2">
      <c r="A11127" t="s">
        <v>36909</v>
      </c>
      <c r="B11127" t="s">
        <v>36910</v>
      </c>
      <c r="D11127" t="s">
        <v>39</v>
      </c>
      <c r="E11127" t="s">
        <v>16</v>
      </c>
      <c r="F11127">
        <v>28025</v>
      </c>
      <c r="G11127">
        <v>35.389841699999998</v>
      </c>
      <c r="H11127">
        <v>-80.521618399999994</v>
      </c>
      <c r="I11127">
        <v>5</v>
      </c>
      <c r="J11127">
        <v>3</v>
      </c>
      <c r="K11127">
        <v>1</v>
      </c>
      <c r="L11127" t="s">
        <v>20553</v>
      </c>
    </row>
    <row r="11128" spans="1:12" x14ac:dyDescent="0.2">
      <c r="A11128" t="s">
        <v>36911</v>
      </c>
      <c r="B11128" t="s">
        <v>36912</v>
      </c>
      <c r="C11128" t="s">
        <v>13742</v>
      </c>
      <c r="D11128" t="s">
        <v>21</v>
      </c>
      <c r="E11128" t="s">
        <v>16</v>
      </c>
      <c r="F11128">
        <v>28204</v>
      </c>
      <c r="G11128">
        <v>35.216806499999997</v>
      </c>
      <c r="H11128">
        <v>-80.838253899999998</v>
      </c>
      <c r="I11128">
        <v>3</v>
      </c>
      <c r="J11128">
        <v>84</v>
      </c>
      <c r="K11128">
        <v>1</v>
      </c>
      <c r="L11128" t="s">
        <v>36913</v>
      </c>
    </row>
    <row r="11129" spans="1:12" x14ac:dyDescent="0.2">
      <c r="A11129" t="s">
        <v>36914</v>
      </c>
      <c r="B11129" t="s">
        <v>121</v>
      </c>
      <c r="C11129" t="s">
        <v>36915</v>
      </c>
      <c r="D11129" t="s">
        <v>21</v>
      </c>
      <c r="E11129" t="s">
        <v>16</v>
      </c>
      <c r="F11129">
        <v>28215</v>
      </c>
      <c r="G11129">
        <v>35.235858999999998</v>
      </c>
      <c r="H11129">
        <v>-80.738699499999996</v>
      </c>
      <c r="I11129">
        <v>2</v>
      </c>
      <c r="J11129">
        <v>10</v>
      </c>
      <c r="K11129">
        <v>1</v>
      </c>
      <c r="L11129" t="s">
        <v>2837</v>
      </c>
    </row>
    <row r="11130" spans="1:12" x14ac:dyDescent="0.2">
      <c r="A11130" t="s">
        <v>36916</v>
      </c>
      <c r="B11130" t="s">
        <v>36917</v>
      </c>
      <c r="C11130" t="s">
        <v>36918</v>
      </c>
      <c r="D11130" t="s">
        <v>21</v>
      </c>
      <c r="E11130" t="s">
        <v>16</v>
      </c>
      <c r="F11130">
        <v>28273</v>
      </c>
      <c r="G11130">
        <v>35.131904599999999</v>
      </c>
      <c r="H11130">
        <v>-80.963534199999998</v>
      </c>
      <c r="I11130">
        <v>4.5</v>
      </c>
      <c r="J11130">
        <v>17</v>
      </c>
      <c r="K11130">
        <v>1</v>
      </c>
      <c r="L11130" t="s">
        <v>36919</v>
      </c>
    </row>
    <row r="11131" spans="1:12" x14ac:dyDescent="0.2">
      <c r="A11131" t="s">
        <v>36920</v>
      </c>
      <c r="B11131" t="s">
        <v>6333</v>
      </c>
      <c r="C11131" t="s">
        <v>36921</v>
      </c>
      <c r="D11131" t="s">
        <v>21</v>
      </c>
      <c r="E11131" t="s">
        <v>16</v>
      </c>
      <c r="F11131">
        <v>28273</v>
      </c>
      <c r="G11131">
        <v>35.1198731</v>
      </c>
      <c r="H11131">
        <v>-80.955977200000007</v>
      </c>
      <c r="I11131">
        <v>3.5</v>
      </c>
      <c r="J11131">
        <v>12</v>
      </c>
      <c r="K11131">
        <v>1</v>
      </c>
      <c r="L11131" t="s">
        <v>36922</v>
      </c>
    </row>
    <row r="11132" spans="1:12" x14ac:dyDescent="0.2">
      <c r="A11132" t="s">
        <v>36923</v>
      </c>
      <c r="B11132" t="s">
        <v>36924</v>
      </c>
      <c r="C11132" t="s">
        <v>36925</v>
      </c>
      <c r="D11132" t="s">
        <v>21</v>
      </c>
      <c r="E11132" t="s">
        <v>16</v>
      </c>
      <c r="F11132">
        <v>28214</v>
      </c>
      <c r="G11132">
        <v>35.255552999999999</v>
      </c>
      <c r="H11132">
        <v>-80.988704600000005</v>
      </c>
      <c r="I11132">
        <v>3</v>
      </c>
      <c r="J11132">
        <v>14</v>
      </c>
      <c r="K11132">
        <v>1</v>
      </c>
      <c r="L11132" t="s">
        <v>17200</v>
      </c>
    </row>
    <row r="11133" spans="1:12" x14ac:dyDescent="0.2">
      <c r="A11133" t="s">
        <v>36926</v>
      </c>
      <c r="B11133" t="s">
        <v>36927</v>
      </c>
      <c r="C11133" t="s">
        <v>36928</v>
      </c>
      <c r="D11133" t="s">
        <v>62</v>
      </c>
      <c r="E11133" t="s">
        <v>16</v>
      </c>
      <c r="F11133">
        <v>28227</v>
      </c>
      <c r="G11133">
        <v>35.167138600000001</v>
      </c>
      <c r="H11133">
        <v>-80.665369100000007</v>
      </c>
      <c r="I11133">
        <v>3.5</v>
      </c>
      <c r="J11133">
        <v>8</v>
      </c>
      <c r="K11133">
        <v>1</v>
      </c>
      <c r="L11133" t="s">
        <v>36929</v>
      </c>
    </row>
    <row r="11134" spans="1:12" x14ac:dyDescent="0.2">
      <c r="A11134" t="s">
        <v>36930</v>
      </c>
      <c r="B11134" t="s">
        <v>36931</v>
      </c>
      <c r="C11134" t="s">
        <v>25615</v>
      </c>
      <c r="D11134" t="s">
        <v>21</v>
      </c>
      <c r="E11134" t="s">
        <v>16</v>
      </c>
      <c r="F11134">
        <v>28214</v>
      </c>
      <c r="G11134">
        <v>35.240151159</v>
      </c>
      <c r="H11134">
        <v>-80.937180013000003</v>
      </c>
      <c r="I11134">
        <v>3.5</v>
      </c>
      <c r="J11134">
        <v>21</v>
      </c>
      <c r="K11134">
        <v>1</v>
      </c>
      <c r="L11134" t="s">
        <v>36932</v>
      </c>
    </row>
    <row r="11135" spans="1:12" x14ac:dyDescent="0.2">
      <c r="A11135" t="s">
        <v>36933</v>
      </c>
      <c r="B11135" t="s">
        <v>36934</v>
      </c>
      <c r="C11135" t="s">
        <v>36935</v>
      </c>
      <c r="D11135" t="s">
        <v>39</v>
      </c>
      <c r="E11135" t="s">
        <v>16</v>
      </c>
      <c r="F11135">
        <v>28025</v>
      </c>
      <c r="G11135">
        <v>35.443689599999999</v>
      </c>
      <c r="H11135">
        <v>-80.598202799999996</v>
      </c>
      <c r="I11135">
        <v>4</v>
      </c>
      <c r="J11135">
        <v>5</v>
      </c>
      <c r="K11135">
        <v>1</v>
      </c>
      <c r="L11135" t="s">
        <v>36936</v>
      </c>
    </row>
    <row r="11136" spans="1:12" x14ac:dyDescent="0.2">
      <c r="A11136" t="s">
        <v>36937</v>
      </c>
      <c r="B11136" t="s">
        <v>36938</v>
      </c>
      <c r="C11136" t="s">
        <v>36939</v>
      </c>
      <c r="D11136" t="s">
        <v>21</v>
      </c>
      <c r="E11136" t="s">
        <v>16</v>
      </c>
      <c r="F11136">
        <v>28203</v>
      </c>
      <c r="G11136">
        <v>35.202494999999999</v>
      </c>
      <c r="H11136">
        <v>-80.844566999999998</v>
      </c>
      <c r="I11136">
        <v>2.5</v>
      </c>
      <c r="J11136">
        <v>29</v>
      </c>
      <c r="K11136">
        <v>0</v>
      </c>
      <c r="L11136" t="s">
        <v>5191</v>
      </c>
    </row>
    <row r="11137" spans="1:12" x14ac:dyDescent="0.2">
      <c r="A11137" t="s">
        <v>36940</v>
      </c>
      <c r="B11137" t="s">
        <v>36941</v>
      </c>
      <c r="C11137" t="s">
        <v>8432</v>
      </c>
      <c r="D11137" t="s">
        <v>21</v>
      </c>
      <c r="E11137" t="s">
        <v>16</v>
      </c>
      <c r="F11137">
        <v>28202</v>
      </c>
      <c r="G11137">
        <v>35.227998499999998</v>
      </c>
      <c r="H11137">
        <v>-80.841346799999997</v>
      </c>
      <c r="I11137">
        <v>4</v>
      </c>
      <c r="J11137">
        <v>6</v>
      </c>
      <c r="K11137">
        <v>1</v>
      </c>
      <c r="L11137" t="s">
        <v>36942</v>
      </c>
    </row>
    <row r="11138" spans="1:12" x14ac:dyDescent="0.2">
      <c r="A11138" t="s">
        <v>36943</v>
      </c>
      <c r="B11138" t="s">
        <v>36944</v>
      </c>
      <c r="C11138" t="s">
        <v>36945</v>
      </c>
      <c r="D11138" t="s">
        <v>295</v>
      </c>
      <c r="E11138" t="s">
        <v>16</v>
      </c>
      <c r="F11138">
        <v>28134</v>
      </c>
      <c r="G11138">
        <v>35.077496699999998</v>
      </c>
      <c r="H11138">
        <v>-80.877774099999996</v>
      </c>
      <c r="I11138">
        <v>5</v>
      </c>
      <c r="J11138">
        <v>10</v>
      </c>
      <c r="K11138">
        <v>1</v>
      </c>
      <c r="L11138" t="s">
        <v>36946</v>
      </c>
    </row>
    <row r="11139" spans="1:12" x14ac:dyDescent="0.2">
      <c r="A11139" t="s">
        <v>36947</v>
      </c>
      <c r="B11139" t="s">
        <v>36948</v>
      </c>
      <c r="C11139" t="s">
        <v>36949</v>
      </c>
      <c r="D11139" t="s">
        <v>21</v>
      </c>
      <c r="E11139" t="s">
        <v>16</v>
      </c>
      <c r="F11139">
        <v>28203</v>
      </c>
      <c r="G11139">
        <v>35.198065</v>
      </c>
      <c r="H11139">
        <v>-80.840135900000007</v>
      </c>
      <c r="I11139">
        <v>4.5</v>
      </c>
      <c r="J11139">
        <v>17</v>
      </c>
      <c r="K11139">
        <v>1</v>
      </c>
      <c r="L11139" t="s">
        <v>36950</v>
      </c>
    </row>
    <row r="11140" spans="1:12" x14ac:dyDescent="0.2">
      <c r="A11140" t="s">
        <v>36951</v>
      </c>
      <c r="B11140" t="s">
        <v>36952</v>
      </c>
      <c r="C11140" t="s">
        <v>36953</v>
      </c>
      <c r="D11140" t="s">
        <v>21</v>
      </c>
      <c r="E11140" t="s">
        <v>16</v>
      </c>
      <c r="F11140">
        <v>28277</v>
      </c>
      <c r="G11140">
        <v>35.083222999999997</v>
      </c>
      <c r="H11140">
        <v>-80.781513899999993</v>
      </c>
      <c r="I11140">
        <v>3.5</v>
      </c>
      <c r="J11140">
        <v>5</v>
      </c>
      <c r="K11140">
        <v>1</v>
      </c>
      <c r="L11140" t="s">
        <v>36954</v>
      </c>
    </row>
    <row r="11141" spans="1:12" x14ac:dyDescent="0.2">
      <c r="A11141" t="s">
        <v>36955</v>
      </c>
      <c r="B11141" t="s">
        <v>36956</v>
      </c>
      <c r="C11141" t="s">
        <v>2603</v>
      </c>
      <c r="D11141" t="s">
        <v>21</v>
      </c>
      <c r="E11141" t="s">
        <v>16</v>
      </c>
      <c r="F11141">
        <v>28205</v>
      </c>
      <c r="G11141">
        <v>35.213589361899999</v>
      </c>
      <c r="H11141">
        <v>-80.7712170649</v>
      </c>
      <c r="I11141">
        <v>3.5</v>
      </c>
      <c r="J11141">
        <v>36</v>
      </c>
      <c r="K11141">
        <v>1</v>
      </c>
      <c r="L11141" t="s">
        <v>35729</v>
      </c>
    </row>
    <row r="11142" spans="1:12" x14ac:dyDescent="0.2">
      <c r="A11142" t="s">
        <v>36957</v>
      </c>
      <c r="B11142" t="s">
        <v>36958</v>
      </c>
      <c r="D11142" t="s">
        <v>21</v>
      </c>
      <c r="E11142" t="s">
        <v>16</v>
      </c>
      <c r="F11142">
        <v>28204</v>
      </c>
      <c r="G11142">
        <v>35.224530700000003</v>
      </c>
      <c r="H11142">
        <v>-80.820333899999994</v>
      </c>
      <c r="I11142">
        <v>4</v>
      </c>
      <c r="J11142">
        <v>48</v>
      </c>
      <c r="K11142">
        <v>1</v>
      </c>
      <c r="L11142" t="s">
        <v>36959</v>
      </c>
    </row>
    <row r="11143" spans="1:12" x14ac:dyDescent="0.2">
      <c r="A11143" t="s">
        <v>36960</v>
      </c>
      <c r="B11143" t="s">
        <v>36961</v>
      </c>
      <c r="C11143" t="s">
        <v>33885</v>
      </c>
      <c r="D11143" t="s">
        <v>21</v>
      </c>
      <c r="E11143" t="s">
        <v>16</v>
      </c>
      <c r="F11143">
        <v>28202</v>
      </c>
      <c r="G11143">
        <v>35.228668900000002</v>
      </c>
      <c r="H11143">
        <v>-80.842410000000001</v>
      </c>
      <c r="I11143">
        <v>4</v>
      </c>
      <c r="J11143">
        <v>669</v>
      </c>
      <c r="K11143">
        <v>1</v>
      </c>
      <c r="L11143" t="s">
        <v>36962</v>
      </c>
    </row>
    <row r="11144" spans="1:12" x14ac:dyDescent="0.2">
      <c r="A11144" t="s">
        <v>36963</v>
      </c>
      <c r="B11144" t="s">
        <v>36964</v>
      </c>
      <c r="C11144" t="s">
        <v>36965</v>
      </c>
      <c r="D11144" t="s">
        <v>21</v>
      </c>
      <c r="E11144" t="s">
        <v>16</v>
      </c>
      <c r="F11144">
        <v>28269</v>
      </c>
      <c r="G11144">
        <v>35.306553999999998</v>
      </c>
      <c r="H11144">
        <v>-80.840806200000003</v>
      </c>
      <c r="I11144">
        <v>4.5</v>
      </c>
      <c r="J11144">
        <v>45</v>
      </c>
      <c r="K11144">
        <v>1</v>
      </c>
      <c r="L11144" t="s">
        <v>4084</v>
      </c>
    </row>
    <row r="11145" spans="1:12" x14ac:dyDescent="0.2">
      <c r="A11145" t="s">
        <v>36966</v>
      </c>
      <c r="B11145" t="s">
        <v>36967</v>
      </c>
      <c r="C11145" t="s">
        <v>36968</v>
      </c>
      <c r="D11145" t="s">
        <v>21</v>
      </c>
      <c r="E11145" t="s">
        <v>16</v>
      </c>
      <c r="F11145">
        <v>28211</v>
      </c>
      <c r="G11145">
        <v>35.176715899999998</v>
      </c>
      <c r="H11145">
        <v>-80.794063899999998</v>
      </c>
      <c r="I11145">
        <v>4.5</v>
      </c>
      <c r="J11145">
        <v>4</v>
      </c>
      <c r="K11145">
        <v>1</v>
      </c>
      <c r="L11145" t="s">
        <v>36969</v>
      </c>
    </row>
    <row r="11146" spans="1:12" x14ac:dyDescent="0.2">
      <c r="A11146" t="s">
        <v>36970</v>
      </c>
      <c r="B11146" t="s">
        <v>36971</v>
      </c>
      <c r="C11146" t="s">
        <v>36972</v>
      </c>
      <c r="D11146" t="s">
        <v>456</v>
      </c>
      <c r="E11146" t="s">
        <v>16</v>
      </c>
      <c r="F11146">
        <v>28012</v>
      </c>
      <c r="G11146">
        <v>35.250975166099998</v>
      </c>
      <c r="H11146">
        <v>-81.027109900200003</v>
      </c>
      <c r="I11146">
        <v>1</v>
      </c>
      <c r="J11146">
        <v>3</v>
      </c>
      <c r="K11146">
        <v>1</v>
      </c>
      <c r="L11146" t="s">
        <v>3004</v>
      </c>
    </row>
    <row r="11147" spans="1:12" x14ac:dyDescent="0.2">
      <c r="A11147" t="s">
        <v>36973</v>
      </c>
      <c r="B11147" t="s">
        <v>36974</v>
      </c>
      <c r="C11147" t="s">
        <v>36975</v>
      </c>
      <c r="D11147" t="s">
        <v>21</v>
      </c>
      <c r="E11147" t="s">
        <v>16</v>
      </c>
      <c r="F11147">
        <v>28227</v>
      </c>
      <c r="G11147">
        <v>35.178328999999998</v>
      </c>
      <c r="H11147">
        <v>-80.603808999999998</v>
      </c>
      <c r="I11147">
        <v>2</v>
      </c>
      <c r="J11147">
        <v>5</v>
      </c>
      <c r="K11147">
        <v>0</v>
      </c>
      <c r="L11147" t="s">
        <v>15366</v>
      </c>
    </row>
    <row r="11148" spans="1:12" x14ac:dyDescent="0.2">
      <c r="A11148" t="s">
        <v>36976</v>
      </c>
      <c r="B11148" t="s">
        <v>36977</v>
      </c>
      <c r="C11148" t="s">
        <v>36978</v>
      </c>
      <c r="D11148" t="s">
        <v>21</v>
      </c>
      <c r="E11148" t="s">
        <v>16</v>
      </c>
      <c r="F11148">
        <v>28278</v>
      </c>
      <c r="G11148">
        <v>35.169108100000003</v>
      </c>
      <c r="H11148">
        <v>-80.969265100000001</v>
      </c>
      <c r="I11148">
        <v>3</v>
      </c>
      <c r="J11148">
        <v>8</v>
      </c>
      <c r="K11148">
        <v>1</v>
      </c>
      <c r="L11148" t="s">
        <v>36979</v>
      </c>
    </row>
    <row r="11149" spans="1:12" x14ac:dyDescent="0.2">
      <c r="A11149" t="s">
        <v>36980</v>
      </c>
      <c r="B11149" t="s">
        <v>26412</v>
      </c>
      <c r="C11149" t="s">
        <v>36981</v>
      </c>
      <c r="D11149" t="s">
        <v>26</v>
      </c>
      <c r="E11149" t="s">
        <v>16</v>
      </c>
      <c r="F11149">
        <v>28078</v>
      </c>
      <c r="G11149">
        <v>35.440762800000002</v>
      </c>
      <c r="H11149">
        <v>-80.867485400000007</v>
      </c>
      <c r="I11149">
        <v>4</v>
      </c>
      <c r="J11149">
        <v>15</v>
      </c>
      <c r="K11149">
        <v>1</v>
      </c>
      <c r="L11149" t="s">
        <v>482</v>
      </c>
    </row>
    <row r="11150" spans="1:12" x14ac:dyDescent="0.2">
      <c r="A11150" t="s">
        <v>36982</v>
      </c>
      <c r="B11150" t="s">
        <v>36983</v>
      </c>
      <c r="C11150" t="s">
        <v>36984</v>
      </c>
      <c r="D11150" t="s">
        <v>21</v>
      </c>
      <c r="E11150" t="s">
        <v>16</v>
      </c>
      <c r="F11150">
        <v>28204</v>
      </c>
      <c r="G11150">
        <v>35.218027499999998</v>
      </c>
      <c r="H11150">
        <v>-80.837562599999998</v>
      </c>
      <c r="I11150">
        <v>2</v>
      </c>
      <c r="J11150">
        <v>4</v>
      </c>
      <c r="K11150">
        <v>1</v>
      </c>
      <c r="L11150" t="s">
        <v>36985</v>
      </c>
    </row>
    <row r="11151" spans="1:12" x14ac:dyDescent="0.2">
      <c r="A11151" t="s">
        <v>36986</v>
      </c>
      <c r="B11151" t="s">
        <v>2928</v>
      </c>
      <c r="C11151" t="s">
        <v>36987</v>
      </c>
      <c r="D11151" t="s">
        <v>30</v>
      </c>
      <c r="E11151" t="s">
        <v>16</v>
      </c>
      <c r="F11151">
        <v>28056</v>
      </c>
      <c r="G11151">
        <v>35.261973699999999</v>
      </c>
      <c r="H11151">
        <v>-81.122417100000007</v>
      </c>
      <c r="I11151">
        <v>3.5</v>
      </c>
      <c r="J11151">
        <v>3</v>
      </c>
      <c r="K11151">
        <v>0</v>
      </c>
      <c r="L11151" t="s">
        <v>36988</v>
      </c>
    </row>
    <row r="11152" spans="1:12" x14ac:dyDescent="0.2">
      <c r="A11152" t="s">
        <v>36989</v>
      </c>
      <c r="B11152" t="s">
        <v>13009</v>
      </c>
      <c r="C11152" t="s">
        <v>36990</v>
      </c>
      <c r="D11152" t="s">
        <v>15</v>
      </c>
      <c r="E11152" t="s">
        <v>16</v>
      </c>
      <c r="F11152">
        <v>28031</v>
      </c>
      <c r="G11152">
        <v>35.480913000000001</v>
      </c>
      <c r="H11152">
        <v>-80.882425999999995</v>
      </c>
      <c r="I11152">
        <v>3</v>
      </c>
      <c r="J11152">
        <v>9</v>
      </c>
      <c r="K11152">
        <v>1</v>
      </c>
      <c r="L11152" t="s">
        <v>36991</v>
      </c>
    </row>
    <row r="11153" spans="1:12" x14ac:dyDescent="0.2">
      <c r="A11153" t="s">
        <v>36992</v>
      </c>
      <c r="B11153" t="s">
        <v>2239</v>
      </c>
      <c r="C11153" t="s">
        <v>36993</v>
      </c>
      <c r="D11153" t="s">
        <v>21</v>
      </c>
      <c r="E11153" t="s">
        <v>16</v>
      </c>
      <c r="F11153">
        <v>28212</v>
      </c>
      <c r="G11153">
        <v>35.203400000000002</v>
      </c>
      <c r="H11153">
        <v>-80.75</v>
      </c>
      <c r="I11153">
        <v>3</v>
      </c>
      <c r="J11153">
        <v>6</v>
      </c>
      <c r="K11153">
        <v>1</v>
      </c>
      <c r="L11153" t="s">
        <v>9130</v>
      </c>
    </row>
    <row r="11154" spans="1:12" x14ac:dyDescent="0.2">
      <c r="A11154" t="s">
        <v>36994</v>
      </c>
      <c r="B11154" t="s">
        <v>36995</v>
      </c>
      <c r="C11154" t="s">
        <v>974</v>
      </c>
      <c r="D11154" t="s">
        <v>21</v>
      </c>
      <c r="E11154" t="s">
        <v>16</v>
      </c>
      <c r="F11154">
        <v>28203</v>
      </c>
      <c r="G11154">
        <v>35.216532999999998</v>
      </c>
      <c r="H11154">
        <v>-80.856082999999998</v>
      </c>
      <c r="I11154">
        <v>5</v>
      </c>
      <c r="J11154">
        <v>3</v>
      </c>
      <c r="K11154">
        <v>0</v>
      </c>
      <c r="L11154" t="s">
        <v>36996</v>
      </c>
    </row>
    <row r="11155" spans="1:12" x14ac:dyDescent="0.2">
      <c r="A11155" t="s">
        <v>36997</v>
      </c>
      <c r="B11155" t="s">
        <v>36998</v>
      </c>
      <c r="D11155" t="s">
        <v>21</v>
      </c>
      <c r="E11155" t="s">
        <v>16</v>
      </c>
      <c r="F11155">
        <v>28205</v>
      </c>
      <c r="G11155">
        <v>35.226371399999998</v>
      </c>
      <c r="H11155">
        <v>-80.799018500000003</v>
      </c>
      <c r="I11155">
        <v>1</v>
      </c>
      <c r="J11155">
        <v>3</v>
      </c>
      <c r="K11155">
        <v>1</v>
      </c>
      <c r="L11155" t="s">
        <v>36999</v>
      </c>
    </row>
    <row r="11156" spans="1:12" x14ac:dyDescent="0.2">
      <c r="A11156" t="s">
        <v>37000</v>
      </c>
      <c r="B11156" t="s">
        <v>37001</v>
      </c>
      <c r="C11156" t="s">
        <v>37002</v>
      </c>
      <c r="D11156" t="s">
        <v>135</v>
      </c>
      <c r="E11156" t="s">
        <v>16</v>
      </c>
      <c r="F11156">
        <v>28105</v>
      </c>
      <c r="G11156">
        <v>35.134139099999999</v>
      </c>
      <c r="H11156">
        <v>-80.709648900000005</v>
      </c>
      <c r="I11156">
        <v>2.5</v>
      </c>
      <c r="J11156">
        <v>3</v>
      </c>
      <c r="K11156">
        <v>1</v>
      </c>
      <c r="L11156" t="s">
        <v>9152</v>
      </c>
    </row>
    <row r="11157" spans="1:12" x14ac:dyDescent="0.2">
      <c r="A11157" t="s">
        <v>37003</v>
      </c>
      <c r="B11157" t="s">
        <v>37004</v>
      </c>
      <c r="C11157" t="s">
        <v>37005</v>
      </c>
      <c r="D11157" t="s">
        <v>39</v>
      </c>
      <c r="E11157" t="s">
        <v>16</v>
      </c>
      <c r="F11157">
        <v>28027</v>
      </c>
      <c r="G11157">
        <v>35.368436799999998</v>
      </c>
      <c r="H11157">
        <v>-80.710483199999999</v>
      </c>
      <c r="I11157">
        <v>3</v>
      </c>
      <c r="J11157">
        <v>11</v>
      </c>
      <c r="K11157">
        <v>1</v>
      </c>
      <c r="L11157" t="s">
        <v>12385</v>
      </c>
    </row>
    <row r="11158" spans="1:12" x14ac:dyDescent="0.2">
      <c r="A11158" t="s">
        <v>37006</v>
      </c>
      <c r="B11158" t="s">
        <v>37007</v>
      </c>
      <c r="C11158" t="s">
        <v>37008</v>
      </c>
      <c r="D11158" t="s">
        <v>21</v>
      </c>
      <c r="E11158" t="s">
        <v>16</v>
      </c>
      <c r="F11158">
        <v>28212</v>
      </c>
      <c r="G11158">
        <v>35.199354399999997</v>
      </c>
      <c r="H11158">
        <v>-80.731922400000002</v>
      </c>
      <c r="I11158">
        <v>4</v>
      </c>
      <c r="J11158">
        <v>9</v>
      </c>
      <c r="K11158">
        <v>1</v>
      </c>
      <c r="L11158" t="s">
        <v>37009</v>
      </c>
    </row>
    <row r="11159" spans="1:12" x14ac:dyDescent="0.2">
      <c r="A11159" t="s">
        <v>37010</v>
      </c>
      <c r="B11159" t="s">
        <v>37011</v>
      </c>
      <c r="C11159" t="s">
        <v>37012</v>
      </c>
      <c r="D11159" t="s">
        <v>21</v>
      </c>
      <c r="E11159" t="s">
        <v>16</v>
      </c>
      <c r="F11159">
        <v>28203</v>
      </c>
      <c r="G11159">
        <v>35.204712000000001</v>
      </c>
      <c r="H11159">
        <v>-80.866839999999996</v>
      </c>
      <c r="I11159">
        <v>4.5</v>
      </c>
      <c r="J11159">
        <v>88</v>
      </c>
      <c r="K11159">
        <v>1</v>
      </c>
      <c r="L11159" t="s">
        <v>37013</v>
      </c>
    </row>
    <row r="11160" spans="1:12" x14ac:dyDescent="0.2">
      <c r="A11160" t="s">
        <v>37014</v>
      </c>
      <c r="B11160" t="s">
        <v>37015</v>
      </c>
      <c r="C11160" t="s">
        <v>2972</v>
      </c>
      <c r="D11160" t="s">
        <v>30</v>
      </c>
      <c r="E11160" t="s">
        <v>16</v>
      </c>
      <c r="F11160">
        <v>28056</v>
      </c>
      <c r="G11160">
        <v>35.209189000000002</v>
      </c>
      <c r="H11160">
        <v>-81.164564400000003</v>
      </c>
      <c r="I11160">
        <v>5</v>
      </c>
      <c r="J11160">
        <v>10</v>
      </c>
      <c r="K11160">
        <v>1</v>
      </c>
      <c r="L11160" t="s">
        <v>37016</v>
      </c>
    </row>
    <row r="11161" spans="1:12" x14ac:dyDescent="0.2">
      <c r="A11161" t="s">
        <v>37017</v>
      </c>
      <c r="B11161" t="s">
        <v>37018</v>
      </c>
      <c r="C11161" t="s">
        <v>37019</v>
      </c>
      <c r="D11161" t="s">
        <v>21</v>
      </c>
      <c r="E11161" t="s">
        <v>16</v>
      </c>
      <c r="F11161">
        <v>28203</v>
      </c>
      <c r="G11161">
        <v>35.134999999999998</v>
      </c>
      <c r="H11161">
        <v>-80.851068999999995</v>
      </c>
      <c r="I11161">
        <v>5</v>
      </c>
      <c r="J11161">
        <v>3</v>
      </c>
      <c r="K11161">
        <v>1</v>
      </c>
      <c r="L11161" t="s">
        <v>37020</v>
      </c>
    </row>
    <row r="11162" spans="1:12" x14ac:dyDescent="0.2">
      <c r="A11162" t="s">
        <v>37021</v>
      </c>
      <c r="B11162" t="s">
        <v>37022</v>
      </c>
      <c r="D11162" t="s">
        <v>21</v>
      </c>
      <c r="E11162" t="s">
        <v>16</v>
      </c>
      <c r="F11162">
        <v>28256</v>
      </c>
      <c r="G11162">
        <v>35.279455200000001</v>
      </c>
      <c r="H11162">
        <v>-80.765793299999999</v>
      </c>
      <c r="I11162">
        <v>1</v>
      </c>
      <c r="J11162">
        <v>3</v>
      </c>
      <c r="K11162">
        <v>1</v>
      </c>
    </row>
    <row r="11163" spans="1:12" x14ac:dyDescent="0.2">
      <c r="A11163" t="s">
        <v>37023</v>
      </c>
      <c r="B11163" t="s">
        <v>1008</v>
      </c>
      <c r="C11163" t="s">
        <v>30416</v>
      </c>
      <c r="D11163" t="s">
        <v>21</v>
      </c>
      <c r="E11163" t="s">
        <v>16</v>
      </c>
      <c r="F11163">
        <v>28211</v>
      </c>
      <c r="G11163">
        <v>35.154938199999997</v>
      </c>
      <c r="H11163">
        <v>-80.833324099999999</v>
      </c>
      <c r="I11163">
        <v>2</v>
      </c>
      <c r="J11163">
        <v>9</v>
      </c>
      <c r="K11163">
        <v>1</v>
      </c>
      <c r="L11163" t="s">
        <v>1010</v>
      </c>
    </row>
    <row r="11164" spans="1:12" x14ac:dyDescent="0.2">
      <c r="A11164" t="s">
        <v>37024</v>
      </c>
      <c r="B11164" t="s">
        <v>37025</v>
      </c>
      <c r="C11164" t="s">
        <v>7002</v>
      </c>
      <c r="D11164" t="s">
        <v>21</v>
      </c>
      <c r="E11164" t="s">
        <v>16</v>
      </c>
      <c r="F11164">
        <v>28277</v>
      </c>
      <c r="G11164">
        <v>35.048281000000003</v>
      </c>
      <c r="H11164">
        <v>-80.816257199999995</v>
      </c>
      <c r="I11164">
        <v>3.5</v>
      </c>
      <c r="J11164">
        <v>15</v>
      </c>
      <c r="K11164">
        <v>1</v>
      </c>
      <c r="L11164" t="s">
        <v>287</v>
      </c>
    </row>
    <row r="11165" spans="1:12" x14ac:dyDescent="0.2">
      <c r="A11165" t="s">
        <v>37026</v>
      </c>
      <c r="B11165" t="s">
        <v>37027</v>
      </c>
      <c r="C11165" t="s">
        <v>37028</v>
      </c>
      <c r="D11165" t="s">
        <v>21</v>
      </c>
      <c r="E11165" t="s">
        <v>16</v>
      </c>
      <c r="F11165">
        <v>28277</v>
      </c>
      <c r="G11165">
        <v>35.0789124</v>
      </c>
      <c r="H11165">
        <v>-80.832504900000004</v>
      </c>
      <c r="I11165">
        <v>4.5</v>
      </c>
      <c r="J11165">
        <v>3</v>
      </c>
      <c r="K11165">
        <v>1</v>
      </c>
      <c r="L11165" t="s">
        <v>2743</v>
      </c>
    </row>
    <row r="11166" spans="1:12" x14ac:dyDescent="0.2">
      <c r="A11166" t="s">
        <v>37029</v>
      </c>
      <c r="B11166" t="s">
        <v>37030</v>
      </c>
      <c r="C11166" t="s">
        <v>3289</v>
      </c>
      <c r="D11166" t="s">
        <v>21</v>
      </c>
      <c r="E11166" t="s">
        <v>16</v>
      </c>
      <c r="F11166">
        <v>28203</v>
      </c>
      <c r="G11166">
        <v>35.200479299999998</v>
      </c>
      <c r="H11166">
        <v>-80.852505937800004</v>
      </c>
      <c r="I11166">
        <v>2.5</v>
      </c>
      <c r="J11166">
        <v>13</v>
      </c>
      <c r="K11166">
        <v>0</v>
      </c>
      <c r="L11166" t="s">
        <v>37031</v>
      </c>
    </row>
    <row r="11167" spans="1:12" x14ac:dyDescent="0.2">
      <c r="A11167" t="s">
        <v>37032</v>
      </c>
      <c r="B11167" t="s">
        <v>2708</v>
      </c>
      <c r="C11167" t="s">
        <v>37033</v>
      </c>
      <c r="D11167" t="s">
        <v>21</v>
      </c>
      <c r="E11167" t="s">
        <v>16</v>
      </c>
      <c r="F11167">
        <v>28208</v>
      </c>
      <c r="G11167">
        <v>35.223585999999997</v>
      </c>
      <c r="H11167">
        <v>-80.890275299999999</v>
      </c>
      <c r="I11167">
        <v>4</v>
      </c>
      <c r="J11167">
        <v>6</v>
      </c>
      <c r="K11167">
        <v>1</v>
      </c>
      <c r="L11167" t="s">
        <v>11394</v>
      </c>
    </row>
    <row r="11168" spans="1:12" x14ac:dyDescent="0.2">
      <c r="A11168" t="s">
        <v>37034</v>
      </c>
      <c r="B11168" t="s">
        <v>37035</v>
      </c>
      <c r="C11168" t="s">
        <v>37036</v>
      </c>
      <c r="D11168" t="s">
        <v>21</v>
      </c>
      <c r="E11168" t="s">
        <v>16</v>
      </c>
      <c r="F11168">
        <v>28203</v>
      </c>
      <c r="G11168">
        <v>35.2117115</v>
      </c>
      <c r="H11168">
        <v>-80.866534200000004</v>
      </c>
      <c r="I11168">
        <v>4</v>
      </c>
      <c r="J11168">
        <v>4</v>
      </c>
      <c r="K11168">
        <v>1</v>
      </c>
      <c r="L11168" t="s">
        <v>37037</v>
      </c>
    </row>
    <row r="11169" spans="1:12" x14ac:dyDescent="0.2">
      <c r="A11169" t="s">
        <v>37038</v>
      </c>
      <c r="B11169" t="s">
        <v>121</v>
      </c>
      <c r="C11169" t="s">
        <v>37039</v>
      </c>
      <c r="D11169" t="s">
        <v>21</v>
      </c>
      <c r="E11169" t="s">
        <v>16</v>
      </c>
      <c r="F11169">
        <v>28205</v>
      </c>
      <c r="G11169">
        <v>35.215939800000001</v>
      </c>
      <c r="H11169">
        <v>-80.7803021</v>
      </c>
      <c r="I11169">
        <v>1.5</v>
      </c>
      <c r="J11169">
        <v>26</v>
      </c>
      <c r="K11169">
        <v>1</v>
      </c>
      <c r="L11169" t="s">
        <v>6381</v>
      </c>
    </row>
    <row r="11170" spans="1:12" x14ac:dyDescent="0.2">
      <c r="A11170" t="s">
        <v>37040</v>
      </c>
      <c r="B11170" t="s">
        <v>37041</v>
      </c>
      <c r="C11170" t="s">
        <v>12772</v>
      </c>
      <c r="D11170" t="s">
        <v>15</v>
      </c>
      <c r="E11170" t="s">
        <v>16</v>
      </c>
      <c r="F11170">
        <v>28031</v>
      </c>
      <c r="G11170">
        <v>35.4842111667</v>
      </c>
      <c r="H11170">
        <v>-80.878841800000004</v>
      </c>
      <c r="I11170">
        <v>3</v>
      </c>
      <c r="J11170">
        <v>93</v>
      </c>
      <c r="K11170">
        <v>0</v>
      </c>
      <c r="L11170" t="s">
        <v>37042</v>
      </c>
    </row>
    <row r="11171" spans="1:12" x14ac:dyDescent="0.2">
      <c r="A11171" t="s">
        <v>37043</v>
      </c>
      <c r="B11171" t="s">
        <v>37044</v>
      </c>
      <c r="C11171" t="s">
        <v>37045</v>
      </c>
      <c r="D11171" t="s">
        <v>21</v>
      </c>
      <c r="E11171" t="s">
        <v>16</v>
      </c>
      <c r="F11171">
        <v>28216</v>
      </c>
      <c r="G11171">
        <v>35.336253999999997</v>
      </c>
      <c r="H11171">
        <v>-80.851693999999995</v>
      </c>
      <c r="I11171">
        <v>2</v>
      </c>
      <c r="J11171">
        <v>4</v>
      </c>
      <c r="K11171">
        <v>1</v>
      </c>
      <c r="L11171" t="s">
        <v>119</v>
      </c>
    </row>
    <row r="11172" spans="1:12" x14ac:dyDescent="0.2">
      <c r="A11172" t="s">
        <v>37046</v>
      </c>
      <c r="B11172" t="s">
        <v>37047</v>
      </c>
      <c r="C11172" t="s">
        <v>37048</v>
      </c>
      <c r="D11172" t="s">
        <v>21</v>
      </c>
      <c r="E11172" t="s">
        <v>16</v>
      </c>
      <c r="F11172">
        <v>28277</v>
      </c>
      <c r="G11172">
        <v>35.078841599999997</v>
      </c>
      <c r="H11172">
        <v>-80.817854299999993</v>
      </c>
      <c r="I11172">
        <v>4.5</v>
      </c>
      <c r="J11172">
        <v>5</v>
      </c>
      <c r="K11172">
        <v>0</v>
      </c>
      <c r="L11172" t="s">
        <v>37049</v>
      </c>
    </row>
    <row r="11173" spans="1:12" x14ac:dyDescent="0.2">
      <c r="A11173" t="s">
        <v>37050</v>
      </c>
      <c r="B11173" t="s">
        <v>856</v>
      </c>
      <c r="C11173" t="s">
        <v>37051</v>
      </c>
      <c r="D11173" t="s">
        <v>30</v>
      </c>
      <c r="E11173" t="s">
        <v>16</v>
      </c>
      <c r="F11173">
        <v>28056</v>
      </c>
      <c r="G11173">
        <v>35.258530200000003</v>
      </c>
      <c r="H11173">
        <v>-81.118594799999997</v>
      </c>
      <c r="I11173">
        <v>2.5</v>
      </c>
      <c r="J11173">
        <v>15</v>
      </c>
      <c r="K11173">
        <v>1</v>
      </c>
      <c r="L11173" t="s">
        <v>37052</v>
      </c>
    </row>
    <row r="11174" spans="1:12" x14ac:dyDescent="0.2">
      <c r="A11174" t="s">
        <v>37053</v>
      </c>
      <c r="B11174" t="s">
        <v>37054</v>
      </c>
      <c r="C11174" t="s">
        <v>37055</v>
      </c>
      <c r="D11174" t="s">
        <v>135</v>
      </c>
      <c r="E11174" t="s">
        <v>16</v>
      </c>
      <c r="F11174">
        <v>28105</v>
      </c>
      <c r="G11174">
        <v>35.122724509999998</v>
      </c>
      <c r="H11174">
        <v>-80.710313999999997</v>
      </c>
      <c r="I11174">
        <v>3.5</v>
      </c>
      <c r="J11174">
        <v>270</v>
      </c>
      <c r="K11174">
        <v>1</v>
      </c>
      <c r="L11174" t="s">
        <v>37056</v>
      </c>
    </row>
    <row r="11175" spans="1:12" x14ac:dyDescent="0.2">
      <c r="A11175" t="s">
        <v>37057</v>
      </c>
      <c r="B11175" t="s">
        <v>37058</v>
      </c>
      <c r="C11175" t="s">
        <v>37059</v>
      </c>
      <c r="D11175" t="s">
        <v>39</v>
      </c>
      <c r="E11175" t="s">
        <v>16</v>
      </c>
      <c r="F11175">
        <v>28027</v>
      </c>
      <c r="G11175">
        <v>35.369614900000002</v>
      </c>
      <c r="H11175">
        <v>-80.711436199999994</v>
      </c>
      <c r="I11175">
        <v>3</v>
      </c>
      <c r="J11175">
        <v>8</v>
      </c>
      <c r="K11175">
        <v>1</v>
      </c>
      <c r="L11175" t="s">
        <v>1292</v>
      </c>
    </row>
    <row r="11176" spans="1:12" x14ac:dyDescent="0.2">
      <c r="A11176" t="s">
        <v>37060</v>
      </c>
      <c r="B11176" t="s">
        <v>37061</v>
      </c>
      <c r="D11176" t="s">
        <v>26</v>
      </c>
      <c r="E11176" t="s">
        <v>16</v>
      </c>
      <c r="F11176">
        <v>28078</v>
      </c>
      <c r="G11176">
        <v>35.410693999999999</v>
      </c>
      <c r="H11176">
        <v>-80.842850400000003</v>
      </c>
      <c r="I11176">
        <v>4.5</v>
      </c>
      <c r="J11176">
        <v>14</v>
      </c>
      <c r="K11176">
        <v>1</v>
      </c>
      <c r="L11176" t="s">
        <v>34570</v>
      </c>
    </row>
    <row r="11177" spans="1:12" x14ac:dyDescent="0.2">
      <c r="A11177" t="s">
        <v>37062</v>
      </c>
      <c r="B11177" t="s">
        <v>37063</v>
      </c>
      <c r="C11177" t="s">
        <v>37064</v>
      </c>
      <c r="D11177" t="s">
        <v>21</v>
      </c>
      <c r="E11177" t="s">
        <v>16</v>
      </c>
      <c r="F11177">
        <v>28273</v>
      </c>
      <c r="G11177">
        <v>35.132399100000001</v>
      </c>
      <c r="H11177">
        <v>-80.952668700000004</v>
      </c>
      <c r="I11177">
        <v>4</v>
      </c>
      <c r="J11177">
        <v>9</v>
      </c>
      <c r="K11177">
        <v>0</v>
      </c>
      <c r="L11177" t="s">
        <v>37065</v>
      </c>
    </row>
    <row r="11178" spans="1:12" x14ac:dyDescent="0.2">
      <c r="A11178" t="s">
        <v>37066</v>
      </c>
      <c r="B11178" t="s">
        <v>37067</v>
      </c>
      <c r="C11178" t="s">
        <v>37068</v>
      </c>
      <c r="D11178" t="s">
        <v>21</v>
      </c>
      <c r="E11178" t="s">
        <v>16</v>
      </c>
      <c r="F11178">
        <v>28203</v>
      </c>
      <c r="G11178">
        <v>35.199997099999997</v>
      </c>
      <c r="H11178">
        <v>-80.844862899999995</v>
      </c>
      <c r="I11178">
        <v>4.5</v>
      </c>
      <c r="J11178">
        <v>78</v>
      </c>
      <c r="K11178">
        <v>1</v>
      </c>
      <c r="L11178" t="s">
        <v>143</v>
      </c>
    </row>
    <row r="11179" spans="1:12" x14ac:dyDescent="0.2">
      <c r="A11179" t="s">
        <v>37069</v>
      </c>
      <c r="B11179" t="s">
        <v>1265</v>
      </c>
      <c r="C11179" t="s">
        <v>37070</v>
      </c>
      <c r="D11179" t="s">
        <v>643</v>
      </c>
      <c r="E11179" t="s">
        <v>16</v>
      </c>
      <c r="F11179">
        <v>28079</v>
      </c>
      <c r="G11179">
        <v>35.078634999999998</v>
      </c>
      <c r="H11179">
        <v>-80.653317000000001</v>
      </c>
      <c r="I11179">
        <v>5</v>
      </c>
      <c r="J11179">
        <v>3</v>
      </c>
      <c r="K11179">
        <v>1</v>
      </c>
      <c r="L11179" t="s">
        <v>37071</v>
      </c>
    </row>
    <row r="11180" spans="1:12" x14ac:dyDescent="0.2">
      <c r="A11180" t="s">
        <v>37072</v>
      </c>
      <c r="B11180" t="s">
        <v>37073</v>
      </c>
      <c r="C11180" t="s">
        <v>37074</v>
      </c>
      <c r="D11180" t="s">
        <v>239</v>
      </c>
      <c r="E11180" t="s">
        <v>16</v>
      </c>
      <c r="F11180">
        <v>28173</v>
      </c>
      <c r="G11180">
        <v>34.924864999999997</v>
      </c>
      <c r="H11180">
        <v>-80.740412599999999</v>
      </c>
      <c r="I11180">
        <v>4</v>
      </c>
      <c r="J11180">
        <v>140</v>
      </c>
      <c r="K11180">
        <v>1</v>
      </c>
      <c r="L11180" t="s">
        <v>37075</v>
      </c>
    </row>
    <row r="11181" spans="1:12" x14ac:dyDescent="0.2">
      <c r="A11181" t="s">
        <v>37076</v>
      </c>
      <c r="B11181" t="s">
        <v>2525</v>
      </c>
      <c r="C11181" t="s">
        <v>37077</v>
      </c>
      <c r="D11181" t="s">
        <v>15</v>
      </c>
      <c r="E11181" t="s">
        <v>16</v>
      </c>
      <c r="F11181">
        <v>28031</v>
      </c>
      <c r="G11181">
        <v>35.466866836999998</v>
      </c>
      <c r="H11181">
        <v>-80.871186374499999</v>
      </c>
      <c r="I11181">
        <v>3</v>
      </c>
      <c r="J11181">
        <v>16</v>
      </c>
      <c r="K11181">
        <v>1</v>
      </c>
      <c r="L11181" t="s">
        <v>5759</v>
      </c>
    </row>
    <row r="11182" spans="1:12" x14ac:dyDescent="0.2">
      <c r="A11182" t="s">
        <v>37078</v>
      </c>
      <c r="B11182" t="s">
        <v>37079</v>
      </c>
      <c r="C11182" t="s">
        <v>37080</v>
      </c>
      <c r="D11182" t="s">
        <v>21</v>
      </c>
      <c r="E11182" t="s">
        <v>16</v>
      </c>
      <c r="F11182">
        <v>28216</v>
      </c>
      <c r="G11182">
        <v>35.352552799999998</v>
      </c>
      <c r="H11182">
        <v>-80.851188800000003</v>
      </c>
      <c r="I11182">
        <v>2.5</v>
      </c>
      <c r="J11182">
        <v>7</v>
      </c>
      <c r="K11182">
        <v>1</v>
      </c>
      <c r="L11182" t="s">
        <v>37081</v>
      </c>
    </row>
    <row r="11183" spans="1:12" x14ac:dyDescent="0.2">
      <c r="A11183" t="s">
        <v>37082</v>
      </c>
      <c r="B11183" t="s">
        <v>37083</v>
      </c>
      <c r="C11183" t="s">
        <v>37084</v>
      </c>
      <c r="D11183" t="s">
        <v>21</v>
      </c>
      <c r="E11183" t="s">
        <v>16</v>
      </c>
      <c r="F11183">
        <v>28262</v>
      </c>
      <c r="G11183">
        <v>35.361685999999999</v>
      </c>
      <c r="H11183">
        <v>-80.738079999999997</v>
      </c>
      <c r="I11183">
        <v>5</v>
      </c>
      <c r="J11183">
        <v>4</v>
      </c>
      <c r="K11183">
        <v>1</v>
      </c>
      <c r="L11183" t="s">
        <v>569</v>
      </c>
    </row>
    <row r="11184" spans="1:12" x14ac:dyDescent="0.2">
      <c r="A11184" t="s">
        <v>37085</v>
      </c>
      <c r="B11184" t="s">
        <v>37086</v>
      </c>
      <c r="C11184" t="s">
        <v>37087</v>
      </c>
      <c r="D11184" t="s">
        <v>295</v>
      </c>
      <c r="E11184" t="s">
        <v>16</v>
      </c>
      <c r="F11184">
        <v>28134</v>
      </c>
      <c r="G11184">
        <v>35.090534300000002</v>
      </c>
      <c r="H11184">
        <v>-80.886397500000001</v>
      </c>
      <c r="I11184">
        <v>3</v>
      </c>
      <c r="J11184">
        <v>12</v>
      </c>
      <c r="K11184">
        <v>1</v>
      </c>
      <c r="L11184" t="s">
        <v>709</v>
      </c>
    </row>
    <row r="11185" spans="1:12" x14ac:dyDescent="0.2">
      <c r="A11185" t="s">
        <v>37088</v>
      </c>
      <c r="B11185" t="s">
        <v>1926</v>
      </c>
      <c r="C11185" t="s">
        <v>37089</v>
      </c>
      <c r="D11185" t="s">
        <v>21</v>
      </c>
      <c r="E11185" t="s">
        <v>16</v>
      </c>
      <c r="F11185">
        <v>28270</v>
      </c>
      <c r="G11185">
        <v>35.146296900000003</v>
      </c>
      <c r="H11185">
        <v>-80.744504000000006</v>
      </c>
      <c r="I11185">
        <v>4.5</v>
      </c>
      <c r="J11185">
        <v>12</v>
      </c>
      <c r="K11185">
        <v>1</v>
      </c>
      <c r="L11185" t="s">
        <v>11715</v>
      </c>
    </row>
    <row r="11186" spans="1:12" x14ac:dyDescent="0.2">
      <c r="A11186" t="s">
        <v>37090</v>
      </c>
      <c r="B11186" t="s">
        <v>37091</v>
      </c>
      <c r="C11186" t="s">
        <v>37092</v>
      </c>
      <c r="D11186" t="s">
        <v>239</v>
      </c>
      <c r="E11186" t="s">
        <v>16</v>
      </c>
      <c r="F11186">
        <v>28173</v>
      </c>
      <c r="G11186">
        <v>34.932934000000003</v>
      </c>
      <c r="H11186">
        <v>-80.779357000000005</v>
      </c>
      <c r="I11186">
        <v>5</v>
      </c>
      <c r="J11186">
        <v>18</v>
      </c>
      <c r="K11186">
        <v>1</v>
      </c>
      <c r="L11186" t="s">
        <v>37093</v>
      </c>
    </row>
    <row r="11187" spans="1:12" x14ac:dyDescent="0.2">
      <c r="A11187" t="s">
        <v>37094</v>
      </c>
      <c r="B11187" t="s">
        <v>37095</v>
      </c>
      <c r="C11187" t="s">
        <v>37096</v>
      </c>
      <c r="D11187" t="s">
        <v>21</v>
      </c>
      <c r="E11187" t="s">
        <v>16</v>
      </c>
      <c r="F11187">
        <v>28203</v>
      </c>
      <c r="G11187">
        <v>35.209251702000003</v>
      </c>
      <c r="H11187">
        <v>-80.860979407399995</v>
      </c>
      <c r="I11187">
        <v>4.5</v>
      </c>
      <c r="J11187">
        <v>75</v>
      </c>
      <c r="K11187">
        <v>1</v>
      </c>
      <c r="L11187" t="s">
        <v>37097</v>
      </c>
    </row>
    <row r="11188" spans="1:12" x14ac:dyDescent="0.2">
      <c r="A11188" t="s">
        <v>37098</v>
      </c>
      <c r="B11188" t="s">
        <v>37099</v>
      </c>
      <c r="C11188" t="s">
        <v>37100</v>
      </c>
      <c r="D11188" t="s">
        <v>21</v>
      </c>
      <c r="E11188" t="s">
        <v>16</v>
      </c>
      <c r="F11188">
        <v>28205</v>
      </c>
      <c r="G11188">
        <v>35.212344000000002</v>
      </c>
      <c r="H11188">
        <v>-80.75958</v>
      </c>
      <c r="I11188">
        <v>2.5</v>
      </c>
      <c r="J11188">
        <v>3</v>
      </c>
      <c r="K11188">
        <v>1</v>
      </c>
      <c r="L11188" t="s">
        <v>1041</v>
      </c>
    </row>
    <row r="11189" spans="1:12" x14ac:dyDescent="0.2">
      <c r="A11189" t="s">
        <v>37101</v>
      </c>
      <c r="B11189" t="s">
        <v>37102</v>
      </c>
      <c r="D11189" t="s">
        <v>21</v>
      </c>
      <c r="E11189" t="s">
        <v>16</v>
      </c>
      <c r="F11189">
        <v>28210</v>
      </c>
      <c r="G11189">
        <v>35.127428500000001</v>
      </c>
      <c r="H11189">
        <v>-80.859919300000001</v>
      </c>
      <c r="I11189">
        <v>5</v>
      </c>
      <c r="J11189">
        <v>8</v>
      </c>
      <c r="K11189">
        <v>1</v>
      </c>
      <c r="L11189" t="s">
        <v>37103</v>
      </c>
    </row>
    <row r="11190" spans="1:12" x14ac:dyDescent="0.2">
      <c r="A11190" t="s">
        <v>37104</v>
      </c>
      <c r="B11190" t="s">
        <v>85</v>
      </c>
      <c r="C11190" t="s">
        <v>37105</v>
      </c>
      <c r="D11190" t="s">
        <v>39</v>
      </c>
      <c r="E11190" t="s">
        <v>16</v>
      </c>
      <c r="F11190">
        <v>28027</v>
      </c>
      <c r="G11190">
        <v>35.372609400000002</v>
      </c>
      <c r="H11190">
        <v>-80.713978600000004</v>
      </c>
      <c r="I11190">
        <v>4.5</v>
      </c>
      <c r="J11190">
        <v>4</v>
      </c>
      <c r="K11190">
        <v>1</v>
      </c>
      <c r="L11190" t="s">
        <v>37106</v>
      </c>
    </row>
    <row r="11191" spans="1:12" x14ac:dyDescent="0.2">
      <c r="A11191" t="s">
        <v>37107</v>
      </c>
      <c r="B11191" t="s">
        <v>37108</v>
      </c>
      <c r="C11191" t="s">
        <v>37109</v>
      </c>
      <c r="D11191" t="s">
        <v>21</v>
      </c>
      <c r="E11191" t="s">
        <v>16</v>
      </c>
      <c r="F11191">
        <v>28270</v>
      </c>
      <c r="G11191">
        <v>35.098526999999997</v>
      </c>
      <c r="H11191">
        <v>-80.776643000000007</v>
      </c>
      <c r="I11191">
        <v>3.5</v>
      </c>
      <c r="J11191">
        <v>37</v>
      </c>
      <c r="K11191">
        <v>1</v>
      </c>
      <c r="L11191" t="s">
        <v>287</v>
      </c>
    </row>
    <row r="11192" spans="1:12" x14ac:dyDescent="0.2">
      <c r="A11192" t="s">
        <v>37110</v>
      </c>
      <c r="B11192" t="s">
        <v>37111</v>
      </c>
      <c r="C11192" t="s">
        <v>495</v>
      </c>
      <c r="D11192" t="s">
        <v>21</v>
      </c>
      <c r="E11192" t="s">
        <v>16</v>
      </c>
      <c r="F11192">
        <v>28277</v>
      </c>
      <c r="G11192">
        <v>35.056293199999999</v>
      </c>
      <c r="H11192">
        <v>-80.835400100000001</v>
      </c>
      <c r="I11192">
        <v>3</v>
      </c>
      <c r="J11192">
        <v>45</v>
      </c>
      <c r="K11192">
        <v>1</v>
      </c>
      <c r="L11192" t="s">
        <v>515</v>
      </c>
    </row>
    <row r="11193" spans="1:12" x14ac:dyDescent="0.2">
      <c r="A11193" t="s">
        <v>37112</v>
      </c>
      <c r="B11193" t="s">
        <v>37113</v>
      </c>
      <c r="C11193" t="s">
        <v>37114</v>
      </c>
      <c r="D11193" t="s">
        <v>26</v>
      </c>
      <c r="E11193" t="s">
        <v>16</v>
      </c>
      <c r="F11193">
        <v>28078</v>
      </c>
      <c r="G11193">
        <v>35.433388000000001</v>
      </c>
      <c r="H11193">
        <v>-80.843292899999994</v>
      </c>
      <c r="I11193">
        <v>3</v>
      </c>
      <c r="J11193">
        <v>7</v>
      </c>
      <c r="K11193">
        <v>1</v>
      </c>
      <c r="L11193" t="s">
        <v>666</v>
      </c>
    </row>
    <row r="11194" spans="1:12" x14ac:dyDescent="0.2">
      <c r="A11194" t="s">
        <v>37115</v>
      </c>
      <c r="B11194" t="s">
        <v>18569</v>
      </c>
      <c r="C11194" t="s">
        <v>37116</v>
      </c>
      <c r="D11194" t="s">
        <v>30</v>
      </c>
      <c r="E11194" t="s">
        <v>16</v>
      </c>
      <c r="F11194">
        <v>28054</v>
      </c>
      <c r="G11194">
        <v>35.261603700000002</v>
      </c>
      <c r="H11194">
        <v>-81.155777499999999</v>
      </c>
      <c r="I11194">
        <v>3</v>
      </c>
      <c r="J11194">
        <v>22</v>
      </c>
      <c r="K11194">
        <v>1</v>
      </c>
      <c r="L11194" t="s">
        <v>1056</v>
      </c>
    </row>
    <row r="11195" spans="1:12" x14ac:dyDescent="0.2">
      <c r="A11195" t="s">
        <v>37117</v>
      </c>
      <c r="B11195" t="s">
        <v>37118</v>
      </c>
      <c r="C11195" t="s">
        <v>37119</v>
      </c>
      <c r="D11195" t="s">
        <v>21</v>
      </c>
      <c r="E11195" t="s">
        <v>16</v>
      </c>
      <c r="F11195">
        <v>28203</v>
      </c>
      <c r="G11195">
        <v>35.208863000000001</v>
      </c>
      <c r="H11195">
        <v>-80.854961000000003</v>
      </c>
      <c r="I11195">
        <v>4.5</v>
      </c>
      <c r="J11195">
        <v>8</v>
      </c>
      <c r="K11195">
        <v>1</v>
      </c>
      <c r="L11195" t="s">
        <v>37120</v>
      </c>
    </row>
    <row r="11196" spans="1:12" x14ac:dyDescent="0.2">
      <c r="A11196" t="s">
        <v>37121</v>
      </c>
      <c r="B11196" t="s">
        <v>37122</v>
      </c>
      <c r="C11196" t="s">
        <v>37123</v>
      </c>
      <c r="D11196" t="s">
        <v>21</v>
      </c>
      <c r="E11196" t="s">
        <v>16</v>
      </c>
      <c r="F11196">
        <v>28227</v>
      </c>
      <c r="G11196">
        <v>35.199880999999998</v>
      </c>
      <c r="H11196">
        <v>-80.726809000000003</v>
      </c>
      <c r="I11196">
        <v>2.5</v>
      </c>
      <c r="J11196">
        <v>3</v>
      </c>
      <c r="K11196">
        <v>0</v>
      </c>
      <c r="L11196" t="s">
        <v>30508</v>
      </c>
    </row>
    <row r="11197" spans="1:12" x14ac:dyDescent="0.2">
      <c r="A11197" t="s">
        <v>37124</v>
      </c>
      <c r="B11197" t="s">
        <v>37125</v>
      </c>
      <c r="C11197" t="s">
        <v>37126</v>
      </c>
      <c r="D11197" t="s">
        <v>21</v>
      </c>
      <c r="E11197" t="s">
        <v>16</v>
      </c>
      <c r="F11197">
        <v>28202</v>
      </c>
      <c r="G11197">
        <v>35.165776000000001</v>
      </c>
      <c r="H11197">
        <v>-80.740331999999995</v>
      </c>
      <c r="I11197">
        <v>3.5</v>
      </c>
      <c r="J11197">
        <v>47</v>
      </c>
      <c r="K11197">
        <v>0</v>
      </c>
      <c r="L11197" t="s">
        <v>37127</v>
      </c>
    </row>
    <row r="11198" spans="1:12" x14ac:dyDescent="0.2">
      <c r="A11198" t="s">
        <v>37128</v>
      </c>
      <c r="B11198" t="s">
        <v>37129</v>
      </c>
      <c r="C11198" t="s">
        <v>37130</v>
      </c>
      <c r="D11198" t="s">
        <v>135</v>
      </c>
      <c r="E11198" t="s">
        <v>16</v>
      </c>
      <c r="F11198">
        <v>28105</v>
      </c>
      <c r="G11198">
        <v>35.1282274625</v>
      </c>
      <c r="H11198">
        <v>-80.7024335861</v>
      </c>
      <c r="I11198">
        <v>3.5</v>
      </c>
      <c r="J11198">
        <v>99</v>
      </c>
      <c r="K11198">
        <v>0</v>
      </c>
      <c r="L11198" t="s">
        <v>37131</v>
      </c>
    </row>
    <row r="11199" spans="1:12" x14ac:dyDescent="0.2">
      <c r="A11199" t="s">
        <v>37132</v>
      </c>
      <c r="B11199" t="s">
        <v>37133</v>
      </c>
      <c r="C11199" t="s">
        <v>37134</v>
      </c>
      <c r="D11199" t="s">
        <v>21</v>
      </c>
      <c r="E11199" t="s">
        <v>16</v>
      </c>
      <c r="F11199">
        <v>28203</v>
      </c>
      <c r="G11199">
        <v>35.200468299999997</v>
      </c>
      <c r="H11199">
        <v>-80.869111000000004</v>
      </c>
      <c r="I11199">
        <v>3.5</v>
      </c>
      <c r="J11199">
        <v>37</v>
      </c>
      <c r="K11199">
        <v>1</v>
      </c>
      <c r="L11199" t="s">
        <v>37135</v>
      </c>
    </row>
    <row r="11200" spans="1:12" x14ac:dyDescent="0.2">
      <c r="A11200" t="s">
        <v>37136</v>
      </c>
      <c r="B11200" t="s">
        <v>37137</v>
      </c>
      <c r="C11200" t="s">
        <v>37138</v>
      </c>
      <c r="D11200" t="s">
        <v>21</v>
      </c>
      <c r="E11200" t="s">
        <v>16</v>
      </c>
      <c r="F11200">
        <v>28269</v>
      </c>
      <c r="G11200">
        <v>35.352542999999997</v>
      </c>
      <c r="H11200">
        <v>-80.843165999999997</v>
      </c>
      <c r="I11200">
        <v>3</v>
      </c>
      <c r="J11200">
        <v>16</v>
      </c>
      <c r="K11200">
        <v>1</v>
      </c>
      <c r="L11200" t="s">
        <v>260</v>
      </c>
    </row>
    <row r="11201" spans="1:12" x14ac:dyDescent="0.2">
      <c r="A11201" t="s">
        <v>37139</v>
      </c>
      <c r="B11201" t="s">
        <v>446</v>
      </c>
      <c r="C11201" t="s">
        <v>37140</v>
      </c>
      <c r="D11201" t="s">
        <v>21</v>
      </c>
      <c r="E11201" t="s">
        <v>16</v>
      </c>
      <c r="F11201">
        <v>28216</v>
      </c>
      <c r="G11201">
        <v>35.322665999999998</v>
      </c>
      <c r="H11201">
        <v>-80.945555999999996</v>
      </c>
      <c r="I11201">
        <v>3.5</v>
      </c>
      <c r="J11201">
        <v>7</v>
      </c>
      <c r="K11201">
        <v>1</v>
      </c>
      <c r="L11201" t="s">
        <v>1997</v>
      </c>
    </row>
    <row r="11202" spans="1:12" x14ac:dyDescent="0.2">
      <c r="A11202" t="s">
        <v>37141</v>
      </c>
      <c r="B11202" t="s">
        <v>37142</v>
      </c>
      <c r="C11202" t="s">
        <v>37143</v>
      </c>
      <c r="D11202" t="s">
        <v>295</v>
      </c>
      <c r="E11202" t="s">
        <v>16</v>
      </c>
      <c r="F11202">
        <v>28134</v>
      </c>
      <c r="G11202">
        <v>35.0853465</v>
      </c>
      <c r="H11202">
        <v>-80.890692200000004</v>
      </c>
      <c r="I11202">
        <v>2.5</v>
      </c>
      <c r="J11202">
        <v>3</v>
      </c>
      <c r="K11202">
        <v>1</v>
      </c>
      <c r="L11202" t="s">
        <v>4855</v>
      </c>
    </row>
    <row r="11203" spans="1:12" x14ac:dyDescent="0.2">
      <c r="A11203" t="s">
        <v>37144</v>
      </c>
      <c r="B11203" t="s">
        <v>17998</v>
      </c>
      <c r="C11203" t="s">
        <v>37145</v>
      </c>
      <c r="D11203" t="s">
        <v>21</v>
      </c>
      <c r="E11203" t="s">
        <v>16</v>
      </c>
      <c r="F11203">
        <v>28273</v>
      </c>
      <c r="G11203">
        <v>35.124690600000001</v>
      </c>
      <c r="H11203">
        <v>-80.879599200000001</v>
      </c>
      <c r="I11203">
        <v>2.5</v>
      </c>
      <c r="J11203">
        <v>15</v>
      </c>
      <c r="K11203">
        <v>1</v>
      </c>
      <c r="L11203" t="s">
        <v>22910</v>
      </c>
    </row>
    <row r="11204" spans="1:12" x14ac:dyDescent="0.2">
      <c r="A11204" t="s">
        <v>37146</v>
      </c>
      <c r="B11204" t="s">
        <v>37147</v>
      </c>
      <c r="C11204" t="s">
        <v>37148</v>
      </c>
      <c r="D11204" t="s">
        <v>21</v>
      </c>
      <c r="E11204" t="s">
        <v>16</v>
      </c>
      <c r="F11204">
        <v>28205</v>
      </c>
      <c r="G11204">
        <v>35.203305</v>
      </c>
      <c r="H11204">
        <v>-80.790429000000003</v>
      </c>
      <c r="I11204">
        <v>4</v>
      </c>
      <c r="J11204">
        <v>91</v>
      </c>
      <c r="K11204">
        <v>1</v>
      </c>
      <c r="L11204" t="s">
        <v>37149</v>
      </c>
    </row>
    <row r="11205" spans="1:12" x14ac:dyDescent="0.2">
      <c r="A11205" t="s">
        <v>37150</v>
      </c>
      <c r="B11205" t="s">
        <v>2239</v>
      </c>
      <c r="C11205" t="s">
        <v>37151</v>
      </c>
      <c r="D11205" t="s">
        <v>30</v>
      </c>
      <c r="E11205" t="s">
        <v>16</v>
      </c>
      <c r="F11205">
        <v>28054</v>
      </c>
      <c r="G11205">
        <v>35.242199999999997</v>
      </c>
      <c r="H11205">
        <v>-81.134799999999998</v>
      </c>
      <c r="I11205">
        <v>1.5</v>
      </c>
      <c r="J11205">
        <v>3</v>
      </c>
      <c r="K11205">
        <v>1</v>
      </c>
      <c r="L11205" t="s">
        <v>15106</v>
      </c>
    </row>
    <row r="11206" spans="1:12" x14ac:dyDescent="0.2">
      <c r="A11206" t="s">
        <v>37152</v>
      </c>
      <c r="B11206" t="s">
        <v>5411</v>
      </c>
      <c r="C11206" t="s">
        <v>37153</v>
      </c>
      <c r="D11206" t="s">
        <v>167</v>
      </c>
      <c r="E11206" t="s">
        <v>16</v>
      </c>
      <c r="F11206">
        <v>28075</v>
      </c>
      <c r="G11206">
        <v>35.319964300000002</v>
      </c>
      <c r="H11206">
        <v>-80.668113599999998</v>
      </c>
      <c r="I11206">
        <v>4</v>
      </c>
      <c r="J11206">
        <v>9</v>
      </c>
      <c r="K11206">
        <v>1</v>
      </c>
      <c r="L11206" t="s">
        <v>37154</v>
      </c>
    </row>
    <row r="11207" spans="1:12" x14ac:dyDescent="0.2">
      <c r="A11207" t="s">
        <v>37155</v>
      </c>
      <c r="B11207" t="s">
        <v>37156</v>
      </c>
      <c r="C11207" t="s">
        <v>37157</v>
      </c>
      <c r="D11207" t="s">
        <v>21</v>
      </c>
      <c r="E11207" t="s">
        <v>16</v>
      </c>
      <c r="F11207">
        <v>28211</v>
      </c>
      <c r="G11207">
        <v>35.191680499999997</v>
      </c>
      <c r="H11207">
        <v>-80.797655500000005</v>
      </c>
      <c r="I11207">
        <v>2.5</v>
      </c>
      <c r="J11207">
        <v>3</v>
      </c>
      <c r="K11207">
        <v>1</v>
      </c>
      <c r="L11207" t="s">
        <v>287</v>
      </c>
    </row>
    <row r="11208" spans="1:12" x14ac:dyDescent="0.2">
      <c r="A11208" t="s">
        <v>37158</v>
      </c>
      <c r="B11208" t="s">
        <v>37159</v>
      </c>
      <c r="C11208" t="s">
        <v>35752</v>
      </c>
      <c r="D11208" t="s">
        <v>21</v>
      </c>
      <c r="E11208" t="s">
        <v>16</v>
      </c>
      <c r="F11208">
        <v>28227</v>
      </c>
      <c r="G11208">
        <v>35.162490094900001</v>
      </c>
      <c r="H11208">
        <v>-80.737222763800006</v>
      </c>
      <c r="I11208">
        <v>3</v>
      </c>
      <c r="J11208">
        <v>4</v>
      </c>
      <c r="K11208">
        <v>1</v>
      </c>
      <c r="L11208" t="s">
        <v>7049</v>
      </c>
    </row>
    <row r="11209" spans="1:12" x14ac:dyDescent="0.2">
      <c r="A11209" t="s">
        <v>37160</v>
      </c>
      <c r="B11209" t="s">
        <v>37161</v>
      </c>
      <c r="C11209" t="s">
        <v>391</v>
      </c>
      <c r="D11209" t="s">
        <v>21</v>
      </c>
      <c r="E11209" t="s">
        <v>16</v>
      </c>
      <c r="F11209">
        <v>28211</v>
      </c>
      <c r="G11209">
        <v>35.151206999999999</v>
      </c>
      <c r="H11209">
        <v>-80.833105000000003</v>
      </c>
      <c r="I11209">
        <v>3.5</v>
      </c>
      <c r="J11209">
        <v>39</v>
      </c>
      <c r="K11209">
        <v>1</v>
      </c>
      <c r="L11209" t="s">
        <v>37162</v>
      </c>
    </row>
    <row r="11210" spans="1:12" x14ac:dyDescent="0.2">
      <c r="A11210" t="s">
        <v>37163</v>
      </c>
      <c r="B11210" t="s">
        <v>37164</v>
      </c>
      <c r="C11210" t="s">
        <v>12658</v>
      </c>
      <c r="D11210" t="s">
        <v>21</v>
      </c>
      <c r="E11210" t="s">
        <v>16</v>
      </c>
      <c r="F11210">
        <v>28205</v>
      </c>
      <c r="G11210">
        <v>35.246781400000003</v>
      </c>
      <c r="H11210">
        <v>-80.805797699999999</v>
      </c>
      <c r="I11210">
        <v>4.5</v>
      </c>
      <c r="J11210">
        <v>174</v>
      </c>
      <c r="K11210">
        <v>1</v>
      </c>
      <c r="L11210" t="s">
        <v>13049</v>
      </c>
    </row>
    <row r="11211" spans="1:12" x14ac:dyDescent="0.2">
      <c r="A11211" t="s">
        <v>37165</v>
      </c>
      <c r="B11211" t="s">
        <v>8273</v>
      </c>
      <c r="C11211" t="s">
        <v>37166</v>
      </c>
      <c r="D11211" t="s">
        <v>135</v>
      </c>
      <c r="E11211" t="s">
        <v>16</v>
      </c>
      <c r="F11211">
        <v>28105</v>
      </c>
      <c r="G11211">
        <v>35.123888999999998</v>
      </c>
      <c r="H11211">
        <v>-80.707556999999994</v>
      </c>
      <c r="I11211">
        <v>2.5</v>
      </c>
      <c r="J11211">
        <v>68</v>
      </c>
      <c r="K11211">
        <v>1</v>
      </c>
      <c r="L11211" t="s">
        <v>37167</v>
      </c>
    </row>
    <row r="11212" spans="1:12" x14ac:dyDescent="0.2">
      <c r="A11212" t="s">
        <v>37168</v>
      </c>
      <c r="B11212" t="s">
        <v>37169</v>
      </c>
      <c r="C11212" t="s">
        <v>37170</v>
      </c>
      <c r="D11212" t="s">
        <v>21</v>
      </c>
      <c r="E11212" t="s">
        <v>16</v>
      </c>
      <c r="F11212">
        <v>28210</v>
      </c>
      <c r="G11212">
        <v>35.090754799999999</v>
      </c>
      <c r="H11212">
        <v>-80.867966899999999</v>
      </c>
      <c r="I11212">
        <v>2</v>
      </c>
      <c r="J11212">
        <v>10</v>
      </c>
      <c r="K11212">
        <v>1</v>
      </c>
      <c r="L11212" t="s">
        <v>4823</v>
      </c>
    </row>
    <row r="11213" spans="1:12" x14ac:dyDescent="0.2">
      <c r="A11213" t="s">
        <v>37171</v>
      </c>
      <c r="B11213" t="s">
        <v>37172</v>
      </c>
      <c r="C11213" t="s">
        <v>37173</v>
      </c>
      <c r="D11213" t="s">
        <v>15</v>
      </c>
      <c r="E11213" t="s">
        <v>16</v>
      </c>
      <c r="F11213">
        <v>28031</v>
      </c>
      <c r="G11213">
        <v>35.4644975</v>
      </c>
      <c r="H11213">
        <v>-80.873710700000004</v>
      </c>
      <c r="I11213">
        <v>4</v>
      </c>
      <c r="J11213">
        <v>3</v>
      </c>
      <c r="K11213">
        <v>1</v>
      </c>
      <c r="L11213" t="s">
        <v>37174</v>
      </c>
    </row>
    <row r="11214" spans="1:12" x14ac:dyDescent="0.2">
      <c r="A11214" t="s">
        <v>37175</v>
      </c>
      <c r="B11214" t="s">
        <v>37176</v>
      </c>
      <c r="C11214" t="s">
        <v>37177</v>
      </c>
      <c r="D11214" t="s">
        <v>21</v>
      </c>
      <c r="E11214" t="s">
        <v>16</v>
      </c>
      <c r="F11214">
        <v>28216</v>
      </c>
      <c r="G11214">
        <v>35.308686000000002</v>
      </c>
      <c r="H11214">
        <v>-80.887164999999996</v>
      </c>
      <c r="I11214">
        <v>3</v>
      </c>
      <c r="J11214">
        <v>10</v>
      </c>
      <c r="K11214">
        <v>1</v>
      </c>
      <c r="L11214" t="s">
        <v>37178</v>
      </c>
    </row>
    <row r="11215" spans="1:12" x14ac:dyDescent="0.2">
      <c r="A11215" t="s">
        <v>37179</v>
      </c>
      <c r="B11215" t="s">
        <v>37180</v>
      </c>
      <c r="C11215" t="s">
        <v>37181</v>
      </c>
      <c r="D11215" t="s">
        <v>21</v>
      </c>
      <c r="E11215" t="s">
        <v>16</v>
      </c>
      <c r="F11215">
        <v>28204</v>
      </c>
      <c r="G11215">
        <v>35.214073900000002</v>
      </c>
      <c r="H11215">
        <v>-80.826588999999998</v>
      </c>
      <c r="I11215">
        <v>4</v>
      </c>
      <c r="J11215">
        <v>192</v>
      </c>
      <c r="K11215">
        <v>1</v>
      </c>
      <c r="L11215" t="s">
        <v>37182</v>
      </c>
    </row>
    <row r="11216" spans="1:12" x14ac:dyDescent="0.2">
      <c r="A11216" t="s">
        <v>37183</v>
      </c>
      <c r="B11216" t="s">
        <v>6152</v>
      </c>
      <c r="C11216" t="s">
        <v>26629</v>
      </c>
      <c r="D11216" t="s">
        <v>26</v>
      </c>
      <c r="E11216" t="s">
        <v>16</v>
      </c>
      <c r="F11216">
        <v>28078</v>
      </c>
      <c r="G11216">
        <v>35.442959000000002</v>
      </c>
      <c r="H11216">
        <v>-80.861845000000002</v>
      </c>
      <c r="I11216">
        <v>3.5</v>
      </c>
      <c r="J11216">
        <v>30</v>
      </c>
      <c r="K11216">
        <v>1</v>
      </c>
      <c r="L11216" t="s">
        <v>37184</v>
      </c>
    </row>
    <row r="11217" spans="1:12" x14ac:dyDescent="0.2">
      <c r="A11217" t="s">
        <v>37185</v>
      </c>
      <c r="B11217" t="s">
        <v>37186</v>
      </c>
      <c r="C11217" t="s">
        <v>37187</v>
      </c>
      <c r="D11217" t="s">
        <v>21</v>
      </c>
      <c r="E11217" t="s">
        <v>16</v>
      </c>
      <c r="F11217">
        <v>28205</v>
      </c>
      <c r="G11217">
        <v>35.225079200000003</v>
      </c>
      <c r="H11217">
        <v>-80.819503400000002</v>
      </c>
      <c r="I11217">
        <v>5</v>
      </c>
      <c r="J11217">
        <v>4</v>
      </c>
      <c r="K11217">
        <v>1</v>
      </c>
      <c r="L11217" t="s">
        <v>37188</v>
      </c>
    </row>
    <row r="11218" spans="1:12" x14ac:dyDescent="0.2">
      <c r="A11218" t="s">
        <v>37189</v>
      </c>
      <c r="B11218" t="s">
        <v>37190</v>
      </c>
      <c r="C11218" t="s">
        <v>37191</v>
      </c>
      <c r="D11218" t="s">
        <v>21</v>
      </c>
      <c r="E11218" t="s">
        <v>16</v>
      </c>
      <c r="F11218">
        <v>28262</v>
      </c>
      <c r="G11218">
        <v>35.286822999999998</v>
      </c>
      <c r="H11218">
        <v>-80.780226999999996</v>
      </c>
      <c r="I11218">
        <v>4.5</v>
      </c>
      <c r="J11218">
        <v>17</v>
      </c>
      <c r="K11218">
        <v>1</v>
      </c>
      <c r="L11218" t="s">
        <v>9470</v>
      </c>
    </row>
    <row r="11219" spans="1:12" x14ac:dyDescent="0.2">
      <c r="A11219" t="s">
        <v>37192</v>
      </c>
      <c r="B11219" t="s">
        <v>37193</v>
      </c>
      <c r="C11219" t="s">
        <v>37194</v>
      </c>
      <c r="D11219" t="s">
        <v>21</v>
      </c>
      <c r="E11219" t="s">
        <v>16</v>
      </c>
      <c r="F11219">
        <v>28226</v>
      </c>
      <c r="G11219">
        <v>35.104947000000003</v>
      </c>
      <c r="H11219">
        <v>-80.824610000000007</v>
      </c>
      <c r="I11219">
        <v>3.5</v>
      </c>
      <c r="J11219">
        <v>6</v>
      </c>
      <c r="K11219">
        <v>1</v>
      </c>
      <c r="L11219" t="s">
        <v>37195</v>
      </c>
    </row>
    <row r="11220" spans="1:12" x14ac:dyDescent="0.2">
      <c r="A11220" t="s">
        <v>37196</v>
      </c>
      <c r="B11220" t="s">
        <v>37197</v>
      </c>
      <c r="C11220" t="s">
        <v>37198</v>
      </c>
      <c r="D11220" t="s">
        <v>21</v>
      </c>
      <c r="E11220" t="s">
        <v>16</v>
      </c>
      <c r="F11220">
        <v>28203</v>
      </c>
      <c r="G11220">
        <v>35.209681400000001</v>
      </c>
      <c r="H11220">
        <v>-80.856949400000005</v>
      </c>
      <c r="I11220">
        <v>5</v>
      </c>
      <c r="J11220">
        <v>3</v>
      </c>
      <c r="K11220">
        <v>1</v>
      </c>
      <c r="L11220" t="s">
        <v>37199</v>
      </c>
    </row>
    <row r="11221" spans="1:12" x14ac:dyDescent="0.2">
      <c r="A11221" t="s">
        <v>37200</v>
      </c>
      <c r="B11221" t="s">
        <v>37201</v>
      </c>
      <c r="C11221" t="s">
        <v>37202</v>
      </c>
      <c r="D11221" t="s">
        <v>21</v>
      </c>
      <c r="E11221" t="s">
        <v>16</v>
      </c>
      <c r="F11221">
        <v>28277</v>
      </c>
      <c r="G11221">
        <v>35.058217200000001</v>
      </c>
      <c r="H11221">
        <v>-80.808198099999998</v>
      </c>
      <c r="I11221">
        <v>5</v>
      </c>
      <c r="J11221">
        <v>4</v>
      </c>
      <c r="K11221">
        <v>1</v>
      </c>
      <c r="L11221" t="s">
        <v>10430</v>
      </c>
    </row>
    <row r="11222" spans="1:12" x14ac:dyDescent="0.2">
      <c r="A11222" t="s">
        <v>37203</v>
      </c>
      <c r="B11222" t="s">
        <v>37204</v>
      </c>
      <c r="C11222" t="s">
        <v>37205</v>
      </c>
      <c r="D11222" t="s">
        <v>21</v>
      </c>
      <c r="E11222" t="s">
        <v>16</v>
      </c>
      <c r="F11222">
        <v>28203</v>
      </c>
      <c r="G11222">
        <v>35.2086653</v>
      </c>
      <c r="H11222">
        <v>-80.854146900000003</v>
      </c>
      <c r="I11222">
        <v>3.5</v>
      </c>
      <c r="J11222">
        <v>3</v>
      </c>
      <c r="K11222">
        <v>1</v>
      </c>
      <c r="L11222" t="s">
        <v>37206</v>
      </c>
    </row>
    <row r="11223" spans="1:12" x14ac:dyDescent="0.2">
      <c r="A11223" t="s">
        <v>37207</v>
      </c>
      <c r="B11223" t="s">
        <v>22562</v>
      </c>
      <c r="C11223" t="s">
        <v>37208</v>
      </c>
      <c r="D11223" t="s">
        <v>26</v>
      </c>
      <c r="E11223" t="s">
        <v>16</v>
      </c>
      <c r="F11223">
        <v>28078</v>
      </c>
      <c r="G11223">
        <v>35.443599599999999</v>
      </c>
      <c r="H11223">
        <v>-80.895368199999993</v>
      </c>
      <c r="I11223">
        <v>5</v>
      </c>
      <c r="J11223">
        <v>3</v>
      </c>
      <c r="K11223">
        <v>1</v>
      </c>
      <c r="L11223" t="s">
        <v>37209</v>
      </c>
    </row>
    <row r="11224" spans="1:12" x14ac:dyDescent="0.2">
      <c r="A11224" t="s">
        <v>37210</v>
      </c>
      <c r="B11224" t="s">
        <v>37211</v>
      </c>
      <c r="C11224" t="s">
        <v>37212</v>
      </c>
      <c r="D11224" t="s">
        <v>30</v>
      </c>
      <c r="E11224" t="s">
        <v>16</v>
      </c>
      <c r="F11224">
        <v>28056</v>
      </c>
      <c r="G11224">
        <v>35.222872500000001</v>
      </c>
      <c r="H11224">
        <v>-81.098962200000003</v>
      </c>
      <c r="I11224">
        <v>3</v>
      </c>
      <c r="J11224">
        <v>12</v>
      </c>
      <c r="K11224">
        <v>1</v>
      </c>
      <c r="L11224" t="s">
        <v>37213</v>
      </c>
    </row>
    <row r="11225" spans="1:12" x14ac:dyDescent="0.2">
      <c r="A11225" t="s">
        <v>37214</v>
      </c>
      <c r="B11225" t="s">
        <v>37215</v>
      </c>
      <c r="C11225" t="s">
        <v>6246</v>
      </c>
      <c r="D11225" t="s">
        <v>21</v>
      </c>
      <c r="E11225" t="s">
        <v>16</v>
      </c>
      <c r="F11225">
        <v>28203</v>
      </c>
      <c r="G11225">
        <v>35.211226000000003</v>
      </c>
      <c r="H11225">
        <v>-80.858755000000002</v>
      </c>
      <c r="I11225">
        <v>3.5</v>
      </c>
      <c r="J11225">
        <v>93</v>
      </c>
      <c r="K11225">
        <v>0</v>
      </c>
      <c r="L11225" t="s">
        <v>37216</v>
      </c>
    </row>
    <row r="11226" spans="1:12" x14ac:dyDescent="0.2">
      <c r="A11226" t="s">
        <v>37217</v>
      </c>
      <c r="B11226" t="s">
        <v>37218</v>
      </c>
      <c r="C11226" t="s">
        <v>37219</v>
      </c>
      <c r="D11226" t="s">
        <v>21</v>
      </c>
      <c r="E11226" t="s">
        <v>16</v>
      </c>
      <c r="F11226">
        <v>28207</v>
      </c>
      <c r="G11226">
        <v>35.201152200000003</v>
      </c>
      <c r="H11226">
        <v>-80.824738300000007</v>
      </c>
      <c r="I11226">
        <v>4</v>
      </c>
      <c r="J11226">
        <v>5</v>
      </c>
      <c r="K11226">
        <v>1</v>
      </c>
      <c r="L11226" t="s">
        <v>5796</v>
      </c>
    </row>
    <row r="11227" spans="1:12" x14ac:dyDescent="0.2">
      <c r="A11227" t="s">
        <v>37220</v>
      </c>
      <c r="B11227" t="s">
        <v>37221</v>
      </c>
      <c r="C11227" t="s">
        <v>37222</v>
      </c>
      <c r="D11227" t="s">
        <v>21</v>
      </c>
      <c r="E11227" t="s">
        <v>16</v>
      </c>
      <c r="F11227">
        <v>28216</v>
      </c>
      <c r="G11227">
        <v>35.276265000000002</v>
      </c>
      <c r="H11227">
        <v>-80.882126999999997</v>
      </c>
      <c r="I11227">
        <v>3.5</v>
      </c>
      <c r="J11227">
        <v>3</v>
      </c>
      <c r="K11227">
        <v>1</v>
      </c>
      <c r="L11227" t="s">
        <v>37223</v>
      </c>
    </row>
    <row r="11228" spans="1:12" x14ac:dyDescent="0.2">
      <c r="A11228" t="s">
        <v>37224</v>
      </c>
      <c r="B11228" t="s">
        <v>1351</v>
      </c>
      <c r="C11228" t="s">
        <v>37225</v>
      </c>
      <c r="D11228" t="s">
        <v>643</v>
      </c>
      <c r="E11228" t="s">
        <v>16</v>
      </c>
      <c r="F11228">
        <v>28079</v>
      </c>
      <c r="G11228">
        <v>35.051636000000002</v>
      </c>
      <c r="H11228">
        <v>-80.645407000000006</v>
      </c>
      <c r="I11228">
        <v>2.5</v>
      </c>
      <c r="J11228">
        <v>95</v>
      </c>
      <c r="K11228">
        <v>1</v>
      </c>
      <c r="L11228" t="s">
        <v>37226</v>
      </c>
    </row>
    <row r="11229" spans="1:12" x14ac:dyDescent="0.2">
      <c r="A11229" t="s">
        <v>37227</v>
      </c>
      <c r="B11229" t="s">
        <v>37228</v>
      </c>
      <c r="C11229" t="s">
        <v>37229</v>
      </c>
      <c r="D11229" t="s">
        <v>21</v>
      </c>
      <c r="E11229" t="s">
        <v>16</v>
      </c>
      <c r="F11229">
        <v>28269</v>
      </c>
      <c r="G11229">
        <v>35.384258799999998</v>
      </c>
      <c r="H11229">
        <v>-80.783515600000001</v>
      </c>
      <c r="I11229">
        <v>4.5</v>
      </c>
      <c r="J11229">
        <v>3</v>
      </c>
      <c r="K11229">
        <v>1</v>
      </c>
      <c r="L11229" t="s">
        <v>37230</v>
      </c>
    </row>
    <row r="11230" spans="1:12" x14ac:dyDescent="0.2">
      <c r="A11230" t="s">
        <v>37231</v>
      </c>
      <c r="B11230" t="s">
        <v>37232</v>
      </c>
      <c r="C11230" t="s">
        <v>37233</v>
      </c>
      <c r="D11230" t="s">
        <v>21</v>
      </c>
      <c r="E11230" t="s">
        <v>16</v>
      </c>
      <c r="F11230">
        <v>28209</v>
      </c>
      <c r="G11230">
        <v>35.159390100000003</v>
      </c>
      <c r="H11230">
        <v>-80.849737099999999</v>
      </c>
      <c r="I11230">
        <v>5</v>
      </c>
      <c r="J11230">
        <v>3</v>
      </c>
      <c r="K11230">
        <v>1</v>
      </c>
      <c r="L11230" t="s">
        <v>37234</v>
      </c>
    </row>
    <row r="11231" spans="1:12" x14ac:dyDescent="0.2">
      <c r="A11231" t="s">
        <v>37235</v>
      </c>
      <c r="B11231" t="s">
        <v>37236</v>
      </c>
      <c r="C11231" t="s">
        <v>14212</v>
      </c>
      <c r="D11231" t="s">
        <v>21</v>
      </c>
      <c r="E11231" t="s">
        <v>16</v>
      </c>
      <c r="F11231">
        <v>28202</v>
      </c>
      <c r="G11231">
        <v>35.227728900000002</v>
      </c>
      <c r="H11231">
        <v>-80.837321000000003</v>
      </c>
      <c r="I11231">
        <v>3.5</v>
      </c>
      <c r="J11231">
        <v>6</v>
      </c>
      <c r="K11231">
        <v>0</v>
      </c>
      <c r="L11231" t="s">
        <v>37237</v>
      </c>
    </row>
    <row r="11232" spans="1:12" x14ac:dyDescent="0.2">
      <c r="A11232" t="s">
        <v>37238</v>
      </c>
      <c r="B11232" t="s">
        <v>37239</v>
      </c>
      <c r="C11232" t="s">
        <v>16093</v>
      </c>
      <c r="D11232" t="s">
        <v>21</v>
      </c>
      <c r="E11232" t="s">
        <v>16</v>
      </c>
      <c r="F11232">
        <v>28204</v>
      </c>
      <c r="G11232">
        <v>35.209568400000002</v>
      </c>
      <c r="H11232">
        <v>-80.840954999999994</v>
      </c>
      <c r="I11232">
        <v>2.5</v>
      </c>
      <c r="J11232">
        <v>3</v>
      </c>
      <c r="K11232">
        <v>0</v>
      </c>
      <c r="L11232" t="s">
        <v>15366</v>
      </c>
    </row>
    <row r="11233" spans="1:12" x14ac:dyDescent="0.2">
      <c r="A11233" t="s">
        <v>37240</v>
      </c>
      <c r="B11233" t="s">
        <v>1167</v>
      </c>
      <c r="C11233" t="s">
        <v>37241</v>
      </c>
      <c r="D11233" t="s">
        <v>21</v>
      </c>
      <c r="E11233" t="s">
        <v>16</v>
      </c>
      <c r="F11233">
        <v>28262</v>
      </c>
      <c r="G11233">
        <v>35.309132900000002</v>
      </c>
      <c r="H11233">
        <v>-80.748773700000001</v>
      </c>
      <c r="I11233">
        <v>2.5</v>
      </c>
      <c r="J11233">
        <v>6</v>
      </c>
      <c r="K11233">
        <v>1</v>
      </c>
      <c r="L11233" t="s">
        <v>20707</v>
      </c>
    </row>
    <row r="11234" spans="1:12" x14ac:dyDescent="0.2">
      <c r="A11234" t="s">
        <v>37242</v>
      </c>
      <c r="B11234" t="s">
        <v>37243</v>
      </c>
      <c r="C11234" t="s">
        <v>37244</v>
      </c>
      <c r="D11234" t="s">
        <v>21</v>
      </c>
      <c r="E11234" t="s">
        <v>16</v>
      </c>
      <c r="F11234">
        <v>28203</v>
      </c>
      <c r="G11234">
        <v>35.202455399999998</v>
      </c>
      <c r="H11234">
        <v>-80.867905800000003</v>
      </c>
      <c r="I11234">
        <v>4.5</v>
      </c>
      <c r="J11234">
        <v>20</v>
      </c>
      <c r="K11234">
        <v>1</v>
      </c>
      <c r="L11234" t="s">
        <v>22454</v>
      </c>
    </row>
    <row r="11235" spans="1:12" x14ac:dyDescent="0.2">
      <c r="A11235" t="s">
        <v>37245</v>
      </c>
      <c r="B11235" t="s">
        <v>37246</v>
      </c>
      <c r="C11235" t="s">
        <v>37247</v>
      </c>
      <c r="D11235" t="s">
        <v>21</v>
      </c>
      <c r="E11235" t="s">
        <v>16</v>
      </c>
      <c r="F11235">
        <v>28078</v>
      </c>
      <c r="G11235">
        <v>35.367179</v>
      </c>
      <c r="H11235">
        <v>-80.786417999999998</v>
      </c>
      <c r="I11235">
        <v>3.5</v>
      </c>
      <c r="J11235">
        <v>6</v>
      </c>
      <c r="K11235">
        <v>1</v>
      </c>
      <c r="L11235" t="s">
        <v>63</v>
      </c>
    </row>
    <row r="11236" spans="1:12" x14ac:dyDescent="0.2">
      <c r="A11236" t="s">
        <v>37248</v>
      </c>
      <c r="B11236" t="s">
        <v>121</v>
      </c>
      <c r="C11236" t="s">
        <v>37249</v>
      </c>
      <c r="D11236" t="s">
        <v>30</v>
      </c>
      <c r="E11236" t="s">
        <v>16</v>
      </c>
      <c r="F11236">
        <v>28052</v>
      </c>
      <c r="G11236">
        <v>35.292180000000002</v>
      </c>
      <c r="H11236">
        <v>-81.188410000000005</v>
      </c>
      <c r="I11236">
        <v>4</v>
      </c>
      <c r="J11236">
        <v>3</v>
      </c>
      <c r="K11236">
        <v>1</v>
      </c>
      <c r="L11236" t="s">
        <v>37250</v>
      </c>
    </row>
    <row r="11237" spans="1:12" x14ac:dyDescent="0.2">
      <c r="A11237" t="s">
        <v>37251</v>
      </c>
      <c r="B11237" t="s">
        <v>37252</v>
      </c>
      <c r="C11237" t="s">
        <v>37253</v>
      </c>
      <c r="D11237" t="s">
        <v>21</v>
      </c>
      <c r="E11237" t="s">
        <v>16</v>
      </c>
      <c r="F11237">
        <v>28209</v>
      </c>
      <c r="G11237">
        <v>35.169665500000001</v>
      </c>
      <c r="H11237">
        <v>-80.850017399999999</v>
      </c>
      <c r="I11237">
        <v>5</v>
      </c>
      <c r="J11237">
        <v>10</v>
      </c>
      <c r="K11237">
        <v>1</v>
      </c>
      <c r="L11237" t="s">
        <v>37254</v>
      </c>
    </row>
    <row r="11238" spans="1:12" x14ac:dyDescent="0.2">
      <c r="A11238" t="s">
        <v>37255</v>
      </c>
      <c r="B11238" t="s">
        <v>37256</v>
      </c>
      <c r="C11238" t="s">
        <v>37257</v>
      </c>
      <c r="D11238" t="s">
        <v>21</v>
      </c>
      <c r="E11238" t="s">
        <v>16</v>
      </c>
      <c r="F11238">
        <v>28209</v>
      </c>
      <c r="G11238">
        <v>35.161133399999997</v>
      </c>
      <c r="H11238">
        <v>-80.849282299999999</v>
      </c>
      <c r="I11238">
        <v>4</v>
      </c>
      <c r="J11238">
        <v>104</v>
      </c>
      <c r="K11238">
        <v>0</v>
      </c>
      <c r="L11238" t="s">
        <v>37258</v>
      </c>
    </row>
    <row r="11239" spans="1:12" x14ac:dyDescent="0.2">
      <c r="A11239" t="s">
        <v>37259</v>
      </c>
      <c r="B11239" t="s">
        <v>37260</v>
      </c>
      <c r="C11239" t="s">
        <v>1017</v>
      </c>
      <c r="D11239" t="s">
        <v>26</v>
      </c>
      <c r="E11239" t="s">
        <v>16</v>
      </c>
      <c r="F11239">
        <v>28078</v>
      </c>
      <c r="G11239">
        <v>35.354958000000003</v>
      </c>
      <c r="H11239">
        <v>-80.930661999999998</v>
      </c>
      <c r="I11239">
        <v>4.5</v>
      </c>
      <c r="J11239">
        <v>39</v>
      </c>
      <c r="K11239">
        <v>1</v>
      </c>
      <c r="L11239" t="s">
        <v>2349</v>
      </c>
    </row>
    <row r="11240" spans="1:12" x14ac:dyDescent="0.2">
      <c r="A11240" t="s">
        <v>37261</v>
      </c>
      <c r="B11240" t="s">
        <v>15635</v>
      </c>
      <c r="C11240" t="s">
        <v>37262</v>
      </c>
      <c r="D11240" t="s">
        <v>21</v>
      </c>
      <c r="E11240" t="s">
        <v>16</v>
      </c>
      <c r="F11240">
        <v>28277</v>
      </c>
      <c r="G11240">
        <v>35.054212999999997</v>
      </c>
      <c r="H11240">
        <v>-80.848277999999993</v>
      </c>
      <c r="I11240">
        <v>3</v>
      </c>
      <c r="J11240">
        <v>87</v>
      </c>
      <c r="K11240">
        <v>0</v>
      </c>
      <c r="L11240" t="s">
        <v>37263</v>
      </c>
    </row>
    <row r="11241" spans="1:12" x14ac:dyDescent="0.2">
      <c r="A11241" t="s">
        <v>37264</v>
      </c>
      <c r="B11241" t="s">
        <v>37265</v>
      </c>
      <c r="C11241" t="s">
        <v>24108</v>
      </c>
      <c r="D11241" t="s">
        <v>21</v>
      </c>
      <c r="E11241" t="s">
        <v>16</v>
      </c>
      <c r="F11241">
        <v>28273</v>
      </c>
      <c r="G11241">
        <v>35.134444700000003</v>
      </c>
      <c r="H11241">
        <v>-80.940558699999997</v>
      </c>
      <c r="I11241">
        <v>5</v>
      </c>
      <c r="J11241">
        <v>3</v>
      </c>
      <c r="K11241">
        <v>1</v>
      </c>
      <c r="L11241" t="s">
        <v>37266</v>
      </c>
    </row>
    <row r="11242" spans="1:12" x14ac:dyDescent="0.2">
      <c r="A11242" t="s">
        <v>37267</v>
      </c>
      <c r="B11242" t="s">
        <v>37268</v>
      </c>
      <c r="C11242" t="s">
        <v>37269</v>
      </c>
      <c r="D11242" t="s">
        <v>21</v>
      </c>
      <c r="E11242" t="s">
        <v>16</v>
      </c>
      <c r="F11242">
        <v>28273</v>
      </c>
      <c r="G11242">
        <v>35.149282117299997</v>
      </c>
      <c r="H11242">
        <v>-80.986779082400005</v>
      </c>
      <c r="I11242">
        <v>5</v>
      </c>
      <c r="J11242">
        <v>5</v>
      </c>
      <c r="K11242">
        <v>1</v>
      </c>
      <c r="L11242" t="s">
        <v>15745</v>
      </c>
    </row>
    <row r="11243" spans="1:12" x14ac:dyDescent="0.2">
      <c r="A11243" t="s">
        <v>37270</v>
      </c>
      <c r="B11243" t="s">
        <v>37271</v>
      </c>
      <c r="D11243" t="s">
        <v>21</v>
      </c>
      <c r="E11243" t="s">
        <v>16</v>
      </c>
      <c r="F11243">
        <v>28214</v>
      </c>
      <c r="G11243">
        <v>35.283329299999998</v>
      </c>
      <c r="H11243">
        <v>-80.976055599999995</v>
      </c>
      <c r="I11243">
        <v>5</v>
      </c>
      <c r="J11243">
        <v>4</v>
      </c>
      <c r="K11243">
        <v>0</v>
      </c>
      <c r="L11243" t="s">
        <v>37272</v>
      </c>
    </row>
    <row r="11244" spans="1:12" x14ac:dyDescent="0.2">
      <c r="A11244" t="s">
        <v>37273</v>
      </c>
      <c r="B11244" t="s">
        <v>37274</v>
      </c>
      <c r="C11244" t="s">
        <v>37275</v>
      </c>
      <c r="D11244" t="s">
        <v>21</v>
      </c>
      <c r="E11244" t="s">
        <v>16</v>
      </c>
      <c r="F11244">
        <v>28227</v>
      </c>
      <c r="G11244">
        <v>35.164674016799999</v>
      </c>
      <c r="H11244">
        <v>-80.742111504099995</v>
      </c>
      <c r="I11244">
        <v>4</v>
      </c>
      <c r="J11244">
        <v>33</v>
      </c>
      <c r="K11244">
        <v>1</v>
      </c>
      <c r="L11244" t="s">
        <v>10815</v>
      </c>
    </row>
    <row r="11245" spans="1:12" x14ac:dyDescent="0.2">
      <c r="A11245" t="s">
        <v>37276</v>
      </c>
      <c r="B11245" t="s">
        <v>37277</v>
      </c>
      <c r="C11245" t="s">
        <v>37278</v>
      </c>
      <c r="D11245" t="s">
        <v>21</v>
      </c>
      <c r="E11245" t="s">
        <v>16</v>
      </c>
      <c r="F11245">
        <v>28217</v>
      </c>
      <c r="G11245">
        <v>35.146160000000002</v>
      </c>
      <c r="H11245">
        <v>-80.876480000000001</v>
      </c>
      <c r="I11245">
        <v>2.5</v>
      </c>
      <c r="J11245">
        <v>14</v>
      </c>
      <c r="K11245">
        <v>0</v>
      </c>
      <c r="L11245" t="s">
        <v>2652</v>
      </c>
    </row>
    <row r="11246" spans="1:12" x14ac:dyDescent="0.2">
      <c r="A11246" t="s">
        <v>37279</v>
      </c>
      <c r="B11246" t="s">
        <v>37280</v>
      </c>
      <c r="C11246" t="s">
        <v>37281</v>
      </c>
      <c r="D11246" t="s">
        <v>30</v>
      </c>
      <c r="E11246" t="s">
        <v>16</v>
      </c>
      <c r="F11246">
        <v>28054</v>
      </c>
      <c r="G11246">
        <v>35.264769000000001</v>
      </c>
      <c r="H11246">
        <v>-81.150446700000003</v>
      </c>
      <c r="I11246">
        <v>5</v>
      </c>
      <c r="J11246">
        <v>16</v>
      </c>
      <c r="K11246">
        <v>1</v>
      </c>
      <c r="L11246" t="s">
        <v>37282</v>
      </c>
    </row>
    <row r="11247" spans="1:12" x14ac:dyDescent="0.2">
      <c r="A11247" t="s">
        <v>37283</v>
      </c>
      <c r="B11247" t="s">
        <v>37284</v>
      </c>
      <c r="C11247" t="s">
        <v>37285</v>
      </c>
      <c r="D11247" t="s">
        <v>21</v>
      </c>
      <c r="E11247" t="s">
        <v>16</v>
      </c>
      <c r="F11247">
        <v>28215</v>
      </c>
      <c r="G11247">
        <v>35.2239431</v>
      </c>
      <c r="H11247">
        <v>-80.629678100000007</v>
      </c>
      <c r="I11247">
        <v>5</v>
      </c>
      <c r="J11247">
        <v>4</v>
      </c>
      <c r="K11247">
        <v>1</v>
      </c>
      <c r="L11247" t="s">
        <v>3926</v>
      </c>
    </row>
    <row r="11248" spans="1:12" x14ac:dyDescent="0.2">
      <c r="A11248" t="s">
        <v>37286</v>
      </c>
      <c r="B11248" t="s">
        <v>37287</v>
      </c>
      <c r="C11248" t="s">
        <v>37288</v>
      </c>
      <c r="D11248" t="s">
        <v>21</v>
      </c>
      <c r="E11248" t="s">
        <v>16</v>
      </c>
      <c r="F11248">
        <v>28269</v>
      </c>
      <c r="G11248">
        <v>35.349001100000002</v>
      </c>
      <c r="H11248">
        <v>-80.843876699999996</v>
      </c>
      <c r="I11248">
        <v>2</v>
      </c>
      <c r="J11248">
        <v>3</v>
      </c>
      <c r="K11248">
        <v>1</v>
      </c>
      <c r="L11248" t="s">
        <v>37289</v>
      </c>
    </row>
    <row r="11249" spans="1:12" x14ac:dyDescent="0.2">
      <c r="A11249" t="s">
        <v>37290</v>
      </c>
      <c r="B11249" t="s">
        <v>11274</v>
      </c>
      <c r="C11249" t="s">
        <v>21801</v>
      </c>
      <c r="D11249" t="s">
        <v>588</v>
      </c>
      <c r="E11249" t="s">
        <v>16</v>
      </c>
      <c r="F11249">
        <v>28110</v>
      </c>
      <c r="G11249">
        <v>35.008016099999999</v>
      </c>
      <c r="H11249">
        <v>-80.561892900000004</v>
      </c>
      <c r="I11249">
        <v>2</v>
      </c>
      <c r="J11249">
        <v>10</v>
      </c>
      <c r="K11249">
        <v>0</v>
      </c>
      <c r="L11249" t="s">
        <v>37291</v>
      </c>
    </row>
    <row r="11250" spans="1:12" x14ac:dyDescent="0.2">
      <c r="A11250" t="s">
        <v>37292</v>
      </c>
      <c r="B11250" t="s">
        <v>37293</v>
      </c>
      <c r="C11250" t="s">
        <v>37294</v>
      </c>
      <c r="D11250" t="s">
        <v>21</v>
      </c>
      <c r="E11250" t="s">
        <v>16</v>
      </c>
      <c r="F11250">
        <v>28202</v>
      </c>
      <c r="G11250">
        <v>35.224013100000001</v>
      </c>
      <c r="H11250">
        <v>-80.846472800000001</v>
      </c>
      <c r="I11250">
        <v>2.5</v>
      </c>
      <c r="J11250">
        <v>20</v>
      </c>
      <c r="K11250">
        <v>0</v>
      </c>
      <c r="L11250" t="s">
        <v>3548</v>
      </c>
    </row>
    <row r="11251" spans="1:12" x14ac:dyDescent="0.2">
      <c r="A11251" t="s">
        <v>37295</v>
      </c>
      <c r="B11251" t="s">
        <v>37296</v>
      </c>
      <c r="D11251" t="s">
        <v>62</v>
      </c>
      <c r="E11251" t="s">
        <v>16</v>
      </c>
      <c r="F11251">
        <v>28227</v>
      </c>
      <c r="G11251">
        <v>35.182596199999999</v>
      </c>
      <c r="H11251">
        <v>-80.654888200000002</v>
      </c>
      <c r="I11251">
        <v>4.5</v>
      </c>
      <c r="J11251">
        <v>18</v>
      </c>
      <c r="K11251">
        <v>1</v>
      </c>
      <c r="L11251" t="s">
        <v>37297</v>
      </c>
    </row>
    <row r="11252" spans="1:12" x14ac:dyDescent="0.2">
      <c r="A11252" t="s">
        <v>37298</v>
      </c>
      <c r="B11252" t="s">
        <v>25363</v>
      </c>
      <c r="C11252" t="s">
        <v>37299</v>
      </c>
      <c r="D11252" t="s">
        <v>39</v>
      </c>
      <c r="E11252" t="s">
        <v>16</v>
      </c>
      <c r="F11252">
        <v>28027</v>
      </c>
      <c r="G11252">
        <v>35.371232200000001</v>
      </c>
      <c r="H11252">
        <v>-80.716980500000005</v>
      </c>
      <c r="I11252">
        <v>3.5</v>
      </c>
      <c r="J11252">
        <v>43</v>
      </c>
      <c r="K11252">
        <v>1</v>
      </c>
      <c r="L11252" t="s">
        <v>21680</v>
      </c>
    </row>
    <row r="11253" spans="1:12" x14ac:dyDescent="0.2">
      <c r="A11253" t="s">
        <v>37300</v>
      </c>
      <c r="B11253" t="s">
        <v>37301</v>
      </c>
      <c r="C11253" t="s">
        <v>37302</v>
      </c>
      <c r="D11253" t="s">
        <v>21</v>
      </c>
      <c r="E11253" t="s">
        <v>16</v>
      </c>
      <c r="F11253">
        <v>28244</v>
      </c>
      <c r="G11253">
        <v>35.152799000000002</v>
      </c>
      <c r="H11253">
        <v>-80.840287000000004</v>
      </c>
      <c r="I11253">
        <v>4</v>
      </c>
      <c r="J11253">
        <v>163</v>
      </c>
      <c r="K11253">
        <v>0</v>
      </c>
      <c r="L11253" t="s">
        <v>37303</v>
      </c>
    </row>
    <row r="11254" spans="1:12" x14ac:dyDescent="0.2">
      <c r="A11254" t="s">
        <v>37304</v>
      </c>
      <c r="B11254" t="s">
        <v>37305</v>
      </c>
      <c r="C11254" t="s">
        <v>37306</v>
      </c>
      <c r="D11254" t="s">
        <v>21</v>
      </c>
      <c r="E11254" t="s">
        <v>16</v>
      </c>
      <c r="F11254">
        <v>28202</v>
      </c>
      <c r="G11254">
        <v>35.217119599999997</v>
      </c>
      <c r="H11254">
        <v>-80.848023299999994</v>
      </c>
      <c r="I11254">
        <v>4.5</v>
      </c>
      <c r="J11254">
        <v>358</v>
      </c>
      <c r="K11254">
        <v>1</v>
      </c>
      <c r="L11254" t="s">
        <v>37307</v>
      </c>
    </row>
    <row r="11255" spans="1:12" x14ac:dyDescent="0.2">
      <c r="A11255" t="s">
        <v>37308</v>
      </c>
      <c r="B11255" t="s">
        <v>37309</v>
      </c>
      <c r="C11255" t="s">
        <v>37310</v>
      </c>
      <c r="D11255" t="s">
        <v>21</v>
      </c>
      <c r="E11255" t="s">
        <v>16</v>
      </c>
      <c r="F11255">
        <v>28277</v>
      </c>
      <c r="G11255">
        <v>35.057217199999997</v>
      </c>
      <c r="H11255">
        <v>-80.854663200000005</v>
      </c>
      <c r="I11255">
        <v>2.5</v>
      </c>
      <c r="J11255">
        <v>18</v>
      </c>
      <c r="K11255">
        <v>1</v>
      </c>
      <c r="L11255" t="s">
        <v>9773</v>
      </c>
    </row>
    <row r="11256" spans="1:12" x14ac:dyDescent="0.2">
      <c r="A11256" t="s">
        <v>37311</v>
      </c>
      <c r="B11256" t="s">
        <v>37312</v>
      </c>
      <c r="D11256" t="s">
        <v>21</v>
      </c>
      <c r="E11256" t="s">
        <v>16</v>
      </c>
      <c r="F11256">
        <v>28202</v>
      </c>
      <c r="G11256">
        <v>35.232678100000001</v>
      </c>
      <c r="H11256">
        <v>-80.846082199999998</v>
      </c>
      <c r="I11256">
        <v>5</v>
      </c>
      <c r="J11256">
        <v>14</v>
      </c>
      <c r="K11256">
        <v>1</v>
      </c>
      <c r="L11256" t="s">
        <v>37313</v>
      </c>
    </row>
    <row r="11257" spans="1:12" x14ac:dyDescent="0.2">
      <c r="A11257" t="s">
        <v>37314</v>
      </c>
      <c r="B11257" t="s">
        <v>37315</v>
      </c>
      <c r="C11257" t="s">
        <v>37316</v>
      </c>
      <c r="D11257" t="s">
        <v>21</v>
      </c>
      <c r="E11257" t="s">
        <v>16</v>
      </c>
      <c r="F11257">
        <v>28209</v>
      </c>
      <c r="G11257">
        <v>35.160312300000001</v>
      </c>
      <c r="H11257">
        <v>-80.849069099999994</v>
      </c>
      <c r="I11257">
        <v>4</v>
      </c>
      <c r="J11257">
        <v>74</v>
      </c>
      <c r="K11257">
        <v>1</v>
      </c>
      <c r="L11257" t="s">
        <v>37317</v>
      </c>
    </row>
    <row r="11258" spans="1:12" x14ac:dyDescent="0.2">
      <c r="A11258" t="s">
        <v>37318</v>
      </c>
      <c r="B11258" t="s">
        <v>37319</v>
      </c>
      <c r="C11258" t="s">
        <v>37320</v>
      </c>
      <c r="D11258" t="s">
        <v>21</v>
      </c>
      <c r="E11258" t="s">
        <v>16</v>
      </c>
      <c r="F11258">
        <v>28208</v>
      </c>
      <c r="G11258">
        <v>35.2286492</v>
      </c>
      <c r="H11258">
        <v>-80.857576399999999</v>
      </c>
      <c r="I11258">
        <v>2</v>
      </c>
      <c r="J11258">
        <v>3</v>
      </c>
      <c r="K11258">
        <v>1</v>
      </c>
      <c r="L11258" t="s">
        <v>37321</v>
      </c>
    </row>
    <row r="11259" spans="1:12" x14ac:dyDescent="0.2">
      <c r="A11259" t="s">
        <v>37322</v>
      </c>
      <c r="B11259" t="s">
        <v>37323</v>
      </c>
      <c r="C11259" t="s">
        <v>37324</v>
      </c>
      <c r="D11259" t="s">
        <v>21</v>
      </c>
      <c r="E11259" t="s">
        <v>16</v>
      </c>
      <c r="F11259">
        <v>28216</v>
      </c>
      <c r="G11259">
        <v>35.280295199999998</v>
      </c>
      <c r="H11259">
        <v>-80.855681899999993</v>
      </c>
      <c r="I11259">
        <v>5</v>
      </c>
      <c r="J11259">
        <v>4</v>
      </c>
      <c r="K11259">
        <v>1</v>
      </c>
      <c r="L11259" t="s">
        <v>37325</v>
      </c>
    </row>
    <row r="11260" spans="1:12" x14ac:dyDescent="0.2">
      <c r="A11260" t="s">
        <v>37326</v>
      </c>
      <c r="B11260" t="s">
        <v>37327</v>
      </c>
      <c r="C11260" t="s">
        <v>37328</v>
      </c>
      <c r="D11260" t="s">
        <v>21</v>
      </c>
      <c r="E11260" t="s">
        <v>16</v>
      </c>
      <c r="F11260">
        <v>28262</v>
      </c>
      <c r="G11260">
        <v>35.303739200000003</v>
      </c>
      <c r="H11260">
        <v>-80.749330299999997</v>
      </c>
      <c r="I11260">
        <v>4</v>
      </c>
      <c r="J11260">
        <v>361</v>
      </c>
      <c r="K11260">
        <v>1</v>
      </c>
      <c r="L11260" t="s">
        <v>37329</v>
      </c>
    </row>
    <row r="11261" spans="1:12" x14ac:dyDescent="0.2">
      <c r="A11261" t="s">
        <v>37330</v>
      </c>
      <c r="B11261" t="s">
        <v>37331</v>
      </c>
      <c r="C11261" t="s">
        <v>37332</v>
      </c>
      <c r="D11261" t="s">
        <v>21</v>
      </c>
      <c r="E11261" t="s">
        <v>16</v>
      </c>
      <c r="F11261">
        <v>28211</v>
      </c>
      <c r="G11261">
        <v>35.195157000000002</v>
      </c>
      <c r="H11261">
        <v>-80.794134999999997</v>
      </c>
      <c r="I11261">
        <v>2.5</v>
      </c>
      <c r="J11261">
        <v>3</v>
      </c>
      <c r="K11261">
        <v>1</v>
      </c>
      <c r="L11261" t="s">
        <v>3108</v>
      </c>
    </row>
    <row r="11262" spans="1:12" x14ac:dyDescent="0.2">
      <c r="A11262" t="s">
        <v>37333</v>
      </c>
      <c r="B11262" t="s">
        <v>37334</v>
      </c>
      <c r="C11262" t="s">
        <v>37335</v>
      </c>
      <c r="D11262" t="s">
        <v>15</v>
      </c>
      <c r="E11262" t="s">
        <v>16</v>
      </c>
      <c r="F11262">
        <v>28031</v>
      </c>
      <c r="G11262">
        <v>35.449238533500001</v>
      </c>
      <c r="H11262">
        <v>-80.889933742599993</v>
      </c>
      <c r="I11262">
        <v>4.5</v>
      </c>
      <c r="J11262">
        <v>27</v>
      </c>
      <c r="K11262">
        <v>1</v>
      </c>
      <c r="L11262" t="s">
        <v>37336</v>
      </c>
    </row>
    <row r="11263" spans="1:12" x14ac:dyDescent="0.2">
      <c r="A11263" t="s">
        <v>37337</v>
      </c>
      <c r="B11263" t="s">
        <v>37338</v>
      </c>
      <c r="C11263" t="s">
        <v>37339</v>
      </c>
      <c r="D11263" t="s">
        <v>39</v>
      </c>
      <c r="E11263" t="s">
        <v>16</v>
      </c>
      <c r="F11263">
        <v>28027</v>
      </c>
      <c r="G11263">
        <v>35.409084800000002</v>
      </c>
      <c r="H11263">
        <v>-80.714944700000004</v>
      </c>
      <c r="I11263">
        <v>5</v>
      </c>
      <c r="J11263">
        <v>16</v>
      </c>
      <c r="K11263">
        <v>1</v>
      </c>
      <c r="L11263" t="s">
        <v>35982</v>
      </c>
    </row>
    <row r="11264" spans="1:12" x14ac:dyDescent="0.2">
      <c r="A11264" t="s">
        <v>37340</v>
      </c>
      <c r="B11264" t="s">
        <v>37341</v>
      </c>
      <c r="C11264" t="s">
        <v>37342</v>
      </c>
      <c r="D11264" t="s">
        <v>21</v>
      </c>
      <c r="E11264" t="s">
        <v>16</v>
      </c>
      <c r="F11264">
        <v>28203</v>
      </c>
      <c r="G11264">
        <v>35.216197399999999</v>
      </c>
      <c r="H11264">
        <v>-80.857195300000001</v>
      </c>
      <c r="I11264">
        <v>3.5</v>
      </c>
      <c r="J11264">
        <v>15</v>
      </c>
      <c r="K11264">
        <v>1</v>
      </c>
      <c r="L11264" t="s">
        <v>13246</v>
      </c>
    </row>
    <row r="11265" spans="1:12" x14ac:dyDescent="0.2">
      <c r="A11265" t="s">
        <v>37343</v>
      </c>
      <c r="B11265" t="s">
        <v>10361</v>
      </c>
      <c r="C11265" t="s">
        <v>28260</v>
      </c>
      <c r="D11265" t="s">
        <v>30</v>
      </c>
      <c r="E11265" t="s">
        <v>16</v>
      </c>
      <c r="F11265">
        <v>28056</v>
      </c>
      <c r="G11265">
        <v>35.254560599999998</v>
      </c>
      <c r="H11265">
        <v>-81.093006700000004</v>
      </c>
      <c r="I11265">
        <v>2.5</v>
      </c>
      <c r="J11265">
        <v>3</v>
      </c>
      <c r="K11265">
        <v>1</v>
      </c>
      <c r="L11265" t="s">
        <v>37344</v>
      </c>
    </row>
    <row r="11266" spans="1:12" x14ac:dyDescent="0.2">
      <c r="A11266" t="s">
        <v>37345</v>
      </c>
      <c r="B11266" t="s">
        <v>37346</v>
      </c>
      <c r="C11266" t="s">
        <v>27947</v>
      </c>
      <c r="D11266" t="s">
        <v>2611</v>
      </c>
      <c r="E11266" t="s">
        <v>16</v>
      </c>
      <c r="F11266">
        <v>28117</v>
      </c>
      <c r="G11266">
        <v>35.527568600000002</v>
      </c>
      <c r="H11266">
        <v>-80.868253100000004</v>
      </c>
      <c r="I11266">
        <v>4</v>
      </c>
      <c r="J11266">
        <v>14</v>
      </c>
      <c r="K11266">
        <v>1</v>
      </c>
      <c r="L11266" t="s">
        <v>37347</v>
      </c>
    </row>
    <row r="11267" spans="1:12" x14ac:dyDescent="0.2">
      <c r="A11267" t="e">
        <f>-ZdHBbSYnqhLoKXByD4Dig</f>
        <v>#NAME?</v>
      </c>
      <c r="B11267" t="s">
        <v>37348</v>
      </c>
      <c r="C11267" t="s">
        <v>21497</v>
      </c>
      <c r="D11267" t="s">
        <v>21</v>
      </c>
      <c r="E11267" t="s">
        <v>16</v>
      </c>
      <c r="F11267">
        <v>28204</v>
      </c>
      <c r="G11267">
        <v>35.212440000000001</v>
      </c>
      <c r="H11267">
        <v>-80.835392999999996</v>
      </c>
      <c r="I11267">
        <v>4</v>
      </c>
      <c r="J11267">
        <v>12</v>
      </c>
      <c r="K11267">
        <v>1</v>
      </c>
      <c r="L11267" t="s">
        <v>9152</v>
      </c>
    </row>
    <row r="11268" spans="1:12" x14ac:dyDescent="0.2">
      <c r="A11268" t="s">
        <v>37349</v>
      </c>
      <c r="B11268" t="s">
        <v>37350</v>
      </c>
      <c r="D11268" t="s">
        <v>21</v>
      </c>
      <c r="E11268" t="s">
        <v>16</v>
      </c>
      <c r="F11268">
        <v>28202</v>
      </c>
      <c r="G11268">
        <v>35.232678100000001</v>
      </c>
      <c r="H11268">
        <v>-80.846082199999998</v>
      </c>
      <c r="I11268">
        <v>4.5</v>
      </c>
      <c r="J11268">
        <v>9</v>
      </c>
      <c r="K11268">
        <v>1</v>
      </c>
      <c r="L11268" t="s">
        <v>37351</v>
      </c>
    </row>
    <row r="11269" spans="1:12" x14ac:dyDescent="0.2">
      <c r="A11269" t="e">
        <f>-aaFTZvFYT_aw6B3Ch2mYg</f>
        <v>#NAME?</v>
      </c>
      <c r="B11269" t="s">
        <v>37352</v>
      </c>
      <c r="C11269" t="s">
        <v>26325</v>
      </c>
      <c r="D11269" t="s">
        <v>30</v>
      </c>
      <c r="E11269" t="s">
        <v>16</v>
      </c>
      <c r="F11269">
        <v>28052</v>
      </c>
      <c r="G11269">
        <v>35.263732910199998</v>
      </c>
      <c r="H11269">
        <v>-81.181991577100007</v>
      </c>
      <c r="I11269">
        <v>4.5</v>
      </c>
      <c r="J11269">
        <v>23</v>
      </c>
      <c r="K11269">
        <v>0</v>
      </c>
      <c r="L11269" t="s">
        <v>37353</v>
      </c>
    </row>
    <row r="11270" spans="1:12" x14ac:dyDescent="0.2">
      <c r="A11270" t="s">
        <v>37354</v>
      </c>
      <c r="B11270" t="s">
        <v>37355</v>
      </c>
      <c r="C11270" t="s">
        <v>37356</v>
      </c>
      <c r="D11270" t="s">
        <v>21</v>
      </c>
      <c r="E11270" t="s">
        <v>16</v>
      </c>
      <c r="F11270">
        <v>28209</v>
      </c>
      <c r="G11270">
        <v>35.161053000000003</v>
      </c>
      <c r="H11270">
        <v>-80.849254000000002</v>
      </c>
      <c r="I11270">
        <v>4.5</v>
      </c>
      <c r="J11270">
        <v>5</v>
      </c>
      <c r="K11270">
        <v>1</v>
      </c>
      <c r="L11270" t="s">
        <v>37357</v>
      </c>
    </row>
    <row r="11271" spans="1:12" x14ac:dyDescent="0.2">
      <c r="A11271" t="s">
        <v>37358</v>
      </c>
      <c r="B11271" t="s">
        <v>37359</v>
      </c>
      <c r="C11271" t="s">
        <v>37360</v>
      </c>
      <c r="D11271" t="s">
        <v>21</v>
      </c>
      <c r="E11271" t="s">
        <v>16</v>
      </c>
      <c r="F11271">
        <v>28227</v>
      </c>
      <c r="G11271">
        <v>35.182989900000003</v>
      </c>
      <c r="H11271">
        <v>-80.636784000000006</v>
      </c>
      <c r="I11271">
        <v>3.5</v>
      </c>
      <c r="J11271">
        <v>3</v>
      </c>
      <c r="K11271">
        <v>1</v>
      </c>
      <c r="L11271" t="s">
        <v>6541</v>
      </c>
    </row>
    <row r="11272" spans="1:12" x14ac:dyDescent="0.2">
      <c r="A11272" t="s">
        <v>37361</v>
      </c>
      <c r="B11272" t="s">
        <v>37362</v>
      </c>
      <c r="C11272" t="s">
        <v>37363</v>
      </c>
      <c r="D11272" t="s">
        <v>62</v>
      </c>
      <c r="E11272" t="s">
        <v>16</v>
      </c>
      <c r="F11272">
        <v>28227</v>
      </c>
      <c r="G11272">
        <v>35.176106850700002</v>
      </c>
      <c r="H11272">
        <v>-80.653544956800005</v>
      </c>
      <c r="I11272">
        <v>5</v>
      </c>
      <c r="J11272">
        <v>6</v>
      </c>
      <c r="K11272">
        <v>1</v>
      </c>
      <c r="L11272" t="s">
        <v>37364</v>
      </c>
    </row>
    <row r="11273" spans="1:12" x14ac:dyDescent="0.2">
      <c r="A11273" t="s">
        <v>37365</v>
      </c>
      <c r="B11273" t="s">
        <v>37366</v>
      </c>
      <c r="C11273" t="s">
        <v>37367</v>
      </c>
      <c r="D11273" t="s">
        <v>37368</v>
      </c>
      <c r="E11273" t="s">
        <v>16</v>
      </c>
      <c r="F11273">
        <v>28227</v>
      </c>
      <c r="G11273">
        <v>35.171874000000003</v>
      </c>
      <c r="H11273">
        <v>-80.656172999999995</v>
      </c>
      <c r="I11273">
        <v>3.5</v>
      </c>
      <c r="J11273">
        <v>80</v>
      </c>
      <c r="K11273">
        <v>1</v>
      </c>
      <c r="L11273" t="s">
        <v>2073</v>
      </c>
    </row>
    <row r="11274" spans="1:12" x14ac:dyDescent="0.2">
      <c r="A11274" t="s">
        <v>37369</v>
      </c>
      <c r="B11274" t="s">
        <v>37370</v>
      </c>
      <c r="C11274" t="s">
        <v>37371</v>
      </c>
      <c r="D11274" t="s">
        <v>295</v>
      </c>
      <c r="E11274" t="s">
        <v>16</v>
      </c>
      <c r="F11274">
        <v>28134</v>
      </c>
      <c r="G11274">
        <v>35.071354999999997</v>
      </c>
      <c r="H11274">
        <v>-80.882453999999996</v>
      </c>
      <c r="I11274">
        <v>5</v>
      </c>
      <c r="J11274">
        <v>4</v>
      </c>
      <c r="K11274">
        <v>1</v>
      </c>
      <c r="L11274" t="s">
        <v>37372</v>
      </c>
    </row>
    <row r="11275" spans="1:12" x14ac:dyDescent="0.2">
      <c r="A11275" t="s">
        <v>37373</v>
      </c>
      <c r="B11275" t="s">
        <v>3088</v>
      </c>
      <c r="C11275" t="s">
        <v>6215</v>
      </c>
      <c r="D11275" t="s">
        <v>21</v>
      </c>
      <c r="E11275" t="s">
        <v>16</v>
      </c>
      <c r="F11275">
        <v>28216</v>
      </c>
      <c r="G11275">
        <v>35.348120999999999</v>
      </c>
      <c r="H11275">
        <v>-80.858506000000006</v>
      </c>
      <c r="I11275">
        <v>4</v>
      </c>
      <c r="J11275">
        <v>49</v>
      </c>
      <c r="K11275">
        <v>1</v>
      </c>
      <c r="L11275" t="s">
        <v>43</v>
      </c>
    </row>
    <row r="11276" spans="1:12" x14ac:dyDescent="0.2">
      <c r="A11276" t="s">
        <v>37374</v>
      </c>
      <c r="B11276" t="s">
        <v>37375</v>
      </c>
      <c r="C11276" t="s">
        <v>37376</v>
      </c>
      <c r="D11276" t="s">
        <v>21</v>
      </c>
      <c r="E11276" t="s">
        <v>16</v>
      </c>
      <c r="F11276">
        <v>28208</v>
      </c>
      <c r="G11276">
        <v>35.224467099999998</v>
      </c>
      <c r="H11276">
        <v>-80.889120500000004</v>
      </c>
      <c r="I11276">
        <v>3.5</v>
      </c>
      <c r="J11276">
        <v>148</v>
      </c>
      <c r="K11276">
        <v>1</v>
      </c>
      <c r="L11276" t="s">
        <v>618</v>
      </c>
    </row>
    <row r="11277" spans="1:12" x14ac:dyDescent="0.2">
      <c r="A11277" t="s">
        <v>37377</v>
      </c>
      <c r="B11277" t="s">
        <v>37378</v>
      </c>
      <c r="C11277" t="s">
        <v>37379</v>
      </c>
      <c r="D11277" t="s">
        <v>21</v>
      </c>
      <c r="E11277" t="s">
        <v>16</v>
      </c>
      <c r="F11277">
        <v>28277</v>
      </c>
      <c r="G11277">
        <v>35.057879</v>
      </c>
      <c r="H11277">
        <v>-80.856892599999995</v>
      </c>
      <c r="I11277">
        <v>3.5</v>
      </c>
      <c r="J11277">
        <v>3</v>
      </c>
      <c r="K11277">
        <v>1</v>
      </c>
      <c r="L11277" t="s">
        <v>37380</v>
      </c>
    </row>
    <row r="11278" spans="1:12" x14ac:dyDescent="0.2">
      <c r="A11278" t="s">
        <v>37381</v>
      </c>
      <c r="B11278" t="s">
        <v>37382</v>
      </c>
      <c r="C11278" t="s">
        <v>21588</v>
      </c>
      <c r="D11278" t="s">
        <v>21</v>
      </c>
      <c r="E11278" t="s">
        <v>16</v>
      </c>
      <c r="F11278">
        <v>28207</v>
      </c>
      <c r="G11278">
        <v>35.206198000000001</v>
      </c>
      <c r="H11278">
        <v>-80.819692000000003</v>
      </c>
      <c r="I11278">
        <v>5</v>
      </c>
      <c r="J11278">
        <v>10</v>
      </c>
      <c r="K11278">
        <v>1</v>
      </c>
      <c r="L11278" t="s">
        <v>37383</v>
      </c>
    </row>
    <row r="11279" spans="1:12" x14ac:dyDescent="0.2">
      <c r="A11279" t="s">
        <v>37384</v>
      </c>
      <c r="B11279" t="s">
        <v>37385</v>
      </c>
      <c r="D11279" t="s">
        <v>21</v>
      </c>
      <c r="E11279" t="s">
        <v>16</v>
      </c>
      <c r="F11279">
        <v>28202</v>
      </c>
      <c r="G11279">
        <v>35.232678100000001</v>
      </c>
      <c r="H11279">
        <v>-80.846082199999998</v>
      </c>
      <c r="I11279">
        <v>4.5</v>
      </c>
      <c r="J11279">
        <v>9</v>
      </c>
      <c r="K11279">
        <v>1</v>
      </c>
      <c r="L11279" t="s">
        <v>37386</v>
      </c>
    </row>
    <row r="11280" spans="1:12" x14ac:dyDescent="0.2">
      <c r="A11280" t="s">
        <v>37387</v>
      </c>
      <c r="B11280" t="s">
        <v>37388</v>
      </c>
      <c r="D11280" t="s">
        <v>643</v>
      </c>
      <c r="E11280" t="s">
        <v>16</v>
      </c>
      <c r="F11280">
        <v>28079</v>
      </c>
      <c r="G11280">
        <v>35.101964799999998</v>
      </c>
      <c r="H11280">
        <v>-80.599385400000003</v>
      </c>
      <c r="I11280">
        <v>5</v>
      </c>
      <c r="J11280">
        <v>4</v>
      </c>
      <c r="K11280">
        <v>1</v>
      </c>
      <c r="L11280" t="s">
        <v>37389</v>
      </c>
    </row>
    <row r="11281" spans="1:12" x14ac:dyDescent="0.2">
      <c r="A11281" t="s">
        <v>37390</v>
      </c>
      <c r="B11281" t="s">
        <v>37391</v>
      </c>
      <c r="C11281" t="s">
        <v>37392</v>
      </c>
      <c r="D11281" t="s">
        <v>15</v>
      </c>
      <c r="E11281" t="s">
        <v>16</v>
      </c>
      <c r="F11281">
        <v>28031</v>
      </c>
      <c r="G11281">
        <v>35.454776799999998</v>
      </c>
      <c r="H11281">
        <v>-80.8597994</v>
      </c>
      <c r="I11281">
        <v>4.5</v>
      </c>
      <c r="J11281">
        <v>3</v>
      </c>
      <c r="K11281">
        <v>1</v>
      </c>
      <c r="L11281" t="s">
        <v>37393</v>
      </c>
    </row>
    <row r="11282" spans="1:12" x14ac:dyDescent="0.2">
      <c r="A11282" t="s">
        <v>37394</v>
      </c>
      <c r="B11282" t="s">
        <v>37395</v>
      </c>
      <c r="C11282" t="s">
        <v>37396</v>
      </c>
      <c r="D11282" t="s">
        <v>21</v>
      </c>
      <c r="E11282" t="s">
        <v>16</v>
      </c>
      <c r="F11282">
        <v>28210</v>
      </c>
      <c r="G11282">
        <v>35.092564000000003</v>
      </c>
      <c r="H11282">
        <v>-80.859132000000002</v>
      </c>
      <c r="I11282">
        <v>4</v>
      </c>
      <c r="J11282">
        <v>196</v>
      </c>
      <c r="K11282">
        <v>1</v>
      </c>
      <c r="L11282" t="s">
        <v>1820</v>
      </c>
    </row>
    <row r="11283" spans="1:12" x14ac:dyDescent="0.2">
      <c r="A11283" t="s">
        <v>37397</v>
      </c>
      <c r="B11283" t="s">
        <v>37398</v>
      </c>
      <c r="C11283" t="s">
        <v>37399</v>
      </c>
      <c r="D11283" t="s">
        <v>39</v>
      </c>
      <c r="E11283" t="s">
        <v>16</v>
      </c>
      <c r="F11283">
        <v>28025</v>
      </c>
      <c r="G11283">
        <v>35.435726368200001</v>
      </c>
      <c r="H11283">
        <v>-80.602926875600005</v>
      </c>
      <c r="I11283">
        <v>2</v>
      </c>
      <c r="J11283">
        <v>27</v>
      </c>
      <c r="K11283">
        <v>1</v>
      </c>
      <c r="L11283" t="s">
        <v>37400</v>
      </c>
    </row>
    <row r="11284" spans="1:12" x14ac:dyDescent="0.2">
      <c r="A11284" t="s">
        <v>37401</v>
      </c>
      <c r="B11284" t="s">
        <v>37402</v>
      </c>
      <c r="C11284" t="s">
        <v>3886</v>
      </c>
      <c r="D11284" t="s">
        <v>21</v>
      </c>
      <c r="E11284" t="s">
        <v>16</v>
      </c>
      <c r="F11284">
        <v>28202</v>
      </c>
      <c r="G11284">
        <v>35.227817899999998</v>
      </c>
      <c r="H11284">
        <v>-80.839249300000006</v>
      </c>
      <c r="I11284">
        <v>4</v>
      </c>
      <c r="J11284">
        <v>84</v>
      </c>
      <c r="K11284">
        <v>1</v>
      </c>
      <c r="L11284" t="s">
        <v>37403</v>
      </c>
    </row>
    <row r="11285" spans="1:12" x14ac:dyDescent="0.2">
      <c r="A11285" t="s">
        <v>37404</v>
      </c>
      <c r="B11285" t="s">
        <v>37405</v>
      </c>
      <c r="D11285" t="s">
        <v>21</v>
      </c>
      <c r="E11285" t="s">
        <v>16</v>
      </c>
      <c r="F11285">
        <v>28277</v>
      </c>
      <c r="G11285">
        <v>35.053549599999997</v>
      </c>
      <c r="H11285">
        <v>-80.821169600000005</v>
      </c>
      <c r="I11285">
        <v>5</v>
      </c>
      <c r="J11285">
        <v>20</v>
      </c>
      <c r="K11285">
        <v>1</v>
      </c>
      <c r="L11285" t="s">
        <v>37406</v>
      </c>
    </row>
    <row r="11286" spans="1:12" x14ac:dyDescent="0.2">
      <c r="A11286" t="s">
        <v>37407</v>
      </c>
      <c r="B11286" t="s">
        <v>37408</v>
      </c>
      <c r="C11286" t="s">
        <v>37409</v>
      </c>
      <c r="D11286" t="s">
        <v>30</v>
      </c>
      <c r="E11286" t="s">
        <v>16</v>
      </c>
      <c r="F11286">
        <v>28052</v>
      </c>
      <c r="G11286">
        <v>35.253124399999997</v>
      </c>
      <c r="H11286">
        <v>-81.164908699999998</v>
      </c>
      <c r="I11286">
        <v>1</v>
      </c>
      <c r="J11286">
        <v>3</v>
      </c>
      <c r="K11286">
        <v>1</v>
      </c>
      <c r="L11286" t="s">
        <v>7734</v>
      </c>
    </row>
    <row r="11287" spans="1:12" x14ac:dyDescent="0.2">
      <c r="A11287" t="s">
        <v>37410</v>
      </c>
      <c r="B11287" t="s">
        <v>37411</v>
      </c>
      <c r="C11287" t="s">
        <v>37412</v>
      </c>
      <c r="D11287" t="s">
        <v>21</v>
      </c>
      <c r="E11287" t="s">
        <v>16</v>
      </c>
      <c r="F11287">
        <v>28217</v>
      </c>
      <c r="G11287">
        <v>35.156736000000002</v>
      </c>
      <c r="H11287">
        <v>-80.891284999999996</v>
      </c>
      <c r="I11287">
        <v>2</v>
      </c>
      <c r="J11287">
        <v>39</v>
      </c>
      <c r="K11287">
        <v>1</v>
      </c>
      <c r="L11287" t="s">
        <v>923</v>
      </c>
    </row>
    <row r="11288" spans="1:12" x14ac:dyDescent="0.2">
      <c r="A11288" t="s">
        <v>37413</v>
      </c>
      <c r="B11288" t="s">
        <v>37414</v>
      </c>
      <c r="C11288" t="s">
        <v>37415</v>
      </c>
      <c r="D11288" t="s">
        <v>21</v>
      </c>
      <c r="E11288" t="s">
        <v>16</v>
      </c>
      <c r="F11288">
        <v>28208</v>
      </c>
      <c r="G11288">
        <v>35.2157445</v>
      </c>
      <c r="H11288">
        <v>-80.884106700000004</v>
      </c>
      <c r="I11288">
        <v>2.5</v>
      </c>
      <c r="J11288">
        <v>8</v>
      </c>
      <c r="K11288">
        <v>1</v>
      </c>
      <c r="L11288" t="s">
        <v>2624</v>
      </c>
    </row>
    <row r="11289" spans="1:12" x14ac:dyDescent="0.2">
      <c r="A11289" t="s">
        <v>37416</v>
      </c>
      <c r="B11289" t="s">
        <v>1970</v>
      </c>
      <c r="C11289" t="s">
        <v>37417</v>
      </c>
      <c r="D11289" t="s">
        <v>21</v>
      </c>
      <c r="E11289" t="s">
        <v>16</v>
      </c>
      <c r="F11289">
        <v>28277</v>
      </c>
      <c r="G11289">
        <v>35.062322600000002</v>
      </c>
      <c r="H11289">
        <v>-80.771753899999993</v>
      </c>
      <c r="I11289">
        <v>3</v>
      </c>
      <c r="J11289">
        <v>3</v>
      </c>
      <c r="K11289">
        <v>1</v>
      </c>
      <c r="L11289" t="s">
        <v>37418</v>
      </c>
    </row>
    <row r="11290" spans="1:12" x14ac:dyDescent="0.2">
      <c r="A11290" t="s">
        <v>37419</v>
      </c>
      <c r="B11290" t="s">
        <v>37420</v>
      </c>
      <c r="C11290" t="s">
        <v>9385</v>
      </c>
      <c r="D11290" t="s">
        <v>21</v>
      </c>
      <c r="E11290" t="s">
        <v>16</v>
      </c>
      <c r="F11290">
        <v>28202</v>
      </c>
      <c r="G11290">
        <v>35.232809900900001</v>
      </c>
      <c r="H11290">
        <v>-80.849314828000004</v>
      </c>
      <c r="I11290">
        <v>2.5</v>
      </c>
      <c r="J11290">
        <v>94</v>
      </c>
      <c r="K11290">
        <v>1</v>
      </c>
      <c r="L11290" t="s">
        <v>176</v>
      </c>
    </row>
    <row r="11291" spans="1:12" x14ac:dyDescent="0.2">
      <c r="A11291" t="s">
        <v>37421</v>
      </c>
      <c r="B11291" t="s">
        <v>19238</v>
      </c>
      <c r="C11291" t="s">
        <v>37422</v>
      </c>
      <c r="D11291" t="s">
        <v>21</v>
      </c>
      <c r="E11291" t="s">
        <v>16</v>
      </c>
      <c r="F11291">
        <v>28262</v>
      </c>
      <c r="G11291">
        <v>35.296245800000001</v>
      </c>
      <c r="H11291">
        <v>-80.763431699999998</v>
      </c>
      <c r="I11291">
        <v>4</v>
      </c>
      <c r="J11291">
        <v>29</v>
      </c>
      <c r="K11291">
        <v>1</v>
      </c>
      <c r="L11291" t="s">
        <v>37423</v>
      </c>
    </row>
    <row r="11292" spans="1:12" x14ac:dyDescent="0.2">
      <c r="A11292" t="s">
        <v>37424</v>
      </c>
      <c r="B11292" t="s">
        <v>37425</v>
      </c>
      <c r="C11292" t="s">
        <v>37426</v>
      </c>
      <c r="D11292" t="s">
        <v>21</v>
      </c>
      <c r="E11292" t="s">
        <v>16</v>
      </c>
      <c r="F11292">
        <v>28277</v>
      </c>
      <c r="G11292">
        <v>35.053156199999997</v>
      </c>
      <c r="H11292">
        <v>-80.847126399999993</v>
      </c>
      <c r="I11292">
        <v>5</v>
      </c>
      <c r="J11292">
        <v>3</v>
      </c>
      <c r="K11292">
        <v>0</v>
      </c>
      <c r="L11292" t="s">
        <v>37427</v>
      </c>
    </row>
    <row r="11293" spans="1:12" x14ac:dyDescent="0.2">
      <c r="A11293" t="s">
        <v>37428</v>
      </c>
      <c r="B11293" t="s">
        <v>3106</v>
      </c>
      <c r="C11293" t="s">
        <v>37429</v>
      </c>
      <c r="D11293" t="s">
        <v>21</v>
      </c>
      <c r="E11293" t="s">
        <v>16</v>
      </c>
      <c r="F11293">
        <v>28217</v>
      </c>
      <c r="G11293">
        <v>35.169888</v>
      </c>
      <c r="H11293">
        <v>-80.902491999999995</v>
      </c>
      <c r="I11293">
        <v>2.5</v>
      </c>
      <c r="J11293">
        <v>9</v>
      </c>
      <c r="K11293">
        <v>1</v>
      </c>
      <c r="L11293" t="s">
        <v>3108</v>
      </c>
    </row>
    <row r="11294" spans="1:12" x14ac:dyDescent="0.2">
      <c r="A11294" t="s">
        <v>37430</v>
      </c>
      <c r="B11294" t="s">
        <v>6152</v>
      </c>
      <c r="C11294" t="s">
        <v>37431</v>
      </c>
      <c r="D11294" t="s">
        <v>588</v>
      </c>
      <c r="E11294" t="s">
        <v>16</v>
      </c>
      <c r="F11294">
        <v>28110</v>
      </c>
      <c r="G11294">
        <v>35.019984999999998</v>
      </c>
      <c r="H11294">
        <v>-80.580866</v>
      </c>
      <c r="I11294">
        <v>2.5</v>
      </c>
      <c r="J11294">
        <v>8</v>
      </c>
      <c r="K11294">
        <v>1</v>
      </c>
      <c r="L11294" t="s">
        <v>6154</v>
      </c>
    </row>
    <row r="11295" spans="1:12" x14ac:dyDescent="0.2">
      <c r="A11295" t="s">
        <v>37432</v>
      </c>
      <c r="B11295" t="s">
        <v>37433</v>
      </c>
      <c r="C11295" t="s">
        <v>552</v>
      </c>
      <c r="D11295" t="s">
        <v>21</v>
      </c>
      <c r="E11295" t="s">
        <v>16</v>
      </c>
      <c r="F11295">
        <v>28208</v>
      </c>
      <c r="G11295">
        <v>35.214584000000002</v>
      </c>
      <c r="H11295">
        <v>-80.947340999999994</v>
      </c>
      <c r="I11295">
        <v>3</v>
      </c>
      <c r="J11295">
        <v>22</v>
      </c>
      <c r="K11295">
        <v>1</v>
      </c>
      <c r="L11295" t="s">
        <v>37434</v>
      </c>
    </row>
    <row r="11296" spans="1:12" x14ac:dyDescent="0.2">
      <c r="A11296" t="s">
        <v>37435</v>
      </c>
      <c r="B11296" t="s">
        <v>37436</v>
      </c>
      <c r="C11296" t="s">
        <v>37437</v>
      </c>
      <c r="D11296" t="s">
        <v>21</v>
      </c>
      <c r="E11296" t="s">
        <v>16</v>
      </c>
      <c r="F11296">
        <v>28202</v>
      </c>
      <c r="G11296">
        <v>35.221190999999997</v>
      </c>
      <c r="H11296">
        <v>-80.835397999999998</v>
      </c>
      <c r="I11296">
        <v>2.5</v>
      </c>
      <c r="J11296">
        <v>3</v>
      </c>
      <c r="K11296">
        <v>1</v>
      </c>
      <c r="L11296" t="s">
        <v>37438</v>
      </c>
    </row>
    <row r="11297" spans="1:12" x14ac:dyDescent="0.2">
      <c r="A11297" t="s">
        <v>37439</v>
      </c>
      <c r="B11297" t="s">
        <v>37440</v>
      </c>
      <c r="C11297" t="s">
        <v>37441</v>
      </c>
      <c r="D11297" t="s">
        <v>21</v>
      </c>
      <c r="E11297" t="s">
        <v>16</v>
      </c>
      <c r="F11297">
        <v>28204</v>
      </c>
      <c r="G11297">
        <v>35.205522999999999</v>
      </c>
      <c r="H11297">
        <v>-80.808741999999995</v>
      </c>
      <c r="I11297">
        <v>4.5</v>
      </c>
      <c r="J11297">
        <v>6</v>
      </c>
      <c r="K11297">
        <v>1</v>
      </c>
      <c r="L11297" t="s">
        <v>37442</v>
      </c>
    </row>
    <row r="11298" spans="1:12" x14ac:dyDescent="0.2">
      <c r="A11298" t="s">
        <v>37443</v>
      </c>
      <c r="B11298" t="s">
        <v>37444</v>
      </c>
      <c r="C11298" t="s">
        <v>37445</v>
      </c>
      <c r="D11298" t="s">
        <v>21</v>
      </c>
      <c r="E11298" t="s">
        <v>16</v>
      </c>
      <c r="F11298">
        <v>28208</v>
      </c>
      <c r="G11298">
        <v>35.246305999999997</v>
      </c>
      <c r="H11298">
        <v>-80.867932999999994</v>
      </c>
      <c r="I11298">
        <v>5</v>
      </c>
      <c r="J11298">
        <v>3</v>
      </c>
      <c r="K11298">
        <v>1</v>
      </c>
      <c r="L11298" t="s">
        <v>37446</v>
      </c>
    </row>
    <row r="11299" spans="1:12" x14ac:dyDescent="0.2">
      <c r="A11299" t="s">
        <v>37447</v>
      </c>
      <c r="B11299" t="s">
        <v>37448</v>
      </c>
      <c r="C11299" t="s">
        <v>37449</v>
      </c>
      <c r="D11299" t="s">
        <v>26</v>
      </c>
      <c r="E11299" t="s">
        <v>16</v>
      </c>
      <c r="F11299">
        <v>28078</v>
      </c>
      <c r="G11299">
        <v>35.384346000000001</v>
      </c>
      <c r="H11299">
        <v>-80.786208000000002</v>
      </c>
      <c r="I11299">
        <v>2.5</v>
      </c>
      <c r="J11299">
        <v>23</v>
      </c>
      <c r="K11299">
        <v>0</v>
      </c>
      <c r="L11299" t="s">
        <v>11133</v>
      </c>
    </row>
    <row r="11300" spans="1:12" x14ac:dyDescent="0.2">
      <c r="A11300" t="s">
        <v>37450</v>
      </c>
      <c r="B11300" t="s">
        <v>37451</v>
      </c>
      <c r="C11300" t="s">
        <v>37452</v>
      </c>
      <c r="D11300" t="s">
        <v>135</v>
      </c>
      <c r="E11300" t="s">
        <v>16</v>
      </c>
      <c r="F11300">
        <v>28105</v>
      </c>
      <c r="G11300">
        <v>35.115918000000001</v>
      </c>
      <c r="H11300">
        <v>-80.713876999999997</v>
      </c>
      <c r="I11300">
        <v>4</v>
      </c>
      <c r="J11300">
        <v>4</v>
      </c>
      <c r="K11300">
        <v>1</v>
      </c>
      <c r="L11300" t="s">
        <v>37453</v>
      </c>
    </row>
    <row r="11301" spans="1:12" x14ac:dyDescent="0.2">
      <c r="A11301" t="s">
        <v>37454</v>
      </c>
      <c r="B11301" t="s">
        <v>4410</v>
      </c>
      <c r="C11301" t="s">
        <v>2900</v>
      </c>
      <c r="D11301" t="s">
        <v>21</v>
      </c>
      <c r="E11301" t="s">
        <v>16</v>
      </c>
      <c r="F11301">
        <v>28204</v>
      </c>
      <c r="G11301">
        <v>35.213224400000001</v>
      </c>
      <c r="H11301">
        <v>-80.818275600000007</v>
      </c>
      <c r="I11301">
        <v>4</v>
      </c>
      <c r="J11301">
        <v>13</v>
      </c>
      <c r="K11301">
        <v>0</v>
      </c>
      <c r="L11301" t="s">
        <v>3649</v>
      </c>
    </row>
    <row r="11302" spans="1:12" x14ac:dyDescent="0.2">
      <c r="A11302" t="s">
        <v>37455</v>
      </c>
      <c r="B11302" t="s">
        <v>4532</v>
      </c>
      <c r="C11302" t="s">
        <v>37456</v>
      </c>
      <c r="D11302" t="s">
        <v>135</v>
      </c>
      <c r="E11302" t="s">
        <v>16</v>
      </c>
      <c r="F11302">
        <v>28104</v>
      </c>
      <c r="G11302">
        <v>35.140366999999998</v>
      </c>
      <c r="H11302">
        <v>-80.624843299999995</v>
      </c>
      <c r="I11302">
        <v>2.5</v>
      </c>
      <c r="J11302">
        <v>6</v>
      </c>
      <c r="K11302">
        <v>1</v>
      </c>
      <c r="L11302" t="s">
        <v>20461</v>
      </c>
    </row>
    <row r="11303" spans="1:12" x14ac:dyDescent="0.2">
      <c r="A11303" t="s">
        <v>37457</v>
      </c>
      <c r="B11303" t="s">
        <v>37458</v>
      </c>
      <c r="C11303" t="s">
        <v>12458</v>
      </c>
      <c r="D11303" t="s">
        <v>21</v>
      </c>
      <c r="E11303" t="s">
        <v>16</v>
      </c>
      <c r="F11303">
        <v>28210</v>
      </c>
      <c r="G11303">
        <v>35.091431921199998</v>
      </c>
      <c r="H11303">
        <v>-80.867602968</v>
      </c>
      <c r="I11303">
        <v>3.5</v>
      </c>
      <c r="J11303">
        <v>32</v>
      </c>
      <c r="K11303">
        <v>1</v>
      </c>
      <c r="L11303" t="s">
        <v>37459</v>
      </c>
    </row>
    <row r="11304" spans="1:12" x14ac:dyDescent="0.2">
      <c r="A11304" t="s">
        <v>37460</v>
      </c>
      <c r="B11304" t="s">
        <v>37461</v>
      </c>
      <c r="C11304" t="s">
        <v>3960</v>
      </c>
      <c r="D11304" t="s">
        <v>21</v>
      </c>
      <c r="E11304" t="s">
        <v>16</v>
      </c>
      <c r="F11304">
        <v>28216</v>
      </c>
      <c r="G11304">
        <v>35.352754641899999</v>
      </c>
      <c r="H11304">
        <v>-80.851988441100005</v>
      </c>
      <c r="I11304">
        <v>2</v>
      </c>
      <c r="J11304">
        <v>8</v>
      </c>
      <c r="K11304">
        <v>1</v>
      </c>
      <c r="L11304" t="s">
        <v>1263</v>
      </c>
    </row>
    <row r="11305" spans="1:12" x14ac:dyDescent="0.2">
      <c r="A11305" t="s">
        <v>37462</v>
      </c>
      <c r="B11305" t="s">
        <v>3903</v>
      </c>
      <c r="C11305" t="s">
        <v>37463</v>
      </c>
      <c r="D11305" t="s">
        <v>30</v>
      </c>
      <c r="E11305" t="s">
        <v>16</v>
      </c>
      <c r="F11305">
        <v>28054</v>
      </c>
      <c r="G11305">
        <v>35.258837300000003</v>
      </c>
      <c r="H11305">
        <v>-81.154334500000004</v>
      </c>
      <c r="I11305">
        <v>4.5</v>
      </c>
      <c r="J11305">
        <v>3</v>
      </c>
      <c r="K11305">
        <v>1</v>
      </c>
      <c r="L11305" t="s">
        <v>1394</v>
      </c>
    </row>
    <row r="11306" spans="1:12" x14ac:dyDescent="0.2">
      <c r="A11306" t="s">
        <v>37464</v>
      </c>
      <c r="B11306" t="s">
        <v>446</v>
      </c>
      <c r="C11306" t="s">
        <v>37465</v>
      </c>
      <c r="D11306" t="s">
        <v>21</v>
      </c>
      <c r="E11306" t="s">
        <v>16</v>
      </c>
      <c r="F11306">
        <v>28202</v>
      </c>
      <c r="G11306">
        <v>35.233630242799997</v>
      </c>
      <c r="H11306">
        <v>-80.850508000000005</v>
      </c>
      <c r="I11306">
        <v>3.5</v>
      </c>
      <c r="J11306">
        <v>28</v>
      </c>
      <c r="K11306">
        <v>1</v>
      </c>
      <c r="L11306" t="s">
        <v>1997</v>
      </c>
    </row>
    <row r="11307" spans="1:12" x14ac:dyDescent="0.2">
      <c r="A11307" t="s">
        <v>37466</v>
      </c>
      <c r="B11307" t="s">
        <v>37467</v>
      </c>
      <c r="C11307" t="s">
        <v>37468</v>
      </c>
      <c r="D11307" t="s">
        <v>21</v>
      </c>
      <c r="E11307" t="s">
        <v>16</v>
      </c>
      <c r="F11307">
        <v>28216</v>
      </c>
      <c r="G11307">
        <v>35.347437599999999</v>
      </c>
      <c r="H11307">
        <v>-80.857304099999993</v>
      </c>
      <c r="I11307">
        <v>3</v>
      </c>
      <c r="J11307">
        <v>62</v>
      </c>
      <c r="K11307">
        <v>1</v>
      </c>
      <c r="L11307" t="s">
        <v>25531</v>
      </c>
    </row>
    <row r="11308" spans="1:12" x14ac:dyDescent="0.2">
      <c r="A11308" t="s">
        <v>37469</v>
      </c>
      <c r="B11308" t="s">
        <v>37470</v>
      </c>
      <c r="C11308" t="s">
        <v>37471</v>
      </c>
      <c r="D11308" t="s">
        <v>135</v>
      </c>
      <c r="E11308" t="s">
        <v>16</v>
      </c>
      <c r="F11308">
        <v>28105</v>
      </c>
      <c r="G11308">
        <v>35.114848500000001</v>
      </c>
      <c r="H11308">
        <v>-80.694714199999893</v>
      </c>
      <c r="I11308">
        <v>5</v>
      </c>
      <c r="J11308">
        <v>3</v>
      </c>
      <c r="K11308">
        <v>1</v>
      </c>
      <c r="L11308" t="s">
        <v>37472</v>
      </c>
    </row>
    <row r="11309" spans="1:12" x14ac:dyDescent="0.2">
      <c r="A11309" t="s">
        <v>37473</v>
      </c>
      <c r="B11309" t="s">
        <v>29218</v>
      </c>
      <c r="C11309" t="s">
        <v>37474</v>
      </c>
      <c r="D11309" t="s">
        <v>21</v>
      </c>
      <c r="E11309" t="s">
        <v>16</v>
      </c>
      <c r="F11309">
        <v>28216</v>
      </c>
      <c r="G11309">
        <v>35.307160000000003</v>
      </c>
      <c r="H11309">
        <v>-80.852417299999999</v>
      </c>
      <c r="I11309">
        <v>4.5</v>
      </c>
      <c r="J11309">
        <v>3</v>
      </c>
      <c r="K11309">
        <v>1</v>
      </c>
      <c r="L11309" t="s">
        <v>4329</v>
      </c>
    </row>
    <row r="11310" spans="1:12" x14ac:dyDescent="0.2">
      <c r="A11310" t="s">
        <v>37475</v>
      </c>
      <c r="B11310" t="s">
        <v>28715</v>
      </c>
      <c r="C11310" t="s">
        <v>37476</v>
      </c>
      <c r="D11310" t="s">
        <v>26</v>
      </c>
      <c r="E11310" t="s">
        <v>16</v>
      </c>
      <c r="F11310">
        <v>28078</v>
      </c>
      <c r="G11310">
        <v>35.445836</v>
      </c>
      <c r="H11310">
        <v>-80.878416000000001</v>
      </c>
      <c r="I11310">
        <v>5</v>
      </c>
      <c r="J11310">
        <v>27</v>
      </c>
      <c r="K11310">
        <v>1</v>
      </c>
      <c r="L11310" t="s">
        <v>7960</v>
      </c>
    </row>
    <row r="11311" spans="1:12" x14ac:dyDescent="0.2">
      <c r="A11311" t="s">
        <v>37477</v>
      </c>
      <c r="B11311" t="s">
        <v>37478</v>
      </c>
      <c r="C11311" t="s">
        <v>37479</v>
      </c>
      <c r="D11311" t="s">
        <v>21</v>
      </c>
      <c r="E11311" t="s">
        <v>16</v>
      </c>
      <c r="F11311">
        <v>28206</v>
      </c>
      <c r="G11311">
        <v>35.238528199999998</v>
      </c>
      <c r="H11311">
        <v>-80.837475600000005</v>
      </c>
      <c r="I11311">
        <v>4.5</v>
      </c>
      <c r="J11311">
        <v>5</v>
      </c>
      <c r="K11311">
        <v>1</v>
      </c>
      <c r="L11311" t="s">
        <v>37480</v>
      </c>
    </row>
    <row r="11312" spans="1:12" x14ac:dyDescent="0.2">
      <c r="A11312" t="s">
        <v>37481</v>
      </c>
      <c r="B11312" t="s">
        <v>37482</v>
      </c>
      <c r="C11312" t="s">
        <v>37483</v>
      </c>
      <c r="D11312" t="s">
        <v>21</v>
      </c>
      <c r="E11312" t="s">
        <v>16</v>
      </c>
      <c r="F11312">
        <v>28270</v>
      </c>
      <c r="G11312">
        <v>35.138196399999998</v>
      </c>
      <c r="H11312">
        <v>-80.736815800000002</v>
      </c>
      <c r="I11312">
        <v>3.5</v>
      </c>
      <c r="J11312">
        <v>89</v>
      </c>
      <c r="K11312">
        <v>1</v>
      </c>
      <c r="L11312" t="s">
        <v>37484</v>
      </c>
    </row>
    <row r="11313" spans="1:12" x14ac:dyDescent="0.2">
      <c r="A11313" t="s">
        <v>37485</v>
      </c>
      <c r="B11313" t="s">
        <v>37486</v>
      </c>
      <c r="D11313" t="s">
        <v>21</v>
      </c>
      <c r="E11313" t="s">
        <v>16</v>
      </c>
      <c r="F11313">
        <v>28226</v>
      </c>
      <c r="G11313">
        <v>35.117347299999999</v>
      </c>
      <c r="H11313">
        <v>-80.799018500000003</v>
      </c>
      <c r="I11313">
        <v>5</v>
      </c>
      <c r="J11313">
        <v>4</v>
      </c>
      <c r="K11313">
        <v>1</v>
      </c>
      <c r="L11313" t="s">
        <v>11666</v>
      </c>
    </row>
    <row r="11314" spans="1:12" x14ac:dyDescent="0.2">
      <c r="A11314" t="s">
        <v>37487</v>
      </c>
      <c r="B11314" t="s">
        <v>37488</v>
      </c>
      <c r="C11314" t="s">
        <v>37489</v>
      </c>
      <c r="D11314" t="s">
        <v>21</v>
      </c>
      <c r="E11314" t="s">
        <v>16</v>
      </c>
      <c r="F11314">
        <v>28203</v>
      </c>
      <c r="G11314">
        <v>35.206916200000002</v>
      </c>
      <c r="H11314">
        <v>-80.851855200000003</v>
      </c>
      <c r="I11314">
        <v>4.5</v>
      </c>
      <c r="J11314">
        <v>18</v>
      </c>
      <c r="K11314">
        <v>1</v>
      </c>
      <c r="L11314" t="s">
        <v>37490</v>
      </c>
    </row>
    <row r="11315" spans="1:12" x14ac:dyDescent="0.2">
      <c r="A11315" t="s">
        <v>37491</v>
      </c>
      <c r="B11315" t="s">
        <v>2071</v>
      </c>
      <c r="C11315" t="s">
        <v>27437</v>
      </c>
      <c r="D11315" t="s">
        <v>15</v>
      </c>
      <c r="E11315" t="s">
        <v>16</v>
      </c>
      <c r="F11315">
        <v>28031</v>
      </c>
      <c r="G11315">
        <v>35.483286</v>
      </c>
      <c r="H11315">
        <v>-80.859682000000006</v>
      </c>
      <c r="I11315">
        <v>3</v>
      </c>
      <c r="J11315">
        <v>7</v>
      </c>
      <c r="K11315">
        <v>0</v>
      </c>
      <c r="L11315" t="s">
        <v>971</v>
      </c>
    </row>
    <row r="11316" spans="1:12" x14ac:dyDescent="0.2">
      <c r="A11316" t="s">
        <v>37492</v>
      </c>
      <c r="B11316" t="s">
        <v>37493</v>
      </c>
      <c r="C11316" t="s">
        <v>37494</v>
      </c>
      <c r="D11316" t="s">
        <v>21</v>
      </c>
      <c r="E11316" t="s">
        <v>16</v>
      </c>
      <c r="F11316">
        <v>28213</v>
      </c>
      <c r="G11316">
        <v>35.258977999999999</v>
      </c>
      <c r="H11316">
        <v>-80.782304999999994</v>
      </c>
      <c r="I11316">
        <v>5</v>
      </c>
      <c r="J11316">
        <v>4</v>
      </c>
      <c r="K11316">
        <v>1</v>
      </c>
      <c r="L11316" t="s">
        <v>8493</v>
      </c>
    </row>
    <row r="11317" spans="1:12" x14ac:dyDescent="0.2">
      <c r="A11317" t="s">
        <v>37495</v>
      </c>
      <c r="B11317" t="s">
        <v>37496</v>
      </c>
      <c r="C11317" t="s">
        <v>37497</v>
      </c>
      <c r="D11317" t="s">
        <v>21</v>
      </c>
      <c r="E11317" t="s">
        <v>16</v>
      </c>
      <c r="F11317">
        <v>28209</v>
      </c>
      <c r="G11317">
        <v>35.176545300000001</v>
      </c>
      <c r="H11317">
        <v>-80.875212700000006</v>
      </c>
      <c r="I11317">
        <v>5</v>
      </c>
      <c r="J11317">
        <v>15</v>
      </c>
      <c r="K11317">
        <v>1</v>
      </c>
      <c r="L11317" t="s">
        <v>37498</v>
      </c>
    </row>
    <row r="11318" spans="1:12" x14ac:dyDescent="0.2">
      <c r="A11318" t="s">
        <v>37499</v>
      </c>
      <c r="B11318" t="s">
        <v>37500</v>
      </c>
      <c r="C11318" t="s">
        <v>37501</v>
      </c>
      <c r="D11318" t="s">
        <v>39</v>
      </c>
      <c r="E11318" t="s">
        <v>16</v>
      </c>
      <c r="F11318">
        <v>28027</v>
      </c>
      <c r="G11318">
        <v>35.414173599999998</v>
      </c>
      <c r="H11318">
        <v>-80.670108400000004</v>
      </c>
      <c r="I11318">
        <v>3</v>
      </c>
      <c r="J11318">
        <v>13</v>
      </c>
      <c r="K11318">
        <v>1</v>
      </c>
      <c r="L11318" t="s">
        <v>37502</v>
      </c>
    </row>
    <row r="11319" spans="1:12" x14ac:dyDescent="0.2">
      <c r="A11319" t="s">
        <v>37503</v>
      </c>
      <c r="B11319" t="s">
        <v>8028</v>
      </c>
      <c r="C11319" t="s">
        <v>37504</v>
      </c>
      <c r="D11319" t="s">
        <v>21</v>
      </c>
      <c r="E11319" t="s">
        <v>16</v>
      </c>
      <c r="F11319">
        <v>28277</v>
      </c>
      <c r="G11319">
        <v>35.053485999999999</v>
      </c>
      <c r="H11319">
        <v>-80.815602999999996</v>
      </c>
      <c r="I11319">
        <v>3</v>
      </c>
      <c r="J11319">
        <v>5</v>
      </c>
      <c r="K11319">
        <v>0</v>
      </c>
      <c r="L11319" t="s">
        <v>7723</v>
      </c>
    </row>
    <row r="11320" spans="1:12" x14ac:dyDescent="0.2">
      <c r="A11320" t="s">
        <v>37505</v>
      </c>
      <c r="B11320" t="s">
        <v>37506</v>
      </c>
      <c r="C11320" t="s">
        <v>37507</v>
      </c>
      <c r="D11320" t="s">
        <v>21</v>
      </c>
      <c r="E11320" t="s">
        <v>16</v>
      </c>
      <c r="F11320">
        <v>28263</v>
      </c>
      <c r="G11320">
        <v>35.15249</v>
      </c>
      <c r="H11320">
        <v>-80.834283999999997</v>
      </c>
      <c r="I11320">
        <v>4</v>
      </c>
      <c r="J11320">
        <v>7</v>
      </c>
      <c r="K11320">
        <v>0</v>
      </c>
      <c r="L11320" t="s">
        <v>14339</v>
      </c>
    </row>
    <row r="11321" spans="1:12" x14ac:dyDescent="0.2">
      <c r="A11321" t="s">
        <v>37508</v>
      </c>
      <c r="B11321" t="s">
        <v>32762</v>
      </c>
      <c r="C11321" t="s">
        <v>37509</v>
      </c>
      <c r="D11321" t="s">
        <v>21</v>
      </c>
      <c r="E11321" t="s">
        <v>16</v>
      </c>
      <c r="F11321">
        <v>28202</v>
      </c>
      <c r="G11321">
        <v>35.225379199999999</v>
      </c>
      <c r="H11321">
        <v>-80.841964399999995</v>
      </c>
      <c r="I11321">
        <v>3.5</v>
      </c>
      <c r="J11321">
        <v>40</v>
      </c>
      <c r="K11321">
        <v>0</v>
      </c>
      <c r="L11321" t="s">
        <v>37510</v>
      </c>
    </row>
    <row r="11322" spans="1:12" x14ac:dyDescent="0.2">
      <c r="A11322" t="s">
        <v>37511</v>
      </c>
      <c r="B11322" t="s">
        <v>37512</v>
      </c>
      <c r="C11322" t="s">
        <v>37269</v>
      </c>
      <c r="D11322" t="s">
        <v>21</v>
      </c>
      <c r="E11322" t="s">
        <v>16</v>
      </c>
      <c r="F11322">
        <v>28273</v>
      </c>
      <c r="G11322">
        <v>35.1493307</v>
      </c>
      <c r="H11322">
        <v>-80.9868484</v>
      </c>
      <c r="I11322">
        <v>2.5</v>
      </c>
      <c r="J11322">
        <v>3</v>
      </c>
      <c r="K11322">
        <v>1</v>
      </c>
      <c r="L11322" t="s">
        <v>5068</v>
      </c>
    </row>
    <row r="11323" spans="1:12" x14ac:dyDescent="0.2">
      <c r="A11323" t="s">
        <v>37513</v>
      </c>
      <c r="B11323" t="s">
        <v>37514</v>
      </c>
      <c r="C11323" t="s">
        <v>16656</v>
      </c>
      <c r="D11323" t="s">
        <v>21</v>
      </c>
      <c r="E11323" t="s">
        <v>16</v>
      </c>
      <c r="F11323">
        <v>28277</v>
      </c>
      <c r="G11323">
        <v>35.062231799999999</v>
      </c>
      <c r="H11323">
        <v>-80.773352700000004</v>
      </c>
      <c r="I11323">
        <v>1.5</v>
      </c>
      <c r="J11323">
        <v>3</v>
      </c>
      <c r="K11323">
        <v>1</v>
      </c>
      <c r="L11323" t="s">
        <v>709</v>
      </c>
    </row>
    <row r="11324" spans="1:12" x14ac:dyDescent="0.2">
      <c r="A11324" t="s">
        <v>37515</v>
      </c>
      <c r="B11324" t="s">
        <v>37516</v>
      </c>
      <c r="C11324" t="s">
        <v>37517</v>
      </c>
      <c r="D11324" t="s">
        <v>21</v>
      </c>
      <c r="E11324" t="s">
        <v>16</v>
      </c>
      <c r="F11324">
        <v>28209</v>
      </c>
      <c r="G11324">
        <v>35.174370000000003</v>
      </c>
      <c r="H11324">
        <v>-80.848028200000002</v>
      </c>
      <c r="I11324">
        <v>4</v>
      </c>
      <c r="J11324">
        <v>4</v>
      </c>
      <c r="K11324">
        <v>1</v>
      </c>
      <c r="L11324" t="s">
        <v>37518</v>
      </c>
    </row>
    <row r="11325" spans="1:12" x14ac:dyDescent="0.2">
      <c r="A11325" t="s">
        <v>37519</v>
      </c>
      <c r="B11325" t="s">
        <v>37520</v>
      </c>
      <c r="D11325" t="s">
        <v>21</v>
      </c>
      <c r="E11325" t="s">
        <v>16</v>
      </c>
      <c r="F11325">
        <v>28269</v>
      </c>
      <c r="G11325">
        <v>35.3352529</v>
      </c>
      <c r="H11325">
        <v>-80.799018500000003</v>
      </c>
      <c r="I11325">
        <v>4</v>
      </c>
      <c r="J11325">
        <v>4</v>
      </c>
      <c r="K11325">
        <v>0</v>
      </c>
      <c r="L11325" t="s">
        <v>37521</v>
      </c>
    </row>
    <row r="11326" spans="1:12" x14ac:dyDescent="0.2">
      <c r="A11326" t="s">
        <v>37522</v>
      </c>
      <c r="B11326" t="s">
        <v>37523</v>
      </c>
      <c r="C11326" t="s">
        <v>37524</v>
      </c>
      <c r="D11326" t="s">
        <v>21</v>
      </c>
      <c r="E11326" t="s">
        <v>16</v>
      </c>
      <c r="F11326">
        <v>28269</v>
      </c>
      <c r="G11326">
        <v>35.306583000000003</v>
      </c>
      <c r="H11326">
        <v>-80.841194000000002</v>
      </c>
      <c r="I11326">
        <v>2.5</v>
      </c>
      <c r="J11326">
        <v>3</v>
      </c>
      <c r="K11326">
        <v>1</v>
      </c>
      <c r="L11326" t="s">
        <v>37525</v>
      </c>
    </row>
    <row r="11327" spans="1:12" x14ac:dyDescent="0.2">
      <c r="A11327" t="s">
        <v>37526</v>
      </c>
      <c r="B11327" t="s">
        <v>37527</v>
      </c>
      <c r="C11327" t="s">
        <v>37528</v>
      </c>
      <c r="D11327" t="s">
        <v>21</v>
      </c>
      <c r="E11327" t="s">
        <v>16</v>
      </c>
      <c r="F11327">
        <v>28203</v>
      </c>
      <c r="G11327">
        <v>35.202646000000001</v>
      </c>
      <c r="H11327">
        <v>-80.844436000000002</v>
      </c>
      <c r="I11327">
        <v>4.5</v>
      </c>
      <c r="J11327">
        <v>3</v>
      </c>
      <c r="K11327">
        <v>0</v>
      </c>
      <c r="L11327" t="s">
        <v>37529</v>
      </c>
    </row>
    <row r="11328" spans="1:12" x14ac:dyDescent="0.2">
      <c r="A11328" t="s">
        <v>37530</v>
      </c>
      <c r="B11328" t="s">
        <v>37531</v>
      </c>
      <c r="C11328" t="s">
        <v>37532</v>
      </c>
      <c r="D11328" t="s">
        <v>30</v>
      </c>
      <c r="E11328" t="s">
        <v>16</v>
      </c>
      <c r="F11328">
        <v>28054</v>
      </c>
      <c r="G11328">
        <v>35.262045718899998</v>
      </c>
      <c r="H11328">
        <v>-81.139591058199997</v>
      </c>
      <c r="I11328">
        <v>3</v>
      </c>
      <c r="J11328">
        <v>5</v>
      </c>
      <c r="K11328">
        <v>1</v>
      </c>
      <c r="L11328" t="s">
        <v>37533</v>
      </c>
    </row>
    <row r="11329" spans="1:12" x14ac:dyDescent="0.2">
      <c r="A11329" t="s">
        <v>37534</v>
      </c>
      <c r="B11329" t="s">
        <v>37535</v>
      </c>
      <c r="C11329" t="s">
        <v>37536</v>
      </c>
      <c r="D11329" t="s">
        <v>21</v>
      </c>
      <c r="E11329" t="s">
        <v>16</v>
      </c>
      <c r="F11329">
        <v>28210</v>
      </c>
      <c r="G11329">
        <v>35.164786599999999</v>
      </c>
      <c r="H11329">
        <v>-80.874524899999997</v>
      </c>
      <c r="I11329">
        <v>3.5</v>
      </c>
      <c r="J11329">
        <v>4</v>
      </c>
      <c r="K11329">
        <v>0</v>
      </c>
      <c r="L11329" t="s">
        <v>19122</v>
      </c>
    </row>
    <row r="11330" spans="1:12" x14ac:dyDescent="0.2">
      <c r="A11330" t="s">
        <v>37537</v>
      </c>
      <c r="B11330" t="s">
        <v>18743</v>
      </c>
      <c r="C11330" t="s">
        <v>37538</v>
      </c>
      <c r="D11330" t="s">
        <v>21</v>
      </c>
      <c r="E11330" t="s">
        <v>16</v>
      </c>
      <c r="F11330">
        <v>28216</v>
      </c>
      <c r="G11330">
        <v>35.350051022300001</v>
      </c>
      <c r="H11330">
        <v>-80.854870230000003</v>
      </c>
      <c r="I11330">
        <v>2.5</v>
      </c>
      <c r="J11330">
        <v>10</v>
      </c>
      <c r="K11330">
        <v>1</v>
      </c>
      <c r="L11330" t="s">
        <v>37539</v>
      </c>
    </row>
    <row r="11331" spans="1:12" x14ac:dyDescent="0.2">
      <c r="A11331" t="s">
        <v>37540</v>
      </c>
      <c r="B11331" t="s">
        <v>19169</v>
      </c>
      <c r="C11331" t="s">
        <v>37541</v>
      </c>
      <c r="D11331" t="s">
        <v>643</v>
      </c>
      <c r="E11331" t="s">
        <v>16</v>
      </c>
      <c r="F11331">
        <v>28079</v>
      </c>
      <c r="G11331">
        <v>35.068915400000002</v>
      </c>
      <c r="H11331">
        <v>-80.677447099999995</v>
      </c>
      <c r="I11331">
        <v>4</v>
      </c>
      <c r="J11331">
        <v>19</v>
      </c>
      <c r="K11331">
        <v>1</v>
      </c>
      <c r="L11331" t="s">
        <v>1436</v>
      </c>
    </row>
    <row r="11332" spans="1:12" x14ac:dyDescent="0.2">
      <c r="A11332" t="s">
        <v>37542</v>
      </c>
      <c r="B11332" t="s">
        <v>37543</v>
      </c>
      <c r="C11332" t="s">
        <v>8112</v>
      </c>
      <c r="D11332" t="s">
        <v>21</v>
      </c>
      <c r="E11332" t="s">
        <v>16</v>
      </c>
      <c r="F11332">
        <v>28277</v>
      </c>
      <c r="G11332">
        <v>35.053279400000001</v>
      </c>
      <c r="H11332">
        <v>-80.767252200000001</v>
      </c>
      <c r="I11332">
        <v>3.5</v>
      </c>
      <c r="J11332">
        <v>5</v>
      </c>
      <c r="K11332">
        <v>1</v>
      </c>
      <c r="L11332" t="s">
        <v>37544</v>
      </c>
    </row>
    <row r="11333" spans="1:12" x14ac:dyDescent="0.2">
      <c r="A11333" t="s">
        <v>37545</v>
      </c>
      <c r="B11333" t="s">
        <v>891</v>
      </c>
      <c r="C11333" t="s">
        <v>7649</v>
      </c>
      <c r="D11333" t="s">
        <v>21</v>
      </c>
      <c r="E11333" t="s">
        <v>16</v>
      </c>
      <c r="F11333">
        <v>28213</v>
      </c>
      <c r="G11333">
        <v>35.294334794000001</v>
      </c>
      <c r="H11333">
        <v>-80.744742751100006</v>
      </c>
      <c r="I11333">
        <v>1.5</v>
      </c>
      <c r="J11333">
        <v>38</v>
      </c>
      <c r="K11333">
        <v>1</v>
      </c>
      <c r="L11333" t="s">
        <v>37546</v>
      </c>
    </row>
    <row r="11334" spans="1:12" x14ac:dyDescent="0.2">
      <c r="A11334" t="s">
        <v>37547</v>
      </c>
      <c r="B11334" t="s">
        <v>16946</v>
      </c>
      <c r="C11334" t="s">
        <v>37548</v>
      </c>
      <c r="D11334" t="s">
        <v>21</v>
      </c>
      <c r="E11334" t="s">
        <v>16</v>
      </c>
      <c r="F11334">
        <v>28202</v>
      </c>
      <c r="G11334">
        <v>35.225275400000001</v>
      </c>
      <c r="H11334">
        <v>-80.842026799999999</v>
      </c>
      <c r="I11334">
        <v>3</v>
      </c>
      <c r="J11334">
        <v>219</v>
      </c>
      <c r="K11334">
        <v>0</v>
      </c>
      <c r="L11334" t="s">
        <v>37549</v>
      </c>
    </row>
    <row r="11335" spans="1:12" x14ac:dyDescent="0.2">
      <c r="A11335" t="s">
        <v>37550</v>
      </c>
      <c r="B11335" t="s">
        <v>37551</v>
      </c>
      <c r="C11335" t="s">
        <v>37552</v>
      </c>
      <c r="D11335" t="s">
        <v>21</v>
      </c>
      <c r="E11335" t="s">
        <v>16</v>
      </c>
      <c r="F11335">
        <v>28204</v>
      </c>
      <c r="G11335">
        <v>35.205604000000001</v>
      </c>
      <c r="H11335">
        <v>-80.8378005</v>
      </c>
      <c r="I11335">
        <v>4.5</v>
      </c>
      <c r="J11335">
        <v>10</v>
      </c>
      <c r="K11335">
        <v>1</v>
      </c>
      <c r="L11335" t="s">
        <v>37553</v>
      </c>
    </row>
    <row r="11336" spans="1:12" x14ac:dyDescent="0.2">
      <c r="A11336" t="s">
        <v>37554</v>
      </c>
      <c r="B11336" t="s">
        <v>37555</v>
      </c>
      <c r="C11336" t="s">
        <v>37556</v>
      </c>
      <c r="D11336" t="s">
        <v>21</v>
      </c>
      <c r="E11336" t="s">
        <v>16</v>
      </c>
      <c r="F11336">
        <v>28134</v>
      </c>
      <c r="G11336">
        <v>35.091557399999999</v>
      </c>
      <c r="H11336">
        <v>-80.884305600000005</v>
      </c>
      <c r="I11336">
        <v>4</v>
      </c>
      <c r="J11336">
        <v>3</v>
      </c>
      <c r="K11336">
        <v>1</v>
      </c>
      <c r="L11336" t="s">
        <v>188</v>
      </c>
    </row>
    <row r="11337" spans="1:12" x14ac:dyDescent="0.2">
      <c r="A11337" t="s">
        <v>37557</v>
      </c>
      <c r="B11337" t="s">
        <v>37558</v>
      </c>
      <c r="C11337" t="s">
        <v>37559</v>
      </c>
      <c r="D11337" t="s">
        <v>21</v>
      </c>
      <c r="E11337" t="s">
        <v>16</v>
      </c>
      <c r="F11337">
        <v>28209</v>
      </c>
      <c r="G11337">
        <v>35.174959000000001</v>
      </c>
      <c r="H11337">
        <v>-80.848711199999997</v>
      </c>
      <c r="I11337">
        <v>5</v>
      </c>
      <c r="J11337">
        <v>24</v>
      </c>
      <c r="K11337">
        <v>1</v>
      </c>
      <c r="L11337" t="s">
        <v>37560</v>
      </c>
    </row>
    <row r="11338" spans="1:12" x14ac:dyDescent="0.2">
      <c r="A11338" t="s">
        <v>37561</v>
      </c>
      <c r="B11338" t="s">
        <v>37562</v>
      </c>
      <c r="C11338" t="s">
        <v>37563</v>
      </c>
      <c r="D11338" t="s">
        <v>21</v>
      </c>
      <c r="E11338" t="s">
        <v>16</v>
      </c>
      <c r="F11338">
        <v>28209</v>
      </c>
      <c r="G11338">
        <v>35.1985574224</v>
      </c>
      <c r="H11338">
        <v>-80.858055353200001</v>
      </c>
      <c r="I11338">
        <v>4</v>
      </c>
      <c r="J11338">
        <v>7</v>
      </c>
      <c r="K11338">
        <v>1</v>
      </c>
      <c r="L11338" t="s">
        <v>2349</v>
      </c>
    </row>
    <row r="11339" spans="1:12" x14ac:dyDescent="0.2">
      <c r="A11339" t="s">
        <v>37564</v>
      </c>
      <c r="B11339" t="s">
        <v>37565</v>
      </c>
      <c r="C11339" t="s">
        <v>10858</v>
      </c>
      <c r="D11339" t="s">
        <v>15</v>
      </c>
      <c r="E11339" t="s">
        <v>16</v>
      </c>
      <c r="F11339">
        <v>28031</v>
      </c>
      <c r="G11339">
        <v>35.472072601299999</v>
      </c>
      <c r="H11339">
        <v>-80.873641967799998</v>
      </c>
      <c r="I11339">
        <v>4</v>
      </c>
      <c r="J11339">
        <v>4</v>
      </c>
      <c r="K11339">
        <v>1</v>
      </c>
      <c r="L11339" t="s">
        <v>37566</v>
      </c>
    </row>
    <row r="11340" spans="1:12" x14ac:dyDescent="0.2">
      <c r="A11340" t="s">
        <v>37567</v>
      </c>
      <c r="B11340" t="s">
        <v>37568</v>
      </c>
      <c r="C11340" t="s">
        <v>5147</v>
      </c>
      <c r="D11340" t="s">
        <v>21</v>
      </c>
      <c r="E11340" t="s">
        <v>16</v>
      </c>
      <c r="F11340">
        <v>28202</v>
      </c>
      <c r="G11340">
        <v>35.227729715000002</v>
      </c>
      <c r="H11340">
        <v>-80.838218485499993</v>
      </c>
      <c r="I11340">
        <v>3</v>
      </c>
      <c r="J11340">
        <v>57</v>
      </c>
      <c r="K11340">
        <v>1</v>
      </c>
      <c r="L11340" t="s">
        <v>37569</v>
      </c>
    </row>
    <row r="11341" spans="1:12" x14ac:dyDescent="0.2">
      <c r="A11341" t="s">
        <v>37570</v>
      </c>
      <c r="B11341" t="s">
        <v>37571</v>
      </c>
      <c r="C11341" t="s">
        <v>495</v>
      </c>
      <c r="D11341" t="s">
        <v>21</v>
      </c>
      <c r="E11341" t="s">
        <v>16</v>
      </c>
      <c r="F11341">
        <v>28277</v>
      </c>
      <c r="G11341">
        <v>35.056903859599998</v>
      </c>
      <c r="H11341">
        <v>-80.835804417700004</v>
      </c>
      <c r="I11341">
        <v>3.5</v>
      </c>
      <c r="J11341">
        <v>16</v>
      </c>
      <c r="K11341">
        <v>1</v>
      </c>
      <c r="L11341" t="s">
        <v>8906</v>
      </c>
    </row>
    <row r="11342" spans="1:12" x14ac:dyDescent="0.2">
      <c r="A11342" t="s">
        <v>37572</v>
      </c>
      <c r="B11342" t="s">
        <v>37573</v>
      </c>
      <c r="C11342" t="s">
        <v>37574</v>
      </c>
      <c r="D11342" t="s">
        <v>21</v>
      </c>
      <c r="E11342" t="s">
        <v>16</v>
      </c>
      <c r="F11342">
        <v>28217</v>
      </c>
      <c r="G11342">
        <v>35.185874200000001</v>
      </c>
      <c r="H11342">
        <v>-80.879589699999997</v>
      </c>
      <c r="I11342">
        <v>4.5</v>
      </c>
      <c r="J11342">
        <v>77</v>
      </c>
      <c r="K11342">
        <v>1</v>
      </c>
      <c r="L11342" t="s">
        <v>37575</v>
      </c>
    </row>
    <row r="11343" spans="1:12" x14ac:dyDescent="0.2">
      <c r="A11343" t="s">
        <v>37576</v>
      </c>
      <c r="B11343" t="s">
        <v>37577</v>
      </c>
      <c r="C11343" t="s">
        <v>37578</v>
      </c>
      <c r="D11343" t="s">
        <v>588</v>
      </c>
      <c r="E11343" t="s">
        <v>16</v>
      </c>
      <c r="F11343">
        <v>28110</v>
      </c>
      <c r="G11343">
        <v>35.061937261700002</v>
      </c>
      <c r="H11343">
        <v>-80.631769319200004</v>
      </c>
      <c r="I11343">
        <v>2</v>
      </c>
      <c r="J11343">
        <v>5</v>
      </c>
      <c r="K11343">
        <v>1</v>
      </c>
      <c r="L11343" t="s">
        <v>37579</v>
      </c>
    </row>
    <row r="11344" spans="1:12" x14ac:dyDescent="0.2">
      <c r="A11344" t="s">
        <v>37580</v>
      </c>
      <c r="B11344" t="s">
        <v>37581</v>
      </c>
      <c r="C11344" t="s">
        <v>35607</v>
      </c>
      <c r="D11344" t="s">
        <v>21</v>
      </c>
      <c r="E11344" t="s">
        <v>16</v>
      </c>
      <c r="F11344">
        <v>28203</v>
      </c>
      <c r="G11344">
        <v>35.2033915341</v>
      </c>
      <c r="H11344">
        <v>-80.844830526199999</v>
      </c>
      <c r="I11344">
        <v>3.5</v>
      </c>
      <c r="J11344">
        <v>7</v>
      </c>
      <c r="K11344">
        <v>0</v>
      </c>
      <c r="L11344" t="s">
        <v>37582</v>
      </c>
    </row>
    <row r="11345" spans="1:12" x14ac:dyDescent="0.2">
      <c r="A11345" t="s">
        <v>37583</v>
      </c>
      <c r="B11345" t="s">
        <v>37584</v>
      </c>
      <c r="C11345" t="s">
        <v>37585</v>
      </c>
      <c r="D11345" t="s">
        <v>21</v>
      </c>
      <c r="E11345" t="s">
        <v>16</v>
      </c>
      <c r="F11345">
        <v>28273</v>
      </c>
      <c r="G11345">
        <v>35.108210900000003</v>
      </c>
      <c r="H11345">
        <v>-80.8802728</v>
      </c>
      <c r="I11345">
        <v>2.5</v>
      </c>
      <c r="J11345">
        <v>30</v>
      </c>
      <c r="K11345">
        <v>1</v>
      </c>
      <c r="L11345" t="s">
        <v>37586</v>
      </c>
    </row>
    <row r="11346" spans="1:12" x14ac:dyDescent="0.2">
      <c r="A11346" t="s">
        <v>37587</v>
      </c>
      <c r="B11346" t="s">
        <v>37588</v>
      </c>
      <c r="C11346" t="s">
        <v>37589</v>
      </c>
      <c r="D11346" t="s">
        <v>588</v>
      </c>
      <c r="E11346" t="s">
        <v>16</v>
      </c>
      <c r="F11346">
        <v>28110</v>
      </c>
      <c r="G11346">
        <v>35.001087200000001</v>
      </c>
      <c r="H11346">
        <v>-80.5462323</v>
      </c>
      <c r="I11346">
        <v>5</v>
      </c>
      <c r="J11346">
        <v>6</v>
      </c>
      <c r="K11346">
        <v>1</v>
      </c>
      <c r="L11346" t="s">
        <v>1206</v>
      </c>
    </row>
    <row r="11347" spans="1:12" x14ac:dyDescent="0.2">
      <c r="A11347" t="s">
        <v>37590</v>
      </c>
      <c r="B11347" t="s">
        <v>37591</v>
      </c>
      <c r="C11347" t="s">
        <v>10409</v>
      </c>
      <c r="D11347" t="s">
        <v>26</v>
      </c>
      <c r="E11347" t="s">
        <v>16</v>
      </c>
      <c r="F11347">
        <v>28078</v>
      </c>
      <c r="G11347">
        <v>35.443893000000003</v>
      </c>
      <c r="H11347">
        <v>-80.863847000000007</v>
      </c>
      <c r="I11347">
        <v>2.5</v>
      </c>
      <c r="J11347">
        <v>25</v>
      </c>
      <c r="K11347">
        <v>1</v>
      </c>
      <c r="L11347" t="s">
        <v>37592</v>
      </c>
    </row>
    <row r="11348" spans="1:12" x14ac:dyDescent="0.2">
      <c r="A11348" t="s">
        <v>37593</v>
      </c>
      <c r="B11348" t="s">
        <v>30051</v>
      </c>
      <c r="C11348" t="s">
        <v>37594</v>
      </c>
      <c r="D11348" t="s">
        <v>21</v>
      </c>
      <c r="E11348" t="s">
        <v>16</v>
      </c>
      <c r="F11348">
        <v>28209</v>
      </c>
      <c r="G11348">
        <v>35.194215321800002</v>
      </c>
      <c r="H11348">
        <v>-80.872489501299995</v>
      </c>
      <c r="I11348">
        <v>4.5</v>
      </c>
      <c r="J11348">
        <v>27</v>
      </c>
      <c r="K11348">
        <v>1</v>
      </c>
      <c r="L11348" t="s">
        <v>2735</v>
      </c>
    </row>
    <row r="11349" spans="1:12" x14ac:dyDescent="0.2">
      <c r="A11349" t="s">
        <v>37595</v>
      </c>
      <c r="B11349" t="s">
        <v>5334</v>
      </c>
      <c r="C11349" t="s">
        <v>37596</v>
      </c>
      <c r="D11349" t="s">
        <v>21</v>
      </c>
      <c r="E11349" t="s">
        <v>16</v>
      </c>
      <c r="F11349">
        <v>28204</v>
      </c>
      <c r="G11349">
        <v>35.213400200000002</v>
      </c>
      <c r="H11349">
        <v>-80.8351045056</v>
      </c>
      <c r="I11349">
        <v>3.5</v>
      </c>
      <c r="J11349">
        <v>201</v>
      </c>
      <c r="K11349">
        <v>1</v>
      </c>
      <c r="L11349" t="s">
        <v>37597</v>
      </c>
    </row>
    <row r="11350" spans="1:12" x14ac:dyDescent="0.2">
      <c r="A11350" t="s">
        <v>37598</v>
      </c>
      <c r="B11350" t="s">
        <v>37599</v>
      </c>
      <c r="C11350" t="s">
        <v>30114</v>
      </c>
      <c r="D11350" t="s">
        <v>21</v>
      </c>
      <c r="E11350" t="s">
        <v>16</v>
      </c>
      <c r="F11350">
        <v>28273</v>
      </c>
      <c r="G11350">
        <v>35.136388199999999</v>
      </c>
      <c r="H11350">
        <v>-80.938596700000005</v>
      </c>
      <c r="I11350">
        <v>3</v>
      </c>
      <c r="J11350">
        <v>4</v>
      </c>
      <c r="K11350">
        <v>0</v>
      </c>
      <c r="L11350" t="s">
        <v>1206</v>
      </c>
    </row>
    <row r="11351" spans="1:12" x14ac:dyDescent="0.2">
      <c r="A11351" t="s">
        <v>37600</v>
      </c>
      <c r="B11351" t="s">
        <v>37601</v>
      </c>
      <c r="C11351" t="s">
        <v>37602</v>
      </c>
      <c r="D11351" t="s">
        <v>39</v>
      </c>
      <c r="E11351" t="s">
        <v>16</v>
      </c>
      <c r="F11351">
        <v>28025</v>
      </c>
      <c r="G11351">
        <v>35.443589101500002</v>
      </c>
      <c r="H11351">
        <v>-80.595367012300002</v>
      </c>
      <c r="I11351">
        <v>3.5</v>
      </c>
      <c r="J11351">
        <v>3</v>
      </c>
      <c r="K11351">
        <v>1</v>
      </c>
      <c r="L11351" t="s">
        <v>37603</v>
      </c>
    </row>
    <row r="11352" spans="1:12" x14ac:dyDescent="0.2">
      <c r="A11352" t="s">
        <v>37604</v>
      </c>
      <c r="B11352" t="s">
        <v>37605</v>
      </c>
      <c r="C11352" t="s">
        <v>37606</v>
      </c>
      <c r="D11352" t="s">
        <v>26</v>
      </c>
      <c r="E11352" t="s">
        <v>16</v>
      </c>
      <c r="F11352">
        <v>28078</v>
      </c>
      <c r="G11352">
        <v>35.443593300000003</v>
      </c>
      <c r="H11352">
        <v>-80.858362700000001</v>
      </c>
      <c r="I11352">
        <v>3.5</v>
      </c>
      <c r="J11352">
        <v>11</v>
      </c>
      <c r="K11352">
        <v>1</v>
      </c>
      <c r="L11352" t="s">
        <v>37607</v>
      </c>
    </row>
    <row r="11353" spans="1:12" x14ac:dyDescent="0.2">
      <c r="A11353" t="s">
        <v>37608</v>
      </c>
      <c r="B11353" t="s">
        <v>37609</v>
      </c>
      <c r="C11353" t="s">
        <v>37610</v>
      </c>
      <c r="D11353" t="s">
        <v>21</v>
      </c>
      <c r="E11353" t="s">
        <v>16</v>
      </c>
      <c r="F11353">
        <v>28207</v>
      </c>
      <c r="G11353">
        <v>35.201469500000002</v>
      </c>
      <c r="H11353">
        <v>-80.833670100000006</v>
      </c>
      <c r="I11353">
        <v>2.5</v>
      </c>
      <c r="J11353">
        <v>7</v>
      </c>
      <c r="K11353">
        <v>1</v>
      </c>
      <c r="L11353" t="s">
        <v>37611</v>
      </c>
    </row>
    <row r="11354" spans="1:12" x14ac:dyDescent="0.2">
      <c r="A11354" t="s">
        <v>37612</v>
      </c>
      <c r="B11354" t="s">
        <v>37613</v>
      </c>
      <c r="C11354" t="s">
        <v>37614</v>
      </c>
      <c r="D11354" t="s">
        <v>21</v>
      </c>
      <c r="E11354" t="s">
        <v>16</v>
      </c>
      <c r="F11354">
        <v>28270</v>
      </c>
      <c r="G11354">
        <v>35.135336373500003</v>
      </c>
      <c r="H11354">
        <v>-80.778092407900004</v>
      </c>
      <c r="I11354">
        <v>4</v>
      </c>
      <c r="J11354">
        <v>21</v>
      </c>
      <c r="K11354">
        <v>1</v>
      </c>
      <c r="L11354" t="s">
        <v>37615</v>
      </c>
    </row>
    <row r="11355" spans="1:12" x14ac:dyDescent="0.2">
      <c r="A11355" t="s">
        <v>37616</v>
      </c>
      <c r="B11355" t="s">
        <v>1178</v>
      </c>
      <c r="C11355" t="s">
        <v>37617</v>
      </c>
      <c r="D11355" t="s">
        <v>4275</v>
      </c>
      <c r="E11355" t="s">
        <v>16</v>
      </c>
      <c r="F11355">
        <v>28104</v>
      </c>
      <c r="G11355">
        <v>35.000270999999998</v>
      </c>
      <c r="H11355">
        <v>-80.697255999999996</v>
      </c>
      <c r="I11355">
        <v>2.5</v>
      </c>
      <c r="J11355">
        <v>9</v>
      </c>
      <c r="K11355">
        <v>1</v>
      </c>
      <c r="L11355" t="s">
        <v>1990</v>
      </c>
    </row>
    <row r="11356" spans="1:12" x14ac:dyDescent="0.2">
      <c r="A11356" t="s">
        <v>37618</v>
      </c>
      <c r="B11356" t="s">
        <v>37619</v>
      </c>
      <c r="C11356" t="s">
        <v>37620</v>
      </c>
      <c r="D11356" t="s">
        <v>21</v>
      </c>
      <c r="E11356" t="s">
        <v>16</v>
      </c>
      <c r="F11356">
        <v>28270</v>
      </c>
      <c r="G11356">
        <v>35.140733099999999</v>
      </c>
      <c r="H11356">
        <v>-80.738200800000001</v>
      </c>
      <c r="I11356">
        <v>4.5</v>
      </c>
      <c r="J11356">
        <v>30</v>
      </c>
      <c r="K11356">
        <v>1</v>
      </c>
      <c r="L11356" t="s">
        <v>37621</v>
      </c>
    </row>
    <row r="11357" spans="1:12" x14ac:dyDescent="0.2">
      <c r="A11357" t="s">
        <v>37622</v>
      </c>
      <c r="B11357" t="s">
        <v>5107</v>
      </c>
      <c r="C11357" t="s">
        <v>37623</v>
      </c>
      <c r="D11357" t="s">
        <v>21</v>
      </c>
      <c r="E11357" t="s">
        <v>16</v>
      </c>
      <c r="F11357">
        <v>28273</v>
      </c>
      <c r="G11357">
        <v>35.103893200000002</v>
      </c>
      <c r="H11357">
        <v>-80.984752999999998</v>
      </c>
      <c r="I11357">
        <v>2.5</v>
      </c>
      <c r="J11357">
        <v>76</v>
      </c>
      <c r="K11357">
        <v>1</v>
      </c>
      <c r="L11357" t="s">
        <v>36107</v>
      </c>
    </row>
    <row r="11358" spans="1:12" x14ac:dyDescent="0.2">
      <c r="A11358" t="s">
        <v>37624</v>
      </c>
      <c r="B11358" t="s">
        <v>37625</v>
      </c>
      <c r="C11358" t="s">
        <v>37626</v>
      </c>
      <c r="D11358" t="s">
        <v>21</v>
      </c>
      <c r="E11358" t="s">
        <v>16</v>
      </c>
      <c r="F11358">
        <v>28209</v>
      </c>
      <c r="G11358">
        <v>35.163319999999999</v>
      </c>
      <c r="H11358">
        <v>-80.849822799999998</v>
      </c>
      <c r="I11358">
        <v>3.5</v>
      </c>
      <c r="J11358">
        <v>3</v>
      </c>
      <c r="K11358">
        <v>1</v>
      </c>
      <c r="L11358" t="s">
        <v>37627</v>
      </c>
    </row>
    <row r="11359" spans="1:12" x14ac:dyDescent="0.2">
      <c r="A11359" t="s">
        <v>37628</v>
      </c>
      <c r="B11359" t="s">
        <v>8216</v>
      </c>
      <c r="C11359" t="s">
        <v>37629</v>
      </c>
      <c r="D11359" t="s">
        <v>21</v>
      </c>
      <c r="E11359" t="s">
        <v>16</v>
      </c>
      <c r="F11359">
        <v>28203</v>
      </c>
      <c r="G11359">
        <v>35.215021200000002</v>
      </c>
      <c r="H11359">
        <v>-80.856535199999996</v>
      </c>
      <c r="I11359">
        <v>3.5</v>
      </c>
      <c r="J11359">
        <v>268</v>
      </c>
      <c r="K11359">
        <v>0</v>
      </c>
      <c r="L11359" t="s">
        <v>5905</v>
      </c>
    </row>
    <row r="11360" spans="1:12" x14ac:dyDescent="0.2">
      <c r="A11360" t="s">
        <v>37630</v>
      </c>
      <c r="B11360" t="s">
        <v>37631</v>
      </c>
      <c r="C11360" t="s">
        <v>37632</v>
      </c>
      <c r="D11360" t="s">
        <v>21</v>
      </c>
      <c r="E11360" t="s">
        <v>16</v>
      </c>
      <c r="F11360">
        <v>28213</v>
      </c>
      <c r="G11360">
        <v>35.275292</v>
      </c>
      <c r="H11360">
        <v>-80.766418900000005</v>
      </c>
      <c r="I11360">
        <v>1</v>
      </c>
      <c r="J11360">
        <v>3</v>
      </c>
      <c r="K11360">
        <v>1</v>
      </c>
      <c r="L11360" t="s">
        <v>37633</v>
      </c>
    </row>
    <row r="11361" spans="1:12" x14ac:dyDescent="0.2">
      <c r="A11361" t="s">
        <v>37634</v>
      </c>
      <c r="B11361" t="s">
        <v>3444</v>
      </c>
      <c r="C11361" t="s">
        <v>37635</v>
      </c>
      <c r="D11361" t="s">
        <v>21</v>
      </c>
      <c r="E11361" t="s">
        <v>16</v>
      </c>
      <c r="F11361">
        <v>28213</v>
      </c>
      <c r="G11361">
        <v>35.296017900000002</v>
      </c>
      <c r="H11361">
        <v>-80.738866999999999</v>
      </c>
      <c r="I11361">
        <v>3.5</v>
      </c>
      <c r="J11361">
        <v>14</v>
      </c>
      <c r="K11361">
        <v>1</v>
      </c>
      <c r="L11361" t="s">
        <v>37636</v>
      </c>
    </row>
    <row r="11362" spans="1:12" x14ac:dyDescent="0.2">
      <c r="A11362" t="s">
        <v>37637</v>
      </c>
      <c r="B11362" t="s">
        <v>37638</v>
      </c>
      <c r="C11362" t="s">
        <v>37639</v>
      </c>
      <c r="D11362" t="s">
        <v>21</v>
      </c>
      <c r="E11362" t="s">
        <v>16</v>
      </c>
      <c r="F11362">
        <v>28210</v>
      </c>
      <c r="G11362">
        <v>35.108134088699998</v>
      </c>
      <c r="H11362">
        <v>-80.806005075599998</v>
      </c>
      <c r="I11362">
        <v>4.5</v>
      </c>
      <c r="J11362">
        <v>3</v>
      </c>
      <c r="K11362">
        <v>1</v>
      </c>
      <c r="L11362" t="s">
        <v>37640</v>
      </c>
    </row>
    <row r="11363" spans="1:12" x14ac:dyDescent="0.2">
      <c r="A11363" t="s">
        <v>37641</v>
      </c>
      <c r="B11363" t="s">
        <v>37642</v>
      </c>
      <c r="C11363" t="s">
        <v>37643</v>
      </c>
      <c r="D11363" t="s">
        <v>295</v>
      </c>
      <c r="E11363" t="s">
        <v>16</v>
      </c>
      <c r="F11363">
        <v>28134</v>
      </c>
      <c r="G11363">
        <v>35.0869201</v>
      </c>
      <c r="H11363">
        <v>-80.886246200000002</v>
      </c>
      <c r="I11363">
        <v>3.5</v>
      </c>
      <c r="J11363">
        <v>21</v>
      </c>
      <c r="K11363">
        <v>1</v>
      </c>
      <c r="L11363" t="s">
        <v>37644</v>
      </c>
    </row>
    <row r="11364" spans="1:12" x14ac:dyDescent="0.2">
      <c r="A11364" t="s">
        <v>37645</v>
      </c>
      <c r="B11364" t="s">
        <v>37646</v>
      </c>
      <c r="C11364" t="s">
        <v>17904</v>
      </c>
      <c r="D11364" t="s">
        <v>62</v>
      </c>
      <c r="E11364" t="s">
        <v>16</v>
      </c>
      <c r="F11364">
        <v>28227</v>
      </c>
      <c r="G11364">
        <v>35.177501900000003</v>
      </c>
      <c r="H11364">
        <v>-80.650360000000006</v>
      </c>
      <c r="I11364">
        <v>4.5</v>
      </c>
      <c r="J11364">
        <v>3</v>
      </c>
      <c r="K11364">
        <v>1</v>
      </c>
      <c r="L11364" t="s">
        <v>37647</v>
      </c>
    </row>
    <row r="11365" spans="1:12" x14ac:dyDescent="0.2">
      <c r="A11365" t="s">
        <v>37648</v>
      </c>
      <c r="B11365" t="s">
        <v>37649</v>
      </c>
      <c r="C11365" t="s">
        <v>37650</v>
      </c>
      <c r="D11365" t="s">
        <v>39</v>
      </c>
      <c r="E11365" t="s">
        <v>16</v>
      </c>
      <c r="F11365">
        <v>28027</v>
      </c>
      <c r="G11365">
        <v>35.370315952699997</v>
      </c>
      <c r="H11365">
        <v>-80.721405867300007</v>
      </c>
      <c r="I11365">
        <v>3.5</v>
      </c>
      <c r="J11365">
        <v>6</v>
      </c>
      <c r="K11365">
        <v>1</v>
      </c>
      <c r="L11365" t="s">
        <v>37651</v>
      </c>
    </row>
    <row r="11366" spans="1:12" x14ac:dyDescent="0.2">
      <c r="A11366" t="s">
        <v>37652</v>
      </c>
      <c r="B11366" t="s">
        <v>37653</v>
      </c>
      <c r="C11366" t="s">
        <v>37654</v>
      </c>
      <c r="D11366" t="s">
        <v>21</v>
      </c>
      <c r="E11366" t="s">
        <v>16</v>
      </c>
      <c r="F11366">
        <v>28216</v>
      </c>
      <c r="G11366">
        <v>35.272890099999998</v>
      </c>
      <c r="H11366">
        <v>-80.854795499999994</v>
      </c>
      <c r="I11366">
        <v>5</v>
      </c>
      <c r="J11366">
        <v>4</v>
      </c>
      <c r="K11366">
        <v>1</v>
      </c>
      <c r="L11366" t="s">
        <v>37655</v>
      </c>
    </row>
    <row r="11367" spans="1:12" x14ac:dyDescent="0.2">
      <c r="A11367" t="s">
        <v>37656</v>
      </c>
      <c r="B11367" t="s">
        <v>37657</v>
      </c>
      <c r="C11367" t="s">
        <v>37658</v>
      </c>
      <c r="D11367" t="s">
        <v>21</v>
      </c>
      <c r="E11367" t="s">
        <v>16</v>
      </c>
      <c r="F11367">
        <v>28202</v>
      </c>
      <c r="G11367">
        <v>35.228985000000002</v>
      </c>
      <c r="H11367">
        <v>-80.839670999999996</v>
      </c>
      <c r="I11367">
        <v>3</v>
      </c>
      <c r="J11367">
        <v>42</v>
      </c>
      <c r="K11367">
        <v>0</v>
      </c>
      <c r="L11367" t="s">
        <v>37659</v>
      </c>
    </row>
    <row r="11368" spans="1:12" x14ac:dyDescent="0.2">
      <c r="A11368" t="s">
        <v>37660</v>
      </c>
      <c r="B11368" t="s">
        <v>37661</v>
      </c>
      <c r="C11368" t="s">
        <v>37662</v>
      </c>
      <c r="D11368" t="s">
        <v>21</v>
      </c>
      <c r="E11368" t="s">
        <v>16</v>
      </c>
      <c r="F11368">
        <v>28217</v>
      </c>
      <c r="G11368">
        <v>35.165642599999998</v>
      </c>
      <c r="H11368">
        <v>-80.876370800000004</v>
      </c>
      <c r="I11368">
        <v>3.5</v>
      </c>
      <c r="J11368">
        <v>107</v>
      </c>
      <c r="K11368">
        <v>1</v>
      </c>
      <c r="L11368" t="s">
        <v>2905</v>
      </c>
    </row>
    <row r="11369" spans="1:12" x14ac:dyDescent="0.2">
      <c r="A11369" t="s">
        <v>37663</v>
      </c>
      <c r="B11369" t="s">
        <v>37664</v>
      </c>
      <c r="C11369" t="s">
        <v>13543</v>
      </c>
      <c r="D11369" t="s">
        <v>13544</v>
      </c>
      <c r="E11369" t="s">
        <v>16</v>
      </c>
      <c r="F11369">
        <v>28101</v>
      </c>
      <c r="G11369">
        <v>35.258654999999997</v>
      </c>
      <c r="H11369">
        <v>-81.077330000000003</v>
      </c>
      <c r="I11369">
        <v>4.5</v>
      </c>
      <c r="J11369">
        <v>5</v>
      </c>
      <c r="K11369">
        <v>1</v>
      </c>
      <c r="L11369" t="s">
        <v>37665</v>
      </c>
    </row>
    <row r="11370" spans="1:12" x14ac:dyDescent="0.2">
      <c r="A11370" t="s">
        <v>37666</v>
      </c>
      <c r="B11370" t="s">
        <v>121</v>
      </c>
      <c r="C11370" t="s">
        <v>37667</v>
      </c>
      <c r="D11370" t="s">
        <v>21</v>
      </c>
      <c r="E11370" t="s">
        <v>16</v>
      </c>
      <c r="F11370">
        <v>28269</v>
      </c>
      <c r="G11370">
        <v>35.333763900000001</v>
      </c>
      <c r="H11370">
        <v>-80.793717799999996</v>
      </c>
      <c r="I11370">
        <v>2</v>
      </c>
      <c r="J11370">
        <v>23</v>
      </c>
      <c r="K11370">
        <v>1</v>
      </c>
      <c r="L11370" t="s">
        <v>8703</v>
      </c>
    </row>
    <row r="11371" spans="1:12" x14ac:dyDescent="0.2">
      <c r="A11371" t="s">
        <v>37668</v>
      </c>
      <c r="B11371" t="s">
        <v>14529</v>
      </c>
      <c r="C11371" t="s">
        <v>30186</v>
      </c>
      <c r="D11371" t="s">
        <v>21</v>
      </c>
      <c r="E11371" t="s">
        <v>16</v>
      </c>
      <c r="F11371">
        <v>28209</v>
      </c>
      <c r="G11371">
        <v>35.174718851800002</v>
      </c>
      <c r="H11371">
        <v>-80.839586837900001</v>
      </c>
      <c r="I11371">
        <v>3</v>
      </c>
      <c r="J11371">
        <v>10</v>
      </c>
      <c r="K11371">
        <v>0</v>
      </c>
      <c r="L11371" t="s">
        <v>1056</v>
      </c>
    </row>
    <row r="11372" spans="1:12" x14ac:dyDescent="0.2">
      <c r="A11372" t="e">
        <f>-DzExXZ1QrBkCU-NWJasVA</f>
        <v>#NAME?</v>
      </c>
      <c r="B11372" t="s">
        <v>37669</v>
      </c>
      <c r="C11372" t="s">
        <v>37670</v>
      </c>
      <c r="D11372" t="s">
        <v>21</v>
      </c>
      <c r="E11372" t="s">
        <v>16</v>
      </c>
      <c r="F11372">
        <v>28210</v>
      </c>
      <c r="G11372">
        <v>35.119484033900001</v>
      </c>
      <c r="H11372">
        <v>-80.879782519100004</v>
      </c>
      <c r="I11372">
        <v>4</v>
      </c>
      <c r="J11372">
        <v>9</v>
      </c>
      <c r="K11372">
        <v>1</v>
      </c>
      <c r="L11372" t="s">
        <v>159</v>
      </c>
    </row>
    <row r="11373" spans="1:12" x14ac:dyDescent="0.2">
      <c r="A11373" t="s">
        <v>37671</v>
      </c>
      <c r="B11373" t="s">
        <v>29251</v>
      </c>
      <c r="C11373" t="s">
        <v>37672</v>
      </c>
      <c r="D11373" t="s">
        <v>21</v>
      </c>
      <c r="E11373" t="s">
        <v>16</v>
      </c>
      <c r="F11373">
        <v>28203</v>
      </c>
      <c r="G11373">
        <v>35.215924399999999</v>
      </c>
      <c r="H11373">
        <v>-80.853909700000003</v>
      </c>
      <c r="I11373">
        <v>4.5</v>
      </c>
      <c r="J11373">
        <v>11</v>
      </c>
      <c r="K11373">
        <v>1</v>
      </c>
      <c r="L11373" t="s">
        <v>37673</v>
      </c>
    </row>
    <row r="11374" spans="1:12" x14ac:dyDescent="0.2">
      <c r="A11374" t="s">
        <v>37674</v>
      </c>
      <c r="B11374" t="s">
        <v>37675</v>
      </c>
      <c r="C11374" t="s">
        <v>37676</v>
      </c>
      <c r="D11374" t="s">
        <v>39</v>
      </c>
      <c r="E11374" t="s">
        <v>16</v>
      </c>
      <c r="F11374">
        <v>28027</v>
      </c>
      <c r="G11374">
        <v>35.364688208499999</v>
      </c>
      <c r="H11374">
        <v>-80.711185704499997</v>
      </c>
      <c r="I11374">
        <v>3.5</v>
      </c>
      <c r="J11374">
        <v>60</v>
      </c>
      <c r="K11374">
        <v>1</v>
      </c>
      <c r="L11374" t="s">
        <v>37677</v>
      </c>
    </row>
    <row r="11375" spans="1:12" x14ac:dyDescent="0.2">
      <c r="A11375" t="s">
        <v>37678</v>
      </c>
      <c r="B11375" t="s">
        <v>37679</v>
      </c>
      <c r="C11375" t="s">
        <v>37680</v>
      </c>
      <c r="D11375" t="s">
        <v>21</v>
      </c>
      <c r="E11375" t="s">
        <v>16</v>
      </c>
      <c r="F11375">
        <v>28205</v>
      </c>
      <c r="G11375">
        <v>35.200921999999998</v>
      </c>
      <c r="H11375">
        <v>-80.761331999999996</v>
      </c>
      <c r="I11375">
        <v>3</v>
      </c>
      <c r="J11375">
        <v>6</v>
      </c>
      <c r="K11375">
        <v>1</v>
      </c>
      <c r="L11375" t="s">
        <v>37681</v>
      </c>
    </row>
    <row r="11376" spans="1:12" x14ac:dyDescent="0.2">
      <c r="A11376" t="e">
        <f>-w82J_sPNAGsTBHbfGrexA</f>
        <v>#NAME?</v>
      </c>
      <c r="B11376" t="s">
        <v>3729</v>
      </c>
      <c r="C11376" t="s">
        <v>37682</v>
      </c>
      <c r="D11376" t="s">
        <v>21</v>
      </c>
      <c r="E11376" t="s">
        <v>16</v>
      </c>
      <c r="F11376">
        <v>28217</v>
      </c>
      <c r="G11376">
        <v>35.161735</v>
      </c>
      <c r="H11376">
        <v>-80.875022000000001</v>
      </c>
      <c r="I11376">
        <v>3.5</v>
      </c>
      <c r="J11376">
        <v>16</v>
      </c>
      <c r="K11376">
        <v>1</v>
      </c>
      <c r="L11376" t="s">
        <v>1394</v>
      </c>
    </row>
    <row r="11377" spans="1:12" x14ac:dyDescent="0.2">
      <c r="A11377" t="s">
        <v>37683</v>
      </c>
      <c r="B11377" t="s">
        <v>5533</v>
      </c>
      <c r="C11377" t="s">
        <v>37684</v>
      </c>
      <c r="D11377" t="s">
        <v>21</v>
      </c>
      <c r="E11377" t="s">
        <v>16</v>
      </c>
      <c r="F11377">
        <v>28226</v>
      </c>
      <c r="G11377">
        <v>35.116095000000001</v>
      </c>
      <c r="H11377">
        <v>-80.824274000000003</v>
      </c>
      <c r="I11377">
        <v>3.5</v>
      </c>
      <c r="J11377">
        <v>14</v>
      </c>
      <c r="K11377">
        <v>1</v>
      </c>
      <c r="L11377" t="s">
        <v>37685</v>
      </c>
    </row>
    <row r="11378" spans="1:12" x14ac:dyDescent="0.2">
      <c r="A11378" t="s">
        <v>37686</v>
      </c>
      <c r="B11378" t="s">
        <v>860</v>
      </c>
      <c r="C11378" t="s">
        <v>37687</v>
      </c>
      <c r="D11378" t="s">
        <v>643</v>
      </c>
      <c r="E11378" t="s">
        <v>16</v>
      </c>
      <c r="F11378">
        <v>28079</v>
      </c>
      <c r="G11378">
        <v>35.051701999999999</v>
      </c>
      <c r="H11378">
        <v>-80.646612000000005</v>
      </c>
      <c r="I11378">
        <v>2</v>
      </c>
      <c r="J11378">
        <v>22</v>
      </c>
      <c r="K11378">
        <v>1</v>
      </c>
      <c r="L11378" t="s">
        <v>35411</v>
      </c>
    </row>
    <row r="11379" spans="1:12" x14ac:dyDescent="0.2">
      <c r="A11379" t="s">
        <v>37688</v>
      </c>
      <c r="B11379" t="s">
        <v>37689</v>
      </c>
      <c r="C11379" t="s">
        <v>37690</v>
      </c>
      <c r="D11379" t="s">
        <v>239</v>
      </c>
      <c r="E11379" t="s">
        <v>16</v>
      </c>
      <c r="F11379">
        <v>28173</v>
      </c>
      <c r="G11379">
        <v>34.936407500000001</v>
      </c>
      <c r="H11379">
        <v>-80.749545900000001</v>
      </c>
      <c r="I11379">
        <v>3</v>
      </c>
      <c r="J11379">
        <v>9</v>
      </c>
      <c r="K11379">
        <v>1</v>
      </c>
      <c r="L11379" t="s">
        <v>5144</v>
      </c>
    </row>
    <row r="11380" spans="1:12" x14ac:dyDescent="0.2">
      <c r="A11380" t="s">
        <v>37691</v>
      </c>
      <c r="B11380" t="s">
        <v>37692</v>
      </c>
      <c r="C11380" t="s">
        <v>37693</v>
      </c>
      <c r="D11380" t="s">
        <v>62</v>
      </c>
      <c r="E11380" t="s">
        <v>16</v>
      </c>
      <c r="F11380">
        <v>28227</v>
      </c>
      <c r="G11380">
        <v>35.171478</v>
      </c>
      <c r="H11380">
        <v>-80.656948999999997</v>
      </c>
      <c r="I11380">
        <v>5</v>
      </c>
      <c r="J11380">
        <v>8</v>
      </c>
      <c r="K11380">
        <v>1</v>
      </c>
      <c r="L11380" t="s">
        <v>37694</v>
      </c>
    </row>
    <row r="11381" spans="1:12" x14ac:dyDescent="0.2">
      <c r="A11381" t="s">
        <v>37695</v>
      </c>
      <c r="B11381" t="s">
        <v>37696</v>
      </c>
      <c r="C11381" t="s">
        <v>37697</v>
      </c>
      <c r="D11381" t="s">
        <v>21</v>
      </c>
      <c r="E11381" t="s">
        <v>16</v>
      </c>
      <c r="F11381">
        <v>28209</v>
      </c>
      <c r="G11381">
        <v>35.202154</v>
      </c>
      <c r="H11381">
        <v>-80.865889899999999</v>
      </c>
      <c r="I11381">
        <v>5</v>
      </c>
      <c r="J11381">
        <v>34</v>
      </c>
      <c r="K11381">
        <v>1</v>
      </c>
      <c r="L11381" t="s">
        <v>37698</v>
      </c>
    </row>
    <row r="11382" spans="1:12" x14ac:dyDescent="0.2">
      <c r="A11382" t="s">
        <v>37699</v>
      </c>
      <c r="B11382" t="s">
        <v>37700</v>
      </c>
      <c r="C11382" t="s">
        <v>37701</v>
      </c>
      <c r="D11382" t="s">
        <v>21</v>
      </c>
      <c r="E11382" t="s">
        <v>16</v>
      </c>
      <c r="F11382">
        <v>28208</v>
      </c>
      <c r="G11382">
        <v>35.254021999999999</v>
      </c>
      <c r="H11382">
        <v>-80.871836000000002</v>
      </c>
      <c r="I11382">
        <v>4</v>
      </c>
      <c r="J11382">
        <v>4</v>
      </c>
      <c r="K11382">
        <v>1</v>
      </c>
      <c r="L11382" t="s">
        <v>14679</v>
      </c>
    </row>
    <row r="11383" spans="1:12" x14ac:dyDescent="0.2">
      <c r="A11383" t="s">
        <v>37702</v>
      </c>
      <c r="B11383" t="s">
        <v>32657</v>
      </c>
      <c r="C11383" t="s">
        <v>37703</v>
      </c>
      <c r="D11383" t="s">
        <v>21</v>
      </c>
      <c r="E11383" t="s">
        <v>16</v>
      </c>
      <c r="F11383">
        <v>28202</v>
      </c>
      <c r="G11383">
        <v>35.227972999999999</v>
      </c>
      <c r="H11383">
        <v>-80.841318000000001</v>
      </c>
      <c r="I11383">
        <v>3.5</v>
      </c>
      <c r="J11383">
        <v>21</v>
      </c>
      <c r="K11383">
        <v>1</v>
      </c>
      <c r="L11383" t="s">
        <v>37704</v>
      </c>
    </row>
    <row r="11384" spans="1:12" x14ac:dyDescent="0.2">
      <c r="A11384" t="s">
        <v>37705</v>
      </c>
      <c r="B11384" t="s">
        <v>37706</v>
      </c>
      <c r="C11384" t="s">
        <v>37707</v>
      </c>
      <c r="D11384" t="s">
        <v>135</v>
      </c>
      <c r="E11384" t="s">
        <v>16</v>
      </c>
      <c r="F11384">
        <v>28105</v>
      </c>
      <c r="G11384">
        <v>35.128628900000002</v>
      </c>
      <c r="H11384">
        <v>-80.703131999999997</v>
      </c>
      <c r="I11384">
        <v>3</v>
      </c>
      <c r="J11384">
        <v>6</v>
      </c>
      <c r="K11384">
        <v>0</v>
      </c>
      <c r="L11384" t="s">
        <v>37708</v>
      </c>
    </row>
    <row r="11385" spans="1:12" x14ac:dyDescent="0.2">
      <c r="A11385" t="s">
        <v>37709</v>
      </c>
      <c r="B11385" t="s">
        <v>15222</v>
      </c>
      <c r="C11385" t="s">
        <v>37710</v>
      </c>
      <c r="D11385" t="s">
        <v>21</v>
      </c>
      <c r="E11385" t="s">
        <v>16</v>
      </c>
      <c r="F11385">
        <v>28277</v>
      </c>
      <c r="G11385">
        <v>35.052883999999999</v>
      </c>
      <c r="H11385">
        <v>-80.815583000000004</v>
      </c>
      <c r="I11385">
        <v>2.5</v>
      </c>
      <c r="J11385">
        <v>15</v>
      </c>
      <c r="K11385">
        <v>1</v>
      </c>
      <c r="L11385" t="s">
        <v>1323</v>
      </c>
    </row>
    <row r="11386" spans="1:12" x14ac:dyDescent="0.2">
      <c r="A11386" t="s">
        <v>37711</v>
      </c>
      <c r="B11386" t="s">
        <v>314</v>
      </c>
      <c r="C11386" t="s">
        <v>37712</v>
      </c>
      <c r="D11386" t="s">
        <v>21</v>
      </c>
      <c r="E11386" t="s">
        <v>16</v>
      </c>
      <c r="F11386">
        <v>28262</v>
      </c>
      <c r="G11386">
        <v>35.313822000000002</v>
      </c>
      <c r="H11386">
        <v>-80.746787600000005</v>
      </c>
      <c r="I11386">
        <v>3</v>
      </c>
      <c r="J11386">
        <v>9</v>
      </c>
      <c r="K11386">
        <v>1</v>
      </c>
      <c r="L11386" t="s">
        <v>37713</v>
      </c>
    </row>
    <row r="11387" spans="1:12" x14ac:dyDescent="0.2">
      <c r="A11387" t="s">
        <v>37714</v>
      </c>
      <c r="B11387" t="s">
        <v>37715</v>
      </c>
      <c r="C11387" t="s">
        <v>37716</v>
      </c>
      <c r="D11387" t="s">
        <v>15</v>
      </c>
      <c r="E11387" t="s">
        <v>16</v>
      </c>
      <c r="F11387">
        <v>28031</v>
      </c>
      <c r="G11387">
        <v>35.476047000000001</v>
      </c>
      <c r="H11387">
        <v>-80.853852000000003</v>
      </c>
      <c r="I11387">
        <v>5</v>
      </c>
      <c r="J11387">
        <v>8</v>
      </c>
      <c r="K11387">
        <v>1</v>
      </c>
      <c r="L11387" t="s">
        <v>37717</v>
      </c>
    </row>
    <row r="11388" spans="1:12" x14ac:dyDescent="0.2">
      <c r="A11388" t="s">
        <v>37718</v>
      </c>
      <c r="B11388" t="s">
        <v>2708</v>
      </c>
      <c r="C11388" t="s">
        <v>37719</v>
      </c>
      <c r="D11388" t="s">
        <v>601</v>
      </c>
      <c r="E11388" t="s">
        <v>16</v>
      </c>
      <c r="F11388">
        <v>28083</v>
      </c>
      <c r="G11388">
        <v>35.450700099999999</v>
      </c>
      <c r="H11388">
        <v>-80.609310199999996</v>
      </c>
      <c r="I11388">
        <v>3.5</v>
      </c>
      <c r="J11388">
        <v>8</v>
      </c>
      <c r="K11388">
        <v>1</v>
      </c>
      <c r="L11388" t="s">
        <v>4872</v>
      </c>
    </row>
    <row r="11389" spans="1:12" x14ac:dyDescent="0.2">
      <c r="A11389" t="s">
        <v>37720</v>
      </c>
      <c r="B11389" t="s">
        <v>37721</v>
      </c>
      <c r="C11389" t="s">
        <v>391</v>
      </c>
      <c r="D11389" t="s">
        <v>21</v>
      </c>
      <c r="E11389" t="s">
        <v>16</v>
      </c>
      <c r="F11389">
        <v>28211</v>
      </c>
      <c r="G11389">
        <v>35.154600100000003</v>
      </c>
      <c r="H11389">
        <v>-80.834913299999997</v>
      </c>
      <c r="I11389">
        <v>3</v>
      </c>
      <c r="J11389">
        <v>8</v>
      </c>
      <c r="K11389">
        <v>1</v>
      </c>
      <c r="L11389" t="s">
        <v>37722</v>
      </c>
    </row>
    <row r="11390" spans="1:12" x14ac:dyDescent="0.2">
      <c r="A11390" t="s">
        <v>37723</v>
      </c>
      <c r="B11390" t="s">
        <v>13481</v>
      </c>
      <c r="C11390" t="s">
        <v>26676</v>
      </c>
      <c r="D11390" t="s">
        <v>21</v>
      </c>
      <c r="E11390" t="s">
        <v>16</v>
      </c>
      <c r="F11390">
        <v>28203</v>
      </c>
      <c r="G11390">
        <v>35.211471899999999</v>
      </c>
      <c r="H11390">
        <v>-80.858445099999997</v>
      </c>
      <c r="I11390">
        <v>3.5</v>
      </c>
      <c r="J11390">
        <v>382</v>
      </c>
      <c r="K11390">
        <v>0</v>
      </c>
      <c r="L11390" t="s">
        <v>37724</v>
      </c>
    </row>
    <row r="11391" spans="1:12" x14ac:dyDescent="0.2">
      <c r="A11391" t="s">
        <v>37725</v>
      </c>
      <c r="B11391" t="s">
        <v>37726</v>
      </c>
      <c r="C11391" t="s">
        <v>37727</v>
      </c>
      <c r="D11391" t="s">
        <v>21</v>
      </c>
      <c r="E11391" t="s">
        <v>16</v>
      </c>
      <c r="F11391">
        <v>28205</v>
      </c>
      <c r="G11391">
        <v>35.240015</v>
      </c>
      <c r="H11391">
        <v>-80.798095000000004</v>
      </c>
      <c r="I11391">
        <v>4</v>
      </c>
      <c r="J11391">
        <v>18</v>
      </c>
      <c r="K11391">
        <v>1</v>
      </c>
      <c r="L11391" t="s">
        <v>37728</v>
      </c>
    </row>
    <row r="11392" spans="1:12" x14ac:dyDescent="0.2">
      <c r="A11392" t="s">
        <v>37729</v>
      </c>
      <c r="B11392" t="s">
        <v>37730</v>
      </c>
      <c r="C11392" t="s">
        <v>37731</v>
      </c>
      <c r="D11392" t="s">
        <v>21</v>
      </c>
      <c r="E11392" t="s">
        <v>16</v>
      </c>
      <c r="F11392">
        <v>28203</v>
      </c>
      <c r="G11392">
        <v>35.201237800000001</v>
      </c>
      <c r="H11392">
        <v>-80.843176400000004</v>
      </c>
      <c r="I11392">
        <v>3.5</v>
      </c>
      <c r="J11392">
        <v>3</v>
      </c>
      <c r="K11392">
        <v>0</v>
      </c>
      <c r="L11392" t="s">
        <v>37732</v>
      </c>
    </row>
    <row r="11393" spans="1:12" x14ac:dyDescent="0.2">
      <c r="A11393" t="s">
        <v>37733</v>
      </c>
      <c r="B11393" t="s">
        <v>37734</v>
      </c>
      <c r="C11393" t="s">
        <v>25367</v>
      </c>
      <c r="D11393" t="s">
        <v>21</v>
      </c>
      <c r="E11393" t="s">
        <v>16</v>
      </c>
      <c r="F11393">
        <v>28205</v>
      </c>
      <c r="G11393">
        <v>35.203860300000002</v>
      </c>
      <c r="H11393">
        <v>-80.803556</v>
      </c>
      <c r="I11393">
        <v>5</v>
      </c>
      <c r="J11393">
        <v>9</v>
      </c>
      <c r="K11393">
        <v>1</v>
      </c>
      <c r="L11393" t="s">
        <v>37735</v>
      </c>
    </row>
    <row r="11394" spans="1:12" x14ac:dyDescent="0.2">
      <c r="A11394" t="s">
        <v>37736</v>
      </c>
      <c r="B11394" t="s">
        <v>37737</v>
      </c>
      <c r="C11394" t="s">
        <v>37738</v>
      </c>
      <c r="D11394" t="s">
        <v>643</v>
      </c>
      <c r="E11394" t="s">
        <v>16</v>
      </c>
      <c r="F11394">
        <v>28079</v>
      </c>
      <c r="G11394">
        <v>35.102554400000002</v>
      </c>
      <c r="H11394">
        <v>-80.602031299999993</v>
      </c>
      <c r="I11394">
        <v>3</v>
      </c>
      <c r="J11394">
        <v>9</v>
      </c>
      <c r="K11394">
        <v>1</v>
      </c>
      <c r="L11394" t="s">
        <v>23769</v>
      </c>
    </row>
    <row r="11395" spans="1:12" x14ac:dyDescent="0.2">
      <c r="A11395" t="s">
        <v>37739</v>
      </c>
      <c r="B11395" t="s">
        <v>37740</v>
      </c>
      <c r="C11395" t="s">
        <v>37741</v>
      </c>
      <c r="D11395" t="s">
        <v>135</v>
      </c>
      <c r="E11395" t="s">
        <v>16</v>
      </c>
      <c r="F11395">
        <v>28105</v>
      </c>
      <c r="G11395">
        <v>35.114481599999998</v>
      </c>
      <c r="H11395">
        <v>-80.730926299999993</v>
      </c>
      <c r="I11395">
        <v>4</v>
      </c>
      <c r="J11395">
        <v>9</v>
      </c>
      <c r="K11395">
        <v>1</v>
      </c>
      <c r="L11395" t="s">
        <v>37742</v>
      </c>
    </row>
    <row r="11396" spans="1:12" x14ac:dyDescent="0.2">
      <c r="A11396" t="s">
        <v>37743</v>
      </c>
      <c r="B11396" t="s">
        <v>37744</v>
      </c>
      <c r="C11396" t="s">
        <v>37745</v>
      </c>
      <c r="D11396" t="s">
        <v>21</v>
      </c>
      <c r="E11396" t="s">
        <v>16</v>
      </c>
      <c r="F11396">
        <v>28203</v>
      </c>
      <c r="G11396">
        <v>35.222484399999999</v>
      </c>
      <c r="H11396">
        <v>-80.857022299999997</v>
      </c>
      <c r="I11396">
        <v>3.5</v>
      </c>
      <c r="J11396">
        <v>3</v>
      </c>
      <c r="K11396">
        <v>1</v>
      </c>
      <c r="L11396" t="s">
        <v>37746</v>
      </c>
    </row>
    <row r="11397" spans="1:12" x14ac:dyDescent="0.2">
      <c r="A11397" t="s">
        <v>37747</v>
      </c>
      <c r="B11397" t="s">
        <v>37748</v>
      </c>
      <c r="C11397" t="s">
        <v>37749</v>
      </c>
      <c r="D11397" t="s">
        <v>21</v>
      </c>
      <c r="E11397" t="s">
        <v>16</v>
      </c>
      <c r="F11397">
        <v>28209</v>
      </c>
      <c r="G11397">
        <v>35.159385999999998</v>
      </c>
      <c r="H11397">
        <v>-80.849734999999995</v>
      </c>
      <c r="I11397">
        <v>5</v>
      </c>
      <c r="J11397">
        <v>3</v>
      </c>
      <c r="K11397">
        <v>1</v>
      </c>
      <c r="L11397" t="s">
        <v>37750</v>
      </c>
    </row>
    <row r="11398" spans="1:12" x14ac:dyDescent="0.2">
      <c r="A11398" t="s">
        <v>37751</v>
      </c>
      <c r="B11398" t="s">
        <v>37752</v>
      </c>
      <c r="C11398" t="s">
        <v>27986</v>
      </c>
      <c r="D11398" t="s">
        <v>21</v>
      </c>
      <c r="E11398" t="s">
        <v>16</v>
      </c>
      <c r="F11398">
        <v>28214</v>
      </c>
      <c r="G11398">
        <v>35.221590999999997</v>
      </c>
      <c r="H11398">
        <v>-80.944034599999995</v>
      </c>
      <c r="I11398">
        <v>3.5</v>
      </c>
      <c r="J11398">
        <v>71</v>
      </c>
      <c r="K11398">
        <v>1</v>
      </c>
      <c r="L11398" t="s">
        <v>5759</v>
      </c>
    </row>
    <row r="11399" spans="1:12" x14ac:dyDescent="0.2">
      <c r="A11399" t="s">
        <v>37753</v>
      </c>
      <c r="B11399" t="s">
        <v>37754</v>
      </c>
      <c r="C11399" t="s">
        <v>30831</v>
      </c>
      <c r="D11399" t="s">
        <v>21</v>
      </c>
      <c r="E11399" t="s">
        <v>16</v>
      </c>
      <c r="F11399">
        <v>28227</v>
      </c>
      <c r="G11399">
        <v>35.203375000000001</v>
      </c>
      <c r="H11399">
        <v>-80.720952999999994</v>
      </c>
      <c r="I11399">
        <v>4</v>
      </c>
      <c r="J11399">
        <v>3</v>
      </c>
      <c r="K11399">
        <v>0</v>
      </c>
      <c r="L11399" t="s">
        <v>37755</v>
      </c>
    </row>
    <row r="11400" spans="1:12" x14ac:dyDescent="0.2">
      <c r="A11400" t="s">
        <v>37756</v>
      </c>
      <c r="B11400" t="s">
        <v>37757</v>
      </c>
      <c r="C11400" t="s">
        <v>37758</v>
      </c>
      <c r="D11400" t="s">
        <v>21</v>
      </c>
      <c r="E11400" t="s">
        <v>16</v>
      </c>
      <c r="F11400">
        <v>28205</v>
      </c>
      <c r="G11400">
        <v>35.211275999999998</v>
      </c>
      <c r="H11400">
        <v>-80.762534000000002</v>
      </c>
      <c r="I11400">
        <v>4.5</v>
      </c>
      <c r="J11400">
        <v>10</v>
      </c>
      <c r="K11400">
        <v>0</v>
      </c>
      <c r="L11400" t="s">
        <v>37759</v>
      </c>
    </row>
    <row r="11401" spans="1:12" x14ac:dyDescent="0.2">
      <c r="A11401" t="s">
        <v>37760</v>
      </c>
      <c r="B11401" t="s">
        <v>2257</v>
      </c>
      <c r="C11401" t="s">
        <v>37761</v>
      </c>
      <c r="D11401" t="s">
        <v>21</v>
      </c>
      <c r="E11401" t="s">
        <v>16</v>
      </c>
      <c r="F11401">
        <v>28269</v>
      </c>
      <c r="G11401">
        <v>35.3409415</v>
      </c>
      <c r="H11401">
        <v>-80.769784400000006</v>
      </c>
      <c r="I11401">
        <v>4</v>
      </c>
      <c r="J11401">
        <v>19</v>
      </c>
      <c r="K11401">
        <v>1</v>
      </c>
      <c r="L11401" t="s">
        <v>37762</v>
      </c>
    </row>
    <row r="11402" spans="1:12" x14ac:dyDescent="0.2">
      <c r="A11402" t="e">
        <f>-VnsYKUddm8eUr4k_bYf0g</f>
        <v>#NAME?</v>
      </c>
      <c r="B11402" t="s">
        <v>37763</v>
      </c>
      <c r="C11402" t="s">
        <v>37764</v>
      </c>
      <c r="D11402" t="s">
        <v>26</v>
      </c>
      <c r="E11402" t="s">
        <v>16</v>
      </c>
      <c r="F11402">
        <v>28078</v>
      </c>
      <c r="G11402">
        <v>35.443505600000002</v>
      </c>
      <c r="H11402">
        <v>-80.886257400000005</v>
      </c>
      <c r="I11402">
        <v>3.5</v>
      </c>
      <c r="J11402">
        <v>36</v>
      </c>
      <c r="K11402">
        <v>1</v>
      </c>
      <c r="L11402" t="s">
        <v>709</v>
      </c>
    </row>
    <row r="11403" spans="1:12" x14ac:dyDescent="0.2">
      <c r="A11403" t="s">
        <v>37765</v>
      </c>
      <c r="B11403" t="s">
        <v>37766</v>
      </c>
      <c r="C11403" t="s">
        <v>37767</v>
      </c>
      <c r="D11403" t="s">
        <v>21</v>
      </c>
      <c r="E11403" t="s">
        <v>16</v>
      </c>
      <c r="F11403">
        <v>28208</v>
      </c>
      <c r="G11403">
        <v>35.190335486800002</v>
      </c>
      <c r="H11403">
        <v>-80.927831968299998</v>
      </c>
      <c r="I11403">
        <v>4</v>
      </c>
      <c r="J11403">
        <v>30</v>
      </c>
      <c r="K11403">
        <v>1</v>
      </c>
      <c r="L11403" t="s">
        <v>3004</v>
      </c>
    </row>
    <row r="11404" spans="1:12" x14ac:dyDescent="0.2">
      <c r="A11404" t="s">
        <v>37768</v>
      </c>
      <c r="B11404" t="s">
        <v>2528</v>
      </c>
      <c r="C11404" t="s">
        <v>37769</v>
      </c>
      <c r="D11404" t="s">
        <v>21</v>
      </c>
      <c r="E11404" t="s">
        <v>16</v>
      </c>
      <c r="F11404">
        <v>28269</v>
      </c>
      <c r="G11404">
        <v>35.275520999999998</v>
      </c>
      <c r="H11404">
        <v>-80.836077399999994</v>
      </c>
      <c r="I11404">
        <v>1.5</v>
      </c>
      <c r="J11404">
        <v>9</v>
      </c>
      <c r="K11404">
        <v>1</v>
      </c>
      <c r="L11404" t="s">
        <v>3901</v>
      </c>
    </row>
    <row r="11405" spans="1:12" x14ac:dyDescent="0.2">
      <c r="A11405" t="s">
        <v>37770</v>
      </c>
      <c r="B11405" t="s">
        <v>37771</v>
      </c>
      <c r="C11405" t="s">
        <v>37772</v>
      </c>
      <c r="D11405" t="s">
        <v>21</v>
      </c>
      <c r="E11405" t="s">
        <v>16</v>
      </c>
      <c r="F11405">
        <v>28277</v>
      </c>
      <c r="G11405">
        <v>35.071371999999997</v>
      </c>
      <c r="H11405">
        <v>-80.844049699999999</v>
      </c>
      <c r="I11405">
        <v>4.5</v>
      </c>
      <c r="J11405">
        <v>40</v>
      </c>
      <c r="K11405">
        <v>1</v>
      </c>
      <c r="L11405" t="s">
        <v>37773</v>
      </c>
    </row>
    <row r="11406" spans="1:12" x14ac:dyDescent="0.2">
      <c r="A11406" t="s">
        <v>37774</v>
      </c>
      <c r="B11406" t="s">
        <v>37775</v>
      </c>
      <c r="C11406" t="s">
        <v>37776</v>
      </c>
      <c r="D11406" t="s">
        <v>21</v>
      </c>
      <c r="E11406" t="s">
        <v>16</v>
      </c>
      <c r="F11406">
        <v>28210</v>
      </c>
      <c r="G11406">
        <v>35.093588599999997</v>
      </c>
      <c r="H11406">
        <v>-80.867151100000001</v>
      </c>
      <c r="I11406">
        <v>4</v>
      </c>
      <c r="J11406">
        <v>5</v>
      </c>
      <c r="K11406">
        <v>0</v>
      </c>
      <c r="L11406" t="s">
        <v>37777</v>
      </c>
    </row>
    <row r="11407" spans="1:12" x14ac:dyDescent="0.2">
      <c r="A11407" t="s">
        <v>37778</v>
      </c>
      <c r="B11407" t="s">
        <v>37779</v>
      </c>
      <c r="C11407" t="s">
        <v>37780</v>
      </c>
      <c r="D11407" t="s">
        <v>21</v>
      </c>
      <c r="E11407" t="s">
        <v>16</v>
      </c>
      <c r="F11407">
        <v>28208</v>
      </c>
      <c r="G11407">
        <v>35.230040000000002</v>
      </c>
      <c r="H11407">
        <v>-80.8654966</v>
      </c>
      <c r="I11407">
        <v>4.5</v>
      </c>
      <c r="J11407">
        <v>65</v>
      </c>
      <c r="K11407">
        <v>1</v>
      </c>
      <c r="L11407" t="s">
        <v>37781</v>
      </c>
    </row>
    <row r="11408" spans="1:12" x14ac:dyDescent="0.2">
      <c r="A11408" t="s">
        <v>37782</v>
      </c>
      <c r="B11408" t="s">
        <v>37783</v>
      </c>
      <c r="C11408" t="s">
        <v>37784</v>
      </c>
      <c r="D11408" t="s">
        <v>21</v>
      </c>
      <c r="E11408" t="s">
        <v>16</v>
      </c>
      <c r="F11408">
        <v>28277</v>
      </c>
      <c r="G11408">
        <v>35.058117799999998</v>
      </c>
      <c r="H11408">
        <v>-80.814965200000003</v>
      </c>
      <c r="I11408">
        <v>5</v>
      </c>
      <c r="J11408">
        <v>4</v>
      </c>
      <c r="K11408">
        <v>0</v>
      </c>
      <c r="L11408" t="s">
        <v>37785</v>
      </c>
    </row>
    <row r="11409" spans="1:12" x14ac:dyDescent="0.2">
      <c r="A11409" t="s">
        <v>37786</v>
      </c>
      <c r="B11409" t="s">
        <v>37787</v>
      </c>
      <c r="C11409" t="s">
        <v>19910</v>
      </c>
      <c r="D11409" t="s">
        <v>26</v>
      </c>
      <c r="E11409" t="s">
        <v>16</v>
      </c>
      <c r="F11409">
        <v>28078</v>
      </c>
      <c r="G11409">
        <v>35.407385401600003</v>
      </c>
      <c r="H11409">
        <v>-80.863260639399996</v>
      </c>
      <c r="I11409">
        <v>3.5</v>
      </c>
      <c r="J11409">
        <v>118</v>
      </c>
      <c r="K11409">
        <v>0</v>
      </c>
      <c r="L11409" t="s">
        <v>37788</v>
      </c>
    </row>
    <row r="11410" spans="1:12" x14ac:dyDescent="0.2">
      <c r="A11410" t="s">
        <v>37789</v>
      </c>
      <c r="B11410" t="s">
        <v>37790</v>
      </c>
      <c r="C11410" t="s">
        <v>13327</v>
      </c>
      <c r="D11410" t="s">
        <v>21</v>
      </c>
      <c r="E11410" t="s">
        <v>16</v>
      </c>
      <c r="F11410">
        <v>28277</v>
      </c>
      <c r="G11410">
        <v>35.0532517133</v>
      </c>
      <c r="H11410">
        <v>-80.812670658399995</v>
      </c>
      <c r="I11410">
        <v>5</v>
      </c>
      <c r="J11410">
        <v>8</v>
      </c>
      <c r="K11410">
        <v>1</v>
      </c>
      <c r="L11410" t="s">
        <v>7790</v>
      </c>
    </row>
    <row r="11411" spans="1:12" x14ac:dyDescent="0.2">
      <c r="A11411" t="s">
        <v>37791</v>
      </c>
      <c r="B11411" t="s">
        <v>37792</v>
      </c>
      <c r="C11411" t="s">
        <v>37793</v>
      </c>
      <c r="D11411" t="s">
        <v>135</v>
      </c>
      <c r="E11411" t="s">
        <v>16</v>
      </c>
      <c r="F11411">
        <v>28105</v>
      </c>
      <c r="G11411">
        <v>35.130581999999997</v>
      </c>
      <c r="H11411">
        <v>-80.703339</v>
      </c>
      <c r="I11411">
        <v>4.5</v>
      </c>
      <c r="J11411">
        <v>8</v>
      </c>
      <c r="K11411">
        <v>1</v>
      </c>
      <c r="L11411" t="s">
        <v>3822</v>
      </c>
    </row>
    <row r="11412" spans="1:12" x14ac:dyDescent="0.2">
      <c r="A11412" t="s">
        <v>37794</v>
      </c>
      <c r="B11412" t="s">
        <v>31944</v>
      </c>
      <c r="C11412" t="s">
        <v>37795</v>
      </c>
      <c r="D11412" t="s">
        <v>588</v>
      </c>
      <c r="E11412" t="s">
        <v>16</v>
      </c>
      <c r="F11412">
        <v>28110</v>
      </c>
      <c r="G11412">
        <v>35.036664199999997</v>
      </c>
      <c r="H11412">
        <v>-80.5988215</v>
      </c>
      <c r="I11412">
        <v>4</v>
      </c>
      <c r="J11412">
        <v>6</v>
      </c>
      <c r="K11412">
        <v>1</v>
      </c>
      <c r="L11412" t="s">
        <v>37796</v>
      </c>
    </row>
    <row r="11413" spans="1:12" x14ac:dyDescent="0.2">
      <c r="A11413" t="s">
        <v>37797</v>
      </c>
      <c r="B11413" t="s">
        <v>37798</v>
      </c>
      <c r="C11413" t="s">
        <v>37799</v>
      </c>
      <c r="D11413" t="s">
        <v>21</v>
      </c>
      <c r="E11413" t="s">
        <v>16</v>
      </c>
      <c r="F11413">
        <v>28202</v>
      </c>
      <c r="G11413">
        <v>35.224606000000001</v>
      </c>
      <c r="H11413">
        <v>-80.848970300000005</v>
      </c>
      <c r="I11413">
        <v>3</v>
      </c>
      <c r="J11413">
        <v>147</v>
      </c>
      <c r="K11413">
        <v>0</v>
      </c>
      <c r="L11413" t="s">
        <v>12716</v>
      </c>
    </row>
    <row r="11414" spans="1:12" x14ac:dyDescent="0.2">
      <c r="A11414" t="s">
        <v>37800</v>
      </c>
      <c r="B11414" t="s">
        <v>37801</v>
      </c>
      <c r="C11414" t="s">
        <v>7310</v>
      </c>
      <c r="D11414" t="s">
        <v>21</v>
      </c>
      <c r="E11414" t="s">
        <v>16</v>
      </c>
      <c r="F11414">
        <v>28262</v>
      </c>
      <c r="G11414">
        <v>35.310242500000001</v>
      </c>
      <c r="H11414">
        <v>-80.749372699999995</v>
      </c>
      <c r="I11414">
        <v>3.5</v>
      </c>
      <c r="J11414">
        <v>134</v>
      </c>
      <c r="K11414">
        <v>0</v>
      </c>
      <c r="L11414" t="s">
        <v>264</v>
      </c>
    </row>
    <row r="11415" spans="1:12" x14ac:dyDescent="0.2">
      <c r="A11415" t="s">
        <v>37802</v>
      </c>
      <c r="B11415" t="s">
        <v>3204</v>
      </c>
      <c r="C11415" t="s">
        <v>37803</v>
      </c>
      <c r="D11415" t="s">
        <v>62</v>
      </c>
      <c r="E11415" t="s">
        <v>16</v>
      </c>
      <c r="F11415">
        <v>28227</v>
      </c>
      <c r="G11415">
        <v>35.175904282700003</v>
      </c>
      <c r="H11415">
        <v>-80.653853416399997</v>
      </c>
      <c r="I11415">
        <v>2.5</v>
      </c>
      <c r="J11415">
        <v>6</v>
      </c>
      <c r="K11415">
        <v>1</v>
      </c>
      <c r="L11415" t="s">
        <v>3212</v>
      </c>
    </row>
    <row r="11416" spans="1:12" x14ac:dyDescent="0.2">
      <c r="A11416" t="s">
        <v>37804</v>
      </c>
      <c r="B11416" t="s">
        <v>229</v>
      </c>
      <c r="C11416" t="s">
        <v>6412</v>
      </c>
      <c r="D11416" t="s">
        <v>26</v>
      </c>
      <c r="E11416" t="s">
        <v>16</v>
      </c>
      <c r="F11416">
        <v>28078</v>
      </c>
      <c r="G11416">
        <v>35.443643115599997</v>
      </c>
      <c r="H11416">
        <v>-80.878949938999995</v>
      </c>
      <c r="I11416">
        <v>2.5</v>
      </c>
      <c r="J11416">
        <v>62</v>
      </c>
      <c r="K11416">
        <v>1</v>
      </c>
      <c r="L11416" t="s">
        <v>26984</v>
      </c>
    </row>
    <row r="11417" spans="1:12" x14ac:dyDescent="0.2">
      <c r="A11417" t="s">
        <v>37805</v>
      </c>
      <c r="B11417" t="s">
        <v>37806</v>
      </c>
      <c r="C11417" t="s">
        <v>37807</v>
      </c>
      <c r="D11417" t="s">
        <v>30</v>
      </c>
      <c r="E11417" t="s">
        <v>16</v>
      </c>
      <c r="F11417">
        <v>28054</v>
      </c>
      <c r="G11417">
        <v>35.245607</v>
      </c>
      <c r="H11417">
        <v>-81.158794999999998</v>
      </c>
      <c r="I11417">
        <v>5</v>
      </c>
      <c r="J11417">
        <v>8</v>
      </c>
      <c r="K11417">
        <v>1</v>
      </c>
      <c r="L11417" t="s">
        <v>30542</v>
      </c>
    </row>
    <row r="11418" spans="1:12" x14ac:dyDescent="0.2">
      <c r="A11418" t="s">
        <v>37808</v>
      </c>
      <c r="B11418" t="s">
        <v>37809</v>
      </c>
      <c r="C11418" t="s">
        <v>37810</v>
      </c>
      <c r="D11418" t="s">
        <v>21</v>
      </c>
      <c r="E11418" t="s">
        <v>16</v>
      </c>
      <c r="F11418">
        <v>28262</v>
      </c>
      <c r="G11418">
        <v>35.303871999999998</v>
      </c>
      <c r="H11418">
        <v>-80.749548000000004</v>
      </c>
      <c r="I11418">
        <v>3.5</v>
      </c>
      <c r="J11418">
        <v>3</v>
      </c>
      <c r="K11418">
        <v>0</v>
      </c>
      <c r="L11418" t="s">
        <v>37811</v>
      </c>
    </row>
    <row r="11419" spans="1:12" x14ac:dyDescent="0.2">
      <c r="A11419" t="s">
        <v>37812</v>
      </c>
      <c r="B11419" t="s">
        <v>37813</v>
      </c>
      <c r="C11419" t="s">
        <v>37814</v>
      </c>
      <c r="D11419" t="s">
        <v>135</v>
      </c>
      <c r="E11419" t="s">
        <v>16</v>
      </c>
      <c r="F11419">
        <v>28105</v>
      </c>
      <c r="G11419">
        <v>35.116230000000002</v>
      </c>
      <c r="H11419">
        <v>-80.712172499999994</v>
      </c>
      <c r="I11419">
        <v>1.5</v>
      </c>
      <c r="J11419">
        <v>10</v>
      </c>
      <c r="K11419">
        <v>1</v>
      </c>
      <c r="L11419" t="s">
        <v>37815</v>
      </c>
    </row>
    <row r="11420" spans="1:12" x14ac:dyDescent="0.2">
      <c r="A11420" t="s">
        <v>37816</v>
      </c>
      <c r="B11420" t="s">
        <v>37817</v>
      </c>
      <c r="C11420" t="s">
        <v>37818</v>
      </c>
      <c r="D11420" t="s">
        <v>21</v>
      </c>
      <c r="E11420" t="s">
        <v>16</v>
      </c>
      <c r="F11420">
        <v>28217</v>
      </c>
      <c r="G11420">
        <v>35.1596107023</v>
      </c>
      <c r="H11420">
        <v>-80.876713951100001</v>
      </c>
      <c r="I11420">
        <v>4</v>
      </c>
      <c r="J11420">
        <v>180</v>
      </c>
      <c r="K11420">
        <v>1</v>
      </c>
      <c r="L11420" t="s">
        <v>5656</v>
      </c>
    </row>
    <row r="11421" spans="1:12" x14ac:dyDescent="0.2">
      <c r="A11421" t="s">
        <v>37819</v>
      </c>
      <c r="B11421" t="s">
        <v>37820</v>
      </c>
      <c r="C11421" t="s">
        <v>37821</v>
      </c>
      <c r="D11421" t="s">
        <v>21</v>
      </c>
      <c r="E11421" t="s">
        <v>16</v>
      </c>
      <c r="F11421">
        <v>28208</v>
      </c>
      <c r="G11421">
        <v>35.256922299999999</v>
      </c>
      <c r="H11421">
        <v>-80.8967703</v>
      </c>
      <c r="I11421">
        <v>2</v>
      </c>
      <c r="J11421">
        <v>6</v>
      </c>
      <c r="K11421">
        <v>1</v>
      </c>
      <c r="L11421" t="s">
        <v>1547</v>
      </c>
    </row>
    <row r="11422" spans="1:12" x14ac:dyDescent="0.2">
      <c r="A11422" t="s">
        <v>37822</v>
      </c>
      <c r="B11422" t="s">
        <v>37823</v>
      </c>
      <c r="C11422" t="s">
        <v>37824</v>
      </c>
      <c r="D11422" t="s">
        <v>21</v>
      </c>
      <c r="E11422" t="s">
        <v>16</v>
      </c>
      <c r="F11422">
        <v>28277</v>
      </c>
      <c r="G11422">
        <v>35.059266299999997</v>
      </c>
      <c r="H11422">
        <v>-80.852121100000005</v>
      </c>
      <c r="I11422">
        <v>2</v>
      </c>
      <c r="J11422">
        <v>5</v>
      </c>
      <c r="K11422">
        <v>1</v>
      </c>
      <c r="L11422" t="s">
        <v>37825</v>
      </c>
    </row>
    <row r="11423" spans="1:12" x14ac:dyDescent="0.2">
      <c r="A11423" t="s">
        <v>37826</v>
      </c>
      <c r="B11423" t="s">
        <v>37827</v>
      </c>
      <c r="C11423" t="s">
        <v>23394</v>
      </c>
      <c r="D11423" t="s">
        <v>588</v>
      </c>
      <c r="E11423" t="s">
        <v>16</v>
      </c>
      <c r="F11423">
        <v>28110</v>
      </c>
      <c r="G11423">
        <v>35.013444700000001</v>
      </c>
      <c r="H11423">
        <v>-80.572834799999995</v>
      </c>
      <c r="I11423">
        <v>3.5</v>
      </c>
      <c r="J11423">
        <v>3</v>
      </c>
      <c r="K11423">
        <v>1</v>
      </c>
      <c r="L11423" t="s">
        <v>12985</v>
      </c>
    </row>
    <row r="11424" spans="1:12" x14ac:dyDescent="0.2">
      <c r="A11424" t="s">
        <v>37828</v>
      </c>
      <c r="B11424" t="s">
        <v>37829</v>
      </c>
      <c r="C11424" t="s">
        <v>37830</v>
      </c>
      <c r="D11424" t="s">
        <v>21</v>
      </c>
      <c r="E11424" t="s">
        <v>16</v>
      </c>
      <c r="F11424">
        <v>28210</v>
      </c>
      <c r="G11424">
        <v>35.094085561200004</v>
      </c>
      <c r="H11424">
        <v>-80.863760876200004</v>
      </c>
      <c r="I11424">
        <v>3.5</v>
      </c>
      <c r="J11424">
        <v>12</v>
      </c>
      <c r="K11424">
        <v>1</v>
      </c>
      <c r="L11424" t="s">
        <v>1319</v>
      </c>
    </row>
    <row r="11425" spans="1:12" x14ac:dyDescent="0.2">
      <c r="A11425" t="s">
        <v>37831</v>
      </c>
      <c r="B11425" t="s">
        <v>37832</v>
      </c>
      <c r="C11425" t="s">
        <v>37833</v>
      </c>
      <c r="D11425" t="s">
        <v>21</v>
      </c>
      <c r="E11425" t="s">
        <v>16</v>
      </c>
      <c r="F11425">
        <v>28277</v>
      </c>
      <c r="G11425">
        <v>35.041206000000003</v>
      </c>
      <c r="H11425">
        <v>-80.861846</v>
      </c>
      <c r="I11425">
        <v>3.5</v>
      </c>
      <c r="J11425">
        <v>41</v>
      </c>
      <c r="K11425">
        <v>0</v>
      </c>
      <c r="L11425" t="s">
        <v>36142</v>
      </c>
    </row>
    <row r="11426" spans="1:12" x14ac:dyDescent="0.2">
      <c r="A11426" t="s">
        <v>37834</v>
      </c>
      <c r="B11426" t="s">
        <v>37835</v>
      </c>
      <c r="C11426" t="s">
        <v>37836</v>
      </c>
      <c r="D11426" t="s">
        <v>21</v>
      </c>
      <c r="E11426" t="s">
        <v>16</v>
      </c>
      <c r="F11426">
        <v>28277</v>
      </c>
      <c r="G11426">
        <v>35.095331100000003</v>
      </c>
      <c r="H11426">
        <v>-80.778455100000002</v>
      </c>
      <c r="I11426">
        <v>4</v>
      </c>
      <c r="J11426">
        <v>50</v>
      </c>
      <c r="K11426">
        <v>1</v>
      </c>
      <c r="L11426" t="s">
        <v>37837</v>
      </c>
    </row>
    <row r="11427" spans="1:12" x14ac:dyDescent="0.2">
      <c r="A11427" t="s">
        <v>37838</v>
      </c>
      <c r="B11427" t="s">
        <v>37839</v>
      </c>
      <c r="C11427" t="s">
        <v>37840</v>
      </c>
      <c r="D11427" t="s">
        <v>21</v>
      </c>
      <c r="E11427" t="s">
        <v>16</v>
      </c>
      <c r="F11427">
        <v>28211</v>
      </c>
      <c r="G11427">
        <v>35.170801335100002</v>
      </c>
      <c r="H11427">
        <v>-80.806950764199996</v>
      </c>
      <c r="I11427">
        <v>4</v>
      </c>
      <c r="J11427">
        <v>273</v>
      </c>
      <c r="K11427">
        <v>1</v>
      </c>
      <c r="L11427" t="s">
        <v>37841</v>
      </c>
    </row>
    <row r="11428" spans="1:12" x14ac:dyDescent="0.2">
      <c r="A11428" t="s">
        <v>37842</v>
      </c>
      <c r="B11428" t="s">
        <v>641</v>
      </c>
      <c r="C11428" t="s">
        <v>37843</v>
      </c>
      <c r="D11428" t="s">
        <v>26</v>
      </c>
      <c r="E11428" t="s">
        <v>16</v>
      </c>
      <c r="F11428">
        <v>28078</v>
      </c>
      <c r="G11428">
        <v>35.370470099999999</v>
      </c>
      <c r="H11428">
        <v>-80.831161499999993</v>
      </c>
      <c r="I11428">
        <v>2.5</v>
      </c>
      <c r="J11428">
        <v>10</v>
      </c>
      <c r="K11428">
        <v>1</v>
      </c>
      <c r="L11428" t="s">
        <v>37844</v>
      </c>
    </row>
    <row r="11429" spans="1:12" x14ac:dyDescent="0.2">
      <c r="A11429" t="s">
        <v>37845</v>
      </c>
      <c r="B11429" t="s">
        <v>25914</v>
      </c>
      <c r="C11429" t="s">
        <v>37846</v>
      </c>
      <c r="D11429" t="s">
        <v>295</v>
      </c>
      <c r="E11429" t="s">
        <v>16</v>
      </c>
      <c r="F11429">
        <v>28134</v>
      </c>
      <c r="G11429">
        <v>35.083931</v>
      </c>
      <c r="H11429">
        <v>-80.877174999999994</v>
      </c>
      <c r="I11429">
        <v>3.5</v>
      </c>
      <c r="J11429">
        <v>24</v>
      </c>
      <c r="K11429">
        <v>1</v>
      </c>
      <c r="L11429" t="s">
        <v>2115</v>
      </c>
    </row>
    <row r="11430" spans="1:12" x14ac:dyDescent="0.2">
      <c r="A11430" t="s">
        <v>37847</v>
      </c>
      <c r="B11430" t="s">
        <v>2662</v>
      </c>
      <c r="C11430" t="s">
        <v>37848</v>
      </c>
      <c r="D11430" t="s">
        <v>26</v>
      </c>
      <c r="E11430" t="s">
        <v>16</v>
      </c>
      <c r="F11430">
        <v>28078</v>
      </c>
      <c r="G11430">
        <v>35.407789999999999</v>
      </c>
      <c r="H11430">
        <v>-80.865381999999997</v>
      </c>
      <c r="I11430">
        <v>3.5</v>
      </c>
      <c r="J11430">
        <v>14</v>
      </c>
      <c r="K11430">
        <v>1</v>
      </c>
      <c r="L11430" t="s">
        <v>2069</v>
      </c>
    </row>
    <row r="11431" spans="1:12" x14ac:dyDescent="0.2">
      <c r="A11431" t="s">
        <v>37849</v>
      </c>
      <c r="B11431" t="s">
        <v>37850</v>
      </c>
      <c r="C11431" t="s">
        <v>37851</v>
      </c>
      <c r="D11431" t="s">
        <v>21</v>
      </c>
      <c r="E11431" t="s">
        <v>16</v>
      </c>
      <c r="F11431">
        <v>28202</v>
      </c>
      <c r="G11431">
        <v>35.223804999999999</v>
      </c>
      <c r="H11431">
        <v>-80.844616000000002</v>
      </c>
      <c r="I11431">
        <v>3</v>
      </c>
      <c r="J11431">
        <v>5</v>
      </c>
      <c r="K11431">
        <v>0</v>
      </c>
      <c r="L11431" t="s">
        <v>3492</v>
      </c>
    </row>
    <row r="11432" spans="1:12" x14ac:dyDescent="0.2">
      <c r="A11432" t="s">
        <v>37852</v>
      </c>
      <c r="B11432" t="s">
        <v>37853</v>
      </c>
      <c r="C11432" t="s">
        <v>37854</v>
      </c>
      <c r="D11432" t="s">
        <v>26</v>
      </c>
      <c r="E11432" t="s">
        <v>16</v>
      </c>
      <c r="F11432">
        <v>28078</v>
      </c>
      <c r="G11432">
        <v>35.439001300000001</v>
      </c>
      <c r="H11432">
        <v>-80.872802800000002</v>
      </c>
      <c r="I11432">
        <v>5</v>
      </c>
      <c r="J11432">
        <v>7</v>
      </c>
      <c r="K11432">
        <v>1</v>
      </c>
      <c r="L11432" t="s">
        <v>37855</v>
      </c>
    </row>
    <row r="11433" spans="1:12" x14ac:dyDescent="0.2">
      <c r="A11433" t="s">
        <v>37856</v>
      </c>
      <c r="B11433" t="s">
        <v>37857</v>
      </c>
      <c r="C11433" t="s">
        <v>37858</v>
      </c>
      <c r="D11433" t="s">
        <v>21</v>
      </c>
      <c r="E11433" t="s">
        <v>16</v>
      </c>
      <c r="F11433">
        <v>28278</v>
      </c>
      <c r="G11433">
        <v>35.169696000000002</v>
      </c>
      <c r="H11433">
        <v>-80.970703999999998</v>
      </c>
      <c r="I11433">
        <v>4.5</v>
      </c>
      <c r="J11433">
        <v>5</v>
      </c>
      <c r="K11433">
        <v>1</v>
      </c>
      <c r="L11433" t="s">
        <v>25496</v>
      </c>
    </row>
    <row r="11434" spans="1:12" x14ac:dyDescent="0.2">
      <c r="A11434" t="s">
        <v>37859</v>
      </c>
      <c r="B11434" t="s">
        <v>37860</v>
      </c>
      <c r="C11434" t="s">
        <v>37861</v>
      </c>
      <c r="D11434" t="s">
        <v>21</v>
      </c>
      <c r="E11434" t="s">
        <v>16</v>
      </c>
      <c r="F11434">
        <v>28210</v>
      </c>
      <c r="G11434">
        <v>35.116692999999998</v>
      </c>
      <c r="H11434">
        <v>-80.857892000000007</v>
      </c>
      <c r="I11434">
        <v>3.5</v>
      </c>
      <c r="J11434">
        <v>25</v>
      </c>
      <c r="K11434">
        <v>1</v>
      </c>
      <c r="L11434" t="s">
        <v>3898</v>
      </c>
    </row>
    <row r="11435" spans="1:12" x14ac:dyDescent="0.2">
      <c r="A11435" t="s">
        <v>37862</v>
      </c>
      <c r="B11435" t="s">
        <v>37863</v>
      </c>
      <c r="C11435" t="s">
        <v>37864</v>
      </c>
      <c r="D11435" t="s">
        <v>21</v>
      </c>
      <c r="E11435" t="s">
        <v>16</v>
      </c>
      <c r="F11435">
        <v>28214</v>
      </c>
      <c r="G11435">
        <v>35.275621399999999</v>
      </c>
      <c r="H11435">
        <v>-80.937405499999997</v>
      </c>
      <c r="I11435">
        <v>2.5</v>
      </c>
      <c r="J11435">
        <v>3</v>
      </c>
      <c r="K11435">
        <v>1</v>
      </c>
      <c r="L11435" t="s">
        <v>37865</v>
      </c>
    </row>
    <row r="11436" spans="1:12" x14ac:dyDescent="0.2">
      <c r="A11436" t="s">
        <v>37866</v>
      </c>
      <c r="B11436" t="s">
        <v>37867</v>
      </c>
      <c r="C11436" t="s">
        <v>37868</v>
      </c>
      <c r="D11436" t="s">
        <v>643</v>
      </c>
      <c r="E11436" t="s">
        <v>16</v>
      </c>
      <c r="F11436">
        <v>28079</v>
      </c>
      <c r="G11436">
        <v>35.078225699999997</v>
      </c>
      <c r="H11436">
        <v>-80.666749800000005</v>
      </c>
      <c r="I11436">
        <v>3.5</v>
      </c>
      <c r="J11436">
        <v>20</v>
      </c>
      <c r="K11436">
        <v>1</v>
      </c>
      <c r="L11436" t="s">
        <v>37869</v>
      </c>
    </row>
    <row r="11437" spans="1:12" x14ac:dyDescent="0.2">
      <c r="A11437" t="s">
        <v>37870</v>
      </c>
      <c r="B11437" t="s">
        <v>37871</v>
      </c>
      <c r="C11437" t="s">
        <v>37872</v>
      </c>
      <c r="D11437" t="s">
        <v>15</v>
      </c>
      <c r="E11437" t="s">
        <v>16</v>
      </c>
      <c r="F11437">
        <v>28031</v>
      </c>
      <c r="G11437">
        <v>35.461742000000001</v>
      </c>
      <c r="H11437">
        <v>-80.845793</v>
      </c>
      <c r="I11437">
        <v>4.5</v>
      </c>
      <c r="J11437">
        <v>10</v>
      </c>
      <c r="K11437">
        <v>1</v>
      </c>
      <c r="L11437" t="s">
        <v>7305</v>
      </c>
    </row>
    <row r="11438" spans="1:12" x14ac:dyDescent="0.2">
      <c r="A11438" t="s">
        <v>37873</v>
      </c>
      <c r="B11438" t="s">
        <v>37874</v>
      </c>
      <c r="C11438" t="s">
        <v>14956</v>
      </c>
      <c r="D11438" t="s">
        <v>21</v>
      </c>
      <c r="E11438" t="s">
        <v>16</v>
      </c>
      <c r="F11438">
        <v>28203</v>
      </c>
      <c r="G11438">
        <v>35.216091300000002</v>
      </c>
      <c r="H11438">
        <v>-80.853710599999999</v>
      </c>
      <c r="I11438">
        <v>3.5</v>
      </c>
      <c r="J11438">
        <v>65</v>
      </c>
      <c r="K11438">
        <v>0</v>
      </c>
      <c r="L11438" t="s">
        <v>37875</v>
      </c>
    </row>
    <row r="11439" spans="1:12" x14ac:dyDescent="0.2">
      <c r="A11439" t="s">
        <v>37876</v>
      </c>
      <c r="B11439" t="s">
        <v>37877</v>
      </c>
      <c r="C11439" t="s">
        <v>37878</v>
      </c>
      <c r="D11439" t="s">
        <v>21</v>
      </c>
      <c r="E11439" t="s">
        <v>16</v>
      </c>
      <c r="F11439">
        <v>28269</v>
      </c>
      <c r="G11439">
        <v>35.3349969</v>
      </c>
      <c r="H11439">
        <v>-80.812993399999996</v>
      </c>
      <c r="I11439">
        <v>3.5</v>
      </c>
      <c r="J11439">
        <v>5</v>
      </c>
      <c r="K11439">
        <v>1</v>
      </c>
      <c r="L11439" t="s">
        <v>37879</v>
      </c>
    </row>
    <row r="11440" spans="1:12" x14ac:dyDescent="0.2">
      <c r="A11440" t="s">
        <v>37880</v>
      </c>
      <c r="B11440" t="s">
        <v>37881</v>
      </c>
      <c r="D11440" t="s">
        <v>21</v>
      </c>
      <c r="E11440" t="s">
        <v>16</v>
      </c>
      <c r="F11440">
        <v>28227</v>
      </c>
      <c r="G11440">
        <v>35.191006000000002</v>
      </c>
      <c r="H11440">
        <v>-80.595050999999998</v>
      </c>
      <c r="I11440">
        <v>4</v>
      </c>
      <c r="J11440">
        <v>4</v>
      </c>
      <c r="K11440">
        <v>1</v>
      </c>
      <c r="L11440" t="s">
        <v>32051</v>
      </c>
    </row>
    <row r="11441" spans="1:12" x14ac:dyDescent="0.2">
      <c r="A11441" t="s">
        <v>37882</v>
      </c>
      <c r="B11441" t="s">
        <v>37883</v>
      </c>
      <c r="C11441" t="s">
        <v>37884</v>
      </c>
      <c r="D11441" t="s">
        <v>21</v>
      </c>
      <c r="E11441" t="s">
        <v>16</v>
      </c>
      <c r="F11441">
        <v>28212</v>
      </c>
      <c r="G11441">
        <v>35.152236299999998</v>
      </c>
      <c r="H11441">
        <v>-80.745475999999996</v>
      </c>
      <c r="I11441">
        <v>4</v>
      </c>
      <c r="J11441">
        <v>26</v>
      </c>
      <c r="K11441">
        <v>1</v>
      </c>
      <c r="L11441" t="s">
        <v>37885</v>
      </c>
    </row>
    <row r="11442" spans="1:12" x14ac:dyDescent="0.2">
      <c r="A11442" t="s">
        <v>37886</v>
      </c>
      <c r="B11442" t="s">
        <v>37887</v>
      </c>
      <c r="C11442" t="s">
        <v>37888</v>
      </c>
      <c r="D11442" t="s">
        <v>21</v>
      </c>
      <c r="E11442" t="s">
        <v>16</v>
      </c>
      <c r="F11442">
        <v>28273</v>
      </c>
      <c r="G11442">
        <v>35.106818500000003</v>
      </c>
      <c r="H11442">
        <v>-80.988795800000005</v>
      </c>
      <c r="I11442">
        <v>4.5</v>
      </c>
      <c r="J11442">
        <v>12</v>
      </c>
      <c r="K11442">
        <v>1</v>
      </c>
      <c r="L11442" t="s">
        <v>37889</v>
      </c>
    </row>
    <row r="11443" spans="1:12" x14ac:dyDescent="0.2">
      <c r="A11443" t="s">
        <v>37890</v>
      </c>
      <c r="B11443" t="s">
        <v>37891</v>
      </c>
      <c r="C11443" t="s">
        <v>37892</v>
      </c>
      <c r="D11443" t="s">
        <v>21</v>
      </c>
      <c r="E11443" t="s">
        <v>16</v>
      </c>
      <c r="F11443">
        <v>28212</v>
      </c>
      <c r="G11443">
        <v>35.191360600000003</v>
      </c>
      <c r="H11443">
        <v>-80.763150400000001</v>
      </c>
      <c r="I11443">
        <v>5</v>
      </c>
      <c r="J11443">
        <v>3</v>
      </c>
      <c r="K11443">
        <v>1</v>
      </c>
      <c r="L11443" t="s">
        <v>37893</v>
      </c>
    </row>
    <row r="11444" spans="1:12" x14ac:dyDescent="0.2">
      <c r="A11444" t="s">
        <v>37894</v>
      </c>
      <c r="B11444" t="s">
        <v>37895</v>
      </c>
      <c r="C11444" t="s">
        <v>37896</v>
      </c>
      <c r="D11444" t="s">
        <v>21</v>
      </c>
      <c r="E11444" t="s">
        <v>16</v>
      </c>
      <c r="F11444">
        <v>28217</v>
      </c>
      <c r="G11444">
        <v>35.179992151500002</v>
      </c>
      <c r="H11444">
        <v>-80.884165255300005</v>
      </c>
      <c r="I11444">
        <v>4</v>
      </c>
      <c r="J11444">
        <v>221</v>
      </c>
      <c r="K11444">
        <v>1</v>
      </c>
      <c r="L11444" t="s">
        <v>12342</v>
      </c>
    </row>
    <row r="11445" spans="1:12" x14ac:dyDescent="0.2">
      <c r="A11445" t="s">
        <v>37897</v>
      </c>
      <c r="B11445" t="s">
        <v>37898</v>
      </c>
      <c r="C11445" t="s">
        <v>37899</v>
      </c>
      <c r="D11445" t="s">
        <v>21</v>
      </c>
      <c r="E11445" t="s">
        <v>16</v>
      </c>
      <c r="F11445">
        <v>28217</v>
      </c>
      <c r="G11445">
        <v>35.166603500000001</v>
      </c>
      <c r="H11445">
        <v>-80.875067599999994</v>
      </c>
      <c r="I11445">
        <v>5</v>
      </c>
      <c r="J11445">
        <v>13</v>
      </c>
      <c r="K11445">
        <v>1</v>
      </c>
      <c r="L11445" t="s">
        <v>4939</v>
      </c>
    </row>
    <row r="11446" spans="1:12" x14ac:dyDescent="0.2">
      <c r="A11446" t="s">
        <v>37900</v>
      </c>
      <c r="B11446" t="s">
        <v>37901</v>
      </c>
      <c r="C11446" t="s">
        <v>6995</v>
      </c>
      <c r="D11446" t="s">
        <v>21</v>
      </c>
      <c r="E11446" t="s">
        <v>16</v>
      </c>
      <c r="F11446">
        <v>28216</v>
      </c>
      <c r="G11446">
        <v>35.305157000000001</v>
      </c>
      <c r="H11446">
        <v>-80.937302000000003</v>
      </c>
      <c r="I11446">
        <v>4</v>
      </c>
      <c r="J11446">
        <v>272</v>
      </c>
      <c r="K11446">
        <v>1</v>
      </c>
      <c r="L11446" t="s">
        <v>37902</v>
      </c>
    </row>
    <row r="11447" spans="1:12" x14ac:dyDescent="0.2">
      <c r="A11447" t="s">
        <v>37903</v>
      </c>
      <c r="B11447" t="s">
        <v>37904</v>
      </c>
      <c r="C11447" t="s">
        <v>37905</v>
      </c>
      <c r="D11447" t="s">
        <v>359</v>
      </c>
      <c r="E11447" t="s">
        <v>16</v>
      </c>
      <c r="F11447">
        <v>28036</v>
      </c>
      <c r="G11447">
        <v>35.487445899999997</v>
      </c>
      <c r="H11447">
        <v>-80.799018500000003</v>
      </c>
      <c r="I11447">
        <v>3</v>
      </c>
      <c r="J11447">
        <v>4</v>
      </c>
      <c r="K11447">
        <v>1</v>
      </c>
      <c r="L11447" t="s">
        <v>4759</v>
      </c>
    </row>
    <row r="11448" spans="1:12" x14ac:dyDescent="0.2">
      <c r="A11448" t="s">
        <v>37906</v>
      </c>
      <c r="B11448" t="s">
        <v>37907</v>
      </c>
      <c r="C11448" t="s">
        <v>37908</v>
      </c>
      <c r="D11448" t="s">
        <v>26</v>
      </c>
      <c r="E11448" t="s">
        <v>16</v>
      </c>
      <c r="F11448">
        <v>28078</v>
      </c>
      <c r="G11448">
        <v>35.439363899999996</v>
      </c>
      <c r="H11448">
        <v>-80.864718400000001</v>
      </c>
      <c r="I11448">
        <v>3.5</v>
      </c>
      <c r="J11448">
        <v>8</v>
      </c>
      <c r="K11448">
        <v>1</v>
      </c>
      <c r="L11448" t="s">
        <v>37909</v>
      </c>
    </row>
    <row r="11449" spans="1:12" x14ac:dyDescent="0.2">
      <c r="A11449" t="s">
        <v>37910</v>
      </c>
      <c r="B11449" t="s">
        <v>641</v>
      </c>
      <c r="C11449" t="s">
        <v>37911</v>
      </c>
      <c r="D11449" t="s">
        <v>39</v>
      </c>
      <c r="E11449" t="s">
        <v>16</v>
      </c>
      <c r="F11449">
        <v>28027</v>
      </c>
      <c r="G11449">
        <v>35.435347</v>
      </c>
      <c r="H11449">
        <v>-80.653361901599993</v>
      </c>
      <c r="I11449">
        <v>3</v>
      </c>
      <c r="J11449">
        <v>14</v>
      </c>
      <c r="K11449">
        <v>1</v>
      </c>
      <c r="L11449" t="s">
        <v>15722</v>
      </c>
    </row>
    <row r="11450" spans="1:12" x14ac:dyDescent="0.2">
      <c r="A11450" t="s">
        <v>37912</v>
      </c>
      <c r="B11450" t="s">
        <v>37913</v>
      </c>
      <c r="C11450" t="s">
        <v>37914</v>
      </c>
      <c r="D11450" t="s">
        <v>135</v>
      </c>
      <c r="E11450" t="s">
        <v>16</v>
      </c>
      <c r="F11450">
        <v>28105</v>
      </c>
      <c r="G11450">
        <v>35.1206149</v>
      </c>
      <c r="H11450">
        <v>-80.717586900000001</v>
      </c>
      <c r="I11450">
        <v>4</v>
      </c>
      <c r="J11450">
        <v>4</v>
      </c>
      <c r="K11450">
        <v>1</v>
      </c>
      <c r="L11450" t="s">
        <v>37915</v>
      </c>
    </row>
    <row r="11451" spans="1:12" x14ac:dyDescent="0.2">
      <c r="A11451" t="s">
        <v>37916</v>
      </c>
      <c r="B11451" t="e">
        <f xml:space="preserve"> Dawn</f>
        <v>#NAME?</v>
      </c>
      <c r="C11451" t="s">
        <v>13580</v>
      </c>
      <c r="D11451" t="s">
        <v>21</v>
      </c>
      <c r="E11451" t="s">
        <v>16</v>
      </c>
      <c r="F11451">
        <v>28273</v>
      </c>
      <c r="G11451">
        <v>35.138865699999997</v>
      </c>
      <c r="H11451">
        <v>-80.934528799999995</v>
      </c>
      <c r="I11451">
        <v>4</v>
      </c>
      <c r="J11451">
        <v>69</v>
      </c>
      <c r="K11451">
        <v>0</v>
      </c>
      <c r="L11451" t="s">
        <v>37917</v>
      </c>
    </row>
    <row r="11452" spans="1:12" x14ac:dyDescent="0.2">
      <c r="A11452" t="s">
        <v>37918</v>
      </c>
      <c r="B11452" t="s">
        <v>37919</v>
      </c>
      <c r="C11452" t="s">
        <v>37920</v>
      </c>
      <c r="D11452" t="s">
        <v>21</v>
      </c>
      <c r="E11452" t="s">
        <v>16</v>
      </c>
      <c r="F11452">
        <v>28226</v>
      </c>
      <c r="G11452">
        <v>35.089354499999999</v>
      </c>
      <c r="H11452">
        <v>-80.862027999999995</v>
      </c>
      <c r="I11452">
        <v>5</v>
      </c>
      <c r="J11452">
        <v>3</v>
      </c>
      <c r="K11452">
        <v>1</v>
      </c>
      <c r="L11452" t="s">
        <v>159</v>
      </c>
    </row>
    <row r="11453" spans="1:12" x14ac:dyDescent="0.2">
      <c r="A11453" t="s">
        <v>37921</v>
      </c>
      <c r="B11453" t="s">
        <v>1182</v>
      </c>
      <c r="C11453" t="s">
        <v>28105</v>
      </c>
      <c r="D11453" t="s">
        <v>135</v>
      </c>
      <c r="E11453" t="s">
        <v>16</v>
      </c>
      <c r="F11453">
        <v>28105</v>
      </c>
      <c r="G11453">
        <v>35.2173649</v>
      </c>
      <c r="H11453">
        <v>-80.816818600000005</v>
      </c>
      <c r="I11453">
        <v>4</v>
      </c>
      <c r="J11453">
        <v>8</v>
      </c>
      <c r="K11453">
        <v>1</v>
      </c>
      <c r="L11453" t="s">
        <v>37922</v>
      </c>
    </row>
    <row r="11454" spans="1:12" x14ac:dyDescent="0.2">
      <c r="A11454" t="s">
        <v>37923</v>
      </c>
      <c r="B11454" t="s">
        <v>37924</v>
      </c>
      <c r="C11454" t="s">
        <v>37925</v>
      </c>
      <c r="D11454" t="s">
        <v>21</v>
      </c>
      <c r="E11454" t="s">
        <v>16</v>
      </c>
      <c r="F11454">
        <v>28211</v>
      </c>
      <c r="G11454">
        <v>35.149537199999997</v>
      </c>
      <c r="H11454">
        <v>-80.825980299999998</v>
      </c>
      <c r="I11454">
        <v>3.5</v>
      </c>
      <c r="J11454">
        <v>31</v>
      </c>
      <c r="K11454">
        <v>1</v>
      </c>
      <c r="L11454" t="s">
        <v>37926</v>
      </c>
    </row>
    <row r="11455" spans="1:12" x14ac:dyDescent="0.2">
      <c r="A11455" t="s">
        <v>37927</v>
      </c>
      <c r="B11455" t="s">
        <v>37928</v>
      </c>
      <c r="C11455" t="s">
        <v>15410</v>
      </c>
      <c r="D11455" t="s">
        <v>21</v>
      </c>
      <c r="E11455" t="s">
        <v>16</v>
      </c>
      <c r="F11455">
        <v>28227</v>
      </c>
      <c r="G11455">
        <v>35.160958000000001</v>
      </c>
      <c r="H11455">
        <v>-80.739521999999994</v>
      </c>
      <c r="I11455">
        <v>2.5</v>
      </c>
      <c r="J11455">
        <v>3</v>
      </c>
      <c r="K11455">
        <v>1</v>
      </c>
      <c r="L11455" t="s">
        <v>37929</v>
      </c>
    </row>
    <row r="11456" spans="1:12" x14ac:dyDescent="0.2">
      <c r="A11456" t="s">
        <v>37930</v>
      </c>
      <c r="B11456" t="s">
        <v>4770</v>
      </c>
      <c r="C11456" t="s">
        <v>35838</v>
      </c>
      <c r="D11456" t="s">
        <v>135</v>
      </c>
      <c r="E11456" t="s">
        <v>16</v>
      </c>
      <c r="F11456">
        <v>28105</v>
      </c>
      <c r="G11456">
        <v>35.133363000000003</v>
      </c>
      <c r="H11456">
        <v>-80.710218999999995</v>
      </c>
      <c r="I11456">
        <v>3.5</v>
      </c>
      <c r="J11456">
        <v>16</v>
      </c>
      <c r="K11456">
        <v>1</v>
      </c>
      <c r="L11456" t="s">
        <v>37931</v>
      </c>
    </row>
    <row r="11457" spans="1:12" x14ac:dyDescent="0.2">
      <c r="A11457" t="s">
        <v>37932</v>
      </c>
      <c r="B11457" t="s">
        <v>27223</v>
      </c>
      <c r="C11457" t="s">
        <v>37933</v>
      </c>
      <c r="D11457" t="s">
        <v>21</v>
      </c>
      <c r="E11457" t="s">
        <v>16</v>
      </c>
      <c r="F11457">
        <v>28273</v>
      </c>
      <c r="G11457">
        <v>35.105111600000001</v>
      </c>
      <c r="H11457">
        <v>-80.987299399999998</v>
      </c>
      <c r="I11457">
        <v>4.5</v>
      </c>
      <c r="J11457">
        <v>43</v>
      </c>
      <c r="K11457">
        <v>1</v>
      </c>
      <c r="L11457" t="s">
        <v>27224</v>
      </c>
    </row>
    <row r="11458" spans="1:12" x14ac:dyDescent="0.2">
      <c r="A11458" t="s">
        <v>37934</v>
      </c>
      <c r="B11458" t="s">
        <v>3106</v>
      </c>
      <c r="C11458" t="s">
        <v>37935</v>
      </c>
      <c r="D11458" t="s">
        <v>21</v>
      </c>
      <c r="E11458" t="s">
        <v>16</v>
      </c>
      <c r="F11458">
        <v>28214</v>
      </c>
      <c r="G11458">
        <v>35.2941115</v>
      </c>
      <c r="H11458">
        <v>-80.9757441</v>
      </c>
      <c r="I11458">
        <v>3</v>
      </c>
      <c r="J11458">
        <v>4</v>
      </c>
      <c r="K11458">
        <v>1</v>
      </c>
      <c r="L11458" t="s">
        <v>6557</v>
      </c>
    </row>
    <row r="11459" spans="1:12" x14ac:dyDescent="0.2">
      <c r="A11459" t="s">
        <v>37936</v>
      </c>
      <c r="B11459" t="s">
        <v>37937</v>
      </c>
      <c r="C11459" t="s">
        <v>37938</v>
      </c>
      <c r="D11459" t="s">
        <v>21</v>
      </c>
      <c r="E11459" t="s">
        <v>16</v>
      </c>
      <c r="F11459">
        <v>28262</v>
      </c>
      <c r="G11459">
        <v>35.338343399999999</v>
      </c>
      <c r="H11459">
        <v>-80.7650012</v>
      </c>
      <c r="I11459">
        <v>3.5</v>
      </c>
      <c r="J11459">
        <v>3</v>
      </c>
      <c r="K11459">
        <v>1</v>
      </c>
      <c r="L11459" t="s">
        <v>6541</v>
      </c>
    </row>
    <row r="11460" spans="1:12" x14ac:dyDescent="0.2">
      <c r="A11460" t="s">
        <v>37939</v>
      </c>
      <c r="B11460" t="s">
        <v>37940</v>
      </c>
      <c r="C11460" t="s">
        <v>4319</v>
      </c>
      <c r="D11460" t="s">
        <v>30</v>
      </c>
      <c r="E11460" t="s">
        <v>16</v>
      </c>
      <c r="F11460">
        <v>28054</v>
      </c>
      <c r="G11460">
        <v>35.264680963300002</v>
      </c>
      <c r="H11460">
        <v>-81.147129088599996</v>
      </c>
      <c r="I11460">
        <v>3</v>
      </c>
      <c r="J11460">
        <v>4</v>
      </c>
      <c r="K11460">
        <v>1</v>
      </c>
      <c r="L11460" t="s">
        <v>37941</v>
      </c>
    </row>
    <row r="11461" spans="1:12" x14ac:dyDescent="0.2">
      <c r="A11461" t="s">
        <v>37942</v>
      </c>
      <c r="B11461" t="s">
        <v>1281</v>
      </c>
      <c r="C11461" t="s">
        <v>37943</v>
      </c>
      <c r="D11461" t="s">
        <v>21</v>
      </c>
      <c r="E11461" t="s">
        <v>16</v>
      </c>
      <c r="F11461">
        <v>28277</v>
      </c>
      <c r="G11461">
        <v>35.098527500000003</v>
      </c>
      <c r="H11461">
        <v>-80.780532500000007</v>
      </c>
      <c r="I11461">
        <v>3</v>
      </c>
      <c r="J11461">
        <v>39</v>
      </c>
      <c r="K11461">
        <v>1</v>
      </c>
      <c r="L11461" t="s">
        <v>37944</v>
      </c>
    </row>
    <row r="11462" spans="1:12" x14ac:dyDescent="0.2">
      <c r="A11462" t="s">
        <v>37945</v>
      </c>
      <c r="B11462" t="s">
        <v>37946</v>
      </c>
      <c r="C11462" t="s">
        <v>37947</v>
      </c>
      <c r="D11462" t="s">
        <v>21</v>
      </c>
      <c r="E11462" t="s">
        <v>16</v>
      </c>
      <c r="F11462">
        <v>28204</v>
      </c>
      <c r="G11462">
        <v>35.210892899999997</v>
      </c>
      <c r="H11462">
        <v>-80.816602700000004</v>
      </c>
      <c r="I11462">
        <v>4</v>
      </c>
      <c r="J11462">
        <v>5</v>
      </c>
      <c r="K11462">
        <v>1</v>
      </c>
      <c r="L11462" t="s">
        <v>37948</v>
      </c>
    </row>
    <row r="11463" spans="1:12" x14ac:dyDescent="0.2">
      <c r="A11463" t="s">
        <v>37949</v>
      </c>
      <c r="B11463" t="s">
        <v>3037</v>
      </c>
      <c r="C11463" t="s">
        <v>37950</v>
      </c>
      <c r="D11463" t="s">
        <v>62</v>
      </c>
      <c r="E11463" t="s">
        <v>16</v>
      </c>
      <c r="F11463">
        <v>28227</v>
      </c>
      <c r="G11463">
        <v>35.186650204999999</v>
      </c>
      <c r="H11463">
        <v>-80.687246794399996</v>
      </c>
      <c r="I11463">
        <v>3.5</v>
      </c>
      <c r="J11463">
        <v>26</v>
      </c>
      <c r="K11463">
        <v>1</v>
      </c>
      <c r="L11463" t="s">
        <v>1056</v>
      </c>
    </row>
    <row r="11464" spans="1:12" x14ac:dyDescent="0.2">
      <c r="A11464" t="s">
        <v>37951</v>
      </c>
      <c r="B11464" t="s">
        <v>37952</v>
      </c>
      <c r="C11464" t="s">
        <v>37953</v>
      </c>
      <c r="D11464" t="s">
        <v>26</v>
      </c>
      <c r="E11464" t="s">
        <v>16</v>
      </c>
      <c r="F11464">
        <v>28078</v>
      </c>
      <c r="G11464">
        <v>35.392149000000003</v>
      </c>
      <c r="H11464">
        <v>-80.890330700000007</v>
      </c>
      <c r="I11464">
        <v>4.5</v>
      </c>
      <c r="J11464">
        <v>70</v>
      </c>
      <c r="K11464">
        <v>1</v>
      </c>
      <c r="L11464" t="s">
        <v>37954</v>
      </c>
    </row>
    <row r="11465" spans="1:12" x14ac:dyDescent="0.2">
      <c r="A11465" t="s">
        <v>37955</v>
      </c>
      <c r="B11465" t="s">
        <v>25949</v>
      </c>
      <c r="C11465" t="s">
        <v>37956</v>
      </c>
      <c r="D11465" t="s">
        <v>21</v>
      </c>
      <c r="E11465" t="s">
        <v>16</v>
      </c>
      <c r="F11465">
        <v>28216</v>
      </c>
      <c r="G11465">
        <v>35.346812200000002</v>
      </c>
      <c r="H11465">
        <v>-80.860756899999998</v>
      </c>
      <c r="I11465">
        <v>4</v>
      </c>
      <c r="J11465">
        <v>79</v>
      </c>
      <c r="K11465">
        <v>1</v>
      </c>
      <c r="L11465" t="s">
        <v>37957</v>
      </c>
    </row>
    <row r="11466" spans="1:12" x14ac:dyDescent="0.2">
      <c r="A11466" t="s">
        <v>37958</v>
      </c>
      <c r="B11466" t="s">
        <v>37959</v>
      </c>
      <c r="C11466" t="s">
        <v>37960</v>
      </c>
      <c r="D11466" t="s">
        <v>21</v>
      </c>
      <c r="E11466" t="s">
        <v>16</v>
      </c>
      <c r="F11466">
        <v>28203</v>
      </c>
      <c r="G11466">
        <v>35.204248</v>
      </c>
      <c r="H11466">
        <v>-80.863999000000007</v>
      </c>
      <c r="I11466">
        <v>4.5</v>
      </c>
      <c r="J11466">
        <v>5</v>
      </c>
      <c r="K11466">
        <v>1</v>
      </c>
      <c r="L11466" t="s">
        <v>16525</v>
      </c>
    </row>
    <row r="11467" spans="1:12" x14ac:dyDescent="0.2">
      <c r="A11467" t="s">
        <v>37961</v>
      </c>
      <c r="B11467" t="s">
        <v>37962</v>
      </c>
      <c r="C11467" t="s">
        <v>37963</v>
      </c>
      <c r="D11467" t="s">
        <v>21</v>
      </c>
      <c r="E11467" t="s">
        <v>16</v>
      </c>
      <c r="F11467">
        <v>28208</v>
      </c>
      <c r="G11467">
        <v>35.208550600000002</v>
      </c>
      <c r="H11467">
        <v>-80.913455200000001</v>
      </c>
      <c r="I11467">
        <v>4</v>
      </c>
      <c r="J11467">
        <v>144</v>
      </c>
      <c r="K11467">
        <v>1</v>
      </c>
      <c r="L11467" t="s">
        <v>37964</v>
      </c>
    </row>
    <row r="11468" spans="1:12" x14ac:dyDescent="0.2">
      <c r="A11468" t="s">
        <v>37965</v>
      </c>
      <c r="B11468" t="s">
        <v>37966</v>
      </c>
      <c r="C11468" t="s">
        <v>6784</v>
      </c>
      <c r="D11468" t="s">
        <v>39</v>
      </c>
      <c r="E11468" t="s">
        <v>16</v>
      </c>
      <c r="F11468">
        <v>28027</v>
      </c>
      <c r="G11468">
        <v>35.3700689</v>
      </c>
      <c r="H11468">
        <v>-80.723929799999993</v>
      </c>
      <c r="I11468">
        <v>1.5</v>
      </c>
      <c r="J11468">
        <v>7</v>
      </c>
      <c r="K11468">
        <v>1</v>
      </c>
      <c r="L11468" t="s">
        <v>2713</v>
      </c>
    </row>
    <row r="11469" spans="1:12" x14ac:dyDescent="0.2">
      <c r="A11469" t="s">
        <v>37967</v>
      </c>
      <c r="B11469" t="s">
        <v>37968</v>
      </c>
      <c r="C11469" t="s">
        <v>37969</v>
      </c>
      <c r="D11469" t="s">
        <v>30</v>
      </c>
      <c r="E11469" t="s">
        <v>16</v>
      </c>
      <c r="F11469">
        <v>28054</v>
      </c>
      <c r="G11469">
        <v>35.258073799999998</v>
      </c>
      <c r="H11469">
        <v>-81.148282100000003</v>
      </c>
      <c r="I11469">
        <v>4</v>
      </c>
      <c r="J11469">
        <v>33</v>
      </c>
      <c r="K11469">
        <v>1</v>
      </c>
      <c r="L11469" t="s">
        <v>37970</v>
      </c>
    </row>
    <row r="11470" spans="1:12" x14ac:dyDescent="0.2">
      <c r="A11470" t="s">
        <v>37971</v>
      </c>
      <c r="B11470" t="s">
        <v>37972</v>
      </c>
      <c r="C11470" t="s">
        <v>26420</v>
      </c>
      <c r="D11470" t="s">
        <v>30</v>
      </c>
      <c r="E11470" t="s">
        <v>16</v>
      </c>
      <c r="F11470">
        <v>28056</v>
      </c>
      <c r="G11470">
        <v>35.259473</v>
      </c>
      <c r="H11470">
        <v>-81.122463999999994</v>
      </c>
      <c r="I11470">
        <v>3</v>
      </c>
      <c r="J11470">
        <v>12</v>
      </c>
      <c r="K11470">
        <v>1</v>
      </c>
      <c r="L11470" t="s">
        <v>4400</v>
      </c>
    </row>
    <row r="11471" spans="1:12" x14ac:dyDescent="0.2">
      <c r="A11471" t="s">
        <v>37973</v>
      </c>
      <c r="B11471" t="s">
        <v>7806</v>
      </c>
      <c r="C11471" t="s">
        <v>37974</v>
      </c>
      <c r="D11471" t="s">
        <v>21</v>
      </c>
      <c r="E11471" t="s">
        <v>16</v>
      </c>
      <c r="F11471">
        <v>28205</v>
      </c>
      <c r="G11471">
        <v>35.218850000000003</v>
      </c>
      <c r="H11471">
        <v>-80.814509999999999</v>
      </c>
      <c r="I11471">
        <v>3</v>
      </c>
      <c r="J11471">
        <v>42</v>
      </c>
      <c r="K11471">
        <v>1</v>
      </c>
      <c r="L11471" t="s">
        <v>23847</v>
      </c>
    </row>
    <row r="11472" spans="1:12" x14ac:dyDescent="0.2">
      <c r="A11472" t="s">
        <v>37975</v>
      </c>
      <c r="B11472" t="s">
        <v>37976</v>
      </c>
      <c r="C11472" t="s">
        <v>37977</v>
      </c>
      <c r="D11472" t="s">
        <v>62</v>
      </c>
      <c r="E11472" t="s">
        <v>16</v>
      </c>
      <c r="F11472">
        <v>28227</v>
      </c>
      <c r="G11472">
        <v>35.171408435399997</v>
      </c>
      <c r="H11472">
        <v>-80.657197006999994</v>
      </c>
      <c r="I11472">
        <v>4.5</v>
      </c>
      <c r="J11472">
        <v>40</v>
      </c>
      <c r="K11472">
        <v>1</v>
      </c>
      <c r="L11472" t="s">
        <v>37978</v>
      </c>
    </row>
    <row r="11473" spans="1:12" x14ac:dyDescent="0.2">
      <c r="A11473" t="s">
        <v>37979</v>
      </c>
      <c r="B11473" t="s">
        <v>37980</v>
      </c>
      <c r="C11473" t="s">
        <v>37981</v>
      </c>
      <c r="D11473" t="s">
        <v>601</v>
      </c>
      <c r="E11473" t="s">
        <v>16</v>
      </c>
      <c r="F11473">
        <v>28081</v>
      </c>
      <c r="G11473">
        <v>35.5465245555</v>
      </c>
      <c r="H11473">
        <v>-80.701803577199996</v>
      </c>
      <c r="I11473">
        <v>3.5</v>
      </c>
      <c r="J11473">
        <v>4</v>
      </c>
      <c r="K11473">
        <v>1</v>
      </c>
      <c r="L11473" t="s">
        <v>37982</v>
      </c>
    </row>
    <row r="11474" spans="1:12" x14ac:dyDescent="0.2">
      <c r="A11474" t="s">
        <v>37983</v>
      </c>
      <c r="B11474" t="s">
        <v>10847</v>
      </c>
      <c r="C11474" t="s">
        <v>37984</v>
      </c>
      <c r="D11474" t="s">
        <v>239</v>
      </c>
      <c r="E11474" t="s">
        <v>16</v>
      </c>
      <c r="F11474">
        <v>28173</v>
      </c>
      <c r="G11474">
        <v>34.935371000000004</v>
      </c>
      <c r="H11474">
        <v>-80.749304800000004</v>
      </c>
      <c r="I11474">
        <v>2.5</v>
      </c>
      <c r="J11474">
        <v>3</v>
      </c>
      <c r="K11474">
        <v>1</v>
      </c>
      <c r="L11474" t="s">
        <v>2248</v>
      </c>
    </row>
    <row r="11475" spans="1:12" x14ac:dyDescent="0.2">
      <c r="A11475" t="s">
        <v>37985</v>
      </c>
      <c r="B11475" t="s">
        <v>37986</v>
      </c>
      <c r="C11475" t="s">
        <v>37987</v>
      </c>
      <c r="D11475" t="s">
        <v>135</v>
      </c>
      <c r="E11475" t="s">
        <v>16</v>
      </c>
      <c r="F11475">
        <v>28105</v>
      </c>
      <c r="G11475">
        <v>35.124829699999999</v>
      </c>
      <c r="H11475">
        <v>-80.728631100000001</v>
      </c>
      <c r="I11475">
        <v>4</v>
      </c>
      <c r="J11475">
        <v>11</v>
      </c>
      <c r="K11475">
        <v>1</v>
      </c>
      <c r="L11475" t="s">
        <v>37988</v>
      </c>
    </row>
    <row r="11476" spans="1:12" x14ac:dyDescent="0.2">
      <c r="A11476" t="s">
        <v>37989</v>
      </c>
      <c r="B11476" t="s">
        <v>37990</v>
      </c>
      <c r="C11476" t="s">
        <v>37991</v>
      </c>
      <c r="D11476" t="s">
        <v>21</v>
      </c>
      <c r="E11476" t="s">
        <v>16</v>
      </c>
      <c r="F11476">
        <v>28269</v>
      </c>
      <c r="G11476">
        <v>35.336982399999997</v>
      </c>
      <c r="H11476">
        <v>-80.847841500000001</v>
      </c>
      <c r="I11476">
        <v>2</v>
      </c>
      <c r="J11476">
        <v>14</v>
      </c>
      <c r="K11476">
        <v>1</v>
      </c>
      <c r="L11476" t="s">
        <v>37992</v>
      </c>
    </row>
    <row r="11477" spans="1:12" x14ac:dyDescent="0.2">
      <c r="A11477" t="s">
        <v>37993</v>
      </c>
      <c r="B11477" t="s">
        <v>17881</v>
      </c>
      <c r="C11477" t="s">
        <v>37994</v>
      </c>
      <c r="D11477" t="s">
        <v>21</v>
      </c>
      <c r="E11477" t="s">
        <v>16</v>
      </c>
      <c r="F11477">
        <v>28262</v>
      </c>
      <c r="G11477">
        <v>35.314671500000003</v>
      </c>
      <c r="H11477">
        <v>-80.754524799999999</v>
      </c>
      <c r="I11477">
        <v>3</v>
      </c>
      <c r="J11477">
        <v>29</v>
      </c>
      <c r="K11477">
        <v>1</v>
      </c>
      <c r="L11477" t="s">
        <v>37995</v>
      </c>
    </row>
    <row r="11478" spans="1:12" x14ac:dyDescent="0.2">
      <c r="A11478" t="s">
        <v>37996</v>
      </c>
      <c r="B11478" t="s">
        <v>14786</v>
      </c>
      <c r="C11478" t="s">
        <v>37997</v>
      </c>
      <c r="D11478" t="s">
        <v>21</v>
      </c>
      <c r="E11478" t="s">
        <v>16</v>
      </c>
      <c r="F11478">
        <v>28273</v>
      </c>
      <c r="G11478">
        <v>35.134898</v>
      </c>
      <c r="H11478">
        <v>-80.940325000000001</v>
      </c>
      <c r="I11478">
        <v>2.5</v>
      </c>
      <c r="J11478">
        <v>7</v>
      </c>
      <c r="K11478">
        <v>1</v>
      </c>
      <c r="L11478" t="s">
        <v>1582</v>
      </c>
    </row>
    <row r="11479" spans="1:12" x14ac:dyDescent="0.2">
      <c r="A11479" t="s">
        <v>37998</v>
      </c>
      <c r="B11479" t="s">
        <v>37999</v>
      </c>
      <c r="C11479" t="s">
        <v>38000</v>
      </c>
      <c r="D11479" t="s">
        <v>295</v>
      </c>
      <c r="E11479" t="s">
        <v>16</v>
      </c>
      <c r="F11479">
        <v>28134</v>
      </c>
      <c r="G11479">
        <v>35.092758400000001</v>
      </c>
      <c r="H11479">
        <v>-80.885079200000007</v>
      </c>
      <c r="I11479">
        <v>4.5</v>
      </c>
      <c r="J11479">
        <v>34</v>
      </c>
      <c r="K11479">
        <v>1</v>
      </c>
      <c r="L11479" t="s">
        <v>38001</v>
      </c>
    </row>
    <row r="11480" spans="1:12" x14ac:dyDescent="0.2">
      <c r="A11480" t="s">
        <v>38002</v>
      </c>
      <c r="B11480" t="s">
        <v>258</v>
      </c>
      <c r="C11480" t="s">
        <v>38003</v>
      </c>
      <c r="D11480" t="s">
        <v>21</v>
      </c>
      <c r="E11480" t="s">
        <v>16</v>
      </c>
      <c r="F11480">
        <v>28217</v>
      </c>
      <c r="G11480">
        <v>35.196002</v>
      </c>
      <c r="H11480">
        <v>-80.882756000000001</v>
      </c>
      <c r="I11480">
        <v>2</v>
      </c>
      <c r="J11480">
        <v>3</v>
      </c>
      <c r="K11480">
        <v>0</v>
      </c>
      <c r="L11480" t="s">
        <v>923</v>
      </c>
    </row>
    <row r="11481" spans="1:12" x14ac:dyDescent="0.2">
      <c r="A11481" t="s">
        <v>38004</v>
      </c>
      <c r="B11481" t="s">
        <v>38005</v>
      </c>
      <c r="C11481" t="s">
        <v>19203</v>
      </c>
      <c r="D11481" t="s">
        <v>21</v>
      </c>
      <c r="E11481" t="s">
        <v>16</v>
      </c>
      <c r="F11481">
        <v>28208</v>
      </c>
      <c r="G11481">
        <v>35.249875000000003</v>
      </c>
      <c r="H11481">
        <v>-80.811679999999996</v>
      </c>
      <c r="I11481">
        <v>2.5</v>
      </c>
      <c r="J11481">
        <v>10</v>
      </c>
      <c r="K11481">
        <v>1</v>
      </c>
      <c r="L11481" t="s">
        <v>38006</v>
      </c>
    </row>
    <row r="11482" spans="1:12" x14ac:dyDescent="0.2">
      <c r="A11482" t="s">
        <v>38007</v>
      </c>
      <c r="B11482" t="s">
        <v>595</v>
      </c>
      <c r="C11482" t="s">
        <v>38008</v>
      </c>
      <c r="D11482" t="s">
        <v>39</v>
      </c>
      <c r="E11482" t="s">
        <v>16</v>
      </c>
      <c r="F11482">
        <v>28027</v>
      </c>
      <c r="G11482">
        <v>35.397119799999999</v>
      </c>
      <c r="H11482">
        <v>-80.610624299999998</v>
      </c>
      <c r="I11482">
        <v>3</v>
      </c>
      <c r="J11482">
        <v>11</v>
      </c>
      <c r="K11482">
        <v>1</v>
      </c>
      <c r="L11482" t="s">
        <v>8029</v>
      </c>
    </row>
    <row r="11483" spans="1:12" x14ac:dyDescent="0.2">
      <c r="A11483" t="s">
        <v>38009</v>
      </c>
      <c r="B11483" t="s">
        <v>38010</v>
      </c>
      <c r="C11483" t="s">
        <v>38011</v>
      </c>
      <c r="D11483" t="s">
        <v>39</v>
      </c>
      <c r="E11483" t="s">
        <v>16</v>
      </c>
      <c r="F11483">
        <v>28027</v>
      </c>
      <c r="G11483">
        <v>35.3700689</v>
      </c>
      <c r="H11483">
        <v>-80.723929799999993</v>
      </c>
      <c r="I11483">
        <v>3.5</v>
      </c>
      <c r="J11483">
        <v>3</v>
      </c>
      <c r="K11483">
        <v>1</v>
      </c>
      <c r="L11483" t="s">
        <v>38012</v>
      </c>
    </row>
    <row r="11484" spans="1:12" x14ac:dyDescent="0.2">
      <c r="A11484" t="s">
        <v>38013</v>
      </c>
      <c r="B11484" t="s">
        <v>38014</v>
      </c>
      <c r="C11484" t="s">
        <v>38015</v>
      </c>
      <c r="D11484" t="s">
        <v>21</v>
      </c>
      <c r="E11484" t="s">
        <v>16</v>
      </c>
      <c r="F11484">
        <v>28277</v>
      </c>
      <c r="G11484">
        <v>35.079684</v>
      </c>
      <c r="H11484">
        <v>-80.828743000000003</v>
      </c>
      <c r="I11484">
        <v>4</v>
      </c>
      <c r="J11484">
        <v>35</v>
      </c>
      <c r="K11484">
        <v>0</v>
      </c>
      <c r="L11484" t="s">
        <v>4961</v>
      </c>
    </row>
    <row r="11485" spans="1:12" x14ac:dyDescent="0.2">
      <c r="A11485" t="s">
        <v>38016</v>
      </c>
      <c r="B11485" t="s">
        <v>38017</v>
      </c>
      <c r="C11485" t="s">
        <v>38018</v>
      </c>
      <c r="D11485" t="s">
        <v>21</v>
      </c>
      <c r="E11485" t="s">
        <v>16</v>
      </c>
      <c r="F11485">
        <v>28216</v>
      </c>
      <c r="G11485">
        <v>35.316945699999998</v>
      </c>
      <c r="H11485">
        <v>-80.851098399999998</v>
      </c>
      <c r="I11485">
        <v>3.5</v>
      </c>
      <c r="J11485">
        <v>11</v>
      </c>
      <c r="K11485">
        <v>1</v>
      </c>
      <c r="L11485" t="s">
        <v>38019</v>
      </c>
    </row>
    <row r="11486" spans="1:12" x14ac:dyDescent="0.2">
      <c r="A11486" t="s">
        <v>38020</v>
      </c>
      <c r="B11486" t="s">
        <v>7326</v>
      </c>
      <c r="C11486" t="s">
        <v>17589</v>
      </c>
      <c r="D11486" t="s">
        <v>21</v>
      </c>
      <c r="E11486" t="s">
        <v>16</v>
      </c>
      <c r="F11486">
        <v>28273</v>
      </c>
      <c r="G11486">
        <v>35.102489800000001</v>
      </c>
      <c r="H11486">
        <v>-80.985769099999999</v>
      </c>
      <c r="I11486">
        <v>3</v>
      </c>
      <c r="J11486">
        <v>79</v>
      </c>
      <c r="K11486">
        <v>1</v>
      </c>
      <c r="L11486" t="s">
        <v>38021</v>
      </c>
    </row>
    <row r="11487" spans="1:12" x14ac:dyDescent="0.2">
      <c r="A11487" t="s">
        <v>38022</v>
      </c>
      <c r="B11487" t="s">
        <v>38023</v>
      </c>
      <c r="C11487" t="s">
        <v>38024</v>
      </c>
      <c r="D11487" t="s">
        <v>135</v>
      </c>
      <c r="E11487" t="s">
        <v>16</v>
      </c>
      <c r="F11487">
        <v>28105</v>
      </c>
      <c r="G11487">
        <v>35.121882100000001</v>
      </c>
      <c r="H11487">
        <v>-80.723220600000005</v>
      </c>
      <c r="I11487">
        <v>3.5</v>
      </c>
      <c r="J11487">
        <v>3</v>
      </c>
      <c r="K11487">
        <v>1</v>
      </c>
      <c r="L11487" t="s">
        <v>38025</v>
      </c>
    </row>
    <row r="11488" spans="1:12" x14ac:dyDescent="0.2">
      <c r="A11488" t="s">
        <v>38026</v>
      </c>
      <c r="B11488" t="s">
        <v>38027</v>
      </c>
      <c r="C11488" t="s">
        <v>38028</v>
      </c>
      <c r="D11488" t="s">
        <v>21</v>
      </c>
      <c r="E11488" t="s">
        <v>16</v>
      </c>
      <c r="F11488">
        <v>28270</v>
      </c>
      <c r="G11488">
        <v>35.141770200000003</v>
      </c>
      <c r="H11488">
        <v>-80.736078800000001</v>
      </c>
      <c r="I11488">
        <v>2</v>
      </c>
      <c r="J11488">
        <v>5</v>
      </c>
      <c r="K11488">
        <v>1</v>
      </c>
      <c r="L11488" t="s">
        <v>38029</v>
      </c>
    </row>
    <row r="11489" spans="1:12" x14ac:dyDescent="0.2">
      <c r="A11489" t="s">
        <v>38030</v>
      </c>
      <c r="B11489" t="s">
        <v>38031</v>
      </c>
      <c r="D11489" t="s">
        <v>21</v>
      </c>
      <c r="E11489" t="s">
        <v>16</v>
      </c>
      <c r="F11489">
        <v>28277</v>
      </c>
      <c r="G11489">
        <v>35.053549599999997</v>
      </c>
      <c r="H11489">
        <v>-80.821169600000005</v>
      </c>
      <c r="I11489">
        <v>5</v>
      </c>
      <c r="J11489">
        <v>9</v>
      </c>
      <c r="K11489">
        <v>1</v>
      </c>
      <c r="L11489" t="s">
        <v>38032</v>
      </c>
    </row>
    <row r="11490" spans="1:12" x14ac:dyDescent="0.2">
      <c r="A11490" t="s">
        <v>38033</v>
      </c>
      <c r="B11490" t="s">
        <v>38034</v>
      </c>
      <c r="C11490" t="s">
        <v>8676</v>
      </c>
      <c r="D11490" t="s">
        <v>21</v>
      </c>
      <c r="E11490" t="s">
        <v>16</v>
      </c>
      <c r="F11490">
        <v>28209</v>
      </c>
      <c r="G11490">
        <v>35.174249000000003</v>
      </c>
      <c r="H11490">
        <v>-80.849633999999995</v>
      </c>
      <c r="I11490">
        <v>4.5</v>
      </c>
      <c r="J11490">
        <v>229</v>
      </c>
      <c r="K11490">
        <v>0</v>
      </c>
      <c r="L11490" t="s">
        <v>38035</v>
      </c>
    </row>
    <row r="11491" spans="1:12" x14ac:dyDescent="0.2">
      <c r="A11491" t="s">
        <v>38036</v>
      </c>
      <c r="B11491" t="s">
        <v>38037</v>
      </c>
      <c r="C11491" t="s">
        <v>38038</v>
      </c>
      <c r="D11491" t="s">
        <v>21</v>
      </c>
      <c r="E11491" t="s">
        <v>16</v>
      </c>
      <c r="F11491">
        <v>28203</v>
      </c>
      <c r="G11491">
        <v>35.210017000000001</v>
      </c>
      <c r="H11491">
        <v>-80.855878000000004</v>
      </c>
      <c r="I11491">
        <v>3.5</v>
      </c>
      <c r="J11491">
        <v>291</v>
      </c>
      <c r="K11491">
        <v>1</v>
      </c>
      <c r="L11491" t="s">
        <v>11897</v>
      </c>
    </row>
    <row r="11492" spans="1:12" x14ac:dyDescent="0.2">
      <c r="A11492" t="s">
        <v>38039</v>
      </c>
      <c r="B11492" t="s">
        <v>1012</v>
      </c>
      <c r="C11492" t="s">
        <v>38040</v>
      </c>
      <c r="D11492" t="s">
        <v>21</v>
      </c>
      <c r="E11492" t="s">
        <v>16</v>
      </c>
      <c r="F11492">
        <v>28215</v>
      </c>
      <c r="G11492">
        <v>35.252451499999999</v>
      </c>
      <c r="H11492">
        <v>-80.6575323</v>
      </c>
      <c r="I11492">
        <v>2.5</v>
      </c>
      <c r="J11492">
        <v>8</v>
      </c>
      <c r="K11492">
        <v>1</v>
      </c>
      <c r="L11492" t="s">
        <v>971</v>
      </c>
    </row>
    <row r="11493" spans="1:12" x14ac:dyDescent="0.2">
      <c r="A11493" t="s">
        <v>38041</v>
      </c>
      <c r="B11493" t="s">
        <v>3321</v>
      </c>
      <c r="C11493" t="s">
        <v>38042</v>
      </c>
      <c r="D11493" t="s">
        <v>39</v>
      </c>
      <c r="E11493" t="s">
        <v>16</v>
      </c>
      <c r="F11493">
        <v>28027</v>
      </c>
      <c r="G11493">
        <v>35.375364500000003</v>
      </c>
      <c r="H11493">
        <v>-80.733869200000001</v>
      </c>
      <c r="I11493">
        <v>2</v>
      </c>
      <c r="J11493">
        <v>11</v>
      </c>
      <c r="K11493">
        <v>1</v>
      </c>
      <c r="L11493" t="s">
        <v>38043</v>
      </c>
    </row>
    <row r="11494" spans="1:12" x14ac:dyDescent="0.2">
      <c r="A11494" t="s">
        <v>38044</v>
      </c>
      <c r="B11494" t="s">
        <v>38045</v>
      </c>
      <c r="D11494" t="s">
        <v>15</v>
      </c>
      <c r="E11494" t="s">
        <v>16</v>
      </c>
      <c r="F11494">
        <v>28031</v>
      </c>
      <c r="G11494">
        <v>35.472467999999999</v>
      </c>
      <c r="H11494">
        <v>-80.887586099999993</v>
      </c>
      <c r="I11494">
        <v>2.5</v>
      </c>
      <c r="J11494">
        <v>5</v>
      </c>
      <c r="K11494">
        <v>1</v>
      </c>
      <c r="L11494" t="s">
        <v>38046</v>
      </c>
    </row>
    <row r="11495" spans="1:12" x14ac:dyDescent="0.2">
      <c r="A11495" t="s">
        <v>38047</v>
      </c>
      <c r="B11495" t="s">
        <v>38048</v>
      </c>
      <c r="C11495" t="s">
        <v>9162</v>
      </c>
      <c r="D11495" t="s">
        <v>21</v>
      </c>
      <c r="E11495" t="s">
        <v>16</v>
      </c>
      <c r="F11495">
        <v>28206</v>
      </c>
      <c r="G11495">
        <v>35.239344000000003</v>
      </c>
      <c r="H11495">
        <v>-80.845378999999994</v>
      </c>
      <c r="I11495">
        <v>3.5</v>
      </c>
      <c r="J11495">
        <v>42</v>
      </c>
      <c r="K11495">
        <v>1</v>
      </c>
      <c r="L11495" t="s">
        <v>38049</v>
      </c>
    </row>
    <row r="11496" spans="1:12" x14ac:dyDescent="0.2">
      <c r="A11496" t="s">
        <v>38050</v>
      </c>
      <c r="B11496" t="s">
        <v>24999</v>
      </c>
      <c r="C11496" t="s">
        <v>38051</v>
      </c>
      <c r="D11496" t="s">
        <v>21</v>
      </c>
      <c r="E11496" t="s">
        <v>16</v>
      </c>
      <c r="F11496">
        <v>28202</v>
      </c>
      <c r="G11496">
        <v>35.227016787300002</v>
      </c>
      <c r="H11496">
        <v>-80.843512938100005</v>
      </c>
      <c r="I11496">
        <v>2.5</v>
      </c>
      <c r="J11496">
        <v>5</v>
      </c>
      <c r="K11496">
        <v>0</v>
      </c>
      <c r="L11496" t="s">
        <v>38052</v>
      </c>
    </row>
    <row r="11497" spans="1:12" x14ac:dyDescent="0.2">
      <c r="A11497" t="s">
        <v>38053</v>
      </c>
      <c r="B11497" t="s">
        <v>38054</v>
      </c>
      <c r="C11497" t="s">
        <v>38055</v>
      </c>
      <c r="D11497" t="s">
        <v>21</v>
      </c>
      <c r="E11497" t="s">
        <v>16</v>
      </c>
      <c r="F11497">
        <v>28209</v>
      </c>
      <c r="G11497">
        <v>35.1850363</v>
      </c>
      <c r="H11497">
        <v>-80.8752669</v>
      </c>
      <c r="I11497">
        <v>4</v>
      </c>
      <c r="J11497">
        <v>32</v>
      </c>
      <c r="K11497">
        <v>1</v>
      </c>
      <c r="L11497" t="s">
        <v>38056</v>
      </c>
    </row>
    <row r="11498" spans="1:12" x14ac:dyDescent="0.2">
      <c r="A11498" t="s">
        <v>38057</v>
      </c>
      <c r="B11498" t="s">
        <v>38058</v>
      </c>
      <c r="C11498" t="s">
        <v>38059</v>
      </c>
      <c r="D11498" t="s">
        <v>21</v>
      </c>
      <c r="E11498" t="s">
        <v>16</v>
      </c>
      <c r="F11498">
        <v>28204</v>
      </c>
      <c r="G11498">
        <v>35.209274000000001</v>
      </c>
      <c r="H11498">
        <v>-80.826599000000002</v>
      </c>
      <c r="I11498">
        <v>4.5</v>
      </c>
      <c r="J11498">
        <v>14</v>
      </c>
      <c r="K11498">
        <v>1</v>
      </c>
      <c r="L11498" t="s">
        <v>38060</v>
      </c>
    </row>
    <row r="11499" spans="1:12" x14ac:dyDescent="0.2">
      <c r="A11499" t="s">
        <v>38061</v>
      </c>
      <c r="B11499" t="s">
        <v>38062</v>
      </c>
      <c r="C11499" t="s">
        <v>38063</v>
      </c>
      <c r="D11499" t="s">
        <v>359</v>
      </c>
      <c r="E11499" t="s">
        <v>16</v>
      </c>
      <c r="F11499">
        <v>28036</v>
      </c>
      <c r="G11499">
        <v>35.5079098</v>
      </c>
      <c r="H11499">
        <v>-80.797309299999995</v>
      </c>
      <c r="I11499">
        <v>4</v>
      </c>
      <c r="J11499">
        <v>32</v>
      </c>
      <c r="K11499">
        <v>1</v>
      </c>
      <c r="L11499" t="s">
        <v>38064</v>
      </c>
    </row>
    <row r="11500" spans="1:12" x14ac:dyDescent="0.2">
      <c r="A11500" t="s">
        <v>38065</v>
      </c>
      <c r="B11500" t="s">
        <v>314</v>
      </c>
      <c r="C11500" t="s">
        <v>38066</v>
      </c>
      <c r="D11500" t="s">
        <v>21</v>
      </c>
      <c r="E11500" t="s">
        <v>16</v>
      </c>
      <c r="F11500">
        <v>28227</v>
      </c>
      <c r="G11500">
        <v>35.184510000000003</v>
      </c>
      <c r="H11500">
        <v>-80.729324000000005</v>
      </c>
      <c r="I11500">
        <v>3</v>
      </c>
      <c r="J11500">
        <v>6</v>
      </c>
      <c r="K11500">
        <v>1</v>
      </c>
      <c r="L11500" t="s">
        <v>3224</v>
      </c>
    </row>
    <row r="11501" spans="1:12" x14ac:dyDescent="0.2">
      <c r="A11501" t="s">
        <v>38067</v>
      </c>
      <c r="B11501" t="s">
        <v>38068</v>
      </c>
      <c r="C11501" t="s">
        <v>38069</v>
      </c>
      <c r="D11501" t="s">
        <v>21</v>
      </c>
      <c r="E11501" t="s">
        <v>16</v>
      </c>
      <c r="F11501">
        <v>28215</v>
      </c>
      <c r="G11501">
        <v>35.221092599999999</v>
      </c>
      <c r="H11501">
        <v>-80.725406699999994</v>
      </c>
      <c r="I11501">
        <v>3.5</v>
      </c>
      <c r="J11501">
        <v>3</v>
      </c>
      <c r="K11501">
        <v>1</v>
      </c>
      <c r="L11501" t="s">
        <v>38070</v>
      </c>
    </row>
    <row r="11502" spans="1:12" x14ac:dyDescent="0.2">
      <c r="A11502" t="s">
        <v>38071</v>
      </c>
      <c r="B11502" t="s">
        <v>703</v>
      </c>
      <c r="C11502" t="s">
        <v>38072</v>
      </c>
      <c r="D11502" t="s">
        <v>21</v>
      </c>
      <c r="E11502" t="s">
        <v>16</v>
      </c>
      <c r="F11502">
        <v>28212</v>
      </c>
      <c r="G11502">
        <v>35.207042399999999</v>
      </c>
      <c r="H11502">
        <v>-80.754438300000004</v>
      </c>
      <c r="I11502">
        <v>3</v>
      </c>
      <c r="J11502">
        <v>29</v>
      </c>
      <c r="K11502">
        <v>1</v>
      </c>
      <c r="L11502" t="s">
        <v>11388</v>
      </c>
    </row>
    <row r="11503" spans="1:12" x14ac:dyDescent="0.2">
      <c r="A11503" t="s">
        <v>38073</v>
      </c>
      <c r="B11503" t="s">
        <v>38074</v>
      </c>
      <c r="C11503" t="s">
        <v>38075</v>
      </c>
      <c r="D11503" t="s">
        <v>295</v>
      </c>
      <c r="E11503" t="s">
        <v>16</v>
      </c>
      <c r="F11503">
        <v>28134</v>
      </c>
      <c r="G11503">
        <v>35.102652599999999</v>
      </c>
      <c r="H11503">
        <v>-80.904916299999996</v>
      </c>
      <c r="I11503">
        <v>3.5</v>
      </c>
      <c r="J11503">
        <v>3</v>
      </c>
      <c r="K11503">
        <v>1</v>
      </c>
      <c r="L11503" t="s">
        <v>38076</v>
      </c>
    </row>
    <row r="11504" spans="1:12" x14ac:dyDescent="0.2">
      <c r="A11504" t="s">
        <v>38077</v>
      </c>
      <c r="B11504" t="s">
        <v>16629</v>
      </c>
      <c r="C11504" t="s">
        <v>38078</v>
      </c>
      <c r="D11504" t="s">
        <v>21</v>
      </c>
      <c r="E11504" t="s">
        <v>16</v>
      </c>
      <c r="F11504">
        <v>28213</v>
      </c>
      <c r="G11504">
        <v>35.273144000000002</v>
      </c>
      <c r="H11504">
        <v>-80.728999200000004</v>
      </c>
      <c r="I11504">
        <v>2.5</v>
      </c>
      <c r="J11504">
        <v>11</v>
      </c>
      <c r="K11504">
        <v>1</v>
      </c>
      <c r="L11504" t="s">
        <v>1365</v>
      </c>
    </row>
    <row r="11505" spans="1:12" x14ac:dyDescent="0.2">
      <c r="A11505" t="s">
        <v>38079</v>
      </c>
      <c r="B11505" t="s">
        <v>38080</v>
      </c>
      <c r="C11505" t="s">
        <v>16764</v>
      </c>
      <c r="D11505" t="s">
        <v>21</v>
      </c>
      <c r="E11505" t="s">
        <v>16</v>
      </c>
      <c r="F11505">
        <v>28205</v>
      </c>
      <c r="G11505">
        <v>35.203721799999997</v>
      </c>
      <c r="H11505">
        <v>-80.760542400000006</v>
      </c>
      <c r="I11505">
        <v>3.5</v>
      </c>
      <c r="J11505">
        <v>4</v>
      </c>
      <c r="K11505">
        <v>1</v>
      </c>
      <c r="L11505" t="s">
        <v>26079</v>
      </c>
    </row>
    <row r="11506" spans="1:12" x14ac:dyDescent="0.2">
      <c r="A11506" t="s">
        <v>38081</v>
      </c>
      <c r="B11506" t="s">
        <v>1190</v>
      </c>
      <c r="C11506" t="s">
        <v>9633</v>
      </c>
      <c r="D11506" t="s">
        <v>15</v>
      </c>
      <c r="E11506" t="s">
        <v>16</v>
      </c>
      <c r="F11506">
        <v>28031</v>
      </c>
      <c r="G11506">
        <v>35.478423999999997</v>
      </c>
      <c r="H11506">
        <v>-80.893939500000002</v>
      </c>
      <c r="I11506">
        <v>4.5</v>
      </c>
      <c r="J11506">
        <v>3</v>
      </c>
      <c r="K11506">
        <v>1</v>
      </c>
      <c r="L11506" t="s">
        <v>38082</v>
      </c>
    </row>
    <row r="11507" spans="1:12" x14ac:dyDescent="0.2">
      <c r="A11507" t="s">
        <v>38083</v>
      </c>
      <c r="B11507" t="s">
        <v>38084</v>
      </c>
      <c r="C11507" t="s">
        <v>38085</v>
      </c>
      <c r="D11507" t="s">
        <v>21</v>
      </c>
      <c r="E11507" t="s">
        <v>16</v>
      </c>
      <c r="F11507">
        <v>28205</v>
      </c>
      <c r="G11507">
        <v>35.220563400000003</v>
      </c>
      <c r="H11507">
        <v>-80.812852800000002</v>
      </c>
      <c r="I11507">
        <v>4</v>
      </c>
      <c r="J11507">
        <v>128</v>
      </c>
      <c r="K11507">
        <v>1</v>
      </c>
      <c r="L11507" t="s">
        <v>38086</v>
      </c>
    </row>
    <row r="11508" spans="1:12" x14ac:dyDescent="0.2">
      <c r="A11508" t="s">
        <v>38087</v>
      </c>
      <c r="B11508" t="s">
        <v>38088</v>
      </c>
      <c r="C11508" t="s">
        <v>38089</v>
      </c>
      <c r="D11508" t="s">
        <v>39</v>
      </c>
      <c r="E11508" t="s">
        <v>16</v>
      </c>
      <c r="F11508">
        <v>28027</v>
      </c>
      <c r="G11508">
        <v>35.4161015428</v>
      </c>
      <c r="H11508">
        <v>-80.676779034800006</v>
      </c>
      <c r="I11508">
        <v>5</v>
      </c>
      <c r="J11508">
        <v>3</v>
      </c>
      <c r="K11508">
        <v>1</v>
      </c>
      <c r="L11508" t="s">
        <v>38090</v>
      </c>
    </row>
    <row r="11509" spans="1:12" x14ac:dyDescent="0.2">
      <c r="A11509" t="s">
        <v>38091</v>
      </c>
      <c r="B11509" t="s">
        <v>35861</v>
      </c>
      <c r="C11509" t="s">
        <v>38092</v>
      </c>
      <c r="D11509" t="s">
        <v>21</v>
      </c>
      <c r="E11509" t="s">
        <v>16</v>
      </c>
      <c r="F11509">
        <v>28217</v>
      </c>
      <c r="G11509">
        <v>35.172704799999998</v>
      </c>
      <c r="H11509">
        <v>-80.875526300000004</v>
      </c>
      <c r="I11509">
        <v>4</v>
      </c>
      <c r="J11509">
        <v>17</v>
      </c>
      <c r="K11509">
        <v>1</v>
      </c>
      <c r="L11509" t="s">
        <v>38093</v>
      </c>
    </row>
    <row r="11510" spans="1:12" x14ac:dyDescent="0.2">
      <c r="A11510" t="s">
        <v>38094</v>
      </c>
      <c r="B11510" t="s">
        <v>695</v>
      </c>
      <c r="C11510" t="s">
        <v>38095</v>
      </c>
      <c r="D11510" t="s">
        <v>21</v>
      </c>
      <c r="E11510" t="s">
        <v>16</v>
      </c>
      <c r="F11510">
        <v>28270</v>
      </c>
      <c r="G11510">
        <v>35.138269999999999</v>
      </c>
      <c r="H11510">
        <v>-80.737110000000001</v>
      </c>
      <c r="I11510">
        <v>4.5</v>
      </c>
      <c r="J11510">
        <v>6</v>
      </c>
      <c r="K11510">
        <v>1</v>
      </c>
      <c r="L11510" t="s">
        <v>5949</v>
      </c>
    </row>
    <row r="11511" spans="1:12" x14ac:dyDescent="0.2">
      <c r="A11511" t="s">
        <v>38096</v>
      </c>
      <c r="B11511" t="s">
        <v>38097</v>
      </c>
      <c r="C11511" t="s">
        <v>38098</v>
      </c>
      <c r="D11511" t="s">
        <v>21</v>
      </c>
      <c r="E11511" t="s">
        <v>16</v>
      </c>
      <c r="F11511">
        <v>28204</v>
      </c>
      <c r="G11511">
        <v>35.212590499999997</v>
      </c>
      <c r="H11511">
        <v>-80.829777399999998</v>
      </c>
      <c r="I11511">
        <v>4</v>
      </c>
      <c r="J11511">
        <v>139</v>
      </c>
      <c r="K11511">
        <v>0</v>
      </c>
      <c r="L11511" t="s">
        <v>38099</v>
      </c>
    </row>
    <row r="11512" spans="1:12" x14ac:dyDescent="0.2">
      <c r="A11512" t="s">
        <v>38100</v>
      </c>
      <c r="B11512" t="s">
        <v>38101</v>
      </c>
      <c r="C11512" t="s">
        <v>38102</v>
      </c>
      <c r="D11512" t="s">
        <v>21</v>
      </c>
      <c r="E11512" t="s">
        <v>16</v>
      </c>
      <c r="F11512">
        <v>28211</v>
      </c>
      <c r="G11512">
        <v>35.156298</v>
      </c>
      <c r="H11512">
        <v>-80.830796000000007</v>
      </c>
      <c r="I11512">
        <v>4</v>
      </c>
      <c r="J11512">
        <v>730</v>
      </c>
      <c r="K11512">
        <v>1</v>
      </c>
      <c r="L11512" t="s">
        <v>38103</v>
      </c>
    </row>
    <row r="11513" spans="1:12" x14ac:dyDescent="0.2">
      <c r="A11513" t="s">
        <v>38104</v>
      </c>
      <c r="B11513" t="s">
        <v>38105</v>
      </c>
      <c r="C11513" t="s">
        <v>21400</v>
      </c>
      <c r="D11513" t="s">
        <v>21</v>
      </c>
      <c r="E11513" t="s">
        <v>16</v>
      </c>
      <c r="F11513">
        <v>28211</v>
      </c>
      <c r="G11513">
        <v>35.157399699999999</v>
      </c>
      <c r="H11513">
        <v>-80.824222899999995</v>
      </c>
      <c r="I11513">
        <v>2</v>
      </c>
      <c r="J11513">
        <v>17</v>
      </c>
      <c r="K11513">
        <v>1</v>
      </c>
      <c r="L11513" t="s">
        <v>287</v>
      </c>
    </row>
    <row r="11514" spans="1:12" x14ac:dyDescent="0.2">
      <c r="A11514" t="s">
        <v>38106</v>
      </c>
      <c r="B11514" t="s">
        <v>38107</v>
      </c>
      <c r="C11514" t="s">
        <v>38108</v>
      </c>
      <c r="D11514" t="s">
        <v>21</v>
      </c>
      <c r="E11514" t="s">
        <v>16</v>
      </c>
      <c r="F11514">
        <v>28203</v>
      </c>
      <c r="G11514">
        <v>35.201812500000003</v>
      </c>
      <c r="H11514">
        <v>-80.843790200000001</v>
      </c>
      <c r="I11514">
        <v>4</v>
      </c>
      <c r="J11514">
        <v>40</v>
      </c>
      <c r="K11514">
        <v>1</v>
      </c>
      <c r="L11514" t="s">
        <v>38109</v>
      </c>
    </row>
    <row r="11515" spans="1:12" x14ac:dyDescent="0.2">
      <c r="A11515" t="s">
        <v>38110</v>
      </c>
      <c r="B11515" t="s">
        <v>6794</v>
      </c>
      <c r="C11515" t="s">
        <v>38111</v>
      </c>
      <c r="D11515" t="s">
        <v>30</v>
      </c>
      <c r="E11515" t="s">
        <v>16</v>
      </c>
      <c r="F11515">
        <v>28054</v>
      </c>
      <c r="G11515">
        <v>35.265860000000004</v>
      </c>
      <c r="H11515">
        <v>-81.132869999999997</v>
      </c>
      <c r="I11515">
        <v>2.5</v>
      </c>
      <c r="J11515">
        <v>49</v>
      </c>
      <c r="K11515">
        <v>1</v>
      </c>
      <c r="L11515" t="s">
        <v>38112</v>
      </c>
    </row>
    <row r="11516" spans="1:12" x14ac:dyDescent="0.2">
      <c r="A11516" t="s">
        <v>38113</v>
      </c>
      <c r="B11516" t="s">
        <v>38114</v>
      </c>
      <c r="C11516" t="s">
        <v>38115</v>
      </c>
      <c r="D11516" t="s">
        <v>30</v>
      </c>
      <c r="E11516" t="s">
        <v>16</v>
      </c>
      <c r="F11516">
        <v>28052</v>
      </c>
      <c r="G11516">
        <v>35.263469999999998</v>
      </c>
      <c r="H11516">
        <v>-81.183749500000005</v>
      </c>
      <c r="I11516">
        <v>4.5</v>
      </c>
      <c r="J11516">
        <v>41</v>
      </c>
      <c r="K11516">
        <v>1</v>
      </c>
      <c r="L11516" t="s">
        <v>38116</v>
      </c>
    </row>
    <row r="11517" spans="1:12" x14ac:dyDescent="0.2">
      <c r="A11517" t="s">
        <v>38117</v>
      </c>
      <c r="B11517" t="s">
        <v>38118</v>
      </c>
      <c r="C11517" t="s">
        <v>38119</v>
      </c>
      <c r="D11517" t="s">
        <v>456</v>
      </c>
      <c r="E11517" t="s">
        <v>16</v>
      </c>
      <c r="F11517">
        <v>28012</v>
      </c>
      <c r="G11517">
        <v>35.252348099999999</v>
      </c>
      <c r="H11517">
        <v>-81.047950599999993</v>
      </c>
      <c r="I11517">
        <v>2.5</v>
      </c>
      <c r="J11517">
        <v>5</v>
      </c>
      <c r="K11517">
        <v>0</v>
      </c>
      <c r="L11517" t="s">
        <v>38120</v>
      </c>
    </row>
    <row r="11518" spans="1:12" x14ac:dyDescent="0.2">
      <c r="A11518" t="s">
        <v>38121</v>
      </c>
      <c r="B11518" t="s">
        <v>38122</v>
      </c>
      <c r="C11518" t="s">
        <v>38123</v>
      </c>
      <c r="D11518" t="s">
        <v>21</v>
      </c>
      <c r="E11518" t="s">
        <v>16</v>
      </c>
      <c r="F11518">
        <v>28204</v>
      </c>
      <c r="G11518">
        <v>35.214216399999998</v>
      </c>
      <c r="H11518">
        <v>-80.820156800000007</v>
      </c>
      <c r="I11518">
        <v>4</v>
      </c>
      <c r="J11518">
        <v>4</v>
      </c>
      <c r="K11518">
        <v>0</v>
      </c>
      <c r="L11518" t="s">
        <v>38124</v>
      </c>
    </row>
    <row r="11519" spans="1:12" x14ac:dyDescent="0.2">
      <c r="A11519" t="s">
        <v>38125</v>
      </c>
      <c r="B11519" t="s">
        <v>4870</v>
      </c>
      <c r="C11519" t="s">
        <v>38126</v>
      </c>
      <c r="D11519" t="s">
        <v>21</v>
      </c>
      <c r="E11519" t="s">
        <v>16</v>
      </c>
      <c r="F11519">
        <v>28269</v>
      </c>
      <c r="G11519">
        <v>35.365972999999997</v>
      </c>
      <c r="H11519">
        <v>-80.787442999999996</v>
      </c>
      <c r="I11519">
        <v>4.5</v>
      </c>
      <c r="J11519">
        <v>3</v>
      </c>
      <c r="K11519">
        <v>1</v>
      </c>
      <c r="L11519" t="s">
        <v>38127</v>
      </c>
    </row>
    <row r="11520" spans="1:12" x14ac:dyDescent="0.2">
      <c r="A11520" t="s">
        <v>38128</v>
      </c>
      <c r="B11520" t="s">
        <v>38129</v>
      </c>
      <c r="C11520" t="s">
        <v>38130</v>
      </c>
      <c r="D11520" t="s">
        <v>21</v>
      </c>
      <c r="E11520" t="s">
        <v>16</v>
      </c>
      <c r="F11520">
        <v>28208</v>
      </c>
      <c r="G11520">
        <v>35.242947600000001</v>
      </c>
      <c r="H11520">
        <v>-80.897946000000005</v>
      </c>
      <c r="I11520">
        <v>2.5</v>
      </c>
      <c r="J11520">
        <v>3</v>
      </c>
      <c r="K11520">
        <v>1</v>
      </c>
      <c r="L11520" t="s">
        <v>457</v>
      </c>
    </row>
    <row r="11521" spans="1:12" x14ac:dyDescent="0.2">
      <c r="A11521" t="s">
        <v>38131</v>
      </c>
      <c r="B11521" t="s">
        <v>38132</v>
      </c>
      <c r="C11521" t="s">
        <v>38133</v>
      </c>
      <c r="D11521" t="s">
        <v>135</v>
      </c>
      <c r="E11521" t="s">
        <v>16</v>
      </c>
      <c r="F11521">
        <v>28105</v>
      </c>
      <c r="G11521">
        <v>35.113111600000003</v>
      </c>
      <c r="H11521">
        <v>-80.722435099999998</v>
      </c>
      <c r="I11521">
        <v>4</v>
      </c>
      <c r="J11521">
        <v>4</v>
      </c>
      <c r="K11521">
        <v>1</v>
      </c>
      <c r="L11521" t="s">
        <v>14284</v>
      </c>
    </row>
    <row r="11522" spans="1:12" x14ac:dyDescent="0.2">
      <c r="A11522" t="s">
        <v>38134</v>
      </c>
      <c r="B11522" t="s">
        <v>10652</v>
      </c>
      <c r="C11522" t="s">
        <v>38135</v>
      </c>
      <c r="D11522" t="s">
        <v>39</v>
      </c>
      <c r="E11522" t="s">
        <v>16</v>
      </c>
      <c r="F11522">
        <v>28027</v>
      </c>
      <c r="G11522">
        <v>35.369657713899997</v>
      </c>
      <c r="H11522">
        <v>-80.724039770600001</v>
      </c>
      <c r="I11522">
        <v>4.5</v>
      </c>
      <c r="J11522">
        <v>3</v>
      </c>
      <c r="K11522">
        <v>1</v>
      </c>
      <c r="L11522" t="s">
        <v>38136</v>
      </c>
    </row>
    <row r="11523" spans="1:12" x14ac:dyDescent="0.2">
      <c r="A11523" t="s">
        <v>38137</v>
      </c>
      <c r="B11523" t="s">
        <v>38138</v>
      </c>
      <c r="C11523" t="s">
        <v>38139</v>
      </c>
      <c r="D11523" t="s">
        <v>26</v>
      </c>
      <c r="E11523" t="s">
        <v>16</v>
      </c>
      <c r="F11523">
        <v>28078</v>
      </c>
      <c r="G11523">
        <v>35.388137999999998</v>
      </c>
      <c r="H11523">
        <v>-80.8552459</v>
      </c>
      <c r="I11523">
        <v>3.5</v>
      </c>
      <c r="J11523">
        <v>74</v>
      </c>
      <c r="K11523">
        <v>1</v>
      </c>
      <c r="L11523" t="s">
        <v>15310</v>
      </c>
    </row>
    <row r="11524" spans="1:12" x14ac:dyDescent="0.2">
      <c r="A11524" t="s">
        <v>38140</v>
      </c>
      <c r="B11524" t="s">
        <v>38141</v>
      </c>
      <c r="D11524" t="s">
        <v>21</v>
      </c>
      <c r="E11524" t="s">
        <v>16</v>
      </c>
      <c r="F11524">
        <v>28214</v>
      </c>
      <c r="G11524">
        <v>35.283329299999998</v>
      </c>
      <c r="H11524">
        <v>-80.976055599999995</v>
      </c>
      <c r="I11524">
        <v>4.5</v>
      </c>
      <c r="J11524">
        <v>7</v>
      </c>
      <c r="K11524">
        <v>1</v>
      </c>
      <c r="L11524" t="s">
        <v>38142</v>
      </c>
    </row>
    <row r="11525" spans="1:12" x14ac:dyDescent="0.2">
      <c r="A11525" t="s">
        <v>38143</v>
      </c>
      <c r="B11525" t="s">
        <v>38144</v>
      </c>
      <c r="C11525" t="s">
        <v>38145</v>
      </c>
      <c r="D11525" t="s">
        <v>21</v>
      </c>
      <c r="E11525" t="s">
        <v>16</v>
      </c>
      <c r="F11525">
        <v>28262</v>
      </c>
      <c r="G11525">
        <v>35.310355176000002</v>
      </c>
      <c r="H11525">
        <v>-80.745556456299994</v>
      </c>
      <c r="I11525">
        <v>4.5</v>
      </c>
      <c r="J11525">
        <v>5</v>
      </c>
      <c r="K11525">
        <v>1</v>
      </c>
      <c r="L11525" t="s">
        <v>38146</v>
      </c>
    </row>
    <row r="11526" spans="1:12" x14ac:dyDescent="0.2">
      <c r="A11526" t="s">
        <v>38147</v>
      </c>
      <c r="B11526" t="s">
        <v>8747</v>
      </c>
      <c r="C11526" t="s">
        <v>38148</v>
      </c>
      <c r="D11526" t="s">
        <v>21</v>
      </c>
      <c r="E11526" t="s">
        <v>16</v>
      </c>
      <c r="F11526">
        <v>28202</v>
      </c>
      <c r="G11526">
        <v>35.233212100000003</v>
      </c>
      <c r="H11526">
        <v>-80.849617800000004</v>
      </c>
      <c r="I11526">
        <v>2.5</v>
      </c>
      <c r="J11526">
        <v>5</v>
      </c>
      <c r="K11526">
        <v>1</v>
      </c>
      <c r="L11526" t="s">
        <v>38149</v>
      </c>
    </row>
    <row r="11527" spans="1:12" x14ac:dyDescent="0.2">
      <c r="A11527" t="s">
        <v>38150</v>
      </c>
      <c r="B11527" t="s">
        <v>38151</v>
      </c>
      <c r="C11527" t="s">
        <v>38152</v>
      </c>
      <c r="D11527" t="s">
        <v>21</v>
      </c>
      <c r="E11527" t="s">
        <v>16</v>
      </c>
      <c r="F11527">
        <v>28204</v>
      </c>
      <c r="G11527">
        <v>35.221497931199998</v>
      </c>
      <c r="H11527">
        <v>-80.818871912000006</v>
      </c>
      <c r="I11527">
        <v>4</v>
      </c>
      <c r="J11527">
        <v>45</v>
      </c>
      <c r="K11527">
        <v>1</v>
      </c>
      <c r="L11527" t="s">
        <v>38153</v>
      </c>
    </row>
    <row r="11528" spans="1:12" x14ac:dyDescent="0.2">
      <c r="A11528" t="s">
        <v>38154</v>
      </c>
      <c r="B11528" t="s">
        <v>38155</v>
      </c>
      <c r="C11528" t="s">
        <v>38156</v>
      </c>
      <c r="D11528" t="s">
        <v>21</v>
      </c>
      <c r="E11528" t="s">
        <v>16</v>
      </c>
      <c r="F11528">
        <v>28205</v>
      </c>
      <c r="G11528">
        <v>35.211860999999999</v>
      </c>
      <c r="H11528">
        <v>-80.761810999999994</v>
      </c>
      <c r="I11528">
        <v>4</v>
      </c>
      <c r="J11528">
        <v>41</v>
      </c>
      <c r="K11528">
        <v>1</v>
      </c>
      <c r="L11528" t="s">
        <v>38157</v>
      </c>
    </row>
    <row r="11529" spans="1:12" x14ac:dyDescent="0.2">
      <c r="A11529" t="s">
        <v>38158</v>
      </c>
      <c r="B11529" t="s">
        <v>1190</v>
      </c>
      <c r="C11529" t="s">
        <v>38159</v>
      </c>
      <c r="D11529" t="s">
        <v>21</v>
      </c>
      <c r="E11529" t="s">
        <v>16</v>
      </c>
      <c r="F11529">
        <v>28277</v>
      </c>
      <c r="G11529">
        <v>35.097248999999998</v>
      </c>
      <c r="H11529">
        <v>-80.779326999999995</v>
      </c>
      <c r="I11529">
        <v>2</v>
      </c>
      <c r="J11529">
        <v>5</v>
      </c>
      <c r="K11529">
        <v>1</v>
      </c>
      <c r="L11529" t="s">
        <v>159</v>
      </c>
    </row>
    <row r="11530" spans="1:12" x14ac:dyDescent="0.2">
      <c r="A11530" t="s">
        <v>38160</v>
      </c>
      <c r="B11530" t="s">
        <v>38161</v>
      </c>
      <c r="C11530" t="s">
        <v>38162</v>
      </c>
      <c r="D11530" t="s">
        <v>135</v>
      </c>
      <c r="E11530" t="s">
        <v>16</v>
      </c>
      <c r="F11530">
        <v>28104</v>
      </c>
      <c r="G11530">
        <v>35.060854999999997</v>
      </c>
      <c r="H11530">
        <v>-80.689628999999996</v>
      </c>
      <c r="I11530">
        <v>4.5</v>
      </c>
      <c r="J11530">
        <v>15</v>
      </c>
      <c r="K11530">
        <v>1</v>
      </c>
      <c r="L11530" t="s">
        <v>38163</v>
      </c>
    </row>
    <row r="11531" spans="1:12" x14ac:dyDescent="0.2">
      <c r="A11531" t="s">
        <v>38164</v>
      </c>
      <c r="B11531" t="s">
        <v>1204</v>
      </c>
      <c r="C11531" t="s">
        <v>38165</v>
      </c>
      <c r="D11531" t="s">
        <v>21</v>
      </c>
      <c r="E11531" t="s">
        <v>16</v>
      </c>
      <c r="F11531">
        <v>28277</v>
      </c>
      <c r="G11531">
        <v>35.054001200000002</v>
      </c>
      <c r="H11531">
        <v>-80.815556000000001</v>
      </c>
      <c r="I11531">
        <v>2</v>
      </c>
      <c r="J11531">
        <v>15</v>
      </c>
      <c r="K11531">
        <v>0</v>
      </c>
      <c r="L11531" t="s">
        <v>30254</v>
      </c>
    </row>
    <row r="11532" spans="1:12" x14ac:dyDescent="0.2">
      <c r="A11532" t="s">
        <v>38166</v>
      </c>
      <c r="B11532" t="s">
        <v>38167</v>
      </c>
      <c r="D11532" t="s">
        <v>26</v>
      </c>
      <c r="E11532" t="s">
        <v>16</v>
      </c>
      <c r="F11532">
        <v>28078</v>
      </c>
      <c r="G11532">
        <v>35.410860999999997</v>
      </c>
      <c r="H11532">
        <v>-80.842876000000004</v>
      </c>
      <c r="I11532">
        <v>3.5</v>
      </c>
      <c r="J11532">
        <v>3</v>
      </c>
      <c r="K11532">
        <v>1</v>
      </c>
      <c r="L11532" t="s">
        <v>38168</v>
      </c>
    </row>
    <row r="11533" spans="1:12" x14ac:dyDescent="0.2">
      <c r="A11533" t="s">
        <v>38169</v>
      </c>
      <c r="B11533" t="s">
        <v>38170</v>
      </c>
      <c r="C11533" t="s">
        <v>552</v>
      </c>
      <c r="D11533" t="s">
        <v>21</v>
      </c>
      <c r="E11533" t="s">
        <v>16</v>
      </c>
      <c r="F11533">
        <v>28208</v>
      </c>
      <c r="G11533">
        <v>35.220559399999999</v>
      </c>
      <c r="H11533">
        <v>-80.943873699999997</v>
      </c>
      <c r="I11533">
        <v>3.5</v>
      </c>
      <c r="J11533">
        <v>3</v>
      </c>
      <c r="K11533">
        <v>1</v>
      </c>
      <c r="L11533" t="s">
        <v>38171</v>
      </c>
    </row>
    <row r="11534" spans="1:12" x14ac:dyDescent="0.2">
      <c r="A11534" t="s">
        <v>38172</v>
      </c>
      <c r="B11534" t="s">
        <v>38173</v>
      </c>
      <c r="C11534" t="s">
        <v>6912</v>
      </c>
      <c r="D11534" t="s">
        <v>135</v>
      </c>
      <c r="E11534" t="s">
        <v>16</v>
      </c>
      <c r="F11534">
        <v>28104</v>
      </c>
      <c r="G11534">
        <v>35.068601000000001</v>
      </c>
      <c r="H11534">
        <v>-80.701018000000005</v>
      </c>
      <c r="I11534">
        <v>4.5</v>
      </c>
      <c r="J11534">
        <v>96</v>
      </c>
      <c r="K11534">
        <v>1</v>
      </c>
      <c r="L11534" t="s">
        <v>38174</v>
      </c>
    </row>
    <row r="11535" spans="1:12" x14ac:dyDescent="0.2">
      <c r="A11535" t="s">
        <v>38175</v>
      </c>
      <c r="B11535" t="s">
        <v>21191</v>
      </c>
      <c r="C11535" t="s">
        <v>38176</v>
      </c>
      <c r="D11535" t="s">
        <v>21</v>
      </c>
      <c r="E11535" t="s">
        <v>16</v>
      </c>
      <c r="F11535">
        <v>28277</v>
      </c>
      <c r="G11535">
        <v>35.097043999999997</v>
      </c>
      <c r="H11535">
        <v>-80.778934000000007</v>
      </c>
      <c r="I11535">
        <v>3.5</v>
      </c>
      <c r="J11535">
        <v>32</v>
      </c>
      <c r="K11535">
        <v>1</v>
      </c>
      <c r="L11535" t="s">
        <v>38177</v>
      </c>
    </row>
    <row r="11536" spans="1:12" x14ac:dyDescent="0.2">
      <c r="A11536" t="s">
        <v>38178</v>
      </c>
      <c r="B11536" t="s">
        <v>38179</v>
      </c>
      <c r="C11536" t="s">
        <v>11861</v>
      </c>
      <c r="D11536" t="s">
        <v>295</v>
      </c>
      <c r="E11536" t="s">
        <v>16</v>
      </c>
      <c r="F11536">
        <v>28134</v>
      </c>
      <c r="G11536">
        <v>35.084757199999999</v>
      </c>
      <c r="H11536">
        <v>-80.889509500000003</v>
      </c>
      <c r="I11536">
        <v>5</v>
      </c>
      <c r="J11536">
        <v>7</v>
      </c>
      <c r="K11536">
        <v>1</v>
      </c>
      <c r="L11536" t="s">
        <v>38180</v>
      </c>
    </row>
    <row r="11537" spans="1:12" x14ac:dyDescent="0.2">
      <c r="A11537" t="s">
        <v>38181</v>
      </c>
      <c r="B11537" t="s">
        <v>22003</v>
      </c>
      <c r="C11537" t="s">
        <v>166</v>
      </c>
      <c r="D11537" t="s">
        <v>167</v>
      </c>
      <c r="E11537" t="s">
        <v>16</v>
      </c>
      <c r="F11537">
        <v>28075</v>
      </c>
      <c r="G11537">
        <v>35.3262672424</v>
      </c>
      <c r="H11537">
        <v>-80.648239135699995</v>
      </c>
      <c r="I11537">
        <v>3</v>
      </c>
      <c r="J11537">
        <v>58</v>
      </c>
      <c r="K11537">
        <v>1</v>
      </c>
      <c r="L11537" t="s">
        <v>14813</v>
      </c>
    </row>
    <row r="11538" spans="1:12" x14ac:dyDescent="0.2">
      <c r="A11538" t="s">
        <v>38182</v>
      </c>
      <c r="B11538" t="s">
        <v>38183</v>
      </c>
      <c r="C11538" t="s">
        <v>38184</v>
      </c>
      <c r="D11538" t="s">
        <v>15</v>
      </c>
      <c r="E11538" t="s">
        <v>16</v>
      </c>
      <c r="F11538">
        <v>28031</v>
      </c>
      <c r="G11538">
        <v>35.4594801</v>
      </c>
      <c r="H11538">
        <v>-80.888980399999994</v>
      </c>
      <c r="I11538">
        <v>4</v>
      </c>
      <c r="J11538">
        <v>62</v>
      </c>
      <c r="K11538">
        <v>1</v>
      </c>
      <c r="L11538" t="s">
        <v>709</v>
      </c>
    </row>
    <row r="11539" spans="1:12" x14ac:dyDescent="0.2">
      <c r="A11539" t="s">
        <v>38185</v>
      </c>
      <c r="B11539" t="s">
        <v>38186</v>
      </c>
      <c r="C11539" t="s">
        <v>38187</v>
      </c>
      <c r="D11539" t="s">
        <v>21</v>
      </c>
      <c r="E11539" t="s">
        <v>16</v>
      </c>
      <c r="F11539">
        <v>28204</v>
      </c>
      <c r="G11539">
        <v>35.221543099999998</v>
      </c>
      <c r="H11539">
        <v>-80.818290200000007</v>
      </c>
      <c r="I11539">
        <v>2</v>
      </c>
      <c r="J11539">
        <v>12</v>
      </c>
      <c r="K11539">
        <v>0</v>
      </c>
      <c r="L11539" t="s">
        <v>1041</v>
      </c>
    </row>
    <row r="11540" spans="1:12" x14ac:dyDescent="0.2">
      <c r="A11540" t="s">
        <v>38188</v>
      </c>
      <c r="B11540" t="s">
        <v>38189</v>
      </c>
      <c r="C11540" t="s">
        <v>1874</v>
      </c>
      <c r="D11540" t="s">
        <v>21</v>
      </c>
      <c r="E11540" t="s">
        <v>16</v>
      </c>
      <c r="F11540">
        <v>28203</v>
      </c>
      <c r="G11540">
        <v>35.213695999999999</v>
      </c>
      <c r="H11540">
        <v>-80.854301000000007</v>
      </c>
      <c r="I11540">
        <v>3.5</v>
      </c>
      <c r="J11540">
        <v>63</v>
      </c>
      <c r="K11540">
        <v>1</v>
      </c>
      <c r="L11540" t="s">
        <v>38190</v>
      </c>
    </row>
    <row r="11541" spans="1:12" x14ac:dyDescent="0.2">
      <c r="A11541" t="s">
        <v>38191</v>
      </c>
      <c r="B11541" t="s">
        <v>38192</v>
      </c>
      <c r="C11541" t="s">
        <v>38193</v>
      </c>
      <c r="D11541" t="s">
        <v>21</v>
      </c>
      <c r="E11541" t="s">
        <v>16</v>
      </c>
      <c r="F11541">
        <v>28273</v>
      </c>
      <c r="G11541">
        <v>35.138296699999998</v>
      </c>
      <c r="H11541">
        <v>-80.931535100000005</v>
      </c>
      <c r="I11541">
        <v>5</v>
      </c>
      <c r="J11541">
        <v>5</v>
      </c>
      <c r="K11541">
        <v>0</v>
      </c>
      <c r="L11541" t="s">
        <v>38194</v>
      </c>
    </row>
    <row r="11542" spans="1:12" x14ac:dyDescent="0.2">
      <c r="A11542" t="s">
        <v>38195</v>
      </c>
      <c r="B11542" t="s">
        <v>2246</v>
      </c>
      <c r="C11542" t="s">
        <v>38196</v>
      </c>
      <c r="D11542" t="s">
        <v>239</v>
      </c>
      <c r="E11542" t="s">
        <v>16</v>
      </c>
      <c r="F11542">
        <v>28173</v>
      </c>
      <c r="G11542">
        <v>34.934617727000003</v>
      </c>
      <c r="H11542">
        <v>-80.751354238199994</v>
      </c>
      <c r="I11542">
        <v>3.5</v>
      </c>
      <c r="J11542">
        <v>3</v>
      </c>
      <c r="K11542">
        <v>1</v>
      </c>
      <c r="L11542" t="s">
        <v>2248</v>
      </c>
    </row>
    <row r="11543" spans="1:12" x14ac:dyDescent="0.2">
      <c r="A11543" t="s">
        <v>38197</v>
      </c>
      <c r="B11543" t="s">
        <v>38198</v>
      </c>
      <c r="C11543" t="s">
        <v>38199</v>
      </c>
      <c r="D11543" t="s">
        <v>21</v>
      </c>
      <c r="E11543" t="s">
        <v>16</v>
      </c>
      <c r="F11543">
        <v>28202</v>
      </c>
      <c r="G11543">
        <v>35.231785600000002</v>
      </c>
      <c r="H11543">
        <v>-80.838254599999999</v>
      </c>
      <c r="I11543">
        <v>4.5</v>
      </c>
      <c r="J11543">
        <v>71</v>
      </c>
      <c r="K11543">
        <v>1</v>
      </c>
      <c r="L11543" t="s">
        <v>34399</v>
      </c>
    </row>
    <row r="11544" spans="1:12" x14ac:dyDescent="0.2">
      <c r="A11544" t="s">
        <v>38200</v>
      </c>
      <c r="B11544" t="s">
        <v>38201</v>
      </c>
      <c r="C11544" t="s">
        <v>17129</v>
      </c>
      <c r="D11544" t="s">
        <v>21</v>
      </c>
      <c r="E11544" t="s">
        <v>16</v>
      </c>
      <c r="F11544">
        <v>28277</v>
      </c>
      <c r="G11544">
        <v>35.098982999999997</v>
      </c>
      <c r="H11544">
        <v>-80.779557999999994</v>
      </c>
      <c r="I11544">
        <v>3</v>
      </c>
      <c r="J11544">
        <v>233</v>
      </c>
      <c r="K11544">
        <v>1</v>
      </c>
      <c r="L11544" t="s">
        <v>38202</v>
      </c>
    </row>
    <row r="11545" spans="1:12" x14ac:dyDescent="0.2">
      <c r="A11545" t="s">
        <v>38203</v>
      </c>
      <c r="B11545" t="s">
        <v>38204</v>
      </c>
      <c r="C11545" t="s">
        <v>38205</v>
      </c>
      <c r="D11545" t="s">
        <v>21</v>
      </c>
      <c r="E11545" t="s">
        <v>16</v>
      </c>
      <c r="F11545">
        <v>28210</v>
      </c>
      <c r="G11545">
        <v>35.128070200000003</v>
      </c>
      <c r="H11545">
        <v>-80.874868199999995</v>
      </c>
      <c r="I11545">
        <v>4</v>
      </c>
      <c r="J11545">
        <v>3</v>
      </c>
      <c r="K11545">
        <v>0</v>
      </c>
      <c r="L11545" t="s">
        <v>38206</v>
      </c>
    </row>
    <row r="11546" spans="1:12" x14ac:dyDescent="0.2">
      <c r="A11546" t="s">
        <v>38207</v>
      </c>
      <c r="B11546" t="s">
        <v>38208</v>
      </c>
      <c r="C11546" t="s">
        <v>38209</v>
      </c>
      <c r="D11546" t="s">
        <v>21</v>
      </c>
      <c r="E11546" t="s">
        <v>16</v>
      </c>
      <c r="F11546">
        <v>28210</v>
      </c>
      <c r="G11546">
        <v>35.159024000000002</v>
      </c>
      <c r="H11546">
        <v>-80.875140000000002</v>
      </c>
      <c r="I11546">
        <v>3</v>
      </c>
      <c r="J11546">
        <v>3</v>
      </c>
      <c r="K11546">
        <v>1</v>
      </c>
      <c r="L11546" t="s">
        <v>2743</v>
      </c>
    </row>
    <row r="11547" spans="1:12" x14ac:dyDescent="0.2">
      <c r="A11547" t="s">
        <v>38210</v>
      </c>
      <c r="B11547" t="s">
        <v>38211</v>
      </c>
      <c r="C11547" t="s">
        <v>28395</v>
      </c>
      <c r="D11547" t="s">
        <v>21</v>
      </c>
      <c r="E11547" t="s">
        <v>16</v>
      </c>
      <c r="F11547">
        <v>28273</v>
      </c>
      <c r="G11547">
        <v>35.136178600000001</v>
      </c>
      <c r="H11547">
        <v>-80.936973600000002</v>
      </c>
      <c r="I11547">
        <v>4</v>
      </c>
      <c r="J11547">
        <v>57</v>
      </c>
      <c r="K11547">
        <v>1</v>
      </c>
      <c r="L11547" t="s">
        <v>38212</v>
      </c>
    </row>
    <row r="11548" spans="1:12" x14ac:dyDescent="0.2">
      <c r="A11548" t="s">
        <v>38213</v>
      </c>
      <c r="B11548" t="s">
        <v>38214</v>
      </c>
      <c r="C11548" t="s">
        <v>23864</v>
      </c>
      <c r="D11548" t="s">
        <v>21</v>
      </c>
      <c r="E11548" t="s">
        <v>16</v>
      </c>
      <c r="F11548">
        <v>28207</v>
      </c>
      <c r="G11548">
        <v>35.195079999999997</v>
      </c>
      <c r="H11548">
        <v>-80.825792000000007</v>
      </c>
      <c r="I11548">
        <v>4.5</v>
      </c>
      <c r="J11548">
        <v>139</v>
      </c>
      <c r="K11548">
        <v>0</v>
      </c>
      <c r="L11548" t="s">
        <v>10596</v>
      </c>
    </row>
    <row r="11549" spans="1:12" x14ac:dyDescent="0.2">
      <c r="A11549" t="s">
        <v>38215</v>
      </c>
      <c r="B11549" t="s">
        <v>38216</v>
      </c>
      <c r="C11549" t="s">
        <v>38217</v>
      </c>
      <c r="D11549" t="s">
        <v>135</v>
      </c>
      <c r="E11549" t="s">
        <v>16</v>
      </c>
      <c r="F11549">
        <v>28104</v>
      </c>
      <c r="G11549">
        <v>35.069741399999998</v>
      </c>
      <c r="H11549">
        <v>-80.697833599999996</v>
      </c>
      <c r="I11549">
        <v>4.5</v>
      </c>
      <c r="J11549">
        <v>20</v>
      </c>
      <c r="K11549">
        <v>1</v>
      </c>
      <c r="L11549" t="s">
        <v>3691</v>
      </c>
    </row>
    <row r="11550" spans="1:12" x14ac:dyDescent="0.2">
      <c r="A11550" t="s">
        <v>38218</v>
      </c>
      <c r="B11550" t="s">
        <v>38219</v>
      </c>
      <c r="C11550" t="s">
        <v>38220</v>
      </c>
      <c r="D11550" t="s">
        <v>21</v>
      </c>
      <c r="E11550" t="s">
        <v>16</v>
      </c>
      <c r="F11550">
        <v>28269</v>
      </c>
      <c r="G11550">
        <v>35.338059999999999</v>
      </c>
      <c r="H11550">
        <v>-80.8240579</v>
      </c>
      <c r="I11550">
        <v>3</v>
      </c>
      <c r="J11550">
        <v>18</v>
      </c>
      <c r="K11550">
        <v>0</v>
      </c>
      <c r="L11550" t="s">
        <v>38221</v>
      </c>
    </row>
    <row r="11551" spans="1:12" x14ac:dyDescent="0.2">
      <c r="A11551" t="s">
        <v>38222</v>
      </c>
      <c r="B11551" t="s">
        <v>641</v>
      </c>
      <c r="C11551" t="s">
        <v>38223</v>
      </c>
      <c r="D11551" t="s">
        <v>21</v>
      </c>
      <c r="E11551" t="s">
        <v>16</v>
      </c>
      <c r="F11551">
        <v>28208</v>
      </c>
      <c r="G11551">
        <v>35.238287999999997</v>
      </c>
      <c r="H11551">
        <v>-80.884519999999995</v>
      </c>
      <c r="I11551">
        <v>1.5</v>
      </c>
      <c r="J11551">
        <v>21</v>
      </c>
      <c r="K11551">
        <v>1</v>
      </c>
      <c r="L11551" t="s">
        <v>3052</v>
      </c>
    </row>
    <row r="11552" spans="1:12" x14ac:dyDescent="0.2">
      <c r="A11552" t="s">
        <v>38224</v>
      </c>
      <c r="B11552" t="s">
        <v>38225</v>
      </c>
      <c r="C11552" t="s">
        <v>38226</v>
      </c>
      <c r="D11552" t="s">
        <v>21</v>
      </c>
      <c r="E11552" t="s">
        <v>16</v>
      </c>
      <c r="F11552">
        <v>28205</v>
      </c>
      <c r="G11552">
        <v>35.219085</v>
      </c>
      <c r="H11552">
        <v>-80.815274000000002</v>
      </c>
      <c r="I11552">
        <v>2.5</v>
      </c>
      <c r="J11552">
        <v>3</v>
      </c>
      <c r="K11552">
        <v>1</v>
      </c>
      <c r="L11552" t="s">
        <v>38227</v>
      </c>
    </row>
    <row r="11553" spans="1:12" x14ac:dyDescent="0.2">
      <c r="A11553" t="s">
        <v>38228</v>
      </c>
      <c r="B11553" t="s">
        <v>38229</v>
      </c>
      <c r="C11553" t="s">
        <v>38230</v>
      </c>
      <c r="D11553" t="s">
        <v>21</v>
      </c>
      <c r="E11553" t="s">
        <v>16</v>
      </c>
      <c r="F11553">
        <v>28277</v>
      </c>
      <c r="G11553">
        <v>35.053663499999999</v>
      </c>
      <c r="H11553">
        <v>-80.846892100000005</v>
      </c>
      <c r="I11553">
        <v>2.5</v>
      </c>
      <c r="J11553">
        <v>15</v>
      </c>
      <c r="K11553">
        <v>0</v>
      </c>
      <c r="L11553" t="s">
        <v>1436</v>
      </c>
    </row>
    <row r="11554" spans="1:12" x14ac:dyDescent="0.2">
      <c r="A11554" t="s">
        <v>38231</v>
      </c>
      <c r="B11554" t="s">
        <v>12032</v>
      </c>
      <c r="C11554" t="s">
        <v>38232</v>
      </c>
      <c r="D11554" t="s">
        <v>15</v>
      </c>
      <c r="E11554" t="s">
        <v>16</v>
      </c>
      <c r="F11554">
        <v>28031</v>
      </c>
      <c r="G11554">
        <v>35.464824999999998</v>
      </c>
      <c r="H11554">
        <v>-80.892468199999996</v>
      </c>
      <c r="I11554">
        <v>4</v>
      </c>
      <c r="J11554">
        <v>6</v>
      </c>
      <c r="K11554">
        <v>0</v>
      </c>
      <c r="L11554" t="s">
        <v>3492</v>
      </c>
    </row>
    <row r="11555" spans="1:12" x14ac:dyDescent="0.2">
      <c r="A11555" t="s">
        <v>38233</v>
      </c>
      <c r="B11555" t="s">
        <v>38234</v>
      </c>
      <c r="C11555" t="s">
        <v>38235</v>
      </c>
      <c r="D11555" t="s">
        <v>135</v>
      </c>
      <c r="E11555" t="s">
        <v>16</v>
      </c>
      <c r="F11555">
        <v>28105</v>
      </c>
      <c r="G11555">
        <v>35.122495000000001</v>
      </c>
      <c r="H11555">
        <v>-80.714856999999995</v>
      </c>
      <c r="I11555">
        <v>1.5</v>
      </c>
      <c r="J11555">
        <v>9</v>
      </c>
      <c r="K11555">
        <v>1</v>
      </c>
      <c r="L11555" t="s">
        <v>38236</v>
      </c>
    </row>
    <row r="11556" spans="1:12" x14ac:dyDescent="0.2">
      <c r="A11556" t="s">
        <v>38237</v>
      </c>
      <c r="B11556" t="s">
        <v>38238</v>
      </c>
      <c r="C11556" t="s">
        <v>26876</v>
      </c>
      <c r="D11556" t="s">
        <v>21</v>
      </c>
      <c r="E11556" t="s">
        <v>16</v>
      </c>
      <c r="F11556">
        <v>28208</v>
      </c>
      <c r="G11556">
        <v>35.211383994099997</v>
      </c>
      <c r="H11556">
        <v>-80.937717067099996</v>
      </c>
      <c r="I11556">
        <v>3</v>
      </c>
      <c r="J11556">
        <v>10</v>
      </c>
      <c r="K11556">
        <v>1</v>
      </c>
      <c r="L11556" t="s">
        <v>38239</v>
      </c>
    </row>
    <row r="11557" spans="1:12" x14ac:dyDescent="0.2">
      <c r="A11557" t="s">
        <v>38240</v>
      </c>
      <c r="B11557" t="s">
        <v>38241</v>
      </c>
      <c r="C11557" t="s">
        <v>16623</v>
      </c>
      <c r="D11557" t="s">
        <v>21</v>
      </c>
      <c r="E11557" t="s">
        <v>16</v>
      </c>
      <c r="F11557">
        <v>28277</v>
      </c>
      <c r="G11557">
        <v>35.0348191</v>
      </c>
      <c r="H11557">
        <v>-80.804487300000005</v>
      </c>
      <c r="I11557">
        <v>3</v>
      </c>
      <c r="J11557">
        <v>12</v>
      </c>
      <c r="K11557">
        <v>1</v>
      </c>
      <c r="L11557" t="s">
        <v>38242</v>
      </c>
    </row>
    <row r="11558" spans="1:12" x14ac:dyDescent="0.2">
      <c r="A11558" t="s">
        <v>38243</v>
      </c>
      <c r="B11558" t="s">
        <v>3420</v>
      </c>
      <c r="C11558" t="s">
        <v>38244</v>
      </c>
      <c r="D11558" t="s">
        <v>21</v>
      </c>
      <c r="E11558" t="s">
        <v>16</v>
      </c>
      <c r="F11558">
        <v>28227</v>
      </c>
      <c r="G11558">
        <v>35.148163500000003</v>
      </c>
      <c r="H11558">
        <v>-80.726950400000007</v>
      </c>
      <c r="I11558">
        <v>1.5</v>
      </c>
      <c r="J11558">
        <v>3</v>
      </c>
      <c r="K11558">
        <v>1</v>
      </c>
      <c r="L11558" t="s">
        <v>1464</v>
      </c>
    </row>
    <row r="11559" spans="1:12" x14ac:dyDescent="0.2">
      <c r="A11559" t="s">
        <v>38245</v>
      </c>
      <c r="B11559" t="s">
        <v>38246</v>
      </c>
      <c r="C11559" t="s">
        <v>38247</v>
      </c>
      <c r="D11559" t="s">
        <v>21</v>
      </c>
      <c r="E11559" t="s">
        <v>16</v>
      </c>
      <c r="F11559">
        <v>28206</v>
      </c>
      <c r="G11559">
        <v>35.239179999999998</v>
      </c>
      <c r="H11559">
        <v>-80.845663400000007</v>
      </c>
      <c r="I11559">
        <v>3.5</v>
      </c>
      <c r="J11559">
        <v>45</v>
      </c>
      <c r="K11559">
        <v>0</v>
      </c>
      <c r="L11559" t="s">
        <v>38248</v>
      </c>
    </row>
    <row r="11560" spans="1:12" x14ac:dyDescent="0.2">
      <c r="A11560" t="s">
        <v>38249</v>
      </c>
      <c r="B11560" t="s">
        <v>38250</v>
      </c>
      <c r="C11560" t="s">
        <v>13010</v>
      </c>
      <c r="D11560" t="s">
        <v>588</v>
      </c>
      <c r="E11560" t="s">
        <v>16</v>
      </c>
      <c r="F11560">
        <v>28110</v>
      </c>
      <c r="G11560">
        <v>35.007092299999996</v>
      </c>
      <c r="H11560">
        <v>-80.563957400000007</v>
      </c>
      <c r="I11560">
        <v>2.5</v>
      </c>
      <c r="J11560">
        <v>8</v>
      </c>
      <c r="K11560">
        <v>1</v>
      </c>
      <c r="L11560" t="s">
        <v>264</v>
      </c>
    </row>
    <row r="11561" spans="1:12" x14ac:dyDescent="0.2">
      <c r="A11561" t="s">
        <v>38251</v>
      </c>
      <c r="B11561" t="s">
        <v>11431</v>
      </c>
      <c r="C11561" t="s">
        <v>1894</v>
      </c>
      <c r="D11561" t="s">
        <v>21</v>
      </c>
      <c r="E11561" t="s">
        <v>16</v>
      </c>
      <c r="F11561">
        <v>28211</v>
      </c>
      <c r="G11561">
        <v>35.154007010299999</v>
      </c>
      <c r="H11561">
        <v>-80.828897109899998</v>
      </c>
      <c r="I11561">
        <v>3</v>
      </c>
      <c r="J11561">
        <v>4</v>
      </c>
      <c r="K11561">
        <v>0</v>
      </c>
      <c r="L11561" t="s">
        <v>38252</v>
      </c>
    </row>
    <row r="11562" spans="1:12" x14ac:dyDescent="0.2">
      <c r="A11562" t="s">
        <v>38253</v>
      </c>
      <c r="B11562" t="s">
        <v>38254</v>
      </c>
      <c r="D11562" t="s">
        <v>21</v>
      </c>
      <c r="E11562" t="s">
        <v>16</v>
      </c>
      <c r="F11562">
        <v>28209</v>
      </c>
      <c r="G11562">
        <v>35.1811188</v>
      </c>
      <c r="H11562">
        <v>-80.848849799999996</v>
      </c>
      <c r="I11562">
        <v>5</v>
      </c>
      <c r="J11562">
        <v>3</v>
      </c>
      <c r="K11562">
        <v>1</v>
      </c>
      <c r="L11562" t="s">
        <v>38255</v>
      </c>
    </row>
    <row r="11563" spans="1:12" x14ac:dyDescent="0.2">
      <c r="A11563" t="s">
        <v>38256</v>
      </c>
      <c r="B11563" t="s">
        <v>14906</v>
      </c>
      <c r="C11563" t="s">
        <v>38257</v>
      </c>
      <c r="D11563" t="s">
        <v>359</v>
      </c>
      <c r="E11563" t="s">
        <v>16</v>
      </c>
      <c r="F11563">
        <v>28036</v>
      </c>
      <c r="G11563">
        <v>35.496318500000001</v>
      </c>
      <c r="H11563">
        <v>-80.852720000000005</v>
      </c>
      <c r="I11563">
        <v>3</v>
      </c>
      <c r="J11563">
        <v>47</v>
      </c>
      <c r="K11563">
        <v>0</v>
      </c>
      <c r="L11563" t="s">
        <v>38258</v>
      </c>
    </row>
    <row r="11564" spans="1:12" x14ac:dyDescent="0.2">
      <c r="A11564" t="s">
        <v>38259</v>
      </c>
      <c r="B11564" t="s">
        <v>38260</v>
      </c>
      <c r="C11564" t="s">
        <v>38261</v>
      </c>
      <c r="D11564" t="s">
        <v>21</v>
      </c>
      <c r="E11564" t="s">
        <v>16</v>
      </c>
      <c r="F11564">
        <v>28202</v>
      </c>
      <c r="G11564">
        <v>35.2209029582</v>
      </c>
      <c r="H11564">
        <v>-80.850853957200002</v>
      </c>
      <c r="I11564">
        <v>4</v>
      </c>
      <c r="J11564">
        <v>46</v>
      </c>
      <c r="K11564">
        <v>1</v>
      </c>
      <c r="L11564" t="s">
        <v>38262</v>
      </c>
    </row>
    <row r="11565" spans="1:12" x14ac:dyDescent="0.2">
      <c r="A11565" t="s">
        <v>38263</v>
      </c>
      <c r="B11565" t="s">
        <v>229</v>
      </c>
      <c r="C11565" t="s">
        <v>38264</v>
      </c>
      <c r="D11565" t="s">
        <v>21</v>
      </c>
      <c r="E11565" t="s">
        <v>16</v>
      </c>
      <c r="F11565">
        <v>28262</v>
      </c>
      <c r="G11565">
        <v>35.2905933085</v>
      </c>
      <c r="H11565">
        <v>-80.766078335000003</v>
      </c>
      <c r="I11565">
        <v>2</v>
      </c>
      <c r="J11565">
        <v>20</v>
      </c>
      <c r="K11565">
        <v>1</v>
      </c>
      <c r="L11565" t="s">
        <v>15996</v>
      </c>
    </row>
    <row r="11566" spans="1:12" x14ac:dyDescent="0.2">
      <c r="A11566" t="s">
        <v>38265</v>
      </c>
      <c r="B11566" t="s">
        <v>38266</v>
      </c>
      <c r="C11566" t="s">
        <v>14338</v>
      </c>
      <c r="D11566" t="s">
        <v>21</v>
      </c>
      <c r="E11566" t="s">
        <v>16</v>
      </c>
      <c r="F11566">
        <v>28205</v>
      </c>
      <c r="G11566">
        <v>35.227086900000003</v>
      </c>
      <c r="H11566">
        <v>-80.843126699999999</v>
      </c>
      <c r="I11566">
        <v>4.5</v>
      </c>
      <c r="J11566">
        <v>9</v>
      </c>
      <c r="K11566">
        <v>1</v>
      </c>
      <c r="L11566" t="s">
        <v>38267</v>
      </c>
    </row>
    <row r="11567" spans="1:12" x14ac:dyDescent="0.2">
      <c r="A11567" t="s">
        <v>38268</v>
      </c>
      <c r="B11567" t="s">
        <v>6783</v>
      </c>
      <c r="C11567" t="s">
        <v>38269</v>
      </c>
      <c r="D11567" t="s">
        <v>21</v>
      </c>
      <c r="E11567" t="s">
        <v>16</v>
      </c>
      <c r="F11567">
        <v>28208</v>
      </c>
      <c r="G11567">
        <v>35.220271347599997</v>
      </c>
      <c r="H11567">
        <v>-80.947787723399998</v>
      </c>
      <c r="I11567">
        <v>4</v>
      </c>
      <c r="J11567">
        <v>10</v>
      </c>
      <c r="K11567">
        <v>1</v>
      </c>
      <c r="L11567" t="s">
        <v>5554</v>
      </c>
    </row>
    <row r="11568" spans="1:12" x14ac:dyDescent="0.2">
      <c r="A11568" t="s">
        <v>38270</v>
      </c>
      <c r="B11568" t="s">
        <v>38271</v>
      </c>
      <c r="C11568" t="s">
        <v>38272</v>
      </c>
      <c r="D11568" t="s">
        <v>135</v>
      </c>
      <c r="E11568" t="s">
        <v>16</v>
      </c>
      <c r="F11568">
        <v>28105</v>
      </c>
      <c r="G11568">
        <v>35.133887999999999</v>
      </c>
      <c r="H11568">
        <v>-80.712657399999998</v>
      </c>
      <c r="I11568">
        <v>3</v>
      </c>
      <c r="J11568">
        <v>5</v>
      </c>
      <c r="K11568">
        <v>0</v>
      </c>
      <c r="L11568" t="s">
        <v>618</v>
      </c>
    </row>
    <row r="11569" spans="1:12" x14ac:dyDescent="0.2">
      <c r="A11569" t="s">
        <v>38273</v>
      </c>
      <c r="B11569" t="s">
        <v>38274</v>
      </c>
      <c r="C11569" t="s">
        <v>38275</v>
      </c>
      <c r="D11569" t="s">
        <v>30</v>
      </c>
      <c r="E11569" t="s">
        <v>16</v>
      </c>
      <c r="F11569">
        <v>28054</v>
      </c>
      <c r="G11569">
        <v>35.262206999999997</v>
      </c>
      <c r="H11569">
        <v>-81.136784000000006</v>
      </c>
      <c r="I11569">
        <v>3.5</v>
      </c>
      <c r="J11569">
        <v>8</v>
      </c>
      <c r="K11569">
        <v>1</v>
      </c>
      <c r="L11569" t="s">
        <v>5269</v>
      </c>
    </row>
    <row r="11570" spans="1:12" x14ac:dyDescent="0.2">
      <c r="A11570" t="s">
        <v>38276</v>
      </c>
      <c r="B11570" t="s">
        <v>38277</v>
      </c>
      <c r="C11570" t="s">
        <v>38278</v>
      </c>
      <c r="D11570" t="s">
        <v>21</v>
      </c>
      <c r="E11570" t="s">
        <v>16</v>
      </c>
      <c r="F11570">
        <v>28273</v>
      </c>
      <c r="G11570">
        <v>35.152411700000002</v>
      </c>
      <c r="H11570">
        <v>-80.951140300000006</v>
      </c>
      <c r="I11570">
        <v>1</v>
      </c>
      <c r="J11570">
        <v>3</v>
      </c>
      <c r="K11570">
        <v>1</v>
      </c>
      <c r="L11570" t="s">
        <v>4759</v>
      </c>
    </row>
    <row r="11571" spans="1:12" x14ac:dyDescent="0.2">
      <c r="A11571" t="s">
        <v>38279</v>
      </c>
      <c r="B11571" t="s">
        <v>17993</v>
      </c>
      <c r="C11571" t="s">
        <v>38280</v>
      </c>
      <c r="D11571" t="s">
        <v>21</v>
      </c>
      <c r="E11571" t="s">
        <v>16</v>
      </c>
      <c r="F11571">
        <v>28202</v>
      </c>
      <c r="G11571">
        <v>35.225197000000001</v>
      </c>
      <c r="H11571">
        <v>-80.842232999999993</v>
      </c>
      <c r="I11571">
        <v>2.5</v>
      </c>
      <c r="J11571">
        <v>73</v>
      </c>
      <c r="K11571">
        <v>0</v>
      </c>
      <c r="L11571" t="s">
        <v>38281</v>
      </c>
    </row>
    <row r="11572" spans="1:12" x14ac:dyDescent="0.2">
      <c r="A11572" t="s">
        <v>38282</v>
      </c>
      <c r="B11572" t="s">
        <v>2423</v>
      </c>
      <c r="C11572" t="s">
        <v>38283</v>
      </c>
      <c r="D11572" t="s">
        <v>21</v>
      </c>
      <c r="E11572" t="s">
        <v>16</v>
      </c>
      <c r="F11572">
        <v>28214</v>
      </c>
      <c r="G11572">
        <v>35.3203709</v>
      </c>
      <c r="H11572">
        <v>-80.953861099999997</v>
      </c>
      <c r="I11572">
        <v>3.5</v>
      </c>
      <c r="J11572">
        <v>3</v>
      </c>
      <c r="K11572">
        <v>1</v>
      </c>
      <c r="L11572" t="s">
        <v>38284</v>
      </c>
    </row>
    <row r="11573" spans="1:12" x14ac:dyDescent="0.2">
      <c r="A11573" t="s">
        <v>38285</v>
      </c>
      <c r="B11573" t="s">
        <v>38286</v>
      </c>
      <c r="C11573" t="s">
        <v>38287</v>
      </c>
      <c r="D11573" t="s">
        <v>21</v>
      </c>
      <c r="E11573" t="s">
        <v>16</v>
      </c>
      <c r="F11573">
        <v>28206</v>
      </c>
      <c r="G11573">
        <v>35.231483099999998</v>
      </c>
      <c r="H11573">
        <v>-80.825603400000006</v>
      </c>
      <c r="I11573">
        <v>2.5</v>
      </c>
      <c r="J11573">
        <v>22</v>
      </c>
      <c r="K11573">
        <v>1</v>
      </c>
      <c r="L11573" t="s">
        <v>1425</v>
      </c>
    </row>
    <row r="11574" spans="1:12" x14ac:dyDescent="0.2">
      <c r="A11574" t="s">
        <v>38288</v>
      </c>
      <c r="B11574" t="s">
        <v>38289</v>
      </c>
      <c r="C11574" t="s">
        <v>13421</v>
      </c>
      <c r="D11574" t="s">
        <v>135</v>
      </c>
      <c r="E11574" t="s">
        <v>16</v>
      </c>
      <c r="F11574">
        <v>28105</v>
      </c>
      <c r="G11574">
        <v>35.123322999999999</v>
      </c>
      <c r="H11574">
        <v>-80.710312999999999</v>
      </c>
      <c r="I11574">
        <v>3.5</v>
      </c>
      <c r="J11574">
        <v>8</v>
      </c>
      <c r="K11574">
        <v>0</v>
      </c>
      <c r="L11574" t="s">
        <v>264</v>
      </c>
    </row>
    <row r="11575" spans="1:12" x14ac:dyDescent="0.2">
      <c r="A11575" t="s">
        <v>38290</v>
      </c>
      <c r="B11575" t="s">
        <v>38291</v>
      </c>
      <c r="C11575" t="s">
        <v>38292</v>
      </c>
      <c r="D11575" t="s">
        <v>21</v>
      </c>
      <c r="E11575" t="s">
        <v>16</v>
      </c>
      <c r="F11575">
        <v>28226</v>
      </c>
      <c r="G11575">
        <v>35.150472000000001</v>
      </c>
      <c r="H11575">
        <v>-80.793274999999994</v>
      </c>
      <c r="I11575">
        <v>4</v>
      </c>
      <c r="J11575">
        <v>3</v>
      </c>
      <c r="K11575">
        <v>1</v>
      </c>
      <c r="L11575" t="s">
        <v>38293</v>
      </c>
    </row>
    <row r="11576" spans="1:12" x14ac:dyDescent="0.2">
      <c r="A11576" t="s">
        <v>38294</v>
      </c>
      <c r="B11576" t="s">
        <v>38295</v>
      </c>
      <c r="C11576" t="s">
        <v>24345</v>
      </c>
      <c r="D11576" t="s">
        <v>15</v>
      </c>
      <c r="E11576" t="s">
        <v>16</v>
      </c>
      <c r="F11576">
        <v>28031</v>
      </c>
      <c r="G11576">
        <v>35.481292000000003</v>
      </c>
      <c r="H11576">
        <v>-80.884399999999999</v>
      </c>
      <c r="I11576">
        <v>3</v>
      </c>
      <c r="J11576">
        <v>24</v>
      </c>
      <c r="K11576">
        <v>0</v>
      </c>
      <c r="L11576" t="s">
        <v>38296</v>
      </c>
    </row>
    <row r="11577" spans="1:12" x14ac:dyDescent="0.2">
      <c r="A11577" t="s">
        <v>38297</v>
      </c>
      <c r="B11577" t="s">
        <v>38298</v>
      </c>
      <c r="C11577" t="s">
        <v>38299</v>
      </c>
      <c r="D11577" t="s">
        <v>21</v>
      </c>
      <c r="E11577" t="s">
        <v>16</v>
      </c>
      <c r="F11577">
        <v>28227</v>
      </c>
      <c r="G11577">
        <v>35.183990399999999</v>
      </c>
      <c r="H11577">
        <v>-80.691470899999999</v>
      </c>
      <c r="I11577">
        <v>5</v>
      </c>
      <c r="J11577">
        <v>5</v>
      </c>
      <c r="K11577">
        <v>1</v>
      </c>
      <c r="L11577" t="s">
        <v>38300</v>
      </c>
    </row>
    <row r="11578" spans="1:12" x14ac:dyDescent="0.2">
      <c r="A11578" t="s">
        <v>38301</v>
      </c>
      <c r="B11578" t="s">
        <v>38302</v>
      </c>
      <c r="C11578" t="s">
        <v>38303</v>
      </c>
      <c r="D11578" t="s">
        <v>21</v>
      </c>
      <c r="E11578" t="s">
        <v>16</v>
      </c>
      <c r="F11578">
        <v>28212</v>
      </c>
      <c r="G11578">
        <v>35.169434000000003</v>
      </c>
      <c r="H11578">
        <v>-80.752471999999997</v>
      </c>
      <c r="I11578">
        <v>2.5</v>
      </c>
      <c r="J11578">
        <v>4</v>
      </c>
      <c r="K11578">
        <v>1</v>
      </c>
      <c r="L11578" t="s">
        <v>2349</v>
      </c>
    </row>
    <row r="11579" spans="1:12" x14ac:dyDescent="0.2">
      <c r="A11579" t="s">
        <v>38304</v>
      </c>
      <c r="B11579" t="s">
        <v>38305</v>
      </c>
      <c r="C11579" t="s">
        <v>38306</v>
      </c>
      <c r="D11579" t="s">
        <v>21</v>
      </c>
      <c r="E11579" t="s">
        <v>16</v>
      </c>
      <c r="F11579">
        <v>28270</v>
      </c>
      <c r="G11579">
        <v>35.144829999999999</v>
      </c>
      <c r="H11579">
        <v>-80.740474000000006</v>
      </c>
      <c r="I11579">
        <v>4</v>
      </c>
      <c r="J11579">
        <v>6</v>
      </c>
      <c r="K11579">
        <v>1</v>
      </c>
      <c r="L11579" t="s">
        <v>38307</v>
      </c>
    </row>
    <row r="11580" spans="1:12" x14ac:dyDescent="0.2">
      <c r="A11580" t="s">
        <v>38308</v>
      </c>
      <c r="B11580" t="s">
        <v>38309</v>
      </c>
      <c r="C11580" t="s">
        <v>38310</v>
      </c>
      <c r="D11580" t="s">
        <v>21</v>
      </c>
      <c r="E11580" t="s">
        <v>16</v>
      </c>
      <c r="F11580">
        <v>28202</v>
      </c>
      <c r="G11580">
        <v>35.227086900000003</v>
      </c>
      <c r="H11580">
        <v>-80.843126699999999</v>
      </c>
      <c r="I11580">
        <v>5</v>
      </c>
      <c r="J11580">
        <v>7</v>
      </c>
      <c r="K11580">
        <v>1</v>
      </c>
      <c r="L11580" t="s">
        <v>457</v>
      </c>
    </row>
    <row r="11581" spans="1:12" x14ac:dyDescent="0.2">
      <c r="A11581" t="s">
        <v>38311</v>
      </c>
      <c r="B11581" t="s">
        <v>38312</v>
      </c>
      <c r="C11581" t="s">
        <v>38313</v>
      </c>
      <c r="D11581" t="s">
        <v>643</v>
      </c>
      <c r="E11581" t="s">
        <v>16</v>
      </c>
      <c r="F11581">
        <v>28079</v>
      </c>
      <c r="G11581">
        <v>35.082565500000001</v>
      </c>
      <c r="H11581">
        <v>-80.669017999999994</v>
      </c>
      <c r="I11581">
        <v>2</v>
      </c>
      <c r="J11581">
        <v>7</v>
      </c>
      <c r="K11581">
        <v>1</v>
      </c>
      <c r="L11581" t="s">
        <v>38314</v>
      </c>
    </row>
    <row r="11582" spans="1:12" x14ac:dyDescent="0.2">
      <c r="A11582" t="s">
        <v>38315</v>
      </c>
      <c r="B11582" t="s">
        <v>38316</v>
      </c>
      <c r="C11582" t="s">
        <v>38317</v>
      </c>
      <c r="D11582" t="s">
        <v>62</v>
      </c>
      <c r="E11582" t="s">
        <v>16</v>
      </c>
      <c r="F11582">
        <v>28227</v>
      </c>
      <c r="G11582">
        <v>35.174568299999997</v>
      </c>
      <c r="H11582">
        <v>-80.657597300000006</v>
      </c>
      <c r="I11582">
        <v>4.5</v>
      </c>
      <c r="J11582">
        <v>16</v>
      </c>
      <c r="K11582">
        <v>1</v>
      </c>
      <c r="L11582" t="s">
        <v>38318</v>
      </c>
    </row>
    <row r="11583" spans="1:12" x14ac:dyDescent="0.2">
      <c r="A11583" t="s">
        <v>38319</v>
      </c>
      <c r="B11583" t="s">
        <v>438</v>
      </c>
      <c r="C11583" t="s">
        <v>38320</v>
      </c>
      <c r="D11583" t="s">
        <v>21</v>
      </c>
      <c r="E11583" t="s">
        <v>16</v>
      </c>
      <c r="F11583">
        <v>28208</v>
      </c>
      <c r="G11583">
        <v>35.220559399999999</v>
      </c>
      <c r="H11583">
        <v>-80.943873699999997</v>
      </c>
      <c r="I11583">
        <v>2.5</v>
      </c>
      <c r="J11583">
        <v>21</v>
      </c>
      <c r="K11583">
        <v>1</v>
      </c>
      <c r="L11583" t="s">
        <v>33723</v>
      </c>
    </row>
    <row r="11584" spans="1:12" x14ac:dyDescent="0.2">
      <c r="A11584" t="s">
        <v>38321</v>
      </c>
      <c r="B11584" t="s">
        <v>38322</v>
      </c>
      <c r="C11584" t="s">
        <v>38323</v>
      </c>
      <c r="D11584" t="s">
        <v>21</v>
      </c>
      <c r="E11584" t="s">
        <v>16</v>
      </c>
      <c r="F11584">
        <v>28273</v>
      </c>
      <c r="G11584">
        <v>35.105041481900003</v>
      </c>
      <c r="H11584">
        <v>-80.989883650500005</v>
      </c>
      <c r="I11584">
        <v>4</v>
      </c>
      <c r="J11584">
        <v>371</v>
      </c>
      <c r="K11584">
        <v>1</v>
      </c>
      <c r="L11584" t="s">
        <v>38324</v>
      </c>
    </row>
    <row r="11585" spans="1:12" x14ac:dyDescent="0.2">
      <c r="A11585" t="s">
        <v>38325</v>
      </c>
      <c r="B11585" t="s">
        <v>38326</v>
      </c>
      <c r="C11585" t="s">
        <v>38327</v>
      </c>
      <c r="D11585" t="s">
        <v>21</v>
      </c>
      <c r="E11585" t="s">
        <v>16</v>
      </c>
      <c r="F11585">
        <v>28273</v>
      </c>
      <c r="G11585">
        <v>35.117266499999999</v>
      </c>
      <c r="H11585">
        <v>-80.9616367</v>
      </c>
      <c r="I11585">
        <v>4</v>
      </c>
      <c r="J11585">
        <v>3</v>
      </c>
      <c r="K11585">
        <v>1</v>
      </c>
      <c r="L11585" t="s">
        <v>7790</v>
      </c>
    </row>
    <row r="11586" spans="1:12" x14ac:dyDescent="0.2">
      <c r="A11586" t="s">
        <v>38328</v>
      </c>
      <c r="B11586" t="s">
        <v>38329</v>
      </c>
      <c r="C11586" t="s">
        <v>38330</v>
      </c>
      <c r="D11586" t="s">
        <v>21</v>
      </c>
      <c r="E11586" t="s">
        <v>16</v>
      </c>
      <c r="F11586">
        <v>28206</v>
      </c>
      <c r="G11586">
        <v>35.239117999999998</v>
      </c>
      <c r="H11586">
        <v>-80.8460599</v>
      </c>
      <c r="I11586">
        <v>3.5</v>
      </c>
      <c r="J11586">
        <v>11</v>
      </c>
      <c r="K11586">
        <v>0</v>
      </c>
      <c r="L11586" t="s">
        <v>2897</v>
      </c>
    </row>
    <row r="11587" spans="1:12" x14ac:dyDescent="0.2">
      <c r="A11587" t="s">
        <v>38331</v>
      </c>
      <c r="B11587" t="s">
        <v>31756</v>
      </c>
      <c r="C11587" t="s">
        <v>38332</v>
      </c>
      <c r="D11587" t="s">
        <v>21</v>
      </c>
      <c r="E11587" t="s">
        <v>16</v>
      </c>
      <c r="F11587">
        <v>28208</v>
      </c>
      <c r="G11587">
        <v>35.220654257900001</v>
      </c>
      <c r="H11587">
        <v>-80.940109491300007</v>
      </c>
      <c r="I11587">
        <v>2</v>
      </c>
      <c r="J11587">
        <v>141</v>
      </c>
      <c r="K11587">
        <v>1</v>
      </c>
      <c r="L11587" t="s">
        <v>38333</v>
      </c>
    </row>
    <row r="11588" spans="1:12" x14ac:dyDescent="0.2">
      <c r="A11588" t="s">
        <v>38334</v>
      </c>
      <c r="B11588" t="s">
        <v>38335</v>
      </c>
      <c r="C11588" t="s">
        <v>38332</v>
      </c>
      <c r="D11588" t="s">
        <v>21</v>
      </c>
      <c r="E11588" t="s">
        <v>16</v>
      </c>
      <c r="F11588">
        <v>28208</v>
      </c>
      <c r="G11588">
        <v>35.220457811999999</v>
      </c>
      <c r="H11588">
        <v>-80.944198973200002</v>
      </c>
      <c r="I11588">
        <v>3</v>
      </c>
      <c r="J11588">
        <v>22</v>
      </c>
      <c r="K11588">
        <v>1</v>
      </c>
      <c r="L11588" t="s">
        <v>5554</v>
      </c>
    </row>
    <row r="11589" spans="1:12" x14ac:dyDescent="0.2">
      <c r="A11589" t="s">
        <v>38336</v>
      </c>
      <c r="B11589" t="s">
        <v>38337</v>
      </c>
      <c r="C11589" t="s">
        <v>16387</v>
      </c>
      <c r="D11589" t="s">
        <v>21</v>
      </c>
      <c r="E11589" t="s">
        <v>16</v>
      </c>
      <c r="F11589">
        <v>28202</v>
      </c>
      <c r="G11589">
        <v>35.226449299999999</v>
      </c>
      <c r="H11589">
        <v>-80.842531899999997</v>
      </c>
      <c r="I11589">
        <v>3</v>
      </c>
      <c r="J11589">
        <v>206</v>
      </c>
      <c r="K11589">
        <v>1</v>
      </c>
      <c r="L11589" t="s">
        <v>3004</v>
      </c>
    </row>
    <row r="11590" spans="1:12" x14ac:dyDescent="0.2">
      <c r="A11590" t="s">
        <v>38338</v>
      </c>
      <c r="B11590" t="s">
        <v>38339</v>
      </c>
      <c r="C11590" t="s">
        <v>38340</v>
      </c>
      <c r="D11590" t="s">
        <v>135</v>
      </c>
      <c r="E11590" t="s">
        <v>16</v>
      </c>
      <c r="F11590">
        <v>28105</v>
      </c>
      <c r="G11590">
        <v>35.105898000000003</v>
      </c>
      <c r="H11590">
        <v>-80.6783559</v>
      </c>
      <c r="I11590">
        <v>3</v>
      </c>
      <c r="J11590">
        <v>10</v>
      </c>
      <c r="K11590">
        <v>1</v>
      </c>
      <c r="L11590" t="s">
        <v>38341</v>
      </c>
    </row>
    <row r="11591" spans="1:12" x14ac:dyDescent="0.2">
      <c r="A11591" t="s">
        <v>38342</v>
      </c>
      <c r="B11591" t="s">
        <v>38343</v>
      </c>
      <c r="C11591" t="s">
        <v>38344</v>
      </c>
      <c r="D11591" t="s">
        <v>21</v>
      </c>
      <c r="E11591" t="s">
        <v>16</v>
      </c>
      <c r="F11591">
        <v>28206</v>
      </c>
      <c r="G11591">
        <v>35.277098199999998</v>
      </c>
      <c r="H11591">
        <v>-80.796379000000002</v>
      </c>
      <c r="I11591">
        <v>4</v>
      </c>
      <c r="J11591">
        <v>16</v>
      </c>
      <c r="K11591">
        <v>1</v>
      </c>
      <c r="L11591" t="s">
        <v>967</v>
      </c>
    </row>
    <row r="11592" spans="1:12" x14ac:dyDescent="0.2">
      <c r="A11592" t="s">
        <v>38345</v>
      </c>
      <c r="B11592" t="s">
        <v>38346</v>
      </c>
      <c r="C11592" t="s">
        <v>38347</v>
      </c>
      <c r="D11592" t="s">
        <v>21</v>
      </c>
      <c r="E11592" t="s">
        <v>16</v>
      </c>
      <c r="F11592">
        <v>28273</v>
      </c>
      <c r="G11592">
        <v>35.113194820700002</v>
      </c>
      <c r="H11592">
        <v>-80.919994973599998</v>
      </c>
      <c r="I11592">
        <v>4</v>
      </c>
      <c r="J11592">
        <v>10</v>
      </c>
      <c r="K11592">
        <v>1</v>
      </c>
      <c r="L11592" t="s">
        <v>38348</v>
      </c>
    </row>
    <row r="11593" spans="1:12" x14ac:dyDescent="0.2">
      <c r="A11593" t="s">
        <v>38349</v>
      </c>
      <c r="B11593" t="s">
        <v>38350</v>
      </c>
      <c r="C11593" t="s">
        <v>6105</v>
      </c>
      <c r="D11593" t="s">
        <v>21</v>
      </c>
      <c r="E11593" t="s">
        <v>16</v>
      </c>
      <c r="F11593">
        <v>28210</v>
      </c>
      <c r="G11593">
        <v>35.160621643100001</v>
      </c>
      <c r="H11593">
        <v>-80.875999450699993</v>
      </c>
      <c r="I11593">
        <v>4.5</v>
      </c>
      <c r="J11593">
        <v>10</v>
      </c>
      <c r="K11593">
        <v>1</v>
      </c>
      <c r="L11593" t="s">
        <v>38351</v>
      </c>
    </row>
    <row r="11594" spans="1:12" x14ac:dyDescent="0.2">
      <c r="A11594" t="s">
        <v>38352</v>
      </c>
      <c r="B11594" t="s">
        <v>38353</v>
      </c>
      <c r="C11594" t="s">
        <v>38354</v>
      </c>
      <c r="D11594" t="s">
        <v>30</v>
      </c>
      <c r="E11594" t="s">
        <v>16</v>
      </c>
      <c r="F11594">
        <v>28054</v>
      </c>
      <c r="G11594">
        <v>35.254405200000001</v>
      </c>
      <c r="H11594">
        <v>-81.176063299999996</v>
      </c>
      <c r="I11594">
        <v>5</v>
      </c>
      <c r="J11594">
        <v>7</v>
      </c>
      <c r="K11594">
        <v>1</v>
      </c>
      <c r="L11594" t="s">
        <v>21798</v>
      </c>
    </row>
    <row r="11595" spans="1:12" x14ac:dyDescent="0.2">
      <c r="A11595" t="s">
        <v>38355</v>
      </c>
      <c r="B11595" t="s">
        <v>38356</v>
      </c>
      <c r="C11595" t="s">
        <v>38357</v>
      </c>
      <c r="D11595" t="s">
        <v>21</v>
      </c>
      <c r="E11595" t="s">
        <v>16</v>
      </c>
      <c r="F11595">
        <v>28226</v>
      </c>
      <c r="G11595">
        <v>35.080757200000001</v>
      </c>
      <c r="H11595">
        <v>-80.842808000000005</v>
      </c>
      <c r="I11595">
        <v>3.5</v>
      </c>
      <c r="J11595">
        <v>3</v>
      </c>
      <c r="K11595">
        <v>1</v>
      </c>
      <c r="L11595" t="s">
        <v>19700</v>
      </c>
    </row>
    <row r="11596" spans="1:12" x14ac:dyDescent="0.2">
      <c r="A11596" t="s">
        <v>38358</v>
      </c>
      <c r="B11596" t="s">
        <v>38359</v>
      </c>
      <c r="C11596" t="s">
        <v>38360</v>
      </c>
      <c r="D11596" t="s">
        <v>21</v>
      </c>
      <c r="E11596" t="s">
        <v>16</v>
      </c>
      <c r="F11596">
        <v>28204</v>
      </c>
      <c r="G11596">
        <v>35.212160599999997</v>
      </c>
      <c r="H11596">
        <v>-80.823954200000003</v>
      </c>
      <c r="I11596">
        <v>2.5</v>
      </c>
      <c r="J11596">
        <v>54</v>
      </c>
      <c r="K11596">
        <v>1</v>
      </c>
      <c r="L11596" t="s">
        <v>29090</v>
      </c>
    </row>
    <row r="11597" spans="1:12" x14ac:dyDescent="0.2">
      <c r="A11597" t="s">
        <v>38361</v>
      </c>
      <c r="B11597" t="s">
        <v>38362</v>
      </c>
      <c r="C11597" t="s">
        <v>38363</v>
      </c>
      <c r="D11597" t="s">
        <v>21</v>
      </c>
      <c r="E11597" t="s">
        <v>16</v>
      </c>
      <c r="F11597">
        <v>28226</v>
      </c>
      <c r="G11597">
        <v>35.088110299999997</v>
      </c>
      <c r="H11597">
        <v>-80.860780700000007</v>
      </c>
      <c r="I11597">
        <v>1.5</v>
      </c>
      <c r="J11597">
        <v>6</v>
      </c>
      <c r="K11597">
        <v>1</v>
      </c>
      <c r="L11597" t="s">
        <v>13669</v>
      </c>
    </row>
    <row r="11598" spans="1:12" x14ac:dyDescent="0.2">
      <c r="A11598" t="s">
        <v>38364</v>
      </c>
      <c r="B11598" t="s">
        <v>38365</v>
      </c>
      <c r="C11598" t="s">
        <v>38366</v>
      </c>
      <c r="D11598" t="s">
        <v>26</v>
      </c>
      <c r="E11598" t="s">
        <v>16</v>
      </c>
      <c r="F11598">
        <v>28078</v>
      </c>
      <c r="G11598">
        <v>35.350305945700001</v>
      </c>
      <c r="H11598">
        <v>-80.918398153400005</v>
      </c>
      <c r="I11598">
        <v>4</v>
      </c>
      <c r="J11598">
        <v>37</v>
      </c>
      <c r="K11598">
        <v>1</v>
      </c>
      <c r="L11598" t="s">
        <v>38367</v>
      </c>
    </row>
    <row r="11599" spans="1:12" x14ac:dyDescent="0.2">
      <c r="A11599" t="s">
        <v>38368</v>
      </c>
      <c r="B11599" t="s">
        <v>38369</v>
      </c>
      <c r="C11599" t="s">
        <v>38370</v>
      </c>
      <c r="D11599" t="s">
        <v>21</v>
      </c>
      <c r="E11599" t="s">
        <v>16</v>
      </c>
      <c r="F11599">
        <v>28262</v>
      </c>
      <c r="G11599">
        <v>35.338473</v>
      </c>
      <c r="H11599">
        <v>-80.760692000000006</v>
      </c>
      <c r="I11599">
        <v>4</v>
      </c>
      <c r="J11599">
        <v>5</v>
      </c>
      <c r="K11599">
        <v>1</v>
      </c>
      <c r="L11599" t="s">
        <v>38371</v>
      </c>
    </row>
    <row r="11600" spans="1:12" x14ac:dyDescent="0.2">
      <c r="A11600" t="s">
        <v>38372</v>
      </c>
      <c r="B11600" t="s">
        <v>38373</v>
      </c>
      <c r="D11600" t="s">
        <v>21</v>
      </c>
      <c r="E11600" t="s">
        <v>16</v>
      </c>
      <c r="F11600">
        <v>28036</v>
      </c>
      <c r="G11600">
        <v>35.487445899999997</v>
      </c>
      <c r="H11600">
        <v>-80.799018500000003</v>
      </c>
      <c r="I11600">
        <v>5</v>
      </c>
      <c r="J11600">
        <v>8</v>
      </c>
      <c r="K11600">
        <v>1</v>
      </c>
      <c r="L11600" t="s">
        <v>38374</v>
      </c>
    </row>
    <row r="11601" spans="1:12" x14ac:dyDescent="0.2">
      <c r="A11601" t="s">
        <v>38375</v>
      </c>
      <c r="B11601" t="s">
        <v>38376</v>
      </c>
      <c r="C11601" t="s">
        <v>1628</v>
      </c>
      <c r="D11601" t="s">
        <v>135</v>
      </c>
      <c r="E11601" t="s">
        <v>16</v>
      </c>
      <c r="F11601">
        <v>28105</v>
      </c>
      <c r="G11601">
        <v>35.082256413300001</v>
      </c>
      <c r="H11601">
        <v>-80.732017305900001</v>
      </c>
      <c r="I11601">
        <v>4</v>
      </c>
      <c r="J11601">
        <v>32</v>
      </c>
      <c r="K11601">
        <v>0</v>
      </c>
      <c r="L11601" t="s">
        <v>38377</v>
      </c>
    </row>
    <row r="11602" spans="1:12" x14ac:dyDescent="0.2">
      <c r="A11602" t="s">
        <v>38378</v>
      </c>
      <c r="B11602" t="s">
        <v>38379</v>
      </c>
      <c r="C11602" t="s">
        <v>38380</v>
      </c>
      <c r="D11602" t="s">
        <v>39</v>
      </c>
      <c r="E11602" t="s">
        <v>16</v>
      </c>
      <c r="F11602">
        <v>28025</v>
      </c>
      <c r="G11602">
        <v>35.451210000000003</v>
      </c>
      <c r="H11602">
        <v>-80.600189999999998</v>
      </c>
      <c r="I11602">
        <v>5</v>
      </c>
      <c r="J11602">
        <v>3</v>
      </c>
      <c r="K11602">
        <v>1</v>
      </c>
      <c r="L11602" t="s">
        <v>159</v>
      </c>
    </row>
    <row r="11603" spans="1:12" x14ac:dyDescent="0.2">
      <c r="A11603" t="s">
        <v>38381</v>
      </c>
      <c r="B11603" t="s">
        <v>9846</v>
      </c>
      <c r="C11603" t="s">
        <v>38382</v>
      </c>
      <c r="D11603" t="s">
        <v>39</v>
      </c>
      <c r="E11603" t="s">
        <v>16</v>
      </c>
      <c r="F11603">
        <v>28027</v>
      </c>
      <c r="G11603">
        <v>35.372324800000001</v>
      </c>
      <c r="H11603">
        <v>-80.723013300000005</v>
      </c>
      <c r="I11603">
        <v>4</v>
      </c>
      <c r="J11603">
        <v>20</v>
      </c>
      <c r="K11603">
        <v>1</v>
      </c>
      <c r="L11603" t="s">
        <v>9848</v>
      </c>
    </row>
    <row r="11604" spans="1:12" x14ac:dyDescent="0.2">
      <c r="A11604" t="s">
        <v>38383</v>
      </c>
      <c r="B11604" t="s">
        <v>758</v>
      </c>
      <c r="C11604" t="s">
        <v>38384</v>
      </c>
      <c r="D11604" t="s">
        <v>21</v>
      </c>
      <c r="E11604" t="s">
        <v>16</v>
      </c>
      <c r="F11604">
        <v>28269</v>
      </c>
      <c r="G11604">
        <v>35.333715589000001</v>
      </c>
      <c r="H11604">
        <v>-80.795727999999997</v>
      </c>
      <c r="I11604">
        <v>2</v>
      </c>
      <c r="J11604">
        <v>11</v>
      </c>
      <c r="K11604">
        <v>1</v>
      </c>
      <c r="L11604" t="s">
        <v>22315</v>
      </c>
    </row>
    <row r="11605" spans="1:12" x14ac:dyDescent="0.2">
      <c r="A11605" t="s">
        <v>38385</v>
      </c>
      <c r="B11605" t="s">
        <v>38386</v>
      </c>
      <c r="C11605" t="s">
        <v>17077</v>
      </c>
      <c r="D11605" t="s">
        <v>21</v>
      </c>
      <c r="E11605" t="s">
        <v>16</v>
      </c>
      <c r="F11605">
        <v>28207</v>
      </c>
      <c r="G11605">
        <v>35.201054272599997</v>
      </c>
      <c r="H11605">
        <v>-80.823734564999995</v>
      </c>
      <c r="I11605">
        <v>4</v>
      </c>
      <c r="J11605">
        <v>12</v>
      </c>
      <c r="K11605">
        <v>1</v>
      </c>
      <c r="L11605" t="s">
        <v>38387</v>
      </c>
    </row>
    <row r="11606" spans="1:12" x14ac:dyDescent="0.2">
      <c r="A11606" t="s">
        <v>38388</v>
      </c>
      <c r="B11606" t="s">
        <v>38389</v>
      </c>
      <c r="C11606" t="s">
        <v>15276</v>
      </c>
      <c r="D11606" t="s">
        <v>21</v>
      </c>
      <c r="E11606" t="s">
        <v>16</v>
      </c>
      <c r="F11606">
        <v>28202</v>
      </c>
      <c r="G11606">
        <v>35.225354400000001</v>
      </c>
      <c r="H11606">
        <v>-80.8461468</v>
      </c>
      <c r="I11606">
        <v>3.5</v>
      </c>
      <c r="J11606">
        <v>7</v>
      </c>
      <c r="K11606">
        <v>0</v>
      </c>
      <c r="L11606" t="s">
        <v>1547</v>
      </c>
    </row>
    <row r="11607" spans="1:12" x14ac:dyDescent="0.2">
      <c r="A11607" t="s">
        <v>38390</v>
      </c>
      <c r="B11607" t="s">
        <v>38391</v>
      </c>
      <c r="C11607" t="s">
        <v>38392</v>
      </c>
      <c r="D11607" t="s">
        <v>21</v>
      </c>
      <c r="E11607" t="s">
        <v>16</v>
      </c>
      <c r="F11607">
        <v>28226</v>
      </c>
      <c r="G11607">
        <v>35.092765999999997</v>
      </c>
      <c r="H11607">
        <v>-80.846565999999996</v>
      </c>
      <c r="I11607">
        <v>1.5</v>
      </c>
      <c r="J11607">
        <v>16</v>
      </c>
      <c r="K11607">
        <v>1</v>
      </c>
      <c r="L11607" t="s">
        <v>901</v>
      </c>
    </row>
    <row r="11608" spans="1:12" x14ac:dyDescent="0.2">
      <c r="A11608" t="s">
        <v>38393</v>
      </c>
      <c r="B11608" t="s">
        <v>1982</v>
      </c>
      <c r="C11608" t="s">
        <v>12752</v>
      </c>
      <c r="D11608" t="s">
        <v>21</v>
      </c>
      <c r="E11608" t="s">
        <v>16</v>
      </c>
      <c r="F11608">
        <v>28216</v>
      </c>
      <c r="G11608">
        <v>35.348520000000001</v>
      </c>
      <c r="H11608">
        <v>-80.860208</v>
      </c>
      <c r="I11608">
        <v>2</v>
      </c>
      <c r="J11608">
        <v>57</v>
      </c>
      <c r="K11608">
        <v>1</v>
      </c>
      <c r="L11608" t="s">
        <v>38394</v>
      </c>
    </row>
    <row r="11609" spans="1:12" x14ac:dyDescent="0.2">
      <c r="A11609" t="s">
        <v>38395</v>
      </c>
      <c r="B11609" t="s">
        <v>38396</v>
      </c>
      <c r="C11609" t="s">
        <v>11436</v>
      </c>
      <c r="D11609" t="s">
        <v>21</v>
      </c>
      <c r="E11609" t="s">
        <v>16</v>
      </c>
      <c r="F11609">
        <v>28277</v>
      </c>
      <c r="G11609">
        <v>35.035595200000003</v>
      </c>
      <c r="H11609">
        <v>-80.804473099999996</v>
      </c>
      <c r="I11609">
        <v>5</v>
      </c>
      <c r="J11609">
        <v>11</v>
      </c>
      <c r="K11609">
        <v>1</v>
      </c>
      <c r="L11609" t="s">
        <v>38397</v>
      </c>
    </row>
    <row r="11610" spans="1:12" x14ac:dyDescent="0.2">
      <c r="A11610" t="s">
        <v>38398</v>
      </c>
      <c r="B11610" t="s">
        <v>38399</v>
      </c>
      <c r="C11610" t="s">
        <v>38400</v>
      </c>
      <c r="D11610" t="s">
        <v>21</v>
      </c>
      <c r="E11610" t="s">
        <v>16</v>
      </c>
      <c r="F11610">
        <v>28208</v>
      </c>
      <c r="G11610">
        <v>35.241069500000002</v>
      </c>
      <c r="H11610">
        <v>-80.921594600000006</v>
      </c>
      <c r="I11610">
        <v>1.5</v>
      </c>
      <c r="J11610">
        <v>51</v>
      </c>
      <c r="K11610">
        <v>1</v>
      </c>
      <c r="L11610" t="s">
        <v>923</v>
      </c>
    </row>
    <row r="11611" spans="1:12" x14ac:dyDescent="0.2">
      <c r="A11611" t="s">
        <v>38401</v>
      </c>
      <c r="B11611" t="s">
        <v>11215</v>
      </c>
      <c r="C11611" t="s">
        <v>38402</v>
      </c>
      <c r="D11611" t="s">
        <v>30</v>
      </c>
      <c r="E11611" t="s">
        <v>16</v>
      </c>
      <c r="F11611">
        <v>28056</v>
      </c>
      <c r="G11611">
        <v>35.258060499999999</v>
      </c>
      <c r="H11611">
        <v>-81.115253999999993</v>
      </c>
      <c r="I11611">
        <v>1.5</v>
      </c>
      <c r="J11611">
        <v>54</v>
      </c>
      <c r="K11611">
        <v>0</v>
      </c>
      <c r="L11611" t="s">
        <v>27970</v>
      </c>
    </row>
    <row r="11612" spans="1:12" x14ac:dyDescent="0.2">
      <c r="A11612" t="s">
        <v>38403</v>
      </c>
      <c r="B11612" t="s">
        <v>1265</v>
      </c>
      <c r="C11612" t="s">
        <v>38404</v>
      </c>
      <c r="D11612" t="s">
        <v>21</v>
      </c>
      <c r="E11612" t="s">
        <v>16</v>
      </c>
      <c r="F11612">
        <v>28227</v>
      </c>
      <c r="G11612">
        <v>35.221454620400003</v>
      </c>
      <c r="H11612">
        <v>-80.7235870361</v>
      </c>
      <c r="I11612">
        <v>2.5</v>
      </c>
      <c r="J11612">
        <v>3</v>
      </c>
      <c r="K11612">
        <v>1</v>
      </c>
      <c r="L11612" t="s">
        <v>9479</v>
      </c>
    </row>
    <row r="11613" spans="1:12" x14ac:dyDescent="0.2">
      <c r="A11613" t="s">
        <v>38405</v>
      </c>
      <c r="B11613" t="s">
        <v>38406</v>
      </c>
      <c r="C11613" t="s">
        <v>38407</v>
      </c>
      <c r="D11613" t="s">
        <v>21</v>
      </c>
      <c r="E11613" t="s">
        <v>16</v>
      </c>
      <c r="F11613">
        <v>28217</v>
      </c>
      <c r="G11613">
        <v>35.180858000000001</v>
      </c>
      <c r="H11613">
        <v>-80.892629999999997</v>
      </c>
      <c r="I11613">
        <v>1.5</v>
      </c>
      <c r="J11613">
        <v>28</v>
      </c>
      <c r="K11613">
        <v>1</v>
      </c>
      <c r="L11613" t="s">
        <v>260</v>
      </c>
    </row>
    <row r="11614" spans="1:12" x14ac:dyDescent="0.2">
      <c r="A11614" t="s">
        <v>38408</v>
      </c>
      <c r="B11614" t="s">
        <v>38409</v>
      </c>
      <c r="C11614" t="s">
        <v>391</v>
      </c>
      <c r="D11614" t="s">
        <v>21</v>
      </c>
      <c r="E11614" t="s">
        <v>16</v>
      </c>
      <c r="F11614">
        <v>28211</v>
      </c>
      <c r="G11614">
        <v>35.152231100000002</v>
      </c>
      <c r="H11614">
        <v>-80.831896799999996</v>
      </c>
      <c r="I11614">
        <v>2.5</v>
      </c>
      <c r="J11614">
        <v>5</v>
      </c>
      <c r="K11614">
        <v>0</v>
      </c>
      <c r="L11614" t="s">
        <v>38410</v>
      </c>
    </row>
    <row r="11615" spans="1:12" x14ac:dyDescent="0.2">
      <c r="A11615" t="s">
        <v>38411</v>
      </c>
      <c r="B11615" t="s">
        <v>38412</v>
      </c>
      <c r="C11615" t="s">
        <v>38413</v>
      </c>
      <c r="D11615" t="s">
        <v>21</v>
      </c>
      <c r="E11615" t="s">
        <v>16</v>
      </c>
      <c r="F11615">
        <v>28203</v>
      </c>
      <c r="G11615">
        <v>35.212368599999998</v>
      </c>
      <c r="H11615">
        <v>-80.859276100000002</v>
      </c>
      <c r="I11615">
        <v>4.5</v>
      </c>
      <c r="J11615">
        <v>18</v>
      </c>
      <c r="K11615">
        <v>1</v>
      </c>
      <c r="L11615" t="s">
        <v>36817</v>
      </c>
    </row>
    <row r="11616" spans="1:12" x14ac:dyDescent="0.2">
      <c r="A11616" t="s">
        <v>38414</v>
      </c>
      <c r="B11616" t="s">
        <v>38415</v>
      </c>
      <c r="C11616" t="s">
        <v>5108</v>
      </c>
      <c r="D11616" t="s">
        <v>21</v>
      </c>
      <c r="E11616" t="s">
        <v>16</v>
      </c>
      <c r="F11616">
        <v>28223</v>
      </c>
      <c r="G11616">
        <v>35.306177525599999</v>
      </c>
      <c r="H11616">
        <v>-80.734469890599996</v>
      </c>
      <c r="I11616">
        <v>4.5</v>
      </c>
      <c r="J11616">
        <v>6</v>
      </c>
      <c r="K11616">
        <v>1</v>
      </c>
      <c r="L11616" t="s">
        <v>20598</v>
      </c>
    </row>
    <row r="11617" spans="1:12" x14ac:dyDescent="0.2">
      <c r="A11617" t="s">
        <v>38416</v>
      </c>
      <c r="B11617" t="s">
        <v>38417</v>
      </c>
      <c r="C11617" t="s">
        <v>38418</v>
      </c>
      <c r="D11617" t="s">
        <v>62</v>
      </c>
      <c r="E11617" t="s">
        <v>16</v>
      </c>
      <c r="F11617">
        <v>28227</v>
      </c>
      <c r="G11617">
        <v>35.176394283400001</v>
      </c>
      <c r="H11617">
        <v>-80.654334537699995</v>
      </c>
      <c r="I11617">
        <v>5</v>
      </c>
      <c r="J11617">
        <v>28</v>
      </c>
      <c r="K11617">
        <v>1</v>
      </c>
      <c r="L11617" t="s">
        <v>14784</v>
      </c>
    </row>
    <row r="11618" spans="1:12" x14ac:dyDescent="0.2">
      <c r="A11618" t="s">
        <v>38419</v>
      </c>
      <c r="B11618" t="s">
        <v>38420</v>
      </c>
      <c r="C11618" t="s">
        <v>38421</v>
      </c>
      <c r="D11618" t="s">
        <v>26</v>
      </c>
      <c r="E11618" t="s">
        <v>16</v>
      </c>
      <c r="F11618">
        <v>28078</v>
      </c>
      <c r="G11618">
        <v>35.4463632</v>
      </c>
      <c r="H11618">
        <v>-80.879726599999998</v>
      </c>
      <c r="I11618">
        <v>3</v>
      </c>
      <c r="J11618">
        <v>16</v>
      </c>
      <c r="K11618">
        <v>0</v>
      </c>
      <c r="L11618" t="s">
        <v>38422</v>
      </c>
    </row>
    <row r="11619" spans="1:12" x14ac:dyDescent="0.2">
      <c r="A11619" t="s">
        <v>38423</v>
      </c>
      <c r="B11619" t="s">
        <v>38424</v>
      </c>
      <c r="C11619" t="s">
        <v>38425</v>
      </c>
      <c r="D11619" t="s">
        <v>21</v>
      </c>
      <c r="E11619" t="s">
        <v>16</v>
      </c>
      <c r="F11619">
        <v>28217</v>
      </c>
      <c r="G11619">
        <v>35.190026400000001</v>
      </c>
      <c r="H11619">
        <v>-80.887197099999995</v>
      </c>
      <c r="I11619">
        <v>3.5</v>
      </c>
      <c r="J11619">
        <v>11</v>
      </c>
      <c r="K11619">
        <v>1</v>
      </c>
      <c r="L11619" t="s">
        <v>38426</v>
      </c>
    </row>
    <row r="11620" spans="1:12" x14ac:dyDescent="0.2">
      <c r="A11620" t="s">
        <v>38427</v>
      </c>
      <c r="B11620" t="s">
        <v>38428</v>
      </c>
      <c r="C11620" t="s">
        <v>38429</v>
      </c>
      <c r="D11620" t="s">
        <v>135</v>
      </c>
      <c r="E11620" t="s">
        <v>16</v>
      </c>
      <c r="F11620">
        <v>28105</v>
      </c>
      <c r="G11620">
        <v>35.1225733299</v>
      </c>
      <c r="H11620">
        <v>-80.702315398799996</v>
      </c>
      <c r="I11620">
        <v>5</v>
      </c>
      <c r="J11620">
        <v>3</v>
      </c>
      <c r="K11620">
        <v>1</v>
      </c>
      <c r="L11620" t="s">
        <v>38430</v>
      </c>
    </row>
    <row r="11621" spans="1:12" x14ac:dyDescent="0.2">
      <c r="A11621" t="s">
        <v>38431</v>
      </c>
      <c r="B11621" t="s">
        <v>41</v>
      </c>
      <c r="C11621" t="s">
        <v>38432</v>
      </c>
      <c r="D11621" t="s">
        <v>30</v>
      </c>
      <c r="E11621" t="s">
        <v>16</v>
      </c>
      <c r="F11621">
        <v>28056</v>
      </c>
      <c r="G11621">
        <v>35.260551300000003</v>
      </c>
      <c r="H11621">
        <v>-81.122155800000002</v>
      </c>
      <c r="I11621">
        <v>2.5</v>
      </c>
      <c r="J11621">
        <v>3</v>
      </c>
      <c r="K11621">
        <v>0</v>
      </c>
      <c r="L11621" t="s">
        <v>1095</v>
      </c>
    </row>
    <row r="11622" spans="1:12" x14ac:dyDescent="0.2">
      <c r="A11622" t="s">
        <v>38433</v>
      </c>
      <c r="B11622" t="s">
        <v>5646</v>
      </c>
      <c r="C11622" t="s">
        <v>32059</v>
      </c>
      <c r="D11622" t="s">
        <v>39</v>
      </c>
      <c r="E11622" t="s">
        <v>16</v>
      </c>
      <c r="F11622">
        <v>28027</v>
      </c>
      <c r="G11622">
        <v>35.412399999999998</v>
      </c>
      <c r="H11622">
        <v>-80.665099999999995</v>
      </c>
      <c r="I11622">
        <v>2.5</v>
      </c>
      <c r="J11622">
        <v>3</v>
      </c>
      <c r="K11622">
        <v>1</v>
      </c>
      <c r="L11622" t="s">
        <v>38434</v>
      </c>
    </row>
    <row r="11623" spans="1:12" x14ac:dyDescent="0.2">
      <c r="A11623" t="s">
        <v>38435</v>
      </c>
      <c r="B11623" t="s">
        <v>2540</v>
      </c>
      <c r="C11623" t="s">
        <v>38436</v>
      </c>
      <c r="D11623" t="s">
        <v>239</v>
      </c>
      <c r="E11623" t="s">
        <v>16</v>
      </c>
      <c r="F11623">
        <v>28173</v>
      </c>
      <c r="G11623">
        <v>34.958394200000001</v>
      </c>
      <c r="H11623">
        <v>-80.756203999999997</v>
      </c>
      <c r="I11623">
        <v>3.5</v>
      </c>
      <c r="J11623">
        <v>10</v>
      </c>
      <c r="K11623">
        <v>1</v>
      </c>
      <c r="L11623" t="s">
        <v>38437</v>
      </c>
    </row>
    <row r="11624" spans="1:12" x14ac:dyDescent="0.2">
      <c r="A11624" t="s">
        <v>38438</v>
      </c>
      <c r="B11624" t="s">
        <v>2727</v>
      </c>
      <c r="C11624" t="s">
        <v>12782</v>
      </c>
      <c r="D11624" t="s">
        <v>239</v>
      </c>
      <c r="E11624" t="s">
        <v>16</v>
      </c>
      <c r="F11624">
        <v>28173</v>
      </c>
      <c r="G11624">
        <v>34.923948574000001</v>
      </c>
      <c r="H11624">
        <v>-80.749641744800002</v>
      </c>
      <c r="I11624">
        <v>2.5</v>
      </c>
      <c r="J11624">
        <v>59</v>
      </c>
      <c r="K11624">
        <v>0</v>
      </c>
      <c r="L11624" t="s">
        <v>38439</v>
      </c>
    </row>
    <row r="11625" spans="1:12" x14ac:dyDescent="0.2">
      <c r="A11625" t="s">
        <v>38440</v>
      </c>
      <c r="B11625" t="s">
        <v>36822</v>
      </c>
      <c r="C11625" t="s">
        <v>38441</v>
      </c>
      <c r="D11625" t="s">
        <v>21</v>
      </c>
      <c r="E11625" t="s">
        <v>16</v>
      </c>
      <c r="F11625">
        <v>28206</v>
      </c>
      <c r="G11625">
        <v>35.243595200000001</v>
      </c>
      <c r="H11625">
        <v>-80.833497100000002</v>
      </c>
      <c r="I11625">
        <v>3</v>
      </c>
      <c r="J11625">
        <v>4</v>
      </c>
      <c r="K11625">
        <v>1</v>
      </c>
      <c r="L11625" t="s">
        <v>4197</v>
      </c>
    </row>
    <row r="11626" spans="1:12" x14ac:dyDescent="0.2">
      <c r="A11626" t="s">
        <v>38442</v>
      </c>
      <c r="B11626" t="s">
        <v>38443</v>
      </c>
      <c r="C11626" t="s">
        <v>38444</v>
      </c>
      <c r="D11626" t="s">
        <v>21</v>
      </c>
      <c r="E11626" t="s">
        <v>16</v>
      </c>
      <c r="F11626">
        <v>28269</v>
      </c>
      <c r="G11626">
        <v>35.3721137904</v>
      </c>
      <c r="H11626">
        <v>-80.782960767600002</v>
      </c>
      <c r="I11626">
        <v>4</v>
      </c>
      <c r="J11626">
        <v>117</v>
      </c>
      <c r="K11626">
        <v>1</v>
      </c>
      <c r="L11626" t="s">
        <v>38445</v>
      </c>
    </row>
    <row r="11627" spans="1:12" x14ac:dyDescent="0.2">
      <c r="A11627" t="s">
        <v>38446</v>
      </c>
      <c r="B11627" t="s">
        <v>2453</v>
      </c>
      <c r="C11627" t="s">
        <v>38447</v>
      </c>
      <c r="D11627" t="s">
        <v>21</v>
      </c>
      <c r="E11627" t="s">
        <v>16</v>
      </c>
      <c r="F11627">
        <v>28273</v>
      </c>
      <c r="G11627">
        <v>35.144564000000003</v>
      </c>
      <c r="H11627">
        <v>-80.932913999999997</v>
      </c>
      <c r="I11627">
        <v>4.5</v>
      </c>
      <c r="J11627">
        <v>79</v>
      </c>
      <c r="K11627">
        <v>1</v>
      </c>
      <c r="L11627" t="s">
        <v>38448</v>
      </c>
    </row>
    <row r="11628" spans="1:12" x14ac:dyDescent="0.2">
      <c r="A11628" t="s">
        <v>38449</v>
      </c>
      <c r="B11628" t="s">
        <v>7806</v>
      </c>
      <c r="C11628" t="s">
        <v>38450</v>
      </c>
      <c r="D11628" t="s">
        <v>21</v>
      </c>
      <c r="E11628" t="s">
        <v>16</v>
      </c>
      <c r="F11628">
        <v>28262</v>
      </c>
      <c r="G11628">
        <v>35.296793000000001</v>
      </c>
      <c r="H11628">
        <v>-80.754085000000003</v>
      </c>
      <c r="I11628">
        <v>2</v>
      </c>
      <c r="J11628">
        <v>4</v>
      </c>
      <c r="K11628">
        <v>0</v>
      </c>
      <c r="L11628" t="s">
        <v>16566</v>
      </c>
    </row>
    <row r="11629" spans="1:12" x14ac:dyDescent="0.2">
      <c r="A11629" t="s">
        <v>38451</v>
      </c>
      <c r="B11629" t="s">
        <v>1178</v>
      </c>
      <c r="C11629" t="s">
        <v>38452</v>
      </c>
      <c r="D11629" t="s">
        <v>21</v>
      </c>
      <c r="E11629" t="s">
        <v>16</v>
      </c>
      <c r="F11629">
        <v>28213</v>
      </c>
      <c r="G11629">
        <v>35.295381069199998</v>
      </c>
      <c r="H11629">
        <v>-80.740008211000003</v>
      </c>
      <c r="I11629">
        <v>2</v>
      </c>
      <c r="J11629">
        <v>36</v>
      </c>
      <c r="K11629">
        <v>1</v>
      </c>
      <c r="L11629" t="s">
        <v>1180</v>
      </c>
    </row>
    <row r="11630" spans="1:12" x14ac:dyDescent="0.2">
      <c r="A11630" t="s">
        <v>38453</v>
      </c>
      <c r="B11630" t="s">
        <v>38454</v>
      </c>
      <c r="C11630" t="s">
        <v>10595</v>
      </c>
      <c r="D11630" t="s">
        <v>21</v>
      </c>
      <c r="E11630" t="s">
        <v>16</v>
      </c>
      <c r="F11630">
        <v>28203</v>
      </c>
      <c r="G11630">
        <v>35.201724599999999</v>
      </c>
      <c r="H11630">
        <v>-80.844131300000001</v>
      </c>
      <c r="I11630">
        <v>4</v>
      </c>
      <c r="J11630">
        <v>12</v>
      </c>
      <c r="K11630">
        <v>0</v>
      </c>
      <c r="L11630" t="s">
        <v>38455</v>
      </c>
    </row>
    <row r="11631" spans="1:12" x14ac:dyDescent="0.2">
      <c r="A11631" t="s">
        <v>38456</v>
      </c>
      <c r="B11631" t="s">
        <v>101</v>
      </c>
      <c r="C11631" t="s">
        <v>7822</v>
      </c>
      <c r="D11631" t="s">
        <v>21</v>
      </c>
      <c r="E11631" t="s">
        <v>16</v>
      </c>
      <c r="F11631">
        <v>28207</v>
      </c>
      <c r="G11631">
        <v>35.199134999999998</v>
      </c>
      <c r="H11631">
        <v>-80.825365500000004</v>
      </c>
      <c r="I11631">
        <v>1</v>
      </c>
      <c r="J11631">
        <v>3</v>
      </c>
      <c r="K11631">
        <v>1</v>
      </c>
      <c r="L11631" t="s">
        <v>38457</v>
      </c>
    </row>
    <row r="11632" spans="1:12" x14ac:dyDescent="0.2">
      <c r="A11632" t="s">
        <v>38458</v>
      </c>
      <c r="B11632" t="s">
        <v>20486</v>
      </c>
      <c r="C11632" t="s">
        <v>37463</v>
      </c>
      <c r="D11632" t="s">
        <v>30</v>
      </c>
      <c r="E11632" t="s">
        <v>16</v>
      </c>
      <c r="F11632">
        <v>28054</v>
      </c>
      <c r="G11632">
        <v>35.258777618400003</v>
      </c>
      <c r="H11632">
        <v>-81.154304504400002</v>
      </c>
      <c r="I11632">
        <v>2.5</v>
      </c>
      <c r="J11632">
        <v>3</v>
      </c>
      <c r="K11632">
        <v>1</v>
      </c>
      <c r="L11632" t="s">
        <v>30885</v>
      </c>
    </row>
    <row r="11633" spans="1:12" x14ac:dyDescent="0.2">
      <c r="A11633" t="s">
        <v>38459</v>
      </c>
      <c r="B11633" t="s">
        <v>38460</v>
      </c>
      <c r="C11633" t="s">
        <v>38461</v>
      </c>
      <c r="D11633" t="s">
        <v>21</v>
      </c>
      <c r="E11633" t="s">
        <v>16</v>
      </c>
      <c r="F11633">
        <v>28212</v>
      </c>
      <c r="G11633">
        <v>35.1916802</v>
      </c>
      <c r="H11633">
        <v>-80.764106699999999</v>
      </c>
      <c r="I11633">
        <v>2</v>
      </c>
      <c r="J11633">
        <v>5</v>
      </c>
      <c r="K11633">
        <v>1</v>
      </c>
      <c r="L11633" t="s">
        <v>38462</v>
      </c>
    </row>
    <row r="11634" spans="1:12" x14ac:dyDescent="0.2">
      <c r="A11634" t="s">
        <v>38463</v>
      </c>
      <c r="B11634" t="s">
        <v>38464</v>
      </c>
      <c r="C11634" t="s">
        <v>38465</v>
      </c>
      <c r="D11634" t="s">
        <v>588</v>
      </c>
      <c r="E11634" t="s">
        <v>16</v>
      </c>
      <c r="F11634">
        <v>28110</v>
      </c>
      <c r="G11634">
        <v>35.047708619300003</v>
      </c>
      <c r="H11634">
        <v>-80.641760254999994</v>
      </c>
      <c r="I11634">
        <v>3.5</v>
      </c>
      <c r="J11634">
        <v>25</v>
      </c>
      <c r="K11634">
        <v>1</v>
      </c>
      <c r="L11634" t="s">
        <v>709</v>
      </c>
    </row>
    <row r="11635" spans="1:12" x14ac:dyDescent="0.2">
      <c r="A11635" t="s">
        <v>38466</v>
      </c>
      <c r="B11635" t="s">
        <v>38467</v>
      </c>
      <c r="C11635" t="s">
        <v>38468</v>
      </c>
      <c r="D11635" t="s">
        <v>21</v>
      </c>
      <c r="E11635" t="s">
        <v>16</v>
      </c>
      <c r="F11635">
        <v>28202</v>
      </c>
      <c r="G11635">
        <v>35.229797300000001</v>
      </c>
      <c r="H11635">
        <v>-80.847379599999996</v>
      </c>
      <c r="I11635">
        <v>3.5</v>
      </c>
      <c r="J11635">
        <v>12</v>
      </c>
      <c r="K11635">
        <v>1</v>
      </c>
      <c r="L11635" t="s">
        <v>901</v>
      </c>
    </row>
    <row r="11636" spans="1:12" x14ac:dyDescent="0.2">
      <c r="A11636" t="s">
        <v>38469</v>
      </c>
      <c r="B11636" t="s">
        <v>38470</v>
      </c>
      <c r="C11636" t="s">
        <v>38471</v>
      </c>
      <c r="D11636" t="s">
        <v>135</v>
      </c>
      <c r="E11636" t="s">
        <v>16</v>
      </c>
      <c r="F11636">
        <v>28105</v>
      </c>
      <c r="G11636">
        <v>35.1143176</v>
      </c>
      <c r="H11636">
        <v>-80.719713100000007</v>
      </c>
      <c r="I11636">
        <v>4</v>
      </c>
      <c r="J11636">
        <v>7</v>
      </c>
      <c r="K11636">
        <v>1</v>
      </c>
      <c r="L11636" t="s">
        <v>14089</v>
      </c>
    </row>
    <row r="11637" spans="1:12" x14ac:dyDescent="0.2">
      <c r="A11637" t="s">
        <v>38472</v>
      </c>
      <c r="B11637" t="s">
        <v>38473</v>
      </c>
      <c r="C11637" t="s">
        <v>38474</v>
      </c>
      <c r="D11637" t="s">
        <v>39</v>
      </c>
      <c r="E11637" t="s">
        <v>16</v>
      </c>
      <c r="F11637">
        <v>28025</v>
      </c>
      <c r="G11637">
        <v>35.419100700000001</v>
      </c>
      <c r="H11637">
        <v>-80.571641600000007</v>
      </c>
      <c r="I11637">
        <v>3.5</v>
      </c>
      <c r="J11637">
        <v>15</v>
      </c>
      <c r="K11637">
        <v>1</v>
      </c>
      <c r="L11637" t="s">
        <v>38475</v>
      </c>
    </row>
    <row r="11638" spans="1:12" x14ac:dyDescent="0.2">
      <c r="A11638" t="s">
        <v>38476</v>
      </c>
      <c r="B11638" t="s">
        <v>16856</v>
      </c>
      <c r="C11638" t="s">
        <v>38477</v>
      </c>
      <c r="D11638" t="s">
        <v>456</v>
      </c>
      <c r="E11638" t="s">
        <v>16</v>
      </c>
      <c r="F11638">
        <v>28012</v>
      </c>
      <c r="G11638">
        <v>35.2543875</v>
      </c>
      <c r="H11638">
        <v>-81.042170400000003</v>
      </c>
      <c r="I11638">
        <v>3</v>
      </c>
      <c r="J11638">
        <v>4</v>
      </c>
      <c r="K11638">
        <v>0</v>
      </c>
      <c r="L11638" t="s">
        <v>38478</v>
      </c>
    </row>
    <row r="11639" spans="1:12" x14ac:dyDescent="0.2">
      <c r="A11639" t="s">
        <v>38479</v>
      </c>
      <c r="B11639" t="s">
        <v>12629</v>
      </c>
      <c r="C11639" t="s">
        <v>3305</v>
      </c>
      <c r="D11639" t="s">
        <v>21</v>
      </c>
      <c r="E11639" t="s">
        <v>16</v>
      </c>
      <c r="F11639">
        <v>28280</v>
      </c>
      <c r="G11639">
        <v>35.226579399999999</v>
      </c>
      <c r="H11639">
        <v>-80.842814200000007</v>
      </c>
      <c r="I11639">
        <v>3.5</v>
      </c>
      <c r="J11639">
        <v>35</v>
      </c>
      <c r="K11639">
        <v>0</v>
      </c>
      <c r="L11639" t="s">
        <v>38480</v>
      </c>
    </row>
    <row r="11640" spans="1:12" x14ac:dyDescent="0.2">
      <c r="A11640" t="s">
        <v>38481</v>
      </c>
      <c r="B11640" t="s">
        <v>38482</v>
      </c>
      <c r="C11640" t="s">
        <v>38483</v>
      </c>
      <c r="D11640" t="s">
        <v>21</v>
      </c>
      <c r="E11640" t="s">
        <v>16</v>
      </c>
      <c r="F11640">
        <v>28226</v>
      </c>
      <c r="G11640">
        <v>35.106524800000003</v>
      </c>
      <c r="H11640">
        <v>-80.807369100000003</v>
      </c>
      <c r="I11640">
        <v>5</v>
      </c>
      <c r="J11640">
        <v>5</v>
      </c>
      <c r="K11640">
        <v>1</v>
      </c>
      <c r="L11640" t="s">
        <v>22711</v>
      </c>
    </row>
    <row r="11641" spans="1:12" x14ac:dyDescent="0.2">
      <c r="A11641" t="s">
        <v>38484</v>
      </c>
      <c r="B11641" t="s">
        <v>38485</v>
      </c>
      <c r="C11641" t="s">
        <v>38486</v>
      </c>
      <c r="D11641" t="s">
        <v>21</v>
      </c>
      <c r="E11641" t="s">
        <v>16</v>
      </c>
      <c r="F11641">
        <v>28207</v>
      </c>
      <c r="G11641">
        <v>35.201685500000004</v>
      </c>
      <c r="H11641">
        <v>-80.833151099999995</v>
      </c>
      <c r="I11641">
        <v>5</v>
      </c>
      <c r="J11641">
        <v>6</v>
      </c>
      <c r="K11641">
        <v>1</v>
      </c>
      <c r="L11641" t="s">
        <v>38487</v>
      </c>
    </row>
    <row r="11642" spans="1:12" x14ac:dyDescent="0.2">
      <c r="A11642" t="s">
        <v>38488</v>
      </c>
      <c r="B11642" t="s">
        <v>38489</v>
      </c>
      <c r="C11642" t="s">
        <v>38490</v>
      </c>
      <c r="D11642" t="s">
        <v>135</v>
      </c>
      <c r="E11642" t="s">
        <v>16</v>
      </c>
      <c r="F11642">
        <v>28105</v>
      </c>
      <c r="G11642">
        <v>35.118645899999997</v>
      </c>
      <c r="H11642">
        <v>-80.696437700000004</v>
      </c>
      <c r="I11642">
        <v>1</v>
      </c>
      <c r="J11642">
        <v>3</v>
      </c>
      <c r="K11642">
        <v>1</v>
      </c>
      <c r="L11642" t="s">
        <v>9800</v>
      </c>
    </row>
    <row r="11643" spans="1:12" x14ac:dyDescent="0.2">
      <c r="A11643" t="s">
        <v>38491</v>
      </c>
      <c r="B11643" t="s">
        <v>15797</v>
      </c>
      <c r="C11643" t="s">
        <v>38492</v>
      </c>
      <c r="D11643" t="s">
        <v>135</v>
      </c>
      <c r="E11643" t="s">
        <v>16</v>
      </c>
      <c r="F11643">
        <v>28105</v>
      </c>
      <c r="G11643">
        <v>35.136473339200002</v>
      </c>
      <c r="H11643">
        <v>-80.715738281599997</v>
      </c>
      <c r="I11643">
        <v>3</v>
      </c>
      <c r="J11643">
        <v>31</v>
      </c>
      <c r="K11643">
        <v>1</v>
      </c>
      <c r="L11643" t="s">
        <v>38493</v>
      </c>
    </row>
    <row r="11644" spans="1:12" x14ac:dyDescent="0.2">
      <c r="A11644" t="s">
        <v>38494</v>
      </c>
      <c r="B11644" t="s">
        <v>38495</v>
      </c>
      <c r="C11644" t="s">
        <v>38496</v>
      </c>
      <c r="D11644" t="s">
        <v>21</v>
      </c>
      <c r="E11644" t="s">
        <v>16</v>
      </c>
      <c r="F11644">
        <v>28205</v>
      </c>
      <c r="G11644">
        <v>35.218607929000001</v>
      </c>
      <c r="H11644">
        <v>-80.795037858200004</v>
      </c>
      <c r="I11644">
        <v>4</v>
      </c>
      <c r="J11644">
        <v>171</v>
      </c>
      <c r="K11644">
        <v>1</v>
      </c>
      <c r="L11644" t="s">
        <v>38497</v>
      </c>
    </row>
    <row r="11645" spans="1:12" x14ac:dyDescent="0.2">
      <c r="A11645" t="s">
        <v>38498</v>
      </c>
      <c r="B11645" t="s">
        <v>38499</v>
      </c>
      <c r="C11645" t="s">
        <v>38500</v>
      </c>
      <c r="D11645" t="s">
        <v>21</v>
      </c>
      <c r="E11645" t="s">
        <v>16</v>
      </c>
      <c r="F11645">
        <v>28217</v>
      </c>
      <c r="G11645">
        <v>35.1998161</v>
      </c>
      <c r="H11645">
        <v>-80.873624199999995</v>
      </c>
      <c r="I11645">
        <v>5</v>
      </c>
      <c r="J11645">
        <v>21</v>
      </c>
      <c r="K11645">
        <v>1</v>
      </c>
      <c r="L11645" t="s">
        <v>38501</v>
      </c>
    </row>
    <row r="11646" spans="1:12" x14ac:dyDescent="0.2">
      <c r="A11646" t="s">
        <v>38502</v>
      </c>
      <c r="B11646" t="s">
        <v>38503</v>
      </c>
      <c r="C11646" t="s">
        <v>38504</v>
      </c>
      <c r="D11646" t="s">
        <v>643</v>
      </c>
      <c r="E11646" t="s">
        <v>16</v>
      </c>
      <c r="F11646">
        <v>28079</v>
      </c>
      <c r="G11646">
        <v>35.064678600000001</v>
      </c>
      <c r="H11646">
        <v>-80.681162799999996</v>
      </c>
      <c r="I11646">
        <v>4.5</v>
      </c>
      <c r="J11646">
        <v>8</v>
      </c>
      <c r="K11646">
        <v>1</v>
      </c>
      <c r="L11646" t="s">
        <v>1202</v>
      </c>
    </row>
    <row r="11647" spans="1:12" x14ac:dyDescent="0.2">
      <c r="A11647" t="s">
        <v>38505</v>
      </c>
      <c r="B11647" t="s">
        <v>4071</v>
      </c>
      <c r="C11647" t="s">
        <v>3636</v>
      </c>
      <c r="D11647" t="s">
        <v>21</v>
      </c>
      <c r="E11647" t="s">
        <v>16</v>
      </c>
      <c r="F11647">
        <v>28202</v>
      </c>
      <c r="G11647">
        <v>35.225324000000001</v>
      </c>
      <c r="H11647">
        <v>-80.842186999999996</v>
      </c>
      <c r="I11647">
        <v>2.5</v>
      </c>
      <c r="J11647">
        <v>191</v>
      </c>
      <c r="K11647">
        <v>1</v>
      </c>
      <c r="L11647" t="s">
        <v>38506</v>
      </c>
    </row>
    <row r="11648" spans="1:12" x14ac:dyDescent="0.2">
      <c r="A11648" t="s">
        <v>38507</v>
      </c>
      <c r="B11648" t="s">
        <v>38508</v>
      </c>
      <c r="C11648" t="s">
        <v>38509</v>
      </c>
      <c r="D11648" t="s">
        <v>21</v>
      </c>
      <c r="E11648" t="s">
        <v>16</v>
      </c>
      <c r="F11648">
        <v>28217</v>
      </c>
      <c r="G11648">
        <v>35.177986500000003</v>
      </c>
      <c r="H11648">
        <v>-80.883049700000001</v>
      </c>
      <c r="I11648">
        <v>1.5</v>
      </c>
      <c r="J11648">
        <v>34</v>
      </c>
      <c r="K11648">
        <v>1</v>
      </c>
      <c r="L11648" t="s">
        <v>3004</v>
      </c>
    </row>
    <row r="11649" spans="1:12" x14ac:dyDescent="0.2">
      <c r="A11649" t="s">
        <v>38510</v>
      </c>
      <c r="B11649" t="s">
        <v>38511</v>
      </c>
      <c r="C11649" t="s">
        <v>38512</v>
      </c>
      <c r="D11649" t="s">
        <v>21</v>
      </c>
      <c r="E11649" t="s">
        <v>16</v>
      </c>
      <c r="F11649">
        <v>28202</v>
      </c>
      <c r="G11649">
        <v>35.225237056200001</v>
      </c>
      <c r="H11649">
        <v>-80.8418779374</v>
      </c>
      <c r="I11649">
        <v>3</v>
      </c>
      <c r="J11649">
        <v>141</v>
      </c>
      <c r="K11649">
        <v>1</v>
      </c>
      <c r="L11649" t="s">
        <v>38513</v>
      </c>
    </row>
    <row r="11650" spans="1:12" x14ac:dyDescent="0.2">
      <c r="A11650" t="s">
        <v>38514</v>
      </c>
      <c r="B11650" t="s">
        <v>38515</v>
      </c>
      <c r="C11650" t="s">
        <v>38516</v>
      </c>
      <c r="D11650" t="s">
        <v>21</v>
      </c>
      <c r="E11650" t="s">
        <v>16</v>
      </c>
      <c r="F11650">
        <v>28262</v>
      </c>
      <c r="G11650">
        <v>35.304274599999999</v>
      </c>
      <c r="H11650">
        <v>-80.748726599999998</v>
      </c>
      <c r="I11650">
        <v>2.5</v>
      </c>
      <c r="J11650">
        <v>8</v>
      </c>
      <c r="K11650">
        <v>0</v>
      </c>
      <c r="L11650" t="s">
        <v>38517</v>
      </c>
    </row>
    <row r="11651" spans="1:12" x14ac:dyDescent="0.2">
      <c r="A11651" t="s">
        <v>38518</v>
      </c>
      <c r="B11651" t="s">
        <v>38519</v>
      </c>
      <c r="C11651" t="s">
        <v>38520</v>
      </c>
      <c r="D11651" t="s">
        <v>21</v>
      </c>
      <c r="E11651" t="s">
        <v>16</v>
      </c>
      <c r="F11651">
        <v>28202</v>
      </c>
      <c r="G11651">
        <v>35.225848999999997</v>
      </c>
      <c r="H11651">
        <v>-80.843177999999995</v>
      </c>
      <c r="I11651">
        <v>2.5</v>
      </c>
      <c r="J11651">
        <v>22</v>
      </c>
      <c r="K11651">
        <v>0</v>
      </c>
      <c r="L11651" t="s">
        <v>38521</v>
      </c>
    </row>
    <row r="11652" spans="1:12" x14ac:dyDescent="0.2">
      <c r="A11652" t="s">
        <v>38522</v>
      </c>
      <c r="B11652" t="s">
        <v>1215</v>
      </c>
      <c r="C11652" t="s">
        <v>38523</v>
      </c>
      <c r="D11652" t="s">
        <v>21</v>
      </c>
      <c r="E11652" t="s">
        <v>16</v>
      </c>
      <c r="F11652">
        <v>28277</v>
      </c>
      <c r="G11652">
        <v>35.056619300000001</v>
      </c>
      <c r="H11652">
        <v>-80.856027800000007</v>
      </c>
      <c r="I11652">
        <v>2</v>
      </c>
      <c r="J11652">
        <v>4</v>
      </c>
      <c r="K11652">
        <v>1</v>
      </c>
      <c r="L11652" t="s">
        <v>1956</v>
      </c>
    </row>
    <row r="11653" spans="1:12" x14ac:dyDescent="0.2">
      <c r="A11653" t="s">
        <v>38524</v>
      </c>
      <c r="B11653" t="s">
        <v>3380</v>
      </c>
      <c r="C11653" t="s">
        <v>38525</v>
      </c>
      <c r="D11653" t="s">
        <v>21</v>
      </c>
      <c r="E11653" t="s">
        <v>16</v>
      </c>
      <c r="F11653">
        <v>28203</v>
      </c>
      <c r="G11653">
        <v>35.213372587199999</v>
      </c>
      <c r="H11653">
        <v>-80.844971537600003</v>
      </c>
      <c r="I11653">
        <v>3</v>
      </c>
      <c r="J11653">
        <v>8</v>
      </c>
      <c r="K11653">
        <v>1</v>
      </c>
      <c r="L11653" t="s">
        <v>38526</v>
      </c>
    </row>
    <row r="11654" spans="1:12" x14ac:dyDescent="0.2">
      <c r="A11654" t="s">
        <v>38527</v>
      </c>
      <c r="B11654" t="s">
        <v>38528</v>
      </c>
      <c r="C11654" t="s">
        <v>38529</v>
      </c>
      <c r="D11654" t="s">
        <v>21</v>
      </c>
      <c r="E11654" t="s">
        <v>16</v>
      </c>
      <c r="F11654">
        <v>28203</v>
      </c>
      <c r="G11654">
        <v>35.216022386799999</v>
      </c>
      <c r="H11654">
        <v>-80.852878179300006</v>
      </c>
      <c r="I11654">
        <v>4</v>
      </c>
      <c r="J11654">
        <v>141</v>
      </c>
      <c r="K11654">
        <v>1</v>
      </c>
      <c r="L11654" t="s">
        <v>38530</v>
      </c>
    </row>
    <row r="11655" spans="1:12" x14ac:dyDescent="0.2">
      <c r="A11655" t="s">
        <v>38531</v>
      </c>
      <c r="B11655" t="s">
        <v>38532</v>
      </c>
      <c r="C11655" t="s">
        <v>11872</v>
      </c>
      <c r="D11655" t="s">
        <v>21</v>
      </c>
      <c r="E11655" t="s">
        <v>16</v>
      </c>
      <c r="F11655">
        <v>28203</v>
      </c>
      <c r="G11655">
        <v>35.2100942</v>
      </c>
      <c r="H11655">
        <v>-80.857198499999996</v>
      </c>
      <c r="I11655">
        <v>3.5</v>
      </c>
      <c r="J11655">
        <v>168</v>
      </c>
      <c r="K11655">
        <v>1</v>
      </c>
      <c r="L11655" t="s">
        <v>38533</v>
      </c>
    </row>
    <row r="11656" spans="1:12" x14ac:dyDescent="0.2">
      <c r="A11656" t="s">
        <v>38534</v>
      </c>
      <c r="B11656" t="s">
        <v>38535</v>
      </c>
      <c r="C11656" t="s">
        <v>38536</v>
      </c>
      <c r="D11656" t="s">
        <v>21</v>
      </c>
      <c r="E11656" t="s">
        <v>16</v>
      </c>
      <c r="F11656">
        <v>28208</v>
      </c>
      <c r="G11656">
        <v>35.244826121499997</v>
      </c>
      <c r="H11656">
        <v>-80.890302881599993</v>
      </c>
      <c r="I11656">
        <v>4</v>
      </c>
      <c r="J11656">
        <v>25</v>
      </c>
      <c r="K11656">
        <v>1</v>
      </c>
      <c r="L11656" t="s">
        <v>38537</v>
      </c>
    </row>
    <row r="11657" spans="1:12" x14ac:dyDescent="0.2">
      <c r="A11657" t="s">
        <v>38538</v>
      </c>
      <c r="B11657" t="s">
        <v>38539</v>
      </c>
      <c r="C11657" t="s">
        <v>38540</v>
      </c>
      <c r="D11657" t="s">
        <v>21</v>
      </c>
      <c r="E11657" t="s">
        <v>16</v>
      </c>
      <c r="F11657">
        <v>28269</v>
      </c>
      <c r="G11657">
        <v>35.2920436</v>
      </c>
      <c r="H11657">
        <v>-80.797720400000003</v>
      </c>
      <c r="I11657">
        <v>2.5</v>
      </c>
      <c r="J11657">
        <v>3</v>
      </c>
      <c r="K11657">
        <v>1</v>
      </c>
      <c r="L11657" t="s">
        <v>23473</v>
      </c>
    </row>
    <row r="11658" spans="1:12" x14ac:dyDescent="0.2">
      <c r="A11658" t="s">
        <v>38541</v>
      </c>
      <c r="B11658" t="s">
        <v>38542</v>
      </c>
      <c r="C11658" t="s">
        <v>38543</v>
      </c>
      <c r="D11658" t="s">
        <v>21</v>
      </c>
      <c r="E11658" t="s">
        <v>16</v>
      </c>
      <c r="F11658">
        <v>28226</v>
      </c>
      <c r="G11658">
        <v>35.088024900000001</v>
      </c>
      <c r="H11658">
        <v>-80.845606500000002</v>
      </c>
      <c r="I11658">
        <v>4.5</v>
      </c>
      <c r="J11658">
        <v>3</v>
      </c>
      <c r="K11658">
        <v>1</v>
      </c>
      <c r="L11658" t="s">
        <v>38544</v>
      </c>
    </row>
    <row r="11659" spans="1:12" x14ac:dyDescent="0.2">
      <c r="A11659" t="s">
        <v>38545</v>
      </c>
      <c r="B11659" t="s">
        <v>38546</v>
      </c>
      <c r="C11659" t="s">
        <v>38547</v>
      </c>
      <c r="D11659" t="s">
        <v>21</v>
      </c>
      <c r="E11659" t="s">
        <v>16</v>
      </c>
      <c r="F11659">
        <v>28277</v>
      </c>
      <c r="G11659">
        <v>35.056162999999998</v>
      </c>
      <c r="H11659">
        <v>-80.813918000000001</v>
      </c>
      <c r="I11659">
        <v>4</v>
      </c>
      <c r="J11659">
        <v>9</v>
      </c>
      <c r="K11659">
        <v>1</v>
      </c>
      <c r="L11659" t="s">
        <v>1165</v>
      </c>
    </row>
    <row r="11660" spans="1:12" x14ac:dyDescent="0.2">
      <c r="A11660" t="s">
        <v>38548</v>
      </c>
      <c r="B11660" t="s">
        <v>38549</v>
      </c>
      <c r="C11660" t="s">
        <v>38550</v>
      </c>
      <c r="D11660" t="s">
        <v>21</v>
      </c>
      <c r="E11660" t="s">
        <v>16</v>
      </c>
      <c r="F11660">
        <v>28217</v>
      </c>
      <c r="G11660">
        <v>35.198129000000002</v>
      </c>
      <c r="H11660">
        <v>-80.879503200000002</v>
      </c>
      <c r="I11660">
        <v>1.5</v>
      </c>
      <c r="J11660">
        <v>3</v>
      </c>
      <c r="K11660">
        <v>1</v>
      </c>
      <c r="L11660" t="s">
        <v>26661</v>
      </c>
    </row>
    <row r="11661" spans="1:12" x14ac:dyDescent="0.2">
      <c r="A11661" t="s">
        <v>38551</v>
      </c>
      <c r="B11661" t="s">
        <v>2780</v>
      </c>
      <c r="C11661" t="s">
        <v>7563</v>
      </c>
      <c r="D11661" t="s">
        <v>21</v>
      </c>
      <c r="E11661" t="s">
        <v>16</v>
      </c>
      <c r="F11661">
        <v>28213</v>
      </c>
      <c r="G11661">
        <v>35.3072078</v>
      </c>
      <c r="H11661">
        <v>-80.720797899999994</v>
      </c>
      <c r="I11661">
        <v>4</v>
      </c>
      <c r="J11661">
        <v>4</v>
      </c>
      <c r="K11661">
        <v>1</v>
      </c>
      <c r="L11661" t="s">
        <v>2782</v>
      </c>
    </row>
    <row r="11662" spans="1:12" x14ac:dyDescent="0.2">
      <c r="A11662" t="s">
        <v>38552</v>
      </c>
      <c r="B11662" t="s">
        <v>38553</v>
      </c>
      <c r="C11662" t="s">
        <v>38554</v>
      </c>
      <c r="D11662" t="s">
        <v>21</v>
      </c>
      <c r="E11662" t="s">
        <v>16</v>
      </c>
      <c r="F11662">
        <v>28263</v>
      </c>
      <c r="G11662">
        <v>35.202933999999999</v>
      </c>
      <c r="H11662">
        <v>-80.844909000000001</v>
      </c>
      <c r="I11662">
        <v>3</v>
      </c>
      <c r="J11662">
        <v>29</v>
      </c>
      <c r="K11662">
        <v>1</v>
      </c>
      <c r="L11662" t="s">
        <v>38555</v>
      </c>
    </row>
    <row r="11663" spans="1:12" x14ac:dyDescent="0.2">
      <c r="A11663" t="s">
        <v>38556</v>
      </c>
      <c r="B11663" t="s">
        <v>38557</v>
      </c>
      <c r="C11663" t="s">
        <v>38558</v>
      </c>
      <c r="D11663" t="s">
        <v>21</v>
      </c>
      <c r="E11663" t="s">
        <v>16</v>
      </c>
      <c r="F11663">
        <v>28269</v>
      </c>
      <c r="G11663">
        <v>35.351760800000001</v>
      </c>
      <c r="H11663">
        <v>-80.844957899999997</v>
      </c>
      <c r="I11663">
        <v>2.5</v>
      </c>
      <c r="J11663">
        <v>3</v>
      </c>
      <c r="K11663">
        <v>1</v>
      </c>
      <c r="L11663" t="s">
        <v>38559</v>
      </c>
    </row>
    <row r="11664" spans="1:12" x14ac:dyDescent="0.2">
      <c r="A11664" t="s">
        <v>38560</v>
      </c>
      <c r="B11664" t="s">
        <v>38561</v>
      </c>
      <c r="C11664" t="s">
        <v>38562</v>
      </c>
      <c r="D11664" t="s">
        <v>359</v>
      </c>
      <c r="E11664" t="s">
        <v>16</v>
      </c>
      <c r="F11664">
        <v>28036</v>
      </c>
      <c r="G11664">
        <v>35.496241499999996</v>
      </c>
      <c r="H11664">
        <v>-80.852936200000002</v>
      </c>
      <c r="I11664">
        <v>4</v>
      </c>
      <c r="J11664">
        <v>127</v>
      </c>
      <c r="K11664">
        <v>1</v>
      </c>
      <c r="L11664" t="s">
        <v>38563</v>
      </c>
    </row>
    <row r="11665" spans="1:12" x14ac:dyDescent="0.2">
      <c r="A11665" t="s">
        <v>38564</v>
      </c>
      <c r="B11665" t="s">
        <v>38565</v>
      </c>
      <c r="C11665" t="s">
        <v>28039</v>
      </c>
      <c r="D11665" t="s">
        <v>21</v>
      </c>
      <c r="E11665" t="s">
        <v>16</v>
      </c>
      <c r="F11665">
        <v>28211</v>
      </c>
      <c r="G11665">
        <v>35.150823000000003</v>
      </c>
      <c r="H11665">
        <v>-80.827849000000001</v>
      </c>
      <c r="I11665">
        <v>4</v>
      </c>
      <c r="J11665">
        <v>15</v>
      </c>
      <c r="K11665">
        <v>0</v>
      </c>
      <c r="L11665" t="s">
        <v>38566</v>
      </c>
    </row>
    <row r="11666" spans="1:12" x14ac:dyDescent="0.2">
      <c r="A11666" t="s">
        <v>38567</v>
      </c>
      <c r="B11666" t="s">
        <v>38568</v>
      </c>
      <c r="C11666" t="s">
        <v>38569</v>
      </c>
      <c r="D11666" t="s">
        <v>21</v>
      </c>
      <c r="E11666" t="s">
        <v>16</v>
      </c>
      <c r="F11666">
        <v>28204</v>
      </c>
      <c r="G11666">
        <v>35.220131899999998</v>
      </c>
      <c r="H11666">
        <v>-80.816956899999994</v>
      </c>
      <c r="I11666">
        <v>4</v>
      </c>
      <c r="J11666">
        <v>117</v>
      </c>
      <c r="K11666">
        <v>1</v>
      </c>
      <c r="L11666" t="s">
        <v>5356</v>
      </c>
    </row>
    <row r="11667" spans="1:12" x14ac:dyDescent="0.2">
      <c r="A11667" t="s">
        <v>38570</v>
      </c>
      <c r="B11667" t="s">
        <v>2239</v>
      </c>
      <c r="C11667" t="s">
        <v>38571</v>
      </c>
      <c r="D11667" t="s">
        <v>21</v>
      </c>
      <c r="E11667" t="s">
        <v>16</v>
      </c>
      <c r="F11667">
        <v>28215</v>
      </c>
      <c r="G11667">
        <v>35.284100000000002</v>
      </c>
      <c r="H11667">
        <v>-80.670900000000003</v>
      </c>
      <c r="I11667">
        <v>3.5</v>
      </c>
      <c r="J11667">
        <v>6</v>
      </c>
      <c r="K11667">
        <v>1</v>
      </c>
      <c r="L11667" t="s">
        <v>9130</v>
      </c>
    </row>
    <row r="11668" spans="1:12" x14ac:dyDescent="0.2">
      <c r="A11668" t="s">
        <v>38572</v>
      </c>
      <c r="B11668" t="s">
        <v>38573</v>
      </c>
      <c r="C11668" t="s">
        <v>27921</v>
      </c>
      <c r="D11668" t="s">
        <v>21</v>
      </c>
      <c r="E11668" t="s">
        <v>16</v>
      </c>
      <c r="F11668">
        <v>28212</v>
      </c>
      <c r="G11668">
        <v>35.185513700000001</v>
      </c>
      <c r="H11668">
        <v>-80.764013800000001</v>
      </c>
      <c r="I11668">
        <v>3.5</v>
      </c>
      <c r="J11668">
        <v>3</v>
      </c>
      <c r="K11668">
        <v>1</v>
      </c>
      <c r="L11668" t="s">
        <v>38574</v>
      </c>
    </row>
    <row r="11669" spans="1:12" x14ac:dyDescent="0.2">
      <c r="A11669" t="s">
        <v>38575</v>
      </c>
      <c r="B11669" t="s">
        <v>38576</v>
      </c>
      <c r="D11669" t="s">
        <v>21</v>
      </c>
      <c r="E11669" t="s">
        <v>16</v>
      </c>
      <c r="F11669">
        <v>28208</v>
      </c>
      <c r="G11669">
        <v>35.240487634799997</v>
      </c>
      <c r="H11669">
        <v>-80.867515839600003</v>
      </c>
      <c r="I11669">
        <v>5</v>
      </c>
      <c r="J11669">
        <v>3</v>
      </c>
      <c r="K11669">
        <v>1</v>
      </c>
      <c r="L11669" t="s">
        <v>38577</v>
      </c>
    </row>
    <row r="11670" spans="1:12" x14ac:dyDescent="0.2">
      <c r="A11670" t="s">
        <v>38578</v>
      </c>
      <c r="B11670" t="s">
        <v>571</v>
      </c>
      <c r="C11670" t="s">
        <v>2156</v>
      </c>
      <c r="D11670" t="s">
        <v>15</v>
      </c>
      <c r="E11670" t="s">
        <v>16</v>
      </c>
      <c r="F11670">
        <v>28031</v>
      </c>
      <c r="G11670">
        <v>35.483696600000002</v>
      </c>
      <c r="H11670">
        <v>-80.868350000000007</v>
      </c>
      <c r="I11670">
        <v>4</v>
      </c>
      <c r="J11670">
        <v>10</v>
      </c>
      <c r="K11670">
        <v>1</v>
      </c>
      <c r="L11670" t="s">
        <v>33699</v>
      </c>
    </row>
    <row r="11671" spans="1:12" x14ac:dyDescent="0.2">
      <c r="A11671" t="s">
        <v>38579</v>
      </c>
      <c r="B11671" t="s">
        <v>30480</v>
      </c>
      <c r="C11671" t="s">
        <v>38580</v>
      </c>
      <c r="D11671" t="s">
        <v>21</v>
      </c>
      <c r="E11671" t="s">
        <v>16</v>
      </c>
      <c r="F11671">
        <v>28203</v>
      </c>
      <c r="G11671">
        <v>35.217507699999999</v>
      </c>
      <c r="H11671">
        <v>-80.864091500000001</v>
      </c>
      <c r="I11671">
        <v>5</v>
      </c>
      <c r="J11671">
        <v>23</v>
      </c>
      <c r="K11671">
        <v>1</v>
      </c>
      <c r="L11671" t="s">
        <v>38581</v>
      </c>
    </row>
    <row r="11672" spans="1:12" x14ac:dyDescent="0.2">
      <c r="A11672" t="s">
        <v>38582</v>
      </c>
      <c r="B11672" t="s">
        <v>16136</v>
      </c>
      <c r="C11672" t="s">
        <v>38583</v>
      </c>
      <c r="D11672" t="s">
        <v>21</v>
      </c>
      <c r="E11672" t="s">
        <v>16</v>
      </c>
      <c r="F11672">
        <v>28209</v>
      </c>
      <c r="G11672">
        <v>35.171735900000002</v>
      </c>
      <c r="H11672">
        <v>-80.846997299999998</v>
      </c>
      <c r="I11672">
        <v>3.5</v>
      </c>
      <c r="J11672">
        <v>30</v>
      </c>
      <c r="K11672">
        <v>1</v>
      </c>
      <c r="L11672" t="s">
        <v>38584</v>
      </c>
    </row>
    <row r="11673" spans="1:12" x14ac:dyDescent="0.2">
      <c r="A11673" t="s">
        <v>38585</v>
      </c>
      <c r="B11673" t="s">
        <v>2914</v>
      </c>
      <c r="C11673" t="s">
        <v>38586</v>
      </c>
      <c r="D11673" t="s">
        <v>697</v>
      </c>
      <c r="E11673" t="s">
        <v>16</v>
      </c>
      <c r="F11673">
        <v>28037</v>
      </c>
      <c r="G11673">
        <v>35.450134499999997</v>
      </c>
      <c r="H11673">
        <v>-81.003961799999999</v>
      </c>
      <c r="I11673">
        <v>2.5</v>
      </c>
      <c r="J11673">
        <v>23</v>
      </c>
      <c r="K11673">
        <v>1</v>
      </c>
      <c r="L11673" t="s">
        <v>38587</v>
      </c>
    </row>
    <row r="11674" spans="1:12" x14ac:dyDescent="0.2">
      <c r="A11674" t="s">
        <v>38588</v>
      </c>
      <c r="B11674" t="s">
        <v>38589</v>
      </c>
      <c r="C11674" t="s">
        <v>38590</v>
      </c>
      <c r="D11674" t="s">
        <v>21</v>
      </c>
      <c r="E11674" t="s">
        <v>16</v>
      </c>
      <c r="F11674">
        <v>28217</v>
      </c>
      <c r="G11674">
        <v>35.145742400000003</v>
      </c>
      <c r="H11674">
        <v>-80.896445900000003</v>
      </c>
      <c r="I11674">
        <v>1.5</v>
      </c>
      <c r="J11674">
        <v>4</v>
      </c>
      <c r="K11674">
        <v>1</v>
      </c>
      <c r="L11674" t="s">
        <v>3422</v>
      </c>
    </row>
    <row r="11675" spans="1:12" x14ac:dyDescent="0.2">
      <c r="A11675" t="s">
        <v>38591</v>
      </c>
      <c r="B11675" t="s">
        <v>38592</v>
      </c>
      <c r="C11675" t="s">
        <v>17322</v>
      </c>
      <c r="D11675" t="s">
        <v>21</v>
      </c>
      <c r="E11675" t="s">
        <v>16</v>
      </c>
      <c r="F11675">
        <v>28227</v>
      </c>
      <c r="G11675">
        <v>35.210659</v>
      </c>
      <c r="H11675">
        <v>-80.6861459</v>
      </c>
      <c r="I11675">
        <v>3</v>
      </c>
      <c r="J11675">
        <v>6</v>
      </c>
      <c r="K11675">
        <v>0</v>
      </c>
      <c r="L11675" t="s">
        <v>4084</v>
      </c>
    </row>
    <row r="11676" spans="1:12" x14ac:dyDescent="0.2">
      <c r="A11676" t="s">
        <v>38593</v>
      </c>
      <c r="B11676" t="s">
        <v>38594</v>
      </c>
      <c r="C11676" t="s">
        <v>38595</v>
      </c>
      <c r="D11676" t="s">
        <v>7493</v>
      </c>
      <c r="E11676" t="s">
        <v>16</v>
      </c>
      <c r="F11676">
        <v>28097</v>
      </c>
      <c r="G11676">
        <v>35.255524999999999</v>
      </c>
      <c r="H11676">
        <v>-80.452761199999998</v>
      </c>
      <c r="I11676">
        <v>2.5</v>
      </c>
      <c r="J11676">
        <v>32</v>
      </c>
      <c r="K11676">
        <v>1</v>
      </c>
      <c r="L11676" t="s">
        <v>37659</v>
      </c>
    </row>
    <row r="11677" spans="1:12" x14ac:dyDescent="0.2">
      <c r="A11677" t="s">
        <v>38596</v>
      </c>
      <c r="B11677" t="s">
        <v>38597</v>
      </c>
      <c r="C11677" t="s">
        <v>38598</v>
      </c>
      <c r="D11677" t="s">
        <v>21</v>
      </c>
      <c r="E11677" t="s">
        <v>16</v>
      </c>
      <c r="F11677">
        <v>28203</v>
      </c>
      <c r="G11677">
        <v>35.2050246298</v>
      </c>
      <c r="H11677">
        <v>-80.866053700400002</v>
      </c>
      <c r="I11677">
        <v>4</v>
      </c>
      <c r="J11677">
        <v>7</v>
      </c>
      <c r="K11677">
        <v>1</v>
      </c>
      <c r="L11677" t="s">
        <v>38599</v>
      </c>
    </row>
    <row r="11678" spans="1:12" x14ac:dyDescent="0.2">
      <c r="A11678" t="s">
        <v>38600</v>
      </c>
      <c r="B11678" t="s">
        <v>3729</v>
      </c>
      <c r="C11678" t="s">
        <v>38601</v>
      </c>
      <c r="D11678" t="s">
        <v>15</v>
      </c>
      <c r="E11678" t="s">
        <v>16</v>
      </c>
      <c r="F11678">
        <v>28031</v>
      </c>
      <c r="G11678">
        <v>35.481597000000001</v>
      </c>
      <c r="H11678">
        <v>-80.876428000000004</v>
      </c>
      <c r="I11678">
        <v>3.5</v>
      </c>
      <c r="J11678">
        <v>6</v>
      </c>
      <c r="K11678">
        <v>1</v>
      </c>
      <c r="L11678" t="s">
        <v>3731</v>
      </c>
    </row>
    <row r="11679" spans="1:12" x14ac:dyDescent="0.2">
      <c r="A11679" t="s">
        <v>38602</v>
      </c>
      <c r="B11679" t="s">
        <v>18868</v>
      </c>
      <c r="C11679" t="s">
        <v>38603</v>
      </c>
      <c r="D11679" t="s">
        <v>239</v>
      </c>
      <c r="E11679" t="s">
        <v>16</v>
      </c>
      <c r="F11679">
        <v>28173</v>
      </c>
      <c r="G11679">
        <v>34.957519900000001</v>
      </c>
      <c r="H11679">
        <v>-80.757484599999998</v>
      </c>
      <c r="I11679">
        <v>3</v>
      </c>
      <c r="J11679">
        <v>12</v>
      </c>
      <c r="K11679">
        <v>1</v>
      </c>
      <c r="L11679" t="s">
        <v>618</v>
      </c>
    </row>
    <row r="11680" spans="1:12" x14ac:dyDescent="0.2">
      <c r="A11680" t="s">
        <v>38604</v>
      </c>
      <c r="B11680" t="s">
        <v>38605</v>
      </c>
      <c r="D11680" t="s">
        <v>21</v>
      </c>
      <c r="E11680" t="s">
        <v>16</v>
      </c>
      <c r="F11680">
        <v>28217</v>
      </c>
      <c r="G11680">
        <v>35.174399899999997</v>
      </c>
      <c r="H11680">
        <v>-80.904181699999995</v>
      </c>
      <c r="I11680">
        <v>3</v>
      </c>
      <c r="J11680">
        <v>9</v>
      </c>
      <c r="K11680">
        <v>1</v>
      </c>
      <c r="L11680" t="s">
        <v>38606</v>
      </c>
    </row>
    <row r="11681" spans="1:12" x14ac:dyDescent="0.2">
      <c r="A11681" t="s">
        <v>38607</v>
      </c>
      <c r="B11681" t="s">
        <v>38608</v>
      </c>
      <c r="C11681" t="s">
        <v>38609</v>
      </c>
      <c r="D11681" t="s">
        <v>135</v>
      </c>
      <c r="E11681" t="s">
        <v>16</v>
      </c>
      <c r="F11681">
        <v>28104</v>
      </c>
      <c r="G11681">
        <v>35.0893528</v>
      </c>
      <c r="H11681">
        <v>-80.689081900000005</v>
      </c>
      <c r="I11681">
        <v>4.5</v>
      </c>
      <c r="J11681">
        <v>8</v>
      </c>
      <c r="K11681">
        <v>1</v>
      </c>
      <c r="L11681" t="s">
        <v>457</v>
      </c>
    </row>
    <row r="11682" spans="1:12" x14ac:dyDescent="0.2">
      <c r="A11682" t="s">
        <v>38610</v>
      </c>
      <c r="B11682" t="s">
        <v>38611</v>
      </c>
      <c r="C11682" t="s">
        <v>514</v>
      </c>
      <c r="D11682" t="s">
        <v>21</v>
      </c>
      <c r="E11682" t="s">
        <v>16</v>
      </c>
      <c r="F11682">
        <v>28277</v>
      </c>
      <c r="G11682">
        <v>35.053554499999997</v>
      </c>
      <c r="H11682">
        <v>-80.811620300000001</v>
      </c>
      <c r="I11682">
        <v>3</v>
      </c>
      <c r="J11682">
        <v>4</v>
      </c>
      <c r="K11682">
        <v>0</v>
      </c>
      <c r="L11682" t="s">
        <v>4358</v>
      </c>
    </row>
    <row r="11683" spans="1:12" x14ac:dyDescent="0.2">
      <c r="A11683" t="s">
        <v>38612</v>
      </c>
      <c r="B11683" t="s">
        <v>38613</v>
      </c>
      <c r="C11683" t="s">
        <v>38614</v>
      </c>
      <c r="D11683" t="s">
        <v>26</v>
      </c>
      <c r="E11683" t="s">
        <v>16</v>
      </c>
      <c r="F11683">
        <v>28078</v>
      </c>
      <c r="G11683">
        <v>35.392791000000003</v>
      </c>
      <c r="H11683">
        <v>-80.877622799999997</v>
      </c>
      <c r="I11683">
        <v>5</v>
      </c>
      <c r="J11683">
        <v>5</v>
      </c>
      <c r="K11683">
        <v>1</v>
      </c>
      <c r="L11683" t="s">
        <v>38615</v>
      </c>
    </row>
    <row r="11684" spans="1:12" x14ac:dyDescent="0.2">
      <c r="A11684" t="s">
        <v>38616</v>
      </c>
      <c r="B11684" t="s">
        <v>38617</v>
      </c>
      <c r="C11684" t="s">
        <v>38618</v>
      </c>
      <c r="D11684" t="s">
        <v>39</v>
      </c>
      <c r="E11684" t="s">
        <v>16</v>
      </c>
      <c r="F11684">
        <v>28027</v>
      </c>
      <c r="G11684">
        <v>35.429686799999999</v>
      </c>
      <c r="H11684">
        <v>-80.609903500000001</v>
      </c>
      <c r="I11684">
        <v>2.5</v>
      </c>
      <c r="J11684">
        <v>3</v>
      </c>
      <c r="K11684">
        <v>1</v>
      </c>
      <c r="L11684" t="s">
        <v>38619</v>
      </c>
    </row>
    <row r="11685" spans="1:12" x14ac:dyDescent="0.2">
      <c r="A11685" t="s">
        <v>38620</v>
      </c>
      <c r="B11685" t="s">
        <v>38621</v>
      </c>
      <c r="C11685" t="s">
        <v>38622</v>
      </c>
      <c r="D11685" t="s">
        <v>21</v>
      </c>
      <c r="E11685" t="s">
        <v>16</v>
      </c>
      <c r="F11685">
        <v>28203</v>
      </c>
      <c r="G11685">
        <v>35.199185100000001</v>
      </c>
      <c r="H11685">
        <v>-80.841448799999995</v>
      </c>
      <c r="I11685">
        <v>4</v>
      </c>
      <c r="J11685">
        <v>512</v>
      </c>
      <c r="K11685">
        <v>1</v>
      </c>
      <c r="L11685" t="s">
        <v>38623</v>
      </c>
    </row>
    <row r="11686" spans="1:12" x14ac:dyDescent="0.2">
      <c r="A11686" t="s">
        <v>38624</v>
      </c>
      <c r="B11686" t="s">
        <v>18781</v>
      </c>
      <c r="C11686" t="s">
        <v>38625</v>
      </c>
      <c r="D11686" t="s">
        <v>21</v>
      </c>
      <c r="E11686" t="s">
        <v>16</v>
      </c>
      <c r="F11686">
        <v>28226</v>
      </c>
      <c r="G11686">
        <v>35.098555500000003</v>
      </c>
      <c r="H11686">
        <v>-80.782272500000005</v>
      </c>
      <c r="I11686">
        <v>1.5</v>
      </c>
      <c r="J11686">
        <v>3</v>
      </c>
      <c r="K11686">
        <v>1</v>
      </c>
      <c r="L11686" t="s">
        <v>3822</v>
      </c>
    </row>
    <row r="11687" spans="1:12" x14ac:dyDescent="0.2">
      <c r="A11687" t="s">
        <v>38626</v>
      </c>
      <c r="B11687" t="s">
        <v>38627</v>
      </c>
      <c r="C11687" t="s">
        <v>38628</v>
      </c>
      <c r="D11687" t="s">
        <v>456</v>
      </c>
      <c r="E11687" t="s">
        <v>16</v>
      </c>
      <c r="F11687">
        <v>28012</v>
      </c>
      <c r="G11687">
        <v>35.2414025</v>
      </c>
      <c r="H11687">
        <v>-81.037936400000007</v>
      </c>
      <c r="I11687">
        <v>4</v>
      </c>
      <c r="J11687">
        <v>146</v>
      </c>
      <c r="K11687">
        <v>1</v>
      </c>
      <c r="L11687" t="s">
        <v>38629</v>
      </c>
    </row>
    <row r="11688" spans="1:12" x14ac:dyDescent="0.2">
      <c r="A11688" t="s">
        <v>38630</v>
      </c>
      <c r="B11688" t="s">
        <v>38631</v>
      </c>
      <c r="C11688" t="s">
        <v>38632</v>
      </c>
      <c r="D11688" t="s">
        <v>21</v>
      </c>
      <c r="E11688" t="s">
        <v>16</v>
      </c>
      <c r="F11688">
        <v>28209</v>
      </c>
      <c r="G11688">
        <v>35.197141999999999</v>
      </c>
      <c r="H11688">
        <v>-80.870351999999997</v>
      </c>
      <c r="I11688">
        <v>4.5</v>
      </c>
      <c r="J11688">
        <v>14</v>
      </c>
      <c r="K11688">
        <v>1</v>
      </c>
      <c r="L11688" t="s">
        <v>38633</v>
      </c>
    </row>
    <row r="11689" spans="1:12" x14ac:dyDescent="0.2">
      <c r="A11689" t="s">
        <v>38634</v>
      </c>
      <c r="B11689" t="s">
        <v>38635</v>
      </c>
      <c r="C11689" t="s">
        <v>38636</v>
      </c>
      <c r="D11689" t="s">
        <v>21</v>
      </c>
      <c r="E11689" t="s">
        <v>16</v>
      </c>
      <c r="F11689">
        <v>28277</v>
      </c>
      <c r="G11689">
        <v>35.022646700000003</v>
      </c>
      <c r="H11689">
        <v>-80.846811400000007</v>
      </c>
      <c r="I11689">
        <v>3</v>
      </c>
      <c r="J11689">
        <v>38</v>
      </c>
      <c r="K11689">
        <v>1</v>
      </c>
      <c r="L11689" t="s">
        <v>176</v>
      </c>
    </row>
    <row r="11690" spans="1:12" x14ac:dyDescent="0.2">
      <c r="A11690" t="s">
        <v>38637</v>
      </c>
      <c r="B11690" t="s">
        <v>1978</v>
      </c>
      <c r="C11690" t="s">
        <v>38638</v>
      </c>
      <c r="D11690" t="s">
        <v>135</v>
      </c>
      <c r="E11690" t="s">
        <v>16</v>
      </c>
      <c r="F11690">
        <v>28105</v>
      </c>
      <c r="G11690">
        <v>35.083032899999999</v>
      </c>
      <c r="H11690">
        <v>-80.728761000000006</v>
      </c>
      <c r="I11690">
        <v>2</v>
      </c>
      <c r="J11690">
        <v>9</v>
      </c>
      <c r="K11690">
        <v>1</v>
      </c>
      <c r="L11690" t="s">
        <v>38639</v>
      </c>
    </row>
    <row r="11691" spans="1:12" x14ac:dyDescent="0.2">
      <c r="A11691" t="s">
        <v>38640</v>
      </c>
      <c r="B11691" t="s">
        <v>38641</v>
      </c>
      <c r="C11691" t="s">
        <v>38642</v>
      </c>
      <c r="D11691" t="s">
        <v>30</v>
      </c>
      <c r="E11691" t="s">
        <v>16</v>
      </c>
      <c r="F11691">
        <v>28054</v>
      </c>
      <c r="G11691">
        <v>35.274605899999997</v>
      </c>
      <c r="H11691">
        <v>-81.142754699999998</v>
      </c>
      <c r="I11691">
        <v>3.5</v>
      </c>
      <c r="J11691">
        <v>5</v>
      </c>
      <c r="K11691">
        <v>1</v>
      </c>
      <c r="L11691" t="s">
        <v>38643</v>
      </c>
    </row>
    <row r="11692" spans="1:12" x14ac:dyDescent="0.2">
      <c r="A11692" t="s">
        <v>38644</v>
      </c>
      <c r="B11692" t="s">
        <v>11431</v>
      </c>
      <c r="C11692" t="s">
        <v>38645</v>
      </c>
      <c r="D11692" t="s">
        <v>39</v>
      </c>
      <c r="E11692" t="s">
        <v>16</v>
      </c>
      <c r="F11692">
        <v>28025</v>
      </c>
      <c r="G11692">
        <v>35.440101499999997</v>
      </c>
      <c r="H11692">
        <v>-80.603897700000005</v>
      </c>
      <c r="I11692">
        <v>2.5</v>
      </c>
      <c r="J11692">
        <v>3</v>
      </c>
      <c r="K11692">
        <v>1</v>
      </c>
      <c r="L11692" t="s">
        <v>38646</v>
      </c>
    </row>
    <row r="11693" spans="1:12" x14ac:dyDescent="0.2">
      <c r="A11693" t="s">
        <v>38647</v>
      </c>
      <c r="B11693" t="s">
        <v>15133</v>
      </c>
      <c r="C11693" t="s">
        <v>38648</v>
      </c>
      <c r="D11693" t="s">
        <v>26</v>
      </c>
      <c r="E11693" t="s">
        <v>16</v>
      </c>
      <c r="F11693">
        <v>28078</v>
      </c>
      <c r="G11693">
        <v>35.443159748299998</v>
      </c>
      <c r="H11693">
        <v>-80.883596014600002</v>
      </c>
      <c r="I11693">
        <v>3.5</v>
      </c>
      <c r="J11693">
        <v>46</v>
      </c>
      <c r="K11693">
        <v>1</v>
      </c>
      <c r="L11693" t="s">
        <v>38649</v>
      </c>
    </row>
    <row r="11694" spans="1:12" x14ac:dyDescent="0.2">
      <c r="A11694" t="s">
        <v>38650</v>
      </c>
      <c r="B11694" t="s">
        <v>38651</v>
      </c>
      <c r="C11694" t="s">
        <v>38652</v>
      </c>
      <c r="D11694" t="s">
        <v>21</v>
      </c>
      <c r="E11694" t="s">
        <v>16</v>
      </c>
      <c r="F11694">
        <v>28217</v>
      </c>
      <c r="G11694">
        <v>35.181509699999999</v>
      </c>
      <c r="H11694">
        <v>-80.883825700000003</v>
      </c>
      <c r="I11694">
        <v>4</v>
      </c>
      <c r="J11694">
        <v>8</v>
      </c>
      <c r="K11694">
        <v>0</v>
      </c>
      <c r="L11694" t="s">
        <v>38653</v>
      </c>
    </row>
    <row r="11695" spans="1:12" x14ac:dyDescent="0.2">
      <c r="A11695" t="s">
        <v>38654</v>
      </c>
      <c r="B11695" t="s">
        <v>38655</v>
      </c>
      <c r="C11695" t="s">
        <v>38656</v>
      </c>
      <c r="D11695" t="s">
        <v>39</v>
      </c>
      <c r="E11695" t="s">
        <v>16</v>
      </c>
      <c r="F11695">
        <v>28025</v>
      </c>
      <c r="G11695">
        <v>35.445705099999998</v>
      </c>
      <c r="H11695">
        <v>-80.603964500000004</v>
      </c>
      <c r="I11695">
        <v>4</v>
      </c>
      <c r="J11695">
        <v>6</v>
      </c>
      <c r="K11695">
        <v>1</v>
      </c>
      <c r="L11695" t="s">
        <v>38657</v>
      </c>
    </row>
    <row r="11696" spans="1:12" x14ac:dyDescent="0.2">
      <c r="A11696" t="s">
        <v>38658</v>
      </c>
      <c r="B11696" t="s">
        <v>38659</v>
      </c>
      <c r="C11696" t="s">
        <v>38660</v>
      </c>
      <c r="D11696" t="s">
        <v>601</v>
      </c>
      <c r="E11696" t="s">
        <v>16</v>
      </c>
      <c r="F11696">
        <v>28083</v>
      </c>
      <c r="G11696">
        <v>35.469323000000003</v>
      </c>
      <c r="H11696">
        <v>-80.610721999999996</v>
      </c>
      <c r="I11696">
        <v>4</v>
      </c>
      <c r="J11696">
        <v>4</v>
      </c>
      <c r="K11696">
        <v>0</v>
      </c>
      <c r="L11696" t="s">
        <v>6434</v>
      </c>
    </row>
    <row r="11697" spans="1:12" x14ac:dyDescent="0.2">
      <c r="A11697" t="s">
        <v>38661</v>
      </c>
      <c r="B11697" t="s">
        <v>3204</v>
      </c>
      <c r="C11697" t="s">
        <v>38662</v>
      </c>
      <c r="D11697" t="s">
        <v>21</v>
      </c>
      <c r="E11697" t="s">
        <v>16</v>
      </c>
      <c r="F11697">
        <v>28205</v>
      </c>
      <c r="G11697">
        <v>35.220633548599999</v>
      </c>
      <c r="H11697">
        <v>-80.810217634400004</v>
      </c>
      <c r="I11697">
        <v>2</v>
      </c>
      <c r="J11697">
        <v>12</v>
      </c>
      <c r="K11697">
        <v>1</v>
      </c>
      <c r="L11697" t="s">
        <v>38663</v>
      </c>
    </row>
    <row r="11698" spans="1:12" x14ac:dyDescent="0.2">
      <c r="A11698" t="s">
        <v>38664</v>
      </c>
      <c r="B11698" t="s">
        <v>38665</v>
      </c>
      <c r="C11698" t="s">
        <v>16870</v>
      </c>
      <c r="D11698" t="s">
        <v>21</v>
      </c>
      <c r="E11698" t="s">
        <v>16</v>
      </c>
      <c r="F11698">
        <v>28216</v>
      </c>
      <c r="G11698">
        <v>35.311393000000002</v>
      </c>
      <c r="H11698">
        <v>-80.848743999999996</v>
      </c>
      <c r="I11698">
        <v>4</v>
      </c>
      <c r="J11698">
        <v>84</v>
      </c>
      <c r="K11698">
        <v>1</v>
      </c>
      <c r="L11698" t="s">
        <v>38666</v>
      </c>
    </row>
    <row r="11699" spans="1:12" x14ac:dyDescent="0.2">
      <c r="A11699" t="s">
        <v>38667</v>
      </c>
      <c r="B11699" t="s">
        <v>38668</v>
      </c>
      <c r="C11699" t="s">
        <v>38669</v>
      </c>
      <c r="D11699" t="s">
        <v>359</v>
      </c>
      <c r="E11699" t="s">
        <v>16</v>
      </c>
      <c r="F11699">
        <v>28036</v>
      </c>
      <c r="G11699">
        <v>35.495117899999997</v>
      </c>
      <c r="H11699">
        <v>-80.853390200000007</v>
      </c>
      <c r="I11699">
        <v>2</v>
      </c>
      <c r="J11699">
        <v>5</v>
      </c>
      <c r="K11699">
        <v>1</v>
      </c>
      <c r="L11699" t="s">
        <v>38670</v>
      </c>
    </row>
    <row r="11700" spans="1:12" x14ac:dyDescent="0.2">
      <c r="A11700" t="s">
        <v>38671</v>
      </c>
      <c r="B11700" t="s">
        <v>38672</v>
      </c>
      <c r="C11700" t="s">
        <v>38673</v>
      </c>
      <c r="D11700" t="s">
        <v>135</v>
      </c>
      <c r="E11700" t="s">
        <v>16</v>
      </c>
      <c r="F11700">
        <v>28104</v>
      </c>
      <c r="G11700">
        <v>35.089911999999998</v>
      </c>
      <c r="H11700">
        <v>-80.666178000000002</v>
      </c>
      <c r="I11700">
        <v>4</v>
      </c>
      <c r="J11700">
        <v>4</v>
      </c>
      <c r="K11700">
        <v>1</v>
      </c>
      <c r="L11700" t="s">
        <v>35886</v>
      </c>
    </row>
    <row r="11701" spans="1:12" x14ac:dyDescent="0.2">
      <c r="A11701" t="s">
        <v>38674</v>
      </c>
      <c r="B11701" t="s">
        <v>38675</v>
      </c>
      <c r="C11701" t="s">
        <v>38676</v>
      </c>
      <c r="D11701" t="s">
        <v>21</v>
      </c>
      <c r="E11701" t="s">
        <v>16</v>
      </c>
      <c r="F11701">
        <v>28212</v>
      </c>
      <c r="G11701">
        <v>35.188800800000003</v>
      </c>
      <c r="H11701">
        <v>-80.770019099999999</v>
      </c>
      <c r="I11701">
        <v>2</v>
      </c>
      <c r="J11701">
        <v>4</v>
      </c>
      <c r="K11701">
        <v>1</v>
      </c>
      <c r="L11701" t="s">
        <v>11218</v>
      </c>
    </row>
    <row r="11702" spans="1:12" x14ac:dyDescent="0.2">
      <c r="A11702" t="s">
        <v>38677</v>
      </c>
      <c r="B11702" t="s">
        <v>24548</v>
      </c>
      <c r="C11702" t="s">
        <v>38678</v>
      </c>
      <c r="D11702" t="s">
        <v>21</v>
      </c>
      <c r="E11702" t="s">
        <v>16</v>
      </c>
      <c r="F11702">
        <v>28206</v>
      </c>
      <c r="G11702">
        <v>35.230678291099998</v>
      </c>
      <c r="H11702">
        <v>-80.826503813499997</v>
      </c>
      <c r="I11702">
        <v>4.5</v>
      </c>
      <c r="J11702">
        <v>135</v>
      </c>
      <c r="K11702">
        <v>1</v>
      </c>
      <c r="L11702" t="s">
        <v>2093</v>
      </c>
    </row>
    <row r="11703" spans="1:12" x14ac:dyDescent="0.2">
      <c r="A11703" t="s">
        <v>38679</v>
      </c>
      <c r="B11703" t="s">
        <v>38680</v>
      </c>
      <c r="C11703" t="s">
        <v>38681</v>
      </c>
      <c r="D11703" t="s">
        <v>21</v>
      </c>
      <c r="E11703" t="s">
        <v>16</v>
      </c>
      <c r="F11703">
        <v>28262</v>
      </c>
      <c r="G11703">
        <v>35.305303199999997</v>
      </c>
      <c r="H11703">
        <v>-80.752663200000001</v>
      </c>
      <c r="I11703">
        <v>3.5</v>
      </c>
      <c r="J11703">
        <v>26</v>
      </c>
      <c r="K11703">
        <v>1</v>
      </c>
      <c r="L11703" t="s">
        <v>38682</v>
      </c>
    </row>
    <row r="11704" spans="1:12" x14ac:dyDescent="0.2">
      <c r="A11704" t="s">
        <v>38683</v>
      </c>
      <c r="B11704" t="s">
        <v>38684</v>
      </c>
      <c r="C11704" t="s">
        <v>38685</v>
      </c>
      <c r="D11704" t="s">
        <v>21</v>
      </c>
      <c r="E11704" t="s">
        <v>16</v>
      </c>
      <c r="F11704">
        <v>28205</v>
      </c>
      <c r="G11704">
        <v>35.250075899999999</v>
      </c>
      <c r="H11704">
        <v>-80.781319199999999</v>
      </c>
      <c r="I11704">
        <v>3</v>
      </c>
      <c r="J11704">
        <v>3</v>
      </c>
      <c r="K11704">
        <v>0</v>
      </c>
      <c r="L11704" t="s">
        <v>2905</v>
      </c>
    </row>
    <row r="11705" spans="1:12" x14ac:dyDescent="0.2">
      <c r="A11705" t="s">
        <v>38686</v>
      </c>
      <c r="B11705" t="s">
        <v>4770</v>
      </c>
      <c r="C11705" t="s">
        <v>34423</v>
      </c>
      <c r="D11705" t="s">
        <v>21</v>
      </c>
      <c r="E11705" t="s">
        <v>16</v>
      </c>
      <c r="F11705">
        <v>28273</v>
      </c>
      <c r="G11705">
        <v>35.106112799999998</v>
      </c>
      <c r="H11705">
        <v>-80.880764099999993</v>
      </c>
      <c r="I11705">
        <v>3.5</v>
      </c>
      <c r="J11705">
        <v>10</v>
      </c>
      <c r="K11705">
        <v>1</v>
      </c>
      <c r="L11705" t="s">
        <v>38687</v>
      </c>
    </row>
    <row r="11706" spans="1:12" x14ac:dyDescent="0.2">
      <c r="A11706" t="s">
        <v>38688</v>
      </c>
      <c r="B11706" t="s">
        <v>38689</v>
      </c>
      <c r="C11706" t="s">
        <v>38690</v>
      </c>
      <c r="D11706" t="s">
        <v>21</v>
      </c>
      <c r="E11706" t="s">
        <v>16</v>
      </c>
      <c r="F11706">
        <v>28209</v>
      </c>
      <c r="G11706">
        <v>35.153092999999998</v>
      </c>
      <c r="H11706">
        <v>-80.837026834499994</v>
      </c>
      <c r="I11706">
        <v>3.5</v>
      </c>
      <c r="J11706">
        <v>123</v>
      </c>
      <c r="K11706">
        <v>1</v>
      </c>
      <c r="L11706" t="s">
        <v>38691</v>
      </c>
    </row>
    <row r="11707" spans="1:12" x14ac:dyDescent="0.2">
      <c r="A11707" t="s">
        <v>38692</v>
      </c>
      <c r="B11707" t="s">
        <v>38693</v>
      </c>
      <c r="C11707" t="s">
        <v>38694</v>
      </c>
      <c r="D11707" t="s">
        <v>21</v>
      </c>
      <c r="E11707" t="s">
        <v>16</v>
      </c>
      <c r="F11707">
        <v>28206</v>
      </c>
      <c r="G11707">
        <v>35.262074599999998</v>
      </c>
      <c r="H11707">
        <v>-80.819698799999998</v>
      </c>
      <c r="I11707">
        <v>2.5</v>
      </c>
      <c r="J11707">
        <v>3</v>
      </c>
      <c r="K11707">
        <v>1</v>
      </c>
      <c r="L11707" t="s">
        <v>4734</v>
      </c>
    </row>
    <row r="11708" spans="1:12" x14ac:dyDescent="0.2">
      <c r="A11708" t="s">
        <v>38695</v>
      </c>
      <c r="B11708" t="s">
        <v>38696</v>
      </c>
      <c r="C11708" t="s">
        <v>38697</v>
      </c>
      <c r="D11708" t="s">
        <v>30</v>
      </c>
      <c r="E11708" t="s">
        <v>16</v>
      </c>
      <c r="F11708">
        <v>28054</v>
      </c>
      <c r="G11708">
        <v>35.266445599999997</v>
      </c>
      <c r="H11708">
        <v>-81.134473999999997</v>
      </c>
      <c r="I11708">
        <v>4</v>
      </c>
      <c r="J11708">
        <v>4</v>
      </c>
      <c r="K11708">
        <v>1</v>
      </c>
      <c r="L11708" t="s">
        <v>38698</v>
      </c>
    </row>
    <row r="11709" spans="1:12" x14ac:dyDescent="0.2">
      <c r="A11709" t="s">
        <v>38699</v>
      </c>
      <c r="B11709" t="s">
        <v>20277</v>
      </c>
      <c r="C11709" t="s">
        <v>38700</v>
      </c>
      <c r="D11709" t="s">
        <v>39</v>
      </c>
      <c r="E11709" t="s">
        <v>16</v>
      </c>
      <c r="F11709">
        <v>28025</v>
      </c>
      <c r="G11709">
        <v>35.419797000000003</v>
      </c>
      <c r="H11709">
        <v>-80.571663299999997</v>
      </c>
      <c r="I11709">
        <v>1</v>
      </c>
      <c r="J11709">
        <v>3</v>
      </c>
      <c r="K11709">
        <v>1</v>
      </c>
      <c r="L11709" t="s">
        <v>38701</v>
      </c>
    </row>
    <row r="11710" spans="1:12" x14ac:dyDescent="0.2">
      <c r="A11710" t="s">
        <v>38702</v>
      </c>
      <c r="B11710" t="s">
        <v>32843</v>
      </c>
      <c r="C11710" t="s">
        <v>21387</v>
      </c>
      <c r="D11710" t="s">
        <v>21</v>
      </c>
      <c r="E11710" t="s">
        <v>16</v>
      </c>
      <c r="F11710">
        <v>28278</v>
      </c>
      <c r="G11710">
        <v>35.102467127499999</v>
      </c>
      <c r="H11710">
        <v>-80.990949764000007</v>
      </c>
      <c r="I11710">
        <v>3</v>
      </c>
      <c r="J11710">
        <v>18</v>
      </c>
      <c r="K11710">
        <v>0</v>
      </c>
      <c r="L11710" t="s">
        <v>3548</v>
      </c>
    </row>
    <row r="11711" spans="1:12" x14ac:dyDescent="0.2">
      <c r="A11711" t="s">
        <v>38703</v>
      </c>
      <c r="B11711" t="s">
        <v>15375</v>
      </c>
      <c r="C11711" t="s">
        <v>38704</v>
      </c>
      <c r="D11711" t="s">
        <v>21</v>
      </c>
      <c r="E11711" t="s">
        <v>16</v>
      </c>
      <c r="F11711">
        <v>28226</v>
      </c>
      <c r="G11711">
        <v>35.088498000000001</v>
      </c>
      <c r="H11711">
        <v>-80.860703000000001</v>
      </c>
      <c r="I11711">
        <v>1.5</v>
      </c>
      <c r="J11711">
        <v>17</v>
      </c>
      <c r="K11711">
        <v>1</v>
      </c>
      <c r="L11711" t="s">
        <v>38705</v>
      </c>
    </row>
    <row r="11712" spans="1:12" x14ac:dyDescent="0.2">
      <c r="A11712" t="s">
        <v>38706</v>
      </c>
      <c r="B11712" t="s">
        <v>24936</v>
      </c>
      <c r="C11712" t="s">
        <v>38707</v>
      </c>
      <c r="D11712" t="s">
        <v>295</v>
      </c>
      <c r="E11712" t="s">
        <v>16</v>
      </c>
      <c r="F11712">
        <v>28134</v>
      </c>
      <c r="G11712">
        <v>35.085588286399997</v>
      </c>
      <c r="H11712">
        <v>-80.885361049699995</v>
      </c>
      <c r="I11712">
        <v>4</v>
      </c>
      <c r="J11712">
        <v>10</v>
      </c>
      <c r="K11712">
        <v>1</v>
      </c>
      <c r="L11712" t="s">
        <v>9947</v>
      </c>
    </row>
    <row r="11713" spans="1:12" x14ac:dyDescent="0.2">
      <c r="A11713" t="s">
        <v>38708</v>
      </c>
      <c r="B11713" t="s">
        <v>38709</v>
      </c>
      <c r="C11713" t="s">
        <v>27169</v>
      </c>
      <c r="D11713" t="s">
        <v>456</v>
      </c>
      <c r="E11713" t="s">
        <v>16</v>
      </c>
      <c r="F11713">
        <v>28012</v>
      </c>
      <c r="G11713">
        <v>35.240766800000003</v>
      </c>
      <c r="H11713">
        <v>-81.038530499999993</v>
      </c>
      <c r="I11713">
        <v>4.5</v>
      </c>
      <c r="J11713">
        <v>3</v>
      </c>
      <c r="K11713">
        <v>1</v>
      </c>
      <c r="L11713" t="s">
        <v>38710</v>
      </c>
    </row>
    <row r="11714" spans="1:12" x14ac:dyDescent="0.2">
      <c r="A11714" t="s">
        <v>38711</v>
      </c>
      <c r="B11714" t="s">
        <v>38712</v>
      </c>
      <c r="C11714" t="s">
        <v>11788</v>
      </c>
      <c r="D11714" t="s">
        <v>21</v>
      </c>
      <c r="E11714" t="s">
        <v>16</v>
      </c>
      <c r="F11714">
        <v>28273</v>
      </c>
      <c r="G11714">
        <v>35.129486</v>
      </c>
      <c r="H11714">
        <v>-80.875405000000001</v>
      </c>
      <c r="I11714">
        <v>3.5</v>
      </c>
      <c r="J11714">
        <v>15</v>
      </c>
      <c r="K11714">
        <v>1</v>
      </c>
      <c r="L11714" t="s">
        <v>2029</v>
      </c>
    </row>
    <row r="11715" spans="1:12" x14ac:dyDescent="0.2">
      <c r="A11715" t="s">
        <v>38713</v>
      </c>
      <c r="B11715" t="s">
        <v>38714</v>
      </c>
      <c r="C11715" t="s">
        <v>36091</v>
      </c>
      <c r="D11715" t="s">
        <v>21</v>
      </c>
      <c r="E11715" t="s">
        <v>16</v>
      </c>
      <c r="F11715">
        <v>28203</v>
      </c>
      <c r="G11715">
        <v>35.216730800000001</v>
      </c>
      <c r="H11715">
        <v>-80.8551334</v>
      </c>
      <c r="I11715">
        <v>3.5</v>
      </c>
      <c r="J11715">
        <v>68</v>
      </c>
      <c r="K11715">
        <v>1</v>
      </c>
      <c r="L11715" t="s">
        <v>38715</v>
      </c>
    </row>
    <row r="11716" spans="1:12" x14ac:dyDescent="0.2">
      <c r="A11716" t="s">
        <v>38716</v>
      </c>
      <c r="B11716" t="s">
        <v>38717</v>
      </c>
      <c r="C11716" t="s">
        <v>38718</v>
      </c>
      <c r="D11716" t="s">
        <v>26</v>
      </c>
      <c r="E11716" t="s">
        <v>16</v>
      </c>
      <c r="F11716">
        <v>28078</v>
      </c>
      <c r="G11716">
        <v>35.445158999999997</v>
      </c>
      <c r="H11716">
        <v>-80.879414999999995</v>
      </c>
      <c r="I11716">
        <v>4</v>
      </c>
      <c r="J11716">
        <v>228</v>
      </c>
      <c r="K11716">
        <v>1</v>
      </c>
      <c r="L11716" t="s">
        <v>38719</v>
      </c>
    </row>
    <row r="11717" spans="1:12" x14ac:dyDescent="0.2">
      <c r="A11717" t="s">
        <v>38720</v>
      </c>
      <c r="B11717" t="s">
        <v>38721</v>
      </c>
      <c r="C11717" t="s">
        <v>3972</v>
      </c>
      <c r="D11717" t="s">
        <v>21</v>
      </c>
      <c r="E11717" t="s">
        <v>16</v>
      </c>
      <c r="F11717">
        <v>28210</v>
      </c>
      <c r="G11717">
        <v>35.153265492400003</v>
      </c>
      <c r="H11717">
        <v>-80.840122296299995</v>
      </c>
      <c r="I11717">
        <v>3.5</v>
      </c>
      <c r="J11717">
        <v>80</v>
      </c>
      <c r="K11717">
        <v>0</v>
      </c>
      <c r="L11717" t="s">
        <v>38722</v>
      </c>
    </row>
    <row r="11718" spans="1:12" x14ac:dyDescent="0.2">
      <c r="A11718" t="s">
        <v>38723</v>
      </c>
      <c r="B11718" t="s">
        <v>38724</v>
      </c>
      <c r="C11718" t="s">
        <v>3821</v>
      </c>
      <c r="D11718" t="s">
        <v>21</v>
      </c>
      <c r="E11718" t="s">
        <v>16</v>
      </c>
      <c r="F11718">
        <v>28208</v>
      </c>
      <c r="G11718">
        <v>35.190365</v>
      </c>
      <c r="H11718">
        <v>-80.9290989</v>
      </c>
      <c r="I11718">
        <v>3</v>
      </c>
      <c r="J11718">
        <v>6</v>
      </c>
      <c r="K11718">
        <v>0</v>
      </c>
      <c r="L11718" t="s">
        <v>38725</v>
      </c>
    </row>
    <row r="11719" spans="1:12" x14ac:dyDescent="0.2">
      <c r="A11719" t="s">
        <v>38726</v>
      </c>
      <c r="B11719" t="s">
        <v>38727</v>
      </c>
      <c r="C11719" t="s">
        <v>31634</v>
      </c>
      <c r="D11719" t="s">
        <v>21</v>
      </c>
      <c r="E11719" t="s">
        <v>16</v>
      </c>
      <c r="F11719">
        <v>28206</v>
      </c>
      <c r="G11719">
        <v>35.252750800000001</v>
      </c>
      <c r="H11719">
        <v>-80.814031700000001</v>
      </c>
      <c r="I11719">
        <v>4</v>
      </c>
      <c r="J11719">
        <v>65</v>
      </c>
      <c r="K11719">
        <v>1</v>
      </c>
      <c r="L11719" t="s">
        <v>38728</v>
      </c>
    </row>
    <row r="11720" spans="1:12" x14ac:dyDescent="0.2">
      <c r="A11720" t="s">
        <v>38729</v>
      </c>
      <c r="B11720" t="s">
        <v>38730</v>
      </c>
      <c r="C11720" t="s">
        <v>38731</v>
      </c>
      <c r="D11720" t="s">
        <v>601</v>
      </c>
      <c r="E11720" t="s">
        <v>16</v>
      </c>
      <c r="F11720">
        <v>28081</v>
      </c>
      <c r="G11720">
        <v>35.469202000000003</v>
      </c>
      <c r="H11720">
        <v>-80.623650799999993</v>
      </c>
      <c r="I11720">
        <v>4</v>
      </c>
      <c r="J11720">
        <v>4</v>
      </c>
      <c r="K11720">
        <v>1</v>
      </c>
      <c r="L11720" t="s">
        <v>14281</v>
      </c>
    </row>
    <row r="11721" spans="1:12" x14ac:dyDescent="0.2">
      <c r="A11721" t="s">
        <v>38732</v>
      </c>
      <c r="B11721" t="s">
        <v>38733</v>
      </c>
      <c r="C11721" t="s">
        <v>38734</v>
      </c>
      <c r="D11721" t="s">
        <v>643</v>
      </c>
      <c r="E11721" t="s">
        <v>16</v>
      </c>
      <c r="F11721">
        <v>28079</v>
      </c>
      <c r="G11721">
        <v>35.107244999999999</v>
      </c>
      <c r="H11721">
        <v>-80.632692700000007</v>
      </c>
      <c r="I11721">
        <v>4</v>
      </c>
      <c r="J11721">
        <v>4</v>
      </c>
      <c r="K11721">
        <v>1</v>
      </c>
      <c r="L11721" t="s">
        <v>3224</v>
      </c>
    </row>
    <row r="11722" spans="1:12" x14ac:dyDescent="0.2">
      <c r="A11722" t="s">
        <v>38735</v>
      </c>
      <c r="B11722" t="s">
        <v>38736</v>
      </c>
      <c r="C11722" t="s">
        <v>36013</v>
      </c>
      <c r="D11722" t="s">
        <v>21</v>
      </c>
      <c r="E11722" t="s">
        <v>16</v>
      </c>
      <c r="F11722">
        <v>28205</v>
      </c>
      <c r="G11722">
        <v>35.193899700000003</v>
      </c>
      <c r="H11722">
        <v>-80.785647999999995</v>
      </c>
      <c r="I11722">
        <v>4.5</v>
      </c>
      <c r="J11722">
        <v>87</v>
      </c>
      <c r="K11722">
        <v>1</v>
      </c>
      <c r="L11722" t="s">
        <v>38737</v>
      </c>
    </row>
    <row r="11723" spans="1:12" x14ac:dyDescent="0.2">
      <c r="A11723" t="s">
        <v>38738</v>
      </c>
      <c r="B11723" t="s">
        <v>5322</v>
      </c>
      <c r="C11723" t="s">
        <v>38739</v>
      </c>
      <c r="D11723" t="s">
        <v>15</v>
      </c>
      <c r="E11723" t="s">
        <v>16</v>
      </c>
      <c r="F11723">
        <v>28031</v>
      </c>
      <c r="G11723">
        <v>35.484338700000002</v>
      </c>
      <c r="H11723">
        <v>-80.873451299999999</v>
      </c>
      <c r="I11723">
        <v>5</v>
      </c>
      <c r="J11723">
        <v>20</v>
      </c>
      <c r="K11723">
        <v>1</v>
      </c>
      <c r="L11723" t="s">
        <v>38740</v>
      </c>
    </row>
    <row r="11724" spans="1:12" x14ac:dyDescent="0.2">
      <c r="A11724" t="s">
        <v>38741</v>
      </c>
      <c r="B11724" t="s">
        <v>7225</v>
      </c>
      <c r="C11724" t="s">
        <v>38742</v>
      </c>
      <c r="D11724" t="s">
        <v>21</v>
      </c>
      <c r="E11724" t="s">
        <v>16</v>
      </c>
      <c r="F11724">
        <v>28226</v>
      </c>
      <c r="G11724">
        <v>35.089537999999997</v>
      </c>
      <c r="H11724">
        <v>-80.858818999999997</v>
      </c>
      <c r="I11724">
        <v>3</v>
      </c>
      <c r="J11724">
        <v>10</v>
      </c>
      <c r="K11724">
        <v>1</v>
      </c>
      <c r="L11724" t="s">
        <v>38743</v>
      </c>
    </row>
    <row r="11725" spans="1:12" x14ac:dyDescent="0.2">
      <c r="A11725" t="s">
        <v>38744</v>
      </c>
      <c r="B11725" t="s">
        <v>1178</v>
      </c>
      <c r="C11725" t="s">
        <v>38745</v>
      </c>
      <c r="D11725" t="s">
        <v>21</v>
      </c>
      <c r="E11725" t="s">
        <v>16</v>
      </c>
      <c r="F11725">
        <v>28262</v>
      </c>
      <c r="G11725">
        <v>35.309954099999999</v>
      </c>
      <c r="H11725">
        <v>-80.747900599999994</v>
      </c>
      <c r="I11725">
        <v>3</v>
      </c>
      <c r="J11725">
        <v>13</v>
      </c>
      <c r="K11725">
        <v>1</v>
      </c>
      <c r="L11725" t="s">
        <v>13049</v>
      </c>
    </row>
    <row r="11726" spans="1:12" x14ac:dyDescent="0.2">
      <c r="A11726" t="s">
        <v>38746</v>
      </c>
      <c r="B11726" t="s">
        <v>22089</v>
      </c>
      <c r="C11726" t="s">
        <v>38747</v>
      </c>
      <c r="D11726" t="s">
        <v>135</v>
      </c>
      <c r="E11726" t="s">
        <v>16</v>
      </c>
      <c r="F11726">
        <v>28105</v>
      </c>
      <c r="G11726">
        <v>35.083725100000002</v>
      </c>
      <c r="H11726">
        <v>-80.732225499999998</v>
      </c>
      <c r="I11726">
        <v>3</v>
      </c>
      <c r="J11726">
        <v>4</v>
      </c>
      <c r="K11726">
        <v>1</v>
      </c>
      <c r="L11726" t="s">
        <v>4415</v>
      </c>
    </row>
    <row r="11727" spans="1:12" x14ac:dyDescent="0.2">
      <c r="A11727" t="s">
        <v>38748</v>
      </c>
      <c r="B11727" t="s">
        <v>38749</v>
      </c>
      <c r="C11727" t="s">
        <v>38750</v>
      </c>
      <c r="D11727" t="s">
        <v>21</v>
      </c>
      <c r="E11727" t="s">
        <v>16</v>
      </c>
      <c r="F11727">
        <v>28205</v>
      </c>
      <c r="G11727">
        <v>35.228119900000003</v>
      </c>
      <c r="H11727">
        <v>-80.7722859</v>
      </c>
      <c r="I11727">
        <v>3</v>
      </c>
      <c r="J11727">
        <v>5</v>
      </c>
      <c r="K11727">
        <v>1</v>
      </c>
      <c r="L11727" t="s">
        <v>565</v>
      </c>
    </row>
    <row r="11728" spans="1:12" x14ac:dyDescent="0.2">
      <c r="A11728" t="s">
        <v>38751</v>
      </c>
      <c r="B11728" t="s">
        <v>38752</v>
      </c>
      <c r="C11728" t="s">
        <v>12995</v>
      </c>
      <c r="D11728" t="s">
        <v>21</v>
      </c>
      <c r="E11728" t="s">
        <v>16</v>
      </c>
      <c r="F11728">
        <v>28211</v>
      </c>
      <c r="G11728">
        <v>35.176496</v>
      </c>
      <c r="H11728">
        <v>-80.802223999999995</v>
      </c>
      <c r="I11728">
        <v>2</v>
      </c>
      <c r="J11728">
        <v>8</v>
      </c>
      <c r="K11728">
        <v>0</v>
      </c>
      <c r="L11728" t="s">
        <v>3548</v>
      </c>
    </row>
    <row r="11729" spans="1:12" x14ac:dyDescent="0.2">
      <c r="A11729" t="s">
        <v>38753</v>
      </c>
      <c r="B11729" t="s">
        <v>498</v>
      </c>
      <c r="C11729" t="s">
        <v>38754</v>
      </c>
      <c r="D11729" t="s">
        <v>21</v>
      </c>
      <c r="E11729" t="s">
        <v>16</v>
      </c>
      <c r="F11729">
        <v>28202</v>
      </c>
      <c r="G11729">
        <v>35.231174664000001</v>
      </c>
      <c r="H11729">
        <v>-80.843881305500005</v>
      </c>
      <c r="I11729">
        <v>3</v>
      </c>
      <c r="J11729">
        <v>61</v>
      </c>
      <c r="K11729">
        <v>1</v>
      </c>
      <c r="L11729" t="s">
        <v>38755</v>
      </c>
    </row>
    <row r="11730" spans="1:12" x14ac:dyDescent="0.2">
      <c r="A11730" t="s">
        <v>38756</v>
      </c>
      <c r="B11730" t="s">
        <v>38757</v>
      </c>
      <c r="C11730" t="s">
        <v>38758</v>
      </c>
      <c r="D11730" t="s">
        <v>21</v>
      </c>
      <c r="E11730" t="s">
        <v>16</v>
      </c>
      <c r="F11730">
        <v>28208</v>
      </c>
      <c r="G11730">
        <v>35.211143800000002</v>
      </c>
      <c r="H11730">
        <v>-80.896186900000004</v>
      </c>
      <c r="I11730">
        <v>4</v>
      </c>
      <c r="J11730">
        <v>4</v>
      </c>
      <c r="K11730">
        <v>1</v>
      </c>
      <c r="L11730" t="s">
        <v>38759</v>
      </c>
    </row>
    <row r="11731" spans="1:12" x14ac:dyDescent="0.2">
      <c r="A11731" t="s">
        <v>38760</v>
      </c>
      <c r="B11731" t="s">
        <v>38761</v>
      </c>
      <c r="C11731" t="s">
        <v>38762</v>
      </c>
      <c r="D11731" t="s">
        <v>21</v>
      </c>
      <c r="E11731" t="s">
        <v>16</v>
      </c>
      <c r="F11731">
        <v>28203</v>
      </c>
      <c r="G11731">
        <v>35.209127000000002</v>
      </c>
      <c r="H11731">
        <v>-80.863940200000002</v>
      </c>
      <c r="I11731">
        <v>5</v>
      </c>
      <c r="J11731">
        <v>25</v>
      </c>
      <c r="K11731">
        <v>1</v>
      </c>
      <c r="L11731" t="s">
        <v>38763</v>
      </c>
    </row>
    <row r="11732" spans="1:12" x14ac:dyDescent="0.2">
      <c r="A11732" t="s">
        <v>38764</v>
      </c>
      <c r="B11732" t="s">
        <v>38765</v>
      </c>
      <c r="C11732" t="s">
        <v>38766</v>
      </c>
      <c r="D11732" t="s">
        <v>135</v>
      </c>
      <c r="E11732" t="s">
        <v>16</v>
      </c>
      <c r="F11732">
        <v>28105</v>
      </c>
      <c r="G11732">
        <v>35.126499600000002</v>
      </c>
      <c r="H11732">
        <v>-80.727353500000007</v>
      </c>
      <c r="I11732">
        <v>2.5</v>
      </c>
      <c r="J11732">
        <v>6</v>
      </c>
      <c r="K11732">
        <v>1</v>
      </c>
      <c r="L11732" t="s">
        <v>1425</v>
      </c>
    </row>
    <row r="11733" spans="1:12" x14ac:dyDescent="0.2">
      <c r="A11733" t="s">
        <v>38767</v>
      </c>
      <c r="B11733" t="s">
        <v>18794</v>
      </c>
      <c r="C11733" t="s">
        <v>38768</v>
      </c>
      <c r="D11733" t="s">
        <v>21</v>
      </c>
      <c r="E11733" t="s">
        <v>16</v>
      </c>
      <c r="F11733">
        <v>28226</v>
      </c>
      <c r="G11733">
        <v>35.086863899999997</v>
      </c>
      <c r="H11733">
        <v>-80.846889200000007</v>
      </c>
      <c r="I11733">
        <v>2.5</v>
      </c>
      <c r="J11733">
        <v>4</v>
      </c>
      <c r="K11733">
        <v>1</v>
      </c>
      <c r="L11733" t="s">
        <v>4329</v>
      </c>
    </row>
    <row r="11734" spans="1:12" x14ac:dyDescent="0.2">
      <c r="A11734" t="s">
        <v>38769</v>
      </c>
      <c r="B11734" t="s">
        <v>11499</v>
      </c>
      <c r="C11734" t="s">
        <v>38770</v>
      </c>
      <c r="D11734" t="s">
        <v>21</v>
      </c>
      <c r="E11734" t="s">
        <v>16</v>
      </c>
      <c r="F11734">
        <v>28205</v>
      </c>
      <c r="G11734">
        <v>35.212696399999999</v>
      </c>
      <c r="H11734">
        <v>-80.763507799999999</v>
      </c>
      <c r="I11734">
        <v>4</v>
      </c>
      <c r="J11734">
        <v>42</v>
      </c>
      <c r="K11734">
        <v>1</v>
      </c>
      <c r="L11734" t="s">
        <v>2905</v>
      </c>
    </row>
    <row r="11735" spans="1:12" x14ac:dyDescent="0.2">
      <c r="A11735" t="s">
        <v>38771</v>
      </c>
      <c r="B11735" t="s">
        <v>12906</v>
      </c>
      <c r="C11735" t="s">
        <v>38772</v>
      </c>
      <c r="D11735" t="s">
        <v>39</v>
      </c>
      <c r="E11735" t="s">
        <v>16</v>
      </c>
      <c r="F11735">
        <v>28027</v>
      </c>
      <c r="G11735">
        <v>35.3700689</v>
      </c>
      <c r="H11735">
        <v>-80.723929799999993</v>
      </c>
      <c r="I11735">
        <v>2.5</v>
      </c>
      <c r="J11735">
        <v>15</v>
      </c>
      <c r="K11735">
        <v>0</v>
      </c>
      <c r="L11735" t="s">
        <v>38773</v>
      </c>
    </row>
    <row r="11736" spans="1:12" x14ac:dyDescent="0.2">
      <c r="A11736" t="s">
        <v>38774</v>
      </c>
      <c r="B11736" t="s">
        <v>22260</v>
      </c>
      <c r="C11736" t="s">
        <v>1443</v>
      </c>
      <c r="D11736" t="s">
        <v>21</v>
      </c>
      <c r="E11736" t="s">
        <v>16</v>
      </c>
      <c r="F11736">
        <v>28262</v>
      </c>
      <c r="G11736">
        <v>35.297736499999999</v>
      </c>
      <c r="H11736">
        <v>-80.753788900000004</v>
      </c>
      <c r="I11736">
        <v>2</v>
      </c>
      <c r="J11736">
        <v>4</v>
      </c>
      <c r="K11736">
        <v>1</v>
      </c>
      <c r="L11736" t="s">
        <v>17875</v>
      </c>
    </row>
    <row r="11737" spans="1:12" x14ac:dyDescent="0.2">
      <c r="A11737" t="s">
        <v>38775</v>
      </c>
      <c r="B11737" t="s">
        <v>38776</v>
      </c>
      <c r="C11737" t="s">
        <v>27132</v>
      </c>
      <c r="D11737" t="s">
        <v>21</v>
      </c>
      <c r="E11737" t="s">
        <v>16</v>
      </c>
      <c r="F11737">
        <v>28206</v>
      </c>
      <c r="G11737">
        <v>35.236095331900003</v>
      </c>
      <c r="H11737">
        <v>-80.820234412000005</v>
      </c>
      <c r="I11737">
        <v>4</v>
      </c>
      <c r="J11737">
        <v>141</v>
      </c>
      <c r="K11737">
        <v>0</v>
      </c>
      <c r="L11737" t="s">
        <v>38777</v>
      </c>
    </row>
    <row r="11738" spans="1:12" x14ac:dyDescent="0.2">
      <c r="A11738" t="s">
        <v>38778</v>
      </c>
      <c r="B11738" t="s">
        <v>38779</v>
      </c>
      <c r="C11738" t="s">
        <v>38780</v>
      </c>
      <c r="D11738" t="s">
        <v>21</v>
      </c>
      <c r="E11738" t="s">
        <v>16</v>
      </c>
      <c r="F11738">
        <v>28269</v>
      </c>
      <c r="G11738">
        <v>35.355807900000002</v>
      </c>
      <c r="H11738">
        <v>-80.831716200000002</v>
      </c>
      <c r="I11738">
        <v>2.5</v>
      </c>
      <c r="J11738">
        <v>4</v>
      </c>
      <c r="K11738">
        <v>1</v>
      </c>
      <c r="L11738" t="s">
        <v>38781</v>
      </c>
    </row>
    <row r="11739" spans="1:12" x14ac:dyDescent="0.2">
      <c r="A11739" t="s">
        <v>38782</v>
      </c>
      <c r="B11739" t="s">
        <v>38783</v>
      </c>
      <c r="C11739" t="s">
        <v>38784</v>
      </c>
      <c r="D11739" t="s">
        <v>21</v>
      </c>
      <c r="E11739" t="s">
        <v>16</v>
      </c>
      <c r="F11739">
        <v>28277</v>
      </c>
      <c r="G11739">
        <v>35.016553999999999</v>
      </c>
      <c r="H11739">
        <v>-80.852159</v>
      </c>
      <c r="I11739">
        <v>2.5</v>
      </c>
      <c r="J11739">
        <v>15</v>
      </c>
      <c r="K11739">
        <v>1</v>
      </c>
      <c r="L11739" t="s">
        <v>38785</v>
      </c>
    </row>
    <row r="11740" spans="1:12" x14ac:dyDescent="0.2">
      <c r="A11740" t="s">
        <v>38786</v>
      </c>
      <c r="B11740" t="s">
        <v>38787</v>
      </c>
      <c r="C11740" t="s">
        <v>38788</v>
      </c>
      <c r="D11740" t="s">
        <v>21</v>
      </c>
      <c r="E11740" t="s">
        <v>16</v>
      </c>
      <c r="F11740">
        <v>28211</v>
      </c>
      <c r="G11740">
        <v>35.1894334817</v>
      </c>
      <c r="H11740">
        <v>-80.809397982799993</v>
      </c>
      <c r="I11740">
        <v>2.5</v>
      </c>
      <c r="J11740">
        <v>3</v>
      </c>
      <c r="K11740">
        <v>1</v>
      </c>
      <c r="L11740" t="s">
        <v>38789</v>
      </c>
    </row>
    <row r="11741" spans="1:12" x14ac:dyDescent="0.2">
      <c r="A11741" t="s">
        <v>38790</v>
      </c>
      <c r="B11741" t="s">
        <v>38791</v>
      </c>
      <c r="C11741" t="s">
        <v>38792</v>
      </c>
      <c r="D11741" t="s">
        <v>21</v>
      </c>
      <c r="E11741" t="s">
        <v>16</v>
      </c>
      <c r="F11741">
        <v>28207</v>
      </c>
      <c r="G11741">
        <v>35.200509599999997</v>
      </c>
      <c r="H11741">
        <v>-80.812827600000006</v>
      </c>
      <c r="I11741">
        <v>5</v>
      </c>
      <c r="J11741">
        <v>4</v>
      </c>
      <c r="K11741">
        <v>1</v>
      </c>
      <c r="L11741" t="s">
        <v>2772</v>
      </c>
    </row>
    <row r="11742" spans="1:12" x14ac:dyDescent="0.2">
      <c r="A11742" t="s">
        <v>38793</v>
      </c>
      <c r="B11742" t="s">
        <v>38794</v>
      </c>
      <c r="C11742" t="s">
        <v>38795</v>
      </c>
      <c r="D11742" t="s">
        <v>21</v>
      </c>
      <c r="E11742" t="s">
        <v>16</v>
      </c>
      <c r="F11742">
        <v>28273</v>
      </c>
      <c r="G11742">
        <v>35.138331700000002</v>
      </c>
      <c r="H11742">
        <v>-80.931987000000007</v>
      </c>
      <c r="I11742">
        <v>3.5</v>
      </c>
      <c r="J11742">
        <v>13</v>
      </c>
      <c r="K11742">
        <v>0</v>
      </c>
      <c r="L11742" t="s">
        <v>291</v>
      </c>
    </row>
    <row r="11743" spans="1:12" x14ac:dyDescent="0.2">
      <c r="A11743" t="s">
        <v>38796</v>
      </c>
      <c r="B11743" t="s">
        <v>38797</v>
      </c>
      <c r="C11743" t="s">
        <v>30999</v>
      </c>
      <c r="D11743" t="s">
        <v>21</v>
      </c>
      <c r="E11743" t="s">
        <v>16</v>
      </c>
      <c r="F11743">
        <v>28209</v>
      </c>
      <c r="G11743">
        <v>35.174087200000002</v>
      </c>
      <c r="H11743">
        <v>-80.839811499999996</v>
      </c>
      <c r="I11743">
        <v>5</v>
      </c>
      <c r="J11743">
        <v>3</v>
      </c>
      <c r="K11743">
        <v>1</v>
      </c>
      <c r="L11743" t="s">
        <v>12880</v>
      </c>
    </row>
    <row r="11744" spans="1:12" x14ac:dyDescent="0.2">
      <c r="A11744" t="s">
        <v>38798</v>
      </c>
      <c r="B11744" t="s">
        <v>27862</v>
      </c>
      <c r="C11744" t="s">
        <v>18137</v>
      </c>
      <c r="D11744" t="s">
        <v>21</v>
      </c>
      <c r="E11744" t="s">
        <v>16</v>
      </c>
      <c r="F11744">
        <v>28208</v>
      </c>
      <c r="G11744">
        <v>35.233579800000001</v>
      </c>
      <c r="H11744">
        <v>-80.928673000000003</v>
      </c>
      <c r="I11744">
        <v>2.5</v>
      </c>
      <c r="J11744">
        <v>11</v>
      </c>
      <c r="K11744">
        <v>1</v>
      </c>
      <c r="L11744" t="s">
        <v>1010</v>
      </c>
    </row>
    <row r="11745" spans="1:12" x14ac:dyDescent="0.2">
      <c r="A11745" t="s">
        <v>38799</v>
      </c>
      <c r="B11745" t="s">
        <v>38800</v>
      </c>
      <c r="C11745" t="s">
        <v>38801</v>
      </c>
      <c r="D11745" t="s">
        <v>588</v>
      </c>
      <c r="E11745" t="s">
        <v>16</v>
      </c>
      <c r="F11745">
        <v>28110</v>
      </c>
      <c r="G11745">
        <v>35.008617899999997</v>
      </c>
      <c r="H11745">
        <v>-80.562508199999996</v>
      </c>
      <c r="I11745">
        <v>4.5</v>
      </c>
      <c r="J11745">
        <v>57</v>
      </c>
      <c r="K11745">
        <v>1</v>
      </c>
      <c r="L11745" t="s">
        <v>9565</v>
      </c>
    </row>
    <row r="11746" spans="1:12" x14ac:dyDescent="0.2">
      <c r="A11746" t="s">
        <v>38802</v>
      </c>
      <c r="B11746" t="s">
        <v>3193</v>
      </c>
      <c r="C11746" t="s">
        <v>16914</v>
      </c>
      <c r="D11746" t="s">
        <v>4275</v>
      </c>
      <c r="E11746" t="s">
        <v>16</v>
      </c>
      <c r="F11746">
        <v>28104</v>
      </c>
      <c r="G11746">
        <v>34.998903585400001</v>
      </c>
      <c r="H11746">
        <v>-80.694156289099993</v>
      </c>
      <c r="I11746">
        <v>3.5</v>
      </c>
      <c r="J11746">
        <v>3</v>
      </c>
      <c r="K11746">
        <v>1</v>
      </c>
      <c r="L11746" t="s">
        <v>3082</v>
      </c>
    </row>
    <row r="11747" spans="1:12" x14ac:dyDescent="0.2">
      <c r="A11747" t="s">
        <v>38803</v>
      </c>
      <c r="B11747" t="s">
        <v>38804</v>
      </c>
      <c r="C11747" t="s">
        <v>38805</v>
      </c>
      <c r="D11747" t="s">
        <v>21</v>
      </c>
      <c r="E11747" t="s">
        <v>16</v>
      </c>
      <c r="F11747">
        <v>28204</v>
      </c>
      <c r="G11747">
        <v>35.221720500000004</v>
      </c>
      <c r="H11747">
        <v>-80.818963400000001</v>
      </c>
      <c r="I11747">
        <v>4.5</v>
      </c>
      <c r="J11747">
        <v>114</v>
      </c>
      <c r="K11747">
        <v>1</v>
      </c>
      <c r="L11747" t="s">
        <v>5356</v>
      </c>
    </row>
    <row r="11748" spans="1:12" x14ac:dyDescent="0.2">
      <c r="A11748" t="s">
        <v>38806</v>
      </c>
      <c r="B11748" t="s">
        <v>12489</v>
      </c>
      <c r="C11748" t="s">
        <v>29937</v>
      </c>
      <c r="D11748" t="s">
        <v>21</v>
      </c>
      <c r="E11748" t="s">
        <v>16</v>
      </c>
      <c r="F11748">
        <v>28203</v>
      </c>
      <c r="G11748">
        <v>35.218158000000003</v>
      </c>
      <c r="H11748">
        <v>-80.856725999999995</v>
      </c>
      <c r="I11748">
        <v>5</v>
      </c>
      <c r="J11748">
        <v>6</v>
      </c>
      <c r="K11748">
        <v>0</v>
      </c>
      <c r="L11748" t="s">
        <v>38807</v>
      </c>
    </row>
    <row r="11749" spans="1:12" x14ac:dyDescent="0.2">
      <c r="A11749" t="s">
        <v>38808</v>
      </c>
      <c r="B11749" t="s">
        <v>38809</v>
      </c>
      <c r="C11749" t="s">
        <v>38810</v>
      </c>
      <c r="D11749" t="s">
        <v>26</v>
      </c>
      <c r="E11749" t="s">
        <v>16</v>
      </c>
      <c r="F11749">
        <v>28078</v>
      </c>
      <c r="G11749">
        <v>35.446958600000002</v>
      </c>
      <c r="H11749">
        <v>-80.860377499999998</v>
      </c>
      <c r="I11749">
        <v>4</v>
      </c>
      <c r="J11749">
        <v>4</v>
      </c>
      <c r="K11749">
        <v>0</v>
      </c>
      <c r="L11749" t="s">
        <v>287</v>
      </c>
    </row>
    <row r="11750" spans="1:12" x14ac:dyDescent="0.2">
      <c r="A11750" t="s">
        <v>38811</v>
      </c>
      <c r="B11750" t="s">
        <v>1093</v>
      </c>
      <c r="C11750" t="s">
        <v>38812</v>
      </c>
      <c r="D11750" t="s">
        <v>21</v>
      </c>
      <c r="E11750" t="s">
        <v>16</v>
      </c>
      <c r="F11750">
        <v>28217</v>
      </c>
      <c r="G11750">
        <v>35.177496568099997</v>
      </c>
      <c r="H11750">
        <v>-80.880250062499996</v>
      </c>
      <c r="I11750">
        <v>1</v>
      </c>
      <c r="J11750">
        <v>6</v>
      </c>
      <c r="K11750">
        <v>1</v>
      </c>
      <c r="L11750" t="s">
        <v>1095</v>
      </c>
    </row>
    <row r="11751" spans="1:12" x14ac:dyDescent="0.2">
      <c r="A11751" t="s">
        <v>38813</v>
      </c>
      <c r="B11751" t="s">
        <v>38814</v>
      </c>
      <c r="C11751" t="s">
        <v>38815</v>
      </c>
      <c r="D11751" t="s">
        <v>21</v>
      </c>
      <c r="E11751" t="s">
        <v>16</v>
      </c>
      <c r="F11751">
        <v>28205</v>
      </c>
      <c r="G11751">
        <v>35.220413800000003</v>
      </c>
      <c r="H11751">
        <v>-80.810670599999995</v>
      </c>
      <c r="I11751">
        <v>3.5</v>
      </c>
      <c r="J11751">
        <v>4</v>
      </c>
      <c r="K11751">
        <v>0</v>
      </c>
      <c r="L11751" t="s">
        <v>17678</v>
      </c>
    </row>
    <row r="11752" spans="1:12" x14ac:dyDescent="0.2">
      <c r="A11752" t="s">
        <v>38816</v>
      </c>
      <c r="B11752" t="s">
        <v>38817</v>
      </c>
      <c r="C11752" t="s">
        <v>29394</v>
      </c>
      <c r="D11752" t="s">
        <v>3396</v>
      </c>
      <c r="E11752" t="s">
        <v>16</v>
      </c>
      <c r="F11752">
        <v>28104</v>
      </c>
      <c r="G11752">
        <v>35.085302950299997</v>
      </c>
      <c r="H11752">
        <v>-80.698340870400003</v>
      </c>
      <c r="I11752">
        <v>3.5</v>
      </c>
      <c r="J11752">
        <v>15</v>
      </c>
      <c r="K11752">
        <v>1</v>
      </c>
      <c r="L11752" t="s">
        <v>176</v>
      </c>
    </row>
    <row r="11753" spans="1:12" x14ac:dyDescent="0.2">
      <c r="A11753" t="s">
        <v>38818</v>
      </c>
      <c r="B11753" t="s">
        <v>9722</v>
      </c>
      <c r="C11753" t="s">
        <v>24299</v>
      </c>
      <c r="D11753" t="s">
        <v>21</v>
      </c>
      <c r="E11753" t="s">
        <v>16</v>
      </c>
      <c r="F11753">
        <v>28277</v>
      </c>
      <c r="G11753">
        <v>35.059455900000003</v>
      </c>
      <c r="H11753">
        <v>-80.849735999999993</v>
      </c>
      <c r="I11753">
        <v>4</v>
      </c>
      <c r="J11753">
        <v>16</v>
      </c>
      <c r="K11753">
        <v>1</v>
      </c>
      <c r="L11753" t="s">
        <v>38819</v>
      </c>
    </row>
    <row r="11754" spans="1:12" x14ac:dyDescent="0.2">
      <c r="A11754" t="s">
        <v>38820</v>
      </c>
      <c r="B11754" t="s">
        <v>38821</v>
      </c>
      <c r="C11754" t="s">
        <v>38822</v>
      </c>
      <c r="D11754" t="s">
        <v>39</v>
      </c>
      <c r="E11754" t="s">
        <v>16</v>
      </c>
      <c r="F11754">
        <v>28027</v>
      </c>
      <c r="G11754">
        <v>35.372208700000002</v>
      </c>
      <c r="H11754">
        <v>-80.718626400000005</v>
      </c>
      <c r="I11754">
        <v>3</v>
      </c>
      <c r="J11754">
        <v>12</v>
      </c>
      <c r="K11754">
        <v>1</v>
      </c>
      <c r="L11754" t="s">
        <v>38823</v>
      </c>
    </row>
    <row r="11755" spans="1:12" x14ac:dyDescent="0.2">
      <c r="A11755" t="s">
        <v>38824</v>
      </c>
      <c r="B11755" t="s">
        <v>4770</v>
      </c>
      <c r="C11755" t="s">
        <v>18721</v>
      </c>
      <c r="D11755" t="s">
        <v>21</v>
      </c>
      <c r="E11755" t="s">
        <v>16</v>
      </c>
      <c r="F11755">
        <v>28216</v>
      </c>
      <c r="G11755">
        <v>35.347030699999998</v>
      </c>
      <c r="H11755">
        <v>-80.854298299999996</v>
      </c>
      <c r="I11755">
        <v>3</v>
      </c>
      <c r="J11755">
        <v>25</v>
      </c>
      <c r="K11755">
        <v>1</v>
      </c>
      <c r="L11755" t="s">
        <v>38825</v>
      </c>
    </row>
    <row r="11756" spans="1:12" x14ac:dyDescent="0.2">
      <c r="A11756" t="s">
        <v>38826</v>
      </c>
      <c r="B11756" t="s">
        <v>38827</v>
      </c>
      <c r="C11756" t="s">
        <v>38828</v>
      </c>
      <c r="D11756" t="s">
        <v>39</v>
      </c>
      <c r="E11756" t="s">
        <v>16</v>
      </c>
      <c r="F11756">
        <v>28027</v>
      </c>
      <c r="G11756">
        <v>35.414637999999997</v>
      </c>
      <c r="H11756">
        <v>-80.603307000000001</v>
      </c>
      <c r="I11756">
        <v>5</v>
      </c>
      <c r="J11756">
        <v>4</v>
      </c>
      <c r="K11756">
        <v>1</v>
      </c>
      <c r="L11756" t="s">
        <v>22151</v>
      </c>
    </row>
    <row r="11757" spans="1:12" x14ac:dyDescent="0.2">
      <c r="A11757" t="s">
        <v>38829</v>
      </c>
      <c r="B11757" t="s">
        <v>38830</v>
      </c>
      <c r="C11757" t="s">
        <v>38831</v>
      </c>
      <c r="D11757" t="s">
        <v>21</v>
      </c>
      <c r="E11757" t="s">
        <v>16</v>
      </c>
      <c r="F11757">
        <v>28277</v>
      </c>
      <c r="G11757">
        <v>35.096896000000001</v>
      </c>
      <c r="H11757">
        <v>-80.778760000000005</v>
      </c>
      <c r="I11757">
        <v>4</v>
      </c>
      <c r="J11757">
        <v>191</v>
      </c>
      <c r="K11757">
        <v>1</v>
      </c>
      <c r="L11757" t="s">
        <v>38832</v>
      </c>
    </row>
    <row r="11758" spans="1:12" x14ac:dyDescent="0.2">
      <c r="A11758" t="s">
        <v>38833</v>
      </c>
      <c r="B11758" t="s">
        <v>8371</v>
      </c>
      <c r="C11758" t="s">
        <v>38834</v>
      </c>
      <c r="D11758" t="s">
        <v>21</v>
      </c>
      <c r="E11758" t="s">
        <v>16</v>
      </c>
      <c r="F11758">
        <v>28277</v>
      </c>
      <c r="G11758">
        <v>35.053905</v>
      </c>
      <c r="H11758">
        <v>-80.770222000000004</v>
      </c>
      <c r="I11758">
        <v>4</v>
      </c>
      <c r="J11758">
        <v>4</v>
      </c>
      <c r="K11758">
        <v>1</v>
      </c>
      <c r="L11758" t="s">
        <v>2406</v>
      </c>
    </row>
    <row r="11759" spans="1:12" x14ac:dyDescent="0.2">
      <c r="A11759" t="s">
        <v>38835</v>
      </c>
      <c r="B11759" t="s">
        <v>4410</v>
      </c>
      <c r="C11759" t="s">
        <v>38836</v>
      </c>
      <c r="D11759" t="s">
        <v>21</v>
      </c>
      <c r="E11759" t="s">
        <v>16</v>
      </c>
      <c r="F11759">
        <v>28263</v>
      </c>
      <c r="G11759">
        <v>35.180159400000001</v>
      </c>
      <c r="H11759">
        <v>-80.929198099999994</v>
      </c>
      <c r="I11759">
        <v>4</v>
      </c>
      <c r="J11759">
        <v>13</v>
      </c>
      <c r="K11759">
        <v>0</v>
      </c>
      <c r="L11759" t="s">
        <v>2735</v>
      </c>
    </row>
    <row r="11760" spans="1:12" x14ac:dyDescent="0.2">
      <c r="A11760" t="s">
        <v>38837</v>
      </c>
      <c r="B11760" t="s">
        <v>641</v>
      </c>
      <c r="C11760" t="s">
        <v>38838</v>
      </c>
      <c r="D11760" t="s">
        <v>7493</v>
      </c>
      <c r="E11760" t="s">
        <v>16</v>
      </c>
      <c r="F11760">
        <v>28097</v>
      </c>
      <c r="G11760">
        <v>35.254844032400001</v>
      </c>
      <c r="H11760">
        <v>-80.458429926899996</v>
      </c>
      <c r="I11760">
        <v>2</v>
      </c>
      <c r="J11760">
        <v>20</v>
      </c>
      <c r="K11760">
        <v>1</v>
      </c>
      <c r="L11760" t="s">
        <v>38839</v>
      </c>
    </row>
    <row r="11761" spans="1:12" x14ac:dyDescent="0.2">
      <c r="A11761" t="s">
        <v>38840</v>
      </c>
      <c r="B11761" t="s">
        <v>35861</v>
      </c>
      <c r="C11761" t="s">
        <v>38841</v>
      </c>
      <c r="D11761" t="s">
        <v>39</v>
      </c>
      <c r="E11761" t="s">
        <v>16</v>
      </c>
      <c r="F11761">
        <v>28027</v>
      </c>
      <c r="G11761">
        <v>35.417451499999999</v>
      </c>
      <c r="H11761">
        <v>-80.614724199999998</v>
      </c>
      <c r="I11761">
        <v>5</v>
      </c>
      <c r="J11761">
        <v>7</v>
      </c>
      <c r="K11761">
        <v>1</v>
      </c>
      <c r="L11761" t="s">
        <v>38842</v>
      </c>
    </row>
    <row r="11762" spans="1:12" x14ac:dyDescent="0.2">
      <c r="A11762" t="s">
        <v>38843</v>
      </c>
      <c r="B11762" t="s">
        <v>18332</v>
      </c>
      <c r="C11762" t="s">
        <v>38844</v>
      </c>
      <c r="D11762" t="s">
        <v>21</v>
      </c>
      <c r="E11762" t="s">
        <v>16</v>
      </c>
      <c r="F11762">
        <v>28213</v>
      </c>
      <c r="G11762">
        <v>35.258158000000002</v>
      </c>
      <c r="H11762">
        <v>-80.777790899999999</v>
      </c>
      <c r="I11762">
        <v>4</v>
      </c>
      <c r="J11762">
        <v>21</v>
      </c>
      <c r="K11762">
        <v>1</v>
      </c>
      <c r="L11762" t="s">
        <v>38845</v>
      </c>
    </row>
    <row r="11763" spans="1:12" x14ac:dyDescent="0.2">
      <c r="A11763" t="s">
        <v>38846</v>
      </c>
      <c r="B11763" t="s">
        <v>38847</v>
      </c>
      <c r="C11763" t="s">
        <v>38848</v>
      </c>
      <c r="D11763" t="s">
        <v>39</v>
      </c>
      <c r="E11763" t="s">
        <v>16</v>
      </c>
      <c r="F11763">
        <v>28027</v>
      </c>
      <c r="G11763">
        <v>35.426132000000003</v>
      </c>
      <c r="H11763">
        <v>-80.631185000000002</v>
      </c>
      <c r="I11763">
        <v>3.5</v>
      </c>
      <c r="J11763">
        <v>9</v>
      </c>
      <c r="K11763">
        <v>1</v>
      </c>
      <c r="L11763" t="s">
        <v>15523</v>
      </c>
    </row>
    <row r="11764" spans="1:12" x14ac:dyDescent="0.2">
      <c r="A11764" t="s">
        <v>38849</v>
      </c>
      <c r="B11764" t="s">
        <v>20486</v>
      </c>
      <c r="C11764" t="s">
        <v>38850</v>
      </c>
      <c r="D11764" t="s">
        <v>39</v>
      </c>
      <c r="E11764" t="s">
        <v>16</v>
      </c>
      <c r="F11764">
        <v>28027</v>
      </c>
      <c r="G11764">
        <v>35.389680192500002</v>
      </c>
      <c r="H11764">
        <v>-80.621603645600004</v>
      </c>
      <c r="I11764">
        <v>4</v>
      </c>
      <c r="J11764">
        <v>4</v>
      </c>
      <c r="K11764">
        <v>1</v>
      </c>
      <c r="L11764" t="s">
        <v>38851</v>
      </c>
    </row>
    <row r="11765" spans="1:12" x14ac:dyDescent="0.2">
      <c r="A11765" t="s">
        <v>38852</v>
      </c>
      <c r="B11765" t="s">
        <v>38853</v>
      </c>
      <c r="C11765" t="s">
        <v>21834</v>
      </c>
      <c r="D11765" t="s">
        <v>21</v>
      </c>
      <c r="E11765" t="s">
        <v>16</v>
      </c>
      <c r="F11765">
        <v>28209</v>
      </c>
      <c r="G11765">
        <v>35.171668400000001</v>
      </c>
      <c r="H11765">
        <v>-80.849263899999997</v>
      </c>
      <c r="I11765">
        <v>2.5</v>
      </c>
      <c r="J11765">
        <v>23</v>
      </c>
      <c r="K11765">
        <v>0</v>
      </c>
      <c r="L11765" t="s">
        <v>38854</v>
      </c>
    </row>
    <row r="11766" spans="1:12" x14ac:dyDescent="0.2">
      <c r="A11766" t="s">
        <v>38855</v>
      </c>
      <c r="B11766" t="s">
        <v>38856</v>
      </c>
      <c r="C11766" t="s">
        <v>38857</v>
      </c>
      <c r="D11766" t="s">
        <v>21</v>
      </c>
      <c r="E11766" t="s">
        <v>16</v>
      </c>
      <c r="F11766">
        <v>28273</v>
      </c>
      <c r="G11766">
        <v>35.105111600000001</v>
      </c>
      <c r="H11766">
        <v>-80.987299399999998</v>
      </c>
      <c r="I11766">
        <v>4</v>
      </c>
      <c r="J11766">
        <v>27</v>
      </c>
      <c r="K11766">
        <v>1</v>
      </c>
      <c r="L11766" t="s">
        <v>38858</v>
      </c>
    </row>
    <row r="11767" spans="1:12" x14ac:dyDescent="0.2">
      <c r="A11767" t="s">
        <v>38859</v>
      </c>
      <c r="B11767" t="s">
        <v>38860</v>
      </c>
      <c r="C11767" t="s">
        <v>38861</v>
      </c>
      <c r="D11767" t="s">
        <v>21</v>
      </c>
      <c r="E11767" t="s">
        <v>16</v>
      </c>
      <c r="F11767">
        <v>28217</v>
      </c>
      <c r="G11767">
        <v>35.303370600000001</v>
      </c>
      <c r="H11767">
        <v>-80.857806100000005</v>
      </c>
      <c r="I11767">
        <v>3.5</v>
      </c>
      <c r="J11767">
        <v>174</v>
      </c>
      <c r="K11767">
        <v>1</v>
      </c>
      <c r="L11767" t="s">
        <v>38862</v>
      </c>
    </row>
    <row r="11768" spans="1:12" x14ac:dyDescent="0.2">
      <c r="A11768" t="s">
        <v>38863</v>
      </c>
      <c r="B11768" t="s">
        <v>38864</v>
      </c>
      <c r="C11768" t="s">
        <v>38865</v>
      </c>
      <c r="D11768" t="s">
        <v>21</v>
      </c>
      <c r="E11768" t="s">
        <v>16</v>
      </c>
      <c r="F11768">
        <v>28208</v>
      </c>
      <c r="G11768">
        <v>35.2279391</v>
      </c>
      <c r="H11768">
        <v>-80.855985000000004</v>
      </c>
      <c r="I11768">
        <v>3.5</v>
      </c>
      <c r="J11768">
        <v>3</v>
      </c>
      <c r="K11768">
        <v>1</v>
      </c>
      <c r="L11768" t="s">
        <v>11118</v>
      </c>
    </row>
    <row r="11769" spans="1:12" x14ac:dyDescent="0.2">
      <c r="A11769" t="e">
        <f>-L9TeQN_JgLBvqf9wmsBVQ</f>
        <v>#NAME?</v>
      </c>
      <c r="B11769" t="s">
        <v>38866</v>
      </c>
      <c r="C11769" t="s">
        <v>10185</v>
      </c>
      <c r="D11769" t="s">
        <v>21</v>
      </c>
      <c r="E11769" t="s">
        <v>16</v>
      </c>
      <c r="F11769">
        <v>28217</v>
      </c>
      <c r="G11769">
        <v>35.186057300000002</v>
      </c>
      <c r="H11769">
        <v>-80.881448399999996</v>
      </c>
      <c r="I11769">
        <v>4</v>
      </c>
      <c r="J11769">
        <v>158</v>
      </c>
      <c r="K11769">
        <v>1</v>
      </c>
      <c r="L11769" t="s">
        <v>38867</v>
      </c>
    </row>
    <row r="11770" spans="1:12" x14ac:dyDescent="0.2">
      <c r="A11770" t="s">
        <v>38868</v>
      </c>
      <c r="B11770" t="s">
        <v>3084</v>
      </c>
      <c r="C11770" t="s">
        <v>4513</v>
      </c>
      <c r="D11770" t="s">
        <v>21</v>
      </c>
      <c r="E11770" t="s">
        <v>16</v>
      </c>
      <c r="F11770">
        <v>28209</v>
      </c>
      <c r="G11770">
        <v>35.161133399999997</v>
      </c>
      <c r="H11770">
        <v>-80.849282299999999</v>
      </c>
      <c r="I11770">
        <v>2.5</v>
      </c>
      <c r="J11770">
        <v>3</v>
      </c>
      <c r="K11770">
        <v>1</v>
      </c>
      <c r="L11770" t="s">
        <v>28839</v>
      </c>
    </row>
    <row r="11771" spans="1:12" x14ac:dyDescent="0.2">
      <c r="A11771" t="s">
        <v>38869</v>
      </c>
      <c r="B11771" t="s">
        <v>314</v>
      </c>
      <c r="C11771" t="s">
        <v>38870</v>
      </c>
      <c r="D11771" t="s">
        <v>456</v>
      </c>
      <c r="E11771" t="s">
        <v>16</v>
      </c>
      <c r="F11771">
        <v>28012</v>
      </c>
      <c r="G11771">
        <v>35.281404199999997</v>
      </c>
      <c r="H11771">
        <v>-81.047633500000003</v>
      </c>
      <c r="I11771">
        <v>4.5</v>
      </c>
      <c r="J11771">
        <v>3</v>
      </c>
      <c r="K11771">
        <v>1</v>
      </c>
      <c r="L11771" t="s">
        <v>2198</v>
      </c>
    </row>
    <row r="11772" spans="1:12" x14ac:dyDescent="0.2">
      <c r="A11772" t="s">
        <v>38871</v>
      </c>
      <c r="B11772" t="s">
        <v>38872</v>
      </c>
      <c r="C11772" t="s">
        <v>35551</v>
      </c>
      <c r="D11772" t="s">
        <v>21</v>
      </c>
      <c r="E11772" t="s">
        <v>16</v>
      </c>
      <c r="F11772">
        <v>28216</v>
      </c>
      <c r="G11772">
        <v>35.342041899999998</v>
      </c>
      <c r="H11772">
        <v>-80.857356369599998</v>
      </c>
      <c r="I11772">
        <v>4</v>
      </c>
      <c r="J11772">
        <v>5</v>
      </c>
      <c r="K11772">
        <v>1</v>
      </c>
      <c r="L11772" t="s">
        <v>256</v>
      </c>
    </row>
    <row r="11773" spans="1:12" x14ac:dyDescent="0.2">
      <c r="A11773" t="s">
        <v>38873</v>
      </c>
      <c r="B11773" t="s">
        <v>9889</v>
      </c>
      <c r="C11773" t="s">
        <v>5443</v>
      </c>
      <c r="D11773" t="s">
        <v>21</v>
      </c>
      <c r="E11773" t="s">
        <v>16</v>
      </c>
      <c r="F11773">
        <v>28210</v>
      </c>
      <c r="G11773">
        <v>35.148024100000001</v>
      </c>
      <c r="H11773">
        <v>-80.833323399999998</v>
      </c>
      <c r="I11773">
        <v>2</v>
      </c>
      <c r="J11773">
        <v>6</v>
      </c>
      <c r="K11773">
        <v>1</v>
      </c>
      <c r="L11773" t="s">
        <v>38874</v>
      </c>
    </row>
    <row r="11774" spans="1:12" x14ac:dyDescent="0.2">
      <c r="A11774" t="s">
        <v>38875</v>
      </c>
      <c r="B11774" t="s">
        <v>38876</v>
      </c>
      <c r="C11774" t="s">
        <v>38877</v>
      </c>
      <c r="D11774" t="s">
        <v>239</v>
      </c>
      <c r="E11774" t="s">
        <v>16</v>
      </c>
      <c r="F11774">
        <v>28173</v>
      </c>
      <c r="G11774">
        <v>35.016585784599997</v>
      </c>
      <c r="H11774">
        <v>-80.8011083568</v>
      </c>
      <c r="I11774">
        <v>3</v>
      </c>
      <c r="J11774">
        <v>10</v>
      </c>
      <c r="K11774">
        <v>1</v>
      </c>
      <c r="L11774" t="s">
        <v>287</v>
      </c>
    </row>
    <row r="11775" spans="1:12" x14ac:dyDescent="0.2">
      <c r="A11775" t="s">
        <v>38878</v>
      </c>
      <c r="B11775" t="s">
        <v>38879</v>
      </c>
      <c r="C11775" t="s">
        <v>38880</v>
      </c>
      <c r="D11775" t="s">
        <v>39</v>
      </c>
      <c r="E11775" t="s">
        <v>16</v>
      </c>
      <c r="F11775">
        <v>28027</v>
      </c>
      <c r="G11775">
        <v>35.414456000000001</v>
      </c>
      <c r="H11775">
        <v>-80.669425000000004</v>
      </c>
      <c r="I11775">
        <v>3</v>
      </c>
      <c r="J11775">
        <v>4</v>
      </c>
      <c r="K11775">
        <v>0</v>
      </c>
      <c r="L11775" t="s">
        <v>38881</v>
      </c>
    </row>
    <row r="11776" spans="1:12" x14ac:dyDescent="0.2">
      <c r="A11776" t="s">
        <v>38882</v>
      </c>
      <c r="B11776" t="s">
        <v>38883</v>
      </c>
      <c r="C11776" t="s">
        <v>38884</v>
      </c>
      <c r="D11776" t="s">
        <v>135</v>
      </c>
      <c r="E11776" t="s">
        <v>16</v>
      </c>
      <c r="F11776">
        <v>28105</v>
      </c>
      <c r="G11776">
        <v>35.118974899999998</v>
      </c>
      <c r="H11776">
        <v>-80.72757</v>
      </c>
      <c r="I11776">
        <v>3.5</v>
      </c>
      <c r="J11776">
        <v>12</v>
      </c>
      <c r="K11776">
        <v>1</v>
      </c>
      <c r="L11776" t="s">
        <v>3804</v>
      </c>
    </row>
    <row r="11777" spans="1:12" x14ac:dyDescent="0.2">
      <c r="A11777" t="s">
        <v>38885</v>
      </c>
      <c r="B11777" t="s">
        <v>38886</v>
      </c>
      <c r="C11777" t="s">
        <v>38887</v>
      </c>
      <c r="D11777" t="s">
        <v>21</v>
      </c>
      <c r="E11777" t="s">
        <v>16</v>
      </c>
      <c r="F11777">
        <v>28202</v>
      </c>
      <c r="G11777">
        <v>35.226691000000002</v>
      </c>
      <c r="H11777">
        <v>-80.841192000000007</v>
      </c>
      <c r="I11777">
        <v>2</v>
      </c>
      <c r="J11777">
        <v>6</v>
      </c>
      <c r="K11777">
        <v>1</v>
      </c>
      <c r="L11777" t="s">
        <v>38888</v>
      </c>
    </row>
    <row r="11778" spans="1:12" x14ac:dyDescent="0.2">
      <c r="A11778" t="s">
        <v>38889</v>
      </c>
      <c r="B11778" t="s">
        <v>38890</v>
      </c>
      <c r="C11778" t="s">
        <v>38891</v>
      </c>
      <c r="D11778" t="s">
        <v>21</v>
      </c>
      <c r="E11778" t="s">
        <v>16</v>
      </c>
      <c r="F11778">
        <v>28208</v>
      </c>
      <c r="G11778">
        <v>35.243597299999998</v>
      </c>
      <c r="H11778">
        <v>-80.896152200000003</v>
      </c>
      <c r="I11778">
        <v>4</v>
      </c>
      <c r="J11778">
        <v>8</v>
      </c>
      <c r="K11778">
        <v>0</v>
      </c>
      <c r="L11778" t="s">
        <v>38892</v>
      </c>
    </row>
    <row r="11779" spans="1:12" x14ac:dyDescent="0.2">
      <c r="A11779" t="s">
        <v>38893</v>
      </c>
      <c r="B11779" t="s">
        <v>38894</v>
      </c>
      <c r="C11779" t="s">
        <v>38895</v>
      </c>
      <c r="D11779" t="s">
        <v>21</v>
      </c>
      <c r="E11779" t="s">
        <v>16</v>
      </c>
      <c r="F11779">
        <v>28213</v>
      </c>
      <c r="G11779">
        <v>35.286671300000002</v>
      </c>
      <c r="H11779">
        <v>-80.727115299999994</v>
      </c>
      <c r="I11779">
        <v>2</v>
      </c>
      <c r="J11779">
        <v>4</v>
      </c>
      <c r="K11779">
        <v>1</v>
      </c>
      <c r="L11779" t="s">
        <v>38896</v>
      </c>
    </row>
    <row r="11780" spans="1:12" x14ac:dyDescent="0.2">
      <c r="A11780" t="s">
        <v>38897</v>
      </c>
      <c r="B11780" t="s">
        <v>38898</v>
      </c>
      <c r="C11780" t="s">
        <v>38899</v>
      </c>
      <c r="D11780" t="s">
        <v>295</v>
      </c>
      <c r="E11780" t="s">
        <v>16</v>
      </c>
      <c r="F11780">
        <v>28134</v>
      </c>
      <c r="G11780">
        <v>35.086650200000001</v>
      </c>
      <c r="H11780">
        <v>-80.888320899999997</v>
      </c>
      <c r="I11780">
        <v>3.5</v>
      </c>
      <c r="J11780">
        <v>3</v>
      </c>
      <c r="K11780">
        <v>1</v>
      </c>
      <c r="L11780" t="s">
        <v>27898</v>
      </c>
    </row>
    <row r="11781" spans="1:12" x14ac:dyDescent="0.2">
      <c r="A11781" t="s">
        <v>38900</v>
      </c>
      <c r="B11781" t="s">
        <v>38901</v>
      </c>
      <c r="C11781" t="s">
        <v>38902</v>
      </c>
      <c r="D11781" t="s">
        <v>167</v>
      </c>
      <c r="E11781" t="s">
        <v>16</v>
      </c>
      <c r="F11781">
        <v>28075</v>
      </c>
      <c r="G11781">
        <v>35.324233999999997</v>
      </c>
      <c r="H11781">
        <v>-80.661794999999998</v>
      </c>
      <c r="I11781">
        <v>4.5</v>
      </c>
      <c r="J11781">
        <v>12</v>
      </c>
      <c r="K11781">
        <v>1</v>
      </c>
      <c r="L11781" t="s">
        <v>38903</v>
      </c>
    </row>
    <row r="11782" spans="1:12" x14ac:dyDescent="0.2">
      <c r="A11782" t="s">
        <v>38904</v>
      </c>
      <c r="B11782" t="s">
        <v>6950</v>
      </c>
      <c r="C11782" t="s">
        <v>38905</v>
      </c>
      <c r="D11782" t="s">
        <v>21</v>
      </c>
      <c r="E11782" t="s">
        <v>16</v>
      </c>
      <c r="F11782">
        <v>28216</v>
      </c>
      <c r="G11782">
        <v>35.303586000000003</v>
      </c>
      <c r="H11782">
        <v>-80.857968999999997</v>
      </c>
      <c r="I11782">
        <v>2</v>
      </c>
      <c r="J11782">
        <v>6</v>
      </c>
      <c r="K11782">
        <v>1</v>
      </c>
      <c r="L11782" t="s">
        <v>1323</v>
      </c>
    </row>
    <row r="11783" spans="1:12" x14ac:dyDescent="0.2">
      <c r="A11783" t="s">
        <v>38906</v>
      </c>
      <c r="B11783" t="s">
        <v>38907</v>
      </c>
      <c r="C11783" t="s">
        <v>38908</v>
      </c>
      <c r="D11783" t="s">
        <v>21</v>
      </c>
      <c r="E11783" t="s">
        <v>16</v>
      </c>
      <c r="F11783">
        <v>28270</v>
      </c>
      <c r="G11783">
        <v>35.140733099999999</v>
      </c>
      <c r="H11783">
        <v>-80.738200800000001</v>
      </c>
      <c r="I11783">
        <v>4</v>
      </c>
      <c r="J11783">
        <v>13</v>
      </c>
      <c r="K11783">
        <v>1</v>
      </c>
      <c r="L11783" t="s">
        <v>38909</v>
      </c>
    </row>
    <row r="11784" spans="1:12" x14ac:dyDescent="0.2">
      <c r="A11784" t="s">
        <v>38910</v>
      </c>
      <c r="B11784" t="s">
        <v>38911</v>
      </c>
      <c r="C11784" t="s">
        <v>38912</v>
      </c>
      <c r="D11784" t="s">
        <v>26</v>
      </c>
      <c r="E11784" t="s">
        <v>16</v>
      </c>
      <c r="F11784">
        <v>28078</v>
      </c>
      <c r="G11784">
        <v>35.444977586699999</v>
      </c>
      <c r="H11784">
        <v>-80.876978022399996</v>
      </c>
      <c r="I11784">
        <v>4</v>
      </c>
      <c r="J11784">
        <v>48</v>
      </c>
      <c r="K11784">
        <v>1</v>
      </c>
      <c r="L11784" t="s">
        <v>38913</v>
      </c>
    </row>
    <row r="11785" spans="1:12" x14ac:dyDescent="0.2">
      <c r="A11785" t="s">
        <v>38914</v>
      </c>
      <c r="B11785" t="s">
        <v>38915</v>
      </c>
      <c r="C11785" t="s">
        <v>38916</v>
      </c>
      <c r="D11785" t="s">
        <v>21</v>
      </c>
      <c r="E11785" t="s">
        <v>16</v>
      </c>
      <c r="F11785">
        <v>28208</v>
      </c>
      <c r="G11785">
        <v>35.226675299999997</v>
      </c>
      <c r="H11785">
        <v>-80.856157600000003</v>
      </c>
      <c r="I11785">
        <v>5</v>
      </c>
      <c r="J11785">
        <v>4</v>
      </c>
      <c r="K11785">
        <v>1</v>
      </c>
      <c r="L11785" t="s">
        <v>38917</v>
      </c>
    </row>
    <row r="11786" spans="1:12" x14ac:dyDescent="0.2">
      <c r="A11786" t="s">
        <v>38918</v>
      </c>
      <c r="B11786" t="s">
        <v>21373</v>
      </c>
      <c r="C11786" t="s">
        <v>38919</v>
      </c>
      <c r="D11786" t="s">
        <v>643</v>
      </c>
      <c r="E11786" t="s">
        <v>16</v>
      </c>
      <c r="F11786">
        <v>28079</v>
      </c>
      <c r="G11786">
        <v>35.045865999999997</v>
      </c>
      <c r="H11786">
        <v>-80.648137000000006</v>
      </c>
      <c r="I11786">
        <v>4</v>
      </c>
      <c r="J11786">
        <v>10</v>
      </c>
      <c r="K11786">
        <v>1</v>
      </c>
      <c r="L11786" t="s">
        <v>16563</v>
      </c>
    </row>
    <row r="11787" spans="1:12" x14ac:dyDescent="0.2">
      <c r="A11787" t="s">
        <v>38920</v>
      </c>
      <c r="B11787" t="s">
        <v>38921</v>
      </c>
      <c r="C11787" t="s">
        <v>38922</v>
      </c>
      <c r="D11787" t="s">
        <v>21</v>
      </c>
      <c r="E11787" t="s">
        <v>16</v>
      </c>
      <c r="F11787">
        <v>28217</v>
      </c>
      <c r="G11787">
        <v>35.1618487</v>
      </c>
      <c r="H11787">
        <v>-80.919088799999997</v>
      </c>
      <c r="I11787">
        <v>3</v>
      </c>
      <c r="J11787">
        <v>8</v>
      </c>
      <c r="K11787">
        <v>1</v>
      </c>
      <c r="L11787" t="s">
        <v>901</v>
      </c>
    </row>
    <row r="11788" spans="1:12" x14ac:dyDescent="0.2">
      <c r="A11788" t="s">
        <v>38923</v>
      </c>
      <c r="B11788" t="s">
        <v>38924</v>
      </c>
      <c r="C11788" t="s">
        <v>38925</v>
      </c>
      <c r="D11788" t="s">
        <v>21</v>
      </c>
      <c r="E11788" t="s">
        <v>16</v>
      </c>
      <c r="F11788">
        <v>28212</v>
      </c>
      <c r="G11788">
        <v>35.1739277</v>
      </c>
      <c r="H11788">
        <v>-80.748315700000006</v>
      </c>
      <c r="I11788">
        <v>4</v>
      </c>
      <c r="J11788">
        <v>17</v>
      </c>
      <c r="K11788">
        <v>1</v>
      </c>
      <c r="L11788" t="s">
        <v>38926</v>
      </c>
    </row>
    <row r="11789" spans="1:12" x14ac:dyDescent="0.2">
      <c r="A11789" t="s">
        <v>38927</v>
      </c>
      <c r="B11789" t="s">
        <v>38928</v>
      </c>
      <c r="C11789" t="s">
        <v>37745</v>
      </c>
      <c r="D11789" t="s">
        <v>21</v>
      </c>
      <c r="E11789" t="s">
        <v>16</v>
      </c>
      <c r="F11789">
        <v>28203</v>
      </c>
      <c r="G11789">
        <v>35.222484399999999</v>
      </c>
      <c r="H11789">
        <v>-80.857022299999997</v>
      </c>
      <c r="I11789">
        <v>3.5</v>
      </c>
      <c r="J11789">
        <v>3</v>
      </c>
      <c r="K11789">
        <v>1</v>
      </c>
      <c r="L11789" t="s">
        <v>38929</v>
      </c>
    </row>
    <row r="11790" spans="1:12" x14ac:dyDescent="0.2">
      <c r="A11790" t="s">
        <v>38930</v>
      </c>
      <c r="B11790" t="s">
        <v>38931</v>
      </c>
      <c r="C11790" t="s">
        <v>38932</v>
      </c>
      <c r="D11790" t="s">
        <v>21</v>
      </c>
      <c r="E11790" t="s">
        <v>16</v>
      </c>
      <c r="F11790">
        <v>28227</v>
      </c>
      <c r="G11790">
        <v>35.189920425499999</v>
      </c>
      <c r="H11790">
        <v>-80.699567149499998</v>
      </c>
      <c r="I11790">
        <v>5</v>
      </c>
      <c r="J11790">
        <v>8</v>
      </c>
      <c r="K11790">
        <v>1</v>
      </c>
      <c r="L11790" t="s">
        <v>38933</v>
      </c>
    </row>
    <row r="11791" spans="1:12" x14ac:dyDescent="0.2">
      <c r="A11791" t="s">
        <v>38934</v>
      </c>
      <c r="B11791" t="s">
        <v>498</v>
      </c>
      <c r="C11791" t="s">
        <v>38935</v>
      </c>
      <c r="D11791" t="s">
        <v>9498</v>
      </c>
      <c r="E11791" t="s">
        <v>16</v>
      </c>
      <c r="F11791">
        <v>28104</v>
      </c>
      <c r="G11791">
        <v>35.023969568399998</v>
      </c>
      <c r="H11791">
        <v>-80.760895572699994</v>
      </c>
      <c r="I11791">
        <v>3.5</v>
      </c>
      <c r="J11791">
        <v>6</v>
      </c>
      <c r="K11791">
        <v>1</v>
      </c>
      <c r="L11791" t="s">
        <v>38936</v>
      </c>
    </row>
    <row r="11792" spans="1:12" x14ac:dyDescent="0.2">
      <c r="A11792" t="s">
        <v>38937</v>
      </c>
      <c r="B11792" t="s">
        <v>6812</v>
      </c>
      <c r="C11792" t="s">
        <v>38938</v>
      </c>
      <c r="D11792" t="s">
        <v>21</v>
      </c>
      <c r="E11792" t="s">
        <v>16</v>
      </c>
      <c r="F11792">
        <v>28226</v>
      </c>
      <c r="G11792">
        <v>35.096501600000003</v>
      </c>
      <c r="H11792">
        <v>-80.783872599999995</v>
      </c>
      <c r="I11792">
        <v>3.5</v>
      </c>
      <c r="J11792">
        <v>25</v>
      </c>
      <c r="K11792">
        <v>1</v>
      </c>
      <c r="L11792" t="s">
        <v>38939</v>
      </c>
    </row>
    <row r="11793" spans="1:12" x14ac:dyDescent="0.2">
      <c r="A11793" t="s">
        <v>38940</v>
      </c>
      <c r="B11793" t="s">
        <v>38941</v>
      </c>
      <c r="C11793" t="s">
        <v>38942</v>
      </c>
      <c r="D11793" t="s">
        <v>21</v>
      </c>
      <c r="E11793" t="s">
        <v>16</v>
      </c>
      <c r="F11793">
        <v>28269</v>
      </c>
      <c r="G11793">
        <v>35.279567999999998</v>
      </c>
      <c r="H11793">
        <v>-80.795372999999998</v>
      </c>
      <c r="I11793">
        <v>2</v>
      </c>
      <c r="J11793">
        <v>32</v>
      </c>
      <c r="K11793">
        <v>1</v>
      </c>
      <c r="L11793" t="s">
        <v>923</v>
      </c>
    </row>
    <row r="11794" spans="1:12" x14ac:dyDescent="0.2">
      <c r="A11794" t="s">
        <v>38943</v>
      </c>
      <c r="B11794" t="s">
        <v>38944</v>
      </c>
      <c r="C11794" t="s">
        <v>38945</v>
      </c>
      <c r="D11794" t="s">
        <v>39</v>
      </c>
      <c r="E11794" t="s">
        <v>16</v>
      </c>
      <c r="F11794">
        <v>28027</v>
      </c>
      <c r="G11794">
        <v>35.410362800000001</v>
      </c>
      <c r="H11794">
        <v>-80.662907000000004</v>
      </c>
      <c r="I11794">
        <v>5</v>
      </c>
      <c r="J11794">
        <v>3</v>
      </c>
      <c r="K11794">
        <v>1</v>
      </c>
      <c r="L11794" t="s">
        <v>38946</v>
      </c>
    </row>
    <row r="11795" spans="1:12" x14ac:dyDescent="0.2">
      <c r="A11795" t="s">
        <v>38947</v>
      </c>
      <c r="B11795" t="s">
        <v>16018</v>
      </c>
      <c r="C11795" t="s">
        <v>38948</v>
      </c>
      <c r="D11795" t="s">
        <v>21</v>
      </c>
      <c r="E11795" t="s">
        <v>16</v>
      </c>
      <c r="F11795">
        <v>28202</v>
      </c>
      <c r="G11795">
        <v>35.226326700000001</v>
      </c>
      <c r="H11795">
        <v>-80.842935900000001</v>
      </c>
      <c r="I11795">
        <v>3.5</v>
      </c>
      <c r="J11795">
        <v>3</v>
      </c>
      <c r="K11795">
        <v>0</v>
      </c>
      <c r="L11795" t="s">
        <v>38949</v>
      </c>
    </row>
    <row r="11796" spans="1:12" x14ac:dyDescent="0.2">
      <c r="A11796" t="s">
        <v>38950</v>
      </c>
      <c r="B11796" t="s">
        <v>38951</v>
      </c>
      <c r="C11796" t="s">
        <v>38952</v>
      </c>
      <c r="D11796" t="s">
        <v>21</v>
      </c>
      <c r="E11796" t="s">
        <v>16</v>
      </c>
      <c r="F11796">
        <v>28262</v>
      </c>
      <c r="G11796">
        <v>35.312286876199998</v>
      </c>
      <c r="H11796">
        <v>-80.745061613499999</v>
      </c>
      <c r="I11796">
        <v>4</v>
      </c>
      <c r="J11796">
        <v>34</v>
      </c>
      <c r="K11796">
        <v>0</v>
      </c>
      <c r="L11796" t="s">
        <v>38953</v>
      </c>
    </row>
    <row r="11797" spans="1:12" x14ac:dyDescent="0.2">
      <c r="A11797" t="s">
        <v>38954</v>
      </c>
      <c r="B11797" t="s">
        <v>101</v>
      </c>
      <c r="C11797" t="s">
        <v>38955</v>
      </c>
      <c r="D11797" t="s">
        <v>21</v>
      </c>
      <c r="E11797" t="s">
        <v>16</v>
      </c>
      <c r="F11797">
        <v>28210</v>
      </c>
      <c r="G11797">
        <v>35.150108500000002</v>
      </c>
      <c r="H11797">
        <v>-80.836481399999997</v>
      </c>
      <c r="I11797">
        <v>3</v>
      </c>
      <c r="J11797">
        <v>6</v>
      </c>
      <c r="K11797">
        <v>1</v>
      </c>
      <c r="L11797" t="s">
        <v>38956</v>
      </c>
    </row>
    <row r="11798" spans="1:12" x14ac:dyDescent="0.2">
      <c r="A11798" t="s">
        <v>38957</v>
      </c>
      <c r="B11798" t="s">
        <v>9857</v>
      </c>
      <c r="C11798" t="s">
        <v>38958</v>
      </c>
      <c r="D11798" t="s">
        <v>456</v>
      </c>
      <c r="E11798" t="s">
        <v>16</v>
      </c>
      <c r="F11798">
        <v>28012</v>
      </c>
      <c r="G11798">
        <v>35.2541102</v>
      </c>
      <c r="H11798">
        <v>-81.043593900000005</v>
      </c>
      <c r="I11798">
        <v>3.5</v>
      </c>
      <c r="J11798">
        <v>3</v>
      </c>
      <c r="K11798">
        <v>1</v>
      </c>
      <c r="L11798" t="s">
        <v>38959</v>
      </c>
    </row>
    <row r="11799" spans="1:12" x14ac:dyDescent="0.2">
      <c r="A11799" t="s">
        <v>38960</v>
      </c>
      <c r="B11799" t="s">
        <v>19217</v>
      </c>
      <c r="C11799" t="s">
        <v>38961</v>
      </c>
      <c r="D11799" t="s">
        <v>21</v>
      </c>
      <c r="E11799" t="s">
        <v>16</v>
      </c>
      <c r="F11799">
        <v>28202</v>
      </c>
      <c r="G11799">
        <v>35.231274399999997</v>
      </c>
      <c r="H11799">
        <v>-80.836849000000001</v>
      </c>
      <c r="I11799">
        <v>4.5</v>
      </c>
      <c r="J11799">
        <v>39</v>
      </c>
      <c r="K11799">
        <v>1</v>
      </c>
      <c r="L11799" t="s">
        <v>38962</v>
      </c>
    </row>
    <row r="11800" spans="1:12" x14ac:dyDescent="0.2">
      <c r="A11800" t="s">
        <v>38963</v>
      </c>
      <c r="B11800" t="s">
        <v>38964</v>
      </c>
      <c r="C11800" t="s">
        <v>32900</v>
      </c>
      <c r="D11800" t="s">
        <v>588</v>
      </c>
      <c r="E11800" t="s">
        <v>16</v>
      </c>
      <c r="F11800">
        <v>28110</v>
      </c>
      <c r="G11800">
        <v>35.068142999999999</v>
      </c>
      <c r="H11800">
        <v>-80.636554000000004</v>
      </c>
      <c r="I11800">
        <v>5</v>
      </c>
      <c r="J11800">
        <v>3</v>
      </c>
      <c r="K11800">
        <v>1</v>
      </c>
      <c r="L11800" t="s">
        <v>28710</v>
      </c>
    </row>
    <row r="11801" spans="1:12" x14ac:dyDescent="0.2">
      <c r="A11801" t="s">
        <v>38965</v>
      </c>
      <c r="B11801" t="s">
        <v>15964</v>
      </c>
      <c r="C11801" t="s">
        <v>770</v>
      </c>
      <c r="D11801" t="s">
        <v>21</v>
      </c>
      <c r="E11801" t="s">
        <v>16</v>
      </c>
      <c r="F11801">
        <v>28216</v>
      </c>
      <c r="G11801">
        <v>35.329424000000003</v>
      </c>
      <c r="H11801">
        <v>-80.945633999999998</v>
      </c>
      <c r="I11801">
        <v>3.5</v>
      </c>
      <c r="J11801">
        <v>3</v>
      </c>
      <c r="K11801">
        <v>1</v>
      </c>
      <c r="L11801" t="s">
        <v>12880</v>
      </c>
    </row>
    <row r="11802" spans="1:12" x14ac:dyDescent="0.2">
      <c r="A11802" t="s">
        <v>38966</v>
      </c>
      <c r="B11802" t="s">
        <v>1765</v>
      </c>
      <c r="C11802" t="s">
        <v>38967</v>
      </c>
      <c r="D11802" t="s">
        <v>21</v>
      </c>
      <c r="E11802" t="s">
        <v>16</v>
      </c>
      <c r="F11802">
        <v>28273</v>
      </c>
      <c r="G11802">
        <v>35.104927500000002</v>
      </c>
      <c r="H11802">
        <v>-80.987954999999999</v>
      </c>
      <c r="I11802">
        <v>4</v>
      </c>
      <c r="J11802">
        <v>25</v>
      </c>
      <c r="K11802">
        <v>1</v>
      </c>
      <c r="L11802" t="s">
        <v>35657</v>
      </c>
    </row>
    <row r="11803" spans="1:12" x14ac:dyDescent="0.2">
      <c r="A11803" t="s">
        <v>38968</v>
      </c>
      <c r="B11803" t="s">
        <v>9354</v>
      </c>
      <c r="C11803" t="s">
        <v>9355</v>
      </c>
      <c r="D11803" t="s">
        <v>21</v>
      </c>
      <c r="E11803" t="s">
        <v>16</v>
      </c>
      <c r="F11803">
        <v>28208</v>
      </c>
      <c r="G11803">
        <v>35.245219870600003</v>
      </c>
      <c r="H11803">
        <v>-80.884215943499996</v>
      </c>
      <c r="I11803">
        <v>4</v>
      </c>
      <c r="J11803">
        <v>168</v>
      </c>
      <c r="K11803">
        <v>1</v>
      </c>
      <c r="L11803" t="s">
        <v>38969</v>
      </c>
    </row>
    <row r="11804" spans="1:12" x14ac:dyDescent="0.2">
      <c r="A11804" t="s">
        <v>38970</v>
      </c>
      <c r="B11804" t="s">
        <v>3204</v>
      </c>
      <c r="C11804" t="s">
        <v>110</v>
      </c>
      <c r="D11804" t="s">
        <v>21</v>
      </c>
      <c r="E11804" t="s">
        <v>16</v>
      </c>
      <c r="F11804">
        <v>28273</v>
      </c>
      <c r="G11804">
        <v>35.146486899999999</v>
      </c>
      <c r="H11804">
        <v>-80.934079400000002</v>
      </c>
      <c r="I11804">
        <v>1</v>
      </c>
      <c r="J11804">
        <v>3</v>
      </c>
      <c r="K11804">
        <v>1</v>
      </c>
      <c r="L11804" t="s">
        <v>7723</v>
      </c>
    </row>
    <row r="11805" spans="1:12" x14ac:dyDescent="0.2">
      <c r="A11805" t="s">
        <v>38971</v>
      </c>
      <c r="B11805" t="s">
        <v>38972</v>
      </c>
      <c r="C11805" t="s">
        <v>38973</v>
      </c>
      <c r="D11805" t="s">
        <v>39</v>
      </c>
      <c r="E11805" t="s">
        <v>16</v>
      </c>
      <c r="F11805">
        <v>28027</v>
      </c>
      <c r="G11805">
        <v>35.395558600000001</v>
      </c>
      <c r="H11805">
        <v>-80.613040299999994</v>
      </c>
      <c r="I11805">
        <v>2</v>
      </c>
      <c r="J11805">
        <v>4</v>
      </c>
      <c r="K11805">
        <v>1</v>
      </c>
      <c r="L11805" t="s">
        <v>2069</v>
      </c>
    </row>
    <row r="11806" spans="1:12" x14ac:dyDescent="0.2">
      <c r="A11806" t="s">
        <v>38974</v>
      </c>
      <c r="B11806" t="s">
        <v>16368</v>
      </c>
      <c r="C11806" t="s">
        <v>38975</v>
      </c>
      <c r="D11806" t="s">
        <v>39</v>
      </c>
      <c r="E11806" t="s">
        <v>16</v>
      </c>
      <c r="F11806">
        <v>28027</v>
      </c>
      <c r="G11806">
        <v>35.374372577599999</v>
      </c>
      <c r="H11806">
        <v>-80.72498204</v>
      </c>
      <c r="I11806">
        <v>4</v>
      </c>
      <c r="J11806">
        <v>100</v>
      </c>
      <c r="K11806">
        <v>1</v>
      </c>
      <c r="L11806" t="s">
        <v>38976</v>
      </c>
    </row>
    <row r="11807" spans="1:12" x14ac:dyDescent="0.2">
      <c r="A11807" t="s">
        <v>38977</v>
      </c>
      <c r="B11807" t="s">
        <v>38978</v>
      </c>
      <c r="C11807" t="s">
        <v>38979</v>
      </c>
      <c r="D11807" t="s">
        <v>21</v>
      </c>
      <c r="E11807" t="s">
        <v>16</v>
      </c>
      <c r="F11807">
        <v>28203</v>
      </c>
      <c r="G11807">
        <v>35.216383999999998</v>
      </c>
      <c r="H11807">
        <v>-80.856290999999999</v>
      </c>
      <c r="I11807">
        <v>4</v>
      </c>
      <c r="J11807">
        <v>16</v>
      </c>
      <c r="K11807">
        <v>0</v>
      </c>
      <c r="L11807" t="s">
        <v>22434</v>
      </c>
    </row>
    <row r="11808" spans="1:12" x14ac:dyDescent="0.2">
      <c r="A11808" t="s">
        <v>38980</v>
      </c>
      <c r="B11808" t="s">
        <v>3204</v>
      </c>
      <c r="C11808" t="s">
        <v>38981</v>
      </c>
      <c r="D11808" t="s">
        <v>21</v>
      </c>
      <c r="E11808" t="s">
        <v>16</v>
      </c>
      <c r="F11808">
        <v>28208</v>
      </c>
      <c r="G11808">
        <v>35.245220699999997</v>
      </c>
      <c r="H11808">
        <v>-80.892275600000005</v>
      </c>
      <c r="I11808">
        <v>2</v>
      </c>
      <c r="J11808">
        <v>8</v>
      </c>
      <c r="K11808">
        <v>1</v>
      </c>
      <c r="L11808" t="s">
        <v>7723</v>
      </c>
    </row>
    <row r="11809" spans="1:12" x14ac:dyDescent="0.2">
      <c r="A11809" t="s">
        <v>38982</v>
      </c>
      <c r="B11809" t="s">
        <v>38983</v>
      </c>
      <c r="C11809" t="s">
        <v>38984</v>
      </c>
      <c r="D11809" t="s">
        <v>21</v>
      </c>
      <c r="E11809" t="s">
        <v>16</v>
      </c>
      <c r="F11809">
        <v>28211</v>
      </c>
      <c r="G11809">
        <v>35.171504200000001</v>
      </c>
      <c r="H11809">
        <v>-80.806135999999995</v>
      </c>
      <c r="I11809">
        <v>4</v>
      </c>
      <c r="J11809">
        <v>3</v>
      </c>
      <c r="K11809">
        <v>1</v>
      </c>
      <c r="L11809" t="s">
        <v>14838</v>
      </c>
    </row>
    <row r="11810" spans="1:12" x14ac:dyDescent="0.2">
      <c r="A11810" t="s">
        <v>38985</v>
      </c>
      <c r="B11810" t="s">
        <v>38986</v>
      </c>
      <c r="C11810" t="s">
        <v>38987</v>
      </c>
      <c r="D11810" t="s">
        <v>167</v>
      </c>
      <c r="E11810" t="s">
        <v>16</v>
      </c>
      <c r="F11810">
        <v>28075</v>
      </c>
      <c r="G11810">
        <v>35.340061187700002</v>
      </c>
      <c r="H11810">
        <v>-80.681236267100005</v>
      </c>
      <c r="I11810">
        <v>2.5</v>
      </c>
      <c r="J11810">
        <v>3</v>
      </c>
      <c r="K11810">
        <v>1</v>
      </c>
      <c r="L11810" t="s">
        <v>38988</v>
      </c>
    </row>
    <row r="11811" spans="1:12" x14ac:dyDescent="0.2">
      <c r="A11811" t="s">
        <v>38989</v>
      </c>
      <c r="B11811" t="s">
        <v>8273</v>
      </c>
      <c r="C11811" t="s">
        <v>38990</v>
      </c>
      <c r="D11811" t="s">
        <v>21</v>
      </c>
      <c r="E11811" t="s">
        <v>16</v>
      </c>
      <c r="F11811">
        <v>28244</v>
      </c>
      <c r="G11811">
        <v>35.224810581900002</v>
      </c>
      <c r="H11811">
        <v>-80.843611942500004</v>
      </c>
      <c r="I11811">
        <v>3</v>
      </c>
      <c r="J11811">
        <v>57</v>
      </c>
      <c r="K11811">
        <v>1</v>
      </c>
      <c r="L11811" t="s">
        <v>38991</v>
      </c>
    </row>
    <row r="11812" spans="1:12" x14ac:dyDescent="0.2">
      <c r="A11812" t="s">
        <v>38992</v>
      </c>
      <c r="B11812" t="s">
        <v>38993</v>
      </c>
      <c r="C11812" t="s">
        <v>38994</v>
      </c>
      <c r="D11812" t="s">
        <v>21</v>
      </c>
      <c r="E11812" t="s">
        <v>16</v>
      </c>
      <c r="F11812">
        <v>28202</v>
      </c>
      <c r="G11812">
        <v>35.229109999999999</v>
      </c>
      <c r="H11812">
        <v>-80.841189999999997</v>
      </c>
      <c r="I11812">
        <v>3.5</v>
      </c>
      <c r="J11812">
        <v>105</v>
      </c>
      <c r="K11812">
        <v>0</v>
      </c>
      <c r="L11812" t="s">
        <v>38995</v>
      </c>
    </row>
    <row r="11813" spans="1:12" x14ac:dyDescent="0.2">
      <c r="A11813" t="s">
        <v>38996</v>
      </c>
      <c r="B11813" t="s">
        <v>38997</v>
      </c>
      <c r="C11813" t="s">
        <v>38998</v>
      </c>
      <c r="D11813" t="s">
        <v>30</v>
      </c>
      <c r="E11813" t="s">
        <v>16</v>
      </c>
      <c r="F11813">
        <v>28056</v>
      </c>
      <c r="G11813">
        <v>35.259079999999997</v>
      </c>
      <c r="H11813">
        <v>-81.125118999999998</v>
      </c>
      <c r="I11813">
        <v>2</v>
      </c>
      <c r="J11813">
        <v>5</v>
      </c>
      <c r="K11813">
        <v>0</v>
      </c>
      <c r="L11813" t="s">
        <v>1323</v>
      </c>
    </row>
    <row r="11814" spans="1:12" x14ac:dyDescent="0.2">
      <c r="A11814" t="s">
        <v>38999</v>
      </c>
      <c r="B11814" t="s">
        <v>39000</v>
      </c>
      <c r="C11814" t="s">
        <v>39001</v>
      </c>
      <c r="D11814" t="s">
        <v>697</v>
      </c>
      <c r="E11814" t="s">
        <v>16</v>
      </c>
      <c r="F11814">
        <v>28037</v>
      </c>
      <c r="G11814">
        <v>35.447290049899998</v>
      </c>
      <c r="H11814">
        <v>-81.026086627200002</v>
      </c>
      <c r="I11814">
        <v>4</v>
      </c>
      <c r="J11814">
        <v>46</v>
      </c>
      <c r="K11814">
        <v>1</v>
      </c>
      <c r="L11814" t="s">
        <v>515</v>
      </c>
    </row>
    <row r="11815" spans="1:12" x14ac:dyDescent="0.2">
      <c r="A11815" t="s">
        <v>39002</v>
      </c>
      <c r="B11815" t="s">
        <v>39003</v>
      </c>
      <c r="C11815" t="s">
        <v>39004</v>
      </c>
      <c r="D11815" t="s">
        <v>295</v>
      </c>
      <c r="E11815" t="s">
        <v>16</v>
      </c>
      <c r="F11815">
        <v>28134</v>
      </c>
      <c r="G11815">
        <v>35.083714000000001</v>
      </c>
      <c r="H11815">
        <v>-80.884574999999998</v>
      </c>
      <c r="I11815">
        <v>3.5</v>
      </c>
      <c r="J11815">
        <v>3</v>
      </c>
      <c r="K11815">
        <v>1</v>
      </c>
      <c r="L11815" t="s">
        <v>39005</v>
      </c>
    </row>
    <row r="11816" spans="1:12" x14ac:dyDescent="0.2">
      <c r="A11816" t="s">
        <v>39006</v>
      </c>
      <c r="B11816" t="s">
        <v>39007</v>
      </c>
      <c r="C11816" t="s">
        <v>18318</v>
      </c>
      <c r="D11816" t="s">
        <v>21</v>
      </c>
      <c r="E11816" t="s">
        <v>16</v>
      </c>
      <c r="F11816">
        <v>28262</v>
      </c>
      <c r="G11816">
        <v>35.309097999999999</v>
      </c>
      <c r="H11816">
        <v>-80.756006999999997</v>
      </c>
      <c r="I11816">
        <v>2.5</v>
      </c>
      <c r="J11816">
        <v>30</v>
      </c>
      <c r="K11816">
        <v>0</v>
      </c>
      <c r="L11816" t="s">
        <v>39008</v>
      </c>
    </row>
    <row r="11817" spans="1:12" x14ac:dyDescent="0.2">
      <c r="A11817" t="s">
        <v>39009</v>
      </c>
      <c r="B11817" t="s">
        <v>39010</v>
      </c>
      <c r="C11817" t="s">
        <v>3144</v>
      </c>
      <c r="D11817" t="s">
        <v>21</v>
      </c>
      <c r="E11817" t="s">
        <v>16</v>
      </c>
      <c r="F11817">
        <v>28227</v>
      </c>
      <c r="G11817">
        <v>35.142213499999997</v>
      </c>
      <c r="H11817">
        <v>-80.728816800000004</v>
      </c>
      <c r="I11817">
        <v>1</v>
      </c>
      <c r="J11817">
        <v>3</v>
      </c>
      <c r="K11817">
        <v>0</v>
      </c>
      <c r="L11817" t="s">
        <v>6284</v>
      </c>
    </row>
    <row r="11818" spans="1:12" x14ac:dyDescent="0.2">
      <c r="A11818" t="s">
        <v>39011</v>
      </c>
      <c r="B11818" t="s">
        <v>25573</v>
      </c>
      <c r="C11818" t="s">
        <v>39012</v>
      </c>
      <c r="D11818" t="s">
        <v>21</v>
      </c>
      <c r="E11818" t="s">
        <v>16</v>
      </c>
      <c r="F11818">
        <v>28203</v>
      </c>
      <c r="G11818">
        <v>35.200946000000002</v>
      </c>
      <c r="H11818">
        <v>-80.842701000000005</v>
      </c>
      <c r="I11818">
        <v>4</v>
      </c>
      <c r="J11818">
        <v>8</v>
      </c>
      <c r="K11818">
        <v>0</v>
      </c>
      <c r="L11818" t="s">
        <v>39013</v>
      </c>
    </row>
    <row r="11819" spans="1:12" x14ac:dyDescent="0.2">
      <c r="A11819" t="s">
        <v>39014</v>
      </c>
      <c r="B11819" t="s">
        <v>39015</v>
      </c>
      <c r="D11819" t="s">
        <v>135</v>
      </c>
      <c r="E11819" t="s">
        <v>16</v>
      </c>
      <c r="F11819">
        <v>28106</v>
      </c>
      <c r="G11819">
        <v>35.1143176</v>
      </c>
      <c r="H11819">
        <v>-80.719713100000007</v>
      </c>
      <c r="I11819">
        <v>3.5</v>
      </c>
      <c r="J11819">
        <v>6</v>
      </c>
      <c r="K11819">
        <v>1</v>
      </c>
      <c r="L11819" t="s">
        <v>39016</v>
      </c>
    </row>
    <row r="11820" spans="1:12" x14ac:dyDescent="0.2">
      <c r="A11820" t="s">
        <v>39017</v>
      </c>
      <c r="B11820" t="s">
        <v>5983</v>
      </c>
      <c r="C11820" t="s">
        <v>327</v>
      </c>
      <c r="D11820" t="s">
        <v>39</v>
      </c>
      <c r="E11820" t="s">
        <v>16</v>
      </c>
      <c r="F11820">
        <v>28027</v>
      </c>
      <c r="G11820">
        <v>35.411129500000001</v>
      </c>
      <c r="H11820">
        <v>-80.664033900000007</v>
      </c>
      <c r="I11820">
        <v>3.5</v>
      </c>
      <c r="J11820">
        <v>21</v>
      </c>
      <c r="K11820">
        <v>1</v>
      </c>
      <c r="L11820" t="s">
        <v>39018</v>
      </c>
    </row>
    <row r="11821" spans="1:12" x14ac:dyDescent="0.2">
      <c r="A11821" t="s">
        <v>39019</v>
      </c>
      <c r="B11821" t="s">
        <v>39020</v>
      </c>
      <c r="C11821" t="s">
        <v>39021</v>
      </c>
      <c r="D11821" t="s">
        <v>62</v>
      </c>
      <c r="E11821" t="s">
        <v>16</v>
      </c>
      <c r="F11821">
        <v>28227</v>
      </c>
      <c r="G11821">
        <v>35.172609999999999</v>
      </c>
      <c r="H11821">
        <v>-80.660897899999995</v>
      </c>
      <c r="I11821">
        <v>3</v>
      </c>
      <c r="J11821">
        <v>6</v>
      </c>
      <c r="K11821">
        <v>1</v>
      </c>
      <c r="L11821" t="s">
        <v>39022</v>
      </c>
    </row>
    <row r="11822" spans="1:12" x14ac:dyDescent="0.2">
      <c r="A11822" t="s">
        <v>39023</v>
      </c>
      <c r="B11822" t="s">
        <v>39024</v>
      </c>
      <c r="C11822" t="s">
        <v>26086</v>
      </c>
      <c r="D11822" t="s">
        <v>21</v>
      </c>
      <c r="E11822" t="s">
        <v>16</v>
      </c>
      <c r="F11822">
        <v>28203</v>
      </c>
      <c r="G11822">
        <v>35.209160621599999</v>
      </c>
      <c r="H11822">
        <v>-80.860061645499997</v>
      </c>
      <c r="I11822">
        <v>4</v>
      </c>
      <c r="J11822">
        <v>15</v>
      </c>
      <c r="K11822">
        <v>1</v>
      </c>
      <c r="L11822" t="s">
        <v>5328</v>
      </c>
    </row>
    <row r="11823" spans="1:12" x14ac:dyDescent="0.2">
      <c r="A11823" t="s">
        <v>39025</v>
      </c>
      <c r="B11823" t="s">
        <v>39026</v>
      </c>
      <c r="C11823" t="s">
        <v>29937</v>
      </c>
      <c r="D11823" t="s">
        <v>21</v>
      </c>
      <c r="E11823" t="s">
        <v>16</v>
      </c>
      <c r="F11823">
        <v>28203</v>
      </c>
      <c r="G11823">
        <v>35.218158000000003</v>
      </c>
      <c r="H11823">
        <v>-80.856725999999995</v>
      </c>
      <c r="I11823">
        <v>2.5</v>
      </c>
      <c r="J11823">
        <v>3</v>
      </c>
      <c r="K11823">
        <v>1</v>
      </c>
      <c r="L11823" t="s">
        <v>39027</v>
      </c>
    </row>
    <row r="11824" spans="1:12" x14ac:dyDescent="0.2">
      <c r="A11824" t="s">
        <v>39028</v>
      </c>
      <c r="B11824" t="s">
        <v>39029</v>
      </c>
      <c r="C11824" t="s">
        <v>39030</v>
      </c>
      <c r="D11824" t="s">
        <v>21</v>
      </c>
      <c r="E11824" t="s">
        <v>16</v>
      </c>
      <c r="F11824">
        <v>28205</v>
      </c>
      <c r="G11824">
        <v>35.246403000000001</v>
      </c>
      <c r="H11824">
        <v>-80.806467999999995</v>
      </c>
      <c r="I11824">
        <v>5</v>
      </c>
      <c r="J11824">
        <v>15</v>
      </c>
      <c r="K11824">
        <v>0</v>
      </c>
      <c r="L11824" t="s">
        <v>39031</v>
      </c>
    </row>
    <row r="11825" spans="1:12" x14ac:dyDescent="0.2">
      <c r="A11825" t="s">
        <v>39032</v>
      </c>
      <c r="B11825" t="s">
        <v>676</v>
      </c>
      <c r="C11825" t="s">
        <v>39033</v>
      </c>
      <c r="D11825" t="s">
        <v>26</v>
      </c>
      <c r="E11825" t="s">
        <v>16</v>
      </c>
      <c r="F11825">
        <v>28078</v>
      </c>
      <c r="G11825">
        <v>35.446253800000001</v>
      </c>
      <c r="H11825">
        <v>-80.879158799999999</v>
      </c>
      <c r="I11825">
        <v>4</v>
      </c>
      <c r="J11825">
        <v>6</v>
      </c>
      <c r="K11825">
        <v>0</v>
      </c>
      <c r="L11825" t="s">
        <v>39034</v>
      </c>
    </row>
    <row r="11826" spans="1:12" x14ac:dyDescent="0.2">
      <c r="A11826" t="s">
        <v>39035</v>
      </c>
      <c r="B11826" t="s">
        <v>39036</v>
      </c>
      <c r="C11826" t="s">
        <v>39037</v>
      </c>
      <c r="D11826" t="s">
        <v>601</v>
      </c>
      <c r="E11826" t="s">
        <v>16</v>
      </c>
      <c r="F11826">
        <v>28083</v>
      </c>
      <c r="G11826">
        <v>35.465168499999997</v>
      </c>
      <c r="H11826">
        <v>-80.620073300000001</v>
      </c>
      <c r="I11826">
        <v>2.5</v>
      </c>
      <c r="J11826">
        <v>3</v>
      </c>
      <c r="K11826">
        <v>1</v>
      </c>
      <c r="L11826" t="s">
        <v>39038</v>
      </c>
    </row>
    <row r="11827" spans="1:12" x14ac:dyDescent="0.2">
      <c r="A11827" t="s">
        <v>39039</v>
      </c>
      <c r="B11827" t="s">
        <v>4907</v>
      </c>
      <c r="C11827" t="s">
        <v>39040</v>
      </c>
      <c r="D11827" t="s">
        <v>21</v>
      </c>
      <c r="E11827" t="s">
        <v>16</v>
      </c>
      <c r="F11827">
        <v>28204</v>
      </c>
      <c r="G11827">
        <v>35.212440000000001</v>
      </c>
      <c r="H11827">
        <v>-80.835392999999996</v>
      </c>
      <c r="I11827">
        <v>3.5</v>
      </c>
      <c r="J11827">
        <v>53</v>
      </c>
      <c r="K11827">
        <v>0</v>
      </c>
      <c r="L11827" t="s">
        <v>39041</v>
      </c>
    </row>
    <row r="11828" spans="1:12" x14ac:dyDescent="0.2">
      <c r="A11828" t="s">
        <v>39042</v>
      </c>
      <c r="B11828" t="s">
        <v>39043</v>
      </c>
      <c r="C11828" t="s">
        <v>39044</v>
      </c>
      <c r="D11828" t="s">
        <v>942</v>
      </c>
      <c r="E11828" t="s">
        <v>16</v>
      </c>
      <c r="F11828">
        <v>28052</v>
      </c>
      <c r="G11828">
        <v>35.289374000000002</v>
      </c>
      <c r="H11828">
        <v>-81.016997000000003</v>
      </c>
      <c r="I11828">
        <v>3.5</v>
      </c>
      <c r="J11828">
        <v>21</v>
      </c>
      <c r="K11828">
        <v>1</v>
      </c>
      <c r="L11828" t="s">
        <v>39045</v>
      </c>
    </row>
    <row r="11829" spans="1:12" x14ac:dyDescent="0.2">
      <c r="A11829" t="s">
        <v>39046</v>
      </c>
      <c r="B11829" t="s">
        <v>39047</v>
      </c>
      <c r="C11829" t="s">
        <v>39048</v>
      </c>
      <c r="D11829" t="s">
        <v>21</v>
      </c>
      <c r="E11829" t="s">
        <v>16</v>
      </c>
      <c r="F11829">
        <v>28202</v>
      </c>
      <c r="G11829">
        <v>35.224616099999999</v>
      </c>
      <c r="H11829">
        <v>-80.846424600000006</v>
      </c>
      <c r="I11829">
        <v>4.5</v>
      </c>
      <c r="J11829">
        <v>5</v>
      </c>
      <c r="K11829">
        <v>1</v>
      </c>
      <c r="L11829" t="s">
        <v>39049</v>
      </c>
    </row>
    <row r="11830" spans="1:12" x14ac:dyDescent="0.2">
      <c r="A11830" t="s">
        <v>39050</v>
      </c>
      <c r="B11830" t="s">
        <v>39051</v>
      </c>
      <c r="C11830" t="s">
        <v>39052</v>
      </c>
      <c r="D11830" t="s">
        <v>21</v>
      </c>
      <c r="E11830" t="s">
        <v>16</v>
      </c>
      <c r="F11830">
        <v>28207</v>
      </c>
      <c r="G11830">
        <v>35.2021771</v>
      </c>
      <c r="H11830">
        <v>-80.824219200000002</v>
      </c>
      <c r="I11830">
        <v>4.5</v>
      </c>
      <c r="J11830">
        <v>108</v>
      </c>
      <c r="K11830">
        <v>1</v>
      </c>
      <c r="L11830" t="s">
        <v>39053</v>
      </c>
    </row>
    <row r="11831" spans="1:12" x14ac:dyDescent="0.2">
      <c r="A11831" t="s">
        <v>39054</v>
      </c>
      <c r="B11831" t="s">
        <v>314</v>
      </c>
      <c r="C11831" t="s">
        <v>39055</v>
      </c>
      <c r="D11831" t="s">
        <v>21</v>
      </c>
      <c r="E11831" t="s">
        <v>16</v>
      </c>
      <c r="F11831">
        <v>28216</v>
      </c>
      <c r="G11831">
        <v>35.264169099999997</v>
      </c>
      <c r="H11831">
        <v>-80.856200799999996</v>
      </c>
      <c r="I11831">
        <v>3</v>
      </c>
      <c r="J11831">
        <v>5</v>
      </c>
      <c r="K11831">
        <v>1</v>
      </c>
      <c r="L11831" t="s">
        <v>39056</v>
      </c>
    </row>
    <row r="11832" spans="1:12" x14ac:dyDescent="0.2">
      <c r="A11832" t="s">
        <v>39057</v>
      </c>
      <c r="B11832" t="s">
        <v>39058</v>
      </c>
      <c r="C11832" t="s">
        <v>39059</v>
      </c>
      <c r="D11832" t="s">
        <v>21</v>
      </c>
      <c r="E11832" t="s">
        <v>16</v>
      </c>
      <c r="F11832">
        <v>28278</v>
      </c>
      <c r="G11832">
        <v>35.202725999999998</v>
      </c>
      <c r="H11832">
        <v>-80.974970999999996</v>
      </c>
      <c r="I11832">
        <v>4</v>
      </c>
      <c r="J11832">
        <v>27</v>
      </c>
      <c r="K11832">
        <v>1</v>
      </c>
      <c r="L11832" t="s">
        <v>39060</v>
      </c>
    </row>
    <row r="11833" spans="1:12" x14ac:dyDescent="0.2">
      <c r="A11833" t="e">
        <f>-XmEjlPossZ7hgho0ro-Tw</f>
        <v>#NAME?</v>
      </c>
      <c r="B11833" t="s">
        <v>39061</v>
      </c>
      <c r="C11833" t="s">
        <v>33085</v>
      </c>
      <c r="D11833" t="s">
        <v>30</v>
      </c>
      <c r="E11833" t="s">
        <v>16</v>
      </c>
      <c r="F11833">
        <v>28054</v>
      </c>
      <c r="G11833">
        <v>35.260838105300003</v>
      </c>
      <c r="H11833">
        <v>-81.139353473599996</v>
      </c>
      <c r="I11833">
        <v>3.5</v>
      </c>
      <c r="J11833">
        <v>24</v>
      </c>
      <c r="K11833">
        <v>1</v>
      </c>
      <c r="L11833" t="s">
        <v>39062</v>
      </c>
    </row>
    <row r="11834" spans="1:12" x14ac:dyDescent="0.2">
      <c r="A11834" t="s">
        <v>39063</v>
      </c>
      <c r="B11834" t="s">
        <v>39064</v>
      </c>
      <c r="C11834" t="s">
        <v>23926</v>
      </c>
      <c r="D11834" t="s">
        <v>21</v>
      </c>
      <c r="E11834" t="s">
        <v>16</v>
      </c>
      <c r="F11834">
        <v>28277</v>
      </c>
      <c r="G11834">
        <v>35.067958599999997</v>
      </c>
      <c r="H11834">
        <v>-80.8413252</v>
      </c>
      <c r="I11834">
        <v>2.5</v>
      </c>
      <c r="J11834">
        <v>3</v>
      </c>
      <c r="K11834">
        <v>1</v>
      </c>
      <c r="L11834" t="s">
        <v>39065</v>
      </c>
    </row>
    <row r="11835" spans="1:12" x14ac:dyDescent="0.2">
      <c r="A11835" t="s">
        <v>39066</v>
      </c>
      <c r="B11835" t="s">
        <v>39067</v>
      </c>
      <c r="C11835" t="s">
        <v>39068</v>
      </c>
      <c r="D11835" t="s">
        <v>135</v>
      </c>
      <c r="E11835" t="s">
        <v>16</v>
      </c>
      <c r="F11835">
        <v>28105</v>
      </c>
      <c r="G11835">
        <v>35.084185300000001</v>
      </c>
      <c r="H11835">
        <v>-80.731440899999996</v>
      </c>
      <c r="I11835">
        <v>4</v>
      </c>
      <c r="J11835">
        <v>13</v>
      </c>
      <c r="K11835">
        <v>0</v>
      </c>
      <c r="L11835" t="s">
        <v>1056</v>
      </c>
    </row>
    <row r="11836" spans="1:12" x14ac:dyDescent="0.2">
      <c r="A11836" t="s">
        <v>39069</v>
      </c>
      <c r="B11836" t="s">
        <v>38332</v>
      </c>
      <c r="C11836" t="s">
        <v>552</v>
      </c>
      <c r="D11836" t="s">
        <v>21</v>
      </c>
      <c r="E11836" t="s">
        <v>16</v>
      </c>
      <c r="F11836">
        <v>28208</v>
      </c>
      <c r="G11836">
        <v>35.220559399999999</v>
      </c>
      <c r="H11836">
        <v>-80.943873699999997</v>
      </c>
      <c r="I11836">
        <v>3.5</v>
      </c>
      <c r="J11836">
        <v>2174</v>
      </c>
      <c r="K11836">
        <v>1</v>
      </c>
      <c r="L11836" t="s">
        <v>16338</v>
      </c>
    </row>
    <row r="11837" spans="1:12" x14ac:dyDescent="0.2">
      <c r="A11837" t="s">
        <v>39070</v>
      </c>
      <c r="B11837" t="s">
        <v>15505</v>
      </c>
      <c r="C11837" t="s">
        <v>39071</v>
      </c>
      <c r="D11837" t="s">
        <v>21</v>
      </c>
      <c r="E11837" t="s">
        <v>16</v>
      </c>
      <c r="F11837">
        <v>28211</v>
      </c>
      <c r="G11837">
        <v>35.174429199999999</v>
      </c>
      <c r="H11837">
        <v>-80.801587799999993</v>
      </c>
      <c r="I11837">
        <v>1.5</v>
      </c>
      <c r="J11837">
        <v>9</v>
      </c>
      <c r="K11837">
        <v>1</v>
      </c>
      <c r="L11837" t="s">
        <v>39072</v>
      </c>
    </row>
    <row r="11838" spans="1:12" x14ac:dyDescent="0.2">
      <c r="A11838" t="s">
        <v>39073</v>
      </c>
      <c r="B11838" t="s">
        <v>39074</v>
      </c>
      <c r="C11838" t="s">
        <v>39075</v>
      </c>
      <c r="D11838" t="s">
        <v>21</v>
      </c>
      <c r="E11838" t="s">
        <v>16</v>
      </c>
      <c r="F11838">
        <v>28226</v>
      </c>
      <c r="G11838">
        <v>35.089592099999997</v>
      </c>
      <c r="H11838">
        <v>-80.860477799999998</v>
      </c>
      <c r="I11838">
        <v>3</v>
      </c>
      <c r="J11838">
        <v>16</v>
      </c>
      <c r="K11838">
        <v>1</v>
      </c>
      <c r="L11838" t="s">
        <v>264</v>
      </c>
    </row>
    <row r="11839" spans="1:12" x14ac:dyDescent="0.2">
      <c r="A11839" t="s">
        <v>39076</v>
      </c>
      <c r="B11839" t="s">
        <v>24107</v>
      </c>
      <c r="C11839" t="s">
        <v>39077</v>
      </c>
      <c r="D11839" t="s">
        <v>21</v>
      </c>
      <c r="E11839" t="s">
        <v>16</v>
      </c>
      <c r="F11839">
        <v>28273</v>
      </c>
      <c r="G11839">
        <v>35.1383826</v>
      </c>
      <c r="H11839">
        <v>-80.934491800000004</v>
      </c>
      <c r="I11839">
        <v>3</v>
      </c>
      <c r="J11839">
        <v>10</v>
      </c>
      <c r="K11839">
        <v>1</v>
      </c>
      <c r="L11839" t="s">
        <v>14346</v>
      </c>
    </row>
    <row r="11840" spans="1:12" x14ac:dyDescent="0.2">
      <c r="A11840" t="s">
        <v>39078</v>
      </c>
      <c r="B11840" t="s">
        <v>8393</v>
      </c>
      <c r="C11840" t="s">
        <v>39079</v>
      </c>
      <c r="D11840" t="s">
        <v>21</v>
      </c>
      <c r="E11840" t="s">
        <v>16</v>
      </c>
      <c r="F11840">
        <v>28273</v>
      </c>
      <c r="G11840">
        <v>35.107974499999997</v>
      </c>
      <c r="H11840">
        <v>-80.880794300000005</v>
      </c>
      <c r="I11840">
        <v>2</v>
      </c>
      <c r="J11840">
        <v>76</v>
      </c>
      <c r="K11840">
        <v>1</v>
      </c>
      <c r="L11840" t="s">
        <v>39080</v>
      </c>
    </row>
    <row r="11841" spans="1:12" x14ac:dyDescent="0.2">
      <c r="A11841" t="s">
        <v>39081</v>
      </c>
      <c r="B11841" t="s">
        <v>3106</v>
      </c>
      <c r="C11841" t="s">
        <v>39082</v>
      </c>
      <c r="D11841" t="s">
        <v>295</v>
      </c>
      <c r="E11841" t="s">
        <v>16</v>
      </c>
      <c r="F11841">
        <v>28134</v>
      </c>
      <c r="G11841">
        <v>35.114912599999997</v>
      </c>
      <c r="H11841">
        <v>-80.884792599999997</v>
      </c>
      <c r="I11841">
        <v>5</v>
      </c>
      <c r="J11841">
        <v>4</v>
      </c>
      <c r="K11841">
        <v>1</v>
      </c>
      <c r="L11841" t="s">
        <v>6557</v>
      </c>
    </row>
    <row r="11842" spans="1:12" x14ac:dyDescent="0.2">
      <c r="A11842" t="s">
        <v>39083</v>
      </c>
      <c r="B11842" t="s">
        <v>25987</v>
      </c>
      <c r="C11842" t="s">
        <v>39084</v>
      </c>
      <c r="D11842" t="s">
        <v>21</v>
      </c>
      <c r="E11842" t="s">
        <v>16</v>
      </c>
      <c r="F11842">
        <v>28216</v>
      </c>
      <c r="G11842">
        <v>35.352595999999998</v>
      </c>
      <c r="H11842">
        <v>-80.852265000000003</v>
      </c>
      <c r="I11842">
        <v>2.5</v>
      </c>
      <c r="J11842">
        <v>12</v>
      </c>
      <c r="K11842">
        <v>1</v>
      </c>
      <c r="L11842" t="s">
        <v>39085</v>
      </c>
    </row>
    <row r="11843" spans="1:12" x14ac:dyDescent="0.2">
      <c r="A11843" t="s">
        <v>39086</v>
      </c>
      <c r="B11843" t="s">
        <v>39087</v>
      </c>
      <c r="C11843" t="s">
        <v>13651</v>
      </c>
      <c r="D11843" t="s">
        <v>39</v>
      </c>
      <c r="E11843" t="s">
        <v>16</v>
      </c>
      <c r="F11843">
        <v>28027</v>
      </c>
      <c r="G11843">
        <v>35.361001199999997</v>
      </c>
      <c r="H11843">
        <v>-80.711566099999999</v>
      </c>
      <c r="I11843">
        <v>2.5</v>
      </c>
      <c r="J11843">
        <v>14</v>
      </c>
      <c r="K11843">
        <v>1</v>
      </c>
      <c r="L11843" t="s">
        <v>39088</v>
      </c>
    </row>
    <row r="11844" spans="1:12" x14ac:dyDescent="0.2">
      <c r="A11844" t="s">
        <v>39089</v>
      </c>
      <c r="B11844" t="s">
        <v>39090</v>
      </c>
      <c r="C11844" t="s">
        <v>39091</v>
      </c>
      <c r="D11844" t="s">
        <v>21</v>
      </c>
      <c r="E11844" t="s">
        <v>16</v>
      </c>
      <c r="F11844">
        <v>28208</v>
      </c>
      <c r="G11844">
        <v>35.214402535200001</v>
      </c>
      <c r="H11844">
        <v>-80.947314575299998</v>
      </c>
      <c r="I11844">
        <v>3.5</v>
      </c>
      <c r="J11844">
        <v>13</v>
      </c>
      <c r="K11844">
        <v>1</v>
      </c>
      <c r="L11844" t="s">
        <v>3679</v>
      </c>
    </row>
    <row r="11845" spans="1:12" x14ac:dyDescent="0.2">
      <c r="A11845" t="s">
        <v>39092</v>
      </c>
      <c r="B11845" t="s">
        <v>39093</v>
      </c>
      <c r="C11845" t="s">
        <v>39094</v>
      </c>
      <c r="D11845" t="s">
        <v>21</v>
      </c>
      <c r="E11845" t="s">
        <v>16</v>
      </c>
      <c r="F11845">
        <v>28213</v>
      </c>
      <c r="G11845">
        <v>35.2660701</v>
      </c>
      <c r="H11845">
        <v>-80.794561599999994</v>
      </c>
      <c r="I11845">
        <v>3.5</v>
      </c>
      <c r="J11845">
        <v>3</v>
      </c>
      <c r="K11845">
        <v>1</v>
      </c>
      <c r="L11845" t="s">
        <v>6240</v>
      </c>
    </row>
    <row r="11846" spans="1:12" x14ac:dyDescent="0.2">
      <c r="A11846" t="s">
        <v>39095</v>
      </c>
      <c r="B11846" t="s">
        <v>39096</v>
      </c>
      <c r="C11846" t="s">
        <v>24064</v>
      </c>
      <c r="D11846" t="s">
        <v>21</v>
      </c>
      <c r="E11846" t="s">
        <v>16</v>
      </c>
      <c r="F11846">
        <v>28210</v>
      </c>
      <c r="G11846">
        <v>35.149794300000003</v>
      </c>
      <c r="H11846">
        <v>-80.839076300000002</v>
      </c>
      <c r="I11846">
        <v>5</v>
      </c>
      <c r="J11846">
        <v>3</v>
      </c>
      <c r="K11846">
        <v>0</v>
      </c>
      <c r="L11846" t="s">
        <v>26232</v>
      </c>
    </row>
    <row r="11847" spans="1:12" x14ac:dyDescent="0.2">
      <c r="A11847" t="s">
        <v>39097</v>
      </c>
      <c r="B11847" t="s">
        <v>39098</v>
      </c>
      <c r="C11847" t="s">
        <v>39099</v>
      </c>
      <c r="D11847" t="s">
        <v>359</v>
      </c>
      <c r="E11847" t="s">
        <v>16</v>
      </c>
      <c r="F11847">
        <v>28036</v>
      </c>
      <c r="G11847">
        <v>35.501781000000001</v>
      </c>
      <c r="H11847">
        <v>-80.849559999999997</v>
      </c>
      <c r="I11847">
        <v>3.5</v>
      </c>
      <c r="J11847">
        <v>75</v>
      </c>
      <c r="K11847">
        <v>1</v>
      </c>
      <c r="L11847" t="s">
        <v>39100</v>
      </c>
    </row>
    <row r="11848" spans="1:12" x14ac:dyDescent="0.2">
      <c r="A11848" t="s">
        <v>39101</v>
      </c>
      <c r="B11848" t="s">
        <v>39102</v>
      </c>
      <c r="C11848" t="s">
        <v>39103</v>
      </c>
      <c r="D11848" t="s">
        <v>942</v>
      </c>
      <c r="E11848" t="s">
        <v>16</v>
      </c>
      <c r="F11848">
        <v>28120</v>
      </c>
      <c r="G11848">
        <v>35.310162900000002</v>
      </c>
      <c r="H11848">
        <v>-81.036346600000002</v>
      </c>
      <c r="I11848">
        <v>3</v>
      </c>
      <c r="J11848">
        <v>19</v>
      </c>
      <c r="K11848">
        <v>1</v>
      </c>
      <c r="L11848" t="s">
        <v>7566</v>
      </c>
    </row>
    <row r="11849" spans="1:12" x14ac:dyDescent="0.2">
      <c r="A11849" t="s">
        <v>39104</v>
      </c>
      <c r="B11849" t="s">
        <v>5309</v>
      </c>
      <c r="C11849" t="s">
        <v>39105</v>
      </c>
      <c r="D11849" t="s">
        <v>21</v>
      </c>
      <c r="E11849" t="s">
        <v>16</v>
      </c>
      <c r="F11849">
        <v>28277</v>
      </c>
      <c r="G11849">
        <v>35.052833999999997</v>
      </c>
      <c r="H11849">
        <v>-80.768408199999996</v>
      </c>
      <c r="I11849">
        <v>2.5</v>
      </c>
      <c r="J11849">
        <v>3</v>
      </c>
      <c r="K11849">
        <v>1</v>
      </c>
      <c r="L11849" t="s">
        <v>2652</v>
      </c>
    </row>
    <row r="11850" spans="1:12" x14ac:dyDescent="0.2">
      <c r="A11850" t="s">
        <v>39106</v>
      </c>
      <c r="B11850" t="s">
        <v>39107</v>
      </c>
      <c r="C11850" t="s">
        <v>39108</v>
      </c>
      <c r="D11850" t="s">
        <v>643</v>
      </c>
      <c r="E11850" t="s">
        <v>16</v>
      </c>
      <c r="F11850">
        <v>28079</v>
      </c>
      <c r="G11850">
        <v>35.0912559</v>
      </c>
      <c r="H11850">
        <v>-80.593464299999994</v>
      </c>
      <c r="I11850">
        <v>5</v>
      </c>
      <c r="J11850">
        <v>4</v>
      </c>
      <c r="K11850">
        <v>1</v>
      </c>
      <c r="L11850" t="s">
        <v>39109</v>
      </c>
    </row>
    <row r="11851" spans="1:12" x14ac:dyDescent="0.2">
      <c r="A11851" t="s">
        <v>39110</v>
      </c>
      <c r="B11851" t="s">
        <v>1926</v>
      </c>
      <c r="C11851" t="s">
        <v>39111</v>
      </c>
      <c r="D11851" t="s">
        <v>15</v>
      </c>
      <c r="E11851" t="s">
        <v>16</v>
      </c>
      <c r="F11851">
        <v>28031</v>
      </c>
      <c r="G11851">
        <v>35.472666500000003</v>
      </c>
      <c r="H11851">
        <v>-80.873775499999994</v>
      </c>
      <c r="I11851">
        <v>3</v>
      </c>
      <c r="J11851">
        <v>12</v>
      </c>
      <c r="K11851">
        <v>1</v>
      </c>
      <c r="L11851" t="s">
        <v>312</v>
      </c>
    </row>
    <row r="11852" spans="1:12" x14ac:dyDescent="0.2">
      <c r="A11852" t="s">
        <v>39112</v>
      </c>
      <c r="B11852" t="s">
        <v>39113</v>
      </c>
      <c r="C11852" t="s">
        <v>39114</v>
      </c>
      <c r="D11852" t="s">
        <v>26</v>
      </c>
      <c r="E11852" t="s">
        <v>16</v>
      </c>
      <c r="F11852">
        <v>28078</v>
      </c>
      <c r="G11852">
        <v>35.443109</v>
      </c>
      <c r="H11852">
        <v>-80.860149000000007</v>
      </c>
      <c r="I11852">
        <v>3</v>
      </c>
      <c r="J11852">
        <v>18</v>
      </c>
      <c r="K11852">
        <v>1</v>
      </c>
      <c r="L11852" t="s">
        <v>39115</v>
      </c>
    </row>
    <row r="11853" spans="1:12" x14ac:dyDescent="0.2">
      <c r="A11853" t="s">
        <v>39116</v>
      </c>
      <c r="B11853" t="s">
        <v>8767</v>
      </c>
      <c r="C11853" t="s">
        <v>39117</v>
      </c>
      <c r="D11853" t="s">
        <v>26</v>
      </c>
      <c r="E11853" t="s">
        <v>16</v>
      </c>
      <c r="F11853">
        <v>28078</v>
      </c>
      <c r="G11853">
        <v>35.443828159600002</v>
      </c>
      <c r="H11853">
        <v>-80.881315354600005</v>
      </c>
      <c r="I11853">
        <v>2</v>
      </c>
      <c r="J11853">
        <v>7</v>
      </c>
      <c r="K11853">
        <v>1</v>
      </c>
      <c r="L11853" t="s">
        <v>39118</v>
      </c>
    </row>
    <row r="11854" spans="1:12" x14ac:dyDescent="0.2">
      <c r="A11854" t="s">
        <v>39119</v>
      </c>
      <c r="B11854" t="s">
        <v>39120</v>
      </c>
      <c r="C11854" t="s">
        <v>39121</v>
      </c>
      <c r="D11854" t="s">
        <v>21</v>
      </c>
      <c r="E11854" t="s">
        <v>16</v>
      </c>
      <c r="F11854">
        <v>28202</v>
      </c>
      <c r="G11854">
        <v>35.225321100000002</v>
      </c>
      <c r="H11854">
        <v>-80.846341999999893</v>
      </c>
      <c r="I11854">
        <v>3.5</v>
      </c>
      <c r="J11854">
        <v>68</v>
      </c>
      <c r="K11854">
        <v>0</v>
      </c>
      <c r="L11854" t="s">
        <v>39122</v>
      </c>
    </row>
    <row r="11855" spans="1:12" x14ac:dyDescent="0.2">
      <c r="A11855" t="s">
        <v>39123</v>
      </c>
      <c r="B11855" t="s">
        <v>39124</v>
      </c>
      <c r="C11855" t="s">
        <v>39125</v>
      </c>
      <c r="D11855" t="s">
        <v>30</v>
      </c>
      <c r="E11855" t="s">
        <v>16</v>
      </c>
      <c r="F11855">
        <v>28052</v>
      </c>
      <c r="G11855">
        <v>35.262096999999997</v>
      </c>
      <c r="H11855">
        <v>-81.196257599999996</v>
      </c>
      <c r="I11855">
        <v>2.5</v>
      </c>
      <c r="J11855">
        <v>5</v>
      </c>
      <c r="K11855">
        <v>1</v>
      </c>
      <c r="L11855" t="s">
        <v>6168</v>
      </c>
    </row>
    <row r="11856" spans="1:12" x14ac:dyDescent="0.2">
      <c r="A11856" t="s">
        <v>39126</v>
      </c>
      <c r="B11856" t="s">
        <v>12141</v>
      </c>
      <c r="C11856" t="s">
        <v>3163</v>
      </c>
      <c r="D11856" t="s">
        <v>239</v>
      </c>
      <c r="E11856" t="s">
        <v>16</v>
      </c>
      <c r="F11856">
        <v>28173</v>
      </c>
      <c r="G11856">
        <v>34.957712000000001</v>
      </c>
      <c r="H11856">
        <v>-80.755487000000002</v>
      </c>
      <c r="I11856">
        <v>1</v>
      </c>
      <c r="J11856">
        <v>3</v>
      </c>
      <c r="K11856">
        <v>0</v>
      </c>
      <c r="L11856" t="s">
        <v>11244</v>
      </c>
    </row>
    <row r="11857" spans="1:12" x14ac:dyDescent="0.2">
      <c r="A11857" t="s">
        <v>39127</v>
      </c>
      <c r="B11857" t="s">
        <v>39128</v>
      </c>
      <c r="C11857" t="s">
        <v>39129</v>
      </c>
      <c r="D11857" t="s">
        <v>21</v>
      </c>
      <c r="E11857" t="s">
        <v>16</v>
      </c>
      <c r="F11857">
        <v>28211</v>
      </c>
      <c r="G11857">
        <v>35.153880999999998</v>
      </c>
      <c r="H11857">
        <v>-80.831592000000001</v>
      </c>
      <c r="I11857">
        <v>3.5</v>
      </c>
      <c r="J11857">
        <v>15</v>
      </c>
      <c r="K11857">
        <v>1</v>
      </c>
      <c r="L11857" t="s">
        <v>39130</v>
      </c>
    </row>
    <row r="11858" spans="1:12" x14ac:dyDescent="0.2">
      <c r="A11858" t="s">
        <v>39131</v>
      </c>
      <c r="B11858" t="s">
        <v>39132</v>
      </c>
      <c r="C11858" t="s">
        <v>39133</v>
      </c>
      <c r="D11858" t="s">
        <v>21</v>
      </c>
      <c r="E11858" t="s">
        <v>16</v>
      </c>
      <c r="F11858">
        <v>28212</v>
      </c>
      <c r="G11858">
        <v>35.200404900000002</v>
      </c>
      <c r="H11858">
        <v>-80.7432424</v>
      </c>
      <c r="I11858">
        <v>3.5</v>
      </c>
      <c r="J11858">
        <v>6</v>
      </c>
      <c r="K11858">
        <v>1</v>
      </c>
      <c r="L11858" t="s">
        <v>39134</v>
      </c>
    </row>
    <row r="11859" spans="1:12" x14ac:dyDescent="0.2">
      <c r="A11859" t="s">
        <v>39135</v>
      </c>
      <c r="B11859" t="s">
        <v>39136</v>
      </c>
      <c r="C11859" t="s">
        <v>39137</v>
      </c>
      <c r="D11859" t="s">
        <v>4949</v>
      </c>
      <c r="E11859" t="s">
        <v>16</v>
      </c>
      <c r="F11859">
        <v>28098</v>
      </c>
      <c r="G11859">
        <v>35.263714</v>
      </c>
      <c r="H11859">
        <v>-81.091149000000001</v>
      </c>
      <c r="I11859">
        <v>3.5</v>
      </c>
      <c r="J11859">
        <v>45</v>
      </c>
      <c r="K11859">
        <v>1</v>
      </c>
      <c r="L11859" t="s">
        <v>39138</v>
      </c>
    </row>
    <row r="11860" spans="1:12" x14ac:dyDescent="0.2">
      <c r="A11860" t="s">
        <v>39139</v>
      </c>
      <c r="B11860" t="s">
        <v>39140</v>
      </c>
      <c r="C11860" t="s">
        <v>175</v>
      </c>
      <c r="D11860" t="s">
        <v>21</v>
      </c>
      <c r="E11860" t="s">
        <v>16</v>
      </c>
      <c r="F11860">
        <v>28204</v>
      </c>
      <c r="G11860">
        <v>35.212516700000002</v>
      </c>
      <c r="H11860">
        <v>-80.827787700000002</v>
      </c>
      <c r="I11860">
        <v>4</v>
      </c>
      <c r="J11860">
        <v>55</v>
      </c>
      <c r="K11860">
        <v>1</v>
      </c>
      <c r="L11860" t="s">
        <v>39141</v>
      </c>
    </row>
    <row r="11861" spans="1:12" x14ac:dyDescent="0.2">
      <c r="A11861" t="s">
        <v>39142</v>
      </c>
      <c r="B11861" t="s">
        <v>39143</v>
      </c>
      <c r="C11861" t="s">
        <v>39144</v>
      </c>
      <c r="D11861" t="s">
        <v>21</v>
      </c>
      <c r="E11861" t="s">
        <v>16</v>
      </c>
      <c r="F11861">
        <v>6106</v>
      </c>
      <c r="G11861">
        <v>35.109254399999998</v>
      </c>
      <c r="H11861">
        <v>-80.979824100000002</v>
      </c>
      <c r="I11861">
        <v>3.5</v>
      </c>
      <c r="J11861">
        <v>3</v>
      </c>
      <c r="K11861">
        <v>1</v>
      </c>
      <c r="L11861" t="s">
        <v>39145</v>
      </c>
    </row>
    <row r="11862" spans="1:12" x14ac:dyDescent="0.2">
      <c r="A11862" t="s">
        <v>39146</v>
      </c>
      <c r="B11862" t="s">
        <v>39147</v>
      </c>
      <c r="C11862" t="s">
        <v>39148</v>
      </c>
      <c r="D11862" t="s">
        <v>697</v>
      </c>
      <c r="E11862" t="s">
        <v>16</v>
      </c>
      <c r="F11862">
        <v>28037</v>
      </c>
      <c r="G11862">
        <v>35.4635915</v>
      </c>
      <c r="H11862">
        <v>-80.992567899999997</v>
      </c>
      <c r="I11862">
        <v>3.5</v>
      </c>
      <c r="J11862">
        <v>3</v>
      </c>
      <c r="K11862">
        <v>1</v>
      </c>
      <c r="L11862" t="s">
        <v>39149</v>
      </c>
    </row>
    <row r="11863" spans="1:12" x14ac:dyDescent="0.2">
      <c r="A11863" t="s">
        <v>39150</v>
      </c>
      <c r="B11863" t="s">
        <v>39151</v>
      </c>
      <c r="C11863" t="s">
        <v>39152</v>
      </c>
      <c r="D11863" t="s">
        <v>21</v>
      </c>
      <c r="E11863" t="s">
        <v>16</v>
      </c>
      <c r="F11863">
        <v>28270</v>
      </c>
      <c r="G11863">
        <v>35.147409000000003</v>
      </c>
      <c r="H11863">
        <v>-80.745722000000001</v>
      </c>
      <c r="I11863">
        <v>4</v>
      </c>
      <c r="J11863">
        <v>4</v>
      </c>
      <c r="K11863">
        <v>0</v>
      </c>
      <c r="L11863" t="s">
        <v>176</v>
      </c>
    </row>
    <row r="11864" spans="1:12" x14ac:dyDescent="0.2">
      <c r="A11864" t="s">
        <v>39153</v>
      </c>
      <c r="B11864" t="s">
        <v>39154</v>
      </c>
      <c r="C11864" t="s">
        <v>39155</v>
      </c>
      <c r="D11864" t="s">
        <v>21</v>
      </c>
      <c r="E11864" t="s">
        <v>16</v>
      </c>
      <c r="F11864">
        <v>28277</v>
      </c>
      <c r="G11864">
        <v>35.055788999999997</v>
      </c>
      <c r="H11864">
        <v>-80.819772</v>
      </c>
      <c r="I11864">
        <v>4</v>
      </c>
      <c r="J11864">
        <v>14</v>
      </c>
      <c r="K11864">
        <v>1</v>
      </c>
      <c r="L11864" t="s">
        <v>2743</v>
      </c>
    </row>
    <row r="11865" spans="1:12" x14ac:dyDescent="0.2">
      <c r="A11865" t="s">
        <v>39156</v>
      </c>
      <c r="B11865" t="s">
        <v>39157</v>
      </c>
      <c r="C11865" t="s">
        <v>39158</v>
      </c>
      <c r="D11865" t="s">
        <v>21</v>
      </c>
      <c r="E11865" t="s">
        <v>16</v>
      </c>
      <c r="F11865">
        <v>28205</v>
      </c>
      <c r="G11865">
        <v>35.2477278</v>
      </c>
      <c r="H11865">
        <v>-80.804794799999996</v>
      </c>
      <c r="I11865">
        <v>4</v>
      </c>
      <c r="J11865">
        <v>66</v>
      </c>
      <c r="K11865">
        <v>1</v>
      </c>
      <c r="L11865" t="s">
        <v>39159</v>
      </c>
    </row>
    <row r="11866" spans="1:12" x14ac:dyDescent="0.2">
      <c r="A11866" t="s">
        <v>39160</v>
      </c>
      <c r="B11866" t="s">
        <v>39161</v>
      </c>
      <c r="C11866" t="s">
        <v>39162</v>
      </c>
      <c r="D11866" t="s">
        <v>21</v>
      </c>
      <c r="E11866" t="s">
        <v>16</v>
      </c>
      <c r="F11866">
        <v>28209</v>
      </c>
      <c r="G11866">
        <v>35.197626614800001</v>
      </c>
      <c r="H11866">
        <v>-80.868859407299993</v>
      </c>
      <c r="I11866">
        <v>4</v>
      </c>
      <c r="J11866">
        <v>5</v>
      </c>
      <c r="K11866">
        <v>1</v>
      </c>
      <c r="L11866" t="s">
        <v>39163</v>
      </c>
    </row>
    <row r="11867" spans="1:12" x14ac:dyDescent="0.2">
      <c r="A11867" t="s">
        <v>39164</v>
      </c>
      <c r="B11867" t="s">
        <v>39165</v>
      </c>
      <c r="D11867" t="s">
        <v>21</v>
      </c>
      <c r="E11867" t="s">
        <v>16</v>
      </c>
      <c r="G11867">
        <v>35.227086900000003</v>
      </c>
      <c r="H11867">
        <v>-80.843126699999999</v>
      </c>
      <c r="I11867">
        <v>3.5</v>
      </c>
      <c r="J11867">
        <v>26</v>
      </c>
      <c r="K11867">
        <v>1</v>
      </c>
      <c r="L11867" t="s">
        <v>15421</v>
      </c>
    </row>
    <row r="11868" spans="1:12" x14ac:dyDescent="0.2">
      <c r="A11868" t="s">
        <v>39166</v>
      </c>
      <c r="B11868" t="s">
        <v>3571</v>
      </c>
      <c r="C11868" t="s">
        <v>39167</v>
      </c>
      <c r="D11868" t="s">
        <v>26</v>
      </c>
      <c r="E11868" t="s">
        <v>16</v>
      </c>
      <c r="F11868">
        <v>28078</v>
      </c>
      <c r="G11868">
        <v>35.443567000000002</v>
      </c>
      <c r="H11868">
        <v>-80.858016800000001</v>
      </c>
      <c r="I11868">
        <v>3.5</v>
      </c>
      <c r="J11868">
        <v>27</v>
      </c>
      <c r="K11868">
        <v>1</v>
      </c>
      <c r="L11868" t="s">
        <v>15350</v>
      </c>
    </row>
    <row r="11869" spans="1:12" x14ac:dyDescent="0.2">
      <c r="A11869" t="s">
        <v>39168</v>
      </c>
      <c r="B11869" t="s">
        <v>39169</v>
      </c>
      <c r="C11869" t="s">
        <v>39170</v>
      </c>
      <c r="D11869" t="s">
        <v>21</v>
      </c>
      <c r="E11869" t="s">
        <v>16</v>
      </c>
      <c r="F11869">
        <v>28269</v>
      </c>
      <c r="G11869">
        <v>35.316674999999996</v>
      </c>
      <c r="H11869">
        <v>-80.740521000000001</v>
      </c>
      <c r="I11869">
        <v>4.5</v>
      </c>
      <c r="J11869">
        <v>9</v>
      </c>
      <c r="K11869">
        <v>1</v>
      </c>
      <c r="L11869" t="s">
        <v>39171</v>
      </c>
    </row>
    <row r="11870" spans="1:12" x14ac:dyDescent="0.2">
      <c r="A11870" t="s">
        <v>39172</v>
      </c>
      <c r="B11870" t="s">
        <v>39173</v>
      </c>
      <c r="C11870" t="s">
        <v>39174</v>
      </c>
      <c r="D11870" t="s">
        <v>21</v>
      </c>
      <c r="E11870" t="s">
        <v>16</v>
      </c>
      <c r="F11870">
        <v>28214</v>
      </c>
      <c r="G11870">
        <v>35.321307300000001</v>
      </c>
      <c r="H11870">
        <v>-80.952457499999994</v>
      </c>
      <c r="I11870">
        <v>4.5</v>
      </c>
      <c r="J11870">
        <v>3</v>
      </c>
      <c r="K11870">
        <v>1</v>
      </c>
      <c r="L11870" t="s">
        <v>16007</v>
      </c>
    </row>
    <row r="11871" spans="1:12" x14ac:dyDescent="0.2">
      <c r="A11871" t="s">
        <v>39175</v>
      </c>
      <c r="B11871" t="s">
        <v>6207</v>
      </c>
      <c r="C11871" t="s">
        <v>39176</v>
      </c>
      <c r="D11871" t="s">
        <v>21</v>
      </c>
      <c r="E11871" t="s">
        <v>16</v>
      </c>
      <c r="F11871">
        <v>28205</v>
      </c>
      <c r="G11871">
        <v>35.240300300000001</v>
      </c>
      <c r="H11871">
        <v>-80.814810399999999</v>
      </c>
      <c r="I11871">
        <v>5</v>
      </c>
      <c r="J11871">
        <v>8</v>
      </c>
      <c r="K11871">
        <v>1</v>
      </c>
      <c r="L11871" t="s">
        <v>2093</v>
      </c>
    </row>
    <row r="11872" spans="1:12" x14ac:dyDescent="0.2">
      <c r="A11872" t="s">
        <v>39177</v>
      </c>
      <c r="B11872" t="s">
        <v>39178</v>
      </c>
      <c r="C11872" t="s">
        <v>10014</v>
      </c>
      <c r="D11872" t="s">
        <v>21</v>
      </c>
      <c r="E11872" t="s">
        <v>16</v>
      </c>
      <c r="F11872">
        <v>28205</v>
      </c>
      <c r="G11872">
        <v>35.241649497899999</v>
      </c>
      <c r="H11872">
        <v>-80.798085518199997</v>
      </c>
      <c r="I11872">
        <v>4.5</v>
      </c>
      <c r="J11872">
        <v>176</v>
      </c>
      <c r="K11872">
        <v>1</v>
      </c>
      <c r="L11872" t="s">
        <v>39179</v>
      </c>
    </row>
    <row r="11873" spans="1:12" x14ac:dyDescent="0.2">
      <c r="A11873" t="s">
        <v>39180</v>
      </c>
      <c r="B11873" t="s">
        <v>16856</v>
      </c>
      <c r="C11873" t="s">
        <v>39181</v>
      </c>
      <c r="D11873" t="s">
        <v>21</v>
      </c>
      <c r="E11873" t="s">
        <v>16</v>
      </c>
      <c r="F11873">
        <v>28277</v>
      </c>
      <c r="G11873">
        <v>35.052912300000003</v>
      </c>
      <c r="H11873">
        <v>-80.815589099999997</v>
      </c>
      <c r="I11873">
        <v>4</v>
      </c>
      <c r="J11873">
        <v>7</v>
      </c>
      <c r="K11873">
        <v>0</v>
      </c>
      <c r="L11873" t="s">
        <v>39182</v>
      </c>
    </row>
    <row r="11874" spans="1:12" x14ac:dyDescent="0.2">
      <c r="A11874" t="s">
        <v>39183</v>
      </c>
      <c r="B11874" t="s">
        <v>39184</v>
      </c>
      <c r="C11874" t="s">
        <v>39185</v>
      </c>
      <c r="D11874" t="s">
        <v>135</v>
      </c>
      <c r="E11874" t="s">
        <v>16</v>
      </c>
      <c r="F11874">
        <v>28105</v>
      </c>
      <c r="G11874">
        <v>35.114677</v>
      </c>
      <c r="H11874">
        <v>-80.721356</v>
      </c>
      <c r="I11874">
        <v>2</v>
      </c>
      <c r="J11874">
        <v>45</v>
      </c>
      <c r="K11874">
        <v>0</v>
      </c>
      <c r="L11874" t="s">
        <v>39186</v>
      </c>
    </row>
    <row r="11875" spans="1:12" x14ac:dyDescent="0.2">
      <c r="A11875" t="s">
        <v>39187</v>
      </c>
      <c r="B11875" t="s">
        <v>39188</v>
      </c>
      <c r="D11875" t="s">
        <v>26</v>
      </c>
      <c r="E11875" t="s">
        <v>16</v>
      </c>
      <c r="F11875">
        <v>28078</v>
      </c>
      <c r="G11875">
        <v>35.410693999999999</v>
      </c>
      <c r="H11875">
        <v>-80.842850400000003</v>
      </c>
      <c r="I11875">
        <v>5</v>
      </c>
      <c r="J11875">
        <v>3</v>
      </c>
      <c r="K11875">
        <v>1</v>
      </c>
      <c r="L11875" t="s">
        <v>21639</v>
      </c>
    </row>
    <row r="11876" spans="1:12" x14ac:dyDescent="0.2">
      <c r="A11876" t="s">
        <v>39189</v>
      </c>
      <c r="B11876" t="s">
        <v>39190</v>
      </c>
      <c r="C11876" t="s">
        <v>39191</v>
      </c>
      <c r="D11876" t="s">
        <v>21</v>
      </c>
      <c r="E11876" t="s">
        <v>16</v>
      </c>
      <c r="F11876">
        <v>28205</v>
      </c>
      <c r="G11876">
        <v>35.233396800000001</v>
      </c>
      <c r="H11876">
        <v>-80.8066046</v>
      </c>
      <c r="I11876">
        <v>1</v>
      </c>
      <c r="J11876">
        <v>3</v>
      </c>
      <c r="K11876">
        <v>1</v>
      </c>
      <c r="L11876" t="s">
        <v>39192</v>
      </c>
    </row>
    <row r="11877" spans="1:12" x14ac:dyDescent="0.2">
      <c r="A11877" t="e">
        <f>-cC2BgtL4fBfZx3w6tAgyw</f>
        <v>#NAME?</v>
      </c>
      <c r="B11877" t="s">
        <v>6333</v>
      </c>
      <c r="C11877" t="s">
        <v>39193</v>
      </c>
      <c r="D11877" t="s">
        <v>167</v>
      </c>
      <c r="E11877" t="s">
        <v>16</v>
      </c>
      <c r="F11877">
        <v>28075</v>
      </c>
      <c r="G11877">
        <v>35.324033299999897</v>
      </c>
      <c r="H11877">
        <v>-80.6435362</v>
      </c>
      <c r="I11877">
        <v>4</v>
      </c>
      <c r="J11877">
        <v>8</v>
      </c>
      <c r="K11877">
        <v>1</v>
      </c>
      <c r="L11877" t="s">
        <v>6335</v>
      </c>
    </row>
    <row r="11878" spans="1:12" x14ac:dyDescent="0.2">
      <c r="A11878" t="s">
        <v>39194</v>
      </c>
      <c r="B11878" t="s">
        <v>39195</v>
      </c>
      <c r="C11878" t="s">
        <v>39196</v>
      </c>
      <c r="D11878" t="s">
        <v>21</v>
      </c>
      <c r="E11878" t="s">
        <v>16</v>
      </c>
      <c r="F11878">
        <v>28266</v>
      </c>
      <c r="G11878">
        <v>35.10322</v>
      </c>
      <c r="H11878">
        <v>-80.807534000000004</v>
      </c>
      <c r="I11878">
        <v>5</v>
      </c>
      <c r="J11878">
        <v>3</v>
      </c>
      <c r="K11878">
        <v>1</v>
      </c>
      <c r="L11878" t="s">
        <v>39197</v>
      </c>
    </row>
    <row r="11879" spans="1:12" x14ac:dyDescent="0.2">
      <c r="A11879" t="s">
        <v>39198</v>
      </c>
      <c r="B11879" t="s">
        <v>5309</v>
      </c>
      <c r="C11879" t="s">
        <v>39199</v>
      </c>
      <c r="D11879" t="s">
        <v>21</v>
      </c>
      <c r="E11879" t="s">
        <v>16</v>
      </c>
      <c r="F11879">
        <v>28277</v>
      </c>
      <c r="G11879">
        <v>35.057611000000001</v>
      </c>
      <c r="H11879">
        <v>-80.850536300000002</v>
      </c>
      <c r="I11879">
        <v>2.5</v>
      </c>
      <c r="J11879">
        <v>7</v>
      </c>
      <c r="K11879">
        <v>1</v>
      </c>
      <c r="L11879" t="s">
        <v>2652</v>
      </c>
    </row>
    <row r="11880" spans="1:12" x14ac:dyDescent="0.2">
      <c r="A11880" t="s">
        <v>39200</v>
      </c>
      <c r="B11880" t="s">
        <v>39201</v>
      </c>
      <c r="C11880" t="s">
        <v>39202</v>
      </c>
      <c r="D11880" t="s">
        <v>21</v>
      </c>
      <c r="E11880" t="s">
        <v>16</v>
      </c>
      <c r="F11880">
        <v>28273</v>
      </c>
      <c r="G11880">
        <v>35.117277000000001</v>
      </c>
      <c r="H11880">
        <v>-80.960194000000001</v>
      </c>
      <c r="I11880">
        <v>4</v>
      </c>
      <c r="J11880">
        <v>21</v>
      </c>
      <c r="K11880">
        <v>1</v>
      </c>
      <c r="L11880" t="s">
        <v>140</v>
      </c>
    </row>
    <row r="11881" spans="1:12" x14ac:dyDescent="0.2">
      <c r="A11881" t="s">
        <v>39203</v>
      </c>
      <c r="B11881" t="s">
        <v>39204</v>
      </c>
      <c r="C11881" t="s">
        <v>39205</v>
      </c>
      <c r="D11881" t="s">
        <v>21</v>
      </c>
      <c r="E11881" t="s">
        <v>16</v>
      </c>
      <c r="F11881">
        <v>28217</v>
      </c>
      <c r="G11881">
        <v>35.198129000000002</v>
      </c>
      <c r="H11881">
        <v>-80.879503200000002</v>
      </c>
      <c r="I11881">
        <v>1</v>
      </c>
      <c r="J11881">
        <v>4</v>
      </c>
      <c r="K11881">
        <v>1</v>
      </c>
      <c r="L11881" t="s">
        <v>34570</v>
      </c>
    </row>
    <row r="11882" spans="1:12" x14ac:dyDescent="0.2">
      <c r="A11882" t="s">
        <v>39206</v>
      </c>
      <c r="B11882" t="s">
        <v>5309</v>
      </c>
      <c r="C11882" t="s">
        <v>39207</v>
      </c>
      <c r="D11882" t="s">
        <v>39</v>
      </c>
      <c r="E11882" t="s">
        <v>16</v>
      </c>
      <c r="F11882">
        <v>28027</v>
      </c>
      <c r="G11882">
        <v>35.421064200000004</v>
      </c>
      <c r="H11882">
        <v>-80.676081999999994</v>
      </c>
      <c r="I11882">
        <v>4</v>
      </c>
      <c r="J11882">
        <v>5</v>
      </c>
      <c r="K11882">
        <v>1</v>
      </c>
      <c r="L11882" t="s">
        <v>4329</v>
      </c>
    </row>
    <row r="11883" spans="1:12" x14ac:dyDescent="0.2">
      <c r="A11883" t="s">
        <v>39208</v>
      </c>
      <c r="B11883" t="s">
        <v>39209</v>
      </c>
      <c r="C11883" t="s">
        <v>39210</v>
      </c>
      <c r="D11883" t="s">
        <v>21</v>
      </c>
      <c r="E11883" t="s">
        <v>16</v>
      </c>
      <c r="F11883">
        <v>28213</v>
      </c>
      <c r="G11883">
        <v>35.259331199999998</v>
      </c>
      <c r="H11883">
        <v>-80.759304599999993</v>
      </c>
      <c r="I11883">
        <v>5</v>
      </c>
      <c r="J11883">
        <v>3</v>
      </c>
      <c r="K11883">
        <v>1</v>
      </c>
      <c r="L11883" t="s">
        <v>39211</v>
      </c>
    </row>
    <row r="11884" spans="1:12" x14ac:dyDescent="0.2">
      <c r="A11884" t="s">
        <v>39212</v>
      </c>
      <c r="B11884" t="s">
        <v>23695</v>
      </c>
      <c r="C11884" t="s">
        <v>3840</v>
      </c>
      <c r="D11884" t="s">
        <v>21</v>
      </c>
      <c r="E11884" t="s">
        <v>16</v>
      </c>
      <c r="F11884">
        <v>28204</v>
      </c>
      <c r="G11884">
        <v>35.209760000000003</v>
      </c>
      <c r="H11884">
        <v>-80.837205999999995</v>
      </c>
      <c r="I11884">
        <v>4</v>
      </c>
      <c r="J11884">
        <v>4</v>
      </c>
      <c r="K11884">
        <v>0</v>
      </c>
      <c r="L11884" t="s">
        <v>39213</v>
      </c>
    </row>
    <row r="11885" spans="1:12" x14ac:dyDescent="0.2">
      <c r="A11885" t="s">
        <v>39214</v>
      </c>
      <c r="B11885" t="s">
        <v>39215</v>
      </c>
      <c r="C11885" t="s">
        <v>39216</v>
      </c>
      <c r="D11885" t="s">
        <v>39</v>
      </c>
      <c r="E11885" t="s">
        <v>16</v>
      </c>
      <c r="F11885">
        <v>28027</v>
      </c>
      <c r="G11885">
        <v>35.363016500000001</v>
      </c>
      <c r="H11885">
        <v>-80.701859900000002</v>
      </c>
      <c r="I11885">
        <v>4</v>
      </c>
      <c r="J11885">
        <v>8</v>
      </c>
      <c r="K11885">
        <v>1</v>
      </c>
      <c r="L11885" t="s">
        <v>1464</v>
      </c>
    </row>
    <row r="11886" spans="1:12" x14ac:dyDescent="0.2">
      <c r="A11886" t="s">
        <v>39217</v>
      </c>
      <c r="B11886" t="s">
        <v>39218</v>
      </c>
      <c r="C11886" t="s">
        <v>39219</v>
      </c>
      <c r="D11886" t="s">
        <v>21</v>
      </c>
      <c r="E11886" t="s">
        <v>16</v>
      </c>
      <c r="F11886">
        <v>28210</v>
      </c>
      <c r="G11886">
        <v>35.148024599999999</v>
      </c>
      <c r="H11886">
        <v>-80.833320299999997</v>
      </c>
      <c r="I11886">
        <v>2.5</v>
      </c>
      <c r="J11886">
        <v>6</v>
      </c>
      <c r="K11886">
        <v>1</v>
      </c>
      <c r="L11886" t="s">
        <v>39220</v>
      </c>
    </row>
    <row r="11887" spans="1:12" x14ac:dyDescent="0.2">
      <c r="A11887" t="s">
        <v>39221</v>
      </c>
      <c r="B11887" t="s">
        <v>19217</v>
      </c>
      <c r="C11887" t="s">
        <v>39222</v>
      </c>
      <c r="D11887" t="s">
        <v>21</v>
      </c>
      <c r="E11887" t="s">
        <v>16</v>
      </c>
      <c r="F11887">
        <v>28204</v>
      </c>
      <c r="G11887">
        <v>35.212542599999999</v>
      </c>
      <c r="H11887">
        <v>-80.835690600000007</v>
      </c>
      <c r="I11887">
        <v>4.5</v>
      </c>
      <c r="J11887">
        <v>25</v>
      </c>
      <c r="K11887">
        <v>1</v>
      </c>
      <c r="L11887" t="s">
        <v>39223</v>
      </c>
    </row>
    <row r="11888" spans="1:12" x14ac:dyDescent="0.2">
      <c r="A11888" t="s">
        <v>39224</v>
      </c>
      <c r="B11888" t="s">
        <v>32702</v>
      </c>
      <c r="C11888" t="s">
        <v>39225</v>
      </c>
      <c r="D11888" t="s">
        <v>21</v>
      </c>
      <c r="E11888" t="s">
        <v>16</v>
      </c>
      <c r="F11888">
        <v>28211</v>
      </c>
      <c r="G11888">
        <v>35.157399699999999</v>
      </c>
      <c r="H11888">
        <v>-80.824222899999995</v>
      </c>
      <c r="I11888">
        <v>3.5</v>
      </c>
      <c r="J11888">
        <v>186</v>
      </c>
      <c r="K11888">
        <v>1</v>
      </c>
      <c r="L11888" t="s">
        <v>39226</v>
      </c>
    </row>
    <row r="11889" spans="1:12" x14ac:dyDescent="0.2">
      <c r="A11889" t="s">
        <v>39227</v>
      </c>
      <c r="B11889" t="s">
        <v>39228</v>
      </c>
      <c r="C11889" t="s">
        <v>39229</v>
      </c>
      <c r="D11889" t="s">
        <v>39</v>
      </c>
      <c r="E11889" t="s">
        <v>16</v>
      </c>
      <c r="F11889">
        <v>28027</v>
      </c>
      <c r="G11889">
        <v>35.353006000000001</v>
      </c>
      <c r="H11889">
        <v>-80.688579000000004</v>
      </c>
      <c r="I11889">
        <v>3</v>
      </c>
      <c r="J11889">
        <v>17</v>
      </c>
      <c r="K11889">
        <v>1</v>
      </c>
      <c r="L11889" t="s">
        <v>39230</v>
      </c>
    </row>
    <row r="11890" spans="1:12" x14ac:dyDescent="0.2">
      <c r="A11890" t="s">
        <v>39231</v>
      </c>
      <c r="B11890" t="s">
        <v>39232</v>
      </c>
      <c r="C11890" t="s">
        <v>10296</v>
      </c>
      <c r="D11890" t="s">
        <v>21</v>
      </c>
      <c r="E11890" t="s">
        <v>16</v>
      </c>
      <c r="F11890">
        <v>28211</v>
      </c>
      <c r="G11890">
        <v>35.175232000000001</v>
      </c>
      <c r="H11890">
        <v>-80.802166999999997</v>
      </c>
      <c r="I11890">
        <v>3.5</v>
      </c>
      <c r="J11890">
        <v>3</v>
      </c>
      <c r="K11890">
        <v>1</v>
      </c>
      <c r="L11890" t="s">
        <v>39233</v>
      </c>
    </row>
    <row r="11891" spans="1:12" x14ac:dyDescent="0.2">
      <c r="A11891" t="s">
        <v>39234</v>
      </c>
      <c r="B11891" t="s">
        <v>1407</v>
      </c>
      <c r="C11891" t="s">
        <v>39235</v>
      </c>
      <c r="D11891" t="s">
        <v>21</v>
      </c>
      <c r="E11891" t="s">
        <v>16</v>
      </c>
      <c r="F11891">
        <v>28204</v>
      </c>
      <c r="G11891">
        <v>35.214293400000003</v>
      </c>
      <c r="H11891">
        <v>-80.833237600000004</v>
      </c>
      <c r="I11891">
        <v>3.5</v>
      </c>
      <c r="J11891">
        <v>3</v>
      </c>
      <c r="K11891">
        <v>1</v>
      </c>
      <c r="L11891" t="s">
        <v>39236</v>
      </c>
    </row>
    <row r="11892" spans="1:12" x14ac:dyDescent="0.2">
      <c r="A11892" t="s">
        <v>39237</v>
      </c>
      <c r="B11892" t="s">
        <v>39238</v>
      </c>
      <c r="C11892" t="s">
        <v>39239</v>
      </c>
      <c r="D11892" t="s">
        <v>21</v>
      </c>
      <c r="E11892" t="s">
        <v>16</v>
      </c>
      <c r="F11892">
        <v>28210</v>
      </c>
      <c r="G11892">
        <v>35.0916791</v>
      </c>
      <c r="H11892">
        <v>-80.858345799999995</v>
      </c>
      <c r="I11892">
        <v>4</v>
      </c>
      <c r="J11892">
        <v>20</v>
      </c>
      <c r="K11892">
        <v>1</v>
      </c>
      <c r="L11892" t="s">
        <v>31548</v>
      </c>
    </row>
    <row r="11893" spans="1:12" x14ac:dyDescent="0.2">
      <c r="A11893" t="s">
        <v>39240</v>
      </c>
      <c r="B11893" t="s">
        <v>39241</v>
      </c>
      <c r="C11893" t="s">
        <v>39242</v>
      </c>
      <c r="D11893" t="s">
        <v>21</v>
      </c>
      <c r="E11893" t="s">
        <v>16</v>
      </c>
      <c r="F11893">
        <v>28262</v>
      </c>
      <c r="G11893">
        <v>35.316238599999998</v>
      </c>
      <c r="H11893">
        <v>-80.708928299999997</v>
      </c>
      <c r="I11893">
        <v>1.5</v>
      </c>
      <c r="J11893">
        <v>3</v>
      </c>
      <c r="K11893">
        <v>1</v>
      </c>
      <c r="L11893" t="s">
        <v>565</v>
      </c>
    </row>
    <row r="11894" spans="1:12" x14ac:dyDescent="0.2">
      <c r="A11894" t="s">
        <v>39243</v>
      </c>
      <c r="B11894" t="s">
        <v>39244</v>
      </c>
      <c r="C11894" t="s">
        <v>39245</v>
      </c>
      <c r="D11894" t="s">
        <v>21</v>
      </c>
      <c r="E11894" t="s">
        <v>16</v>
      </c>
      <c r="F11894">
        <v>28227</v>
      </c>
      <c r="G11894">
        <v>35.166885100000002</v>
      </c>
      <c r="H11894">
        <v>-80.743372500000007</v>
      </c>
      <c r="I11894">
        <v>3.5</v>
      </c>
      <c r="J11894">
        <v>7</v>
      </c>
      <c r="K11894">
        <v>1</v>
      </c>
      <c r="L11894" t="s">
        <v>192</v>
      </c>
    </row>
    <row r="11895" spans="1:12" x14ac:dyDescent="0.2">
      <c r="A11895" t="s">
        <v>39246</v>
      </c>
      <c r="B11895" t="s">
        <v>12275</v>
      </c>
      <c r="C11895" t="s">
        <v>39247</v>
      </c>
      <c r="D11895" t="s">
        <v>295</v>
      </c>
      <c r="E11895" t="s">
        <v>16</v>
      </c>
      <c r="F11895">
        <v>28134</v>
      </c>
      <c r="G11895">
        <v>35.082184099999999</v>
      </c>
      <c r="H11895">
        <v>-80.885641100000001</v>
      </c>
      <c r="I11895">
        <v>3</v>
      </c>
      <c r="J11895">
        <v>8</v>
      </c>
      <c r="K11895">
        <v>1</v>
      </c>
      <c r="L11895" t="s">
        <v>511</v>
      </c>
    </row>
    <row r="11896" spans="1:12" x14ac:dyDescent="0.2">
      <c r="A11896" t="s">
        <v>39248</v>
      </c>
      <c r="B11896" t="s">
        <v>39249</v>
      </c>
      <c r="C11896" t="s">
        <v>7488</v>
      </c>
      <c r="D11896" t="s">
        <v>21</v>
      </c>
      <c r="E11896" t="s">
        <v>16</v>
      </c>
      <c r="F11896">
        <v>28210</v>
      </c>
      <c r="G11896">
        <v>35.089500800000003</v>
      </c>
      <c r="H11896">
        <v>-80.865205000000003</v>
      </c>
      <c r="I11896">
        <v>5</v>
      </c>
      <c r="J11896">
        <v>101</v>
      </c>
      <c r="K11896">
        <v>1</v>
      </c>
      <c r="L11896" t="s">
        <v>39250</v>
      </c>
    </row>
    <row r="11897" spans="1:12" x14ac:dyDescent="0.2">
      <c r="A11897" t="s">
        <v>39251</v>
      </c>
      <c r="B11897" t="s">
        <v>39252</v>
      </c>
      <c r="C11897" t="s">
        <v>39253</v>
      </c>
      <c r="D11897" t="s">
        <v>167</v>
      </c>
      <c r="E11897" t="s">
        <v>16</v>
      </c>
      <c r="F11897">
        <v>28075</v>
      </c>
      <c r="G11897">
        <v>35.323833999999998</v>
      </c>
      <c r="H11897">
        <v>-80.647387800000004</v>
      </c>
      <c r="I11897">
        <v>3.5</v>
      </c>
      <c r="J11897">
        <v>21</v>
      </c>
      <c r="K11897">
        <v>1</v>
      </c>
      <c r="L11897" t="s">
        <v>264</v>
      </c>
    </row>
    <row r="11898" spans="1:12" x14ac:dyDescent="0.2">
      <c r="A11898" t="s">
        <v>39254</v>
      </c>
      <c r="B11898" t="s">
        <v>39255</v>
      </c>
      <c r="C11898" t="s">
        <v>39256</v>
      </c>
      <c r="D11898" t="s">
        <v>21</v>
      </c>
      <c r="E11898" t="s">
        <v>16</v>
      </c>
      <c r="F11898">
        <v>28203</v>
      </c>
      <c r="G11898">
        <v>35.316947499999998</v>
      </c>
      <c r="H11898">
        <v>-80.773772600000001</v>
      </c>
      <c r="I11898">
        <v>3</v>
      </c>
      <c r="J11898">
        <v>43</v>
      </c>
      <c r="K11898">
        <v>0</v>
      </c>
      <c r="L11898" t="s">
        <v>39257</v>
      </c>
    </row>
    <row r="11899" spans="1:12" x14ac:dyDescent="0.2">
      <c r="A11899" t="s">
        <v>39258</v>
      </c>
      <c r="B11899" t="s">
        <v>39259</v>
      </c>
      <c r="C11899" t="s">
        <v>39260</v>
      </c>
      <c r="D11899" t="s">
        <v>21</v>
      </c>
      <c r="E11899" t="s">
        <v>16</v>
      </c>
      <c r="F11899">
        <v>28226</v>
      </c>
      <c r="G11899">
        <v>35.110123600000001</v>
      </c>
      <c r="H11899">
        <v>-80.788957600000003</v>
      </c>
      <c r="I11899">
        <v>2.5</v>
      </c>
      <c r="J11899">
        <v>3</v>
      </c>
      <c r="K11899">
        <v>1</v>
      </c>
      <c r="L11899" t="s">
        <v>8230</v>
      </c>
    </row>
    <row r="11900" spans="1:12" x14ac:dyDescent="0.2">
      <c r="A11900" t="s">
        <v>39261</v>
      </c>
      <c r="B11900" t="s">
        <v>39262</v>
      </c>
      <c r="C11900" t="s">
        <v>31959</v>
      </c>
      <c r="D11900" t="s">
        <v>21</v>
      </c>
      <c r="E11900" t="s">
        <v>16</v>
      </c>
      <c r="F11900">
        <v>28277</v>
      </c>
      <c r="G11900">
        <v>35.038752500000001</v>
      </c>
      <c r="H11900">
        <v>-80.793263400000001</v>
      </c>
      <c r="I11900">
        <v>4.5</v>
      </c>
      <c r="J11900">
        <v>3</v>
      </c>
      <c r="K11900">
        <v>0</v>
      </c>
      <c r="L11900" t="s">
        <v>39263</v>
      </c>
    </row>
    <row r="11901" spans="1:12" x14ac:dyDescent="0.2">
      <c r="A11901" t="s">
        <v>39264</v>
      </c>
      <c r="B11901" t="s">
        <v>39265</v>
      </c>
      <c r="C11901" t="s">
        <v>39266</v>
      </c>
      <c r="D11901" t="s">
        <v>21</v>
      </c>
      <c r="E11901" t="s">
        <v>16</v>
      </c>
      <c r="F11901">
        <v>28262</v>
      </c>
      <c r="G11901">
        <v>35.312578000000002</v>
      </c>
      <c r="H11901">
        <v>-80.716508000000005</v>
      </c>
      <c r="I11901">
        <v>2</v>
      </c>
      <c r="J11901">
        <v>6</v>
      </c>
      <c r="K11901">
        <v>1</v>
      </c>
      <c r="L11901" t="s">
        <v>32031</v>
      </c>
    </row>
    <row r="11902" spans="1:12" x14ac:dyDescent="0.2">
      <c r="A11902" t="s">
        <v>39267</v>
      </c>
      <c r="B11902" t="s">
        <v>39268</v>
      </c>
      <c r="C11902" t="s">
        <v>39269</v>
      </c>
      <c r="D11902" t="s">
        <v>21</v>
      </c>
      <c r="E11902" t="s">
        <v>16</v>
      </c>
      <c r="F11902">
        <v>28203</v>
      </c>
      <c r="G11902">
        <v>35.2003518</v>
      </c>
      <c r="H11902">
        <v>-80.843617300000005</v>
      </c>
      <c r="I11902">
        <v>3</v>
      </c>
      <c r="J11902">
        <v>28</v>
      </c>
      <c r="K11902">
        <v>1</v>
      </c>
      <c r="L11902" t="s">
        <v>39270</v>
      </c>
    </row>
    <row r="11903" spans="1:12" x14ac:dyDescent="0.2">
      <c r="A11903" t="s">
        <v>39271</v>
      </c>
      <c r="B11903" t="s">
        <v>4907</v>
      </c>
      <c r="C11903" t="s">
        <v>39272</v>
      </c>
      <c r="D11903" t="s">
        <v>588</v>
      </c>
      <c r="E11903" t="s">
        <v>16</v>
      </c>
      <c r="F11903">
        <v>28110</v>
      </c>
      <c r="G11903">
        <v>35.009744510300003</v>
      </c>
      <c r="H11903">
        <v>-80.563879720900005</v>
      </c>
      <c r="I11903">
        <v>5</v>
      </c>
      <c r="J11903">
        <v>5</v>
      </c>
      <c r="K11903">
        <v>1</v>
      </c>
      <c r="L11903" t="s">
        <v>39273</v>
      </c>
    </row>
    <row r="11904" spans="1:12" x14ac:dyDescent="0.2">
      <c r="A11904" t="s">
        <v>39274</v>
      </c>
      <c r="B11904" t="s">
        <v>39275</v>
      </c>
      <c r="C11904" t="s">
        <v>39276</v>
      </c>
      <c r="D11904" t="s">
        <v>21</v>
      </c>
      <c r="E11904" t="s">
        <v>16</v>
      </c>
      <c r="F11904">
        <v>28277</v>
      </c>
      <c r="G11904">
        <v>35.056497</v>
      </c>
      <c r="H11904">
        <v>-80.848193499999994</v>
      </c>
      <c r="I11904">
        <v>4</v>
      </c>
      <c r="J11904">
        <v>9</v>
      </c>
      <c r="K11904">
        <v>1</v>
      </c>
      <c r="L11904" t="s">
        <v>39277</v>
      </c>
    </row>
    <row r="11905" spans="1:12" x14ac:dyDescent="0.2">
      <c r="A11905" t="s">
        <v>39278</v>
      </c>
      <c r="B11905" t="s">
        <v>39279</v>
      </c>
      <c r="C11905" t="s">
        <v>39280</v>
      </c>
      <c r="D11905" t="s">
        <v>21</v>
      </c>
      <c r="E11905" t="s">
        <v>16</v>
      </c>
      <c r="F11905">
        <v>28213</v>
      </c>
      <c r="G11905">
        <v>35.297220676999999</v>
      </c>
      <c r="H11905">
        <v>-80.746446541400005</v>
      </c>
      <c r="I11905">
        <v>4.5</v>
      </c>
      <c r="J11905">
        <v>10</v>
      </c>
      <c r="K11905">
        <v>1</v>
      </c>
      <c r="L11905" t="s">
        <v>39281</v>
      </c>
    </row>
    <row r="11906" spans="1:12" x14ac:dyDescent="0.2">
      <c r="A11906" t="s">
        <v>39282</v>
      </c>
      <c r="B11906" t="s">
        <v>39283</v>
      </c>
      <c r="C11906" t="s">
        <v>39284</v>
      </c>
      <c r="D11906" t="s">
        <v>39</v>
      </c>
      <c r="E11906" t="s">
        <v>16</v>
      </c>
      <c r="F11906">
        <v>28027</v>
      </c>
      <c r="G11906">
        <v>35.412613</v>
      </c>
      <c r="H11906">
        <v>-80.664508999999995</v>
      </c>
      <c r="I11906">
        <v>3.5</v>
      </c>
      <c r="J11906">
        <v>3</v>
      </c>
      <c r="K11906">
        <v>1</v>
      </c>
      <c r="L11906" t="s">
        <v>21548</v>
      </c>
    </row>
    <row r="11907" spans="1:12" x14ac:dyDescent="0.2">
      <c r="A11907" t="s">
        <v>39285</v>
      </c>
      <c r="B11907" t="s">
        <v>21839</v>
      </c>
      <c r="C11907" t="s">
        <v>39286</v>
      </c>
      <c r="D11907" t="s">
        <v>21</v>
      </c>
      <c r="E11907" t="s">
        <v>16</v>
      </c>
      <c r="F11907">
        <v>28210</v>
      </c>
      <c r="G11907">
        <v>35.150303999999998</v>
      </c>
      <c r="H11907">
        <v>-80.840570499999998</v>
      </c>
      <c r="I11907">
        <v>4.5</v>
      </c>
      <c r="J11907">
        <v>75</v>
      </c>
      <c r="K11907">
        <v>1</v>
      </c>
      <c r="L11907" t="s">
        <v>39287</v>
      </c>
    </row>
    <row r="11908" spans="1:12" x14ac:dyDescent="0.2">
      <c r="A11908" t="s">
        <v>39288</v>
      </c>
      <c r="B11908" t="s">
        <v>39289</v>
      </c>
      <c r="C11908" t="s">
        <v>39290</v>
      </c>
      <c r="D11908" t="s">
        <v>21</v>
      </c>
      <c r="E11908" t="s">
        <v>16</v>
      </c>
      <c r="F11908">
        <v>28205</v>
      </c>
      <c r="G11908">
        <v>35.215243000000001</v>
      </c>
      <c r="H11908">
        <v>-80.801360000000003</v>
      </c>
      <c r="I11908">
        <v>4</v>
      </c>
      <c r="J11908">
        <v>27</v>
      </c>
      <c r="K11908">
        <v>1</v>
      </c>
      <c r="L11908" t="s">
        <v>2743</v>
      </c>
    </row>
    <row r="11909" spans="1:12" x14ac:dyDescent="0.2">
      <c r="A11909" t="s">
        <v>39291</v>
      </c>
      <c r="B11909" t="s">
        <v>39292</v>
      </c>
      <c r="C11909" t="s">
        <v>39293</v>
      </c>
      <c r="D11909" t="s">
        <v>21</v>
      </c>
      <c r="E11909" t="s">
        <v>16</v>
      </c>
      <c r="F11909">
        <v>28277</v>
      </c>
      <c r="G11909">
        <v>35.015345762700001</v>
      </c>
      <c r="H11909">
        <v>-80.849549784999994</v>
      </c>
      <c r="I11909">
        <v>4</v>
      </c>
      <c r="J11909">
        <v>5</v>
      </c>
      <c r="K11909">
        <v>1</v>
      </c>
      <c r="L11909" t="s">
        <v>11017</v>
      </c>
    </row>
    <row r="11910" spans="1:12" x14ac:dyDescent="0.2">
      <c r="A11910" t="s">
        <v>39294</v>
      </c>
      <c r="B11910" t="s">
        <v>1190</v>
      </c>
      <c r="C11910" t="s">
        <v>39295</v>
      </c>
      <c r="D11910" t="s">
        <v>21</v>
      </c>
      <c r="E11910" t="s">
        <v>16</v>
      </c>
      <c r="F11910">
        <v>28277</v>
      </c>
      <c r="G11910">
        <v>35.058072799999998</v>
      </c>
      <c r="H11910">
        <v>-80.814920299999997</v>
      </c>
      <c r="I11910">
        <v>2</v>
      </c>
      <c r="J11910">
        <v>13</v>
      </c>
      <c r="K11910">
        <v>1</v>
      </c>
      <c r="L11910" t="s">
        <v>8752</v>
      </c>
    </row>
    <row r="11911" spans="1:12" x14ac:dyDescent="0.2">
      <c r="A11911" t="s">
        <v>39296</v>
      </c>
      <c r="B11911" t="s">
        <v>39297</v>
      </c>
      <c r="C11911" t="s">
        <v>39298</v>
      </c>
      <c r="D11911" t="s">
        <v>588</v>
      </c>
      <c r="E11911" t="s">
        <v>16</v>
      </c>
      <c r="F11911">
        <v>28110</v>
      </c>
      <c r="G11911">
        <v>35.001956900000003</v>
      </c>
      <c r="H11911">
        <v>-80.568278699999993</v>
      </c>
      <c r="I11911">
        <v>3.5</v>
      </c>
      <c r="J11911">
        <v>3</v>
      </c>
      <c r="K11911">
        <v>0</v>
      </c>
      <c r="L11911" t="s">
        <v>39299</v>
      </c>
    </row>
    <row r="11912" spans="1:12" x14ac:dyDescent="0.2">
      <c r="A11912" t="s">
        <v>39300</v>
      </c>
      <c r="B11912" t="s">
        <v>39301</v>
      </c>
      <c r="C11912" t="s">
        <v>3636</v>
      </c>
      <c r="D11912" t="s">
        <v>21</v>
      </c>
      <c r="E11912" t="s">
        <v>16</v>
      </c>
      <c r="F11912">
        <v>28202</v>
      </c>
      <c r="G11912">
        <v>35.225436804399997</v>
      </c>
      <c r="H11912">
        <v>-80.842020742800003</v>
      </c>
      <c r="I11912">
        <v>3</v>
      </c>
      <c r="J11912">
        <v>62</v>
      </c>
      <c r="K11912">
        <v>0</v>
      </c>
      <c r="L11912" t="s">
        <v>39302</v>
      </c>
    </row>
    <row r="11913" spans="1:12" x14ac:dyDescent="0.2">
      <c r="A11913" t="s">
        <v>39303</v>
      </c>
      <c r="B11913" t="s">
        <v>8393</v>
      </c>
      <c r="C11913" t="s">
        <v>39304</v>
      </c>
      <c r="D11913" t="s">
        <v>39</v>
      </c>
      <c r="E11913" t="s">
        <v>16</v>
      </c>
      <c r="F11913">
        <v>28027</v>
      </c>
      <c r="G11913">
        <v>35.370080999999999</v>
      </c>
      <c r="H11913">
        <v>-80.723929999999996</v>
      </c>
      <c r="I11913">
        <v>2.5</v>
      </c>
      <c r="J11913">
        <v>10</v>
      </c>
      <c r="K11913">
        <v>1</v>
      </c>
      <c r="L11913" t="s">
        <v>39305</v>
      </c>
    </row>
    <row r="11914" spans="1:12" x14ac:dyDescent="0.2">
      <c r="A11914" t="s">
        <v>39306</v>
      </c>
      <c r="B11914" t="s">
        <v>39307</v>
      </c>
      <c r="C11914" t="s">
        <v>39308</v>
      </c>
      <c r="D11914" t="s">
        <v>21</v>
      </c>
      <c r="E11914" t="s">
        <v>16</v>
      </c>
      <c r="F11914">
        <v>28205</v>
      </c>
      <c r="G11914">
        <v>35.247408299999996</v>
      </c>
      <c r="H11914">
        <v>-80.8040886</v>
      </c>
      <c r="I11914">
        <v>4</v>
      </c>
      <c r="J11914">
        <v>5</v>
      </c>
      <c r="K11914">
        <v>1</v>
      </c>
      <c r="L11914" t="s">
        <v>39309</v>
      </c>
    </row>
    <row r="11915" spans="1:12" x14ac:dyDescent="0.2">
      <c r="A11915" t="s">
        <v>39310</v>
      </c>
      <c r="B11915" t="s">
        <v>39311</v>
      </c>
      <c r="C11915" t="s">
        <v>39312</v>
      </c>
      <c r="D11915" t="s">
        <v>456</v>
      </c>
      <c r="E11915" t="s">
        <v>16</v>
      </c>
      <c r="F11915">
        <v>28012</v>
      </c>
      <c r="G11915">
        <v>35.259259999999998</v>
      </c>
      <c r="H11915">
        <v>-81.025800000000004</v>
      </c>
      <c r="I11915">
        <v>3</v>
      </c>
      <c r="J11915">
        <v>30</v>
      </c>
      <c r="K11915">
        <v>1</v>
      </c>
      <c r="L11915" t="s">
        <v>13633</v>
      </c>
    </row>
    <row r="11916" spans="1:12" x14ac:dyDescent="0.2">
      <c r="A11916" t="s">
        <v>39313</v>
      </c>
      <c r="B11916" t="s">
        <v>39314</v>
      </c>
      <c r="C11916" t="s">
        <v>39315</v>
      </c>
      <c r="D11916" t="s">
        <v>21</v>
      </c>
      <c r="E11916" t="s">
        <v>16</v>
      </c>
      <c r="F11916">
        <v>28206</v>
      </c>
      <c r="G11916">
        <v>35.249150999999998</v>
      </c>
      <c r="H11916">
        <v>-80.814810399999999</v>
      </c>
      <c r="I11916">
        <v>1</v>
      </c>
      <c r="J11916">
        <v>4</v>
      </c>
      <c r="K11916">
        <v>1</v>
      </c>
      <c r="L11916" t="s">
        <v>16906</v>
      </c>
    </row>
    <row r="11917" spans="1:12" x14ac:dyDescent="0.2">
      <c r="A11917" t="s">
        <v>39316</v>
      </c>
      <c r="B11917" t="s">
        <v>39317</v>
      </c>
      <c r="C11917" t="s">
        <v>39318</v>
      </c>
      <c r="D11917" t="s">
        <v>21</v>
      </c>
      <c r="E11917" t="s">
        <v>16</v>
      </c>
      <c r="F11917">
        <v>28277</v>
      </c>
      <c r="G11917">
        <v>35.069926600000002</v>
      </c>
      <c r="H11917">
        <v>-80.844222700000003</v>
      </c>
      <c r="I11917">
        <v>3.5</v>
      </c>
      <c r="J11917">
        <v>3</v>
      </c>
      <c r="K11917">
        <v>1</v>
      </c>
      <c r="L11917" t="s">
        <v>140</v>
      </c>
    </row>
    <row r="11918" spans="1:12" x14ac:dyDescent="0.2">
      <c r="A11918" t="s">
        <v>39319</v>
      </c>
      <c r="B11918" t="s">
        <v>39320</v>
      </c>
      <c r="C11918" t="s">
        <v>36655</v>
      </c>
      <c r="D11918" t="s">
        <v>21</v>
      </c>
      <c r="E11918" t="s">
        <v>16</v>
      </c>
      <c r="F11918">
        <v>28216</v>
      </c>
      <c r="G11918">
        <v>35.346468000000002</v>
      </c>
      <c r="H11918">
        <v>-80.852588999999995</v>
      </c>
      <c r="I11918">
        <v>4</v>
      </c>
      <c r="J11918">
        <v>6</v>
      </c>
      <c r="K11918">
        <v>1</v>
      </c>
      <c r="L11918" t="s">
        <v>39321</v>
      </c>
    </row>
    <row r="11919" spans="1:12" x14ac:dyDescent="0.2">
      <c r="A11919" t="s">
        <v>39322</v>
      </c>
      <c r="B11919" t="s">
        <v>1265</v>
      </c>
      <c r="C11919" t="s">
        <v>39323</v>
      </c>
      <c r="D11919" t="s">
        <v>15</v>
      </c>
      <c r="E11919" t="s">
        <v>16</v>
      </c>
      <c r="F11919">
        <v>28031</v>
      </c>
      <c r="G11919">
        <v>35.480579800000001</v>
      </c>
      <c r="H11919">
        <v>-80.883204199999994</v>
      </c>
      <c r="I11919">
        <v>4</v>
      </c>
      <c r="J11919">
        <v>6</v>
      </c>
      <c r="K11919">
        <v>1</v>
      </c>
      <c r="L11919" t="s">
        <v>35521</v>
      </c>
    </row>
    <row r="11920" spans="1:12" x14ac:dyDescent="0.2">
      <c r="A11920" t="s">
        <v>39324</v>
      </c>
      <c r="B11920" t="s">
        <v>39325</v>
      </c>
      <c r="C11920" t="s">
        <v>39326</v>
      </c>
      <c r="D11920" t="s">
        <v>21</v>
      </c>
      <c r="E11920" t="s">
        <v>16</v>
      </c>
      <c r="F11920">
        <v>28216</v>
      </c>
      <c r="G11920">
        <v>35.344862499999998</v>
      </c>
      <c r="H11920">
        <v>-80.902258700000004</v>
      </c>
      <c r="I11920">
        <v>5</v>
      </c>
      <c r="J11920">
        <v>3</v>
      </c>
      <c r="K11920">
        <v>1</v>
      </c>
      <c r="L11920" t="s">
        <v>39327</v>
      </c>
    </row>
    <row r="11921" spans="1:12" x14ac:dyDescent="0.2">
      <c r="A11921" t="s">
        <v>39328</v>
      </c>
      <c r="B11921" t="s">
        <v>39329</v>
      </c>
      <c r="D11921" t="s">
        <v>21</v>
      </c>
      <c r="E11921" t="s">
        <v>16</v>
      </c>
      <c r="F11921">
        <v>28273</v>
      </c>
      <c r="G11921">
        <v>35.135103800000003</v>
      </c>
      <c r="H11921">
        <v>-80.907690299999999</v>
      </c>
      <c r="I11921">
        <v>1</v>
      </c>
      <c r="J11921">
        <v>3</v>
      </c>
      <c r="K11921">
        <v>1</v>
      </c>
      <c r="L11921" t="s">
        <v>22627</v>
      </c>
    </row>
    <row r="11922" spans="1:12" x14ac:dyDescent="0.2">
      <c r="A11922" t="s">
        <v>39330</v>
      </c>
      <c r="B11922" t="s">
        <v>39331</v>
      </c>
      <c r="C11922" t="s">
        <v>39332</v>
      </c>
      <c r="D11922" t="s">
        <v>21</v>
      </c>
      <c r="E11922" t="s">
        <v>16</v>
      </c>
      <c r="F11922">
        <v>28210</v>
      </c>
      <c r="G11922">
        <v>35.150421000000001</v>
      </c>
      <c r="H11922">
        <v>-80.837514799999994</v>
      </c>
      <c r="I11922">
        <v>5</v>
      </c>
      <c r="J11922">
        <v>3</v>
      </c>
      <c r="K11922">
        <v>1</v>
      </c>
      <c r="L11922" t="s">
        <v>39333</v>
      </c>
    </row>
    <row r="11923" spans="1:12" x14ac:dyDescent="0.2">
      <c r="A11923" t="s">
        <v>39334</v>
      </c>
      <c r="B11923" t="s">
        <v>39335</v>
      </c>
      <c r="D11923" t="s">
        <v>135</v>
      </c>
      <c r="E11923" t="s">
        <v>16</v>
      </c>
      <c r="F11923">
        <v>28105</v>
      </c>
      <c r="G11923">
        <v>35.1105564</v>
      </c>
      <c r="H11923">
        <v>-80.7103532</v>
      </c>
      <c r="I11923">
        <v>1</v>
      </c>
      <c r="J11923">
        <v>3</v>
      </c>
      <c r="K11923">
        <v>1</v>
      </c>
      <c r="L11923" t="s">
        <v>39336</v>
      </c>
    </row>
    <row r="11924" spans="1:12" x14ac:dyDescent="0.2">
      <c r="A11924" t="s">
        <v>39337</v>
      </c>
      <c r="B11924" t="s">
        <v>39338</v>
      </c>
      <c r="D11924" t="s">
        <v>21</v>
      </c>
      <c r="E11924" t="s">
        <v>16</v>
      </c>
      <c r="F11924">
        <v>28202</v>
      </c>
      <c r="G11924">
        <v>35.232678100000001</v>
      </c>
      <c r="H11924">
        <v>-80.846082199999998</v>
      </c>
      <c r="I11924">
        <v>5</v>
      </c>
      <c r="J11924">
        <v>3</v>
      </c>
      <c r="K11924">
        <v>1</v>
      </c>
      <c r="L11924" t="s">
        <v>39339</v>
      </c>
    </row>
    <row r="11925" spans="1:12" x14ac:dyDescent="0.2">
      <c r="A11925" t="s">
        <v>39340</v>
      </c>
      <c r="B11925" t="s">
        <v>39341</v>
      </c>
      <c r="C11925" t="s">
        <v>39342</v>
      </c>
      <c r="D11925" t="s">
        <v>21</v>
      </c>
      <c r="E11925" t="s">
        <v>16</v>
      </c>
      <c r="F11925">
        <v>28205</v>
      </c>
      <c r="G11925">
        <v>35.233515400000002</v>
      </c>
      <c r="H11925">
        <v>-80.807275200000007</v>
      </c>
      <c r="I11925">
        <v>5</v>
      </c>
      <c r="J11925">
        <v>9</v>
      </c>
      <c r="K11925">
        <v>1</v>
      </c>
      <c r="L11925" t="s">
        <v>5796</v>
      </c>
    </row>
    <row r="11926" spans="1:12" x14ac:dyDescent="0.2">
      <c r="A11926" t="s">
        <v>39343</v>
      </c>
      <c r="B11926" t="s">
        <v>39344</v>
      </c>
      <c r="C11926" t="s">
        <v>39345</v>
      </c>
      <c r="D11926" t="s">
        <v>21</v>
      </c>
      <c r="E11926" t="s">
        <v>16</v>
      </c>
      <c r="F11926">
        <v>28277</v>
      </c>
      <c r="G11926">
        <v>35.056367999999999</v>
      </c>
      <c r="H11926">
        <v>-80.842825000000005</v>
      </c>
      <c r="I11926">
        <v>1</v>
      </c>
      <c r="J11926">
        <v>4</v>
      </c>
      <c r="K11926">
        <v>1</v>
      </c>
      <c r="L11926" t="s">
        <v>39346</v>
      </c>
    </row>
    <row r="11927" spans="1:12" x14ac:dyDescent="0.2">
      <c r="A11927" t="s">
        <v>39347</v>
      </c>
      <c r="B11927" t="s">
        <v>39348</v>
      </c>
      <c r="C11927" t="s">
        <v>39349</v>
      </c>
      <c r="D11927" t="s">
        <v>39</v>
      </c>
      <c r="E11927" t="s">
        <v>16</v>
      </c>
      <c r="F11927">
        <v>28027</v>
      </c>
      <c r="G11927">
        <v>35.376378600000002</v>
      </c>
      <c r="H11927">
        <v>-80.730839700000004</v>
      </c>
      <c r="I11927">
        <v>4.5</v>
      </c>
      <c r="J11927">
        <v>285</v>
      </c>
      <c r="K11927">
        <v>1</v>
      </c>
      <c r="L11927" t="s">
        <v>39350</v>
      </c>
    </row>
    <row r="11928" spans="1:12" x14ac:dyDescent="0.2">
      <c r="A11928" t="s">
        <v>39351</v>
      </c>
      <c r="B11928" t="s">
        <v>8980</v>
      </c>
      <c r="C11928" t="s">
        <v>39352</v>
      </c>
      <c r="D11928" t="s">
        <v>21</v>
      </c>
      <c r="E11928" t="s">
        <v>16</v>
      </c>
      <c r="F11928">
        <v>28262</v>
      </c>
      <c r="G11928">
        <v>35.293580200000001</v>
      </c>
      <c r="H11928">
        <v>-80.757252300000005</v>
      </c>
      <c r="I11928">
        <v>3</v>
      </c>
      <c r="J11928">
        <v>34</v>
      </c>
      <c r="K11928">
        <v>1</v>
      </c>
      <c r="L11928" t="s">
        <v>39353</v>
      </c>
    </row>
    <row r="11929" spans="1:12" x14ac:dyDescent="0.2">
      <c r="A11929" t="s">
        <v>39354</v>
      </c>
      <c r="B11929" t="s">
        <v>641</v>
      </c>
      <c r="C11929" t="s">
        <v>39355</v>
      </c>
      <c r="D11929" t="s">
        <v>21</v>
      </c>
      <c r="E11929" t="s">
        <v>16</v>
      </c>
      <c r="F11929">
        <v>28202</v>
      </c>
      <c r="G11929">
        <v>35.0976152</v>
      </c>
      <c r="H11929">
        <v>-80.781708699999996</v>
      </c>
      <c r="I11929">
        <v>1</v>
      </c>
      <c r="J11929">
        <v>4</v>
      </c>
      <c r="K11929">
        <v>0</v>
      </c>
      <c r="L11929" t="s">
        <v>39356</v>
      </c>
    </row>
    <row r="11930" spans="1:12" x14ac:dyDescent="0.2">
      <c r="A11930" t="s">
        <v>39357</v>
      </c>
      <c r="B11930" t="s">
        <v>39358</v>
      </c>
      <c r="C11930" t="s">
        <v>39359</v>
      </c>
      <c r="D11930" t="s">
        <v>21</v>
      </c>
      <c r="E11930" t="s">
        <v>16</v>
      </c>
      <c r="F11930">
        <v>28211</v>
      </c>
      <c r="G11930">
        <v>35.151679000000001</v>
      </c>
      <c r="H11930">
        <v>-80.830965000000006</v>
      </c>
      <c r="I11930">
        <v>4</v>
      </c>
      <c r="J11930">
        <v>8</v>
      </c>
      <c r="K11930">
        <v>1</v>
      </c>
      <c r="L11930" t="s">
        <v>39360</v>
      </c>
    </row>
    <row r="11931" spans="1:12" x14ac:dyDescent="0.2">
      <c r="A11931" t="s">
        <v>39361</v>
      </c>
      <c r="B11931" t="s">
        <v>39362</v>
      </c>
      <c r="C11931" t="s">
        <v>39363</v>
      </c>
      <c r="D11931" t="s">
        <v>39364</v>
      </c>
      <c r="E11931" t="s">
        <v>16</v>
      </c>
      <c r="F11931">
        <v>28277</v>
      </c>
      <c r="G11931">
        <v>35.062322600000002</v>
      </c>
      <c r="H11931">
        <v>-80.771753899999993</v>
      </c>
      <c r="I11931">
        <v>3</v>
      </c>
      <c r="J11931">
        <v>23</v>
      </c>
      <c r="K11931">
        <v>1</v>
      </c>
      <c r="L11931" t="s">
        <v>39365</v>
      </c>
    </row>
    <row r="11932" spans="1:12" x14ac:dyDescent="0.2">
      <c r="A11932" t="s">
        <v>39366</v>
      </c>
      <c r="B11932" t="s">
        <v>39367</v>
      </c>
      <c r="C11932" t="s">
        <v>39368</v>
      </c>
      <c r="D11932" t="s">
        <v>359</v>
      </c>
      <c r="E11932" t="s">
        <v>16</v>
      </c>
      <c r="F11932">
        <v>28036</v>
      </c>
      <c r="G11932">
        <v>35.499831999999998</v>
      </c>
      <c r="H11932">
        <v>-80.857747000000003</v>
      </c>
      <c r="I11932">
        <v>5</v>
      </c>
      <c r="J11932">
        <v>3</v>
      </c>
      <c r="K11932">
        <v>0</v>
      </c>
      <c r="L11932" t="s">
        <v>39369</v>
      </c>
    </row>
    <row r="11933" spans="1:12" x14ac:dyDescent="0.2">
      <c r="A11933" t="e">
        <f>-kDarxwZjEe9YZvpgGN4Lw</f>
        <v>#NAME?</v>
      </c>
      <c r="B11933" t="s">
        <v>39370</v>
      </c>
      <c r="C11933" t="s">
        <v>39371</v>
      </c>
      <c r="D11933" t="s">
        <v>21</v>
      </c>
      <c r="E11933" t="s">
        <v>16</v>
      </c>
      <c r="F11933">
        <v>28262</v>
      </c>
      <c r="G11933">
        <v>35.303739200000003</v>
      </c>
      <c r="H11933">
        <v>-80.749330299999997</v>
      </c>
      <c r="I11933">
        <v>3.5</v>
      </c>
      <c r="J11933">
        <v>18</v>
      </c>
      <c r="K11933">
        <v>1</v>
      </c>
      <c r="L11933" t="s">
        <v>39372</v>
      </c>
    </row>
    <row r="11934" spans="1:12" x14ac:dyDescent="0.2">
      <c r="A11934" t="s">
        <v>39373</v>
      </c>
      <c r="B11934" t="s">
        <v>3317</v>
      </c>
      <c r="C11934" t="s">
        <v>39374</v>
      </c>
      <c r="D11934" t="s">
        <v>21</v>
      </c>
      <c r="E11934" t="s">
        <v>16</v>
      </c>
      <c r="F11934">
        <v>28217</v>
      </c>
      <c r="G11934">
        <v>35.171404099999997</v>
      </c>
      <c r="H11934">
        <v>-80.875504699999993</v>
      </c>
      <c r="I11934">
        <v>3</v>
      </c>
      <c r="J11934">
        <v>18</v>
      </c>
      <c r="K11934">
        <v>1</v>
      </c>
      <c r="L11934" t="s">
        <v>34975</v>
      </c>
    </row>
    <row r="11935" spans="1:12" x14ac:dyDescent="0.2">
      <c r="A11935" t="s">
        <v>39375</v>
      </c>
      <c r="B11935" t="s">
        <v>6462</v>
      </c>
      <c r="C11935" t="s">
        <v>39376</v>
      </c>
      <c r="D11935" t="s">
        <v>456</v>
      </c>
      <c r="E11935" t="s">
        <v>16</v>
      </c>
      <c r="F11935">
        <v>28012</v>
      </c>
      <c r="G11935">
        <v>35.252591299999999</v>
      </c>
      <c r="H11935">
        <v>-81.028602399999997</v>
      </c>
      <c r="I11935">
        <v>3</v>
      </c>
      <c r="J11935">
        <v>14</v>
      </c>
      <c r="K11935">
        <v>1</v>
      </c>
      <c r="L11935" t="s">
        <v>39377</v>
      </c>
    </row>
    <row r="11936" spans="1:12" x14ac:dyDescent="0.2">
      <c r="A11936" t="s">
        <v>39378</v>
      </c>
      <c r="B11936" t="s">
        <v>39379</v>
      </c>
      <c r="C11936" t="s">
        <v>39380</v>
      </c>
      <c r="D11936" t="s">
        <v>21</v>
      </c>
      <c r="E11936" t="s">
        <v>16</v>
      </c>
      <c r="F11936">
        <v>28209</v>
      </c>
      <c r="G11936">
        <v>35.1894505</v>
      </c>
      <c r="H11936">
        <v>-80.874942399999995</v>
      </c>
      <c r="I11936">
        <v>4</v>
      </c>
      <c r="J11936">
        <v>30</v>
      </c>
      <c r="K11936">
        <v>1</v>
      </c>
      <c r="L11936" t="s">
        <v>3008</v>
      </c>
    </row>
    <row r="11937" spans="1:12" x14ac:dyDescent="0.2">
      <c r="A11937" t="s">
        <v>39381</v>
      </c>
      <c r="B11937" t="s">
        <v>39382</v>
      </c>
      <c r="D11937" t="s">
        <v>21</v>
      </c>
      <c r="E11937" t="s">
        <v>16</v>
      </c>
      <c r="F11937">
        <v>28277</v>
      </c>
      <c r="G11937">
        <v>35.053549599999997</v>
      </c>
      <c r="H11937">
        <v>-80.821169600000005</v>
      </c>
      <c r="I11937">
        <v>5</v>
      </c>
      <c r="J11937">
        <v>4</v>
      </c>
      <c r="K11937">
        <v>1</v>
      </c>
      <c r="L11937" t="s">
        <v>15366</v>
      </c>
    </row>
    <row r="11938" spans="1:12" x14ac:dyDescent="0.2">
      <c r="A11938" t="s">
        <v>39383</v>
      </c>
      <c r="B11938" t="s">
        <v>39384</v>
      </c>
      <c r="C11938" t="s">
        <v>6323</v>
      </c>
      <c r="D11938" t="s">
        <v>135</v>
      </c>
      <c r="E11938" t="s">
        <v>16</v>
      </c>
      <c r="F11938">
        <v>28105</v>
      </c>
      <c r="G11938">
        <v>35.135460000000002</v>
      </c>
      <c r="H11938">
        <v>-80.709100000000007</v>
      </c>
      <c r="I11938">
        <v>1</v>
      </c>
      <c r="J11938">
        <v>11</v>
      </c>
      <c r="K11938">
        <v>1</v>
      </c>
      <c r="L11938" t="s">
        <v>39385</v>
      </c>
    </row>
    <row r="11939" spans="1:12" x14ac:dyDescent="0.2">
      <c r="A11939" t="s">
        <v>39386</v>
      </c>
      <c r="B11939" t="s">
        <v>39387</v>
      </c>
      <c r="C11939" t="s">
        <v>37241</v>
      </c>
      <c r="D11939" t="s">
        <v>21</v>
      </c>
      <c r="E11939" t="s">
        <v>16</v>
      </c>
      <c r="F11939">
        <v>28262</v>
      </c>
      <c r="G11939">
        <v>35.309132900000002</v>
      </c>
      <c r="H11939">
        <v>-80.748773700000001</v>
      </c>
      <c r="I11939">
        <v>3</v>
      </c>
      <c r="J11939">
        <v>8</v>
      </c>
      <c r="K11939">
        <v>1</v>
      </c>
      <c r="L11939" t="s">
        <v>713</v>
      </c>
    </row>
    <row r="11940" spans="1:12" x14ac:dyDescent="0.2">
      <c r="A11940" t="s">
        <v>39388</v>
      </c>
      <c r="B11940" t="s">
        <v>39389</v>
      </c>
      <c r="C11940" t="s">
        <v>39390</v>
      </c>
      <c r="D11940" t="s">
        <v>39</v>
      </c>
      <c r="E11940" t="s">
        <v>16</v>
      </c>
      <c r="F11940">
        <v>28025</v>
      </c>
      <c r="G11940">
        <v>35.4252903</v>
      </c>
      <c r="H11940">
        <v>-80.594238000000004</v>
      </c>
      <c r="I11940">
        <v>4</v>
      </c>
      <c r="J11940">
        <v>5</v>
      </c>
      <c r="K11940">
        <v>1</v>
      </c>
      <c r="L11940" t="s">
        <v>39391</v>
      </c>
    </row>
    <row r="11941" spans="1:12" x14ac:dyDescent="0.2">
      <c r="A11941" t="s">
        <v>39392</v>
      </c>
      <c r="B11941" t="s">
        <v>4993</v>
      </c>
      <c r="C11941" t="s">
        <v>34423</v>
      </c>
      <c r="D11941" t="s">
        <v>21</v>
      </c>
      <c r="E11941" t="s">
        <v>16</v>
      </c>
      <c r="F11941">
        <v>28273</v>
      </c>
      <c r="G11941">
        <v>35.106051999999998</v>
      </c>
      <c r="H11941">
        <v>-80.880745500000003</v>
      </c>
      <c r="I11941">
        <v>3.5</v>
      </c>
      <c r="J11941">
        <v>3</v>
      </c>
      <c r="K11941">
        <v>0</v>
      </c>
      <c r="L11941" t="s">
        <v>15439</v>
      </c>
    </row>
    <row r="11942" spans="1:12" x14ac:dyDescent="0.2">
      <c r="A11942" t="s">
        <v>39393</v>
      </c>
      <c r="B11942" t="s">
        <v>39394</v>
      </c>
      <c r="C11942" t="s">
        <v>14634</v>
      </c>
      <c r="D11942" t="s">
        <v>21</v>
      </c>
      <c r="E11942" t="s">
        <v>16</v>
      </c>
      <c r="F11942">
        <v>28202</v>
      </c>
      <c r="G11942">
        <v>35.225354400000001</v>
      </c>
      <c r="H11942">
        <v>-80.8461468</v>
      </c>
      <c r="I11942">
        <v>4</v>
      </c>
      <c r="J11942">
        <v>44</v>
      </c>
      <c r="K11942">
        <v>1</v>
      </c>
      <c r="L11942" t="s">
        <v>5827</v>
      </c>
    </row>
    <row r="11943" spans="1:12" x14ac:dyDescent="0.2">
      <c r="A11943" t="s">
        <v>39395</v>
      </c>
      <c r="B11943" t="s">
        <v>39396</v>
      </c>
      <c r="C11943" t="s">
        <v>39397</v>
      </c>
      <c r="D11943" t="s">
        <v>21</v>
      </c>
      <c r="E11943" t="s">
        <v>16</v>
      </c>
      <c r="F11943">
        <v>28213</v>
      </c>
      <c r="G11943">
        <v>35.307084099999997</v>
      </c>
      <c r="H11943">
        <v>-80.720936699999996</v>
      </c>
      <c r="I11943">
        <v>3</v>
      </c>
      <c r="J11943">
        <v>22</v>
      </c>
      <c r="K11943">
        <v>0</v>
      </c>
      <c r="L11943" t="s">
        <v>19683</v>
      </c>
    </row>
    <row r="11944" spans="1:12" x14ac:dyDescent="0.2">
      <c r="A11944" t="s">
        <v>39398</v>
      </c>
      <c r="B11944" t="s">
        <v>39399</v>
      </c>
      <c r="C11944" t="s">
        <v>16359</v>
      </c>
      <c r="D11944" t="s">
        <v>21</v>
      </c>
      <c r="E11944" t="s">
        <v>16</v>
      </c>
      <c r="F11944">
        <v>28217</v>
      </c>
      <c r="G11944">
        <v>35.159453999999997</v>
      </c>
      <c r="H11944">
        <v>-80.889773899999994</v>
      </c>
      <c r="I11944">
        <v>2.5</v>
      </c>
      <c r="J11944">
        <v>7</v>
      </c>
      <c r="K11944">
        <v>1</v>
      </c>
      <c r="L11944" t="s">
        <v>1353</v>
      </c>
    </row>
    <row r="11945" spans="1:12" x14ac:dyDescent="0.2">
      <c r="A11945" t="s">
        <v>39400</v>
      </c>
      <c r="B11945" t="s">
        <v>1374</v>
      </c>
      <c r="C11945" t="s">
        <v>36695</v>
      </c>
      <c r="D11945" t="s">
        <v>30</v>
      </c>
      <c r="E11945" t="s">
        <v>16</v>
      </c>
      <c r="F11945">
        <v>28056</v>
      </c>
      <c r="G11945">
        <v>35.260576100000002</v>
      </c>
      <c r="H11945">
        <v>-81.113142999999994</v>
      </c>
      <c r="I11945">
        <v>2.5</v>
      </c>
      <c r="J11945">
        <v>6</v>
      </c>
      <c r="K11945">
        <v>1</v>
      </c>
      <c r="L11945" t="s">
        <v>20474</v>
      </c>
    </row>
    <row r="11946" spans="1:12" x14ac:dyDescent="0.2">
      <c r="A11946" t="e">
        <f>-i1NHzA-ymVc0vNKwNa88Q</f>
        <v>#NAME?</v>
      </c>
      <c r="B11946" t="s">
        <v>14663</v>
      </c>
      <c r="C11946" t="s">
        <v>39401</v>
      </c>
      <c r="D11946" t="s">
        <v>30</v>
      </c>
      <c r="E11946" t="s">
        <v>16</v>
      </c>
      <c r="F11946">
        <v>28056</v>
      </c>
      <c r="G11946">
        <v>35.260224000000001</v>
      </c>
      <c r="H11946">
        <v>-81.128766999999996</v>
      </c>
      <c r="I11946">
        <v>3</v>
      </c>
      <c r="J11946">
        <v>39</v>
      </c>
      <c r="K11946">
        <v>1</v>
      </c>
      <c r="L11946" t="s">
        <v>39402</v>
      </c>
    </row>
    <row r="11947" spans="1:12" x14ac:dyDescent="0.2">
      <c r="A11947" t="e">
        <f>-QUwkytFlsjqbLJ_bXyneA</f>
        <v>#NAME?</v>
      </c>
      <c r="B11947" t="s">
        <v>15482</v>
      </c>
      <c r="C11947" t="s">
        <v>39403</v>
      </c>
      <c r="D11947" t="s">
        <v>21</v>
      </c>
      <c r="E11947" t="s">
        <v>16</v>
      </c>
      <c r="F11947">
        <v>28277</v>
      </c>
      <c r="G11947">
        <v>35.052751800000003</v>
      </c>
      <c r="H11947">
        <v>-80.851493300000001</v>
      </c>
      <c r="I11947">
        <v>2</v>
      </c>
      <c r="J11947">
        <v>21</v>
      </c>
      <c r="K11947">
        <v>1</v>
      </c>
      <c r="L11947" t="s">
        <v>39404</v>
      </c>
    </row>
    <row r="11948" spans="1:12" x14ac:dyDescent="0.2">
      <c r="A11948" t="s">
        <v>39405</v>
      </c>
      <c r="B11948" t="s">
        <v>5107</v>
      </c>
      <c r="C11948" t="s">
        <v>39406</v>
      </c>
      <c r="D11948" t="s">
        <v>21</v>
      </c>
      <c r="E11948" t="s">
        <v>16</v>
      </c>
      <c r="F11948">
        <v>28269</v>
      </c>
      <c r="G11948">
        <v>35.373428699999998</v>
      </c>
      <c r="H11948">
        <v>-80.784627499999999</v>
      </c>
      <c r="I11948">
        <v>2</v>
      </c>
      <c r="J11948">
        <v>40</v>
      </c>
      <c r="K11948">
        <v>1</v>
      </c>
      <c r="L11948" t="s">
        <v>3901</v>
      </c>
    </row>
    <row r="11949" spans="1:12" x14ac:dyDescent="0.2">
      <c r="A11949" t="s">
        <v>39407</v>
      </c>
      <c r="B11949" t="s">
        <v>39408</v>
      </c>
      <c r="C11949" t="s">
        <v>39409</v>
      </c>
      <c r="D11949" t="s">
        <v>21</v>
      </c>
      <c r="E11949" t="s">
        <v>16</v>
      </c>
      <c r="F11949">
        <v>28262</v>
      </c>
      <c r="G11949">
        <v>35.307891051600002</v>
      </c>
      <c r="H11949">
        <v>-80.729755404100004</v>
      </c>
      <c r="I11949">
        <v>4</v>
      </c>
      <c r="J11949">
        <v>26</v>
      </c>
      <c r="K11949">
        <v>1</v>
      </c>
      <c r="L11949" t="s">
        <v>39410</v>
      </c>
    </row>
    <row r="11950" spans="1:12" x14ac:dyDescent="0.2">
      <c r="A11950" t="s">
        <v>39411</v>
      </c>
      <c r="B11950" t="s">
        <v>39412</v>
      </c>
      <c r="C11950" t="s">
        <v>39413</v>
      </c>
      <c r="D11950" t="s">
        <v>21</v>
      </c>
      <c r="E11950" t="s">
        <v>16</v>
      </c>
      <c r="F11950">
        <v>28205</v>
      </c>
      <c r="G11950">
        <v>35.213952900000002</v>
      </c>
      <c r="H11950">
        <v>-80.769274899999999</v>
      </c>
      <c r="I11950">
        <v>3</v>
      </c>
      <c r="J11950">
        <v>9</v>
      </c>
      <c r="K11950">
        <v>0</v>
      </c>
      <c r="L11950" t="s">
        <v>4168</v>
      </c>
    </row>
    <row r="11951" spans="1:12" x14ac:dyDescent="0.2">
      <c r="A11951" t="s">
        <v>39414</v>
      </c>
      <c r="B11951" t="s">
        <v>39415</v>
      </c>
      <c r="C11951" t="s">
        <v>39416</v>
      </c>
      <c r="D11951" t="s">
        <v>21</v>
      </c>
      <c r="E11951" t="s">
        <v>16</v>
      </c>
      <c r="F11951">
        <v>28277</v>
      </c>
      <c r="G11951">
        <v>35.060754000000003</v>
      </c>
      <c r="H11951">
        <v>-80.811249000000004</v>
      </c>
      <c r="I11951">
        <v>4</v>
      </c>
      <c r="J11951">
        <v>10</v>
      </c>
      <c r="K11951">
        <v>1</v>
      </c>
      <c r="L11951" t="s">
        <v>39417</v>
      </c>
    </row>
    <row r="11952" spans="1:12" x14ac:dyDescent="0.2">
      <c r="A11952" t="s">
        <v>39418</v>
      </c>
      <c r="B11952" t="s">
        <v>39419</v>
      </c>
      <c r="C11952" t="s">
        <v>39420</v>
      </c>
      <c r="D11952" t="s">
        <v>21</v>
      </c>
      <c r="E11952" t="s">
        <v>16</v>
      </c>
      <c r="F11952">
        <v>28210</v>
      </c>
      <c r="G11952">
        <v>35.148800199999997</v>
      </c>
      <c r="H11952">
        <v>-80.835021999999995</v>
      </c>
      <c r="I11952">
        <v>4.5</v>
      </c>
      <c r="J11952">
        <v>28</v>
      </c>
      <c r="K11952">
        <v>1</v>
      </c>
      <c r="L11952" t="s">
        <v>39421</v>
      </c>
    </row>
    <row r="11953" spans="1:12" x14ac:dyDescent="0.2">
      <c r="A11953" t="s">
        <v>39422</v>
      </c>
      <c r="B11953" t="s">
        <v>39423</v>
      </c>
      <c r="C11953" t="s">
        <v>39424</v>
      </c>
      <c r="D11953" t="s">
        <v>15</v>
      </c>
      <c r="E11953" t="s">
        <v>16</v>
      </c>
      <c r="F11953">
        <v>28031</v>
      </c>
      <c r="G11953">
        <v>35.485754506399999</v>
      </c>
      <c r="H11953">
        <v>-80.876705474999994</v>
      </c>
      <c r="I11953">
        <v>5</v>
      </c>
      <c r="J11953">
        <v>5</v>
      </c>
      <c r="K11953">
        <v>1</v>
      </c>
      <c r="L11953" t="s">
        <v>39425</v>
      </c>
    </row>
    <row r="11954" spans="1:12" x14ac:dyDescent="0.2">
      <c r="A11954" t="s">
        <v>39426</v>
      </c>
      <c r="B11954" t="s">
        <v>21169</v>
      </c>
      <c r="C11954" t="s">
        <v>39427</v>
      </c>
      <c r="D11954" t="s">
        <v>26</v>
      </c>
      <c r="E11954" t="s">
        <v>16</v>
      </c>
      <c r="F11954">
        <v>28078</v>
      </c>
      <c r="G11954">
        <v>35.441454999999998</v>
      </c>
      <c r="H11954">
        <v>-80.866158999999996</v>
      </c>
      <c r="I11954">
        <v>3.5</v>
      </c>
      <c r="J11954">
        <v>55</v>
      </c>
      <c r="K11954">
        <v>1</v>
      </c>
      <c r="L11954" t="s">
        <v>39428</v>
      </c>
    </row>
    <row r="11955" spans="1:12" x14ac:dyDescent="0.2">
      <c r="A11955" t="s">
        <v>39429</v>
      </c>
      <c r="B11955" t="s">
        <v>39430</v>
      </c>
      <c r="C11955" t="s">
        <v>9264</v>
      </c>
      <c r="D11955" t="s">
        <v>21</v>
      </c>
      <c r="E11955" t="s">
        <v>16</v>
      </c>
      <c r="F11955">
        <v>28203</v>
      </c>
      <c r="G11955">
        <v>35.209569000000002</v>
      </c>
      <c r="H11955">
        <v>-80.857517999999999</v>
      </c>
      <c r="I11955">
        <v>4.5</v>
      </c>
      <c r="J11955">
        <v>151</v>
      </c>
      <c r="K11955">
        <v>1</v>
      </c>
      <c r="L11955" t="s">
        <v>39431</v>
      </c>
    </row>
    <row r="11956" spans="1:12" x14ac:dyDescent="0.2">
      <c r="A11956" t="s">
        <v>39432</v>
      </c>
      <c r="B11956" t="s">
        <v>39433</v>
      </c>
      <c r="C11956" t="s">
        <v>39434</v>
      </c>
      <c r="D11956" t="s">
        <v>21</v>
      </c>
      <c r="E11956" t="s">
        <v>16</v>
      </c>
      <c r="F11956">
        <v>28269</v>
      </c>
      <c r="G11956">
        <v>35.337287400000001</v>
      </c>
      <c r="H11956">
        <v>-80.826792900000001</v>
      </c>
      <c r="I11956">
        <v>3.5</v>
      </c>
      <c r="J11956">
        <v>10</v>
      </c>
      <c r="K11956">
        <v>1</v>
      </c>
      <c r="L11956" t="s">
        <v>39435</v>
      </c>
    </row>
    <row r="11957" spans="1:12" x14ac:dyDescent="0.2">
      <c r="A11957" t="s">
        <v>39436</v>
      </c>
      <c r="B11957" t="s">
        <v>39437</v>
      </c>
      <c r="C11957" t="s">
        <v>39438</v>
      </c>
      <c r="D11957" t="s">
        <v>21</v>
      </c>
      <c r="E11957" t="s">
        <v>16</v>
      </c>
      <c r="F11957">
        <v>28226</v>
      </c>
      <c r="G11957">
        <v>35.086593000000001</v>
      </c>
      <c r="H11957">
        <v>-80.848541400000002</v>
      </c>
      <c r="I11957">
        <v>4.5</v>
      </c>
      <c r="J11957">
        <v>3</v>
      </c>
      <c r="K11957">
        <v>1</v>
      </c>
      <c r="L11957" t="s">
        <v>9152</v>
      </c>
    </row>
    <row r="11958" spans="1:12" x14ac:dyDescent="0.2">
      <c r="A11958" t="s">
        <v>39439</v>
      </c>
      <c r="B11958" t="s">
        <v>39440</v>
      </c>
      <c r="C11958" t="s">
        <v>39441</v>
      </c>
      <c r="D11958" t="s">
        <v>21</v>
      </c>
      <c r="E11958" t="s">
        <v>16</v>
      </c>
      <c r="F11958">
        <v>28204</v>
      </c>
      <c r="G11958">
        <v>35.214184400000001</v>
      </c>
      <c r="H11958">
        <v>-80.8199276</v>
      </c>
      <c r="I11958">
        <v>4</v>
      </c>
      <c r="J11958">
        <v>5</v>
      </c>
      <c r="K11958">
        <v>0</v>
      </c>
      <c r="L11958" t="s">
        <v>39442</v>
      </c>
    </row>
    <row r="11959" spans="1:12" x14ac:dyDescent="0.2">
      <c r="A11959" t="s">
        <v>39443</v>
      </c>
      <c r="B11959" t="s">
        <v>39444</v>
      </c>
      <c r="C11959" t="s">
        <v>15697</v>
      </c>
      <c r="D11959" t="s">
        <v>21</v>
      </c>
      <c r="E11959" t="s">
        <v>16</v>
      </c>
      <c r="F11959">
        <v>28209</v>
      </c>
      <c r="G11959">
        <v>35.174709999999997</v>
      </c>
      <c r="H11959">
        <v>-80.848620999999994</v>
      </c>
      <c r="I11959">
        <v>4</v>
      </c>
      <c r="J11959">
        <v>4</v>
      </c>
      <c r="K11959">
        <v>0</v>
      </c>
      <c r="L11959" t="s">
        <v>5405</v>
      </c>
    </row>
    <row r="11960" spans="1:12" x14ac:dyDescent="0.2">
      <c r="A11960" t="s">
        <v>39445</v>
      </c>
      <c r="B11960" t="s">
        <v>39446</v>
      </c>
      <c r="C11960" t="s">
        <v>39447</v>
      </c>
      <c r="D11960" t="s">
        <v>21</v>
      </c>
      <c r="E11960" t="s">
        <v>16</v>
      </c>
      <c r="F11960">
        <v>28212</v>
      </c>
      <c r="G11960">
        <v>35.203991899999998</v>
      </c>
      <c r="H11960">
        <v>-80.746201400000004</v>
      </c>
      <c r="I11960">
        <v>4</v>
      </c>
      <c r="J11960">
        <v>42</v>
      </c>
      <c r="K11960">
        <v>1</v>
      </c>
      <c r="L11960" t="s">
        <v>39448</v>
      </c>
    </row>
    <row r="11961" spans="1:12" x14ac:dyDescent="0.2">
      <c r="A11961" t="s">
        <v>39449</v>
      </c>
      <c r="B11961" t="s">
        <v>6030</v>
      </c>
      <c r="C11961" t="s">
        <v>39450</v>
      </c>
      <c r="D11961" t="s">
        <v>21</v>
      </c>
      <c r="E11961" t="s">
        <v>16</v>
      </c>
      <c r="F11961">
        <v>28277</v>
      </c>
      <c r="G11961">
        <v>35.052883999999999</v>
      </c>
      <c r="H11961">
        <v>-80.815583000000004</v>
      </c>
      <c r="I11961">
        <v>2</v>
      </c>
      <c r="J11961">
        <v>3</v>
      </c>
      <c r="K11961">
        <v>1</v>
      </c>
      <c r="L11961" t="s">
        <v>1380</v>
      </c>
    </row>
    <row r="11962" spans="1:12" x14ac:dyDescent="0.2">
      <c r="A11962" t="s">
        <v>39451</v>
      </c>
      <c r="B11962" t="s">
        <v>3204</v>
      </c>
      <c r="C11962" t="s">
        <v>33592</v>
      </c>
      <c r="D11962" t="s">
        <v>21</v>
      </c>
      <c r="E11962" t="s">
        <v>16</v>
      </c>
      <c r="F11962">
        <v>28206</v>
      </c>
      <c r="G11962">
        <v>35.270439799999998</v>
      </c>
      <c r="H11962">
        <v>-80.838100999999995</v>
      </c>
      <c r="I11962">
        <v>2.5</v>
      </c>
      <c r="J11962">
        <v>4</v>
      </c>
      <c r="K11962">
        <v>1</v>
      </c>
      <c r="L11962" t="s">
        <v>3212</v>
      </c>
    </row>
    <row r="11963" spans="1:12" x14ac:dyDescent="0.2">
      <c r="A11963" t="s">
        <v>39452</v>
      </c>
      <c r="B11963" t="s">
        <v>39453</v>
      </c>
      <c r="D11963" t="s">
        <v>21</v>
      </c>
      <c r="E11963" t="s">
        <v>16</v>
      </c>
      <c r="F11963">
        <v>28216</v>
      </c>
      <c r="G11963">
        <v>35.320222299999998</v>
      </c>
      <c r="H11963">
        <v>-80.887586099999993</v>
      </c>
      <c r="I11963">
        <v>4.5</v>
      </c>
      <c r="J11963">
        <v>15</v>
      </c>
      <c r="K11963">
        <v>0</v>
      </c>
      <c r="L11963" t="s">
        <v>39454</v>
      </c>
    </row>
    <row r="11964" spans="1:12" x14ac:dyDescent="0.2">
      <c r="A11964" t="s">
        <v>39455</v>
      </c>
      <c r="B11964" t="s">
        <v>39456</v>
      </c>
      <c r="C11964" t="s">
        <v>39457</v>
      </c>
      <c r="D11964" t="s">
        <v>21</v>
      </c>
      <c r="E11964" t="s">
        <v>16</v>
      </c>
      <c r="F11964">
        <v>28208</v>
      </c>
      <c r="G11964">
        <v>35.229285400000002</v>
      </c>
      <c r="H11964">
        <v>-80.863356499999995</v>
      </c>
      <c r="I11964">
        <v>3</v>
      </c>
      <c r="J11964">
        <v>141</v>
      </c>
      <c r="K11964">
        <v>1</v>
      </c>
      <c r="L11964" t="s">
        <v>39458</v>
      </c>
    </row>
    <row r="11965" spans="1:12" x14ac:dyDescent="0.2">
      <c r="A11965" t="s">
        <v>39459</v>
      </c>
      <c r="B11965" t="s">
        <v>39460</v>
      </c>
      <c r="C11965" t="s">
        <v>39461</v>
      </c>
      <c r="D11965" t="s">
        <v>21</v>
      </c>
      <c r="E11965" t="s">
        <v>16</v>
      </c>
      <c r="F11965">
        <v>28209</v>
      </c>
      <c r="G11965">
        <v>35.174821000000001</v>
      </c>
      <c r="H11965">
        <v>-80.848692999999997</v>
      </c>
      <c r="I11965">
        <v>3.5</v>
      </c>
      <c r="J11965">
        <v>7</v>
      </c>
      <c r="K11965">
        <v>1</v>
      </c>
      <c r="L11965" t="s">
        <v>39462</v>
      </c>
    </row>
    <row r="11966" spans="1:12" x14ac:dyDescent="0.2">
      <c r="A11966" t="s">
        <v>39463</v>
      </c>
      <c r="B11966" t="s">
        <v>39464</v>
      </c>
      <c r="C11966" t="s">
        <v>39465</v>
      </c>
      <c r="D11966" t="s">
        <v>21</v>
      </c>
      <c r="E11966" t="s">
        <v>16</v>
      </c>
      <c r="F11966">
        <v>28262</v>
      </c>
      <c r="G11966">
        <v>35.317464999999999</v>
      </c>
      <c r="H11966">
        <v>-80.740204118199998</v>
      </c>
      <c r="I11966">
        <v>4.5</v>
      </c>
      <c r="J11966">
        <v>30</v>
      </c>
      <c r="K11966">
        <v>0</v>
      </c>
      <c r="L11966" t="s">
        <v>39466</v>
      </c>
    </row>
    <row r="11967" spans="1:12" x14ac:dyDescent="0.2">
      <c r="A11967" t="s">
        <v>39467</v>
      </c>
      <c r="B11967" t="s">
        <v>6794</v>
      </c>
      <c r="C11967" t="s">
        <v>39468</v>
      </c>
      <c r="D11967" t="s">
        <v>601</v>
      </c>
      <c r="E11967" t="s">
        <v>16</v>
      </c>
      <c r="F11967">
        <v>28083</v>
      </c>
      <c r="G11967">
        <v>35.450319999999998</v>
      </c>
      <c r="H11967">
        <v>-80.609129999999993</v>
      </c>
      <c r="I11967">
        <v>3</v>
      </c>
      <c r="J11967">
        <v>37</v>
      </c>
      <c r="K11967">
        <v>1</v>
      </c>
      <c r="L11967" t="s">
        <v>39469</v>
      </c>
    </row>
    <row r="11968" spans="1:12" x14ac:dyDescent="0.2">
      <c r="A11968" t="s">
        <v>39470</v>
      </c>
      <c r="B11968" t="s">
        <v>1822</v>
      </c>
      <c r="C11968" t="s">
        <v>39471</v>
      </c>
      <c r="D11968" t="s">
        <v>3396</v>
      </c>
      <c r="E11968" t="s">
        <v>16</v>
      </c>
      <c r="F11968">
        <v>28104</v>
      </c>
      <c r="G11968">
        <v>35.070687399999997</v>
      </c>
      <c r="H11968">
        <v>-80.6986591</v>
      </c>
      <c r="I11968">
        <v>4.5</v>
      </c>
      <c r="J11968">
        <v>6</v>
      </c>
      <c r="K11968">
        <v>1</v>
      </c>
      <c r="L11968" t="s">
        <v>39472</v>
      </c>
    </row>
    <row r="11969" spans="1:12" x14ac:dyDescent="0.2">
      <c r="A11969" t="s">
        <v>39473</v>
      </c>
      <c r="B11969" t="s">
        <v>39474</v>
      </c>
      <c r="C11969" t="s">
        <v>39475</v>
      </c>
      <c r="D11969" t="s">
        <v>21</v>
      </c>
      <c r="E11969" t="s">
        <v>16</v>
      </c>
      <c r="F11969">
        <v>28204</v>
      </c>
      <c r="G11969">
        <v>35.221906500000003</v>
      </c>
      <c r="H11969">
        <v>-80.822226299999997</v>
      </c>
      <c r="I11969">
        <v>5</v>
      </c>
      <c r="J11969">
        <v>10</v>
      </c>
      <c r="K11969">
        <v>1</v>
      </c>
      <c r="L11969" t="s">
        <v>11612</v>
      </c>
    </row>
    <row r="11970" spans="1:12" x14ac:dyDescent="0.2">
      <c r="A11970" t="s">
        <v>39476</v>
      </c>
      <c r="B11970" t="s">
        <v>39477</v>
      </c>
      <c r="C11970" t="s">
        <v>39478</v>
      </c>
      <c r="D11970" t="s">
        <v>21</v>
      </c>
      <c r="E11970" t="s">
        <v>16</v>
      </c>
      <c r="F11970">
        <v>28205</v>
      </c>
      <c r="G11970">
        <v>35.1995881</v>
      </c>
      <c r="H11970">
        <v>-80.795275599999997</v>
      </c>
      <c r="I11970">
        <v>4.5</v>
      </c>
      <c r="J11970">
        <v>9</v>
      </c>
      <c r="K11970">
        <v>1</v>
      </c>
      <c r="L11970" t="s">
        <v>39479</v>
      </c>
    </row>
    <row r="11971" spans="1:12" x14ac:dyDescent="0.2">
      <c r="A11971" t="s">
        <v>39480</v>
      </c>
      <c r="B11971" t="s">
        <v>36822</v>
      </c>
      <c r="C11971" t="s">
        <v>39481</v>
      </c>
      <c r="D11971" t="s">
        <v>21</v>
      </c>
      <c r="E11971" t="s">
        <v>16</v>
      </c>
      <c r="F11971">
        <v>28204</v>
      </c>
      <c r="G11971">
        <v>35.214351399999998</v>
      </c>
      <c r="H11971">
        <v>-80.831932899999998</v>
      </c>
      <c r="I11971">
        <v>4</v>
      </c>
      <c r="J11971">
        <v>23</v>
      </c>
      <c r="K11971">
        <v>1</v>
      </c>
      <c r="L11971" t="s">
        <v>2782</v>
      </c>
    </row>
    <row r="11972" spans="1:12" x14ac:dyDescent="0.2">
      <c r="A11972" t="s">
        <v>39482</v>
      </c>
      <c r="B11972" t="s">
        <v>39483</v>
      </c>
      <c r="C11972" t="s">
        <v>39484</v>
      </c>
      <c r="D11972" t="s">
        <v>21</v>
      </c>
      <c r="E11972" t="s">
        <v>16</v>
      </c>
      <c r="F11972">
        <v>28273</v>
      </c>
      <c r="G11972">
        <v>35.119008200000003</v>
      </c>
      <c r="H11972">
        <v>-80.958756500000007</v>
      </c>
      <c r="I11972">
        <v>2.5</v>
      </c>
      <c r="J11972">
        <v>3</v>
      </c>
      <c r="K11972">
        <v>1</v>
      </c>
      <c r="L11972" t="s">
        <v>565</v>
      </c>
    </row>
    <row r="11973" spans="1:12" x14ac:dyDescent="0.2">
      <c r="A11973" t="s">
        <v>39485</v>
      </c>
      <c r="B11973" t="s">
        <v>39486</v>
      </c>
      <c r="C11973" t="s">
        <v>39487</v>
      </c>
      <c r="D11973" t="s">
        <v>21</v>
      </c>
      <c r="E11973" t="s">
        <v>16</v>
      </c>
      <c r="F11973">
        <v>28207</v>
      </c>
      <c r="G11973">
        <v>35.196603799999998</v>
      </c>
      <c r="H11973">
        <v>-80.826511699999998</v>
      </c>
      <c r="I11973">
        <v>5</v>
      </c>
      <c r="J11973">
        <v>5</v>
      </c>
      <c r="K11973">
        <v>1</v>
      </c>
      <c r="L11973" t="s">
        <v>39488</v>
      </c>
    </row>
    <row r="11974" spans="1:12" x14ac:dyDescent="0.2">
      <c r="A11974" t="s">
        <v>39489</v>
      </c>
      <c r="B11974" t="s">
        <v>9857</v>
      </c>
      <c r="C11974" t="s">
        <v>39490</v>
      </c>
      <c r="D11974" t="s">
        <v>643</v>
      </c>
      <c r="E11974" t="s">
        <v>16</v>
      </c>
      <c r="F11974">
        <v>28079</v>
      </c>
      <c r="G11974">
        <v>35.084966100000003</v>
      </c>
      <c r="H11974">
        <v>-80.660842599999995</v>
      </c>
      <c r="I11974">
        <v>1.5</v>
      </c>
      <c r="J11974">
        <v>5</v>
      </c>
      <c r="K11974">
        <v>0</v>
      </c>
      <c r="L11974" t="s">
        <v>2713</v>
      </c>
    </row>
    <row r="11975" spans="1:12" x14ac:dyDescent="0.2">
      <c r="A11975" t="s">
        <v>39491</v>
      </c>
      <c r="B11975" t="s">
        <v>39492</v>
      </c>
      <c r="C11975" t="s">
        <v>39493</v>
      </c>
      <c r="D11975" t="s">
        <v>39</v>
      </c>
      <c r="E11975" t="s">
        <v>16</v>
      </c>
      <c r="F11975">
        <v>28027</v>
      </c>
      <c r="G11975">
        <v>35.373638100000001</v>
      </c>
      <c r="H11975">
        <v>-80.726075899999998</v>
      </c>
      <c r="I11975">
        <v>3.5</v>
      </c>
      <c r="J11975">
        <v>292</v>
      </c>
      <c r="K11975">
        <v>1</v>
      </c>
      <c r="L11975" t="s">
        <v>39494</v>
      </c>
    </row>
    <row r="11976" spans="1:12" x14ac:dyDescent="0.2">
      <c r="A11976" t="s">
        <v>39495</v>
      </c>
      <c r="B11976" t="s">
        <v>39496</v>
      </c>
      <c r="C11976" t="s">
        <v>39497</v>
      </c>
      <c r="D11976" t="s">
        <v>21</v>
      </c>
      <c r="E11976" t="s">
        <v>16</v>
      </c>
      <c r="F11976">
        <v>28211</v>
      </c>
      <c r="G11976">
        <v>35.151155000000003</v>
      </c>
      <c r="H11976">
        <v>-80.832542000000004</v>
      </c>
      <c r="I11976">
        <v>4</v>
      </c>
      <c r="J11976">
        <v>23</v>
      </c>
      <c r="K11976">
        <v>1</v>
      </c>
      <c r="L11976" t="s">
        <v>39498</v>
      </c>
    </row>
    <row r="11977" spans="1:12" x14ac:dyDescent="0.2">
      <c r="A11977" t="s">
        <v>39499</v>
      </c>
      <c r="B11977" t="s">
        <v>891</v>
      </c>
      <c r="C11977" t="s">
        <v>39500</v>
      </c>
      <c r="D11977" t="s">
        <v>588</v>
      </c>
      <c r="E11977" t="s">
        <v>16</v>
      </c>
      <c r="F11977">
        <v>28110</v>
      </c>
      <c r="G11977">
        <v>35.005446485500002</v>
      </c>
      <c r="H11977">
        <v>-80.558319499999996</v>
      </c>
      <c r="I11977">
        <v>2.5</v>
      </c>
      <c r="J11977">
        <v>6</v>
      </c>
      <c r="K11977">
        <v>1</v>
      </c>
      <c r="L11977" t="s">
        <v>23237</v>
      </c>
    </row>
    <row r="11978" spans="1:12" x14ac:dyDescent="0.2">
      <c r="A11978" t="s">
        <v>39501</v>
      </c>
      <c r="B11978" t="s">
        <v>4712</v>
      </c>
      <c r="C11978" t="s">
        <v>39502</v>
      </c>
      <c r="D11978" t="s">
        <v>21</v>
      </c>
      <c r="E11978" t="s">
        <v>16</v>
      </c>
      <c r="F11978">
        <v>28273</v>
      </c>
      <c r="G11978">
        <v>35.132555000000004</v>
      </c>
      <c r="H11978">
        <v>-80.9420705</v>
      </c>
      <c r="I11978">
        <v>3</v>
      </c>
      <c r="J11978">
        <v>55</v>
      </c>
      <c r="K11978">
        <v>1</v>
      </c>
      <c r="L11978" t="s">
        <v>1319</v>
      </c>
    </row>
    <row r="11979" spans="1:12" x14ac:dyDescent="0.2">
      <c r="A11979" t="s">
        <v>39503</v>
      </c>
      <c r="B11979" t="s">
        <v>7487</v>
      </c>
      <c r="C11979" t="s">
        <v>39504</v>
      </c>
      <c r="D11979" t="s">
        <v>39</v>
      </c>
      <c r="E11979" t="s">
        <v>16</v>
      </c>
      <c r="F11979">
        <v>28025</v>
      </c>
      <c r="G11979">
        <v>35.448039745599999</v>
      </c>
      <c r="H11979">
        <v>-80.599200604399996</v>
      </c>
      <c r="I11979">
        <v>2.5</v>
      </c>
      <c r="J11979">
        <v>11</v>
      </c>
      <c r="K11979">
        <v>1</v>
      </c>
      <c r="L11979" t="s">
        <v>39505</v>
      </c>
    </row>
    <row r="11980" spans="1:12" x14ac:dyDescent="0.2">
      <c r="A11980" t="s">
        <v>39506</v>
      </c>
      <c r="B11980" t="s">
        <v>8747</v>
      </c>
      <c r="C11980" t="s">
        <v>39507</v>
      </c>
      <c r="D11980" t="s">
        <v>21</v>
      </c>
      <c r="E11980" t="s">
        <v>16</v>
      </c>
      <c r="F11980">
        <v>28214</v>
      </c>
      <c r="G11980">
        <v>35.237541</v>
      </c>
      <c r="H11980">
        <v>-80.939345061799997</v>
      </c>
      <c r="I11980">
        <v>2.5</v>
      </c>
      <c r="J11980">
        <v>7</v>
      </c>
      <c r="K11980">
        <v>1</v>
      </c>
      <c r="L11980" t="s">
        <v>39508</v>
      </c>
    </row>
    <row r="11981" spans="1:12" x14ac:dyDescent="0.2">
      <c r="A11981" t="s">
        <v>39509</v>
      </c>
      <c r="B11981" t="s">
        <v>39510</v>
      </c>
      <c r="C11981" t="s">
        <v>39511</v>
      </c>
      <c r="D11981" t="s">
        <v>21</v>
      </c>
      <c r="E11981" t="s">
        <v>16</v>
      </c>
      <c r="F11981">
        <v>28205</v>
      </c>
      <c r="G11981">
        <v>35.220617300000001</v>
      </c>
      <c r="H11981">
        <v>-80.812559800000002</v>
      </c>
      <c r="I11981">
        <v>3.5</v>
      </c>
      <c r="J11981">
        <v>73</v>
      </c>
      <c r="K11981">
        <v>1</v>
      </c>
      <c r="L11981" t="s">
        <v>39512</v>
      </c>
    </row>
    <row r="11982" spans="1:12" x14ac:dyDescent="0.2">
      <c r="A11982" t="s">
        <v>39513</v>
      </c>
      <c r="B11982" t="s">
        <v>39514</v>
      </c>
      <c r="C11982" t="s">
        <v>39515</v>
      </c>
      <c r="D11982" t="s">
        <v>295</v>
      </c>
      <c r="E11982" t="s">
        <v>16</v>
      </c>
      <c r="F11982">
        <v>28134</v>
      </c>
      <c r="G11982">
        <v>35.080792000000002</v>
      </c>
      <c r="H11982">
        <v>-80.879271000000003</v>
      </c>
      <c r="I11982">
        <v>3.5</v>
      </c>
      <c r="J11982">
        <v>12</v>
      </c>
      <c r="K11982">
        <v>1</v>
      </c>
      <c r="L11982" t="s">
        <v>39516</v>
      </c>
    </row>
    <row r="11983" spans="1:12" x14ac:dyDescent="0.2">
      <c r="A11983" t="s">
        <v>39517</v>
      </c>
      <c r="B11983" t="s">
        <v>19238</v>
      </c>
      <c r="C11983" t="s">
        <v>39518</v>
      </c>
      <c r="D11983" t="s">
        <v>21</v>
      </c>
      <c r="E11983" t="s">
        <v>16</v>
      </c>
      <c r="F11983">
        <v>28273</v>
      </c>
      <c r="G11983">
        <v>35.105656891300001</v>
      </c>
      <c r="H11983">
        <v>-80.877228566799999</v>
      </c>
      <c r="I11983">
        <v>4</v>
      </c>
      <c r="J11983">
        <v>21</v>
      </c>
      <c r="K11983">
        <v>1</v>
      </c>
      <c r="L11983" t="s">
        <v>39519</v>
      </c>
    </row>
    <row r="11984" spans="1:12" x14ac:dyDescent="0.2">
      <c r="A11984" t="s">
        <v>39520</v>
      </c>
      <c r="B11984" t="s">
        <v>39521</v>
      </c>
      <c r="C11984" t="s">
        <v>39522</v>
      </c>
      <c r="D11984" t="s">
        <v>21</v>
      </c>
      <c r="E11984" t="s">
        <v>16</v>
      </c>
      <c r="F11984">
        <v>28207</v>
      </c>
      <c r="G11984">
        <v>35.2016262</v>
      </c>
      <c r="H11984">
        <v>-80.824652700000001</v>
      </c>
      <c r="I11984">
        <v>5</v>
      </c>
      <c r="J11984">
        <v>21</v>
      </c>
      <c r="K11984">
        <v>1</v>
      </c>
      <c r="L11984" t="s">
        <v>39523</v>
      </c>
    </row>
    <row r="11985" spans="1:12" x14ac:dyDescent="0.2">
      <c r="A11985" t="s">
        <v>39524</v>
      </c>
      <c r="B11985" t="s">
        <v>39525</v>
      </c>
      <c r="C11985" t="s">
        <v>39526</v>
      </c>
      <c r="D11985" t="s">
        <v>26</v>
      </c>
      <c r="E11985" t="s">
        <v>16</v>
      </c>
      <c r="F11985">
        <v>28078</v>
      </c>
      <c r="G11985">
        <v>35.446553000000002</v>
      </c>
      <c r="H11985">
        <v>-80.879669000000007</v>
      </c>
      <c r="I11985">
        <v>4.5</v>
      </c>
      <c r="J11985">
        <v>357</v>
      </c>
      <c r="K11985">
        <v>1</v>
      </c>
      <c r="L11985" t="s">
        <v>39527</v>
      </c>
    </row>
    <row r="11986" spans="1:12" x14ac:dyDescent="0.2">
      <c r="A11986" t="s">
        <v>39528</v>
      </c>
      <c r="B11986" t="s">
        <v>39529</v>
      </c>
      <c r="C11986" t="s">
        <v>39530</v>
      </c>
      <c r="D11986" t="s">
        <v>21</v>
      </c>
      <c r="E11986" t="s">
        <v>16</v>
      </c>
      <c r="F11986">
        <v>28205</v>
      </c>
      <c r="G11986">
        <v>35.217429000000003</v>
      </c>
      <c r="H11986">
        <v>-80.794364999999999</v>
      </c>
      <c r="I11986">
        <v>4.5</v>
      </c>
      <c r="J11986">
        <v>283</v>
      </c>
      <c r="K11986">
        <v>1</v>
      </c>
      <c r="L11986" t="s">
        <v>5488</v>
      </c>
    </row>
    <row r="11987" spans="1:12" x14ac:dyDescent="0.2">
      <c r="A11987" t="s">
        <v>39531</v>
      </c>
      <c r="B11987" t="s">
        <v>3200</v>
      </c>
      <c r="C11987" t="s">
        <v>39532</v>
      </c>
      <c r="D11987" t="s">
        <v>588</v>
      </c>
      <c r="E11987" t="s">
        <v>16</v>
      </c>
      <c r="F11987">
        <v>28110</v>
      </c>
      <c r="G11987">
        <v>35.012453999999998</v>
      </c>
      <c r="H11987">
        <v>-80.566121999999993</v>
      </c>
      <c r="I11987">
        <v>3</v>
      </c>
      <c r="J11987">
        <v>40</v>
      </c>
      <c r="K11987">
        <v>1</v>
      </c>
      <c r="L11987" t="s">
        <v>3202</v>
      </c>
    </row>
    <row r="11988" spans="1:12" x14ac:dyDescent="0.2">
      <c r="A11988" t="s">
        <v>39533</v>
      </c>
      <c r="B11988" t="s">
        <v>39534</v>
      </c>
      <c r="C11988" t="s">
        <v>39535</v>
      </c>
      <c r="D11988" t="s">
        <v>21</v>
      </c>
      <c r="E11988" t="s">
        <v>16</v>
      </c>
      <c r="F11988">
        <v>28269</v>
      </c>
      <c r="G11988">
        <v>35.335415400000002</v>
      </c>
      <c r="H11988">
        <v>-80.796244099999996</v>
      </c>
      <c r="I11988">
        <v>4</v>
      </c>
      <c r="J11988">
        <v>7</v>
      </c>
      <c r="K11988">
        <v>0</v>
      </c>
      <c r="L11988" t="s">
        <v>1820</v>
      </c>
    </row>
    <row r="11989" spans="1:12" x14ac:dyDescent="0.2">
      <c r="A11989" t="s">
        <v>39536</v>
      </c>
      <c r="B11989" t="s">
        <v>39537</v>
      </c>
      <c r="C11989" t="s">
        <v>39538</v>
      </c>
      <c r="D11989" t="s">
        <v>21</v>
      </c>
      <c r="E11989" t="s">
        <v>16</v>
      </c>
      <c r="F11989">
        <v>28205</v>
      </c>
      <c r="G11989">
        <v>35.2104410739</v>
      </c>
      <c r="H11989">
        <v>-80.781805623899999</v>
      </c>
      <c r="I11989">
        <v>3</v>
      </c>
      <c r="J11989">
        <v>11</v>
      </c>
      <c r="K11989">
        <v>1</v>
      </c>
      <c r="L11989" t="s">
        <v>39539</v>
      </c>
    </row>
    <row r="11990" spans="1:12" x14ac:dyDescent="0.2">
      <c r="A11990" t="s">
        <v>39540</v>
      </c>
      <c r="B11990" t="s">
        <v>39541</v>
      </c>
      <c r="C11990" t="s">
        <v>39542</v>
      </c>
      <c r="D11990" t="s">
        <v>295</v>
      </c>
      <c r="E11990" t="s">
        <v>16</v>
      </c>
      <c r="F11990">
        <v>28134</v>
      </c>
      <c r="G11990">
        <v>35.081648000000001</v>
      </c>
      <c r="H11990">
        <v>-80.876222999999996</v>
      </c>
      <c r="I11990">
        <v>3</v>
      </c>
      <c r="J11990">
        <v>7</v>
      </c>
      <c r="K11990">
        <v>1</v>
      </c>
      <c r="L11990" t="s">
        <v>39543</v>
      </c>
    </row>
    <row r="11991" spans="1:12" x14ac:dyDescent="0.2">
      <c r="A11991" t="s">
        <v>39544</v>
      </c>
      <c r="B11991" t="s">
        <v>39545</v>
      </c>
      <c r="C11991" t="s">
        <v>39546</v>
      </c>
      <c r="D11991" t="s">
        <v>21</v>
      </c>
      <c r="E11991" t="s">
        <v>16</v>
      </c>
      <c r="F11991">
        <v>28273</v>
      </c>
      <c r="G11991">
        <v>35.116764400000001</v>
      </c>
      <c r="H11991">
        <v>-80.962281899999994</v>
      </c>
      <c r="I11991">
        <v>4.5</v>
      </c>
      <c r="J11991">
        <v>21</v>
      </c>
      <c r="K11991">
        <v>0</v>
      </c>
      <c r="L11991" t="s">
        <v>39547</v>
      </c>
    </row>
    <row r="11992" spans="1:12" x14ac:dyDescent="0.2">
      <c r="A11992" t="s">
        <v>39548</v>
      </c>
      <c r="B11992" t="s">
        <v>289</v>
      </c>
      <c r="C11992" t="s">
        <v>39549</v>
      </c>
      <c r="D11992" t="s">
        <v>21</v>
      </c>
      <c r="E11992" t="s">
        <v>16</v>
      </c>
      <c r="F11992">
        <v>28277</v>
      </c>
      <c r="G11992">
        <v>35.060831299999997</v>
      </c>
      <c r="H11992">
        <v>-80.814291299999994</v>
      </c>
      <c r="I11992">
        <v>3.5</v>
      </c>
      <c r="J11992">
        <v>183</v>
      </c>
      <c r="K11992">
        <v>1</v>
      </c>
      <c r="L11992" t="s">
        <v>39550</v>
      </c>
    </row>
    <row r="11993" spans="1:12" x14ac:dyDescent="0.2">
      <c r="A11993" t="s">
        <v>39551</v>
      </c>
      <c r="B11993" t="s">
        <v>1012</v>
      </c>
      <c r="C11993" t="s">
        <v>39552</v>
      </c>
      <c r="D11993" t="s">
        <v>21</v>
      </c>
      <c r="E11993" t="s">
        <v>16</v>
      </c>
      <c r="F11993">
        <v>28214</v>
      </c>
      <c r="G11993">
        <v>35.273059699999997</v>
      </c>
      <c r="H11993">
        <v>-80.935872099999997</v>
      </c>
      <c r="I11993">
        <v>2</v>
      </c>
      <c r="J11993">
        <v>32</v>
      </c>
      <c r="K11993">
        <v>1</v>
      </c>
      <c r="L11993" t="s">
        <v>5827</v>
      </c>
    </row>
    <row r="11994" spans="1:12" x14ac:dyDescent="0.2">
      <c r="A11994" t="s">
        <v>39553</v>
      </c>
      <c r="B11994" t="s">
        <v>39554</v>
      </c>
      <c r="C11994" t="s">
        <v>39555</v>
      </c>
      <c r="D11994" t="s">
        <v>21</v>
      </c>
      <c r="E11994" t="s">
        <v>16</v>
      </c>
      <c r="F11994">
        <v>28205</v>
      </c>
      <c r="G11994">
        <v>35.190174999999897</v>
      </c>
      <c r="H11994">
        <v>-80.774614</v>
      </c>
      <c r="I11994">
        <v>4</v>
      </c>
      <c r="J11994">
        <v>4</v>
      </c>
      <c r="K11994">
        <v>1</v>
      </c>
      <c r="L11994" t="s">
        <v>39556</v>
      </c>
    </row>
    <row r="11995" spans="1:12" x14ac:dyDescent="0.2">
      <c r="A11995" t="s">
        <v>39557</v>
      </c>
      <c r="B11995" t="s">
        <v>39558</v>
      </c>
      <c r="C11995" t="s">
        <v>39559</v>
      </c>
      <c r="D11995" t="s">
        <v>295</v>
      </c>
      <c r="E11995" t="s">
        <v>16</v>
      </c>
      <c r="F11995">
        <v>28134</v>
      </c>
      <c r="G11995">
        <v>35.085481999999999</v>
      </c>
      <c r="H11995">
        <v>-80.890844999999999</v>
      </c>
      <c r="I11995">
        <v>5</v>
      </c>
      <c r="J11995">
        <v>3</v>
      </c>
      <c r="K11995">
        <v>1</v>
      </c>
      <c r="L11995" t="s">
        <v>159</v>
      </c>
    </row>
    <row r="11996" spans="1:12" x14ac:dyDescent="0.2">
      <c r="A11996" t="s">
        <v>39560</v>
      </c>
      <c r="B11996" t="s">
        <v>39561</v>
      </c>
      <c r="C11996" t="s">
        <v>39562</v>
      </c>
      <c r="D11996" t="s">
        <v>21</v>
      </c>
      <c r="E11996" t="s">
        <v>16</v>
      </c>
      <c r="F11996">
        <v>28209</v>
      </c>
      <c r="G11996">
        <v>35.167461000000003</v>
      </c>
      <c r="H11996">
        <v>-80.849065999999993</v>
      </c>
      <c r="I11996">
        <v>3.5</v>
      </c>
      <c r="J11996">
        <v>10</v>
      </c>
      <c r="K11996">
        <v>1</v>
      </c>
      <c r="L11996" t="s">
        <v>12183</v>
      </c>
    </row>
    <row r="11997" spans="1:12" x14ac:dyDescent="0.2">
      <c r="A11997" t="s">
        <v>39563</v>
      </c>
      <c r="B11997" t="s">
        <v>39564</v>
      </c>
      <c r="C11997" t="s">
        <v>39565</v>
      </c>
      <c r="D11997" t="s">
        <v>21</v>
      </c>
      <c r="E11997" t="s">
        <v>16</v>
      </c>
      <c r="F11997">
        <v>28211</v>
      </c>
      <c r="G11997">
        <v>35.174027799999998</v>
      </c>
      <c r="H11997">
        <v>-80.8020906</v>
      </c>
      <c r="I11997">
        <v>3.5</v>
      </c>
      <c r="J11997">
        <v>3</v>
      </c>
      <c r="K11997">
        <v>1</v>
      </c>
      <c r="L11997" t="s">
        <v>39566</v>
      </c>
    </row>
    <row r="11998" spans="1:12" x14ac:dyDescent="0.2">
      <c r="A11998" t="s">
        <v>39567</v>
      </c>
      <c r="B11998" t="s">
        <v>11960</v>
      </c>
      <c r="C11998" t="s">
        <v>39568</v>
      </c>
      <c r="D11998" t="s">
        <v>359</v>
      </c>
      <c r="E11998" t="s">
        <v>16</v>
      </c>
      <c r="F11998">
        <v>28036</v>
      </c>
      <c r="G11998">
        <v>35.501783000000003</v>
      </c>
      <c r="H11998">
        <v>-80.849969999999999</v>
      </c>
      <c r="I11998">
        <v>4</v>
      </c>
      <c r="J11998">
        <v>23</v>
      </c>
      <c r="K11998">
        <v>0</v>
      </c>
      <c r="L11998" t="s">
        <v>39569</v>
      </c>
    </row>
    <row r="11999" spans="1:12" x14ac:dyDescent="0.2">
      <c r="A11999" t="s">
        <v>39570</v>
      </c>
      <c r="B11999" t="s">
        <v>39571</v>
      </c>
      <c r="C11999" t="s">
        <v>39572</v>
      </c>
      <c r="D11999" t="s">
        <v>39</v>
      </c>
      <c r="E11999" t="s">
        <v>16</v>
      </c>
      <c r="F11999">
        <v>28027</v>
      </c>
      <c r="G11999">
        <v>35.361725499999999</v>
      </c>
      <c r="H11999">
        <v>-80.700043100000002</v>
      </c>
      <c r="I11999">
        <v>2.5</v>
      </c>
      <c r="J11999">
        <v>3</v>
      </c>
      <c r="K11999">
        <v>1</v>
      </c>
      <c r="L11999" t="s">
        <v>35</v>
      </c>
    </row>
    <row r="12000" spans="1:12" x14ac:dyDescent="0.2">
      <c r="A12000" t="s">
        <v>39573</v>
      </c>
      <c r="B12000" t="s">
        <v>39574</v>
      </c>
      <c r="C12000" t="s">
        <v>39575</v>
      </c>
      <c r="D12000" t="s">
        <v>21</v>
      </c>
      <c r="E12000" t="s">
        <v>16</v>
      </c>
      <c r="F12000">
        <v>28262</v>
      </c>
      <c r="G12000">
        <v>35.336584999999999</v>
      </c>
      <c r="H12000">
        <v>-80.714219</v>
      </c>
      <c r="I12000">
        <v>2</v>
      </c>
      <c r="J12000">
        <v>12</v>
      </c>
      <c r="K12000">
        <v>1</v>
      </c>
      <c r="L12000" t="s">
        <v>256</v>
      </c>
    </row>
    <row r="12001" spans="1:12" x14ac:dyDescent="0.2">
      <c r="A12001" t="s">
        <v>39576</v>
      </c>
      <c r="B12001" t="s">
        <v>10847</v>
      </c>
      <c r="C12001" t="s">
        <v>39577</v>
      </c>
      <c r="D12001" t="s">
        <v>21</v>
      </c>
      <c r="E12001" t="s">
        <v>16</v>
      </c>
      <c r="F12001">
        <v>28269</v>
      </c>
      <c r="G12001">
        <v>35.312028300000001</v>
      </c>
      <c r="H12001">
        <v>-80.838427600000003</v>
      </c>
      <c r="I12001">
        <v>4</v>
      </c>
      <c r="J12001">
        <v>4</v>
      </c>
      <c r="K12001">
        <v>1</v>
      </c>
      <c r="L12001" t="s">
        <v>2248</v>
      </c>
    </row>
    <row r="12002" spans="1:12" x14ac:dyDescent="0.2">
      <c r="A12002" t="s">
        <v>39578</v>
      </c>
      <c r="B12002" t="s">
        <v>8549</v>
      </c>
      <c r="C12002" t="s">
        <v>28092</v>
      </c>
      <c r="D12002" t="s">
        <v>21</v>
      </c>
      <c r="E12002" t="s">
        <v>16</v>
      </c>
      <c r="F12002">
        <v>28212</v>
      </c>
      <c r="G12002">
        <v>35.201652600000003</v>
      </c>
      <c r="H12002">
        <v>-80.736902400000005</v>
      </c>
      <c r="I12002">
        <v>2.5</v>
      </c>
      <c r="J12002">
        <v>26</v>
      </c>
      <c r="K12002">
        <v>1</v>
      </c>
      <c r="L12002" t="s">
        <v>264</v>
      </c>
    </row>
    <row r="12003" spans="1:12" x14ac:dyDescent="0.2">
      <c r="A12003" t="s">
        <v>39579</v>
      </c>
      <c r="B12003" t="s">
        <v>39580</v>
      </c>
      <c r="C12003" t="s">
        <v>35355</v>
      </c>
      <c r="D12003" t="s">
        <v>21</v>
      </c>
      <c r="E12003" t="s">
        <v>16</v>
      </c>
      <c r="F12003">
        <v>28209</v>
      </c>
      <c r="G12003">
        <v>35.170399199999999</v>
      </c>
      <c r="H12003">
        <v>-80.847898499999999</v>
      </c>
      <c r="I12003">
        <v>4</v>
      </c>
      <c r="J12003">
        <v>175</v>
      </c>
      <c r="K12003">
        <v>1</v>
      </c>
      <c r="L12003" t="s">
        <v>39581</v>
      </c>
    </row>
    <row r="12004" spans="1:12" x14ac:dyDescent="0.2">
      <c r="A12004" t="s">
        <v>39582</v>
      </c>
      <c r="B12004" t="s">
        <v>39583</v>
      </c>
      <c r="C12004" t="s">
        <v>39584</v>
      </c>
      <c r="D12004" t="s">
        <v>21</v>
      </c>
      <c r="E12004" t="s">
        <v>16</v>
      </c>
      <c r="F12004">
        <v>28216</v>
      </c>
      <c r="G12004">
        <v>35.277328799999999</v>
      </c>
      <c r="H12004">
        <v>-80.895848799999996</v>
      </c>
      <c r="I12004">
        <v>2.5</v>
      </c>
      <c r="J12004">
        <v>3</v>
      </c>
      <c r="K12004">
        <v>1</v>
      </c>
      <c r="L12004" t="s">
        <v>5144</v>
      </c>
    </row>
    <row r="12005" spans="1:12" x14ac:dyDescent="0.2">
      <c r="A12005" t="s">
        <v>39585</v>
      </c>
      <c r="B12005" t="s">
        <v>39586</v>
      </c>
      <c r="C12005" t="s">
        <v>39587</v>
      </c>
      <c r="D12005" t="s">
        <v>21</v>
      </c>
      <c r="E12005" t="s">
        <v>16</v>
      </c>
      <c r="F12005">
        <v>28207</v>
      </c>
      <c r="G12005">
        <v>35.202736199999997</v>
      </c>
      <c r="H12005">
        <v>-80.824579099999994</v>
      </c>
      <c r="I12005">
        <v>2</v>
      </c>
      <c r="J12005">
        <v>5</v>
      </c>
      <c r="K12005">
        <v>1</v>
      </c>
      <c r="L12005" t="s">
        <v>35211</v>
      </c>
    </row>
    <row r="12006" spans="1:12" x14ac:dyDescent="0.2">
      <c r="A12006" t="s">
        <v>39588</v>
      </c>
      <c r="B12006" t="s">
        <v>39589</v>
      </c>
      <c r="C12006" t="s">
        <v>14530</v>
      </c>
      <c r="D12006" t="s">
        <v>21</v>
      </c>
      <c r="E12006" t="s">
        <v>16</v>
      </c>
      <c r="F12006">
        <v>28205</v>
      </c>
      <c r="G12006">
        <v>35.219072300000001</v>
      </c>
      <c r="H12006">
        <v>-80.812425700000006</v>
      </c>
      <c r="I12006">
        <v>3.5</v>
      </c>
      <c r="J12006">
        <v>85</v>
      </c>
      <c r="K12006">
        <v>1</v>
      </c>
      <c r="L12006" t="s">
        <v>39590</v>
      </c>
    </row>
    <row r="12007" spans="1:12" x14ac:dyDescent="0.2">
      <c r="A12007" t="s">
        <v>39591</v>
      </c>
      <c r="B12007" t="s">
        <v>39592</v>
      </c>
      <c r="C12007" t="s">
        <v>39593</v>
      </c>
      <c r="D12007" t="s">
        <v>359</v>
      </c>
      <c r="E12007" t="s">
        <v>16</v>
      </c>
      <c r="F12007">
        <v>28036</v>
      </c>
      <c r="G12007">
        <v>35.494474099999998</v>
      </c>
      <c r="H12007">
        <v>-80.853090899999998</v>
      </c>
      <c r="I12007">
        <v>4.5</v>
      </c>
      <c r="J12007">
        <v>19</v>
      </c>
      <c r="K12007">
        <v>1</v>
      </c>
      <c r="L12007" t="s">
        <v>39594</v>
      </c>
    </row>
    <row r="12008" spans="1:12" x14ac:dyDescent="0.2">
      <c r="A12008" t="s">
        <v>39595</v>
      </c>
      <c r="B12008" t="s">
        <v>39596</v>
      </c>
      <c r="C12008" t="s">
        <v>39597</v>
      </c>
      <c r="D12008" t="s">
        <v>588</v>
      </c>
      <c r="E12008" t="s">
        <v>16</v>
      </c>
      <c r="F12008">
        <v>28110</v>
      </c>
      <c r="G12008">
        <v>35.062737200000001</v>
      </c>
      <c r="H12008">
        <v>-80.633688800000002</v>
      </c>
      <c r="I12008">
        <v>4</v>
      </c>
      <c r="J12008">
        <v>12</v>
      </c>
      <c r="K12008">
        <v>1</v>
      </c>
      <c r="L12008" t="s">
        <v>3082</v>
      </c>
    </row>
    <row r="12009" spans="1:12" x14ac:dyDescent="0.2">
      <c r="A12009" t="s">
        <v>39598</v>
      </c>
      <c r="B12009" t="s">
        <v>39599</v>
      </c>
      <c r="C12009" t="s">
        <v>37793</v>
      </c>
      <c r="D12009" t="s">
        <v>135</v>
      </c>
      <c r="E12009" t="s">
        <v>16</v>
      </c>
      <c r="F12009">
        <v>28105</v>
      </c>
      <c r="G12009">
        <v>35.130082700000003</v>
      </c>
      <c r="H12009">
        <v>-80.704981700000005</v>
      </c>
      <c r="I12009">
        <v>4</v>
      </c>
      <c r="J12009">
        <v>4</v>
      </c>
      <c r="K12009">
        <v>1</v>
      </c>
      <c r="L12009" t="s">
        <v>18088</v>
      </c>
    </row>
    <row r="12010" spans="1:12" x14ac:dyDescent="0.2">
      <c r="A12010" t="s">
        <v>39600</v>
      </c>
      <c r="B12010" t="s">
        <v>21421</v>
      </c>
      <c r="C12010" t="s">
        <v>39601</v>
      </c>
      <c r="D12010" t="s">
        <v>21</v>
      </c>
      <c r="E12010" t="s">
        <v>16</v>
      </c>
      <c r="F12010">
        <v>28270</v>
      </c>
      <c r="G12010">
        <v>35.138151000000001</v>
      </c>
      <c r="H12010">
        <v>-80.734282500000006</v>
      </c>
      <c r="I12010">
        <v>2.5</v>
      </c>
      <c r="J12010">
        <v>6</v>
      </c>
      <c r="K12010">
        <v>1</v>
      </c>
      <c r="L12010" t="s">
        <v>39602</v>
      </c>
    </row>
    <row r="12011" spans="1:12" x14ac:dyDescent="0.2">
      <c r="A12011" t="s">
        <v>39603</v>
      </c>
      <c r="B12011" t="s">
        <v>612</v>
      </c>
      <c r="C12011" t="s">
        <v>39604</v>
      </c>
      <c r="D12011" t="s">
        <v>588</v>
      </c>
      <c r="E12011" t="s">
        <v>16</v>
      </c>
      <c r="F12011">
        <v>28110</v>
      </c>
      <c r="G12011">
        <v>35.004323499999998</v>
      </c>
      <c r="H12011">
        <v>-80.556800600000003</v>
      </c>
      <c r="I12011">
        <v>2.5</v>
      </c>
      <c r="J12011">
        <v>7</v>
      </c>
      <c r="K12011">
        <v>1</v>
      </c>
      <c r="L12011" t="s">
        <v>39605</v>
      </c>
    </row>
    <row r="12012" spans="1:12" x14ac:dyDescent="0.2">
      <c r="A12012" t="s">
        <v>39606</v>
      </c>
      <c r="B12012" t="s">
        <v>39607</v>
      </c>
      <c r="C12012" t="s">
        <v>39608</v>
      </c>
      <c r="D12012" t="s">
        <v>21</v>
      </c>
      <c r="E12012" t="s">
        <v>16</v>
      </c>
      <c r="F12012">
        <v>28277</v>
      </c>
      <c r="G12012">
        <v>35.048180700000003</v>
      </c>
      <c r="H12012">
        <v>-80.816198600000007</v>
      </c>
      <c r="I12012">
        <v>3.5</v>
      </c>
      <c r="J12012">
        <v>8</v>
      </c>
      <c r="K12012">
        <v>1</v>
      </c>
      <c r="L12012" t="s">
        <v>188</v>
      </c>
    </row>
    <row r="12013" spans="1:12" x14ac:dyDescent="0.2">
      <c r="A12013" t="s">
        <v>39609</v>
      </c>
      <c r="B12013" t="s">
        <v>39610</v>
      </c>
      <c r="C12013" t="s">
        <v>39611</v>
      </c>
      <c r="D12013" t="s">
        <v>239</v>
      </c>
      <c r="E12013" t="s">
        <v>16</v>
      </c>
      <c r="F12013">
        <v>28173</v>
      </c>
      <c r="G12013">
        <v>34.922623029100002</v>
      </c>
      <c r="H12013">
        <v>-80.743745222800001</v>
      </c>
      <c r="I12013">
        <v>2</v>
      </c>
      <c r="J12013">
        <v>3</v>
      </c>
      <c r="K12013">
        <v>0</v>
      </c>
      <c r="L12013" t="s">
        <v>4209</v>
      </c>
    </row>
    <row r="12014" spans="1:12" x14ac:dyDescent="0.2">
      <c r="A12014" t="s">
        <v>39612</v>
      </c>
      <c r="B12014" t="s">
        <v>11617</v>
      </c>
      <c r="C12014" t="s">
        <v>39613</v>
      </c>
      <c r="D12014" t="s">
        <v>15</v>
      </c>
      <c r="E12014" t="s">
        <v>16</v>
      </c>
      <c r="F12014">
        <v>28031</v>
      </c>
      <c r="G12014">
        <v>35.486213900000003</v>
      </c>
      <c r="H12014">
        <v>-80.877471499999999</v>
      </c>
      <c r="I12014">
        <v>3.5</v>
      </c>
      <c r="J12014">
        <v>46</v>
      </c>
      <c r="K12014">
        <v>1</v>
      </c>
      <c r="L12014" t="s">
        <v>3224</v>
      </c>
    </row>
    <row r="12015" spans="1:12" x14ac:dyDescent="0.2">
      <c r="A12015" t="s">
        <v>39614</v>
      </c>
      <c r="B12015" t="s">
        <v>39615</v>
      </c>
      <c r="C12015" t="s">
        <v>20691</v>
      </c>
      <c r="D12015" t="s">
        <v>21</v>
      </c>
      <c r="E12015" t="s">
        <v>16</v>
      </c>
      <c r="F12015">
        <v>28227</v>
      </c>
      <c r="G12015">
        <v>35.204844999999999</v>
      </c>
      <c r="H12015">
        <v>-80.721378999999999</v>
      </c>
      <c r="I12015">
        <v>3</v>
      </c>
      <c r="J12015">
        <v>28</v>
      </c>
      <c r="K12015">
        <v>1</v>
      </c>
      <c r="L12015" t="s">
        <v>39616</v>
      </c>
    </row>
    <row r="12016" spans="1:12" x14ac:dyDescent="0.2">
      <c r="A12016" t="s">
        <v>39617</v>
      </c>
      <c r="B12016" t="s">
        <v>39618</v>
      </c>
      <c r="C12016" t="s">
        <v>39619</v>
      </c>
      <c r="D12016" t="s">
        <v>239</v>
      </c>
      <c r="E12016" t="s">
        <v>16</v>
      </c>
      <c r="F12016">
        <v>28173</v>
      </c>
      <c r="G12016">
        <v>34.937710199999998</v>
      </c>
      <c r="H12016">
        <v>-80.751020100000005</v>
      </c>
      <c r="I12016">
        <v>4.5</v>
      </c>
      <c r="J12016">
        <v>3</v>
      </c>
      <c r="K12016">
        <v>0</v>
      </c>
      <c r="L12016" t="s">
        <v>39620</v>
      </c>
    </row>
    <row r="12017" spans="1:12" x14ac:dyDescent="0.2">
      <c r="A12017" t="s">
        <v>39621</v>
      </c>
      <c r="B12017" t="s">
        <v>34578</v>
      </c>
      <c r="C12017" t="s">
        <v>39622</v>
      </c>
      <c r="D12017" t="s">
        <v>39</v>
      </c>
      <c r="E12017" t="s">
        <v>16</v>
      </c>
      <c r="F12017">
        <v>28027</v>
      </c>
      <c r="G12017">
        <v>35.4171628</v>
      </c>
      <c r="H12017">
        <v>-80.677208699999994</v>
      </c>
      <c r="I12017">
        <v>5</v>
      </c>
      <c r="J12017">
        <v>3</v>
      </c>
      <c r="K12017">
        <v>1</v>
      </c>
      <c r="L12017" t="s">
        <v>39623</v>
      </c>
    </row>
    <row r="12018" spans="1:12" x14ac:dyDescent="0.2">
      <c r="A12018" t="s">
        <v>39624</v>
      </c>
      <c r="B12018" t="s">
        <v>8111</v>
      </c>
      <c r="C12018" t="s">
        <v>17507</v>
      </c>
      <c r="D12018" t="s">
        <v>26</v>
      </c>
      <c r="E12018" t="s">
        <v>16</v>
      </c>
      <c r="F12018">
        <v>28078</v>
      </c>
      <c r="G12018">
        <v>35.444019599999997</v>
      </c>
      <c r="H12018">
        <v>-80.871557699999997</v>
      </c>
      <c r="I12018">
        <v>3.5</v>
      </c>
      <c r="J12018">
        <v>82</v>
      </c>
      <c r="K12018">
        <v>1</v>
      </c>
      <c r="L12018" t="s">
        <v>39625</v>
      </c>
    </row>
    <row r="12019" spans="1:12" x14ac:dyDescent="0.2">
      <c r="A12019" t="s">
        <v>39626</v>
      </c>
      <c r="B12019" t="s">
        <v>39627</v>
      </c>
      <c r="C12019" t="s">
        <v>39628</v>
      </c>
      <c r="D12019" t="s">
        <v>359</v>
      </c>
      <c r="E12019" t="s">
        <v>16</v>
      </c>
      <c r="F12019">
        <v>28036</v>
      </c>
      <c r="G12019">
        <v>35.501016700000001</v>
      </c>
      <c r="H12019">
        <v>-80.861778400000006</v>
      </c>
      <c r="I12019">
        <v>4</v>
      </c>
      <c r="J12019">
        <v>4</v>
      </c>
      <c r="K12019">
        <v>0</v>
      </c>
      <c r="L12019" t="s">
        <v>39629</v>
      </c>
    </row>
    <row r="12020" spans="1:12" x14ac:dyDescent="0.2">
      <c r="A12020" t="s">
        <v>39630</v>
      </c>
      <c r="B12020" t="s">
        <v>21169</v>
      </c>
      <c r="C12020" t="s">
        <v>39631</v>
      </c>
      <c r="D12020" t="s">
        <v>30</v>
      </c>
      <c r="E12020" t="s">
        <v>16</v>
      </c>
      <c r="F12020">
        <v>28054</v>
      </c>
      <c r="G12020">
        <v>35.2619021</v>
      </c>
      <c r="H12020">
        <v>-81.134121300000004</v>
      </c>
      <c r="I12020">
        <v>3.5</v>
      </c>
      <c r="J12020">
        <v>45</v>
      </c>
      <c r="K12020">
        <v>1</v>
      </c>
      <c r="L12020" t="s">
        <v>39632</v>
      </c>
    </row>
    <row r="12021" spans="1:12" x14ac:dyDescent="0.2">
      <c r="A12021" t="s">
        <v>39633</v>
      </c>
      <c r="B12021" t="s">
        <v>39634</v>
      </c>
      <c r="D12021" t="s">
        <v>21</v>
      </c>
      <c r="E12021" t="s">
        <v>16</v>
      </c>
      <c r="F12021">
        <v>28216</v>
      </c>
      <c r="G12021">
        <v>35.320222299999998</v>
      </c>
      <c r="H12021">
        <v>-80.887586099999993</v>
      </c>
      <c r="I12021">
        <v>4</v>
      </c>
      <c r="J12021">
        <v>5</v>
      </c>
      <c r="K12021">
        <v>1</v>
      </c>
      <c r="L12021" t="s">
        <v>39635</v>
      </c>
    </row>
    <row r="12022" spans="1:12" x14ac:dyDescent="0.2">
      <c r="A12022" t="s">
        <v>39636</v>
      </c>
      <c r="B12022" t="s">
        <v>39637</v>
      </c>
      <c r="C12022" t="s">
        <v>39638</v>
      </c>
      <c r="D12022" t="s">
        <v>21</v>
      </c>
      <c r="E12022" t="s">
        <v>16</v>
      </c>
      <c r="F12022">
        <v>28269</v>
      </c>
      <c r="G12022">
        <v>35.348353000000003</v>
      </c>
      <c r="H12022">
        <v>-80.842262348199995</v>
      </c>
      <c r="I12022">
        <v>3</v>
      </c>
      <c r="J12022">
        <v>24</v>
      </c>
      <c r="K12022">
        <v>1</v>
      </c>
      <c r="L12022" t="s">
        <v>260</v>
      </c>
    </row>
    <row r="12023" spans="1:12" x14ac:dyDescent="0.2">
      <c r="A12023" t="e">
        <f>-tnsBgHHwlN5IpJhbW4eHg</f>
        <v>#NAME?</v>
      </c>
      <c r="B12023" t="s">
        <v>39639</v>
      </c>
      <c r="C12023" t="s">
        <v>39640</v>
      </c>
      <c r="D12023" t="s">
        <v>239</v>
      </c>
      <c r="E12023" t="s">
        <v>16</v>
      </c>
      <c r="F12023">
        <v>28173</v>
      </c>
      <c r="G12023">
        <v>34.924461000000001</v>
      </c>
      <c r="H12023">
        <v>-80.741275000000002</v>
      </c>
      <c r="I12023">
        <v>4.5</v>
      </c>
      <c r="J12023">
        <v>10</v>
      </c>
      <c r="K12023">
        <v>1</v>
      </c>
      <c r="L12023" t="s">
        <v>32659</v>
      </c>
    </row>
    <row r="12024" spans="1:12" x14ac:dyDescent="0.2">
      <c r="A12024" t="s">
        <v>39641</v>
      </c>
      <c r="B12024" t="s">
        <v>39642</v>
      </c>
      <c r="C12024" t="s">
        <v>39643</v>
      </c>
      <c r="D12024" t="s">
        <v>21</v>
      </c>
      <c r="E12024" t="s">
        <v>16</v>
      </c>
      <c r="F12024">
        <v>28206</v>
      </c>
      <c r="G12024">
        <v>35.237901399999998</v>
      </c>
      <c r="H12024">
        <v>-80.839768300000003</v>
      </c>
      <c r="I12024">
        <v>1.5</v>
      </c>
      <c r="J12024">
        <v>4</v>
      </c>
      <c r="K12024">
        <v>1</v>
      </c>
      <c r="L12024" t="s">
        <v>39644</v>
      </c>
    </row>
    <row r="12025" spans="1:12" x14ac:dyDescent="0.2">
      <c r="A12025" t="s">
        <v>39645</v>
      </c>
      <c r="B12025" t="s">
        <v>39646</v>
      </c>
      <c r="C12025" t="s">
        <v>39647</v>
      </c>
      <c r="D12025" t="s">
        <v>15</v>
      </c>
      <c r="E12025" t="s">
        <v>16</v>
      </c>
      <c r="F12025">
        <v>28031</v>
      </c>
      <c r="G12025">
        <v>35.479528999999999</v>
      </c>
      <c r="H12025">
        <v>-80.888199</v>
      </c>
      <c r="I12025">
        <v>3.5</v>
      </c>
      <c r="J12025">
        <v>3</v>
      </c>
      <c r="K12025">
        <v>0</v>
      </c>
      <c r="L12025" t="s">
        <v>39648</v>
      </c>
    </row>
    <row r="12026" spans="1:12" x14ac:dyDescent="0.2">
      <c r="A12026" t="s">
        <v>39649</v>
      </c>
      <c r="B12026" t="s">
        <v>39650</v>
      </c>
      <c r="C12026" t="s">
        <v>24345</v>
      </c>
      <c r="D12026" t="s">
        <v>15</v>
      </c>
      <c r="E12026" t="s">
        <v>16</v>
      </c>
      <c r="F12026">
        <v>28031</v>
      </c>
      <c r="G12026">
        <v>35.481292000000003</v>
      </c>
      <c r="H12026">
        <v>-80.884399999999999</v>
      </c>
      <c r="I12026">
        <v>3</v>
      </c>
      <c r="J12026">
        <v>13</v>
      </c>
      <c r="K12026">
        <v>0</v>
      </c>
      <c r="L12026" t="s">
        <v>39651</v>
      </c>
    </row>
    <row r="12027" spans="1:12" x14ac:dyDescent="0.2">
      <c r="A12027" t="s">
        <v>39652</v>
      </c>
      <c r="B12027" t="s">
        <v>39653</v>
      </c>
      <c r="C12027" t="s">
        <v>39654</v>
      </c>
      <c r="D12027" t="s">
        <v>21</v>
      </c>
      <c r="E12027" t="s">
        <v>16</v>
      </c>
      <c r="F12027">
        <v>28205</v>
      </c>
      <c r="G12027">
        <v>35.245467699999999</v>
      </c>
      <c r="H12027">
        <v>-80.809440199999997</v>
      </c>
      <c r="I12027">
        <v>4.5</v>
      </c>
      <c r="J12027">
        <v>3</v>
      </c>
      <c r="K12027">
        <v>0</v>
      </c>
      <c r="L12027" t="s">
        <v>16124</v>
      </c>
    </row>
    <row r="12028" spans="1:12" x14ac:dyDescent="0.2">
      <c r="A12028" t="s">
        <v>39655</v>
      </c>
      <c r="B12028" t="s">
        <v>39656</v>
      </c>
      <c r="C12028" t="s">
        <v>39657</v>
      </c>
      <c r="D12028" t="s">
        <v>21</v>
      </c>
      <c r="E12028" t="s">
        <v>16</v>
      </c>
      <c r="F12028">
        <v>28270</v>
      </c>
      <c r="G12028">
        <v>35.141774099999999</v>
      </c>
      <c r="H12028">
        <v>-80.742358400000001</v>
      </c>
      <c r="I12028">
        <v>2</v>
      </c>
      <c r="J12028">
        <v>3</v>
      </c>
      <c r="K12028">
        <v>1</v>
      </c>
      <c r="L12028" t="s">
        <v>2897</v>
      </c>
    </row>
    <row r="12029" spans="1:12" x14ac:dyDescent="0.2">
      <c r="A12029" t="s">
        <v>39658</v>
      </c>
      <c r="B12029" t="s">
        <v>39659</v>
      </c>
      <c r="C12029" t="s">
        <v>39660</v>
      </c>
      <c r="D12029" t="s">
        <v>135</v>
      </c>
      <c r="E12029" t="s">
        <v>16</v>
      </c>
      <c r="F12029">
        <v>28105</v>
      </c>
      <c r="G12029">
        <v>35.105029999999999</v>
      </c>
      <c r="H12029">
        <v>-80.683789000000004</v>
      </c>
      <c r="I12029">
        <v>4.5</v>
      </c>
      <c r="J12029">
        <v>43</v>
      </c>
      <c r="K12029">
        <v>1</v>
      </c>
      <c r="L12029" t="s">
        <v>39661</v>
      </c>
    </row>
    <row r="12030" spans="1:12" x14ac:dyDescent="0.2">
      <c r="A12030" t="s">
        <v>39662</v>
      </c>
      <c r="B12030" t="s">
        <v>13627</v>
      </c>
      <c r="C12030" t="s">
        <v>39663</v>
      </c>
      <c r="D12030" t="s">
        <v>21</v>
      </c>
      <c r="E12030" t="s">
        <v>16</v>
      </c>
      <c r="F12030">
        <v>28262</v>
      </c>
      <c r="G12030">
        <v>35.3416572</v>
      </c>
      <c r="H12030">
        <v>-80.765401699999998</v>
      </c>
      <c r="I12030">
        <v>1.5</v>
      </c>
      <c r="J12030">
        <v>29</v>
      </c>
      <c r="K12030">
        <v>1</v>
      </c>
      <c r="L12030" t="s">
        <v>39664</v>
      </c>
    </row>
    <row r="12031" spans="1:12" x14ac:dyDescent="0.2">
      <c r="A12031" t="s">
        <v>39665</v>
      </c>
      <c r="B12031" t="s">
        <v>39666</v>
      </c>
      <c r="D12031" t="s">
        <v>21</v>
      </c>
      <c r="E12031" t="s">
        <v>16</v>
      </c>
      <c r="F12031">
        <v>28203</v>
      </c>
      <c r="G12031">
        <v>35.2146586</v>
      </c>
      <c r="H12031">
        <v>-80.859919300000001</v>
      </c>
      <c r="I12031">
        <v>4.5</v>
      </c>
      <c r="J12031">
        <v>5</v>
      </c>
      <c r="K12031">
        <v>1</v>
      </c>
      <c r="L12031" t="s">
        <v>39667</v>
      </c>
    </row>
    <row r="12032" spans="1:12" x14ac:dyDescent="0.2">
      <c r="A12032" t="s">
        <v>39668</v>
      </c>
      <c r="B12032" t="s">
        <v>39669</v>
      </c>
      <c r="C12032" t="s">
        <v>39670</v>
      </c>
      <c r="D12032" t="s">
        <v>588</v>
      </c>
      <c r="E12032" t="s">
        <v>16</v>
      </c>
      <c r="F12032">
        <v>28110</v>
      </c>
      <c r="G12032">
        <v>35.010617199999999</v>
      </c>
      <c r="H12032">
        <v>-80.580117799999996</v>
      </c>
      <c r="I12032">
        <v>2.5</v>
      </c>
      <c r="J12032">
        <v>5</v>
      </c>
      <c r="K12032">
        <v>1</v>
      </c>
      <c r="L12032" t="s">
        <v>7478</v>
      </c>
    </row>
    <row r="12033" spans="1:12" x14ac:dyDescent="0.2">
      <c r="A12033" t="s">
        <v>39671</v>
      </c>
      <c r="B12033" t="s">
        <v>39672</v>
      </c>
      <c r="C12033" t="s">
        <v>39673</v>
      </c>
      <c r="D12033" t="s">
        <v>21</v>
      </c>
      <c r="E12033" t="s">
        <v>16</v>
      </c>
      <c r="F12033">
        <v>28210</v>
      </c>
      <c r="G12033">
        <v>35.092156000000003</v>
      </c>
      <c r="H12033">
        <v>-80.872114999999994</v>
      </c>
      <c r="I12033">
        <v>2.5</v>
      </c>
      <c r="J12033">
        <v>66</v>
      </c>
      <c r="K12033">
        <v>1</v>
      </c>
      <c r="L12033" t="s">
        <v>2497</v>
      </c>
    </row>
    <row r="12034" spans="1:12" x14ac:dyDescent="0.2">
      <c r="A12034" t="s">
        <v>39674</v>
      </c>
      <c r="B12034" t="s">
        <v>39675</v>
      </c>
      <c r="C12034" t="s">
        <v>39676</v>
      </c>
      <c r="D12034" t="s">
        <v>21</v>
      </c>
      <c r="E12034" t="s">
        <v>16</v>
      </c>
      <c r="F12034">
        <v>28273</v>
      </c>
      <c r="G12034">
        <v>35.147872</v>
      </c>
      <c r="H12034">
        <v>-80.930936000000003</v>
      </c>
      <c r="I12034">
        <v>4</v>
      </c>
      <c r="J12034">
        <v>8</v>
      </c>
      <c r="K12034">
        <v>1</v>
      </c>
      <c r="L12034" t="s">
        <v>5031</v>
      </c>
    </row>
    <row r="12035" spans="1:12" x14ac:dyDescent="0.2">
      <c r="A12035" t="s">
        <v>39677</v>
      </c>
      <c r="B12035" t="s">
        <v>7706</v>
      </c>
      <c r="C12035" t="s">
        <v>39678</v>
      </c>
      <c r="D12035" t="s">
        <v>21</v>
      </c>
      <c r="E12035" t="s">
        <v>16</v>
      </c>
      <c r="F12035">
        <v>28205</v>
      </c>
      <c r="G12035">
        <v>35.218269999999997</v>
      </c>
      <c r="H12035">
        <v>-80.811800000000005</v>
      </c>
      <c r="I12035">
        <v>4.5</v>
      </c>
      <c r="J12035">
        <v>108</v>
      </c>
      <c r="K12035">
        <v>1</v>
      </c>
      <c r="L12035" t="s">
        <v>39679</v>
      </c>
    </row>
    <row r="12036" spans="1:12" x14ac:dyDescent="0.2">
      <c r="A12036" t="s">
        <v>39680</v>
      </c>
      <c r="B12036" t="s">
        <v>3451</v>
      </c>
      <c r="C12036" t="s">
        <v>27534</v>
      </c>
      <c r="D12036" t="s">
        <v>135</v>
      </c>
      <c r="E12036" t="s">
        <v>16</v>
      </c>
      <c r="F12036">
        <v>28227</v>
      </c>
      <c r="G12036">
        <v>35.164943000000001</v>
      </c>
      <c r="H12036">
        <v>-80.739277999999999</v>
      </c>
      <c r="I12036">
        <v>1</v>
      </c>
      <c r="J12036">
        <v>4</v>
      </c>
      <c r="K12036">
        <v>0</v>
      </c>
      <c r="L12036" t="s">
        <v>39681</v>
      </c>
    </row>
    <row r="12037" spans="1:12" x14ac:dyDescent="0.2">
      <c r="A12037" t="s">
        <v>39682</v>
      </c>
      <c r="B12037" t="s">
        <v>2794</v>
      </c>
      <c r="C12037" t="s">
        <v>37339</v>
      </c>
      <c r="D12037" t="s">
        <v>39</v>
      </c>
      <c r="E12037" t="s">
        <v>16</v>
      </c>
      <c r="F12037">
        <v>28027</v>
      </c>
      <c r="G12037">
        <v>35.409089000000002</v>
      </c>
      <c r="H12037">
        <v>-80.714944700000004</v>
      </c>
      <c r="I12037">
        <v>4</v>
      </c>
      <c r="J12037">
        <v>8</v>
      </c>
      <c r="K12037">
        <v>0</v>
      </c>
      <c r="L12037" t="s">
        <v>3008</v>
      </c>
    </row>
    <row r="12038" spans="1:12" x14ac:dyDescent="0.2">
      <c r="A12038" t="s">
        <v>39683</v>
      </c>
      <c r="B12038" t="s">
        <v>39684</v>
      </c>
      <c r="C12038" t="s">
        <v>39685</v>
      </c>
      <c r="D12038" t="s">
        <v>942</v>
      </c>
      <c r="E12038" t="s">
        <v>16</v>
      </c>
      <c r="F12038">
        <v>28120</v>
      </c>
      <c r="G12038">
        <v>35.297302700000003</v>
      </c>
      <c r="H12038">
        <v>-81.016434500000003</v>
      </c>
      <c r="I12038">
        <v>4.5</v>
      </c>
      <c r="J12038">
        <v>18</v>
      </c>
      <c r="K12038">
        <v>1</v>
      </c>
      <c r="L12038" t="s">
        <v>5554</v>
      </c>
    </row>
    <row r="12039" spans="1:12" x14ac:dyDescent="0.2">
      <c r="A12039" t="s">
        <v>39686</v>
      </c>
      <c r="B12039" t="s">
        <v>39687</v>
      </c>
      <c r="C12039" t="s">
        <v>39688</v>
      </c>
      <c r="D12039" t="s">
        <v>21</v>
      </c>
      <c r="E12039" t="s">
        <v>16</v>
      </c>
      <c r="F12039">
        <v>28217</v>
      </c>
      <c r="G12039">
        <v>35.157846999999997</v>
      </c>
      <c r="H12039">
        <v>-80.874733699999993</v>
      </c>
      <c r="I12039">
        <v>3.5</v>
      </c>
      <c r="J12039">
        <v>8</v>
      </c>
      <c r="K12039">
        <v>1</v>
      </c>
      <c r="L12039" t="s">
        <v>3108</v>
      </c>
    </row>
    <row r="12040" spans="1:12" x14ac:dyDescent="0.2">
      <c r="A12040" t="s">
        <v>39689</v>
      </c>
      <c r="B12040" t="s">
        <v>39690</v>
      </c>
      <c r="C12040" t="s">
        <v>39691</v>
      </c>
      <c r="D12040" t="s">
        <v>21</v>
      </c>
      <c r="E12040" t="s">
        <v>16</v>
      </c>
      <c r="F12040">
        <v>28217</v>
      </c>
      <c r="G12040">
        <v>35.163273799999999</v>
      </c>
      <c r="H12040">
        <v>-80.876511699999995</v>
      </c>
      <c r="I12040">
        <v>2</v>
      </c>
      <c r="J12040">
        <v>13</v>
      </c>
      <c r="K12040">
        <v>0</v>
      </c>
      <c r="L12040" t="s">
        <v>4383</v>
      </c>
    </row>
    <row r="12041" spans="1:12" x14ac:dyDescent="0.2">
      <c r="A12041" t="s">
        <v>39692</v>
      </c>
      <c r="B12041" t="s">
        <v>39693</v>
      </c>
      <c r="C12041" t="s">
        <v>39694</v>
      </c>
      <c r="D12041" t="s">
        <v>21</v>
      </c>
      <c r="E12041" t="s">
        <v>16</v>
      </c>
      <c r="F12041">
        <v>28205</v>
      </c>
      <c r="G12041">
        <v>35.239658300000002</v>
      </c>
      <c r="H12041">
        <v>-80.798934299999999</v>
      </c>
      <c r="I12041">
        <v>4</v>
      </c>
      <c r="J12041">
        <v>14</v>
      </c>
      <c r="K12041">
        <v>1</v>
      </c>
      <c r="L12041" t="s">
        <v>2735</v>
      </c>
    </row>
    <row r="12042" spans="1:12" x14ac:dyDescent="0.2">
      <c r="A12042" t="s">
        <v>39695</v>
      </c>
      <c r="B12042" t="s">
        <v>1197</v>
      </c>
      <c r="C12042" t="s">
        <v>39696</v>
      </c>
      <c r="D12042" t="s">
        <v>21</v>
      </c>
      <c r="E12042" t="s">
        <v>16</v>
      </c>
      <c r="F12042">
        <v>28210</v>
      </c>
      <c r="G12042">
        <v>35.091573199999999</v>
      </c>
      <c r="H12042">
        <v>-80.869106599999995</v>
      </c>
      <c r="I12042">
        <v>3</v>
      </c>
      <c r="J12042">
        <v>65</v>
      </c>
      <c r="K12042">
        <v>1</v>
      </c>
      <c r="L12042" t="s">
        <v>39697</v>
      </c>
    </row>
    <row r="12043" spans="1:12" x14ac:dyDescent="0.2">
      <c r="A12043" t="s">
        <v>39698</v>
      </c>
      <c r="B12043" t="s">
        <v>4373</v>
      </c>
      <c r="C12043" t="s">
        <v>39699</v>
      </c>
      <c r="D12043" t="s">
        <v>21</v>
      </c>
      <c r="E12043" t="s">
        <v>16</v>
      </c>
      <c r="F12043">
        <v>28216</v>
      </c>
      <c r="G12043">
        <v>35.241531999999999</v>
      </c>
      <c r="H12043">
        <v>-80.858991000000003</v>
      </c>
      <c r="I12043">
        <v>1.5</v>
      </c>
      <c r="J12043">
        <v>3</v>
      </c>
      <c r="K12043">
        <v>1</v>
      </c>
      <c r="L12043" t="s">
        <v>39700</v>
      </c>
    </row>
    <row r="12044" spans="1:12" x14ac:dyDescent="0.2">
      <c r="A12044" t="s">
        <v>39701</v>
      </c>
      <c r="B12044" t="s">
        <v>39702</v>
      </c>
      <c r="C12044" t="s">
        <v>39703</v>
      </c>
      <c r="D12044" t="s">
        <v>21</v>
      </c>
      <c r="E12044" t="s">
        <v>16</v>
      </c>
      <c r="F12044">
        <v>28277</v>
      </c>
      <c r="G12044">
        <v>35.052115000000001</v>
      </c>
      <c r="H12044">
        <v>-80.774880999999993</v>
      </c>
      <c r="I12044">
        <v>4</v>
      </c>
      <c r="J12044">
        <v>7</v>
      </c>
      <c r="K12044">
        <v>1</v>
      </c>
      <c r="L12044" t="s">
        <v>8066</v>
      </c>
    </row>
    <row r="12045" spans="1:12" x14ac:dyDescent="0.2">
      <c r="A12045" t="s">
        <v>39704</v>
      </c>
      <c r="B12045" t="s">
        <v>21533</v>
      </c>
      <c r="C12045" t="s">
        <v>39705</v>
      </c>
      <c r="D12045" t="s">
        <v>21</v>
      </c>
      <c r="E12045" t="s">
        <v>16</v>
      </c>
      <c r="F12045">
        <v>28269</v>
      </c>
      <c r="G12045">
        <v>35.334688399999997</v>
      </c>
      <c r="H12045">
        <v>-80.813507799999996</v>
      </c>
      <c r="I12045">
        <v>4</v>
      </c>
      <c r="J12045">
        <v>7</v>
      </c>
      <c r="K12045">
        <v>1</v>
      </c>
      <c r="L12045" t="s">
        <v>39706</v>
      </c>
    </row>
    <row r="12046" spans="1:12" x14ac:dyDescent="0.2">
      <c r="A12046" t="s">
        <v>39707</v>
      </c>
      <c r="B12046" t="s">
        <v>14246</v>
      </c>
      <c r="C12046" t="s">
        <v>39708</v>
      </c>
      <c r="D12046" t="s">
        <v>588</v>
      </c>
      <c r="E12046" t="s">
        <v>16</v>
      </c>
      <c r="F12046">
        <v>28110</v>
      </c>
      <c r="G12046">
        <v>35.005364499999999</v>
      </c>
      <c r="H12046">
        <v>-80.557202200000006</v>
      </c>
      <c r="I12046">
        <v>2</v>
      </c>
      <c r="J12046">
        <v>8</v>
      </c>
      <c r="K12046">
        <v>0</v>
      </c>
      <c r="L12046" t="s">
        <v>39709</v>
      </c>
    </row>
    <row r="12047" spans="1:12" x14ac:dyDescent="0.2">
      <c r="A12047" t="s">
        <v>39710</v>
      </c>
      <c r="B12047" t="s">
        <v>39711</v>
      </c>
      <c r="C12047" t="s">
        <v>21870</v>
      </c>
      <c r="D12047" t="s">
        <v>26</v>
      </c>
      <c r="E12047" t="s">
        <v>16</v>
      </c>
      <c r="F12047">
        <v>28078</v>
      </c>
      <c r="G12047">
        <v>35.406143999999998</v>
      </c>
      <c r="H12047">
        <v>-80.883140999999995</v>
      </c>
      <c r="I12047">
        <v>5</v>
      </c>
      <c r="J12047">
        <v>3</v>
      </c>
      <c r="K12047">
        <v>1</v>
      </c>
      <c r="L12047" t="s">
        <v>1165</v>
      </c>
    </row>
    <row r="12048" spans="1:12" x14ac:dyDescent="0.2">
      <c r="A12048" t="s">
        <v>39712</v>
      </c>
      <c r="B12048" t="s">
        <v>39713</v>
      </c>
      <c r="C12048" t="s">
        <v>39714</v>
      </c>
      <c r="D12048" t="s">
        <v>21</v>
      </c>
      <c r="E12048" t="s">
        <v>16</v>
      </c>
      <c r="F12048">
        <v>28203</v>
      </c>
      <c r="G12048">
        <v>35.210312600000002</v>
      </c>
      <c r="H12048">
        <v>-80.856040199999995</v>
      </c>
      <c r="I12048">
        <v>4.5</v>
      </c>
      <c r="J12048">
        <v>5</v>
      </c>
      <c r="K12048">
        <v>0</v>
      </c>
      <c r="L12048" t="s">
        <v>3633</v>
      </c>
    </row>
    <row r="12049" spans="1:12" x14ac:dyDescent="0.2">
      <c r="A12049" t="s">
        <v>39715</v>
      </c>
      <c r="B12049" t="s">
        <v>7806</v>
      </c>
      <c r="C12049" t="s">
        <v>39716</v>
      </c>
      <c r="D12049" t="s">
        <v>167</v>
      </c>
      <c r="E12049" t="s">
        <v>16</v>
      </c>
      <c r="F12049">
        <v>28075</v>
      </c>
      <c r="G12049">
        <v>35.324058735199998</v>
      </c>
      <c r="H12049">
        <v>-80.645919442199997</v>
      </c>
      <c r="I12049">
        <v>3</v>
      </c>
      <c r="J12049">
        <v>19</v>
      </c>
      <c r="K12049">
        <v>1</v>
      </c>
      <c r="L12049" t="s">
        <v>34395</v>
      </c>
    </row>
    <row r="12050" spans="1:12" x14ac:dyDescent="0.2">
      <c r="A12050" t="s">
        <v>39717</v>
      </c>
      <c r="B12050" t="s">
        <v>39718</v>
      </c>
      <c r="C12050" t="s">
        <v>39719</v>
      </c>
      <c r="D12050" t="s">
        <v>26</v>
      </c>
      <c r="E12050" t="s">
        <v>16</v>
      </c>
      <c r="F12050">
        <v>28078</v>
      </c>
      <c r="G12050">
        <v>35.4480571</v>
      </c>
      <c r="H12050">
        <v>-80.864980399999993</v>
      </c>
      <c r="I12050">
        <v>5</v>
      </c>
      <c r="J12050">
        <v>17</v>
      </c>
      <c r="K12050">
        <v>1</v>
      </c>
      <c r="L12050" t="s">
        <v>39720</v>
      </c>
    </row>
    <row r="12051" spans="1:12" x14ac:dyDescent="0.2">
      <c r="A12051" t="s">
        <v>39721</v>
      </c>
      <c r="B12051" t="s">
        <v>39722</v>
      </c>
      <c r="C12051" t="s">
        <v>39723</v>
      </c>
      <c r="D12051" t="s">
        <v>21</v>
      </c>
      <c r="E12051" t="s">
        <v>16</v>
      </c>
      <c r="F12051">
        <v>28277</v>
      </c>
      <c r="G12051">
        <v>35.062716999999999</v>
      </c>
      <c r="H12051">
        <v>-80.812633000000005</v>
      </c>
      <c r="I12051">
        <v>4</v>
      </c>
      <c r="J12051">
        <v>16</v>
      </c>
      <c r="K12051">
        <v>1</v>
      </c>
      <c r="L12051" t="s">
        <v>39724</v>
      </c>
    </row>
    <row r="12052" spans="1:12" x14ac:dyDescent="0.2">
      <c r="A12052" t="s">
        <v>39725</v>
      </c>
      <c r="B12052" t="s">
        <v>39726</v>
      </c>
      <c r="C12052" t="s">
        <v>39727</v>
      </c>
      <c r="D12052" t="s">
        <v>21</v>
      </c>
      <c r="E12052" t="s">
        <v>16</v>
      </c>
      <c r="F12052">
        <v>28203</v>
      </c>
      <c r="G12052">
        <v>35.209379800000001</v>
      </c>
      <c r="H12052">
        <v>-80.867788000000004</v>
      </c>
      <c r="I12052">
        <v>4</v>
      </c>
      <c r="J12052">
        <v>22</v>
      </c>
      <c r="K12052">
        <v>1</v>
      </c>
      <c r="L12052" t="s">
        <v>39728</v>
      </c>
    </row>
    <row r="12053" spans="1:12" x14ac:dyDescent="0.2">
      <c r="A12053" t="s">
        <v>39729</v>
      </c>
      <c r="B12053" t="s">
        <v>981</v>
      </c>
      <c r="C12053" t="s">
        <v>39730</v>
      </c>
      <c r="D12053" t="s">
        <v>21</v>
      </c>
      <c r="E12053" t="s">
        <v>16</v>
      </c>
      <c r="F12053">
        <v>28202</v>
      </c>
      <c r="G12053">
        <v>35.227998499999998</v>
      </c>
      <c r="H12053">
        <v>-80.841346799999997</v>
      </c>
      <c r="I12053">
        <v>4</v>
      </c>
      <c r="J12053">
        <v>45</v>
      </c>
      <c r="K12053">
        <v>0</v>
      </c>
      <c r="L12053" t="s">
        <v>39731</v>
      </c>
    </row>
    <row r="12054" spans="1:12" x14ac:dyDescent="0.2">
      <c r="A12054" t="s">
        <v>39732</v>
      </c>
      <c r="B12054" t="s">
        <v>39733</v>
      </c>
      <c r="C12054" t="s">
        <v>8233</v>
      </c>
      <c r="D12054" t="s">
        <v>21</v>
      </c>
      <c r="E12054" t="s">
        <v>16</v>
      </c>
      <c r="F12054">
        <v>28208</v>
      </c>
      <c r="G12054">
        <v>35.251769400000001</v>
      </c>
      <c r="H12054">
        <v>-80.871397900000005</v>
      </c>
      <c r="I12054">
        <v>2</v>
      </c>
      <c r="J12054">
        <v>4</v>
      </c>
      <c r="K12054">
        <v>1</v>
      </c>
      <c r="L12054" t="s">
        <v>39734</v>
      </c>
    </row>
    <row r="12055" spans="1:12" x14ac:dyDescent="0.2">
      <c r="A12055" t="s">
        <v>39735</v>
      </c>
      <c r="B12055" t="s">
        <v>39736</v>
      </c>
      <c r="C12055" t="s">
        <v>39737</v>
      </c>
      <c r="D12055" t="s">
        <v>167</v>
      </c>
      <c r="E12055" t="s">
        <v>16</v>
      </c>
      <c r="F12055">
        <v>28075</v>
      </c>
      <c r="G12055">
        <v>35.300848999999999</v>
      </c>
      <c r="H12055">
        <v>-80.601590000000002</v>
      </c>
      <c r="I12055">
        <v>5</v>
      </c>
      <c r="J12055">
        <v>7</v>
      </c>
      <c r="K12055">
        <v>1</v>
      </c>
      <c r="L12055" t="s">
        <v>39738</v>
      </c>
    </row>
    <row r="12056" spans="1:12" x14ac:dyDescent="0.2">
      <c r="A12056" t="s">
        <v>39739</v>
      </c>
      <c r="B12056" t="s">
        <v>16059</v>
      </c>
      <c r="C12056" t="s">
        <v>39740</v>
      </c>
      <c r="D12056" t="s">
        <v>30</v>
      </c>
      <c r="E12056" t="s">
        <v>16</v>
      </c>
      <c r="F12056">
        <v>28056</v>
      </c>
      <c r="G12056">
        <v>35.2617026</v>
      </c>
      <c r="H12056">
        <v>-81.122155699999993</v>
      </c>
      <c r="I12056">
        <v>2.5</v>
      </c>
      <c r="J12056">
        <v>6</v>
      </c>
      <c r="K12056">
        <v>1</v>
      </c>
      <c r="L12056" t="s">
        <v>39741</v>
      </c>
    </row>
    <row r="12057" spans="1:12" x14ac:dyDescent="0.2">
      <c r="A12057" t="s">
        <v>39742</v>
      </c>
      <c r="B12057" t="s">
        <v>16211</v>
      </c>
      <c r="C12057" t="s">
        <v>4151</v>
      </c>
      <c r="D12057" t="s">
        <v>21</v>
      </c>
      <c r="E12057" t="s">
        <v>16</v>
      </c>
      <c r="F12057">
        <v>28226</v>
      </c>
      <c r="G12057">
        <v>35.117146099999999</v>
      </c>
      <c r="H12057">
        <v>-80.824370599999995</v>
      </c>
      <c r="I12057">
        <v>2.5</v>
      </c>
      <c r="J12057">
        <v>16</v>
      </c>
      <c r="K12057">
        <v>1</v>
      </c>
      <c r="L12057" t="s">
        <v>709</v>
      </c>
    </row>
    <row r="12058" spans="1:12" x14ac:dyDescent="0.2">
      <c r="A12058" t="s">
        <v>39743</v>
      </c>
      <c r="B12058" t="s">
        <v>8455</v>
      </c>
      <c r="C12058" t="s">
        <v>39744</v>
      </c>
      <c r="D12058" t="s">
        <v>21</v>
      </c>
      <c r="E12058" t="s">
        <v>16</v>
      </c>
      <c r="F12058">
        <v>28273</v>
      </c>
      <c r="G12058">
        <v>35.11844</v>
      </c>
      <c r="H12058">
        <v>-80.957019000000003</v>
      </c>
      <c r="I12058">
        <v>3</v>
      </c>
      <c r="J12058">
        <v>3</v>
      </c>
      <c r="K12058">
        <v>1</v>
      </c>
      <c r="L12058" t="s">
        <v>4329</v>
      </c>
    </row>
    <row r="12059" spans="1:12" x14ac:dyDescent="0.2">
      <c r="A12059" t="s">
        <v>39745</v>
      </c>
      <c r="B12059" t="s">
        <v>39746</v>
      </c>
      <c r="C12059" t="s">
        <v>39747</v>
      </c>
      <c r="D12059" t="s">
        <v>456</v>
      </c>
      <c r="E12059" t="s">
        <v>16</v>
      </c>
      <c r="F12059">
        <v>28012</v>
      </c>
      <c r="G12059">
        <v>35.187201057899998</v>
      </c>
      <c r="H12059">
        <v>-81.049798953000007</v>
      </c>
      <c r="I12059">
        <v>4</v>
      </c>
      <c r="J12059">
        <v>4</v>
      </c>
      <c r="K12059">
        <v>1</v>
      </c>
      <c r="L12059" t="s">
        <v>39748</v>
      </c>
    </row>
    <row r="12060" spans="1:12" x14ac:dyDescent="0.2">
      <c r="A12060" t="s">
        <v>39749</v>
      </c>
      <c r="B12060" t="s">
        <v>39750</v>
      </c>
      <c r="D12060" t="s">
        <v>21</v>
      </c>
      <c r="E12060" t="s">
        <v>16</v>
      </c>
      <c r="F12060">
        <v>28211</v>
      </c>
      <c r="G12060">
        <v>35.166003199999999</v>
      </c>
      <c r="H12060">
        <v>-80.7934798</v>
      </c>
      <c r="I12060">
        <v>4.5</v>
      </c>
      <c r="J12060">
        <v>7</v>
      </c>
      <c r="K12060">
        <v>1</v>
      </c>
      <c r="L12060" t="s">
        <v>39751</v>
      </c>
    </row>
    <row r="12061" spans="1:12" x14ac:dyDescent="0.2">
      <c r="A12061" t="s">
        <v>39752</v>
      </c>
      <c r="B12061" t="s">
        <v>39753</v>
      </c>
      <c r="C12061" t="s">
        <v>39754</v>
      </c>
      <c r="D12061" t="s">
        <v>21</v>
      </c>
      <c r="E12061" t="s">
        <v>16</v>
      </c>
      <c r="F12061">
        <v>28278</v>
      </c>
      <c r="G12061">
        <v>35.169601800000002</v>
      </c>
      <c r="H12061">
        <v>-80.9746892</v>
      </c>
      <c r="I12061">
        <v>3</v>
      </c>
      <c r="J12061">
        <v>3</v>
      </c>
      <c r="K12061">
        <v>0</v>
      </c>
      <c r="L12061" t="s">
        <v>256</v>
      </c>
    </row>
    <row r="12062" spans="1:12" x14ac:dyDescent="0.2">
      <c r="A12062" t="s">
        <v>39755</v>
      </c>
      <c r="B12062" t="s">
        <v>39756</v>
      </c>
      <c r="C12062" t="s">
        <v>39757</v>
      </c>
      <c r="D12062" t="s">
        <v>643</v>
      </c>
      <c r="E12062" t="s">
        <v>16</v>
      </c>
      <c r="F12062">
        <v>28079</v>
      </c>
      <c r="G12062">
        <v>35.129440799999998</v>
      </c>
      <c r="H12062">
        <v>-80.607301199999995</v>
      </c>
      <c r="I12062">
        <v>2</v>
      </c>
      <c r="J12062">
        <v>4</v>
      </c>
      <c r="K12062">
        <v>1</v>
      </c>
      <c r="L12062" t="s">
        <v>6541</v>
      </c>
    </row>
    <row r="12063" spans="1:12" x14ac:dyDescent="0.2">
      <c r="A12063" t="s">
        <v>39758</v>
      </c>
      <c r="B12063" t="s">
        <v>39759</v>
      </c>
      <c r="C12063" t="s">
        <v>32359</v>
      </c>
      <c r="D12063" t="s">
        <v>21</v>
      </c>
      <c r="E12063" t="s">
        <v>16</v>
      </c>
      <c r="F12063">
        <v>28205</v>
      </c>
      <c r="G12063">
        <v>35.243459100000003</v>
      </c>
      <c r="H12063">
        <v>-80.801888000000005</v>
      </c>
      <c r="I12063">
        <v>4</v>
      </c>
      <c r="J12063">
        <v>5</v>
      </c>
      <c r="K12063">
        <v>0</v>
      </c>
      <c r="L12063" t="s">
        <v>39760</v>
      </c>
    </row>
    <row r="12064" spans="1:12" x14ac:dyDescent="0.2">
      <c r="A12064" t="s">
        <v>39761</v>
      </c>
      <c r="B12064" t="s">
        <v>39762</v>
      </c>
      <c r="C12064" t="s">
        <v>19631</v>
      </c>
      <c r="D12064" t="s">
        <v>21</v>
      </c>
      <c r="E12064" t="s">
        <v>16</v>
      </c>
      <c r="F12064">
        <v>28207</v>
      </c>
      <c r="G12064">
        <v>35.197518000000002</v>
      </c>
      <c r="H12064">
        <v>-80.825545000000005</v>
      </c>
      <c r="I12064">
        <v>4</v>
      </c>
      <c r="J12064">
        <v>145</v>
      </c>
      <c r="K12064">
        <v>1</v>
      </c>
      <c r="L12064" t="s">
        <v>39763</v>
      </c>
    </row>
    <row r="12065" spans="1:12" x14ac:dyDescent="0.2">
      <c r="A12065" t="s">
        <v>39764</v>
      </c>
      <c r="B12065" t="s">
        <v>39765</v>
      </c>
      <c r="C12065" t="s">
        <v>12108</v>
      </c>
      <c r="D12065" t="s">
        <v>39766</v>
      </c>
      <c r="E12065" t="s">
        <v>16</v>
      </c>
      <c r="F12065">
        <v>28012</v>
      </c>
      <c r="G12065">
        <v>35.296613499999999</v>
      </c>
      <c r="H12065">
        <v>-81.016114900000005</v>
      </c>
      <c r="I12065">
        <v>3.5</v>
      </c>
      <c r="J12065">
        <v>15</v>
      </c>
      <c r="K12065">
        <v>1</v>
      </c>
      <c r="L12065" t="s">
        <v>39767</v>
      </c>
    </row>
    <row r="12066" spans="1:12" x14ac:dyDescent="0.2">
      <c r="A12066" t="s">
        <v>39768</v>
      </c>
      <c r="B12066" t="s">
        <v>14081</v>
      </c>
      <c r="C12066" t="s">
        <v>39769</v>
      </c>
      <c r="D12066" t="s">
        <v>601</v>
      </c>
      <c r="E12066" t="s">
        <v>16</v>
      </c>
      <c r="F12066">
        <v>28083</v>
      </c>
      <c r="G12066">
        <v>35.450096000000002</v>
      </c>
      <c r="H12066">
        <v>-80.606423000000007</v>
      </c>
      <c r="I12066">
        <v>4.5</v>
      </c>
      <c r="J12066">
        <v>7</v>
      </c>
      <c r="K12066">
        <v>1</v>
      </c>
      <c r="L12066" t="s">
        <v>1394</v>
      </c>
    </row>
    <row r="12067" spans="1:12" x14ac:dyDescent="0.2">
      <c r="A12067" t="s">
        <v>39770</v>
      </c>
      <c r="B12067" t="s">
        <v>39771</v>
      </c>
      <c r="C12067" t="s">
        <v>36939</v>
      </c>
      <c r="D12067" t="s">
        <v>21</v>
      </c>
      <c r="E12067" t="s">
        <v>16</v>
      </c>
      <c r="F12067">
        <v>28203</v>
      </c>
      <c r="G12067">
        <v>35.202365200000003</v>
      </c>
      <c r="H12067">
        <v>-80.844600999999997</v>
      </c>
      <c r="I12067">
        <v>4.5</v>
      </c>
      <c r="J12067">
        <v>22</v>
      </c>
      <c r="K12067">
        <v>1</v>
      </c>
      <c r="L12067" t="s">
        <v>18131</v>
      </c>
    </row>
    <row r="12068" spans="1:12" x14ac:dyDescent="0.2">
      <c r="A12068" t="s">
        <v>39772</v>
      </c>
      <c r="B12068" t="s">
        <v>39773</v>
      </c>
      <c r="C12068" t="s">
        <v>28105</v>
      </c>
      <c r="D12068" t="s">
        <v>135</v>
      </c>
      <c r="E12068" t="s">
        <v>16</v>
      </c>
      <c r="F12068">
        <v>28105</v>
      </c>
      <c r="G12068">
        <v>35.116765700000002</v>
      </c>
      <c r="H12068">
        <v>-80.696923799999993</v>
      </c>
      <c r="I12068">
        <v>4.5</v>
      </c>
      <c r="J12068">
        <v>3</v>
      </c>
      <c r="K12068">
        <v>1</v>
      </c>
      <c r="L12068" t="s">
        <v>39774</v>
      </c>
    </row>
    <row r="12069" spans="1:12" x14ac:dyDescent="0.2">
      <c r="A12069" t="s">
        <v>39775</v>
      </c>
      <c r="B12069" t="s">
        <v>39776</v>
      </c>
      <c r="C12069" t="s">
        <v>39777</v>
      </c>
      <c r="D12069" t="s">
        <v>21</v>
      </c>
      <c r="E12069" t="s">
        <v>16</v>
      </c>
      <c r="F12069">
        <v>28207</v>
      </c>
      <c r="G12069">
        <v>35.189253399999998</v>
      </c>
      <c r="H12069">
        <v>-80.830371200000002</v>
      </c>
      <c r="I12069">
        <v>5</v>
      </c>
      <c r="J12069">
        <v>5</v>
      </c>
      <c r="K12069">
        <v>1</v>
      </c>
      <c r="L12069" t="s">
        <v>39778</v>
      </c>
    </row>
    <row r="12070" spans="1:12" x14ac:dyDescent="0.2">
      <c r="A12070" t="s">
        <v>39779</v>
      </c>
      <c r="B12070" t="s">
        <v>6462</v>
      </c>
      <c r="C12070" t="s">
        <v>39780</v>
      </c>
      <c r="D12070" t="s">
        <v>21</v>
      </c>
      <c r="E12070" t="s">
        <v>16</v>
      </c>
      <c r="F12070">
        <v>28212</v>
      </c>
      <c r="G12070">
        <v>35.1707082</v>
      </c>
      <c r="H12070">
        <v>-80.743938799999995</v>
      </c>
      <c r="I12070">
        <v>2.5</v>
      </c>
      <c r="J12070">
        <v>31</v>
      </c>
      <c r="K12070">
        <v>1</v>
      </c>
      <c r="L12070" t="s">
        <v>39781</v>
      </c>
    </row>
    <row r="12071" spans="1:12" x14ac:dyDescent="0.2">
      <c r="A12071" t="s">
        <v>39782</v>
      </c>
      <c r="B12071" t="s">
        <v>39783</v>
      </c>
      <c r="C12071" t="s">
        <v>5727</v>
      </c>
      <c r="D12071" t="s">
        <v>21</v>
      </c>
      <c r="E12071" t="s">
        <v>16</v>
      </c>
      <c r="F12071">
        <v>28202</v>
      </c>
      <c r="G12071">
        <v>35.2288329</v>
      </c>
      <c r="H12071">
        <v>-80.839725099999995</v>
      </c>
      <c r="I12071">
        <v>4.5</v>
      </c>
      <c r="J12071">
        <v>25</v>
      </c>
      <c r="K12071">
        <v>1</v>
      </c>
      <c r="L12071" t="s">
        <v>8473</v>
      </c>
    </row>
    <row r="12072" spans="1:12" x14ac:dyDescent="0.2">
      <c r="A12072" t="s">
        <v>39784</v>
      </c>
      <c r="B12072" t="s">
        <v>39785</v>
      </c>
      <c r="C12072" t="s">
        <v>39786</v>
      </c>
      <c r="D12072" t="s">
        <v>167</v>
      </c>
      <c r="E12072" t="s">
        <v>16</v>
      </c>
      <c r="F12072">
        <v>28075</v>
      </c>
      <c r="G12072">
        <v>35.321953999999998</v>
      </c>
      <c r="H12072">
        <v>-80.657858000000004</v>
      </c>
      <c r="I12072">
        <v>5</v>
      </c>
      <c r="J12072">
        <v>7</v>
      </c>
      <c r="K12072">
        <v>1</v>
      </c>
      <c r="L12072" t="s">
        <v>9311</v>
      </c>
    </row>
    <row r="12073" spans="1:12" x14ac:dyDescent="0.2">
      <c r="A12073" t="s">
        <v>39787</v>
      </c>
      <c r="B12073" t="s">
        <v>39788</v>
      </c>
      <c r="D12073" t="s">
        <v>21</v>
      </c>
      <c r="E12073" t="s">
        <v>16</v>
      </c>
      <c r="F12073">
        <v>28211</v>
      </c>
      <c r="G12073">
        <v>35.166003199999999</v>
      </c>
      <c r="H12073">
        <v>-80.7934798</v>
      </c>
      <c r="I12073">
        <v>3.5</v>
      </c>
      <c r="J12073">
        <v>87</v>
      </c>
      <c r="K12073">
        <v>1</v>
      </c>
      <c r="L12073" t="s">
        <v>39789</v>
      </c>
    </row>
    <row r="12074" spans="1:12" x14ac:dyDescent="0.2">
      <c r="A12074" t="s">
        <v>39790</v>
      </c>
      <c r="B12074" t="s">
        <v>39791</v>
      </c>
      <c r="C12074" t="s">
        <v>23810</v>
      </c>
      <c r="D12074" t="s">
        <v>30</v>
      </c>
      <c r="E12074" t="s">
        <v>16</v>
      </c>
      <c r="F12074">
        <v>28054</v>
      </c>
      <c r="G12074">
        <v>35.2426976</v>
      </c>
      <c r="H12074">
        <v>-81.125022999999999</v>
      </c>
      <c r="I12074">
        <v>3.5</v>
      </c>
      <c r="J12074">
        <v>3</v>
      </c>
      <c r="K12074">
        <v>1</v>
      </c>
      <c r="L12074" t="s">
        <v>39792</v>
      </c>
    </row>
    <row r="12075" spans="1:12" x14ac:dyDescent="0.2">
      <c r="A12075" t="s">
        <v>39793</v>
      </c>
      <c r="B12075" t="s">
        <v>39794</v>
      </c>
      <c r="C12075" t="s">
        <v>39795</v>
      </c>
      <c r="D12075" t="s">
        <v>21</v>
      </c>
      <c r="E12075" t="s">
        <v>16</v>
      </c>
      <c r="F12075">
        <v>28217</v>
      </c>
      <c r="G12075">
        <v>35.148451999999999</v>
      </c>
      <c r="H12075">
        <v>-80.876013999999998</v>
      </c>
      <c r="I12075">
        <v>4.5</v>
      </c>
      <c r="J12075">
        <v>10</v>
      </c>
      <c r="K12075">
        <v>1</v>
      </c>
      <c r="L12075" t="s">
        <v>39796</v>
      </c>
    </row>
    <row r="12076" spans="1:12" x14ac:dyDescent="0.2">
      <c r="A12076" t="s">
        <v>39797</v>
      </c>
      <c r="B12076" t="s">
        <v>39798</v>
      </c>
      <c r="C12076" t="s">
        <v>39799</v>
      </c>
      <c r="D12076" t="s">
        <v>21</v>
      </c>
      <c r="E12076" t="s">
        <v>16</v>
      </c>
      <c r="F12076">
        <v>28273</v>
      </c>
      <c r="G12076">
        <v>35.130719999999997</v>
      </c>
      <c r="H12076">
        <v>-80.910775000000001</v>
      </c>
      <c r="I12076">
        <v>1</v>
      </c>
      <c r="J12076">
        <v>4</v>
      </c>
      <c r="K12076">
        <v>1</v>
      </c>
      <c r="L12076" t="s">
        <v>39800</v>
      </c>
    </row>
    <row r="12077" spans="1:12" x14ac:dyDescent="0.2">
      <c r="A12077" t="s">
        <v>39801</v>
      </c>
      <c r="B12077" t="s">
        <v>39802</v>
      </c>
      <c r="C12077" t="s">
        <v>10602</v>
      </c>
      <c r="D12077" t="s">
        <v>15</v>
      </c>
      <c r="E12077" t="s">
        <v>16</v>
      </c>
      <c r="F12077">
        <v>28031</v>
      </c>
      <c r="G12077">
        <v>35.480487099999998</v>
      </c>
      <c r="H12077">
        <v>-80.860178700000006</v>
      </c>
      <c r="I12077">
        <v>4</v>
      </c>
      <c r="J12077">
        <v>14</v>
      </c>
      <c r="K12077">
        <v>1</v>
      </c>
      <c r="L12077" t="s">
        <v>5299</v>
      </c>
    </row>
    <row r="12078" spans="1:12" x14ac:dyDescent="0.2">
      <c r="A12078" t="s">
        <v>39803</v>
      </c>
      <c r="B12078" t="s">
        <v>547</v>
      </c>
      <c r="C12078" t="s">
        <v>39804</v>
      </c>
      <c r="D12078" t="s">
        <v>21</v>
      </c>
      <c r="E12078" t="s">
        <v>16</v>
      </c>
      <c r="F12078">
        <v>28211</v>
      </c>
      <c r="G12078">
        <v>35.193111399999999</v>
      </c>
      <c r="H12078">
        <v>-80.793353600000003</v>
      </c>
      <c r="I12078">
        <v>3.5</v>
      </c>
      <c r="J12078">
        <v>3</v>
      </c>
      <c r="K12078">
        <v>1</v>
      </c>
      <c r="L12078" t="s">
        <v>39805</v>
      </c>
    </row>
    <row r="12079" spans="1:12" x14ac:dyDescent="0.2">
      <c r="A12079" t="s">
        <v>39806</v>
      </c>
      <c r="B12079" t="s">
        <v>39807</v>
      </c>
      <c r="C12079" t="s">
        <v>39808</v>
      </c>
      <c r="D12079" t="s">
        <v>21</v>
      </c>
      <c r="E12079" t="s">
        <v>16</v>
      </c>
      <c r="F12079">
        <v>28217</v>
      </c>
      <c r="G12079">
        <v>35.161250099999997</v>
      </c>
      <c r="H12079">
        <v>-80.887207200000006</v>
      </c>
      <c r="I12079">
        <v>3</v>
      </c>
      <c r="J12079">
        <v>31</v>
      </c>
      <c r="K12079">
        <v>1</v>
      </c>
      <c r="L12079" t="s">
        <v>39809</v>
      </c>
    </row>
    <row r="12080" spans="1:12" x14ac:dyDescent="0.2">
      <c r="A12080" t="s">
        <v>39810</v>
      </c>
      <c r="B12080" t="s">
        <v>39811</v>
      </c>
      <c r="C12080" t="s">
        <v>39812</v>
      </c>
      <c r="D12080" t="s">
        <v>62</v>
      </c>
      <c r="E12080" t="s">
        <v>16</v>
      </c>
      <c r="F12080">
        <v>28227</v>
      </c>
      <c r="G12080">
        <v>35.173994700000002</v>
      </c>
      <c r="H12080">
        <v>-80.655646700000005</v>
      </c>
      <c r="I12080">
        <v>4</v>
      </c>
      <c r="J12080">
        <v>9</v>
      </c>
      <c r="K12080">
        <v>1</v>
      </c>
      <c r="L12080" t="s">
        <v>39813</v>
      </c>
    </row>
    <row r="12081" spans="1:12" x14ac:dyDescent="0.2">
      <c r="A12081" t="s">
        <v>39814</v>
      </c>
      <c r="B12081" t="s">
        <v>39815</v>
      </c>
      <c r="C12081" t="s">
        <v>39816</v>
      </c>
      <c r="D12081" t="s">
        <v>588</v>
      </c>
      <c r="E12081" t="s">
        <v>16</v>
      </c>
      <c r="F12081">
        <v>28110</v>
      </c>
      <c r="G12081">
        <v>35.022942546800003</v>
      </c>
      <c r="H12081">
        <v>-80.583131611300004</v>
      </c>
      <c r="I12081">
        <v>3.5</v>
      </c>
      <c r="J12081">
        <v>10</v>
      </c>
      <c r="K12081">
        <v>0</v>
      </c>
      <c r="L12081" t="s">
        <v>39817</v>
      </c>
    </row>
    <row r="12082" spans="1:12" x14ac:dyDescent="0.2">
      <c r="A12082" t="s">
        <v>39818</v>
      </c>
      <c r="B12082" t="s">
        <v>595</v>
      </c>
      <c r="C12082" t="s">
        <v>39819</v>
      </c>
      <c r="D12082" t="s">
        <v>15</v>
      </c>
      <c r="E12082" t="s">
        <v>16</v>
      </c>
      <c r="F12082">
        <v>28031</v>
      </c>
      <c r="G12082">
        <v>35.463080533899998</v>
      </c>
      <c r="H12082">
        <v>-80.870000066700001</v>
      </c>
      <c r="I12082">
        <v>3</v>
      </c>
      <c r="J12082">
        <v>15</v>
      </c>
      <c r="K12082">
        <v>1</v>
      </c>
      <c r="L12082" t="s">
        <v>7723</v>
      </c>
    </row>
    <row r="12083" spans="1:12" x14ac:dyDescent="0.2">
      <c r="A12083" t="s">
        <v>39820</v>
      </c>
      <c r="B12083" t="s">
        <v>39821</v>
      </c>
      <c r="C12083" t="s">
        <v>15824</v>
      </c>
      <c r="D12083" t="s">
        <v>21</v>
      </c>
      <c r="E12083" t="s">
        <v>16</v>
      </c>
      <c r="F12083">
        <v>28262</v>
      </c>
      <c r="G12083">
        <v>35.3388195</v>
      </c>
      <c r="H12083">
        <v>-80.769546399999996</v>
      </c>
      <c r="I12083">
        <v>5</v>
      </c>
      <c r="J12083">
        <v>3</v>
      </c>
      <c r="K12083">
        <v>1</v>
      </c>
      <c r="L12083" t="s">
        <v>39822</v>
      </c>
    </row>
    <row r="12084" spans="1:12" x14ac:dyDescent="0.2">
      <c r="A12084" t="s">
        <v>39823</v>
      </c>
      <c r="B12084" t="s">
        <v>15060</v>
      </c>
      <c r="C12084" t="s">
        <v>39824</v>
      </c>
      <c r="D12084" t="s">
        <v>21</v>
      </c>
      <c r="E12084" t="s">
        <v>16</v>
      </c>
      <c r="F12084">
        <v>28209</v>
      </c>
      <c r="G12084">
        <v>35.1743807</v>
      </c>
      <c r="H12084">
        <v>-80.8394847</v>
      </c>
      <c r="I12084">
        <v>4</v>
      </c>
      <c r="J12084">
        <v>32</v>
      </c>
      <c r="K12084">
        <v>0</v>
      </c>
      <c r="L12084" t="s">
        <v>1436</v>
      </c>
    </row>
    <row r="12085" spans="1:12" x14ac:dyDescent="0.2">
      <c r="A12085" t="s">
        <v>39825</v>
      </c>
      <c r="B12085" t="s">
        <v>39826</v>
      </c>
      <c r="C12085" t="s">
        <v>39827</v>
      </c>
      <c r="D12085" t="s">
        <v>21</v>
      </c>
      <c r="E12085" t="s">
        <v>16</v>
      </c>
      <c r="F12085">
        <v>28209</v>
      </c>
      <c r="G12085">
        <v>35.159429500000002</v>
      </c>
      <c r="H12085">
        <v>-80.849844399999995</v>
      </c>
      <c r="I12085">
        <v>4.5</v>
      </c>
      <c r="J12085">
        <v>7</v>
      </c>
      <c r="K12085">
        <v>1</v>
      </c>
      <c r="L12085" t="s">
        <v>39828</v>
      </c>
    </row>
    <row r="12086" spans="1:12" x14ac:dyDescent="0.2">
      <c r="A12086" t="s">
        <v>39829</v>
      </c>
      <c r="B12086" t="s">
        <v>39830</v>
      </c>
      <c r="C12086" t="s">
        <v>39831</v>
      </c>
      <c r="D12086" t="s">
        <v>21</v>
      </c>
      <c r="E12086" t="s">
        <v>16</v>
      </c>
      <c r="F12086">
        <v>28203</v>
      </c>
      <c r="G12086">
        <v>35.219917100000004</v>
      </c>
      <c r="H12086">
        <v>-80.855725199999995</v>
      </c>
      <c r="I12086">
        <v>4.5</v>
      </c>
      <c r="J12086">
        <v>22</v>
      </c>
      <c r="K12086">
        <v>1</v>
      </c>
      <c r="L12086" t="s">
        <v>39832</v>
      </c>
    </row>
    <row r="12087" spans="1:12" x14ac:dyDescent="0.2">
      <c r="A12087" t="s">
        <v>39833</v>
      </c>
      <c r="B12087" t="s">
        <v>39834</v>
      </c>
      <c r="D12087" t="s">
        <v>21</v>
      </c>
      <c r="E12087" t="s">
        <v>16</v>
      </c>
      <c r="F12087">
        <v>28262</v>
      </c>
      <c r="G12087">
        <v>35.330152900000002</v>
      </c>
      <c r="H12087">
        <v>-80.732528700000003</v>
      </c>
      <c r="I12087">
        <v>3</v>
      </c>
      <c r="J12087">
        <v>5</v>
      </c>
      <c r="K12087">
        <v>1</v>
      </c>
      <c r="L12087" t="s">
        <v>39835</v>
      </c>
    </row>
    <row r="12088" spans="1:12" x14ac:dyDescent="0.2">
      <c r="A12088" t="s">
        <v>39836</v>
      </c>
      <c r="B12088" t="s">
        <v>891</v>
      </c>
      <c r="C12088" t="s">
        <v>1486</v>
      </c>
      <c r="D12088" t="s">
        <v>21</v>
      </c>
      <c r="E12088" t="s">
        <v>16</v>
      </c>
      <c r="F12088">
        <v>28204</v>
      </c>
      <c r="G12088">
        <v>35.207001987699996</v>
      </c>
      <c r="H12088">
        <v>-80.835152516099996</v>
      </c>
      <c r="I12088">
        <v>1.5</v>
      </c>
      <c r="J12088">
        <v>42</v>
      </c>
      <c r="K12088">
        <v>1</v>
      </c>
      <c r="L12088" t="s">
        <v>39837</v>
      </c>
    </row>
    <row r="12089" spans="1:12" x14ac:dyDescent="0.2">
      <c r="A12089" t="s">
        <v>39838</v>
      </c>
      <c r="B12089" t="s">
        <v>39839</v>
      </c>
      <c r="C12089" t="s">
        <v>39840</v>
      </c>
      <c r="D12089" t="s">
        <v>30</v>
      </c>
      <c r="E12089" t="s">
        <v>16</v>
      </c>
      <c r="F12089">
        <v>28056</v>
      </c>
      <c r="G12089">
        <v>35.257269800000003</v>
      </c>
      <c r="H12089">
        <v>-81.109867399999999</v>
      </c>
      <c r="I12089">
        <v>3.5</v>
      </c>
      <c r="J12089">
        <v>10</v>
      </c>
      <c r="K12089">
        <v>1</v>
      </c>
      <c r="L12089" t="s">
        <v>39841</v>
      </c>
    </row>
    <row r="12090" spans="1:12" x14ac:dyDescent="0.2">
      <c r="A12090" t="s">
        <v>39842</v>
      </c>
      <c r="B12090" t="s">
        <v>39843</v>
      </c>
      <c r="C12090" t="s">
        <v>39844</v>
      </c>
      <c r="D12090" t="s">
        <v>21</v>
      </c>
      <c r="E12090" t="s">
        <v>16</v>
      </c>
      <c r="F12090">
        <v>28262</v>
      </c>
      <c r="G12090">
        <v>35.289141399999998</v>
      </c>
      <c r="H12090">
        <v>-80.760091000000003</v>
      </c>
      <c r="I12090">
        <v>4.5</v>
      </c>
      <c r="J12090">
        <v>3</v>
      </c>
      <c r="K12090">
        <v>1</v>
      </c>
      <c r="L12090" t="s">
        <v>39845</v>
      </c>
    </row>
    <row r="12091" spans="1:12" x14ac:dyDescent="0.2">
      <c r="A12091" t="s">
        <v>39846</v>
      </c>
      <c r="B12091" t="s">
        <v>39847</v>
      </c>
      <c r="C12091" t="s">
        <v>39848</v>
      </c>
      <c r="D12091" t="s">
        <v>21</v>
      </c>
      <c r="E12091" t="s">
        <v>16</v>
      </c>
      <c r="F12091">
        <v>28202</v>
      </c>
      <c r="G12091">
        <v>35.2253112</v>
      </c>
      <c r="H12091">
        <v>-80.841373700000005</v>
      </c>
      <c r="I12091">
        <v>4</v>
      </c>
      <c r="J12091">
        <v>19</v>
      </c>
      <c r="K12091">
        <v>1</v>
      </c>
      <c r="L12091" t="s">
        <v>260</v>
      </c>
    </row>
    <row r="12092" spans="1:12" x14ac:dyDescent="0.2">
      <c r="A12092" t="s">
        <v>39849</v>
      </c>
      <c r="B12092" t="s">
        <v>39850</v>
      </c>
      <c r="C12092" t="s">
        <v>39851</v>
      </c>
      <c r="D12092" t="s">
        <v>26</v>
      </c>
      <c r="E12092" t="s">
        <v>16</v>
      </c>
      <c r="F12092">
        <v>28078</v>
      </c>
      <c r="G12092">
        <v>35.446134999999998</v>
      </c>
      <c r="H12092">
        <v>-80.879821000000007</v>
      </c>
      <c r="I12092">
        <v>4</v>
      </c>
      <c r="J12092">
        <v>147</v>
      </c>
      <c r="K12092">
        <v>1</v>
      </c>
      <c r="L12092" t="s">
        <v>39852</v>
      </c>
    </row>
    <row r="12093" spans="1:12" x14ac:dyDescent="0.2">
      <c r="A12093" t="s">
        <v>39853</v>
      </c>
      <c r="B12093" t="s">
        <v>26718</v>
      </c>
      <c r="C12093" t="s">
        <v>39854</v>
      </c>
      <c r="D12093" t="s">
        <v>830</v>
      </c>
      <c r="E12093" t="s">
        <v>16</v>
      </c>
      <c r="F12093">
        <v>28034</v>
      </c>
      <c r="G12093">
        <v>35.312525000000001</v>
      </c>
      <c r="H12093">
        <v>-81.157819000000003</v>
      </c>
      <c r="I12093">
        <v>3.5</v>
      </c>
      <c r="J12093">
        <v>9</v>
      </c>
      <c r="K12093">
        <v>1</v>
      </c>
      <c r="L12093" t="s">
        <v>4084</v>
      </c>
    </row>
    <row r="12094" spans="1:12" x14ac:dyDescent="0.2">
      <c r="A12094" t="s">
        <v>39855</v>
      </c>
      <c r="B12094" t="s">
        <v>39856</v>
      </c>
      <c r="C12094" t="s">
        <v>39857</v>
      </c>
      <c r="D12094" t="s">
        <v>21</v>
      </c>
      <c r="E12094" t="s">
        <v>16</v>
      </c>
      <c r="F12094">
        <v>28205</v>
      </c>
      <c r="G12094">
        <v>35.219138800000003</v>
      </c>
      <c r="H12094">
        <v>-80.811868599999997</v>
      </c>
      <c r="I12094">
        <v>3.5</v>
      </c>
      <c r="J12094">
        <v>36</v>
      </c>
      <c r="K12094">
        <v>1</v>
      </c>
      <c r="L12094" t="s">
        <v>5444</v>
      </c>
    </row>
    <row r="12095" spans="1:12" x14ac:dyDescent="0.2">
      <c r="A12095" t="s">
        <v>39858</v>
      </c>
      <c r="B12095" t="s">
        <v>5107</v>
      </c>
      <c r="C12095" t="s">
        <v>39859</v>
      </c>
      <c r="D12095" t="s">
        <v>21</v>
      </c>
      <c r="E12095" t="s">
        <v>16</v>
      </c>
      <c r="F12095">
        <v>28216</v>
      </c>
      <c r="G12095">
        <v>35.352552799999998</v>
      </c>
      <c r="H12095">
        <v>-80.851188800000003</v>
      </c>
      <c r="I12095">
        <v>3.5</v>
      </c>
      <c r="J12095">
        <v>15</v>
      </c>
      <c r="K12095">
        <v>1</v>
      </c>
      <c r="L12095" t="s">
        <v>39860</v>
      </c>
    </row>
    <row r="12096" spans="1:12" x14ac:dyDescent="0.2">
      <c r="A12096" t="s">
        <v>39861</v>
      </c>
      <c r="B12096" t="s">
        <v>13789</v>
      </c>
      <c r="C12096" t="s">
        <v>6467</v>
      </c>
      <c r="D12096" t="s">
        <v>21</v>
      </c>
      <c r="E12096" t="s">
        <v>16</v>
      </c>
      <c r="F12096">
        <v>28273</v>
      </c>
      <c r="G12096">
        <v>35.105432999999998</v>
      </c>
      <c r="H12096">
        <v>-80.986562000000006</v>
      </c>
      <c r="I12096">
        <v>4.5</v>
      </c>
      <c r="J12096">
        <v>8</v>
      </c>
      <c r="K12096">
        <v>1</v>
      </c>
      <c r="L12096" t="s">
        <v>1394</v>
      </c>
    </row>
    <row r="12097" spans="1:12" x14ac:dyDescent="0.2">
      <c r="A12097" t="s">
        <v>39862</v>
      </c>
      <c r="B12097" t="s">
        <v>39863</v>
      </c>
      <c r="C12097" t="s">
        <v>39864</v>
      </c>
      <c r="D12097" t="s">
        <v>588</v>
      </c>
      <c r="E12097" t="s">
        <v>16</v>
      </c>
      <c r="F12097">
        <v>28110</v>
      </c>
      <c r="G12097">
        <v>35.009885199999999</v>
      </c>
      <c r="H12097">
        <v>-80.562150599999995</v>
      </c>
      <c r="I12097">
        <v>3</v>
      </c>
      <c r="J12097">
        <v>16</v>
      </c>
      <c r="K12097">
        <v>1</v>
      </c>
      <c r="L12097" t="s">
        <v>2905</v>
      </c>
    </row>
    <row r="12098" spans="1:12" x14ac:dyDescent="0.2">
      <c r="A12098" t="s">
        <v>39865</v>
      </c>
      <c r="B12098" t="s">
        <v>39866</v>
      </c>
      <c r="C12098" t="s">
        <v>39867</v>
      </c>
      <c r="D12098" t="s">
        <v>21</v>
      </c>
      <c r="E12098" t="s">
        <v>16</v>
      </c>
      <c r="F12098">
        <v>28203</v>
      </c>
      <c r="G12098">
        <v>35.203145999999997</v>
      </c>
      <c r="H12098">
        <v>-80.845018999999994</v>
      </c>
      <c r="I12098">
        <v>4.5</v>
      </c>
      <c r="J12098">
        <v>11</v>
      </c>
      <c r="K12098">
        <v>1</v>
      </c>
      <c r="L12098" t="s">
        <v>39868</v>
      </c>
    </row>
    <row r="12099" spans="1:12" x14ac:dyDescent="0.2">
      <c r="A12099" t="s">
        <v>39869</v>
      </c>
      <c r="B12099" t="s">
        <v>39870</v>
      </c>
      <c r="C12099" t="s">
        <v>39871</v>
      </c>
      <c r="D12099" t="s">
        <v>39</v>
      </c>
      <c r="E12099" t="s">
        <v>16</v>
      </c>
      <c r="F12099">
        <v>28025</v>
      </c>
      <c r="G12099">
        <v>35.419092399999997</v>
      </c>
      <c r="H12099">
        <v>-80.588670800000003</v>
      </c>
      <c r="I12099">
        <v>4.5</v>
      </c>
      <c r="J12099">
        <v>3</v>
      </c>
      <c r="K12099">
        <v>1</v>
      </c>
      <c r="L12099" t="s">
        <v>39872</v>
      </c>
    </row>
    <row r="12100" spans="1:12" x14ac:dyDescent="0.2">
      <c r="A12100" t="s">
        <v>39873</v>
      </c>
      <c r="B12100" t="s">
        <v>39874</v>
      </c>
      <c r="C12100" t="s">
        <v>39875</v>
      </c>
      <c r="D12100" t="s">
        <v>21</v>
      </c>
      <c r="E12100" t="s">
        <v>16</v>
      </c>
      <c r="F12100">
        <v>28277</v>
      </c>
      <c r="G12100">
        <v>35.059952699999997</v>
      </c>
      <c r="H12100">
        <v>-80.854990099999995</v>
      </c>
      <c r="I12100">
        <v>5</v>
      </c>
      <c r="J12100">
        <v>3</v>
      </c>
      <c r="K12100">
        <v>1</v>
      </c>
      <c r="L12100" t="s">
        <v>39876</v>
      </c>
    </row>
    <row r="12101" spans="1:12" x14ac:dyDescent="0.2">
      <c r="A12101" t="s">
        <v>39877</v>
      </c>
      <c r="B12101" t="s">
        <v>39878</v>
      </c>
      <c r="C12101" t="s">
        <v>39879</v>
      </c>
      <c r="D12101" t="s">
        <v>21</v>
      </c>
      <c r="E12101" t="s">
        <v>16</v>
      </c>
      <c r="F12101">
        <v>28213</v>
      </c>
      <c r="G12101">
        <v>35.287042999999997</v>
      </c>
      <c r="H12101">
        <v>-80.728241999999995</v>
      </c>
      <c r="I12101">
        <v>5</v>
      </c>
      <c r="J12101">
        <v>3</v>
      </c>
      <c r="K12101">
        <v>0</v>
      </c>
      <c r="L12101" t="s">
        <v>2104</v>
      </c>
    </row>
    <row r="12102" spans="1:12" x14ac:dyDescent="0.2">
      <c r="A12102" t="s">
        <v>39880</v>
      </c>
      <c r="B12102" t="s">
        <v>39881</v>
      </c>
      <c r="C12102" t="s">
        <v>39882</v>
      </c>
      <c r="D12102" t="s">
        <v>39</v>
      </c>
      <c r="E12102" t="s">
        <v>16</v>
      </c>
      <c r="F12102">
        <v>28027</v>
      </c>
      <c r="G12102">
        <v>35.416006000000003</v>
      </c>
      <c r="H12102">
        <v>-80.671679999999995</v>
      </c>
      <c r="I12102">
        <v>3.5</v>
      </c>
      <c r="J12102">
        <v>11</v>
      </c>
      <c r="K12102">
        <v>1</v>
      </c>
      <c r="L12102" t="s">
        <v>39883</v>
      </c>
    </row>
    <row r="12103" spans="1:12" x14ac:dyDescent="0.2">
      <c r="A12103" t="s">
        <v>39884</v>
      </c>
      <c r="B12103" t="s">
        <v>1265</v>
      </c>
      <c r="C12103" t="s">
        <v>39885</v>
      </c>
      <c r="D12103" t="s">
        <v>26</v>
      </c>
      <c r="E12103" t="s">
        <v>16</v>
      </c>
      <c r="F12103">
        <v>28078</v>
      </c>
      <c r="G12103">
        <v>35.4086201</v>
      </c>
      <c r="H12103">
        <v>-80.863594300000003</v>
      </c>
      <c r="I12103">
        <v>3.5</v>
      </c>
      <c r="J12103">
        <v>3</v>
      </c>
      <c r="K12103">
        <v>1</v>
      </c>
      <c r="L12103" t="s">
        <v>39886</v>
      </c>
    </row>
    <row r="12104" spans="1:12" x14ac:dyDescent="0.2">
      <c r="A12104" t="s">
        <v>39887</v>
      </c>
      <c r="B12104" t="s">
        <v>39888</v>
      </c>
      <c r="C12104" t="s">
        <v>37109</v>
      </c>
      <c r="D12104" t="s">
        <v>21</v>
      </c>
      <c r="E12104" t="s">
        <v>16</v>
      </c>
      <c r="F12104">
        <v>28203</v>
      </c>
      <c r="G12104">
        <v>35.0987498</v>
      </c>
      <c r="H12104">
        <v>-80.7762709</v>
      </c>
      <c r="I12104">
        <v>4</v>
      </c>
      <c r="J12104">
        <v>7</v>
      </c>
      <c r="K12104">
        <v>1</v>
      </c>
      <c r="L12104" t="s">
        <v>39889</v>
      </c>
    </row>
    <row r="12105" spans="1:12" x14ac:dyDescent="0.2">
      <c r="A12105" t="s">
        <v>39890</v>
      </c>
      <c r="B12105" t="s">
        <v>4532</v>
      </c>
      <c r="C12105" t="s">
        <v>39891</v>
      </c>
      <c r="D12105" t="s">
        <v>30</v>
      </c>
      <c r="E12105" t="s">
        <v>16</v>
      </c>
      <c r="F12105">
        <v>28054</v>
      </c>
      <c r="G12105">
        <v>35.263402800000001</v>
      </c>
      <c r="H12105">
        <v>-81.151577599999996</v>
      </c>
      <c r="I12105">
        <v>2.5</v>
      </c>
      <c r="J12105">
        <v>5</v>
      </c>
      <c r="K12105">
        <v>1</v>
      </c>
      <c r="L12105" t="s">
        <v>39892</v>
      </c>
    </row>
    <row r="12106" spans="1:12" x14ac:dyDescent="0.2">
      <c r="A12106" t="s">
        <v>39893</v>
      </c>
      <c r="B12106" t="s">
        <v>18723</v>
      </c>
      <c r="C12106" t="s">
        <v>16524</v>
      </c>
      <c r="D12106" t="s">
        <v>135</v>
      </c>
      <c r="E12106" t="s">
        <v>16</v>
      </c>
      <c r="F12106">
        <v>28105</v>
      </c>
      <c r="G12106">
        <v>35.117981200000003</v>
      </c>
      <c r="H12106">
        <v>-80.718799700000005</v>
      </c>
      <c r="I12106">
        <v>2.5</v>
      </c>
      <c r="J12106">
        <v>3</v>
      </c>
      <c r="K12106">
        <v>1</v>
      </c>
      <c r="L12106" t="s">
        <v>248</v>
      </c>
    </row>
    <row r="12107" spans="1:12" x14ac:dyDescent="0.2">
      <c r="A12107" t="s">
        <v>39894</v>
      </c>
      <c r="B12107" t="s">
        <v>39895</v>
      </c>
      <c r="C12107" t="s">
        <v>39896</v>
      </c>
      <c r="D12107" t="s">
        <v>21</v>
      </c>
      <c r="E12107" t="s">
        <v>16</v>
      </c>
      <c r="F12107">
        <v>28207</v>
      </c>
      <c r="G12107">
        <v>35.209529199999999</v>
      </c>
      <c r="H12107">
        <v>-80.8248897</v>
      </c>
      <c r="I12107">
        <v>2</v>
      </c>
      <c r="J12107">
        <v>3</v>
      </c>
      <c r="K12107">
        <v>1</v>
      </c>
      <c r="L12107" t="s">
        <v>4826</v>
      </c>
    </row>
    <row r="12108" spans="1:12" x14ac:dyDescent="0.2">
      <c r="A12108" t="s">
        <v>39897</v>
      </c>
      <c r="B12108" t="s">
        <v>39898</v>
      </c>
      <c r="C12108" t="s">
        <v>39899</v>
      </c>
      <c r="D12108" t="s">
        <v>21</v>
      </c>
      <c r="E12108" t="s">
        <v>16</v>
      </c>
      <c r="F12108">
        <v>28273</v>
      </c>
      <c r="G12108">
        <v>35.1028582</v>
      </c>
      <c r="H12108">
        <v>-80.984992099999999</v>
      </c>
      <c r="I12108">
        <v>4</v>
      </c>
      <c r="J12108">
        <v>78</v>
      </c>
      <c r="K12108">
        <v>1</v>
      </c>
      <c r="L12108" t="s">
        <v>39900</v>
      </c>
    </row>
    <row r="12109" spans="1:12" x14ac:dyDescent="0.2">
      <c r="A12109" t="s">
        <v>39901</v>
      </c>
      <c r="B12109" t="s">
        <v>121</v>
      </c>
      <c r="C12109" t="s">
        <v>39902</v>
      </c>
      <c r="D12109" t="s">
        <v>601</v>
      </c>
      <c r="E12109" t="s">
        <v>16</v>
      </c>
      <c r="F12109">
        <v>28083</v>
      </c>
      <c r="G12109">
        <v>35.4796233</v>
      </c>
      <c r="H12109">
        <v>-80.612071999999998</v>
      </c>
      <c r="I12109">
        <v>1.5</v>
      </c>
      <c r="J12109">
        <v>8</v>
      </c>
      <c r="K12109">
        <v>1</v>
      </c>
      <c r="L12109" t="s">
        <v>8703</v>
      </c>
    </row>
    <row r="12110" spans="1:12" x14ac:dyDescent="0.2">
      <c r="A12110" t="s">
        <v>39903</v>
      </c>
      <c r="B12110" t="s">
        <v>39904</v>
      </c>
      <c r="C12110" t="s">
        <v>39905</v>
      </c>
      <c r="D12110" t="s">
        <v>30</v>
      </c>
      <c r="E12110" t="s">
        <v>16</v>
      </c>
      <c r="F12110">
        <v>28052</v>
      </c>
      <c r="G12110">
        <v>35.285993493799999</v>
      </c>
      <c r="H12110">
        <v>-81.190423965500003</v>
      </c>
      <c r="I12110">
        <v>1.5</v>
      </c>
      <c r="J12110">
        <v>3</v>
      </c>
      <c r="K12110">
        <v>1</v>
      </c>
      <c r="L12110" t="s">
        <v>39906</v>
      </c>
    </row>
    <row r="12111" spans="1:12" x14ac:dyDescent="0.2">
      <c r="A12111" t="s">
        <v>39907</v>
      </c>
      <c r="B12111" t="s">
        <v>3263</v>
      </c>
      <c r="C12111" t="s">
        <v>39908</v>
      </c>
      <c r="D12111" t="s">
        <v>30</v>
      </c>
      <c r="E12111" t="s">
        <v>16</v>
      </c>
      <c r="F12111">
        <v>28054</v>
      </c>
      <c r="G12111">
        <v>35.260489800000002</v>
      </c>
      <c r="H12111">
        <v>-81.153351900000004</v>
      </c>
      <c r="I12111">
        <v>1.5</v>
      </c>
      <c r="J12111">
        <v>9</v>
      </c>
      <c r="K12111">
        <v>1</v>
      </c>
      <c r="L12111" t="s">
        <v>39909</v>
      </c>
    </row>
    <row r="12112" spans="1:12" x14ac:dyDescent="0.2">
      <c r="A12112" t="s">
        <v>39910</v>
      </c>
      <c r="B12112" t="s">
        <v>39911</v>
      </c>
      <c r="C12112" t="s">
        <v>39912</v>
      </c>
      <c r="D12112" t="s">
        <v>21</v>
      </c>
      <c r="E12112" t="s">
        <v>16</v>
      </c>
      <c r="F12112">
        <v>28208</v>
      </c>
      <c r="G12112">
        <v>35.222385564100001</v>
      </c>
      <c r="H12112">
        <v>-80.862077231900003</v>
      </c>
      <c r="I12112">
        <v>5</v>
      </c>
      <c r="J12112">
        <v>3</v>
      </c>
      <c r="K12112">
        <v>1</v>
      </c>
      <c r="L12112" t="s">
        <v>39913</v>
      </c>
    </row>
    <row r="12113" spans="1:12" x14ac:dyDescent="0.2">
      <c r="A12113" t="s">
        <v>39914</v>
      </c>
      <c r="B12113" t="s">
        <v>39915</v>
      </c>
      <c r="C12113" t="s">
        <v>39916</v>
      </c>
      <c r="D12113" t="s">
        <v>21</v>
      </c>
      <c r="E12113" t="s">
        <v>16</v>
      </c>
      <c r="F12113">
        <v>28205</v>
      </c>
      <c r="G12113">
        <v>35.216996999999999</v>
      </c>
      <c r="H12113">
        <v>-80.792744099999993</v>
      </c>
      <c r="I12113">
        <v>4.5</v>
      </c>
      <c r="J12113">
        <v>5</v>
      </c>
      <c r="K12113">
        <v>1</v>
      </c>
      <c r="L12113" t="s">
        <v>2905</v>
      </c>
    </row>
    <row r="12114" spans="1:12" x14ac:dyDescent="0.2">
      <c r="A12114" t="s">
        <v>39917</v>
      </c>
      <c r="B12114" t="s">
        <v>39918</v>
      </c>
      <c r="D12114" t="s">
        <v>21</v>
      </c>
      <c r="E12114" t="s">
        <v>16</v>
      </c>
      <c r="F12114">
        <v>28226</v>
      </c>
      <c r="G12114">
        <v>35.117347299999999</v>
      </c>
      <c r="H12114">
        <v>-80.799018500000003</v>
      </c>
      <c r="I12114">
        <v>4</v>
      </c>
      <c r="J12114">
        <v>11</v>
      </c>
      <c r="K12114">
        <v>1</v>
      </c>
      <c r="L12114" t="s">
        <v>13043</v>
      </c>
    </row>
    <row r="12115" spans="1:12" x14ac:dyDescent="0.2">
      <c r="A12115" t="s">
        <v>39919</v>
      </c>
      <c r="B12115" t="s">
        <v>39920</v>
      </c>
      <c r="C12115" t="s">
        <v>39921</v>
      </c>
      <c r="D12115" t="s">
        <v>21</v>
      </c>
      <c r="E12115" t="s">
        <v>16</v>
      </c>
      <c r="F12115">
        <v>28273</v>
      </c>
      <c r="G12115">
        <v>35.133633648299998</v>
      </c>
      <c r="H12115">
        <v>-80.939991938700004</v>
      </c>
      <c r="I12115">
        <v>5</v>
      </c>
      <c r="J12115">
        <v>5</v>
      </c>
      <c r="K12115">
        <v>1</v>
      </c>
      <c r="L12115" t="s">
        <v>21736</v>
      </c>
    </row>
    <row r="12116" spans="1:12" x14ac:dyDescent="0.2">
      <c r="A12116" t="s">
        <v>39922</v>
      </c>
      <c r="B12116" t="s">
        <v>39923</v>
      </c>
      <c r="C12116" t="s">
        <v>39924</v>
      </c>
      <c r="D12116" t="s">
        <v>697</v>
      </c>
      <c r="E12116" t="s">
        <v>16</v>
      </c>
      <c r="F12116">
        <v>28037</v>
      </c>
      <c r="G12116">
        <v>35.443430499999998</v>
      </c>
      <c r="H12116">
        <v>-80.992654200000004</v>
      </c>
      <c r="I12116">
        <v>1.5</v>
      </c>
      <c r="J12116">
        <v>3</v>
      </c>
      <c r="K12116">
        <v>1</v>
      </c>
      <c r="L12116" t="s">
        <v>39925</v>
      </c>
    </row>
    <row r="12117" spans="1:12" x14ac:dyDescent="0.2">
      <c r="A12117" t="s">
        <v>39926</v>
      </c>
      <c r="B12117" t="s">
        <v>39927</v>
      </c>
      <c r="C12117" t="s">
        <v>39928</v>
      </c>
      <c r="D12117" t="s">
        <v>21</v>
      </c>
      <c r="E12117" t="s">
        <v>16</v>
      </c>
      <c r="F12117">
        <v>28273</v>
      </c>
      <c r="G12117">
        <v>35.138350514599999</v>
      </c>
      <c r="H12117">
        <v>-80.9354200521</v>
      </c>
      <c r="I12117">
        <v>3.5</v>
      </c>
      <c r="J12117">
        <v>45</v>
      </c>
      <c r="K12117">
        <v>0</v>
      </c>
      <c r="L12117" t="s">
        <v>9208</v>
      </c>
    </row>
    <row r="12118" spans="1:12" x14ac:dyDescent="0.2">
      <c r="A12118" t="s">
        <v>39929</v>
      </c>
      <c r="B12118" t="s">
        <v>34973</v>
      </c>
      <c r="C12118" t="s">
        <v>21892</v>
      </c>
      <c r="D12118" t="s">
        <v>21</v>
      </c>
      <c r="E12118" t="s">
        <v>16</v>
      </c>
      <c r="F12118">
        <v>28217</v>
      </c>
      <c r="G12118">
        <v>35.145766306200002</v>
      </c>
      <c r="H12118">
        <v>-80.924922823900005</v>
      </c>
      <c r="I12118">
        <v>3.5</v>
      </c>
      <c r="J12118">
        <v>10</v>
      </c>
      <c r="K12118">
        <v>0</v>
      </c>
      <c r="L12118" t="s">
        <v>17875</v>
      </c>
    </row>
    <row r="12119" spans="1:12" x14ac:dyDescent="0.2">
      <c r="A12119" t="s">
        <v>39930</v>
      </c>
      <c r="B12119" t="s">
        <v>39931</v>
      </c>
      <c r="C12119" t="s">
        <v>39932</v>
      </c>
      <c r="D12119" t="s">
        <v>21</v>
      </c>
      <c r="E12119" t="s">
        <v>16</v>
      </c>
      <c r="F12119">
        <v>28203</v>
      </c>
      <c r="G12119">
        <v>35.290339000000003</v>
      </c>
      <c r="H12119">
        <v>-80.733413999999996</v>
      </c>
      <c r="I12119">
        <v>3</v>
      </c>
      <c r="J12119">
        <v>4</v>
      </c>
      <c r="K12119">
        <v>0</v>
      </c>
      <c r="L12119" t="s">
        <v>9716</v>
      </c>
    </row>
    <row r="12120" spans="1:12" x14ac:dyDescent="0.2">
      <c r="A12120" t="s">
        <v>39933</v>
      </c>
      <c r="B12120" t="s">
        <v>39934</v>
      </c>
      <c r="C12120" t="s">
        <v>39935</v>
      </c>
      <c r="D12120" t="s">
        <v>643</v>
      </c>
      <c r="E12120" t="s">
        <v>16</v>
      </c>
      <c r="F12120">
        <v>28079</v>
      </c>
      <c r="G12120">
        <v>35.065469800000002</v>
      </c>
      <c r="H12120">
        <v>-80.678097100000002</v>
      </c>
      <c r="I12120">
        <v>5</v>
      </c>
      <c r="J12120">
        <v>25</v>
      </c>
      <c r="K12120">
        <v>1</v>
      </c>
      <c r="L12120" t="s">
        <v>5568</v>
      </c>
    </row>
    <row r="12121" spans="1:12" x14ac:dyDescent="0.2">
      <c r="A12121" t="s">
        <v>39936</v>
      </c>
      <c r="B12121" t="s">
        <v>39937</v>
      </c>
      <c r="C12121" t="s">
        <v>18714</v>
      </c>
      <c r="D12121" t="s">
        <v>239</v>
      </c>
      <c r="E12121" t="s">
        <v>16</v>
      </c>
      <c r="F12121">
        <v>28173</v>
      </c>
      <c r="G12121">
        <v>34.989678099999999</v>
      </c>
      <c r="H12121">
        <v>-80.774047899999999</v>
      </c>
      <c r="I12121">
        <v>4</v>
      </c>
      <c r="J12121">
        <v>50</v>
      </c>
      <c r="K12121">
        <v>1</v>
      </c>
      <c r="L12121" t="s">
        <v>1997</v>
      </c>
    </row>
    <row r="12122" spans="1:12" x14ac:dyDescent="0.2">
      <c r="A12122" t="s">
        <v>39938</v>
      </c>
      <c r="B12122" t="s">
        <v>39939</v>
      </c>
      <c r="C12122" t="s">
        <v>39940</v>
      </c>
      <c r="D12122" t="s">
        <v>21</v>
      </c>
      <c r="E12122" t="s">
        <v>16</v>
      </c>
      <c r="F12122">
        <v>28205</v>
      </c>
      <c r="G12122">
        <v>35.202011200000001</v>
      </c>
      <c r="H12122">
        <v>-80.799970400000007</v>
      </c>
      <c r="I12122">
        <v>4</v>
      </c>
      <c r="J12122">
        <v>5</v>
      </c>
      <c r="K12122">
        <v>1</v>
      </c>
      <c r="L12122" t="s">
        <v>14657</v>
      </c>
    </row>
    <row r="12123" spans="1:12" x14ac:dyDescent="0.2">
      <c r="A12123" t="s">
        <v>39941</v>
      </c>
      <c r="B12123" t="s">
        <v>39942</v>
      </c>
      <c r="C12123" t="s">
        <v>23449</v>
      </c>
      <c r="D12123" t="s">
        <v>21</v>
      </c>
      <c r="E12123" t="s">
        <v>16</v>
      </c>
      <c r="F12123">
        <v>28269</v>
      </c>
      <c r="G12123">
        <v>35.306553999999998</v>
      </c>
      <c r="H12123">
        <v>-80.840806200000003</v>
      </c>
      <c r="I12123">
        <v>2.5</v>
      </c>
      <c r="J12123">
        <v>19</v>
      </c>
      <c r="K12123">
        <v>1</v>
      </c>
      <c r="L12123" t="s">
        <v>39943</v>
      </c>
    </row>
    <row r="12124" spans="1:12" x14ac:dyDescent="0.2">
      <c r="A12124" t="s">
        <v>39944</v>
      </c>
      <c r="B12124" t="s">
        <v>39945</v>
      </c>
      <c r="C12124" t="s">
        <v>14029</v>
      </c>
      <c r="D12124" t="s">
        <v>26</v>
      </c>
      <c r="E12124" t="s">
        <v>16</v>
      </c>
      <c r="F12124">
        <v>28078</v>
      </c>
      <c r="G12124">
        <v>35.3837926</v>
      </c>
      <c r="H12124">
        <v>-80.786133699999993</v>
      </c>
      <c r="I12124">
        <v>1</v>
      </c>
      <c r="J12124">
        <v>4</v>
      </c>
      <c r="K12124">
        <v>0</v>
      </c>
      <c r="L12124" t="s">
        <v>39946</v>
      </c>
    </row>
    <row r="12125" spans="1:12" x14ac:dyDescent="0.2">
      <c r="A12125" t="s">
        <v>39947</v>
      </c>
      <c r="B12125" t="s">
        <v>8675</v>
      </c>
      <c r="C12125" t="s">
        <v>39948</v>
      </c>
      <c r="D12125" t="s">
        <v>21</v>
      </c>
      <c r="E12125" t="s">
        <v>16</v>
      </c>
      <c r="F12125">
        <v>28205</v>
      </c>
      <c r="G12125">
        <v>35.248674266800002</v>
      </c>
      <c r="H12125">
        <v>-80.806075483599997</v>
      </c>
      <c r="I12125">
        <v>5</v>
      </c>
      <c r="J12125">
        <v>37</v>
      </c>
      <c r="K12125">
        <v>1</v>
      </c>
      <c r="L12125" t="s">
        <v>4088</v>
      </c>
    </row>
    <row r="12126" spans="1:12" x14ac:dyDescent="0.2">
      <c r="A12126" t="s">
        <v>39949</v>
      </c>
      <c r="B12126" t="s">
        <v>39950</v>
      </c>
      <c r="C12126" t="s">
        <v>28373</v>
      </c>
      <c r="D12126" t="s">
        <v>21</v>
      </c>
      <c r="E12126" t="s">
        <v>16</v>
      </c>
      <c r="F12126">
        <v>28217</v>
      </c>
      <c r="G12126">
        <v>35.160102700000003</v>
      </c>
      <c r="H12126">
        <v>-80.882050800000002</v>
      </c>
      <c r="I12126">
        <v>4</v>
      </c>
      <c r="J12126">
        <v>15</v>
      </c>
      <c r="K12126">
        <v>0</v>
      </c>
      <c r="L12126" t="s">
        <v>1117</v>
      </c>
    </row>
    <row r="12127" spans="1:12" x14ac:dyDescent="0.2">
      <c r="A12127" t="s">
        <v>39951</v>
      </c>
      <c r="B12127" t="s">
        <v>39952</v>
      </c>
      <c r="C12127" t="s">
        <v>39953</v>
      </c>
      <c r="D12127" t="s">
        <v>21</v>
      </c>
      <c r="E12127" t="s">
        <v>16</v>
      </c>
      <c r="F12127">
        <v>28202</v>
      </c>
      <c r="G12127">
        <v>35.217080892699997</v>
      </c>
      <c r="H12127">
        <v>-80.847995595900002</v>
      </c>
      <c r="I12127">
        <v>3.5</v>
      </c>
      <c r="J12127">
        <v>43</v>
      </c>
      <c r="K12127">
        <v>0</v>
      </c>
      <c r="L12127" t="s">
        <v>39954</v>
      </c>
    </row>
    <row r="12128" spans="1:12" x14ac:dyDescent="0.2">
      <c r="A12128" t="s">
        <v>39955</v>
      </c>
      <c r="B12128" t="s">
        <v>39956</v>
      </c>
      <c r="C12128" t="s">
        <v>39957</v>
      </c>
      <c r="D12128" t="s">
        <v>21</v>
      </c>
      <c r="E12128" t="s">
        <v>16</v>
      </c>
      <c r="F12128">
        <v>28277</v>
      </c>
      <c r="G12128">
        <v>35.053566400000001</v>
      </c>
      <c r="H12128">
        <v>-80.851866999999999</v>
      </c>
      <c r="I12128">
        <v>3.5</v>
      </c>
      <c r="J12128">
        <v>420</v>
      </c>
      <c r="K12128">
        <v>0</v>
      </c>
      <c r="L12128" t="s">
        <v>39958</v>
      </c>
    </row>
    <row r="12129" spans="1:12" x14ac:dyDescent="0.2">
      <c r="A12129" t="s">
        <v>39959</v>
      </c>
      <c r="B12129" t="s">
        <v>39960</v>
      </c>
      <c r="C12129" t="s">
        <v>9597</v>
      </c>
      <c r="D12129" t="s">
        <v>21</v>
      </c>
      <c r="E12129" t="s">
        <v>16</v>
      </c>
      <c r="F12129">
        <v>28217</v>
      </c>
      <c r="G12129">
        <v>35.185448100000002</v>
      </c>
      <c r="H12129">
        <v>-80.8809945</v>
      </c>
      <c r="I12129">
        <v>3.5</v>
      </c>
      <c r="J12129">
        <v>303</v>
      </c>
      <c r="K12129">
        <v>1</v>
      </c>
      <c r="L12129" t="s">
        <v>39961</v>
      </c>
    </row>
    <row r="12130" spans="1:12" x14ac:dyDescent="0.2">
      <c r="A12130" t="s">
        <v>39962</v>
      </c>
      <c r="B12130" t="s">
        <v>39963</v>
      </c>
      <c r="C12130" t="s">
        <v>39964</v>
      </c>
      <c r="D12130" t="s">
        <v>21</v>
      </c>
      <c r="E12130" t="s">
        <v>16</v>
      </c>
      <c r="F12130">
        <v>28210</v>
      </c>
      <c r="G12130">
        <v>35.1475759</v>
      </c>
      <c r="H12130">
        <v>-80.826230600000002</v>
      </c>
      <c r="I12130">
        <v>4.5</v>
      </c>
      <c r="J12130">
        <v>9</v>
      </c>
      <c r="K12130">
        <v>1</v>
      </c>
      <c r="L12130" t="s">
        <v>39965</v>
      </c>
    </row>
    <row r="12131" spans="1:12" x14ac:dyDescent="0.2">
      <c r="A12131" t="s">
        <v>39966</v>
      </c>
      <c r="B12131" t="s">
        <v>39967</v>
      </c>
      <c r="C12131" t="s">
        <v>39968</v>
      </c>
      <c r="D12131" t="s">
        <v>21</v>
      </c>
      <c r="E12131" t="s">
        <v>16</v>
      </c>
      <c r="F12131">
        <v>28205</v>
      </c>
      <c r="G12131">
        <v>35.193983000000003</v>
      </c>
      <c r="H12131">
        <v>-80.786461000000003</v>
      </c>
      <c r="I12131">
        <v>3.5</v>
      </c>
      <c r="J12131">
        <v>10</v>
      </c>
      <c r="K12131">
        <v>1</v>
      </c>
      <c r="L12131" t="s">
        <v>39969</v>
      </c>
    </row>
    <row r="12132" spans="1:12" x14ac:dyDescent="0.2">
      <c r="A12132" t="s">
        <v>39970</v>
      </c>
      <c r="B12132" t="s">
        <v>39971</v>
      </c>
      <c r="C12132" t="s">
        <v>39972</v>
      </c>
      <c r="D12132" t="s">
        <v>21</v>
      </c>
      <c r="E12132" t="s">
        <v>16</v>
      </c>
      <c r="F12132">
        <v>28209</v>
      </c>
      <c r="G12132">
        <v>35.171085541700002</v>
      </c>
      <c r="H12132">
        <v>-80.847009099999994</v>
      </c>
      <c r="I12132">
        <v>4</v>
      </c>
      <c r="J12132">
        <v>184</v>
      </c>
      <c r="K12132">
        <v>1</v>
      </c>
      <c r="L12132" t="s">
        <v>39973</v>
      </c>
    </row>
    <row r="12133" spans="1:12" x14ac:dyDescent="0.2">
      <c r="A12133" t="s">
        <v>39974</v>
      </c>
      <c r="B12133" t="s">
        <v>2794</v>
      </c>
      <c r="C12133" t="s">
        <v>39975</v>
      </c>
      <c r="D12133" t="s">
        <v>21</v>
      </c>
      <c r="E12133" t="s">
        <v>16</v>
      </c>
      <c r="F12133">
        <v>28277</v>
      </c>
      <c r="G12133">
        <v>35.059035999999999</v>
      </c>
      <c r="H12133">
        <v>-80.813080999999997</v>
      </c>
      <c r="I12133">
        <v>4</v>
      </c>
      <c r="J12133">
        <v>52</v>
      </c>
      <c r="K12133">
        <v>1</v>
      </c>
      <c r="L12133" t="s">
        <v>3008</v>
      </c>
    </row>
    <row r="12134" spans="1:12" x14ac:dyDescent="0.2">
      <c r="A12134" t="s">
        <v>39976</v>
      </c>
      <c r="B12134" t="s">
        <v>39977</v>
      </c>
      <c r="C12134" t="s">
        <v>39978</v>
      </c>
      <c r="D12134" t="s">
        <v>21</v>
      </c>
      <c r="E12134" t="s">
        <v>16</v>
      </c>
      <c r="F12134">
        <v>28273</v>
      </c>
      <c r="G12134">
        <v>35.116875999999998</v>
      </c>
      <c r="H12134">
        <v>-80.956602000000004</v>
      </c>
      <c r="I12134">
        <v>3.5</v>
      </c>
      <c r="J12134">
        <v>18</v>
      </c>
      <c r="K12134">
        <v>1</v>
      </c>
      <c r="L12134" t="s">
        <v>6168</v>
      </c>
    </row>
    <row r="12135" spans="1:12" x14ac:dyDescent="0.2">
      <c r="A12135" t="s">
        <v>39979</v>
      </c>
      <c r="B12135" t="s">
        <v>6890</v>
      </c>
      <c r="C12135" t="s">
        <v>39980</v>
      </c>
      <c r="D12135" t="s">
        <v>30</v>
      </c>
      <c r="E12135" t="s">
        <v>16</v>
      </c>
      <c r="F12135">
        <v>28056</v>
      </c>
      <c r="G12135">
        <v>35.263793894899997</v>
      </c>
      <c r="H12135">
        <v>-81.134825152100007</v>
      </c>
      <c r="I12135">
        <v>4.5</v>
      </c>
      <c r="J12135">
        <v>22</v>
      </c>
      <c r="K12135">
        <v>1</v>
      </c>
      <c r="L12135" t="s">
        <v>1436</v>
      </c>
    </row>
    <row r="12136" spans="1:12" x14ac:dyDescent="0.2">
      <c r="A12136" t="s">
        <v>39981</v>
      </c>
      <c r="B12136" t="s">
        <v>39982</v>
      </c>
      <c r="C12136" t="s">
        <v>6784</v>
      </c>
      <c r="D12136" t="s">
        <v>39</v>
      </c>
      <c r="E12136" t="s">
        <v>16</v>
      </c>
      <c r="F12136">
        <v>28027</v>
      </c>
      <c r="G12136">
        <v>35.369222200000003</v>
      </c>
      <c r="H12136">
        <v>-80.722125899999995</v>
      </c>
      <c r="I12136">
        <v>4</v>
      </c>
      <c r="J12136">
        <v>3</v>
      </c>
      <c r="K12136">
        <v>0</v>
      </c>
      <c r="L12136" t="s">
        <v>18840</v>
      </c>
    </row>
    <row r="12137" spans="1:12" x14ac:dyDescent="0.2">
      <c r="A12137" t="s">
        <v>39983</v>
      </c>
      <c r="B12137" t="s">
        <v>39984</v>
      </c>
      <c r="C12137" t="s">
        <v>39985</v>
      </c>
      <c r="D12137" t="s">
        <v>15</v>
      </c>
      <c r="E12137" t="s">
        <v>16</v>
      </c>
      <c r="F12137">
        <v>28031</v>
      </c>
      <c r="G12137">
        <v>35.468969206899999</v>
      </c>
      <c r="H12137">
        <v>-80.872856140099998</v>
      </c>
      <c r="I12137">
        <v>3.5</v>
      </c>
      <c r="J12137">
        <v>3</v>
      </c>
      <c r="K12137">
        <v>1</v>
      </c>
      <c r="L12137" t="s">
        <v>39986</v>
      </c>
    </row>
    <row r="12138" spans="1:12" x14ac:dyDescent="0.2">
      <c r="A12138" t="s">
        <v>39987</v>
      </c>
      <c r="B12138" t="s">
        <v>6890</v>
      </c>
      <c r="C12138" t="s">
        <v>39988</v>
      </c>
      <c r="D12138" t="s">
        <v>135</v>
      </c>
      <c r="E12138" t="s">
        <v>16</v>
      </c>
      <c r="F12138">
        <v>28105</v>
      </c>
      <c r="G12138">
        <v>35.128028</v>
      </c>
      <c r="H12138">
        <v>-80.702461</v>
      </c>
      <c r="I12138">
        <v>4</v>
      </c>
      <c r="J12138">
        <v>39</v>
      </c>
      <c r="K12138">
        <v>1</v>
      </c>
      <c r="L12138" t="s">
        <v>1453</v>
      </c>
    </row>
    <row r="12139" spans="1:12" x14ac:dyDescent="0.2">
      <c r="A12139" t="s">
        <v>39989</v>
      </c>
      <c r="B12139" t="s">
        <v>35325</v>
      </c>
      <c r="C12139" t="s">
        <v>39990</v>
      </c>
      <c r="D12139" t="s">
        <v>601</v>
      </c>
      <c r="E12139" t="s">
        <v>16</v>
      </c>
      <c r="F12139">
        <v>28083</v>
      </c>
      <c r="G12139">
        <v>35.486767399999998</v>
      </c>
      <c r="H12139">
        <v>-80.6106841</v>
      </c>
      <c r="I12139">
        <v>1.5</v>
      </c>
      <c r="J12139">
        <v>10</v>
      </c>
      <c r="K12139">
        <v>1</v>
      </c>
      <c r="L12139" t="s">
        <v>39991</v>
      </c>
    </row>
    <row r="12140" spans="1:12" x14ac:dyDescent="0.2">
      <c r="A12140" t="s">
        <v>39992</v>
      </c>
      <c r="B12140" t="s">
        <v>45</v>
      </c>
      <c r="C12140" t="s">
        <v>39993</v>
      </c>
      <c r="D12140" t="s">
        <v>21</v>
      </c>
      <c r="E12140" t="s">
        <v>16</v>
      </c>
      <c r="F12140">
        <v>28226</v>
      </c>
      <c r="G12140">
        <v>35.089537</v>
      </c>
      <c r="H12140">
        <v>-80.869476000000006</v>
      </c>
      <c r="I12140">
        <v>3</v>
      </c>
      <c r="J12140">
        <v>5</v>
      </c>
      <c r="K12140">
        <v>1</v>
      </c>
      <c r="L12140" t="s">
        <v>39994</v>
      </c>
    </row>
    <row r="12141" spans="1:12" x14ac:dyDescent="0.2">
      <c r="A12141" t="s">
        <v>39995</v>
      </c>
      <c r="B12141" t="s">
        <v>39996</v>
      </c>
      <c r="C12141" t="s">
        <v>39997</v>
      </c>
      <c r="D12141" t="s">
        <v>21</v>
      </c>
      <c r="E12141" t="s">
        <v>16</v>
      </c>
      <c r="F12141">
        <v>28217</v>
      </c>
      <c r="G12141">
        <v>35.138125000000002</v>
      </c>
      <c r="H12141">
        <v>-80.877432400000004</v>
      </c>
      <c r="I12141">
        <v>2</v>
      </c>
      <c r="J12141">
        <v>9</v>
      </c>
      <c r="K12141">
        <v>0</v>
      </c>
      <c r="L12141" t="s">
        <v>3901</v>
      </c>
    </row>
    <row r="12142" spans="1:12" x14ac:dyDescent="0.2">
      <c r="A12142" t="s">
        <v>39998</v>
      </c>
      <c r="B12142" t="s">
        <v>5309</v>
      </c>
      <c r="C12142" t="s">
        <v>39999</v>
      </c>
      <c r="D12142" t="s">
        <v>295</v>
      </c>
      <c r="E12142" t="s">
        <v>16</v>
      </c>
      <c r="F12142">
        <v>28134</v>
      </c>
      <c r="G12142">
        <v>35.087567999999997</v>
      </c>
      <c r="H12142">
        <v>-80.877809999999997</v>
      </c>
      <c r="I12142">
        <v>3</v>
      </c>
      <c r="J12142">
        <v>8</v>
      </c>
      <c r="K12142">
        <v>1</v>
      </c>
      <c r="L12142" t="s">
        <v>2652</v>
      </c>
    </row>
    <row r="12143" spans="1:12" x14ac:dyDescent="0.2">
      <c r="A12143" t="s">
        <v>40000</v>
      </c>
      <c r="B12143" t="s">
        <v>4770</v>
      </c>
      <c r="C12143" t="s">
        <v>34290</v>
      </c>
      <c r="D12143" t="s">
        <v>21</v>
      </c>
      <c r="E12143" t="s">
        <v>16</v>
      </c>
      <c r="F12143">
        <v>28277</v>
      </c>
      <c r="G12143">
        <v>35.034201099999997</v>
      </c>
      <c r="H12143">
        <v>-80.803431900000007</v>
      </c>
      <c r="I12143">
        <v>3</v>
      </c>
      <c r="J12143">
        <v>21</v>
      </c>
      <c r="K12143">
        <v>1</v>
      </c>
      <c r="L12143" t="s">
        <v>40001</v>
      </c>
    </row>
    <row r="12144" spans="1:12" x14ac:dyDescent="0.2">
      <c r="A12144" t="s">
        <v>40002</v>
      </c>
      <c r="B12144" t="s">
        <v>8747</v>
      </c>
      <c r="C12144" t="s">
        <v>40003</v>
      </c>
      <c r="D12144" t="s">
        <v>39</v>
      </c>
      <c r="E12144" t="s">
        <v>16</v>
      </c>
      <c r="F12144">
        <v>28027</v>
      </c>
      <c r="G12144">
        <v>35.3657763</v>
      </c>
      <c r="H12144">
        <v>-80.710136700000007</v>
      </c>
      <c r="I12144">
        <v>3.5</v>
      </c>
      <c r="J12144">
        <v>3</v>
      </c>
      <c r="K12144">
        <v>1</v>
      </c>
      <c r="L12144" t="s">
        <v>40004</v>
      </c>
    </row>
    <row r="12145" spans="1:12" x14ac:dyDescent="0.2">
      <c r="A12145" t="s">
        <v>40005</v>
      </c>
      <c r="B12145" t="s">
        <v>40006</v>
      </c>
      <c r="C12145" t="s">
        <v>40007</v>
      </c>
      <c r="D12145" t="s">
        <v>21</v>
      </c>
      <c r="E12145" t="s">
        <v>16</v>
      </c>
      <c r="F12145">
        <v>28205</v>
      </c>
      <c r="G12145">
        <v>35.214664900000002</v>
      </c>
      <c r="H12145">
        <v>-80.7828339</v>
      </c>
      <c r="I12145">
        <v>5</v>
      </c>
      <c r="J12145">
        <v>3</v>
      </c>
      <c r="K12145">
        <v>1</v>
      </c>
      <c r="L12145" t="s">
        <v>40008</v>
      </c>
    </row>
    <row r="12146" spans="1:12" x14ac:dyDescent="0.2">
      <c r="A12146" t="s">
        <v>40009</v>
      </c>
      <c r="B12146" t="s">
        <v>9259</v>
      </c>
      <c r="C12146" t="s">
        <v>40010</v>
      </c>
      <c r="D12146" t="s">
        <v>135</v>
      </c>
      <c r="E12146" t="s">
        <v>16</v>
      </c>
      <c r="F12146">
        <v>28105</v>
      </c>
      <c r="G12146">
        <v>35.126547079799998</v>
      </c>
      <c r="H12146">
        <v>-80.710828900300001</v>
      </c>
      <c r="I12146">
        <v>3</v>
      </c>
      <c r="J12146">
        <v>24</v>
      </c>
      <c r="K12146">
        <v>1</v>
      </c>
      <c r="L12146" t="s">
        <v>40011</v>
      </c>
    </row>
    <row r="12147" spans="1:12" x14ac:dyDescent="0.2">
      <c r="A12147" t="s">
        <v>40012</v>
      </c>
      <c r="B12147" t="s">
        <v>40013</v>
      </c>
      <c r="C12147" t="s">
        <v>40014</v>
      </c>
      <c r="D12147" t="s">
        <v>21</v>
      </c>
      <c r="E12147" t="s">
        <v>16</v>
      </c>
      <c r="F12147">
        <v>28269</v>
      </c>
      <c r="G12147">
        <v>35.351249699999997</v>
      </c>
      <c r="H12147">
        <v>-80.842709099999993</v>
      </c>
      <c r="I12147">
        <v>4.5</v>
      </c>
      <c r="J12147">
        <v>11</v>
      </c>
      <c r="K12147">
        <v>1</v>
      </c>
      <c r="L12147" t="s">
        <v>40015</v>
      </c>
    </row>
    <row r="12148" spans="1:12" x14ac:dyDescent="0.2">
      <c r="A12148" t="s">
        <v>40016</v>
      </c>
      <c r="B12148" t="s">
        <v>40017</v>
      </c>
      <c r="C12148" t="s">
        <v>40018</v>
      </c>
      <c r="D12148" t="s">
        <v>21</v>
      </c>
      <c r="E12148" t="s">
        <v>16</v>
      </c>
      <c r="F12148">
        <v>28273</v>
      </c>
      <c r="G12148">
        <v>35.120066399999999</v>
      </c>
      <c r="H12148">
        <v>-80.952867800000007</v>
      </c>
      <c r="I12148">
        <v>5</v>
      </c>
      <c r="J12148">
        <v>14</v>
      </c>
      <c r="K12148">
        <v>1</v>
      </c>
      <c r="L12148" t="s">
        <v>40019</v>
      </c>
    </row>
    <row r="12149" spans="1:12" x14ac:dyDescent="0.2">
      <c r="A12149" t="s">
        <v>40020</v>
      </c>
      <c r="B12149" t="s">
        <v>18314</v>
      </c>
      <c r="C12149" t="s">
        <v>40021</v>
      </c>
      <c r="D12149" t="s">
        <v>21</v>
      </c>
      <c r="E12149" t="s">
        <v>16</v>
      </c>
      <c r="F12149">
        <v>28213</v>
      </c>
      <c r="G12149">
        <v>35.294405599999997</v>
      </c>
      <c r="H12149">
        <v>-80.742531600000007</v>
      </c>
      <c r="I12149">
        <v>3.5</v>
      </c>
      <c r="J12149">
        <v>140</v>
      </c>
      <c r="K12149">
        <v>1</v>
      </c>
      <c r="L12149" t="s">
        <v>40022</v>
      </c>
    </row>
    <row r="12150" spans="1:12" x14ac:dyDescent="0.2">
      <c r="A12150" t="s">
        <v>40023</v>
      </c>
      <c r="B12150" t="s">
        <v>40024</v>
      </c>
      <c r="C12150" t="s">
        <v>20</v>
      </c>
      <c r="D12150" t="s">
        <v>21</v>
      </c>
      <c r="E12150" t="s">
        <v>16</v>
      </c>
      <c r="F12150">
        <v>28205</v>
      </c>
      <c r="G12150">
        <v>35.194893999999998</v>
      </c>
      <c r="H12150">
        <v>-80.767442000000003</v>
      </c>
      <c r="I12150">
        <v>4.5</v>
      </c>
      <c r="J12150">
        <v>4</v>
      </c>
      <c r="K12150">
        <v>0</v>
      </c>
      <c r="L12150" t="s">
        <v>40025</v>
      </c>
    </row>
    <row r="12151" spans="1:12" x14ac:dyDescent="0.2">
      <c r="A12151" t="s">
        <v>40026</v>
      </c>
      <c r="B12151" t="s">
        <v>40027</v>
      </c>
      <c r="C12151" t="s">
        <v>40028</v>
      </c>
      <c r="D12151" t="s">
        <v>26</v>
      </c>
      <c r="E12151" t="s">
        <v>16</v>
      </c>
      <c r="F12151">
        <v>28078</v>
      </c>
      <c r="G12151">
        <v>35.443879000000003</v>
      </c>
      <c r="H12151">
        <v>-80.8724469</v>
      </c>
      <c r="I12151">
        <v>4</v>
      </c>
      <c r="J12151">
        <v>4</v>
      </c>
      <c r="K12151">
        <v>0</v>
      </c>
      <c r="L12151" t="s">
        <v>2233</v>
      </c>
    </row>
    <row r="12152" spans="1:12" x14ac:dyDescent="0.2">
      <c r="A12152" t="s">
        <v>40029</v>
      </c>
      <c r="B12152" t="s">
        <v>40030</v>
      </c>
      <c r="C12152" t="s">
        <v>40031</v>
      </c>
      <c r="D12152" t="s">
        <v>21</v>
      </c>
      <c r="E12152" t="s">
        <v>16</v>
      </c>
      <c r="F12152">
        <v>28202</v>
      </c>
      <c r="G12152">
        <v>35.232641000000001</v>
      </c>
      <c r="H12152">
        <v>-80.837547000000001</v>
      </c>
      <c r="I12152">
        <v>4.5</v>
      </c>
      <c r="J12152">
        <v>117</v>
      </c>
      <c r="K12152">
        <v>1</v>
      </c>
      <c r="L12152" t="s">
        <v>40032</v>
      </c>
    </row>
    <row r="12153" spans="1:12" x14ac:dyDescent="0.2">
      <c r="A12153" t="s">
        <v>40033</v>
      </c>
      <c r="B12153" t="s">
        <v>40034</v>
      </c>
      <c r="C12153" t="s">
        <v>40035</v>
      </c>
      <c r="D12153" t="s">
        <v>21</v>
      </c>
      <c r="E12153" t="s">
        <v>16</v>
      </c>
      <c r="F12153">
        <v>28269</v>
      </c>
      <c r="G12153">
        <v>35.301409999999997</v>
      </c>
      <c r="H12153">
        <v>-80.806965000000005</v>
      </c>
      <c r="I12153">
        <v>4.5</v>
      </c>
      <c r="J12153">
        <v>6</v>
      </c>
      <c r="K12153">
        <v>0</v>
      </c>
      <c r="L12153" t="s">
        <v>457</v>
      </c>
    </row>
    <row r="12154" spans="1:12" x14ac:dyDescent="0.2">
      <c r="A12154" t="s">
        <v>40036</v>
      </c>
      <c r="B12154" t="s">
        <v>40037</v>
      </c>
      <c r="C12154" t="s">
        <v>16753</v>
      </c>
      <c r="D12154" t="s">
        <v>21</v>
      </c>
      <c r="E12154" t="s">
        <v>16</v>
      </c>
      <c r="F12154">
        <v>28202</v>
      </c>
      <c r="G12154">
        <v>35.230967</v>
      </c>
      <c r="H12154">
        <v>-80.9462379</v>
      </c>
      <c r="I12154">
        <v>2.5</v>
      </c>
      <c r="J12154">
        <v>12</v>
      </c>
      <c r="K12154">
        <v>1</v>
      </c>
      <c r="L12154" t="s">
        <v>40038</v>
      </c>
    </row>
    <row r="12155" spans="1:12" x14ac:dyDescent="0.2">
      <c r="A12155" t="s">
        <v>40039</v>
      </c>
      <c r="B12155" t="s">
        <v>40040</v>
      </c>
      <c r="C12155" t="s">
        <v>40041</v>
      </c>
      <c r="D12155" t="s">
        <v>21</v>
      </c>
      <c r="E12155" t="s">
        <v>16</v>
      </c>
      <c r="F12155">
        <v>28210</v>
      </c>
      <c r="G12155">
        <v>35.146363000000001</v>
      </c>
      <c r="H12155">
        <v>-80.827976000000007</v>
      </c>
      <c r="I12155">
        <v>4</v>
      </c>
      <c r="J12155">
        <v>142</v>
      </c>
      <c r="K12155">
        <v>0</v>
      </c>
      <c r="L12155" t="s">
        <v>40042</v>
      </c>
    </row>
    <row r="12156" spans="1:12" x14ac:dyDescent="0.2">
      <c r="A12156" t="s">
        <v>40043</v>
      </c>
      <c r="B12156" t="s">
        <v>3296</v>
      </c>
      <c r="C12156" t="s">
        <v>15530</v>
      </c>
      <c r="D12156" t="s">
        <v>21</v>
      </c>
      <c r="E12156" t="s">
        <v>16</v>
      </c>
      <c r="F12156">
        <v>28211</v>
      </c>
      <c r="G12156">
        <v>35.154263800000003</v>
      </c>
      <c r="H12156">
        <v>-80.824378699999997</v>
      </c>
      <c r="I12156">
        <v>3.5</v>
      </c>
      <c r="J12156">
        <v>11</v>
      </c>
      <c r="K12156">
        <v>0</v>
      </c>
      <c r="L12156" t="s">
        <v>37708</v>
      </c>
    </row>
    <row r="12157" spans="1:12" x14ac:dyDescent="0.2">
      <c r="A12157" t="s">
        <v>40044</v>
      </c>
      <c r="B12157" t="s">
        <v>40045</v>
      </c>
      <c r="C12157" t="s">
        <v>391</v>
      </c>
      <c r="D12157" t="s">
        <v>21</v>
      </c>
      <c r="E12157" t="s">
        <v>16</v>
      </c>
      <c r="F12157">
        <v>28211</v>
      </c>
      <c r="G12157">
        <v>35.152231100000002</v>
      </c>
      <c r="H12157">
        <v>-80.831896799999996</v>
      </c>
      <c r="I12157">
        <v>4.5</v>
      </c>
      <c r="J12157">
        <v>4</v>
      </c>
      <c r="K12157">
        <v>1</v>
      </c>
      <c r="L12157" t="s">
        <v>40046</v>
      </c>
    </row>
    <row r="12158" spans="1:12" x14ac:dyDescent="0.2">
      <c r="A12158" t="s">
        <v>40047</v>
      </c>
      <c r="B12158" t="s">
        <v>38322</v>
      </c>
      <c r="C12158" t="s">
        <v>40048</v>
      </c>
      <c r="D12158" t="s">
        <v>39</v>
      </c>
      <c r="E12158" t="s">
        <v>16</v>
      </c>
      <c r="F12158">
        <v>28027</v>
      </c>
      <c r="G12158">
        <v>35.368387900000002</v>
      </c>
      <c r="H12158">
        <v>-80.712042600000004</v>
      </c>
      <c r="I12158">
        <v>4</v>
      </c>
      <c r="J12158">
        <v>364</v>
      </c>
      <c r="K12158">
        <v>1</v>
      </c>
      <c r="L12158" t="s">
        <v>40049</v>
      </c>
    </row>
    <row r="12159" spans="1:12" x14ac:dyDescent="0.2">
      <c r="A12159" t="s">
        <v>40050</v>
      </c>
      <c r="B12159" t="s">
        <v>40051</v>
      </c>
      <c r="C12159" t="s">
        <v>40052</v>
      </c>
      <c r="D12159" t="s">
        <v>588</v>
      </c>
      <c r="E12159" t="s">
        <v>16</v>
      </c>
      <c r="F12159">
        <v>28110</v>
      </c>
      <c r="G12159">
        <v>35.060573099999999</v>
      </c>
      <c r="H12159">
        <v>-80.620637000000002</v>
      </c>
      <c r="I12159">
        <v>3</v>
      </c>
      <c r="J12159">
        <v>9</v>
      </c>
      <c r="K12159">
        <v>1</v>
      </c>
      <c r="L12159" t="s">
        <v>40053</v>
      </c>
    </row>
    <row r="12160" spans="1:12" x14ac:dyDescent="0.2">
      <c r="A12160" t="s">
        <v>40054</v>
      </c>
      <c r="B12160" t="s">
        <v>40055</v>
      </c>
      <c r="C12160" t="s">
        <v>40056</v>
      </c>
      <c r="D12160" t="s">
        <v>21</v>
      </c>
      <c r="E12160" t="s">
        <v>16</v>
      </c>
      <c r="F12160">
        <v>28226</v>
      </c>
      <c r="G12160">
        <v>35.091061799999999</v>
      </c>
      <c r="H12160">
        <v>-80.842736700000003</v>
      </c>
      <c r="I12160">
        <v>4</v>
      </c>
      <c r="J12160">
        <v>8</v>
      </c>
      <c r="K12160">
        <v>1</v>
      </c>
      <c r="L12160" t="s">
        <v>40057</v>
      </c>
    </row>
    <row r="12161" spans="1:12" x14ac:dyDescent="0.2">
      <c r="A12161" t="s">
        <v>40058</v>
      </c>
      <c r="B12161" t="s">
        <v>25804</v>
      </c>
      <c r="C12161" t="s">
        <v>40059</v>
      </c>
      <c r="D12161" t="s">
        <v>39</v>
      </c>
      <c r="E12161" t="s">
        <v>16</v>
      </c>
      <c r="F12161">
        <v>28025</v>
      </c>
      <c r="G12161">
        <v>35.438698000000002</v>
      </c>
      <c r="H12161">
        <v>-80.607466000000002</v>
      </c>
      <c r="I12161">
        <v>3</v>
      </c>
      <c r="J12161">
        <v>28</v>
      </c>
      <c r="K12161">
        <v>1</v>
      </c>
      <c r="L12161" t="s">
        <v>1563</v>
      </c>
    </row>
    <row r="12162" spans="1:12" x14ac:dyDescent="0.2">
      <c r="A12162" t="s">
        <v>40060</v>
      </c>
      <c r="B12162" t="s">
        <v>9112</v>
      </c>
      <c r="C12162" t="s">
        <v>6784</v>
      </c>
      <c r="D12162" t="s">
        <v>39</v>
      </c>
      <c r="E12162" t="s">
        <v>16</v>
      </c>
      <c r="F12162">
        <v>28027</v>
      </c>
      <c r="G12162">
        <v>35.3700689</v>
      </c>
      <c r="H12162">
        <v>-80.723929799999993</v>
      </c>
      <c r="I12162">
        <v>3.5</v>
      </c>
      <c r="J12162">
        <v>7</v>
      </c>
      <c r="K12162">
        <v>1</v>
      </c>
      <c r="L12162" t="s">
        <v>29386</v>
      </c>
    </row>
    <row r="12163" spans="1:12" x14ac:dyDescent="0.2">
      <c r="A12163" t="s">
        <v>40061</v>
      </c>
      <c r="B12163" t="s">
        <v>40062</v>
      </c>
      <c r="C12163" t="s">
        <v>40063</v>
      </c>
      <c r="D12163" t="s">
        <v>21</v>
      </c>
      <c r="E12163" t="s">
        <v>16</v>
      </c>
      <c r="F12163">
        <v>28277</v>
      </c>
      <c r="G12163">
        <v>35.071275</v>
      </c>
      <c r="H12163">
        <v>-80.844576000000004</v>
      </c>
      <c r="I12163">
        <v>5</v>
      </c>
      <c r="J12163">
        <v>3</v>
      </c>
      <c r="K12163">
        <v>1</v>
      </c>
      <c r="L12163" t="s">
        <v>40064</v>
      </c>
    </row>
    <row r="12164" spans="1:12" x14ac:dyDescent="0.2">
      <c r="A12164" t="s">
        <v>40065</v>
      </c>
      <c r="B12164" t="s">
        <v>40066</v>
      </c>
      <c r="C12164" t="s">
        <v>40067</v>
      </c>
      <c r="D12164" t="s">
        <v>295</v>
      </c>
      <c r="E12164" t="s">
        <v>16</v>
      </c>
      <c r="F12164">
        <v>28134</v>
      </c>
      <c r="G12164">
        <v>35.088978599999997</v>
      </c>
      <c r="H12164">
        <v>-80.879118899999995</v>
      </c>
      <c r="I12164">
        <v>2</v>
      </c>
      <c r="J12164">
        <v>45</v>
      </c>
      <c r="K12164">
        <v>1</v>
      </c>
      <c r="L12164" t="s">
        <v>40068</v>
      </c>
    </row>
    <row r="12165" spans="1:12" x14ac:dyDescent="0.2">
      <c r="A12165" t="s">
        <v>40069</v>
      </c>
      <c r="B12165" t="s">
        <v>40070</v>
      </c>
      <c r="C12165" t="s">
        <v>40071</v>
      </c>
      <c r="D12165" t="s">
        <v>135</v>
      </c>
      <c r="E12165" t="s">
        <v>16</v>
      </c>
      <c r="F12165">
        <v>28105</v>
      </c>
      <c r="G12165">
        <v>35.12256</v>
      </c>
      <c r="H12165">
        <v>-80.714903000000007</v>
      </c>
      <c r="I12165">
        <v>3</v>
      </c>
      <c r="J12165">
        <v>4</v>
      </c>
      <c r="K12165">
        <v>1</v>
      </c>
      <c r="L12165" t="s">
        <v>4917</v>
      </c>
    </row>
    <row r="12166" spans="1:12" x14ac:dyDescent="0.2">
      <c r="A12166" t="s">
        <v>40072</v>
      </c>
      <c r="B12166" t="s">
        <v>40073</v>
      </c>
      <c r="C12166" t="s">
        <v>40074</v>
      </c>
      <c r="D12166" t="s">
        <v>21</v>
      </c>
      <c r="E12166" t="s">
        <v>16</v>
      </c>
      <c r="F12166">
        <v>28205</v>
      </c>
      <c r="G12166">
        <v>35.224750999999998</v>
      </c>
      <c r="H12166">
        <v>-80.818415000000002</v>
      </c>
      <c r="I12166">
        <v>3.5</v>
      </c>
      <c r="J12166">
        <v>3</v>
      </c>
      <c r="K12166">
        <v>1</v>
      </c>
      <c r="L12166" t="s">
        <v>256</v>
      </c>
    </row>
    <row r="12167" spans="1:12" x14ac:dyDescent="0.2">
      <c r="A12167" t="s">
        <v>40075</v>
      </c>
      <c r="B12167" t="s">
        <v>40076</v>
      </c>
      <c r="C12167" t="s">
        <v>40077</v>
      </c>
      <c r="D12167" t="s">
        <v>39</v>
      </c>
      <c r="E12167" t="s">
        <v>16</v>
      </c>
      <c r="F12167">
        <v>28025</v>
      </c>
      <c r="G12167">
        <v>35.401445000000002</v>
      </c>
      <c r="H12167">
        <v>-80.582747999999995</v>
      </c>
      <c r="I12167">
        <v>5</v>
      </c>
      <c r="J12167">
        <v>3</v>
      </c>
      <c r="K12167">
        <v>1</v>
      </c>
      <c r="L12167" t="s">
        <v>40078</v>
      </c>
    </row>
    <row r="12168" spans="1:12" x14ac:dyDescent="0.2">
      <c r="A12168" t="s">
        <v>40079</v>
      </c>
      <c r="B12168" t="s">
        <v>3474</v>
      </c>
      <c r="C12168" t="s">
        <v>40080</v>
      </c>
      <c r="D12168" t="s">
        <v>30</v>
      </c>
      <c r="E12168" t="s">
        <v>16</v>
      </c>
      <c r="F12168">
        <v>28054</v>
      </c>
      <c r="G12168">
        <v>35.267522</v>
      </c>
      <c r="H12168">
        <v>-81.133482999999998</v>
      </c>
      <c r="I12168">
        <v>5</v>
      </c>
      <c r="J12168">
        <v>3</v>
      </c>
      <c r="K12168">
        <v>1</v>
      </c>
      <c r="L12168" t="s">
        <v>40081</v>
      </c>
    </row>
    <row r="12169" spans="1:12" x14ac:dyDescent="0.2">
      <c r="A12169" t="e">
        <f>-SGqd4Ic08-uyCUme4tLyg</f>
        <v>#NAME?</v>
      </c>
      <c r="B12169" t="s">
        <v>40082</v>
      </c>
      <c r="C12169" t="s">
        <v>40083</v>
      </c>
      <c r="D12169" t="s">
        <v>21</v>
      </c>
      <c r="E12169" t="s">
        <v>16</v>
      </c>
      <c r="F12169">
        <v>28202</v>
      </c>
      <c r="G12169">
        <v>35.2277591</v>
      </c>
      <c r="H12169">
        <v>-80.838199299999999</v>
      </c>
      <c r="I12169">
        <v>4.5</v>
      </c>
      <c r="J12169">
        <v>10</v>
      </c>
      <c r="K12169">
        <v>1</v>
      </c>
      <c r="L12169" t="s">
        <v>40084</v>
      </c>
    </row>
    <row r="12170" spans="1:12" x14ac:dyDescent="0.2">
      <c r="A12170" t="s">
        <v>40085</v>
      </c>
      <c r="B12170" t="s">
        <v>40086</v>
      </c>
      <c r="C12170" t="s">
        <v>40087</v>
      </c>
      <c r="D12170" t="s">
        <v>21</v>
      </c>
      <c r="E12170" t="s">
        <v>16</v>
      </c>
      <c r="F12170">
        <v>28277</v>
      </c>
      <c r="G12170">
        <v>35.054324473699999</v>
      </c>
      <c r="H12170">
        <v>-80.815461736299994</v>
      </c>
      <c r="I12170">
        <v>4</v>
      </c>
      <c r="J12170">
        <v>65</v>
      </c>
      <c r="K12170">
        <v>1</v>
      </c>
      <c r="L12170" t="s">
        <v>40088</v>
      </c>
    </row>
    <row r="12171" spans="1:12" x14ac:dyDescent="0.2">
      <c r="A12171" t="s">
        <v>40089</v>
      </c>
      <c r="B12171" t="s">
        <v>40090</v>
      </c>
      <c r="C12171" t="s">
        <v>40091</v>
      </c>
      <c r="D12171" t="s">
        <v>39</v>
      </c>
      <c r="E12171" t="s">
        <v>16</v>
      </c>
      <c r="F12171">
        <v>28027</v>
      </c>
      <c r="G12171">
        <v>35.373252679399997</v>
      </c>
      <c r="H12171">
        <v>-80.727670825999994</v>
      </c>
      <c r="I12171">
        <v>4.5</v>
      </c>
      <c r="J12171">
        <v>3</v>
      </c>
      <c r="K12171">
        <v>1</v>
      </c>
      <c r="L12171" t="s">
        <v>40092</v>
      </c>
    </row>
    <row r="12172" spans="1:12" x14ac:dyDescent="0.2">
      <c r="A12172" t="s">
        <v>40093</v>
      </c>
      <c r="B12172" t="s">
        <v>40094</v>
      </c>
      <c r="C12172" t="s">
        <v>40095</v>
      </c>
      <c r="D12172" t="s">
        <v>21</v>
      </c>
      <c r="E12172" t="s">
        <v>16</v>
      </c>
      <c r="F12172">
        <v>28217</v>
      </c>
      <c r="G12172">
        <v>35.187655900000003</v>
      </c>
      <c r="H12172">
        <v>-80.8851224</v>
      </c>
      <c r="I12172">
        <v>1</v>
      </c>
      <c r="J12172">
        <v>4</v>
      </c>
      <c r="K12172">
        <v>1</v>
      </c>
      <c r="L12172" t="s">
        <v>12932</v>
      </c>
    </row>
    <row r="12173" spans="1:12" x14ac:dyDescent="0.2">
      <c r="A12173" t="s">
        <v>40096</v>
      </c>
      <c r="B12173" t="s">
        <v>16049</v>
      </c>
      <c r="C12173" t="s">
        <v>40097</v>
      </c>
      <c r="D12173" t="s">
        <v>21</v>
      </c>
      <c r="E12173" t="s">
        <v>16</v>
      </c>
      <c r="F12173">
        <v>28203</v>
      </c>
      <c r="G12173">
        <v>35.212839443699998</v>
      </c>
      <c r="H12173">
        <v>-80.8588018672</v>
      </c>
      <c r="I12173">
        <v>4</v>
      </c>
      <c r="J12173">
        <v>274</v>
      </c>
      <c r="K12173">
        <v>1</v>
      </c>
      <c r="L12173" t="s">
        <v>40098</v>
      </c>
    </row>
    <row r="12174" spans="1:12" x14ac:dyDescent="0.2">
      <c r="A12174" t="s">
        <v>40099</v>
      </c>
      <c r="B12174" t="s">
        <v>4808</v>
      </c>
      <c r="C12174" t="s">
        <v>40100</v>
      </c>
      <c r="D12174" t="s">
        <v>21</v>
      </c>
      <c r="E12174" t="s">
        <v>16</v>
      </c>
      <c r="F12174">
        <v>28213</v>
      </c>
      <c r="G12174">
        <v>35.307084000000003</v>
      </c>
      <c r="H12174">
        <v>-80.720937000000006</v>
      </c>
      <c r="I12174">
        <v>3</v>
      </c>
      <c r="J12174">
        <v>4</v>
      </c>
      <c r="K12174">
        <v>1</v>
      </c>
      <c r="L12174" t="s">
        <v>40101</v>
      </c>
    </row>
    <row r="12175" spans="1:12" x14ac:dyDescent="0.2">
      <c r="A12175" t="s">
        <v>40102</v>
      </c>
      <c r="B12175" t="s">
        <v>40103</v>
      </c>
      <c r="C12175" t="s">
        <v>872</v>
      </c>
      <c r="D12175" t="s">
        <v>21</v>
      </c>
      <c r="E12175" t="s">
        <v>16</v>
      </c>
      <c r="F12175">
        <v>28202</v>
      </c>
      <c r="G12175">
        <v>35.228991000000001</v>
      </c>
      <c r="H12175">
        <v>-80.845797000000005</v>
      </c>
      <c r="I12175">
        <v>4</v>
      </c>
      <c r="J12175">
        <v>35</v>
      </c>
      <c r="K12175">
        <v>0</v>
      </c>
      <c r="L12175" t="s">
        <v>40104</v>
      </c>
    </row>
    <row r="12176" spans="1:12" x14ac:dyDescent="0.2">
      <c r="A12176" t="s">
        <v>40105</v>
      </c>
      <c r="B12176" t="s">
        <v>40106</v>
      </c>
      <c r="C12176" t="s">
        <v>28786</v>
      </c>
      <c r="D12176" t="s">
        <v>21</v>
      </c>
      <c r="E12176" t="s">
        <v>16</v>
      </c>
      <c r="F12176">
        <v>28262</v>
      </c>
      <c r="G12176">
        <v>35.3121668</v>
      </c>
      <c r="H12176">
        <v>-80.745089100000001</v>
      </c>
      <c r="I12176">
        <v>4</v>
      </c>
      <c r="J12176">
        <v>4</v>
      </c>
      <c r="K12176">
        <v>1</v>
      </c>
      <c r="L12176" t="s">
        <v>40107</v>
      </c>
    </row>
    <row r="12177" spans="1:12" x14ac:dyDescent="0.2">
      <c r="A12177" t="s">
        <v>40108</v>
      </c>
      <c r="B12177" t="s">
        <v>40109</v>
      </c>
      <c r="C12177" t="s">
        <v>40110</v>
      </c>
      <c r="D12177" t="s">
        <v>21</v>
      </c>
      <c r="E12177" t="s">
        <v>16</v>
      </c>
      <c r="F12177">
        <v>28205</v>
      </c>
      <c r="G12177">
        <v>35.2211164</v>
      </c>
      <c r="H12177">
        <v>-80.815502600000002</v>
      </c>
      <c r="I12177">
        <v>4.5</v>
      </c>
      <c r="J12177">
        <v>57</v>
      </c>
      <c r="K12177">
        <v>1</v>
      </c>
      <c r="L12177" t="s">
        <v>40111</v>
      </c>
    </row>
    <row r="12178" spans="1:12" x14ac:dyDescent="0.2">
      <c r="A12178" t="s">
        <v>40112</v>
      </c>
      <c r="B12178" t="s">
        <v>40113</v>
      </c>
      <c r="C12178" t="s">
        <v>40114</v>
      </c>
      <c r="D12178" t="s">
        <v>601</v>
      </c>
      <c r="E12178" t="s">
        <v>16</v>
      </c>
      <c r="F12178">
        <v>28081</v>
      </c>
      <c r="G12178">
        <v>35.498195000000003</v>
      </c>
      <c r="H12178">
        <v>-80.624986000000007</v>
      </c>
      <c r="I12178">
        <v>4</v>
      </c>
      <c r="J12178">
        <v>62</v>
      </c>
      <c r="K12178">
        <v>0</v>
      </c>
      <c r="L12178" t="s">
        <v>40115</v>
      </c>
    </row>
    <row r="12179" spans="1:12" x14ac:dyDescent="0.2">
      <c r="A12179" t="s">
        <v>40116</v>
      </c>
      <c r="B12179" t="s">
        <v>19531</v>
      </c>
      <c r="C12179" t="s">
        <v>40117</v>
      </c>
      <c r="D12179" t="s">
        <v>167</v>
      </c>
      <c r="E12179" t="s">
        <v>16</v>
      </c>
      <c r="F12179">
        <v>28075</v>
      </c>
      <c r="G12179">
        <v>35.323781699999998</v>
      </c>
      <c r="H12179">
        <v>-80.647539899999998</v>
      </c>
      <c r="I12179">
        <v>3</v>
      </c>
      <c r="J12179">
        <v>9</v>
      </c>
      <c r="K12179">
        <v>1</v>
      </c>
      <c r="L12179" t="s">
        <v>709</v>
      </c>
    </row>
    <row r="12180" spans="1:12" x14ac:dyDescent="0.2">
      <c r="A12180" t="s">
        <v>40118</v>
      </c>
      <c r="B12180" t="s">
        <v>40119</v>
      </c>
      <c r="C12180" t="s">
        <v>40120</v>
      </c>
      <c r="D12180" t="s">
        <v>21</v>
      </c>
      <c r="E12180" t="s">
        <v>16</v>
      </c>
      <c r="F12180">
        <v>28202</v>
      </c>
      <c r="G12180">
        <v>35.224874100000001</v>
      </c>
      <c r="H12180">
        <v>-80.846355200000005</v>
      </c>
      <c r="I12180">
        <v>4</v>
      </c>
      <c r="J12180">
        <v>6</v>
      </c>
      <c r="K12180">
        <v>1</v>
      </c>
      <c r="L12180" t="s">
        <v>15890</v>
      </c>
    </row>
    <row r="12181" spans="1:12" x14ac:dyDescent="0.2">
      <c r="A12181" t="s">
        <v>40121</v>
      </c>
      <c r="B12181" t="s">
        <v>40122</v>
      </c>
      <c r="C12181" t="s">
        <v>40123</v>
      </c>
      <c r="D12181" t="s">
        <v>167</v>
      </c>
      <c r="E12181" t="s">
        <v>16</v>
      </c>
      <c r="F12181">
        <v>28075</v>
      </c>
      <c r="G12181">
        <v>35.325601599999999</v>
      </c>
      <c r="H12181">
        <v>-80.663017699999997</v>
      </c>
      <c r="I12181">
        <v>1</v>
      </c>
      <c r="J12181">
        <v>3</v>
      </c>
      <c r="K12181">
        <v>0</v>
      </c>
      <c r="L12181" t="s">
        <v>40124</v>
      </c>
    </row>
    <row r="12182" spans="1:12" x14ac:dyDescent="0.2">
      <c r="A12182" t="s">
        <v>40125</v>
      </c>
      <c r="B12182" t="s">
        <v>40126</v>
      </c>
      <c r="C12182" t="s">
        <v>40127</v>
      </c>
      <c r="D12182" t="s">
        <v>643</v>
      </c>
      <c r="E12182" t="s">
        <v>16</v>
      </c>
      <c r="F12182">
        <v>28079</v>
      </c>
      <c r="G12182">
        <v>35.079169999999998</v>
      </c>
      <c r="H12182">
        <v>-80.656428000000005</v>
      </c>
      <c r="I12182">
        <v>3.5</v>
      </c>
      <c r="J12182">
        <v>3</v>
      </c>
      <c r="K12182">
        <v>1</v>
      </c>
      <c r="L12182" t="s">
        <v>40128</v>
      </c>
    </row>
    <row r="12183" spans="1:12" x14ac:dyDescent="0.2">
      <c r="A12183" t="s">
        <v>40129</v>
      </c>
      <c r="B12183" t="s">
        <v>40130</v>
      </c>
      <c r="C12183" t="s">
        <v>40131</v>
      </c>
      <c r="D12183" t="s">
        <v>30</v>
      </c>
      <c r="E12183" t="s">
        <v>16</v>
      </c>
      <c r="F12183">
        <v>28056</v>
      </c>
      <c r="G12183">
        <v>35.215129500000003</v>
      </c>
      <c r="H12183">
        <v>-81.167523000000003</v>
      </c>
      <c r="I12183">
        <v>4.5</v>
      </c>
      <c r="J12183">
        <v>3</v>
      </c>
      <c r="K12183">
        <v>1</v>
      </c>
      <c r="L12183" t="s">
        <v>40132</v>
      </c>
    </row>
    <row r="12184" spans="1:12" x14ac:dyDescent="0.2">
      <c r="A12184" t="s">
        <v>40133</v>
      </c>
      <c r="B12184" t="s">
        <v>40134</v>
      </c>
      <c r="C12184" t="s">
        <v>40135</v>
      </c>
      <c r="D12184" t="s">
        <v>21</v>
      </c>
      <c r="E12184" t="s">
        <v>16</v>
      </c>
      <c r="F12184">
        <v>28277</v>
      </c>
      <c r="G12184">
        <v>35.057064500000003</v>
      </c>
      <c r="H12184">
        <v>-80.835436999999999</v>
      </c>
      <c r="I12184">
        <v>3.5</v>
      </c>
      <c r="J12184">
        <v>39</v>
      </c>
      <c r="K12184">
        <v>1</v>
      </c>
      <c r="L12184" t="s">
        <v>40136</v>
      </c>
    </row>
    <row r="12185" spans="1:12" x14ac:dyDescent="0.2">
      <c r="A12185" t="s">
        <v>40137</v>
      </c>
      <c r="B12185" t="s">
        <v>40138</v>
      </c>
      <c r="C12185" t="s">
        <v>40139</v>
      </c>
      <c r="D12185" t="s">
        <v>21</v>
      </c>
      <c r="E12185" t="s">
        <v>16</v>
      </c>
      <c r="F12185">
        <v>28262</v>
      </c>
      <c r="G12185">
        <v>35.317193699999997</v>
      </c>
      <c r="H12185">
        <v>-80.740204000000006</v>
      </c>
      <c r="I12185">
        <v>4</v>
      </c>
      <c r="J12185">
        <v>38</v>
      </c>
      <c r="K12185">
        <v>1</v>
      </c>
      <c r="L12185" t="s">
        <v>4358</v>
      </c>
    </row>
    <row r="12186" spans="1:12" x14ac:dyDescent="0.2">
      <c r="A12186" t="s">
        <v>40140</v>
      </c>
      <c r="B12186" t="s">
        <v>40141</v>
      </c>
      <c r="C12186" t="s">
        <v>8217</v>
      </c>
      <c r="D12186" t="s">
        <v>21</v>
      </c>
      <c r="E12186" t="s">
        <v>16</v>
      </c>
      <c r="F12186">
        <v>28204</v>
      </c>
      <c r="G12186">
        <v>35.216213099999997</v>
      </c>
      <c r="H12186">
        <v>-80.821689699999993</v>
      </c>
      <c r="I12186">
        <v>4.5</v>
      </c>
      <c r="J12186">
        <v>861</v>
      </c>
      <c r="K12186">
        <v>1</v>
      </c>
      <c r="L12186" t="s">
        <v>40142</v>
      </c>
    </row>
    <row r="12187" spans="1:12" x14ac:dyDescent="0.2">
      <c r="A12187" t="s">
        <v>40143</v>
      </c>
      <c r="B12187" t="s">
        <v>40144</v>
      </c>
      <c r="C12187" t="s">
        <v>40145</v>
      </c>
      <c r="D12187" t="s">
        <v>21</v>
      </c>
      <c r="E12187" t="s">
        <v>16</v>
      </c>
      <c r="F12187">
        <v>28273</v>
      </c>
      <c r="G12187">
        <v>35.139957899999999</v>
      </c>
      <c r="H12187">
        <v>-80.9345809</v>
      </c>
      <c r="I12187">
        <v>4.5</v>
      </c>
      <c r="J12187">
        <v>3</v>
      </c>
      <c r="K12187">
        <v>0</v>
      </c>
      <c r="L12187" t="s">
        <v>40146</v>
      </c>
    </row>
    <row r="12188" spans="1:12" x14ac:dyDescent="0.2">
      <c r="A12188" t="s">
        <v>40147</v>
      </c>
      <c r="B12188" t="s">
        <v>40148</v>
      </c>
      <c r="C12188" t="s">
        <v>14394</v>
      </c>
      <c r="D12188" t="s">
        <v>4949</v>
      </c>
      <c r="E12188" t="s">
        <v>16</v>
      </c>
      <c r="F12188">
        <v>28098</v>
      </c>
      <c r="G12188">
        <v>35.265525699999998</v>
      </c>
      <c r="H12188">
        <v>-81.101764099999997</v>
      </c>
      <c r="I12188">
        <v>4.5</v>
      </c>
      <c r="J12188">
        <v>3</v>
      </c>
      <c r="K12188">
        <v>1</v>
      </c>
      <c r="L12188" t="s">
        <v>40149</v>
      </c>
    </row>
    <row r="12189" spans="1:12" x14ac:dyDescent="0.2">
      <c r="A12189" t="s">
        <v>40150</v>
      </c>
      <c r="B12189" t="s">
        <v>40151</v>
      </c>
      <c r="C12189" t="s">
        <v>40152</v>
      </c>
      <c r="D12189" t="s">
        <v>1239</v>
      </c>
      <c r="E12189" t="s">
        <v>16</v>
      </c>
      <c r="F12189">
        <v>28107</v>
      </c>
      <c r="G12189">
        <v>35.270853000000002</v>
      </c>
      <c r="H12189">
        <v>-80.576339000000004</v>
      </c>
      <c r="I12189">
        <v>5</v>
      </c>
      <c r="J12189">
        <v>6</v>
      </c>
      <c r="K12189">
        <v>1</v>
      </c>
      <c r="L12189" t="s">
        <v>40153</v>
      </c>
    </row>
    <row r="12190" spans="1:12" x14ac:dyDescent="0.2">
      <c r="A12190" t="s">
        <v>40154</v>
      </c>
      <c r="B12190" t="s">
        <v>40155</v>
      </c>
      <c r="C12190" t="s">
        <v>40156</v>
      </c>
      <c r="D12190" t="s">
        <v>21</v>
      </c>
      <c r="E12190" t="s">
        <v>16</v>
      </c>
      <c r="F12190">
        <v>28227</v>
      </c>
      <c r="G12190">
        <v>35.1665359685</v>
      </c>
      <c r="H12190">
        <v>-80.743950717199994</v>
      </c>
      <c r="I12190">
        <v>4</v>
      </c>
      <c r="J12190">
        <v>29</v>
      </c>
      <c r="K12190">
        <v>1</v>
      </c>
      <c r="L12190" t="s">
        <v>40157</v>
      </c>
    </row>
    <row r="12191" spans="1:12" x14ac:dyDescent="0.2">
      <c r="A12191" t="s">
        <v>40158</v>
      </c>
      <c r="B12191" t="s">
        <v>2239</v>
      </c>
      <c r="C12191" t="s">
        <v>40159</v>
      </c>
      <c r="D12191" t="s">
        <v>21</v>
      </c>
      <c r="E12191" t="s">
        <v>16</v>
      </c>
      <c r="F12191">
        <v>28202</v>
      </c>
      <c r="G12191">
        <v>35.2256</v>
      </c>
      <c r="H12191">
        <v>-80.842200000000005</v>
      </c>
      <c r="I12191">
        <v>2.5</v>
      </c>
      <c r="J12191">
        <v>27</v>
      </c>
      <c r="K12191">
        <v>1</v>
      </c>
      <c r="L12191" t="s">
        <v>40160</v>
      </c>
    </row>
    <row r="12192" spans="1:12" x14ac:dyDescent="0.2">
      <c r="A12192" t="s">
        <v>40161</v>
      </c>
      <c r="B12192" t="s">
        <v>40162</v>
      </c>
      <c r="C12192" t="s">
        <v>40163</v>
      </c>
      <c r="D12192" t="s">
        <v>21</v>
      </c>
      <c r="E12192" t="s">
        <v>16</v>
      </c>
      <c r="F12192">
        <v>28213</v>
      </c>
      <c r="G12192">
        <v>35.259066500000003</v>
      </c>
      <c r="H12192">
        <v>-80.793414799999994</v>
      </c>
      <c r="I12192">
        <v>3.5</v>
      </c>
      <c r="J12192">
        <v>7</v>
      </c>
      <c r="K12192">
        <v>1</v>
      </c>
      <c r="L12192" t="s">
        <v>40164</v>
      </c>
    </row>
    <row r="12193" spans="1:12" x14ac:dyDescent="0.2">
      <c r="A12193" t="s">
        <v>40165</v>
      </c>
      <c r="B12193" t="s">
        <v>40166</v>
      </c>
      <c r="C12193" t="s">
        <v>40167</v>
      </c>
      <c r="D12193" t="s">
        <v>39</v>
      </c>
      <c r="E12193" t="s">
        <v>16</v>
      </c>
      <c r="F12193">
        <v>28025</v>
      </c>
      <c r="G12193">
        <v>35.411003000000001</v>
      </c>
      <c r="H12193">
        <v>-80.567330999999996</v>
      </c>
      <c r="I12193">
        <v>3.5</v>
      </c>
      <c r="J12193">
        <v>8</v>
      </c>
      <c r="K12193">
        <v>1</v>
      </c>
      <c r="L12193" t="s">
        <v>40168</v>
      </c>
    </row>
    <row r="12194" spans="1:12" x14ac:dyDescent="0.2">
      <c r="A12194" t="s">
        <v>40169</v>
      </c>
      <c r="B12194" t="s">
        <v>40170</v>
      </c>
      <c r="C12194" t="s">
        <v>40171</v>
      </c>
      <c r="D12194" t="s">
        <v>295</v>
      </c>
      <c r="E12194" t="s">
        <v>16</v>
      </c>
      <c r="F12194">
        <v>28134</v>
      </c>
      <c r="G12194">
        <v>35.080238999999999</v>
      </c>
      <c r="H12194">
        <v>-80.883107899999999</v>
      </c>
      <c r="I12194">
        <v>3.5</v>
      </c>
      <c r="J12194">
        <v>28</v>
      </c>
      <c r="K12194">
        <v>1</v>
      </c>
      <c r="L12194" t="s">
        <v>16182</v>
      </c>
    </row>
    <row r="12195" spans="1:12" x14ac:dyDescent="0.2">
      <c r="A12195" t="s">
        <v>40172</v>
      </c>
      <c r="B12195" t="s">
        <v>40173</v>
      </c>
      <c r="C12195" t="s">
        <v>31959</v>
      </c>
      <c r="D12195" t="s">
        <v>21</v>
      </c>
      <c r="E12195" t="s">
        <v>16</v>
      </c>
      <c r="F12195">
        <v>28277</v>
      </c>
      <c r="G12195">
        <v>35.038718000000003</v>
      </c>
      <c r="H12195">
        <v>-80.793307999999996</v>
      </c>
      <c r="I12195">
        <v>3</v>
      </c>
      <c r="J12195">
        <v>21</v>
      </c>
      <c r="K12195">
        <v>0</v>
      </c>
      <c r="L12195" t="s">
        <v>40174</v>
      </c>
    </row>
    <row r="12196" spans="1:12" x14ac:dyDescent="0.2">
      <c r="A12196" t="s">
        <v>40175</v>
      </c>
      <c r="B12196" t="s">
        <v>40176</v>
      </c>
      <c r="C12196" t="s">
        <v>40177</v>
      </c>
      <c r="D12196" t="s">
        <v>135</v>
      </c>
      <c r="E12196" t="s">
        <v>16</v>
      </c>
      <c r="F12196">
        <v>28104</v>
      </c>
      <c r="G12196">
        <v>35.088457599999998</v>
      </c>
      <c r="H12196">
        <v>-80.691453899999999</v>
      </c>
      <c r="I12196">
        <v>5</v>
      </c>
      <c r="J12196">
        <v>4</v>
      </c>
      <c r="K12196">
        <v>1</v>
      </c>
      <c r="L12196" t="s">
        <v>40178</v>
      </c>
    </row>
    <row r="12197" spans="1:12" x14ac:dyDescent="0.2">
      <c r="A12197" t="s">
        <v>40179</v>
      </c>
      <c r="B12197" t="s">
        <v>40180</v>
      </c>
      <c r="C12197" t="s">
        <v>40181</v>
      </c>
      <c r="D12197" t="s">
        <v>21</v>
      </c>
      <c r="E12197" t="s">
        <v>16</v>
      </c>
      <c r="F12197">
        <v>28273</v>
      </c>
      <c r="G12197">
        <v>35.119590299999999</v>
      </c>
      <c r="H12197">
        <v>-80.956754500000002</v>
      </c>
      <c r="I12197">
        <v>2.5</v>
      </c>
      <c r="J12197">
        <v>62</v>
      </c>
      <c r="K12197">
        <v>1</v>
      </c>
      <c r="L12197" t="s">
        <v>40182</v>
      </c>
    </row>
    <row r="12198" spans="1:12" x14ac:dyDescent="0.2">
      <c r="A12198" t="s">
        <v>40183</v>
      </c>
      <c r="B12198" t="s">
        <v>40184</v>
      </c>
      <c r="C12198" t="s">
        <v>40185</v>
      </c>
      <c r="D12198" t="s">
        <v>295</v>
      </c>
      <c r="E12198" t="s">
        <v>16</v>
      </c>
      <c r="F12198">
        <v>28134</v>
      </c>
      <c r="G12198">
        <v>35.089700800000003</v>
      </c>
      <c r="H12198">
        <v>-80.887499700000006</v>
      </c>
      <c r="I12198">
        <v>4.5</v>
      </c>
      <c r="J12198">
        <v>10</v>
      </c>
      <c r="K12198">
        <v>1</v>
      </c>
      <c r="L12198" t="s">
        <v>40186</v>
      </c>
    </row>
    <row r="12199" spans="1:12" x14ac:dyDescent="0.2">
      <c r="A12199" t="s">
        <v>40187</v>
      </c>
      <c r="B12199" t="s">
        <v>40188</v>
      </c>
      <c r="C12199" t="s">
        <v>40189</v>
      </c>
      <c r="D12199" t="s">
        <v>15</v>
      </c>
      <c r="E12199" t="s">
        <v>16</v>
      </c>
      <c r="F12199">
        <v>28031</v>
      </c>
      <c r="G12199">
        <v>35.4632498</v>
      </c>
      <c r="H12199">
        <v>-80.8472498</v>
      </c>
      <c r="I12199">
        <v>5</v>
      </c>
      <c r="J12199">
        <v>7</v>
      </c>
      <c r="K12199">
        <v>1</v>
      </c>
      <c r="L12199" t="s">
        <v>3108</v>
      </c>
    </row>
    <row r="12200" spans="1:12" x14ac:dyDescent="0.2">
      <c r="A12200" t="s">
        <v>40190</v>
      </c>
      <c r="B12200" t="s">
        <v>40191</v>
      </c>
      <c r="C12200" t="s">
        <v>40192</v>
      </c>
      <c r="D12200" t="s">
        <v>21</v>
      </c>
      <c r="E12200" t="s">
        <v>16</v>
      </c>
      <c r="F12200">
        <v>28262</v>
      </c>
      <c r="G12200">
        <v>35.320251999999897</v>
      </c>
      <c r="H12200">
        <v>-80.773056999999994</v>
      </c>
      <c r="I12200">
        <v>5</v>
      </c>
      <c r="J12200">
        <v>3</v>
      </c>
      <c r="K12200">
        <v>0</v>
      </c>
      <c r="L12200" t="s">
        <v>14329</v>
      </c>
    </row>
    <row r="12201" spans="1:12" x14ac:dyDescent="0.2">
      <c r="A12201" t="s">
        <v>40193</v>
      </c>
      <c r="B12201" t="s">
        <v>40194</v>
      </c>
      <c r="C12201" t="s">
        <v>40195</v>
      </c>
      <c r="D12201" t="s">
        <v>21</v>
      </c>
      <c r="E12201" t="s">
        <v>16</v>
      </c>
      <c r="F12201">
        <v>28205</v>
      </c>
      <c r="G12201">
        <v>35.243496299999997</v>
      </c>
      <c r="H12201">
        <v>-80.779761100000002</v>
      </c>
      <c r="I12201">
        <v>4</v>
      </c>
      <c r="J12201">
        <v>3</v>
      </c>
      <c r="K12201">
        <v>1</v>
      </c>
      <c r="L12201" t="s">
        <v>5554</v>
      </c>
    </row>
    <row r="12202" spans="1:12" x14ac:dyDescent="0.2">
      <c r="A12202" t="s">
        <v>40196</v>
      </c>
      <c r="B12202" t="s">
        <v>40197</v>
      </c>
      <c r="C12202" t="s">
        <v>40198</v>
      </c>
      <c r="D12202" t="s">
        <v>21</v>
      </c>
      <c r="E12202" t="s">
        <v>16</v>
      </c>
      <c r="F12202">
        <v>28263</v>
      </c>
      <c r="G12202">
        <v>35.064648900000002</v>
      </c>
      <c r="H12202">
        <v>-80.770143399999995</v>
      </c>
      <c r="I12202">
        <v>4</v>
      </c>
      <c r="J12202">
        <v>6</v>
      </c>
      <c r="K12202">
        <v>1</v>
      </c>
      <c r="L12202" t="s">
        <v>963</v>
      </c>
    </row>
    <row r="12203" spans="1:12" x14ac:dyDescent="0.2">
      <c r="A12203" t="s">
        <v>40199</v>
      </c>
      <c r="B12203" t="s">
        <v>40200</v>
      </c>
      <c r="C12203" t="s">
        <v>40201</v>
      </c>
      <c r="D12203" t="s">
        <v>239</v>
      </c>
      <c r="E12203" t="s">
        <v>16</v>
      </c>
      <c r="F12203">
        <v>28173</v>
      </c>
      <c r="G12203">
        <v>34.923192</v>
      </c>
      <c r="H12203">
        <v>-80.763091000000003</v>
      </c>
      <c r="I12203">
        <v>4.5</v>
      </c>
      <c r="J12203">
        <v>6</v>
      </c>
      <c r="K12203">
        <v>1</v>
      </c>
      <c r="L12203" t="s">
        <v>40202</v>
      </c>
    </row>
    <row r="12204" spans="1:12" x14ac:dyDescent="0.2">
      <c r="A12204" t="s">
        <v>40203</v>
      </c>
      <c r="B12204" t="s">
        <v>40204</v>
      </c>
      <c r="C12204" t="s">
        <v>40205</v>
      </c>
      <c r="D12204" t="s">
        <v>30</v>
      </c>
      <c r="E12204" t="s">
        <v>16</v>
      </c>
      <c r="F12204">
        <v>28054</v>
      </c>
      <c r="G12204">
        <v>35.268453999999998</v>
      </c>
      <c r="H12204">
        <v>-81.131011000000001</v>
      </c>
      <c r="I12204">
        <v>3</v>
      </c>
      <c r="J12204">
        <v>14</v>
      </c>
      <c r="K12204">
        <v>1</v>
      </c>
      <c r="L12204" t="s">
        <v>40206</v>
      </c>
    </row>
    <row r="12205" spans="1:12" x14ac:dyDescent="0.2">
      <c r="A12205" t="s">
        <v>40207</v>
      </c>
      <c r="B12205" t="s">
        <v>9109</v>
      </c>
      <c r="C12205" t="s">
        <v>40208</v>
      </c>
      <c r="D12205" t="s">
        <v>21</v>
      </c>
      <c r="E12205" t="s">
        <v>16</v>
      </c>
      <c r="F12205">
        <v>28215</v>
      </c>
      <c r="G12205">
        <v>35.224544999999999</v>
      </c>
      <c r="H12205">
        <v>-80.727418499999999</v>
      </c>
      <c r="I12205">
        <v>1</v>
      </c>
      <c r="J12205">
        <v>5</v>
      </c>
      <c r="K12205">
        <v>1</v>
      </c>
      <c r="L12205" t="s">
        <v>287</v>
      </c>
    </row>
    <row r="12206" spans="1:12" x14ac:dyDescent="0.2">
      <c r="A12206" t="s">
        <v>40209</v>
      </c>
      <c r="B12206" t="s">
        <v>40210</v>
      </c>
      <c r="C12206" t="s">
        <v>40211</v>
      </c>
      <c r="D12206" t="s">
        <v>21</v>
      </c>
      <c r="E12206" t="s">
        <v>16</v>
      </c>
      <c r="F12206">
        <v>28203</v>
      </c>
      <c r="G12206">
        <v>35.217559999999999</v>
      </c>
      <c r="H12206">
        <v>-80.857871000000003</v>
      </c>
      <c r="I12206">
        <v>4.5</v>
      </c>
      <c r="J12206">
        <v>288</v>
      </c>
      <c r="K12206">
        <v>1</v>
      </c>
      <c r="L12206" t="s">
        <v>1453</v>
      </c>
    </row>
    <row r="12207" spans="1:12" x14ac:dyDescent="0.2">
      <c r="A12207" t="s">
        <v>40212</v>
      </c>
      <c r="B12207" t="s">
        <v>40213</v>
      </c>
      <c r="C12207" t="s">
        <v>40214</v>
      </c>
      <c r="D12207" t="s">
        <v>26</v>
      </c>
      <c r="E12207" t="s">
        <v>16</v>
      </c>
      <c r="F12207">
        <v>28078</v>
      </c>
      <c r="G12207">
        <v>35.441681000000003</v>
      </c>
      <c r="H12207">
        <v>-80.872927000000004</v>
      </c>
      <c r="I12207">
        <v>3</v>
      </c>
      <c r="J12207">
        <v>9</v>
      </c>
      <c r="K12207">
        <v>1</v>
      </c>
      <c r="L12207" t="s">
        <v>40215</v>
      </c>
    </row>
    <row r="12208" spans="1:12" x14ac:dyDescent="0.2">
      <c r="A12208" t="s">
        <v>40216</v>
      </c>
      <c r="B12208" t="s">
        <v>40217</v>
      </c>
      <c r="D12208" t="s">
        <v>21</v>
      </c>
      <c r="E12208" t="s">
        <v>16</v>
      </c>
      <c r="F12208">
        <v>28216</v>
      </c>
      <c r="G12208">
        <v>35.320222299999998</v>
      </c>
      <c r="H12208">
        <v>-80.887586099999993</v>
      </c>
      <c r="I12208">
        <v>5</v>
      </c>
      <c r="J12208">
        <v>7</v>
      </c>
      <c r="K12208">
        <v>1</v>
      </c>
      <c r="L12208" t="s">
        <v>16521</v>
      </c>
    </row>
    <row r="12209" spans="1:12" x14ac:dyDescent="0.2">
      <c r="A12209" t="s">
        <v>40218</v>
      </c>
      <c r="B12209" t="s">
        <v>3204</v>
      </c>
      <c r="C12209" t="s">
        <v>40219</v>
      </c>
      <c r="D12209" t="s">
        <v>21</v>
      </c>
      <c r="E12209" t="s">
        <v>16</v>
      </c>
      <c r="F12209">
        <v>28202</v>
      </c>
      <c r="G12209">
        <v>35.233104287700002</v>
      </c>
      <c r="H12209">
        <v>-80.849619961900004</v>
      </c>
      <c r="I12209">
        <v>2.5</v>
      </c>
      <c r="J12209">
        <v>16</v>
      </c>
      <c r="K12209">
        <v>1</v>
      </c>
      <c r="L12209" t="s">
        <v>7723</v>
      </c>
    </row>
    <row r="12210" spans="1:12" x14ac:dyDescent="0.2">
      <c r="A12210" t="s">
        <v>40220</v>
      </c>
      <c r="B12210" t="s">
        <v>8273</v>
      </c>
      <c r="C12210" t="s">
        <v>40221</v>
      </c>
      <c r="D12210" t="s">
        <v>21</v>
      </c>
      <c r="E12210" t="s">
        <v>16</v>
      </c>
      <c r="F12210">
        <v>28217</v>
      </c>
      <c r="G12210">
        <v>35.181920099999999</v>
      </c>
      <c r="H12210">
        <v>-80.916093000000004</v>
      </c>
      <c r="I12210">
        <v>2</v>
      </c>
      <c r="J12210">
        <v>50</v>
      </c>
      <c r="K12210">
        <v>1</v>
      </c>
      <c r="L12210" t="s">
        <v>40222</v>
      </c>
    </row>
    <row r="12211" spans="1:12" x14ac:dyDescent="0.2">
      <c r="A12211" t="s">
        <v>40223</v>
      </c>
      <c r="B12211" t="s">
        <v>40224</v>
      </c>
      <c r="C12211" t="s">
        <v>40225</v>
      </c>
      <c r="D12211" t="s">
        <v>21</v>
      </c>
      <c r="E12211" t="s">
        <v>16</v>
      </c>
      <c r="F12211">
        <v>28226</v>
      </c>
      <c r="G12211">
        <v>35.094264699999997</v>
      </c>
      <c r="H12211">
        <v>-80.795340499999995</v>
      </c>
      <c r="I12211">
        <v>4</v>
      </c>
      <c r="J12211">
        <v>8</v>
      </c>
      <c r="K12211">
        <v>1</v>
      </c>
      <c r="L12211" t="s">
        <v>40226</v>
      </c>
    </row>
    <row r="12212" spans="1:12" x14ac:dyDescent="0.2">
      <c r="A12212" t="s">
        <v>40227</v>
      </c>
      <c r="B12212" t="s">
        <v>10351</v>
      </c>
      <c r="C12212" t="s">
        <v>40228</v>
      </c>
      <c r="D12212" t="s">
        <v>21</v>
      </c>
      <c r="E12212" t="s">
        <v>16</v>
      </c>
      <c r="F12212">
        <v>28207</v>
      </c>
      <c r="G12212">
        <v>35.197991100000003</v>
      </c>
      <c r="H12212">
        <v>-80.826215099999999</v>
      </c>
      <c r="I12212">
        <v>4</v>
      </c>
      <c r="J12212">
        <v>73</v>
      </c>
      <c r="K12212">
        <v>1</v>
      </c>
      <c r="L12212" t="s">
        <v>40229</v>
      </c>
    </row>
    <row r="12213" spans="1:12" x14ac:dyDescent="0.2">
      <c r="A12213" t="s">
        <v>40230</v>
      </c>
      <c r="B12213" t="s">
        <v>21533</v>
      </c>
      <c r="C12213" t="s">
        <v>40231</v>
      </c>
      <c r="D12213" t="s">
        <v>21</v>
      </c>
      <c r="E12213" t="s">
        <v>16</v>
      </c>
      <c r="F12213">
        <v>28204</v>
      </c>
      <c r="G12213">
        <v>35.207338700000001</v>
      </c>
      <c r="H12213">
        <v>-80.835551499999994</v>
      </c>
      <c r="I12213">
        <v>4</v>
      </c>
      <c r="J12213">
        <v>9</v>
      </c>
      <c r="K12213">
        <v>1</v>
      </c>
      <c r="L12213" t="s">
        <v>40232</v>
      </c>
    </row>
    <row r="12214" spans="1:12" x14ac:dyDescent="0.2">
      <c r="A12214" t="s">
        <v>40233</v>
      </c>
      <c r="B12214" t="s">
        <v>40234</v>
      </c>
      <c r="C12214" t="s">
        <v>40235</v>
      </c>
      <c r="D12214" t="s">
        <v>21</v>
      </c>
      <c r="E12214" t="s">
        <v>16</v>
      </c>
      <c r="F12214">
        <v>28217</v>
      </c>
      <c r="G12214">
        <v>35.148784999999997</v>
      </c>
      <c r="H12214">
        <v>-80.894328999999999</v>
      </c>
      <c r="I12214">
        <v>3</v>
      </c>
      <c r="J12214">
        <v>9</v>
      </c>
      <c r="K12214">
        <v>1</v>
      </c>
      <c r="L12214" t="s">
        <v>40236</v>
      </c>
    </row>
    <row r="12215" spans="1:12" x14ac:dyDescent="0.2">
      <c r="A12215" t="s">
        <v>40237</v>
      </c>
      <c r="B12215" t="s">
        <v>40238</v>
      </c>
      <c r="C12215" t="s">
        <v>40239</v>
      </c>
      <c r="D12215" t="s">
        <v>359</v>
      </c>
      <c r="E12215" t="s">
        <v>16</v>
      </c>
      <c r="F12215">
        <v>28036</v>
      </c>
      <c r="G12215">
        <v>35.499732399999999</v>
      </c>
      <c r="H12215">
        <v>-80.848525499999994</v>
      </c>
      <c r="I12215">
        <v>3.5</v>
      </c>
      <c r="J12215">
        <v>114</v>
      </c>
      <c r="K12215">
        <v>1</v>
      </c>
      <c r="L12215" t="s">
        <v>40240</v>
      </c>
    </row>
    <row r="12216" spans="1:12" x14ac:dyDescent="0.2">
      <c r="A12216" t="s">
        <v>40241</v>
      </c>
      <c r="B12216" t="s">
        <v>40242</v>
      </c>
      <c r="D12216" t="s">
        <v>15</v>
      </c>
      <c r="E12216" t="s">
        <v>16</v>
      </c>
      <c r="F12216">
        <v>28031</v>
      </c>
      <c r="G12216">
        <v>35.472467999999999</v>
      </c>
      <c r="H12216">
        <v>-80.887586099999993</v>
      </c>
      <c r="I12216">
        <v>2.5</v>
      </c>
      <c r="J12216">
        <v>8</v>
      </c>
      <c r="K12216">
        <v>1</v>
      </c>
      <c r="L12216" t="s">
        <v>1771</v>
      </c>
    </row>
    <row r="12217" spans="1:12" x14ac:dyDescent="0.2">
      <c r="A12217" t="s">
        <v>40243</v>
      </c>
      <c r="B12217" t="s">
        <v>40244</v>
      </c>
      <c r="C12217" t="s">
        <v>11476</v>
      </c>
      <c r="D12217" t="s">
        <v>21</v>
      </c>
      <c r="E12217" t="s">
        <v>16</v>
      </c>
      <c r="F12217">
        <v>28204</v>
      </c>
      <c r="G12217">
        <v>35.213354106300002</v>
      </c>
      <c r="H12217">
        <v>-80.834577270500006</v>
      </c>
      <c r="I12217">
        <v>4.5</v>
      </c>
      <c r="J12217">
        <v>253</v>
      </c>
      <c r="K12217">
        <v>1</v>
      </c>
      <c r="L12217" t="s">
        <v>40245</v>
      </c>
    </row>
    <row r="12218" spans="1:12" x14ac:dyDescent="0.2">
      <c r="A12218" t="s">
        <v>40246</v>
      </c>
      <c r="B12218" t="s">
        <v>23832</v>
      </c>
      <c r="C12218" t="s">
        <v>40247</v>
      </c>
      <c r="D12218" t="s">
        <v>21</v>
      </c>
      <c r="E12218" t="s">
        <v>16</v>
      </c>
      <c r="F12218">
        <v>28277</v>
      </c>
      <c r="G12218">
        <v>35.0519471</v>
      </c>
      <c r="H12218">
        <v>-80.770750500000005</v>
      </c>
      <c r="I12218">
        <v>4</v>
      </c>
      <c r="J12218">
        <v>60</v>
      </c>
      <c r="K12218">
        <v>0</v>
      </c>
      <c r="L12218" t="s">
        <v>2735</v>
      </c>
    </row>
    <row r="12219" spans="1:12" x14ac:dyDescent="0.2">
      <c r="A12219" t="s">
        <v>40248</v>
      </c>
      <c r="B12219" t="s">
        <v>40249</v>
      </c>
      <c r="C12219" t="s">
        <v>3960</v>
      </c>
      <c r="D12219" t="s">
        <v>21</v>
      </c>
      <c r="E12219" t="s">
        <v>16</v>
      </c>
      <c r="F12219">
        <v>28216</v>
      </c>
      <c r="G12219">
        <v>35.351011</v>
      </c>
      <c r="H12219">
        <v>-80.852344000000002</v>
      </c>
      <c r="I12219">
        <v>2.5</v>
      </c>
      <c r="J12219">
        <v>3</v>
      </c>
      <c r="K12219">
        <v>0</v>
      </c>
      <c r="L12219" t="s">
        <v>40250</v>
      </c>
    </row>
    <row r="12220" spans="1:12" x14ac:dyDescent="0.2">
      <c r="A12220" t="s">
        <v>40251</v>
      </c>
      <c r="B12220" t="s">
        <v>40252</v>
      </c>
      <c r="C12220" t="s">
        <v>40253</v>
      </c>
      <c r="D12220" t="s">
        <v>21</v>
      </c>
      <c r="E12220" t="s">
        <v>16</v>
      </c>
      <c r="F12220">
        <v>28227</v>
      </c>
      <c r="G12220">
        <v>35.144762</v>
      </c>
      <c r="H12220">
        <v>-80.734007000000005</v>
      </c>
      <c r="I12220">
        <v>4.5</v>
      </c>
      <c r="J12220">
        <v>7</v>
      </c>
      <c r="K12220">
        <v>1</v>
      </c>
      <c r="L12220" t="s">
        <v>40254</v>
      </c>
    </row>
    <row r="12221" spans="1:12" x14ac:dyDescent="0.2">
      <c r="A12221" t="s">
        <v>40255</v>
      </c>
      <c r="B12221" t="s">
        <v>40256</v>
      </c>
      <c r="C12221" t="s">
        <v>21899</v>
      </c>
      <c r="D12221" t="s">
        <v>21</v>
      </c>
      <c r="E12221" t="s">
        <v>16</v>
      </c>
      <c r="F12221">
        <v>28273</v>
      </c>
      <c r="G12221">
        <v>35.107595000000003</v>
      </c>
      <c r="H12221">
        <v>-80.882187999999999</v>
      </c>
      <c r="I12221">
        <v>2.5</v>
      </c>
      <c r="J12221">
        <v>6</v>
      </c>
      <c r="K12221">
        <v>1</v>
      </c>
      <c r="L12221" t="s">
        <v>40257</v>
      </c>
    </row>
    <row r="12222" spans="1:12" x14ac:dyDescent="0.2">
      <c r="A12222" t="s">
        <v>40258</v>
      </c>
      <c r="B12222" t="s">
        <v>40259</v>
      </c>
      <c r="C12222" t="s">
        <v>40260</v>
      </c>
      <c r="D12222" t="s">
        <v>21</v>
      </c>
      <c r="E12222" t="s">
        <v>16</v>
      </c>
      <c r="F12222">
        <v>28277</v>
      </c>
      <c r="G12222">
        <v>35.051563000000002</v>
      </c>
      <c r="H12222">
        <v>-80.867222999999996</v>
      </c>
      <c r="I12222">
        <v>2</v>
      </c>
      <c r="J12222">
        <v>20</v>
      </c>
      <c r="K12222">
        <v>1</v>
      </c>
      <c r="L12222" t="s">
        <v>2743</v>
      </c>
    </row>
    <row r="12223" spans="1:12" x14ac:dyDescent="0.2">
      <c r="A12223" t="s">
        <v>40261</v>
      </c>
      <c r="B12223" t="s">
        <v>40262</v>
      </c>
      <c r="C12223" t="s">
        <v>40263</v>
      </c>
      <c r="D12223" t="s">
        <v>21</v>
      </c>
      <c r="E12223" t="s">
        <v>16</v>
      </c>
      <c r="F12223">
        <v>28213</v>
      </c>
      <c r="G12223">
        <v>35.259150300000002</v>
      </c>
      <c r="H12223">
        <v>-80.791965199999893</v>
      </c>
      <c r="I12223">
        <v>3.5</v>
      </c>
      <c r="J12223">
        <v>12</v>
      </c>
      <c r="K12223">
        <v>1</v>
      </c>
      <c r="L12223" t="s">
        <v>4734</v>
      </c>
    </row>
    <row r="12224" spans="1:12" x14ac:dyDescent="0.2">
      <c r="A12224" t="s">
        <v>40264</v>
      </c>
      <c r="B12224" t="s">
        <v>11891</v>
      </c>
      <c r="C12224" t="s">
        <v>40265</v>
      </c>
      <c r="D12224" t="s">
        <v>21</v>
      </c>
      <c r="E12224" t="s">
        <v>16</v>
      </c>
      <c r="F12224">
        <v>28273</v>
      </c>
      <c r="G12224">
        <v>35.113861100000001</v>
      </c>
      <c r="H12224">
        <v>-80.948663499999995</v>
      </c>
      <c r="I12224">
        <v>2</v>
      </c>
      <c r="J12224">
        <v>5</v>
      </c>
      <c r="K12224">
        <v>1</v>
      </c>
      <c r="L12224" t="s">
        <v>40266</v>
      </c>
    </row>
    <row r="12225" spans="1:12" x14ac:dyDescent="0.2">
      <c r="A12225" t="s">
        <v>40267</v>
      </c>
      <c r="B12225" t="s">
        <v>40268</v>
      </c>
      <c r="C12225" t="s">
        <v>33951</v>
      </c>
      <c r="D12225" t="s">
        <v>21</v>
      </c>
      <c r="E12225" t="s">
        <v>16</v>
      </c>
      <c r="F12225">
        <v>28205</v>
      </c>
      <c r="G12225">
        <v>35.236949600000003</v>
      </c>
      <c r="H12225">
        <v>-80.800727600000002</v>
      </c>
      <c r="I12225">
        <v>4.5</v>
      </c>
      <c r="J12225">
        <v>17</v>
      </c>
      <c r="K12225">
        <v>1</v>
      </c>
      <c r="L12225" t="s">
        <v>40269</v>
      </c>
    </row>
    <row r="12226" spans="1:12" x14ac:dyDescent="0.2">
      <c r="A12226" t="s">
        <v>40270</v>
      </c>
      <c r="B12226" t="s">
        <v>40271</v>
      </c>
      <c r="C12226" t="s">
        <v>40272</v>
      </c>
      <c r="D12226" t="s">
        <v>30</v>
      </c>
      <c r="E12226" t="s">
        <v>16</v>
      </c>
      <c r="F12226">
        <v>28054</v>
      </c>
      <c r="G12226">
        <v>35.253101999999998</v>
      </c>
      <c r="H12226">
        <v>-81.162306000000001</v>
      </c>
      <c r="I12226">
        <v>2.5</v>
      </c>
      <c r="J12226">
        <v>3</v>
      </c>
      <c r="K12226">
        <v>1</v>
      </c>
      <c r="L12226" t="s">
        <v>40273</v>
      </c>
    </row>
    <row r="12227" spans="1:12" x14ac:dyDescent="0.2">
      <c r="A12227" t="s">
        <v>40274</v>
      </c>
      <c r="B12227" t="s">
        <v>40275</v>
      </c>
      <c r="C12227" t="s">
        <v>40276</v>
      </c>
      <c r="D12227" t="s">
        <v>21</v>
      </c>
      <c r="E12227" t="s">
        <v>16</v>
      </c>
      <c r="F12227">
        <v>28205</v>
      </c>
      <c r="G12227">
        <v>35.246310100000002</v>
      </c>
      <c r="H12227">
        <v>-80.806711800000002</v>
      </c>
      <c r="I12227">
        <v>4</v>
      </c>
      <c r="J12227">
        <v>61</v>
      </c>
      <c r="K12227">
        <v>0</v>
      </c>
      <c r="L12227" t="s">
        <v>40277</v>
      </c>
    </row>
    <row r="12228" spans="1:12" x14ac:dyDescent="0.2">
      <c r="A12228" t="s">
        <v>40278</v>
      </c>
      <c r="B12228" t="s">
        <v>40279</v>
      </c>
      <c r="C12228" t="s">
        <v>40280</v>
      </c>
      <c r="D12228" t="s">
        <v>21</v>
      </c>
      <c r="E12228" t="s">
        <v>16</v>
      </c>
      <c r="F12228">
        <v>28211</v>
      </c>
      <c r="G12228">
        <v>35.188960000000002</v>
      </c>
      <c r="H12228">
        <v>-80.809516000000002</v>
      </c>
      <c r="I12228">
        <v>3.5</v>
      </c>
      <c r="J12228">
        <v>30</v>
      </c>
      <c r="K12228">
        <v>0</v>
      </c>
      <c r="L12228" t="s">
        <v>40281</v>
      </c>
    </row>
    <row r="12229" spans="1:12" x14ac:dyDescent="0.2">
      <c r="A12229" t="s">
        <v>40282</v>
      </c>
      <c r="B12229" t="s">
        <v>40283</v>
      </c>
      <c r="C12229" t="s">
        <v>10270</v>
      </c>
      <c r="D12229" t="s">
        <v>15</v>
      </c>
      <c r="E12229" t="s">
        <v>16</v>
      </c>
      <c r="F12229">
        <v>28031</v>
      </c>
      <c r="G12229">
        <v>35.487588959599996</v>
      </c>
      <c r="H12229">
        <v>-80.875062167999999</v>
      </c>
      <c r="I12229">
        <v>4.5</v>
      </c>
      <c r="J12229">
        <v>66</v>
      </c>
      <c r="K12229">
        <v>1</v>
      </c>
      <c r="L12229" t="s">
        <v>40284</v>
      </c>
    </row>
    <row r="12230" spans="1:12" x14ac:dyDescent="0.2">
      <c r="A12230" t="s">
        <v>40285</v>
      </c>
      <c r="B12230" t="s">
        <v>40286</v>
      </c>
      <c r="C12230" t="s">
        <v>40287</v>
      </c>
      <c r="D12230" t="s">
        <v>62</v>
      </c>
      <c r="E12230" t="s">
        <v>16</v>
      </c>
      <c r="F12230">
        <v>28227</v>
      </c>
      <c r="G12230">
        <v>35.172029000000002</v>
      </c>
      <c r="H12230">
        <v>-80.65831</v>
      </c>
      <c r="I12230">
        <v>3.5</v>
      </c>
      <c r="J12230">
        <v>42</v>
      </c>
      <c r="K12230">
        <v>1</v>
      </c>
      <c r="L12230" t="s">
        <v>4168</v>
      </c>
    </row>
    <row r="12231" spans="1:12" x14ac:dyDescent="0.2">
      <c r="A12231" t="s">
        <v>40288</v>
      </c>
      <c r="B12231" t="s">
        <v>40289</v>
      </c>
      <c r="C12231" t="s">
        <v>40290</v>
      </c>
      <c r="D12231" t="s">
        <v>135</v>
      </c>
      <c r="E12231" t="s">
        <v>16</v>
      </c>
      <c r="F12231">
        <v>28105</v>
      </c>
      <c r="G12231">
        <v>35.104196722899999</v>
      </c>
      <c r="H12231">
        <v>-80.711297616400003</v>
      </c>
      <c r="I12231">
        <v>3.5</v>
      </c>
      <c r="J12231">
        <v>6</v>
      </c>
      <c r="K12231">
        <v>1</v>
      </c>
      <c r="L12231" t="s">
        <v>40291</v>
      </c>
    </row>
    <row r="12232" spans="1:12" x14ac:dyDescent="0.2">
      <c r="A12232" t="s">
        <v>40292</v>
      </c>
      <c r="B12232" t="s">
        <v>40293</v>
      </c>
      <c r="C12232" t="s">
        <v>40294</v>
      </c>
      <c r="D12232" t="s">
        <v>21</v>
      </c>
      <c r="E12232" t="s">
        <v>16</v>
      </c>
      <c r="F12232">
        <v>28214</v>
      </c>
      <c r="G12232">
        <v>35.241560900000003</v>
      </c>
      <c r="H12232">
        <v>-80.978218999999996</v>
      </c>
      <c r="I12232">
        <v>3.5</v>
      </c>
      <c r="J12232">
        <v>3</v>
      </c>
      <c r="K12232">
        <v>1</v>
      </c>
      <c r="L12232" t="s">
        <v>192</v>
      </c>
    </row>
    <row r="12233" spans="1:12" x14ac:dyDescent="0.2">
      <c r="A12233" t="s">
        <v>40295</v>
      </c>
      <c r="B12233" t="s">
        <v>40296</v>
      </c>
      <c r="C12233" t="s">
        <v>40297</v>
      </c>
      <c r="D12233" t="s">
        <v>21</v>
      </c>
      <c r="E12233" t="s">
        <v>16</v>
      </c>
      <c r="F12233">
        <v>28269</v>
      </c>
      <c r="G12233">
        <v>35.343106800000001</v>
      </c>
      <c r="H12233">
        <v>-80.768475899999999</v>
      </c>
      <c r="I12233">
        <v>5</v>
      </c>
      <c r="J12233">
        <v>11</v>
      </c>
      <c r="K12233">
        <v>1</v>
      </c>
      <c r="L12233" t="s">
        <v>40298</v>
      </c>
    </row>
    <row r="12234" spans="1:12" x14ac:dyDescent="0.2">
      <c r="A12234" t="s">
        <v>40299</v>
      </c>
      <c r="B12234" t="s">
        <v>40300</v>
      </c>
      <c r="C12234" t="s">
        <v>40301</v>
      </c>
      <c r="D12234" t="s">
        <v>39</v>
      </c>
      <c r="E12234" t="s">
        <v>16</v>
      </c>
      <c r="F12234">
        <v>28025</v>
      </c>
      <c r="G12234">
        <v>35.432938499999999</v>
      </c>
      <c r="H12234">
        <v>-80.604698799999994</v>
      </c>
      <c r="I12234">
        <v>2.5</v>
      </c>
      <c r="J12234">
        <v>3</v>
      </c>
      <c r="K12234">
        <v>0</v>
      </c>
      <c r="L12234" t="s">
        <v>2782</v>
      </c>
    </row>
    <row r="12235" spans="1:12" x14ac:dyDescent="0.2">
      <c r="A12235" t="s">
        <v>40302</v>
      </c>
      <c r="B12235" t="s">
        <v>26193</v>
      </c>
      <c r="C12235" t="s">
        <v>40303</v>
      </c>
      <c r="D12235" t="s">
        <v>135</v>
      </c>
      <c r="E12235" t="s">
        <v>16</v>
      </c>
      <c r="F12235">
        <v>28105</v>
      </c>
      <c r="G12235">
        <v>35.082923000000001</v>
      </c>
      <c r="H12235">
        <v>-80.733029000000002</v>
      </c>
      <c r="I12235">
        <v>5</v>
      </c>
      <c r="J12235">
        <v>8</v>
      </c>
      <c r="K12235">
        <v>0</v>
      </c>
      <c r="L12235" t="s">
        <v>3082</v>
      </c>
    </row>
    <row r="12236" spans="1:12" x14ac:dyDescent="0.2">
      <c r="A12236" t="s">
        <v>40304</v>
      </c>
      <c r="B12236" t="s">
        <v>40305</v>
      </c>
      <c r="D12236" t="s">
        <v>21</v>
      </c>
      <c r="E12236" t="s">
        <v>16</v>
      </c>
      <c r="F12236">
        <v>28205</v>
      </c>
      <c r="G12236">
        <v>35.226371399999998</v>
      </c>
      <c r="H12236">
        <v>-80.799018500000003</v>
      </c>
      <c r="I12236">
        <v>3.5</v>
      </c>
      <c r="J12236">
        <v>16</v>
      </c>
      <c r="K12236">
        <v>0</v>
      </c>
      <c r="L12236" t="s">
        <v>40306</v>
      </c>
    </row>
    <row r="12237" spans="1:12" x14ac:dyDescent="0.2">
      <c r="A12237" t="e">
        <f>-yaERLQjmE7rDk6NsG6ZRg</f>
        <v>#NAME?</v>
      </c>
      <c r="B12237" t="s">
        <v>40307</v>
      </c>
      <c r="C12237" t="s">
        <v>40308</v>
      </c>
      <c r="D12237" t="s">
        <v>643</v>
      </c>
      <c r="E12237" t="s">
        <v>16</v>
      </c>
      <c r="F12237">
        <v>28079</v>
      </c>
      <c r="G12237">
        <v>35.076229699999999</v>
      </c>
      <c r="H12237">
        <v>-80.660392999999999</v>
      </c>
      <c r="I12237">
        <v>3.5</v>
      </c>
      <c r="J12237">
        <v>11</v>
      </c>
      <c r="K12237">
        <v>1</v>
      </c>
      <c r="L12237" t="s">
        <v>40309</v>
      </c>
    </row>
    <row r="12238" spans="1:12" x14ac:dyDescent="0.2">
      <c r="A12238" t="s">
        <v>40310</v>
      </c>
      <c r="B12238" t="s">
        <v>40311</v>
      </c>
      <c r="C12238" t="s">
        <v>40312</v>
      </c>
      <c r="D12238" t="s">
        <v>588</v>
      </c>
      <c r="E12238" t="s">
        <v>16</v>
      </c>
      <c r="F12238">
        <v>28110</v>
      </c>
      <c r="G12238">
        <v>35.04757</v>
      </c>
      <c r="H12238">
        <v>-80.644706999999997</v>
      </c>
      <c r="I12238">
        <v>4</v>
      </c>
      <c r="J12238">
        <v>32</v>
      </c>
      <c r="K12238">
        <v>1</v>
      </c>
      <c r="L12238" t="s">
        <v>40313</v>
      </c>
    </row>
    <row r="12239" spans="1:12" x14ac:dyDescent="0.2">
      <c r="A12239" t="s">
        <v>40314</v>
      </c>
      <c r="B12239" t="s">
        <v>40315</v>
      </c>
      <c r="C12239" t="s">
        <v>40316</v>
      </c>
      <c r="D12239" t="s">
        <v>39</v>
      </c>
      <c r="E12239" t="s">
        <v>16</v>
      </c>
      <c r="F12239">
        <v>28027</v>
      </c>
      <c r="G12239">
        <v>35.371559599999998</v>
      </c>
      <c r="H12239">
        <v>-80.730092600000006</v>
      </c>
      <c r="I12239">
        <v>2.5</v>
      </c>
      <c r="J12239">
        <v>6</v>
      </c>
      <c r="K12239">
        <v>1</v>
      </c>
      <c r="L12239" t="s">
        <v>256</v>
      </c>
    </row>
    <row r="12240" spans="1:12" x14ac:dyDescent="0.2">
      <c r="A12240" t="s">
        <v>40317</v>
      </c>
      <c r="B12240" t="s">
        <v>26934</v>
      </c>
      <c r="C12240" t="s">
        <v>40318</v>
      </c>
      <c r="D12240" t="s">
        <v>39</v>
      </c>
      <c r="E12240" t="s">
        <v>16</v>
      </c>
      <c r="F12240">
        <v>28027</v>
      </c>
      <c r="G12240">
        <v>35.421955500000003</v>
      </c>
      <c r="H12240">
        <v>-80.614435599999993</v>
      </c>
      <c r="I12240">
        <v>4.5</v>
      </c>
      <c r="J12240">
        <v>587</v>
      </c>
      <c r="K12240">
        <v>1</v>
      </c>
      <c r="L12240" t="s">
        <v>40319</v>
      </c>
    </row>
    <row r="12241" spans="1:12" x14ac:dyDescent="0.2">
      <c r="A12241" t="s">
        <v>40320</v>
      </c>
      <c r="B12241" t="s">
        <v>40321</v>
      </c>
      <c r="C12241" t="s">
        <v>40322</v>
      </c>
      <c r="D12241" t="s">
        <v>21</v>
      </c>
      <c r="E12241" t="s">
        <v>16</v>
      </c>
      <c r="F12241">
        <v>28212</v>
      </c>
      <c r="G12241">
        <v>35.202874000000001</v>
      </c>
      <c r="H12241">
        <v>-80.759254799999994</v>
      </c>
      <c r="I12241">
        <v>4</v>
      </c>
      <c r="J12241">
        <v>4</v>
      </c>
      <c r="K12241">
        <v>1</v>
      </c>
      <c r="L12241" t="s">
        <v>6345</v>
      </c>
    </row>
    <row r="12242" spans="1:12" x14ac:dyDescent="0.2">
      <c r="A12242" t="s">
        <v>40323</v>
      </c>
      <c r="B12242" t="s">
        <v>40324</v>
      </c>
      <c r="D12242" t="s">
        <v>643</v>
      </c>
      <c r="E12242" t="s">
        <v>16</v>
      </c>
      <c r="F12242">
        <v>28079</v>
      </c>
      <c r="G12242">
        <v>35.101964799999998</v>
      </c>
      <c r="H12242">
        <v>-80.599385400000003</v>
      </c>
      <c r="I12242">
        <v>5</v>
      </c>
      <c r="J12242">
        <v>6</v>
      </c>
      <c r="K12242">
        <v>1</v>
      </c>
      <c r="L12242" t="s">
        <v>2186</v>
      </c>
    </row>
    <row r="12243" spans="1:12" x14ac:dyDescent="0.2">
      <c r="A12243" t="s">
        <v>40325</v>
      </c>
      <c r="B12243" t="s">
        <v>40326</v>
      </c>
      <c r="C12243" t="s">
        <v>40327</v>
      </c>
      <c r="D12243" t="s">
        <v>21</v>
      </c>
      <c r="E12243" t="s">
        <v>16</v>
      </c>
      <c r="F12243">
        <v>28210</v>
      </c>
      <c r="G12243">
        <v>35.093996099999998</v>
      </c>
      <c r="H12243">
        <v>-80.867134199999995</v>
      </c>
      <c r="I12243">
        <v>4.5</v>
      </c>
      <c r="J12243">
        <v>68</v>
      </c>
      <c r="K12243">
        <v>1</v>
      </c>
      <c r="L12243" t="s">
        <v>40328</v>
      </c>
    </row>
    <row r="12244" spans="1:12" x14ac:dyDescent="0.2">
      <c r="A12244" t="s">
        <v>40329</v>
      </c>
      <c r="B12244" t="s">
        <v>40330</v>
      </c>
      <c r="C12244" t="s">
        <v>40331</v>
      </c>
      <c r="D12244" t="s">
        <v>21</v>
      </c>
      <c r="E12244" t="s">
        <v>16</v>
      </c>
      <c r="F12244">
        <v>28204</v>
      </c>
      <c r="G12244">
        <v>35.211720260500002</v>
      </c>
      <c r="H12244">
        <v>-80.817682743099994</v>
      </c>
      <c r="I12244">
        <v>3</v>
      </c>
      <c r="J12244">
        <v>8</v>
      </c>
      <c r="K12244">
        <v>1</v>
      </c>
      <c r="L12244" t="s">
        <v>2962</v>
      </c>
    </row>
    <row r="12245" spans="1:12" x14ac:dyDescent="0.2">
      <c r="A12245" t="s">
        <v>40332</v>
      </c>
      <c r="B12245" t="s">
        <v>1265</v>
      </c>
      <c r="C12245" t="s">
        <v>40333</v>
      </c>
      <c r="D12245" t="s">
        <v>456</v>
      </c>
      <c r="E12245" t="s">
        <v>16</v>
      </c>
      <c r="F12245">
        <v>28012</v>
      </c>
      <c r="G12245">
        <v>35.251285866400003</v>
      </c>
      <c r="H12245">
        <v>-81.044625721900005</v>
      </c>
      <c r="I12245">
        <v>3.5</v>
      </c>
      <c r="J12245">
        <v>7</v>
      </c>
      <c r="K12245">
        <v>1</v>
      </c>
      <c r="L12245" t="s">
        <v>40334</v>
      </c>
    </row>
    <row r="12246" spans="1:12" x14ac:dyDescent="0.2">
      <c r="A12246" t="s">
        <v>40335</v>
      </c>
      <c r="B12246" t="s">
        <v>40336</v>
      </c>
      <c r="C12246" t="s">
        <v>8597</v>
      </c>
      <c r="D12246" t="s">
        <v>39</v>
      </c>
      <c r="E12246" t="s">
        <v>16</v>
      </c>
      <c r="F12246">
        <v>28025</v>
      </c>
      <c r="G12246">
        <v>35.440331100000002</v>
      </c>
      <c r="H12246">
        <v>-80.603523100000004</v>
      </c>
      <c r="I12246">
        <v>1</v>
      </c>
      <c r="J12246">
        <v>3</v>
      </c>
      <c r="K12246">
        <v>0</v>
      </c>
      <c r="L12246" t="s">
        <v>8703</v>
      </c>
    </row>
    <row r="12247" spans="1:12" x14ac:dyDescent="0.2">
      <c r="A12247" t="s">
        <v>40337</v>
      </c>
      <c r="B12247" t="s">
        <v>40338</v>
      </c>
      <c r="C12247" t="s">
        <v>40339</v>
      </c>
      <c r="D12247" t="s">
        <v>21</v>
      </c>
      <c r="E12247" t="s">
        <v>16</v>
      </c>
      <c r="F12247">
        <v>28217</v>
      </c>
      <c r="G12247">
        <v>35.187109900000003</v>
      </c>
      <c r="H12247">
        <v>-80.925952100000003</v>
      </c>
      <c r="I12247">
        <v>1</v>
      </c>
      <c r="J12247">
        <v>6</v>
      </c>
      <c r="K12247">
        <v>1</v>
      </c>
    </row>
    <row r="12248" spans="1:12" x14ac:dyDescent="0.2">
      <c r="A12248" t="s">
        <v>40340</v>
      </c>
      <c r="B12248" t="s">
        <v>40341</v>
      </c>
      <c r="C12248" t="s">
        <v>40342</v>
      </c>
      <c r="D12248" t="s">
        <v>21</v>
      </c>
      <c r="E12248" t="s">
        <v>16</v>
      </c>
      <c r="F12248">
        <v>28213</v>
      </c>
      <c r="G12248">
        <v>35.259241000000003</v>
      </c>
      <c r="H12248">
        <v>-80.765127000000007</v>
      </c>
      <c r="I12248">
        <v>1</v>
      </c>
      <c r="J12248">
        <v>3</v>
      </c>
      <c r="K12248">
        <v>1</v>
      </c>
      <c r="L12248" t="s">
        <v>40343</v>
      </c>
    </row>
    <row r="12249" spans="1:12" x14ac:dyDescent="0.2">
      <c r="A12249" t="s">
        <v>40344</v>
      </c>
      <c r="B12249" t="s">
        <v>40345</v>
      </c>
      <c r="C12249" t="s">
        <v>22604</v>
      </c>
      <c r="D12249" t="s">
        <v>21</v>
      </c>
      <c r="E12249" t="s">
        <v>16</v>
      </c>
      <c r="F12249">
        <v>28203</v>
      </c>
      <c r="G12249">
        <v>35.203255499999997</v>
      </c>
      <c r="H12249">
        <v>-80.863940200000002</v>
      </c>
      <c r="I12249">
        <v>4.5</v>
      </c>
      <c r="J12249">
        <v>12</v>
      </c>
      <c r="K12249">
        <v>1</v>
      </c>
      <c r="L12249" t="s">
        <v>40346</v>
      </c>
    </row>
    <row r="12250" spans="1:12" x14ac:dyDescent="0.2">
      <c r="A12250" t="s">
        <v>40347</v>
      </c>
      <c r="B12250" t="s">
        <v>3204</v>
      </c>
      <c r="C12250" t="s">
        <v>40348</v>
      </c>
      <c r="D12250" t="s">
        <v>21</v>
      </c>
      <c r="E12250" t="s">
        <v>16</v>
      </c>
      <c r="F12250">
        <v>28215</v>
      </c>
      <c r="G12250">
        <v>35.224544999999999</v>
      </c>
      <c r="H12250">
        <v>-80.727418499999999</v>
      </c>
      <c r="I12250">
        <v>2</v>
      </c>
      <c r="J12250">
        <v>5</v>
      </c>
      <c r="K12250">
        <v>1</v>
      </c>
      <c r="L12250" t="s">
        <v>7723</v>
      </c>
    </row>
    <row r="12251" spans="1:12" x14ac:dyDescent="0.2">
      <c r="A12251" t="s">
        <v>40349</v>
      </c>
      <c r="B12251" t="s">
        <v>40350</v>
      </c>
      <c r="C12251" t="s">
        <v>40351</v>
      </c>
      <c r="D12251" t="s">
        <v>295</v>
      </c>
      <c r="E12251" t="s">
        <v>16</v>
      </c>
      <c r="F12251">
        <v>28134</v>
      </c>
      <c r="G12251">
        <v>35.110280400000001</v>
      </c>
      <c r="H12251">
        <v>-80.915070600000007</v>
      </c>
      <c r="I12251">
        <v>3.5</v>
      </c>
      <c r="J12251">
        <v>12</v>
      </c>
      <c r="K12251">
        <v>1</v>
      </c>
      <c r="L12251" t="s">
        <v>40352</v>
      </c>
    </row>
    <row r="12252" spans="1:12" x14ac:dyDescent="0.2">
      <c r="A12252" t="s">
        <v>40353</v>
      </c>
      <c r="B12252" t="s">
        <v>1008</v>
      </c>
      <c r="C12252" t="s">
        <v>40354</v>
      </c>
      <c r="D12252" t="s">
        <v>39</v>
      </c>
      <c r="E12252" t="s">
        <v>16</v>
      </c>
      <c r="F12252">
        <v>28027</v>
      </c>
      <c r="G12252">
        <v>35.416639699999998</v>
      </c>
      <c r="H12252">
        <v>-80.613459399999996</v>
      </c>
      <c r="I12252">
        <v>2</v>
      </c>
      <c r="J12252">
        <v>8</v>
      </c>
      <c r="K12252">
        <v>1</v>
      </c>
      <c r="L12252" t="s">
        <v>5759</v>
      </c>
    </row>
    <row r="12253" spans="1:12" x14ac:dyDescent="0.2">
      <c r="A12253" t="s">
        <v>40355</v>
      </c>
      <c r="B12253" t="s">
        <v>4973</v>
      </c>
      <c r="C12253" t="s">
        <v>40356</v>
      </c>
      <c r="D12253" t="s">
        <v>21</v>
      </c>
      <c r="E12253" t="s">
        <v>16</v>
      </c>
      <c r="F12253">
        <v>28262</v>
      </c>
      <c r="G12253">
        <v>35.280399000000003</v>
      </c>
      <c r="H12253">
        <v>-80.794036000000006</v>
      </c>
      <c r="I12253">
        <v>3.5</v>
      </c>
      <c r="J12253">
        <v>85</v>
      </c>
      <c r="K12253">
        <v>1</v>
      </c>
      <c r="L12253" t="s">
        <v>40357</v>
      </c>
    </row>
    <row r="12254" spans="1:12" x14ac:dyDescent="0.2">
      <c r="A12254" t="s">
        <v>40358</v>
      </c>
      <c r="B12254" t="s">
        <v>40359</v>
      </c>
      <c r="C12254" t="s">
        <v>40360</v>
      </c>
      <c r="D12254" t="s">
        <v>21</v>
      </c>
      <c r="E12254" t="s">
        <v>16</v>
      </c>
      <c r="F12254">
        <v>28210</v>
      </c>
      <c r="G12254">
        <v>35.117297000000001</v>
      </c>
      <c r="H12254">
        <v>-80.857399000000001</v>
      </c>
      <c r="I12254">
        <v>4</v>
      </c>
      <c r="J12254">
        <v>12</v>
      </c>
      <c r="K12254">
        <v>1</v>
      </c>
      <c r="L12254" t="s">
        <v>4088</v>
      </c>
    </row>
    <row r="12255" spans="1:12" x14ac:dyDescent="0.2">
      <c r="A12255" t="s">
        <v>40361</v>
      </c>
      <c r="B12255" t="s">
        <v>40362</v>
      </c>
      <c r="C12255" t="s">
        <v>40363</v>
      </c>
      <c r="D12255" t="s">
        <v>39</v>
      </c>
      <c r="E12255" t="s">
        <v>16</v>
      </c>
      <c r="F12255">
        <v>28027</v>
      </c>
      <c r="G12255">
        <v>35.372079999999997</v>
      </c>
      <c r="H12255">
        <v>-80.713116999999997</v>
      </c>
      <c r="I12255">
        <v>4</v>
      </c>
      <c r="J12255">
        <v>18</v>
      </c>
      <c r="K12255">
        <v>1</v>
      </c>
      <c r="L12255" t="s">
        <v>40364</v>
      </c>
    </row>
    <row r="12256" spans="1:12" x14ac:dyDescent="0.2">
      <c r="A12256" t="s">
        <v>40365</v>
      </c>
      <c r="B12256" t="s">
        <v>40366</v>
      </c>
      <c r="C12256" t="s">
        <v>10903</v>
      </c>
      <c r="D12256" t="s">
        <v>21</v>
      </c>
      <c r="E12256" t="s">
        <v>16</v>
      </c>
      <c r="F12256">
        <v>28217</v>
      </c>
      <c r="G12256">
        <v>35.146929798899997</v>
      </c>
      <c r="H12256">
        <v>-80.896070636800005</v>
      </c>
      <c r="I12256">
        <v>3</v>
      </c>
      <c r="J12256">
        <v>14</v>
      </c>
      <c r="K12256">
        <v>0</v>
      </c>
      <c r="L12256" t="s">
        <v>40367</v>
      </c>
    </row>
    <row r="12257" spans="1:12" x14ac:dyDescent="0.2">
      <c r="A12257" t="s">
        <v>40368</v>
      </c>
      <c r="B12257" t="s">
        <v>2330</v>
      </c>
      <c r="C12257" t="s">
        <v>6941</v>
      </c>
      <c r="D12257" t="s">
        <v>21</v>
      </c>
      <c r="E12257" t="s">
        <v>16</v>
      </c>
      <c r="F12257">
        <v>28226</v>
      </c>
      <c r="G12257">
        <v>35.088024900000001</v>
      </c>
      <c r="H12257">
        <v>-80.845606500000002</v>
      </c>
      <c r="I12257">
        <v>2.5</v>
      </c>
      <c r="J12257">
        <v>11</v>
      </c>
      <c r="K12257">
        <v>1</v>
      </c>
      <c r="L12257" t="s">
        <v>40369</v>
      </c>
    </row>
    <row r="12258" spans="1:12" x14ac:dyDescent="0.2">
      <c r="A12258" t="s">
        <v>40370</v>
      </c>
      <c r="B12258" t="s">
        <v>40371</v>
      </c>
      <c r="C12258" t="s">
        <v>9446</v>
      </c>
      <c r="D12258" t="s">
        <v>21</v>
      </c>
      <c r="E12258" t="s">
        <v>16</v>
      </c>
      <c r="F12258">
        <v>28209</v>
      </c>
      <c r="G12258">
        <v>35.186419999999998</v>
      </c>
      <c r="H12258">
        <v>-80.876176000000001</v>
      </c>
      <c r="I12258">
        <v>3</v>
      </c>
      <c r="J12258">
        <v>10</v>
      </c>
      <c r="K12258">
        <v>1</v>
      </c>
      <c r="L12258" t="s">
        <v>1883</v>
      </c>
    </row>
    <row r="12259" spans="1:12" x14ac:dyDescent="0.2">
      <c r="A12259" t="e">
        <f>-ULIxn1o7_RzkLWJEQAb1g</f>
        <v>#NAME?</v>
      </c>
      <c r="B12259" t="s">
        <v>40372</v>
      </c>
      <c r="C12259" t="s">
        <v>40373</v>
      </c>
      <c r="D12259" t="s">
        <v>21</v>
      </c>
      <c r="E12259" t="s">
        <v>16</v>
      </c>
      <c r="F12259">
        <v>28273</v>
      </c>
      <c r="G12259">
        <v>35.214258814300003</v>
      </c>
      <c r="H12259">
        <v>-80.838431146900007</v>
      </c>
      <c r="I12259">
        <v>1.5</v>
      </c>
      <c r="J12259">
        <v>3</v>
      </c>
      <c r="K12259">
        <v>1</v>
      </c>
      <c r="L12259" t="s">
        <v>40374</v>
      </c>
    </row>
    <row r="12260" spans="1:12" x14ac:dyDescent="0.2">
      <c r="A12260" t="s">
        <v>40375</v>
      </c>
      <c r="B12260" t="s">
        <v>40376</v>
      </c>
      <c r="C12260" t="s">
        <v>40377</v>
      </c>
      <c r="D12260" t="s">
        <v>21</v>
      </c>
      <c r="E12260" t="s">
        <v>16</v>
      </c>
      <c r="F12260">
        <v>28216</v>
      </c>
      <c r="G12260">
        <v>35.261327999999999</v>
      </c>
      <c r="H12260">
        <v>-80.854786000000004</v>
      </c>
      <c r="I12260">
        <v>5</v>
      </c>
      <c r="J12260">
        <v>3</v>
      </c>
      <c r="K12260">
        <v>1</v>
      </c>
      <c r="L12260" t="s">
        <v>489</v>
      </c>
    </row>
    <row r="12261" spans="1:12" x14ac:dyDescent="0.2">
      <c r="A12261" t="s">
        <v>40378</v>
      </c>
      <c r="B12261" t="s">
        <v>40379</v>
      </c>
      <c r="C12261" t="s">
        <v>40380</v>
      </c>
      <c r="D12261" t="s">
        <v>7493</v>
      </c>
      <c r="E12261" t="s">
        <v>16</v>
      </c>
      <c r="F12261">
        <v>28097</v>
      </c>
      <c r="G12261">
        <v>35.254311039800001</v>
      </c>
      <c r="H12261">
        <v>-80.451934803399993</v>
      </c>
      <c r="I12261">
        <v>2</v>
      </c>
      <c r="J12261">
        <v>6</v>
      </c>
      <c r="K12261">
        <v>1</v>
      </c>
      <c r="L12261" t="s">
        <v>287</v>
      </c>
    </row>
    <row r="12262" spans="1:12" x14ac:dyDescent="0.2">
      <c r="A12262" t="s">
        <v>40381</v>
      </c>
      <c r="B12262" t="s">
        <v>1012</v>
      </c>
      <c r="C12262" t="s">
        <v>40382</v>
      </c>
      <c r="D12262" t="s">
        <v>21</v>
      </c>
      <c r="E12262" t="s">
        <v>16</v>
      </c>
      <c r="F12262">
        <v>28217</v>
      </c>
      <c r="G12262">
        <v>35.173137099999998</v>
      </c>
      <c r="H12262">
        <v>-80.876455699999994</v>
      </c>
      <c r="I12262">
        <v>2</v>
      </c>
      <c r="J12262">
        <v>34</v>
      </c>
      <c r="K12262">
        <v>1</v>
      </c>
      <c r="L12262" t="s">
        <v>1323</v>
      </c>
    </row>
    <row r="12263" spans="1:12" x14ac:dyDescent="0.2">
      <c r="A12263" t="s">
        <v>40383</v>
      </c>
      <c r="B12263" t="s">
        <v>40384</v>
      </c>
      <c r="C12263" t="s">
        <v>40385</v>
      </c>
      <c r="D12263" t="s">
        <v>62</v>
      </c>
      <c r="E12263" t="s">
        <v>16</v>
      </c>
      <c r="F12263">
        <v>28227</v>
      </c>
      <c r="G12263">
        <v>35.179122</v>
      </c>
      <c r="H12263">
        <v>-80.649673000000007</v>
      </c>
      <c r="I12263">
        <v>2.5</v>
      </c>
      <c r="J12263">
        <v>3</v>
      </c>
      <c r="K12263">
        <v>1</v>
      </c>
      <c r="L12263" t="s">
        <v>25215</v>
      </c>
    </row>
    <row r="12264" spans="1:12" x14ac:dyDescent="0.2">
      <c r="A12264" t="s">
        <v>40386</v>
      </c>
      <c r="B12264" t="s">
        <v>40387</v>
      </c>
      <c r="C12264" t="s">
        <v>23561</v>
      </c>
      <c r="D12264" t="s">
        <v>135</v>
      </c>
      <c r="E12264" t="s">
        <v>16</v>
      </c>
      <c r="F12264">
        <v>28105</v>
      </c>
      <c r="G12264">
        <v>35.1268022</v>
      </c>
      <c r="H12264">
        <v>-80.708281099999994</v>
      </c>
      <c r="I12264">
        <v>3.5</v>
      </c>
      <c r="J12264">
        <v>7</v>
      </c>
      <c r="K12264">
        <v>0</v>
      </c>
      <c r="L12264" t="s">
        <v>40388</v>
      </c>
    </row>
    <row r="12265" spans="1:12" x14ac:dyDescent="0.2">
      <c r="A12265" t="s">
        <v>40389</v>
      </c>
      <c r="B12265" t="s">
        <v>32530</v>
      </c>
      <c r="C12265" t="s">
        <v>40390</v>
      </c>
      <c r="D12265" t="s">
        <v>21</v>
      </c>
      <c r="E12265" t="s">
        <v>16</v>
      </c>
      <c r="F12265">
        <v>28277</v>
      </c>
      <c r="G12265">
        <v>35.055208299999997</v>
      </c>
      <c r="H12265">
        <v>-80.770315699999998</v>
      </c>
      <c r="I12265">
        <v>2</v>
      </c>
      <c r="J12265">
        <v>4</v>
      </c>
      <c r="K12265">
        <v>0</v>
      </c>
      <c r="L12265" t="s">
        <v>4902</v>
      </c>
    </row>
    <row r="12266" spans="1:12" x14ac:dyDescent="0.2">
      <c r="A12266" t="s">
        <v>40391</v>
      </c>
      <c r="B12266" t="s">
        <v>8640</v>
      </c>
      <c r="C12266" t="s">
        <v>40392</v>
      </c>
      <c r="D12266" t="s">
        <v>21</v>
      </c>
      <c r="E12266" t="s">
        <v>16</v>
      </c>
      <c r="F12266">
        <v>28227</v>
      </c>
      <c r="G12266">
        <v>35.213400200000002</v>
      </c>
      <c r="H12266">
        <v>-80.689004400000002</v>
      </c>
      <c r="I12266">
        <v>2.5</v>
      </c>
      <c r="J12266">
        <v>13</v>
      </c>
      <c r="K12266">
        <v>1</v>
      </c>
      <c r="L12266" t="s">
        <v>40393</v>
      </c>
    </row>
    <row r="12267" spans="1:12" x14ac:dyDescent="0.2">
      <c r="A12267" t="s">
        <v>40394</v>
      </c>
      <c r="B12267" t="s">
        <v>40395</v>
      </c>
      <c r="C12267" t="s">
        <v>40396</v>
      </c>
      <c r="D12267" t="s">
        <v>21</v>
      </c>
      <c r="E12267" t="s">
        <v>16</v>
      </c>
      <c r="F12267">
        <v>28202</v>
      </c>
      <c r="G12267">
        <v>35.225838799999998</v>
      </c>
      <c r="H12267">
        <v>-80.846536299999997</v>
      </c>
      <c r="I12267">
        <v>4</v>
      </c>
      <c r="J12267">
        <v>5</v>
      </c>
      <c r="K12267">
        <v>1</v>
      </c>
      <c r="L12267" t="s">
        <v>40397</v>
      </c>
    </row>
    <row r="12268" spans="1:12" x14ac:dyDescent="0.2">
      <c r="A12268" t="s">
        <v>40398</v>
      </c>
      <c r="B12268" t="s">
        <v>40399</v>
      </c>
      <c r="C12268" t="s">
        <v>33106</v>
      </c>
      <c r="D12268" t="s">
        <v>21</v>
      </c>
      <c r="E12268" t="s">
        <v>16</v>
      </c>
      <c r="F12268">
        <v>28273</v>
      </c>
      <c r="G12268">
        <v>35.136885200000002</v>
      </c>
      <c r="H12268">
        <v>-80.937174099999993</v>
      </c>
      <c r="I12268">
        <v>4.5</v>
      </c>
      <c r="J12268">
        <v>3</v>
      </c>
      <c r="K12268">
        <v>0</v>
      </c>
      <c r="L12268" t="s">
        <v>40400</v>
      </c>
    </row>
    <row r="12269" spans="1:12" x14ac:dyDescent="0.2">
      <c r="A12269" t="s">
        <v>40401</v>
      </c>
      <c r="B12269" t="s">
        <v>40402</v>
      </c>
      <c r="C12269" t="s">
        <v>40403</v>
      </c>
      <c r="D12269" t="s">
        <v>295</v>
      </c>
      <c r="E12269" t="s">
        <v>16</v>
      </c>
      <c r="F12269">
        <v>28134</v>
      </c>
      <c r="G12269">
        <v>35.082136826300001</v>
      </c>
      <c r="H12269">
        <v>-80.877279080500003</v>
      </c>
      <c r="I12269">
        <v>4.5</v>
      </c>
      <c r="J12269">
        <v>62</v>
      </c>
      <c r="K12269">
        <v>0</v>
      </c>
      <c r="L12269" t="s">
        <v>40404</v>
      </c>
    </row>
    <row r="12270" spans="1:12" x14ac:dyDescent="0.2">
      <c r="A12270" t="s">
        <v>40405</v>
      </c>
      <c r="B12270" t="s">
        <v>40406</v>
      </c>
      <c r="C12270" t="s">
        <v>40407</v>
      </c>
      <c r="D12270" t="s">
        <v>26</v>
      </c>
      <c r="E12270" t="s">
        <v>16</v>
      </c>
      <c r="F12270">
        <v>28078</v>
      </c>
      <c r="G12270">
        <v>35.410474800000003</v>
      </c>
      <c r="H12270">
        <v>-80.841087599999994</v>
      </c>
      <c r="I12270">
        <v>5</v>
      </c>
      <c r="J12270">
        <v>3</v>
      </c>
      <c r="K12270">
        <v>1</v>
      </c>
      <c r="L12270" t="s">
        <v>40408</v>
      </c>
    </row>
    <row r="12271" spans="1:12" x14ac:dyDescent="0.2">
      <c r="A12271" t="s">
        <v>40409</v>
      </c>
      <c r="B12271" t="s">
        <v>40410</v>
      </c>
      <c r="C12271" t="s">
        <v>40411</v>
      </c>
      <c r="D12271" t="s">
        <v>21</v>
      </c>
      <c r="E12271" t="s">
        <v>16</v>
      </c>
      <c r="F12271">
        <v>28262</v>
      </c>
      <c r="G12271">
        <v>35.340272800000001</v>
      </c>
      <c r="H12271">
        <v>-80.7649282</v>
      </c>
      <c r="I12271">
        <v>2</v>
      </c>
      <c r="J12271">
        <v>34</v>
      </c>
      <c r="K12271">
        <v>0</v>
      </c>
      <c r="L12271" t="s">
        <v>40412</v>
      </c>
    </row>
    <row r="12272" spans="1:12" x14ac:dyDescent="0.2">
      <c r="A12272" t="s">
        <v>40413</v>
      </c>
      <c r="B12272" t="s">
        <v>40414</v>
      </c>
      <c r="C12272" t="s">
        <v>6784</v>
      </c>
      <c r="D12272" t="s">
        <v>39</v>
      </c>
      <c r="E12272" t="s">
        <v>16</v>
      </c>
      <c r="F12272">
        <v>28027</v>
      </c>
      <c r="G12272">
        <v>35.370072999999998</v>
      </c>
      <c r="H12272">
        <v>-80.723930999999993</v>
      </c>
      <c r="I12272">
        <v>2</v>
      </c>
      <c r="J12272">
        <v>3</v>
      </c>
      <c r="K12272">
        <v>1</v>
      </c>
      <c r="L12272" t="s">
        <v>3645</v>
      </c>
    </row>
    <row r="12273" spans="1:12" x14ac:dyDescent="0.2">
      <c r="A12273" t="s">
        <v>40415</v>
      </c>
      <c r="B12273" t="s">
        <v>36364</v>
      </c>
      <c r="C12273" t="s">
        <v>2160</v>
      </c>
      <c r="D12273" t="s">
        <v>295</v>
      </c>
      <c r="E12273" t="s">
        <v>16</v>
      </c>
      <c r="F12273">
        <v>28134</v>
      </c>
      <c r="G12273">
        <v>35.0822</v>
      </c>
      <c r="H12273">
        <v>-80.877224200000001</v>
      </c>
      <c r="I12273">
        <v>2.5</v>
      </c>
      <c r="J12273">
        <v>4</v>
      </c>
      <c r="K12273">
        <v>1</v>
      </c>
      <c r="L12273" t="s">
        <v>40416</v>
      </c>
    </row>
    <row r="12274" spans="1:12" x14ac:dyDescent="0.2">
      <c r="A12274" t="s">
        <v>40417</v>
      </c>
      <c r="B12274" t="s">
        <v>446</v>
      </c>
      <c r="C12274" t="s">
        <v>40418</v>
      </c>
      <c r="D12274" t="s">
        <v>21</v>
      </c>
      <c r="E12274" t="s">
        <v>16</v>
      </c>
      <c r="F12274">
        <v>28262</v>
      </c>
      <c r="G12274">
        <v>35.337572999999999</v>
      </c>
      <c r="H12274">
        <v>-80.757529000000005</v>
      </c>
      <c r="I12274">
        <v>4</v>
      </c>
      <c r="J12274">
        <v>30</v>
      </c>
      <c r="K12274">
        <v>1</v>
      </c>
      <c r="L12274" t="s">
        <v>1997</v>
      </c>
    </row>
    <row r="12275" spans="1:12" x14ac:dyDescent="0.2">
      <c r="A12275" t="s">
        <v>40419</v>
      </c>
      <c r="B12275" t="s">
        <v>446</v>
      </c>
      <c r="C12275" t="s">
        <v>40420</v>
      </c>
      <c r="D12275" t="s">
        <v>21</v>
      </c>
      <c r="E12275" t="s">
        <v>16</v>
      </c>
      <c r="F12275">
        <v>28212</v>
      </c>
      <c r="G12275">
        <v>35.184647384900003</v>
      </c>
      <c r="H12275">
        <v>-80.758662102800002</v>
      </c>
      <c r="I12275">
        <v>3.5</v>
      </c>
      <c r="J12275">
        <v>8</v>
      </c>
      <c r="K12275">
        <v>1</v>
      </c>
      <c r="L12275" t="s">
        <v>40421</v>
      </c>
    </row>
    <row r="12276" spans="1:12" x14ac:dyDescent="0.2">
      <c r="A12276" t="s">
        <v>40422</v>
      </c>
      <c r="B12276" t="s">
        <v>40423</v>
      </c>
      <c r="C12276" t="s">
        <v>40424</v>
      </c>
      <c r="D12276" t="s">
        <v>21</v>
      </c>
      <c r="E12276" t="s">
        <v>16</v>
      </c>
      <c r="F12276">
        <v>28208</v>
      </c>
      <c r="G12276">
        <v>35.241106100000003</v>
      </c>
      <c r="H12276">
        <v>-80.918563199999994</v>
      </c>
      <c r="I12276">
        <v>1.5</v>
      </c>
      <c r="J12276">
        <v>30</v>
      </c>
      <c r="K12276">
        <v>1</v>
      </c>
      <c r="L12276" t="s">
        <v>260</v>
      </c>
    </row>
    <row r="12277" spans="1:12" x14ac:dyDescent="0.2">
      <c r="A12277" t="s">
        <v>40425</v>
      </c>
      <c r="B12277" t="s">
        <v>15222</v>
      </c>
      <c r="C12277" t="s">
        <v>40426</v>
      </c>
      <c r="D12277" t="s">
        <v>21</v>
      </c>
      <c r="E12277" t="s">
        <v>16</v>
      </c>
      <c r="F12277">
        <v>28262</v>
      </c>
      <c r="G12277">
        <v>35.310525070899999</v>
      </c>
      <c r="H12277">
        <v>-80.715979316499997</v>
      </c>
      <c r="I12277">
        <v>2.5</v>
      </c>
      <c r="J12277">
        <v>16</v>
      </c>
      <c r="K12277">
        <v>1</v>
      </c>
      <c r="L12277" t="s">
        <v>5827</v>
      </c>
    </row>
    <row r="12278" spans="1:12" x14ac:dyDescent="0.2">
      <c r="A12278" t="s">
        <v>40427</v>
      </c>
      <c r="B12278" t="s">
        <v>40428</v>
      </c>
      <c r="C12278" t="s">
        <v>40429</v>
      </c>
      <c r="D12278" t="s">
        <v>21</v>
      </c>
      <c r="E12278" t="s">
        <v>16</v>
      </c>
      <c r="F12278">
        <v>28226</v>
      </c>
      <c r="G12278">
        <v>35.099916100000002</v>
      </c>
      <c r="H12278">
        <v>-80.781981500000001</v>
      </c>
      <c r="I12278">
        <v>4.5</v>
      </c>
      <c r="J12278">
        <v>3</v>
      </c>
      <c r="K12278">
        <v>1</v>
      </c>
      <c r="L12278" t="s">
        <v>40430</v>
      </c>
    </row>
    <row r="12279" spans="1:12" x14ac:dyDescent="0.2">
      <c r="A12279" t="s">
        <v>40431</v>
      </c>
      <c r="B12279" t="s">
        <v>26830</v>
      </c>
      <c r="C12279" t="s">
        <v>40432</v>
      </c>
      <c r="D12279" t="s">
        <v>21</v>
      </c>
      <c r="E12279" t="s">
        <v>16</v>
      </c>
      <c r="F12279">
        <v>28277</v>
      </c>
      <c r="G12279">
        <v>35.035429700000002</v>
      </c>
      <c r="H12279">
        <v>-80.809207900000004</v>
      </c>
      <c r="I12279">
        <v>3</v>
      </c>
      <c r="J12279">
        <v>5</v>
      </c>
      <c r="K12279">
        <v>1</v>
      </c>
      <c r="L12279" t="s">
        <v>21504</v>
      </c>
    </row>
    <row r="12280" spans="1:12" x14ac:dyDescent="0.2">
      <c r="A12280" t="s">
        <v>40433</v>
      </c>
      <c r="B12280" t="s">
        <v>40434</v>
      </c>
      <c r="C12280" t="s">
        <v>40435</v>
      </c>
      <c r="D12280" t="s">
        <v>21</v>
      </c>
      <c r="E12280" t="s">
        <v>16</v>
      </c>
      <c r="F12280">
        <v>28277</v>
      </c>
      <c r="G12280">
        <v>35.030354685900001</v>
      </c>
      <c r="H12280">
        <v>-80.808693922100005</v>
      </c>
      <c r="I12280">
        <v>5</v>
      </c>
      <c r="J12280">
        <v>3</v>
      </c>
      <c r="K12280">
        <v>1</v>
      </c>
      <c r="L12280" t="s">
        <v>40436</v>
      </c>
    </row>
    <row r="12281" spans="1:12" x14ac:dyDescent="0.2">
      <c r="A12281" t="s">
        <v>40437</v>
      </c>
      <c r="B12281" t="s">
        <v>4993</v>
      </c>
      <c r="C12281" t="s">
        <v>40438</v>
      </c>
      <c r="D12281" t="s">
        <v>39</v>
      </c>
      <c r="E12281" t="s">
        <v>16</v>
      </c>
      <c r="F12281">
        <v>28027</v>
      </c>
      <c r="G12281">
        <v>35.372718399999997</v>
      </c>
      <c r="H12281">
        <v>-80.714771499999998</v>
      </c>
      <c r="I12281">
        <v>2.5</v>
      </c>
      <c r="J12281">
        <v>23</v>
      </c>
      <c r="K12281">
        <v>1</v>
      </c>
      <c r="L12281" t="s">
        <v>40439</v>
      </c>
    </row>
    <row r="12282" spans="1:12" x14ac:dyDescent="0.2">
      <c r="A12282" t="s">
        <v>40440</v>
      </c>
      <c r="B12282" t="s">
        <v>16856</v>
      </c>
      <c r="C12282" t="s">
        <v>40441</v>
      </c>
      <c r="D12282" t="s">
        <v>30</v>
      </c>
      <c r="E12282" t="s">
        <v>16</v>
      </c>
      <c r="F12282">
        <v>28056</v>
      </c>
      <c r="G12282">
        <v>35.239606899999998</v>
      </c>
      <c r="H12282">
        <v>-81.123227499999999</v>
      </c>
      <c r="I12282">
        <v>4</v>
      </c>
      <c r="J12282">
        <v>4</v>
      </c>
      <c r="K12282">
        <v>1</v>
      </c>
      <c r="L12282" t="s">
        <v>38478</v>
      </c>
    </row>
    <row r="12283" spans="1:12" x14ac:dyDescent="0.2">
      <c r="A12283" t="s">
        <v>40442</v>
      </c>
      <c r="B12283" t="s">
        <v>2528</v>
      </c>
      <c r="C12283" t="s">
        <v>40443</v>
      </c>
      <c r="D12283" t="s">
        <v>39</v>
      </c>
      <c r="E12283" t="s">
        <v>16</v>
      </c>
      <c r="F12283">
        <v>28027</v>
      </c>
      <c r="G12283">
        <v>35.4140461</v>
      </c>
      <c r="H12283">
        <v>-80.666485699999996</v>
      </c>
      <c r="I12283">
        <v>2</v>
      </c>
      <c r="J12283">
        <v>21</v>
      </c>
      <c r="K12283">
        <v>1</v>
      </c>
      <c r="L12283" t="s">
        <v>40444</v>
      </c>
    </row>
    <row r="12284" spans="1:12" x14ac:dyDescent="0.2">
      <c r="A12284" t="s">
        <v>40445</v>
      </c>
      <c r="B12284" t="s">
        <v>40446</v>
      </c>
      <c r="C12284" t="s">
        <v>40447</v>
      </c>
      <c r="D12284" t="s">
        <v>135</v>
      </c>
      <c r="E12284" t="s">
        <v>16</v>
      </c>
      <c r="F12284">
        <v>28104</v>
      </c>
      <c r="G12284">
        <v>35.042723000000002</v>
      </c>
      <c r="H12284">
        <v>-80.696967000000001</v>
      </c>
      <c r="I12284">
        <v>4.5</v>
      </c>
      <c r="J12284">
        <v>3</v>
      </c>
      <c r="K12284">
        <v>1</v>
      </c>
      <c r="L12284" t="s">
        <v>40448</v>
      </c>
    </row>
    <row r="12285" spans="1:12" x14ac:dyDescent="0.2">
      <c r="A12285" t="s">
        <v>40449</v>
      </c>
      <c r="B12285" t="s">
        <v>5309</v>
      </c>
      <c r="C12285" t="s">
        <v>40450</v>
      </c>
      <c r="D12285" t="s">
        <v>21</v>
      </c>
      <c r="E12285" t="s">
        <v>16</v>
      </c>
      <c r="F12285">
        <v>28277</v>
      </c>
      <c r="G12285">
        <v>35.035511</v>
      </c>
      <c r="H12285">
        <v>-80.805457000000004</v>
      </c>
      <c r="I12285">
        <v>3</v>
      </c>
      <c r="J12285">
        <v>3</v>
      </c>
      <c r="K12285">
        <v>1</v>
      </c>
      <c r="L12285" t="s">
        <v>2652</v>
      </c>
    </row>
    <row r="12286" spans="1:12" x14ac:dyDescent="0.2">
      <c r="A12286" t="s">
        <v>40451</v>
      </c>
      <c r="B12286" t="s">
        <v>40452</v>
      </c>
      <c r="C12286" t="s">
        <v>40453</v>
      </c>
      <c r="D12286" t="s">
        <v>21</v>
      </c>
      <c r="E12286" t="s">
        <v>16</v>
      </c>
      <c r="F12286">
        <v>28217</v>
      </c>
      <c r="G12286">
        <v>35.174407600000002</v>
      </c>
      <c r="H12286">
        <v>-80.880583900000005</v>
      </c>
      <c r="I12286">
        <v>2.5</v>
      </c>
      <c r="J12286">
        <v>3</v>
      </c>
      <c r="K12286">
        <v>1</v>
      </c>
      <c r="L12286" t="s">
        <v>670</v>
      </c>
    </row>
    <row r="12287" spans="1:12" x14ac:dyDescent="0.2">
      <c r="A12287" t="s">
        <v>40454</v>
      </c>
      <c r="B12287" t="s">
        <v>40455</v>
      </c>
      <c r="C12287" t="s">
        <v>40456</v>
      </c>
      <c r="D12287" t="s">
        <v>21</v>
      </c>
      <c r="E12287" t="s">
        <v>16</v>
      </c>
      <c r="F12287">
        <v>28213</v>
      </c>
      <c r="G12287">
        <v>35.259051903200003</v>
      </c>
      <c r="H12287">
        <v>-80.782126039299996</v>
      </c>
      <c r="I12287">
        <v>4.5</v>
      </c>
      <c r="J12287">
        <v>5</v>
      </c>
      <c r="K12287">
        <v>0</v>
      </c>
      <c r="L12287" t="s">
        <v>40457</v>
      </c>
    </row>
    <row r="12288" spans="1:12" x14ac:dyDescent="0.2">
      <c r="A12288" t="s">
        <v>40458</v>
      </c>
      <c r="B12288" t="s">
        <v>40459</v>
      </c>
      <c r="C12288" t="s">
        <v>40460</v>
      </c>
      <c r="D12288" t="s">
        <v>135</v>
      </c>
      <c r="E12288" t="s">
        <v>16</v>
      </c>
      <c r="F12288">
        <v>28105</v>
      </c>
      <c r="G12288">
        <v>35.126687500000003</v>
      </c>
      <c r="H12288">
        <v>-80.700173000000007</v>
      </c>
      <c r="I12288">
        <v>1</v>
      </c>
      <c r="J12288">
        <v>3</v>
      </c>
      <c r="K12288">
        <v>1</v>
      </c>
      <c r="L12288" t="s">
        <v>40461</v>
      </c>
    </row>
    <row r="12289" spans="1:12" x14ac:dyDescent="0.2">
      <c r="A12289" t="s">
        <v>40462</v>
      </c>
      <c r="B12289" t="s">
        <v>40463</v>
      </c>
      <c r="C12289" t="s">
        <v>40464</v>
      </c>
      <c r="D12289" t="s">
        <v>21</v>
      </c>
      <c r="E12289" t="s">
        <v>16</v>
      </c>
      <c r="F12289">
        <v>28277</v>
      </c>
      <c r="G12289">
        <v>35.053882999999999</v>
      </c>
      <c r="H12289">
        <v>-80.773379000000006</v>
      </c>
      <c r="I12289">
        <v>4.5</v>
      </c>
      <c r="J12289">
        <v>73</v>
      </c>
      <c r="K12289">
        <v>1</v>
      </c>
      <c r="L12289" t="s">
        <v>40465</v>
      </c>
    </row>
    <row r="12290" spans="1:12" x14ac:dyDescent="0.2">
      <c r="A12290" t="s">
        <v>40466</v>
      </c>
      <c r="B12290" t="s">
        <v>40467</v>
      </c>
      <c r="C12290" t="s">
        <v>5147</v>
      </c>
      <c r="D12290" t="s">
        <v>21</v>
      </c>
      <c r="E12290" t="s">
        <v>16</v>
      </c>
      <c r="F12290">
        <v>28202</v>
      </c>
      <c r="G12290">
        <v>35.227659293499997</v>
      </c>
      <c r="H12290">
        <v>-80.838251396000004</v>
      </c>
      <c r="I12290">
        <v>4.5</v>
      </c>
      <c r="J12290">
        <v>34</v>
      </c>
      <c r="K12290">
        <v>0</v>
      </c>
      <c r="L12290" t="s">
        <v>17526</v>
      </c>
    </row>
    <row r="12291" spans="1:12" x14ac:dyDescent="0.2">
      <c r="A12291" t="s">
        <v>40468</v>
      </c>
      <c r="B12291" t="s">
        <v>40469</v>
      </c>
      <c r="C12291" t="s">
        <v>40470</v>
      </c>
      <c r="D12291" t="s">
        <v>21</v>
      </c>
      <c r="E12291" t="s">
        <v>16</v>
      </c>
      <c r="F12291">
        <v>28208</v>
      </c>
      <c r="G12291">
        <v>35.229301831500003</v>
      </c>
      <c r="H12291">
        <v>-80.865495844199998</v>
      </c>
      <c r="I12291">
        <v>3.5</v>
      </c>
      <c r="J12291">
        <v>117</v>
      </c>
      <c r="K12291">
        <v>1</v>
      </c>
      <c r="L12291" t="s">
        <v>2905</v>
      </c>
    </row>
    <row r="12292" spans="1:12" x14ac:dyDescent="0.2">
      <c r="A12292" t="s">
        <v>40471</v>
      </c>
      <c r="B12292" t="s">
        <v>40472</v>
      </c>
      <c r="C12292" t="s">
        <v>10177</v>
      </c>
      <c r="D12292" t="s">
        <v>21</v>
      </c>
      <c r="E12292" t="s">
        <v>16</v>
      </c>
      <c r="F12292">
        <v>28205</v>
      </c>
      <c r="G12292">
        <v>35.241145000000003</v>
      </c>
      <c r="H12292">
        <v>-80.812056999999996</v>
      </c>
      <c r="I12292">
        <v>3</v>
      </c>
      <c r="J12292">
        <v>18</v>
      </c>
      <c r="K12292">
        <v>0</v>
      </c>
      <c r="L12292" t="s">
        <v>709</v>
      </c>
    </row>
    <row r="12293" spans="1:12" x14ac:dyDescent="0.2">
      <c r="A12293" t="s">
        <v>40473</v>
      </c>
      <c r="B12293" t="s">
        <v>7644</v>
      </c>
      <c r="C12293" t="s">
        <v>40474</v>
      </c>
      <c r="D12293" t="s">
        <v>26</v>
      </c>
      <c r="E12293" t="s">
        <v>16</v>
      </c>
      <c r="F12293">
        <v>28078</v>
      </c>
      <c r="G12293">
        <v>35.410552000000003</v>
      </c>
      <c r="H12293">
        <v>-80.860675900000004</v>
      </c>
      <c r="I12293">
        <v>5</v>
      </c>
      <c r="J12293">
        <v>4</v>
      </c>
      <c r="K12293">
        <v>1</v>
      </c>
      <c r="L12293" t="s">
        <v>420</v>
      </c>
    </row>
    <row r="12294" spans="1:12" x14ac:dyDescent="0.2">
      <c r="A12294" t="s">
        <v>40475</v>
      </c>
      <c r="B12294" t="s">
        <v>3701</v>
      </c>
      <c r="C12294" t="s">
        <v>40476</v>
      </c>
      <c r="D12294" t="s">
        <v>456</v>
      </c>
      <c r="E12294" t="s">
        <v>16</v>
      </c>
      <c r="F12294">
        <v>28012</v>
      </c>
      <c r="G12294">
        <v>35.252748562400001</v>
      </c>
      <c r="H12294">
        <v>-81.029948744199999</v>
      </c>
      <c r="I12294">
        <v>3.5</v>
      </c>
      <c r="J12294">
        <v>3</v>
      </c>
      <c r="K12294">
        <v>1</v>
      </c>
      <c r="L12294" t="s">
        <v>40477</v>
      </c>
    </row>
    <row r="12295" spans="1:12" x14ac:dyDescent="0.2">
      <c r="A12295" t="s">
        <v>40478</v>
      </c>
      <c r="B12295" t="s">
        <v>40479</v>
      </c>
      <c r="C12295" t="s">
        <v>40480</v>
      </c>
      <c r="D12295" t="s">
        <v>21</v>
      </c>
      <c r="E12295" t="s">
        <v>16</v>
      </c>
      <c r="F12295">
        <v>28273</v>
      </c>
      <c r="G12295">
        <v>35.096209999999999</v>
      </c>
      <c r="H12295">
        <v>-80.780461000000003</v>
      </c>
      <c r="I12295">
        <v>3.5</v>
      </c>
      <c r="J12295">
        <v>18</v>
      </c>
      <c r="K12295">
        <v>1</v>
      </c>
      <c r="L12295" t="s">
        <v>40481</v>
      </c>
    </row>
    <row r="12296" spans="1:12" x14ac:dyDescent="0.2">
      <c r="A12296" t="s">
        <v>40482</v>
      </c>
      <c r="B12296" t="s">
        <v>2528</v>
      </c>
      <c r="C12296" t="s">
        <v>40483</v>
      </c>
      <c r="D12296" t="s">
        <v>21</v>
      </c>
      <c r="E12296" t="s">
        <v>16</v>
      </c>
      <c r="F12296">
        <v>28216</v>
      </c>
      <c r="G12296">
        <v>35.236563245699998</v>
      </c>
      <c r="H12296">
        <v>-80.859019271999998</v>
      </c>
      <c r="I12296">
        <v>2.5</v>
      </c>
      <c r="J12296">
        <v>33</v>
      </c>
      <c r="K12296">
        <v>1</v>
      </c>
      <c r="L12296" t="s">
        <v>40484</v>
      </c>
    </row>
    <row r="12297" spans="1:12" x14ac:dyDescent="0.2">
      <c r="A12297" t="s">
        <v>40485</v>
      </c>
      <c r="B12297" t="s">
        <v>40486</v>
      </c>
      <c r="C12297" t="s">
        <v>40487</v>
      </c>
      <c r="D12297" t="s">
        <v>21</v>
      </c>
      <c r="E12297" t="s">
        <v>16</v>
      </c>
      <c r="F12297">
        <v>28207</v>
      </c>
      <c r="G12297">
        <v>35.196989799999997</v>
      </c>
      <c r="H12297">
        <v>-80.836274599999996</v>
      </c>
      <c r="I12297">
        <v>4.5</v>
      </c>
      <c r="J12297">
        <v>12</v>
      </c>
      <c r="K12297">
        <v>1</v>
      </c>
      <c r="L12297" t="s">
        <v>40488</v>
      </c>
    </row>
    <row r="12298" spans="1:12" x14ac:dyDescent="0.2">
      <c r="A12298" t="s">
        <v>40489</v>
      </c>
      <c r="B12298" t="s">
        <v>40490</v>
      </c>
      <c r="C12298" t="s">
        <v>40491</v>
      </c>
      <c r="D12298" t="s">
        <v>39</v>
      </c>
      <c r="E12298" t="s">
        <v>16</v>
      </c>
      <c r="F12298">
        <v>28027</v>
      </c>
      <c r="G12298">
        <v>35.397439599999998</v>
      </c>
      <c r="H12298">
        <v>-80.661641700000004</v>
      </c>
      <c r="I12298">
        <v>3</v>
      </c>
      <c r="J12298">
        <v>4</v>
      </c>
      <c r="K12298">
        <v>1</v>
      </c>
      <c r="L12298" t="s">
        <v>40492</v>
      </c>
    </row>
    <row r="12299" spans="1:12" x14ac:dyDescent="0.2">
      <c r="A12299" t="s">
        <v>40493</v>
      </c>
      <c r="B12299" t="s">
        <v>856</v>
      </c>
      <c r="C12299" t="s">
        <v>40494</v>
      </c>
      <c r="D12299" t="s">
        <v>21</v>
      </c>
      <c r="E12299" t="s">
        <v>16</v>
      </c>
      <c r="F12299">
        <v>28217</v>
      </c>
      <c r="G12299">
        <v>35.150331299999998</v>
      </c>
      <c r="H12299">
        <v>-80.925417999999993</v>
      </c>
      <c r="I12299">
        <v>3</v>
      </c>
      <c r="J12299">
        <v>49</v>
      </c>
      <c r="K12299">
        <v>1</v>
      </c>
      <c r="L12299" t="s">
        <v>40495</v>
      </c>
    </row>
    <row r="12300" spans="1:12" x14ac:dyDescent="0.2">
      <c r="A12300" t="s">
        <v>40496</v>
      </c>
      <c r="B12300" t="s">
        <v>40497</v>
      </c>
      <c r="C12300" t="s">
        <v>40498</v>
      </c>
      <c r="D12300" t="s">
        <v>15</v>
      </c>
      <c r="E12300" t="s">
        <v>16</v>
      </c>
      <c r="F12300">
        <v>28031</v>
      </c>
      <c r="G12300">
        <v>35.477632900000003</v>
      </c>
      <c r="H12300">
        <v>-80.891654599999995</v>
      </c>
      <c r="I12300">
        <v>3.5</v>
      </c>
      <c r="J12300">
        <v>3</v>
      </c>
      <c r="K12300">
        <v>1</v>
      </c>
      <c r="L12300" t="s">
        <v>40499</v>
      </c>
    </row>
    <row r="12301" spans="1:12" x14ac:dyDescent="0.2">
      <c r="A12301" t="s">
        <v>40500</v>
      </c>
      <c r="B12301" t="s">
        <v>40501</v>
      </c>
      <c r="C12301" t="s">
        <v>40502</v>
      </c>
      <c r="D12301" t="s">
        <v>21</v>
      </c>
      <c r="E12301" t="s">
        <v>16</v>
      </c>
      <c r="F12301">
        <v>28209</v>
      </c>
      <c r="G12301">
        <v>35.172941799999997</v>
      </c>
      <c r="H12301">
        <v>-80.849974099999997</v>
      </c>
      <c r="I12301">
        <v>3.5</v>
      </c>
      <c r="J12301">
        <v>19</v>
      </c>
      <c r="K12301">
        <v>1</v>
      </c>
      <c r="L12301" t="s">
        <v>1091</v>
      </c>
    </row>
    <row r="12302" spans="1:12" x14ac:dyDescent="0.2">
      <c r="A12302" t="s">
        <v>40503</v>
      </c>
      <c r="B12302" t="s">
        <v>40504</v>
      </c>
      <c r="C12302" t="s">
        <v>40505</v>
      </c>
      <c r="D12302" t="s">
        <v>21</v>
      </c>
      <c r="E12302" t="s">
        <v>16</v>
      </c>
      <c r="F12302">
        <v>28278</v>
      </c>
      <c r="G12302">
        <v>35.171643699999997</v>
      </c>
      <c r="H12302">
        <v>-80.963879599999999</v>
      </c>
      <c r="I12302">
        <v>5</v>
      </c>
      <c r="J12302">
        <v>6</v>
      </c>
      <c r="K12302">
        <v>1</v>
      </c>
      <c r="L12302" t="s">
        <v>30949</v>
      </c>
    </row>
    <row r="12303" spans="1:12" x14ac:dyDescent="0.2">
      <c r="A12303" t="s">
        <v>40506</v>
      </c>
      <c r="B12303" t="s">
        <v>40507</v>
      </c>
      <c r="D12303" t="s">
        <v>21</v>
      </c>
      <c r="E12303" t="s">
        <v>16</v>
      </c>
      <c r="F12303">
        <v>28204</v>
      </c>
      <c r="G12303">
        <v>35.215071399999999</v>
      </c>
      <c r="H12303">
        <v>-80.829474700000006</v>
      </c>
      <c r="I12303">
        <v>5</v>
      </c>
      <c r="J12303">
        <v>4</v>
      </c>
      <c r="K12303">
        <v>1</v>
      </c>
      <c r="L12303" t="s">
        <v>40508</v>
      </c>
    </row>
    <row r="12304" spans="1:12" x14ac:dyDescent="0.2">
      <c r="A12304" t="s">
        <v>40509</v>
      </c>
      <c r="B12304" t="s">
        <v>40510</v>
      </c>
      <c r="C12304" t="s">
        <v>40511</v>
      </c>
      <c r="D12304" t="s">
        <v>21</v>
      </c>
      <c r="E12304" t="s">
        <v>16</v>
      </c>
      <c r="F12304">
        <v>28208</v>
      </c>
      <c r="G12304">
        <v>35.250454300000001</v>
      </c>
      <c r="H12304">
        <v>-80.8962085</v>
      </c>
      <c r="I12304">
        <v>1</v>
      </c>
      <c r="J12304">
        <v>3</v>
      </c>
      <c r="K12304">
        <v>1</v>
      </c>
      <c r="L12304" t="s">
        <v>260</v>
      </c>
    </row>
    <row r="12305" spans="1:12" x14ac:dyDescent="0.2">
      <c r="A12305" t="s">
        <v>40512</v>
      </c>
      <c r="B12305" t="s">
        <v>40513</v>
      </c>
      <c r="C12305" t="s">
        <v>40514</v>
      </c>
      <c r="D12305" t="s">
        <v>942</v>
      </c>
      <c r="E12305" t="s">
        <v>16</v>
      </c>
      <c r="F12305">
        <v>28120</v>
      </c>
      <c r="G12305">
        <v>35.294312599999998</v>
      </c>
      <c r="H12305">
        <v>-81.026854999999998</v>
      </c>
      <c r="I12305">
        <v>2.5</v>
      </c>
      <c r="J12305">
        <v>3</v>
      </c>
      <c r="K12305">
        <v>1</v>
      </c>
      <c r="L12305" t="s">
        <v>7079</v>
      </c>
    </row>
    <row r="12306" spans="1:12" x14ac:dyDescent="0.2">
      <c r="A12306" t="s">
        <v>40515</v>
      </c>
      <c r="B12306" t="s">
        <v>40516</v>
      </c>
      <c r="C12306" t="s">
        <v>40517</v>
      </c>
      <c r="D12306" t="s">
        <v>239</v>
      </c>
      <c r="E12306" t="s">
        <v>16</v>
      </c>
      <c r="F12306">
        <v>28173</v>
      </c>
      <c r="G12306">
        <v>34.928676808699997</v>
      </c>
      <c r="H12306">
        <v>-80.744191452600006</v>
      </c>
      <c r="I12306">
        <v>4.5</v>
      </c>
      <c r="J12306">
        <v>34</v>
      </c>
      <c r="K12306">
        <v>1</v>
      </c>
      <c r="L12306" t="s">
        <v>709</v>
      </c>
    </row>
    <row r="12307" spans="1:12" x14ac:dyDescent="0.2">
      <c r="A12307" t="s">
        <v>40518</v>
      </c>
      <c r="B12307" t="s">
        <v>40519</v>
      </c>
      <c r="C12307" t="s">
        <v>40520</v>
      </c>
      <c r="D12307" t="s">
        <v>30</v>
      </c>
      <c r="E12307" t="s">
        <v>16</v>
      </c>
      <c r="F12307">
        <v>28056</v>
      </c>
      <c r="G12307">
        <v>35.226743999999997</v>
      </c>
      <c r="H12307">
        <v>-81.111795999999998</v>
      </c>
      <c r="I12307">
        <v>3</v>
      </c>
      <c r="J12307">
        <v>5</v>
      </c>
      <c r="K12307">
        <v>1</v>
      </c>
      <c r="L12307" t="s">
        <v>40521</v>
      </c>
    </row>
    <row r="12308" spans="1:12" x14ac:dyDescent="0.2">
      <c r="A12308" t="s">
        <v>40522</v>
      </c>
      <c r="B12308" t="s">
        <v>40523</v>
      </c>
      <c r="C12308" t="s">
        <v>40524</v>
      </c>
      <c r="D12308" t="s">
        <v>21</v>
      </c>
      <c r="E12308" t="s">
        <v>16</v>
      </c>
      <c r="F12308">
        <v>28209</v>
      </c>
      <c r="G12308">
        <v>35.189086799999998</v>
      </c>
      <c r="H12308">
        <v>-80.875195399999996</v>
      </c>
      <c r="I12308">
        <v>3</v>
      </c>
      <c r="J12308">
        <v>9</v>
      </c>
      <c r="K12308">
        <v>1</v>
      </c>
      <c r="L12308" t="s">
        <v>40525</v>
      </c>
    </row>
    <row r="12309" spans="1:12" x14ac:dyDescent="0.2">
      <c r="A12309" t="s">
        <v>40526</v>
      </c>
      <c r="B12309" t="s">
        <v>40527</v>
      </c>
      <c r="C12309" t="s">
        <v>19056</v>
      </c>
      <c r="D12309" t="s">
        <v>26</v>
      </c>
      <c r="E12309" t="s">
        <v>16</v>
      </c>
      <c r="F12309">
        <v>28078</v>
      </c>
      <c r="G12309">
        <v>35.430181699999999</v>
      </c>
      <c r="H12309">
        <v>-80.842795600000002</v>
      </c>
      <c r="I12309">
        <v>4.5</v>
      </c>
      <c r="J12309">
        <v>49</v>
      </c>
      <c r="K12309">
        <v>1</v>
      </c>
      <c r="L12309" t="s">
        <v>40528</v>
      </c>
    </row>
    <row r="12310" spans="1:12" x14ac:dyDescent="0.2">
      <c r="A12310" t="s">
        <v>40529</v>
      </c>
      <c r="B12310" t="s">
        <v>1978</v>
      </c>
      <c r="C12310" t="s">
        <v>40530</v>
      </c>
      <c r="D12310" t="s">
        <v>21</v>
      </c>
      <c r="E12310" t="s">
        <v>16</v>
      </c>
      <c r="F12310">
        <v>28216</v>
      </c>
      <c r="G12310">
        <v>35.3072078</v>
      </c>
      <c r="H12310">
        <v>-80.720797899999994</v>
      </c>
      <c r="I12310">
        <v>2.5</v>
      </c>
      <c r="J12310">
        <v>31</v>
      </c>
      <c r="K12310">
        <v>1</v>
      </c>
      <c r="L12310" t="s">
        <v>40531</v>
      </c>
    </row>
    <row r="12311" spans="1:12" x14ac:dyDescent="0.2">
      <c r="A12311" t="s">
        <v>40532</v>
      </c>
      <c r="B12311" t="s">
        <v>40533</v>
      </c>
      <c r="C12311" t="s">
        <v>40534</v>
      </c>
      <c r="D12311" t="s">
        <v>643</v>
      </c>
      <c r="E12311" t="s">
        <v>16</v>
      </c>
      <c r="F12311">
        <v>28079</v>
      </c>
      <c r="G12311">
        <v>35.077179000000001</v>
      </c>
      <c r="H12311">
        <v>-80.635198599999995</v>
      </c>
      <c r="I12311">
        <v>1.5</v>
      </c>
      <c r="J12311">
        <v>11</v>
      </c>
      <c r="K12311">
        <v>0</v>
      </c>
      <c r="L12311" t="s">
        <v>3747</v>
      </c>
    </row>
    <row r="12312" spans="1:12" x14ac:dyDescent="0.2">
      <c r="A12312" t="s">
        <v>40535</v>
      </c>
      <c r="B12312" t="s">
        <v>40536</v>
      </c>
      <c r="C12312" t="s">
        <v>40537</v>
      </c>
      <c r="D12312" t="s">
        <v>26</v>
      </c>
      <c r="E12312" t="s">
        <v>16</v>
      </c>
      <c r="F12312">
        <v>28078</v>
      </c>
      <c r="G12312">
        <v>35.405151596400003</v>
      </c>
      <c r="H12312">
        <v>-80.841969810400002</v>
      </c>
      <c r="I12312">
        <v>4</v>
      </c>
      <c r="J12312">
        <v>9</v>
      </c>
      <c r="K12312">
        <v>1</v>
      </c>
      <c r="L12312" t="s">
        <v>40538</v>
      </c>
    </row>
    <row r="12313" spans="1:12" x14ac:dyDescent="0.2">
      <c r="A12313" t="s">
        <v>40539</v>
      </c>
      <c r="B12313" t="s">
        <v>40540</v>
      </c>
      <c r="C12313" t="s">
        <v>40541</v>
      </c>
      <c r="D12313" t="s">
        <v>30</v>
      </c>
      <c r="E12313" t="s">
        <v>16</v>
      </c>
      <c r="F12313">
        <v>28054</v>
      </c>
      <c r="G12313">
        <v>35.242044</v>
      </c>
      <c r="H12313">
        <v>-81.133784599999998</v>
      </c>
      <c r="I12313">
        <v>4.5</v>
      </c>
      <c r="J12313">
        <v>46</v>
      </c>
      <c r="K12313">
        <v>0</v>
      </c>
      <c r="L12313" t="s">
        <v>1820</v>
      </c>
    </row>
    <row r="12314" spans="1:12" x14ac:dyDescent="0.2">
      <c r="A12314" t="s">
        <v>40542</v>
      </c>
      <c r="B12314" t="s">
        <v>1178</v>
      </c>
      <c r="C12314" t="s">
        <v>37761</v>
      </c>
      <c r="D12314" t="s">
        <v>21</v>
      </c>
      <c r="E12314" t="s">
        <v>16</v>
      </c>
      <c r="F12314">
        <v>28269</v>
      </c>
      <c r="G12314">
        <v>35.340932799999997</v>
      </c>
      <c r="H12314">
        <v>-80.769784400000006</v>
      </c>
      <c r="I12314">
        <v>2.5</v>
      </c>
      <c r="J12314">
        <v>30</v>
      </c>
      <c r="K12314">
        <v>1</v>
      </c>
      <c r="L12314" t="s">
        <v>1349</v>
      </c>
    </row>
    <row r="12315" spans="1:12" x14ac:dyDescent="0.2">
      <c r="A12315" t="s">
        <v>40543</v>
      </c>
      <c r="B12315" t="s">
        <v>40544</v>
      </c>
      <c r="C12315" t="s">
        <v>40545</v>
      </c>
      <c r="D12315" t="s">
        <v>2611</v>
      </c>
      <c r="E12315" t="s">
        <v>16</v>
      </c>
      <c r="F12315">
        <v>28117</v>
      </c>
      <c r="G12315">
        <v>35.526895099999997</v>
      </c>
      <c r="H12315">
        <v>-80.875889900000004</v>
      </c>
      <c r="I12315">
        <v>3.5</v>
      </c>
      <c r="J12315">
        <v>6</v>
      </c>
      <c r="K12315">
        <v>1</v>
      </c>
      <c r="L12315" t="s">
        <v>35555</v>
      </c>
    </row>
    <row r="12316" spans="1:12" x14ac:dyDescent="0.2">
      <c r="A12316" t="s">
        <v>40546</v>
      </c>
      <c r="B12316" t="s">
        <v>3084</v>
      </c>
      <c r="C12316" t="s">
        <v>40547</v>
      </c>
      <c r="D12316" t="s">
        <v>21</v>
      </c>
      <c r="E12316" t="s">
        <v>16</v>
      </c>
      <c r="F12316">
        <v>28277</v>
      </c>
      <c r="G12316">
        <v>35.0614822</v>
      </c>
      <c r="H12316">
        <v>-80.771475499999994</v>
      </c>
      <c r="I12316">
        <v>3</v>
      </c>
      <c r="J12316">
        <v>6</v>
      </c>
      <c r="K12316">
        <v>0</v>
      </c>
      <c r="L12316" t="s">
        <v>40548</v>
      </c>
    </row>
    <row r="12317" spans="1:12" x14ac:dyDescent="0.2">
      <c r="A12317" t="e">
        <f>-GWI_4FktOD7fwHW1DgZCA</f>
        <v>#NAME?</v>
      </c>
      <c r="B12317" t="s">
        <v>18926</v>
      </c>
      <c r="C12317" t="s">
        <v>40549</v>
      </c>
      <c r="D12317" t="s">
        <v>21</v>
      </c>
      <c r="E12317" t="s">
        <v>16</v>
      </c>
      <c r="F12317">
        <v>28202</v>
      </c>
      <c r="G12317">
        <v>35.227646816700002</v>
      </c>
      <c r="H12317">
        <v>-80.843979318999999</v>
      </c>
      <c r="I12317">
        <v>2</v>
      </c>
      <c r="J12317">
        <v>125</v>
      </c>
      <c r="K12317">
        <v>1</v>
      </c>
      <c r="L12317" t="s">
        <v>40550</v>
      </c>
    </row>
    <row r="12318" spans="1:12" x14ac:dyDescent="0.2">
      <c r="A12318" t="s">
        <v>40551</v>
      </c>
      <c r="B12318" t="s">
        <v>9857</v>
      </c>
      <c r="C12318" t="s">
        <v>40552</v>
      </c>
      <c r="D12318" t="s">
        <v>30</v>
      </c>
      <c r="E12318" t="s">
        <v>16</v>
      </c>
      <c r="F12318">
        <v>28052</v>
      </c>
      <c r="G12318">
        <v>35.288946199999998</v>
      </c>
      <c r="H12318">
        <v>-81.188507799999996</v>
      </c>
      <c r="I12318">
        <v>2</v>
      </c>
      <c r="J12318">
        <v>5</v>
      </c>
      <c r="K12318">
        <v>1</v>
      </c>
      <c r="L12318" t="s">
        <v>8703</v>
      </c>
    </row>
    <row r="12319" spans="1:12" x14ac:dyDescent="0.2">
      <c r="A12319" t="s">
        <v>40553</v>
      </c>
      <c r="B12319" t="s">
        <v>40554</v>
      </c>
      <c r="C12319" t="s">
        <v>40555</v>
      </c>
      <c r="D12319" t="s">
        <v>21</v>
      </c>
      <c r="E12319" t="s">
        <v>16</v>
      </c>
      <c r="F12319">
        <v>28203</v>
      </c>
      <c r="G12319">
        <v>35.208646600000002</v>
      </c>
      <c r="H12319">
        <v>-80.864769499999994</v>
      </c>
      <c r="I12319">
        <v>5</v>
      </c>
      <c r="J12319">
        <v>8</v>
      </c>
      <c r="K12319">
        <v>1</v>
      </c>
      <c r="L12319" t="s">
        <v>40556</v>
      </c>
    </row>
    <row r="12320" spans="1:12" x14ac:dyDescent="0.2">
      <c r="A12320" t="s">
        <v>40557</v>
      </c>
      <c r="B12320" t="s">
        <v>40558</v>
      </c>
      <c r="C12320" t="s">
        <v>40559</v>
      </c>
      <c r="D12320" t="s">
        <v>21</v>
      </c>
      <c r="E12320" t="s">
        <v>16</v>
      </c>
      <c r="F12320">
        <v>28216</v>
      </c>
      <c r="G12320">
        <v>35.3085679</v>
      </c>
      <c r="H12320">
        <v>-80.849626400000005</v>
      </c>
      <c r="I12320">
        <v>2.5</v>
      </c>
      <c r="J12320">
        <v>3</v>
      </c>
      <c r="K12320">
        <v>1</v>
      </c>
      <c r="L12320" t="s">
        <v>40560</v>
      </c>
    </row>
    <row r="12321" spans="1:12" x14ac:dyDescent="0.2">
      <c r="A12321" t="s">
        <v>40561</v>
      </c>
      <c r="B12321" t="s">
        <v>641</v>
      </c>
      <c r="C12321" t="s">
        <v>40562</v>
      </c>
      <c r="D12321" t="s">
        <v>21</v>
      </c>
      <c r="E12321" t="s">
        <v>16</v>
      </c>
      <c r="F12321">
        <v>28262</v>
      </c>
      <c r="G12321">
        <v>35.308557868299999</v>
      </c>
      <c r="H12321">
        <v>-80.748290129699996</v>
      </c>
      <c r="I12321">
        <v>1.5</v>
      </c>
      <c r="J12321">
        <v>44</v>
      </c>
      <c r="K12321">
        <v>1</v>
      </c>
      <c r="L12321" t="s">
        <v>38839</v>
      </c>
    </row>
    <row r="12322" spans="1:12" x14ac:dyDescent="0.2">
      <c r="A12322" t="s">
        <v>40563</v>
      </c>
      <c r="B12322" t="s">
        <v>40564</v>
      </c>
      <c r="C12322" t="s">
        <v>40565</v>
      </c>
      <c r="D12322" t="s">
        <v>601</v>
      </c>
      <c r="E12322" t="s">
        <v>16</v>
      </c>
      <c r="F12322">
        <v>28083</v>
      </c>
      <c r="G12322">
        <v>35.472601500000003</v>
      </c>
      <c r="H12322">
        <v>-80.611250600000005</v>
      </c>
      <c r="I12322">
        <v>5</v>
      </c>
      <c r="J12322">
        <v>3</v>
      </c>
      <c r="K12322">
        <v>1</v>
      </c>
      <c r="L12322" t="s">
        <v>40566</v>
      </c>
    </row>
    <row r="12323" spans="1:12" x14ac:dyDescent="0.2">
      <c r="A12323" t="s">
        <v>40567</v>
      </c>
      <c r="B12323" t="s">
        <v>40568</v>
      </c>
      <c r="D12323" t="s">
        <v>21</v>
      </c>
      <c r="E12323" t="s">
        <v>16</v>
      </c>
      <c r="F12323">
        <v>28206</v>
      </c>
      <c r="G12323">
        <v>35.255715899999998</v>
      </c>
      <c r="H12323">
        <v>-80.826706400000006</v>
      </c>
      <c r="I12323">
        <v>3.5</v>
      </c>
      <c r="J12323">
        <v>28</v>
      </c>
      <c r="K12323">
        <v>1</v>
      </c>
      <c r="L12323" t="s">
        <v>40569</v>
      </c>
    </row>
    <row r="12324" spans="1:12" x14ac:dyDescent="0.2">
      <c r="A12324" t="s">
        <v>40570</v>
      </c>
      <c r="B12324" t="s">
        <v>40571</v>
      </c>
      <c r="C12324" t="s">
        <v>552</v>
      </c>
      <c r="D12324" t="s">
        <v>21</v>
      </c>
      <c r="E12324" t="s">
        <v>16</v>
      </c>
      <c r="F12324">
        <v>28208</v>
      </c>
      <c r="G12324">
        <v>35.222708601800001</v>
      </c>
      <c r="H12324">
        <v>-80.940910398100002</v>
      </c>
      <c r="I12324">
        <v>3.5</v>
      </c>
      <c r="J12324">
        <v>29</v>
      </c>
      <c r="K12324">
        <v>1</v>
      </c>
      <c r="L12324" t="s">
        <v>35615</v>
      </c>
    </row>
    <row r="12325" spans="1:12" x14ac:dyDescent="0.2">
      <c r="A12325" t="s">
        <v>40572</v>
      </c>
      <c r="B12325" t="s">
        <v>314</v>
      </c>
      <c r="C12325" t="s">
        <v>40573</v>
      </c>
      <c r="D12325" t="s">
        <v>26</v>
      </c>
      <c r="E12325" t="s">
        <v>16</v>
      </c>
      <c r="F12325">
        <v>28078</v>
      </c>
      <c r="G12325">
        <v>35.357391300000003</v>
      </c>
      <c r="H12325">
        <v>-80.868093599999995</v>
      </c>
      <c r="I12325">
        <v>3.5</v>
      </c>
      <c r="J12325">
        <v>3</v>
      </c>
      <c r="K12325">
        <v>1</v>
      </c>
      <c r="L12325" t="s">
        <v>21908</v>
      </c>
    </row>
    <row r="12326" spans="1:12" x14ac:dyDescent="0.2">
      <c r="A12326" t="s">
        <v>40574</v>
      </c>
      <c r="B12326" t="s">
        <v>8328</v>
      </c>
      <c r="C12326" t="s">
        <v>40575</v>
      </c>
      <c r="D12326" t="s">
        <v>21</v>
      </c>
      <c r="E12326" t="s">
        <v>16</v>
      </c>
      <c r="F12326">
        <v>30101</v>
      </c>
      <c r="G12326">
        <v>35.071120999999998</v>
      </c>
      <c r="H12326">
        <v>-80.845284899999996</v>
      </c>
      <c r="I12326">
        <v>3.5</v>
      </c>
      <c r="J12326">
        <v>38</v>
      </c>
      <c r="K12326">
        <v>1</v>
      </c>
      <c r="L12326" t="s">
        <v>40576</v>
      </c>
    </row>
    <row r="12327" spans="1:12" x14ac:dyDescent="0.2">
      <c r="A12327" t="s">
        <v>40577</v>
      </c>
      <c r="B12327" t="s">
        <v>40578</v>
      </c>
      <c r="C12327" t="s">
        <v>40579</v>
      </c>
      <c r="D12327" t="s">
        <v>21</v>
      </c>
      <c r="E12327" t="s">
        <v>16</v>
      </c>
      <c r="F12327">
        <v>28206</v>
      </c>
      <c r="G12327">
        <v>35.2418111</v>
      </c>
      <c r="H12327">
        <v>-80.825149199999998</v>
      </c>
      <c r="I12327">
        <v>1</v>
      </c>
      <c r="J12327">
        <v>4</v>
      </c>
      <c r="K12327">
        <v>1</v>
      </c>
      <c r="L12327" t="s">
        <v>40580</v>
      </c>
    </row>
    <row r="12328" spans="1:12" x14ac:dyDescent="0.2">
      <c r="A12328" t="s">
        <v>40581</v>
      </c>
      <c r="B12328" t="s">
        <v>1407</v>
      </c>
      <c r="C12328" t="s">
        <v>40582</v>
      </c>
      <c r="D12328" t="s">
        <v>21</v>
      </c>
      <c r="E12328" t="s">
        <v>16</v>
      </c>
      <c r="F12328">
        <v>28273</v>
      </c>
      <c r="G12328">
        <v>35.1037685521</v>
      </c>
      <c r="H12328">
        <v>-80.879578739400003</v>
      </c>
      <c r="I12328">
        <v>3</v>
      </c>
      <c r="J12328">
        <v>6</v>
      </c>
      <c r="K12328">
        <v>1</v>
      </c>
      <c r="L12328" t="s">
        <v>40583</v>
      </c>
    </row>
    <row r="12329" spans="1:12" x14ac:dyDescent="0.2">
      <c r="A12329" t="s">
        <v>40584</v>
      </c>
      <c r="B12329" t="s">
        <v>40585</v>
      </c>
      <c r="D12329" t="s">
        <v>21</v>
      </c>
      <c r="E12329" t="s">
        <v>16</v>
      </c>
      <c r="G12329">
        <v>35.227086900000003</v>
      </c>
      <c r="H12329">
        <v>-80.843126699999999</v>
      </c>
      <c r="I12329">
        <v>4.5</v>
      </c>
      <c r="J12329">
        <v>3</v>
      </c>
      <c r="K12329">
        <v>1</v>
      </c>
      <c r="L12329" t="s">
        <v>1871</v>
      </c>
    </row>
    <row r="12330" spans="1:12" x14ac:dyDescent="0.2">
      <c r="A12330" t="s">
        <v>40586</v>
      </c>
      <c r="B12330" t="s">
        <v>40587</v>
      </c>
      <c r="C12330" t="s">
        <v>40588</v>
      </c>
      <c r="D12330" t="s">
        <v>21</v>
      </c>
      <c r="E12330" t="s">
        <v>16</v>
      </c>
      <c r="F12330">
        <v>28277</v>
      </c>
      <c r="G12330">
        <v>35.031813300000003</v>
      </c>
      <c r="H12330">
        <v>-80.807931600000003</v>
      </c>
      <c r="I12330">
        <v>4.5</v>
      </c>
      <c r="J12330">
        <v>8</v>
      </c>
      <c r="K12330">
        <v>1</v>
      </c>
      <c r="L12330" t="s">
        <v>40589</v>
      </c>
    </row>
    <row r="12331" spans="1:12" x14ac:dyDescent="0.2">
      <c r="A12331" t="s">
        <v>40590</v>
      </c>
      <c r="B12331" t="s">
        <v>12405</v>
      </c>
      <c r="C12331" t="s">
        <v>27372</v>
      </c>
      <c r="D12331" t="s">
        <v>21</v>
      </c>
      <c r="E12331" t="s">
        <v>16</v>
      </c>
      <c r="F12331">
        <v>28203</v>
      </c>
      <c r="G12331">
        <v>35.199187000000002</v>
      </c>
      <c r="H12331">
        <v>-80.841454999999996</v>
      </c>
      <c r="I12331">
        <v>4</v>
      </c>
      <c r="J12331">
        <v>49</v>
      </c>
      <c r="K12331">
        <v>0</v>
      </c>
      <c r="L12331" t="s">
        <v>40591</v>
      </c>
    </row>
    <row r="12332" spans="1:12" x14ac:dyDescent="0.2">
      <c r="A12332" t="s">
        <v>40592</v>
      </c>
      <c r="B12332" t="s">
        <v>7181</v>
      </c>
      <c r="C12332" t="s">
        <v>3675</v>
      </c>
      <c r="D12332" t="s">
        <v>39</v>
      </c>
      <c r="E12332" t="s">
        <v>16</v>
      </c>
      <c r="F12332">
        <v>28025</v>
      </c>
      <c r="G12332">
        <v>35.443644200000001</v>
      </c>
      <c r="H12332">
        <v>-80.609578200000001</v>
      </c>
      <c r="I12332">
        <v>2</v>
      </c>
      <c r="J12332">
        <v>8</v>
      </c>
      <c r="K12332">
        <v>1</v>
      </c>
      <c r="L12332" t="s">
        <v>482</v>
      </c>
    </row>
    <row r="12333" spans="1:12" x14ac:dyDescent="0.2">
      <c r="A12333" t="s">
        <v>40593</v>
      </c>
      <c r="B12333" t="s">
        <v>40594</v>
      </c>
      <c r="D12333" t="s">
        <v>21</v>
      </c>
      <c r="E12333" t="s">
        <v>16</v>
      </c>
      <c r="G12333">
        <v>35.227086900000003</v>
      </c>
      <c r="H12333">
        <v>-80.843126699999999</v>
      </c>
      <c r="I12333">
        <v>4</v>
      </c>
      <c r="J12333">
        <v>4</v>
      </c>
      <c r="K12333">
        <v>1</v>
      </c>
      <c r="L12333" t="s">
        <v>4953</v>
      </c>
    </row>
    <row r="12334" spans="1:12" x14ac:dyDescent="0.2">
      <c r="A12334" t="s">
        <v>40595</v>
      </c>
      <c r="B12334" t="s">
        <v>11431</v>
      </c>
      <c r="C12334" t="s">
        <v>40596</v>
      </c>
      <c r="D12334" t="s">
        <v>30</v>
      </c>
      <c r="E12334" t="s">
        <v>16</v>
      </c>
      <c r="F12334">
        <v>28056</v>
      </c>
      <c r="G12334">
        <v>35.2121171</v>
      </c>
      <c r="H12334">
        <v>-81.165001099999998</v>
      </c>
      <c r="I12334">
        <v>1.5</v>
      </c>
      <c r="J12334">
        <v>12</v>
      </c>
      <c r="K12334">
        <v>1</v>
      </c>
      <c r="L12334" t="s">
        <v>40597</v>
      </c>
    </row>
    <row r="12335" spans="1:12" x14ac:dyDescent="0.2">
      <c r="A12335" t="s">
        <v>40598</v>
      </c>
      <c r="B12335" t="s">
        <v>5107</v>
      </c>
      <c r="C12335" t="s">
        <v>40599</v>
      </c>
      <c r="D12335" t="s">
        <v>643</v>
      </c>
      <c r="E12335" t="s">
        <v>16</v>
      </c>
      <c r="F12335">
        <v>28079</v>
      </c>
      <c r="G12335">
        <v>35.083804100000002</v>
      </c>
      <c r="H12335">
        <v>-80.659603000000004</v>
      </c>
      <c r="I12335">
        <v>4</v>
      </c>
      <c r="J12335">
        <v>29</v>
      </c>
      <c r="K12335">
        <v>1</v>
      </c>
      <c r="L12335" t="s">
        <v>5109</v>
      </c>
    </row>
    <row r="12336" spans="1:12" x14ac:dyDescent="0.2">
      <c r="A12336" t="s">
        <v>40600</v>
      </c>
      <c r="B12336" t="s">
        <v>40601</v>
      </c>
      <c r="D12336" t="s">
        <v>239</v>
      </c>
      <c r="E12336" t="s">
        <v>16</v>
      </c>
      <c r="F12336">
        <v>28173</v>
      </c>
      <c r="G12336">
        <v>34.9245935</v>
      </c>
      <c r="H12336">
        <v>-80.743401899999995</v>
      </c>
      <c r="I12336">
        <v>5</v>
      </c>
      <c r="J12336">
        <v>7</v>
      </c>
      <c r="K12336">
        <v>1</v>
      </c>
      <c r="L12336" t="s">
        <v>40602</v>
      </c>
    </row>
    <row r="12337" spans="1:12" x14ac:dyDescent="0.2">
      <c r="A12337" t="s">
        <v>40603</v>
      </c>
      <c r="B12337" t="s">
        <v>36571</v>
      </c>
      <c r="C12337" t="s">
        <v>40604</v>
      </c>
      <c r="D12337" t="s">
        <v>21</v>
      </c>
      <c r="E12337" t="s">
        <v>16</v>
      </c>
      <c r="F12337">
        <v>28208</v>
      </c>
      <c r="G12337">
        <v>35.232126399999999</v>
      </c>
      <c r="H12337">
        <v>-80.926365200000006</v>
      </c>
      <c r="I12337">
        <v>4.5</v>
      </c>
      <c r="J12337">
        <v>5</v>
      </c>
      <c r="K12337">
        <v>1</v>
      </c>
      <c r="L12337" t="s">
        <v>40605</v>
      </c>
    </row>
    <row r="12338" spans="1:12" x14ac:dyDescent="0.2">
      <c r="A12338" t="s">
        <v>40606</v>
      </c>
      <c r="B12338" t="s">
        <v>40607</v>
      </c>
      <c r="C12338" t="s">
        <v>9783</v>
      </c>
      <c r="D12338" t="s">
        <v>21</v>
      </c>
      <c r="E12338" t="s">
        <v>16</v>
      </c>
      <c r="F12338">
        <v>28227</v>
      </c>
      <c r="G12338">
        <v>35.133765335299998</v>
      </c>
      <c r="H12338">
        <v>-80.710801376700005</v>
      </c>
      <c r="I12338">
        <v>4</v>
      </c>
      <c r="J12338">
        <v>12</v>
      </c>
      <c r="K12338">
        <v>0</v>
      </c>
      <c r="L12338" t="s">
        <v>40608</v>
      </c>
    </row>
    <row r="12339" spans="1:12" x14ac:dyDescent="0.2">
      <c r="A12339" t="s">
        <v>40609</v>
      </c>
      <c r="B12339" t="s">
        <v>40610</v>
      </c>
      <c r="C12339" t="s">
        <v>16391</v>
      </c>
      <c r="D12339" t="s">
        <v>21</v>
      </c>
      <c r="E12339" t="s">
        <v>16</v>
      </c>
      <c r="F12339">
        <v>28217</v>
      </c>
      <c r="G12339">
        <v>35.194595999999997</v>
      </c>
      <c r="H12339">
        <v>-80.875187999999994</v>
      </c>
      <c r="I12339">
        <v>4.5</v>
      </c>
      <c r="J12339">
        <v>8</v>
      </c>
      <c r="K12339">
        <v>0</v>
      </c>
      <c r="L12339" t="s">
        <v>40611</v>
      </c>
    </row>
    <row r="12340" spans="1:12" x14ac:dyDescent="0.2">
      <c r="A12340" t="s">
        <v>40612</v>
      </c>
      <c r="B12340" t="s">
        <v>40613</v>
      </c>
      <c r="C12340" t="s">
        <v>40614</v>
      </c>
      <c r="D12340" t="s">
        <v>21</v>
      </c>
      <c r="E12340" t="s">
        <v>16</v>
      </c>
      <c r="F12340">
        <v>28211</v>
      </c>
      <c r="G12340">
        <v>35.148933999999997</v>
      </c>
      <c r="H12340">
        <v>-80.829431400000004</v>
      </c>
      <c r="I12340">
        <v>4</v>
      </c>
      <c r="J12340">
        <v>4</v>
      </c>
      <c r="K12340">
        <v>1</v>
      </c>
      <c r="L12340" t="s">
        <v>29654</v>
      </c>
    </row>
    <row r="12341" spans="1:12" x14ac:dyDescent="0.2">
      <c r="A12341" t="s">
        <v>40615</v>
      </c>
      <c r="B12341" t="s">
        <v>27004</v>
      </c>
      <c r="C12341" t="s">
        <v>13245</v>
      </c>
      <c r="D12341" t="s">
        <v>21</v>
      </c>
      <c r="E12341" t="s">
        <v>16</v>
      </c>
      <c r="F12341">
        <v>28209</v>
      </c>
      <c r="G12341">
        <v>35.174409599999997</v>
      </c>
      <c r="H12341">
        <v>-80.839465599999997</v>
      </c>
      <c r="I12341">
        <v>3.5</v>
      </c>
      <c r="J12341">
        <v>91</v>
      </c>
      <c r="K12341">
        <v>1</v>
      </c>
      <c r="L12341" t="s">
        <v>40616</v>
      </c>
    </row>
    <row r="12342" spans="1:12" x14ac:dyDescent="0.2">
      <c r="A12342" t="s">
        <v>40617</v>
      </c>
      <c r="B12342" t="s">
        <v>40618</v>
      </c>
      <c r="C12342" t="s">
        <v>40619</v>
      </c>
      <c r="D12342" t="s">
        <v>21</v>
      </c>
      <c r="E12342" t="s">
        <v>16</v>
      </c>
      <c r="F12342">
        <v>28203</v>
      </c>
      <c r="G12342">
        <v>35.213708599999997</v>
      </c>
      <c r="H12342">
        <v>-80.8560856</v>
      </c>
      <c r="I12342">
        <v>3.5</v>
      </c>
      <c r="J12342">
        <v>40</v>
      </c>
      <c r="K12342">
        <v>1</v>
      </c>
      <c r="L12342" t="s">
        <v>2069</v>
      </c>
    </row>
    <row r="12343" spans="1:12" x14ac:dyDescent="0.2">
      <c r="A12343" t="s">
        <v>40620</v>
      </c>
      <c r="B12343" t="s">
        <v>40621</v>
      </c>
      <c r="C12343" t="s">
        <v>40622</v>
      </c>
      <c r="D12343" t="s">
        <v>21</v>
      </c>
      <c r="E12343" t="s">
        <v>16</v>
      </c>
      <c r="F12343">
        <v>28209</v>
      </c>
      <c r="G12343">
        <v>35.164636559000002</v>
      </c>
      <c r="H12343">
        <v>-80.850224410199999</v>
      </c>
      <c r="I12343">
        <v>3.5</v>
      </c>
      <c r="J12343">
        <v>8</v>
      </c>
      <c r="K12343">
        <v>1</v>
      </c>
      <c r="L12343" t="s">
        <v>7033</v>
      </c>
    </row>
    <row r="12344" spans="1:12" x14ac:dyDescent="0.2">
      <c r="A12344" t="s">
        <v>40623</v>
      </c>
      <c r="B12344" t="s">
        <v>4532</v>
      </c>
      <c r="C12344" t="s">
        <v>40624</v>
      </c>
      <c r="D12344" t="s">
        <v>643</v>
      </c>
      <c r="E12344" t="s">
        <v>16</v>
      </c>
      <c r="F12344">
        <v>28079</v>
      </c>
      <c r="G12344">
        <v>35.067426599999997</v>
      </c>
      <c r="H12344">
        <v>-80.642055299999996</v>
      </c>
      <c r="I12344">
        <v>4</v>
      </c>
      <c r="J12344">
        <v>7</v>
      </c>
      <c r="K12344">
        <v>1</v>
      </c>
      <c r="L12344" t="s">
        <v>34395</v>
      </c>
    </row>
    <row r="12345" spans="1:12" x14ac:dyDescent="0.2">
      <c r="A12345" t="s">
        <v>40625</v>
      </c>
      <c r="B12345" t="s">
        <v>40626</v>
      </c>
      <c r="C12345" t="s">
        <v>40627</v>
      </c>
      <c r="D12345" t="s">
        <v>21</v>
      </c>
      <c r="E12345" t="s">
        <v>16</v>
      </c>
      <c r="F12345">
        <v>28209</v>
      </c>
      <c r="G12345">
        <v>35.171736000000003</v>
      </c>
      <c r="H12345">
        <v>-80.847091000000006</v>
      </c>
      <c r="I12345">
        <v>3.5</v>
      </c>
      <c r="J12345">
        <v>177</v>
      </c>
      <c r="K12345">
        <v>1</v>
      </c>
      <c r="L12345" t="s">
        <v>40628</v>
      </c>
    </row>
    <row r="12346" spans="1:12" x14ac:dyDescent="0.2">
      <c r="A12346" t="s">
        <v>40629</v>
      </c>
      <c r="B12346" t="s">
        <v>40630</v>
      </c>
      <c r="C12346" t="s">
        <v>40631</v>
      </c>
      <c r="D12346" t="s">
        <v>21</v>
      </c>
      <c r="E12346" t="s">
        <v>16</v>
      </c>
      <c r="F12346">
        <v>28277</v>
      </c>
      <c r="G12346">
        <v>35.053631199999998</v>
      </c>
      <c r="H12346">
        <v>-80.812647299999995</v>
      </c>
      <c r="I12346">
        <v>5</v>
      </c>
      <c r="J12346">
        <v>6</v>
      </c>
      <c r="K12346">
        <v>1</v>
      </c>
      <c r="L12346" t="s">
        <v>1060</v>
      </c>
    </row>
    <row r="12347" spans="1:12" x14ac:dyDescent="0.2">
      <c r="A12347" t="s">
        <v>40632</v>
      </c>
      <c r="B12347" t="s">
        <v>101</v>
      </c>
      <c r="C12347" t="s">
        <v>40633</v>
      </c>
      <c r="D12347" t="s">
        <v>21</v>
      </c>
      <c r="E12347" t="s">
        <v>16</v>
      </c>
      <c r="F12347">
        <v>28285</v>
      </c>
      <c r="G12347">
        <v>35.2252005</v>
      </c>
      <c r="H12347">
        <v>-80.847379599999996</v>
      </c>
      <c r="I12347">
        <v>1</v>
      </c>
      <c r="J12347">
        <v>4</v>
      </c>
      <c r="K12347">
        <v>1</v>
      </c>
      <c r="L12347" t="s">
        <v>40634</v>
      </c>
    </row>
    <row r="12348" spans="1:12" x14ac:dyDescent="0.2">
      <c r="A12348" t="s">
        <v>40635</v>
      </c>
      <c r="B12348" t="s">
        <v>40636</v>
      </c>
      <c r="C12348" t="s">
        <v>40637</v>
      </c>
      <c r="D12348" t="s">
        <v>21</v>
      </c>
      <c r="E12348" t="s">
        <v>16</v>
      </c>
      <c r="F12348">
        <v>28205</v>
      </c>
      <c r="G12348">
        <v>35.196598799999997</v>
      </c>
      <c r="H12348">
        <v>-80.769131799999997</v>
      </c>
      <c r="I12348">
        <v>4.5</v>
      </c>
      <c r="J12348">
        <v>6</v>
      </c>
      <c r="K12348">
        <v>1</v>
      </c>
      <c r="L12348" t="s">
        <v>10980</v>
      </c>
    </row>
    <row r="12349" spans="1:12" x14ac:dyDescent="0.2">
      <c r="A12349" t="s">
        <v>40638</v>
      </c>
      <c r="B12349" t="s">
        <v>40639</v>
      </c>
      <c r="C12349" t="s">
        <v>40640</v>
      </c>
      <c r="D12349" t="s">
        <v>21</v>
      </c>
      <c r="E12349" t="s">
        <v>16</v>
      </c>
      <c r="F12349">
        <v>28273</v>
      </c>
      <c r="G12349">
        <v>35.138728999999998</v>
      </c>
      <c r="H12349">
        <v>-80.936458099999996</v>
      </c>
      <c r="I12349">
        <v>2</v>
      </c>
      <c r="J12349">
        <v>44</v>
      </c>
      <c r="K12349">
        <v>0</v>
      </c>
      <c r="L12349" t="s">
        <v>40641</v>
      </c>
    </row>
    <row r="12350" spans="1:12" x14ac:dyDescent="0.2">
      <c r="A12350" t="s">
        <v>40642</v>
      </c>
      <c r="B12350" t="s">
        <v>35386</v>
      </c>
      <c r="C12350" t="s">
        <v>40643</v>
      </c>
      <c r="D12350" t="s">
        <v>21</v>
      </c>
      <c r="E12350" t="s">
        <v>16</v>
      </c>
      <c r="F12350">
        <v>28209</v>
      </c>
      <c r="G12350">
        <v>35.173269300000001</v>
      </c>
      <c r="H12350">
        <v>-80.847780799999995</v>
      </c>
      <c r="I12350">
        <v>4</v>
      </c>
      <c r="J12350">
        <v>53</v>
      </c>
      <c r="K12350">
        <v>1</v>
      </c>
      <c r="L12350" t="s">
        <v>40644</v>
      </c>
    </row>
    <row r="12351" spans="1:12" x14ac:dyDescent="0.2">
      <c r="A12351" t="s">
        <v>40645</v>
      </c>
      <c r="B12351" t="s">
        <v>40646</v>
      </c>
      <c r="C12351" t="s">
        <v>40647</v>
      </c>
      <c r="D12351" t="s">
        <v>21</v>
      </c>
      <c r="E12351" t="s">
        <v>16</v>
      </c>
      <c r="F12351">
        <v>28203</v>
      </c>
      <c r="G12351">
        <v>35.209516700000002</v>
      </c>
      <c r="H12351">
        <v>-80.854146900000003</v>
      </c>
      <c r="I12351">
        <v>4.5</v>
      </c>
      <c r="J12351">
        <v>61</v>
      </c>
      <c r="K12351">
        <v>1</v>
      </c>
      <c r="L12351" t="s">
        <v>40648</v>
      </c>
    </row>
    <row r="12352" spans="1:12" x14ac:dyDescent="0.2">
      <c r="A12352" t="s">
        <v>40649</v>
      </c>
      <c r="B12352" t="s">
        <v>40650</v>
      </c>
      <c r="C12352" t="s">
        <v>40651</v>
      </c>
      <c r="D12352" t="s">
        <v>39</v>
      </c>
      <c r="E12352" t="s">
        <v>16</v>
      </c>
      <c r="F12352">
        <v>28027</v>
      </c>
      <c r="G12352">
        <v>35.4027466</v>
      </c>
      <c r="H12352">
        <v>-80.759107700000001</v>
      </c>
      <c r="I12352">
        <v>5</v>
      </c>
      <c r="J12352">
        <v>9</v>
      </c>
      <c r="K12352">
        <v>1</v>
      </c>
      <c r="L12352" t="s">
        <v>40652</v>
      </c>
    </row>
    <row r="12353" spans="1:12" x14ac:dyDescent="0.2">
      <c r="A12353" t="s">
        <v>40653</v>
      </c>
      <c r="B12353" t="s">
        <v>40654</v>
      </c>
      <c r="C12353" t="s">
        <v>40655</v>
      </c>
      <c r="D12353" t="s">
        <v>21</v>
      </c>
      <c r="E12353" t="s">
        <v>16</v>
      </c>
      <c r="F12353">
        <v>28226</v>
      </c>
      <c r="G12353">
        <v>35.0894531</v>
      </c>
      <c r="H12353">
        <v>-80.861086700000001</v>
      </c>
      <c r="I12353">
        <v>5</v>
      </c>
      <c r="J12353">
        <v>13</v>
      </c>
      <c r="K12353">
        <v>1</v>
      </c>
      <c r="L12353" t="s">
        <v>40656</v>
      </c>
    </row>
    <row r="12354" spans="1:12" x14ac:dyDescent="0.2">
      <c r="A12354" t="s">
        <v>40657</v>
      </c>
      <c r="B12354" t="s">
        <v>10809</v>
      </c>
      <c r="C12354" t="s">
        <v>40658</v>
      </c>
      <c r="D12354" t="s">
        <v>295</v>
      </c>
      <c r="E12354" t="s">
        <v>16</v>
      </c>
      <c r="F12354">
        <v>28134</v>
      </c>
      <c r="G12354">
        <v>35.079588600000001</v>
      </c>
      <c r="H12354">
        <v>-80.880064399999995</v>
      </c>
      <c r="I12354">
        <v>3</v>
      </c>
      <c r="J12354">
        <v>26</v>
      </c>
      <c r="K12354">
        <v>0</v>
      </c>
      <c r="L12354" t="s">
        <v>40659</v>
      </c>
    </row>
    <row r="12355" spans="1:12" x14ac:dyDescent="0.2">
      <c r="A12355" t="s">
        <v>40660</v>
      </c>
      <c r="B12355" t="s">
        <v>40661</v>
      </c>
      <c r="C12355" t="s">
        <v>40662</v>
      </c>
      <c r="D12355" t="s">
        <v>21</v>
      </c>
      <c r="E12355" t="s">
        <v>16</v>
      </c>
      <c r="F12355">
        <v>28210</v>
      </c>
      <c r="G12355">
        <v>35.148729581799998</v>
      </c>
      <c r="H12355">
        <v>-80.842078268500003</v>
      </c>
      <c r="I12355">
        <v>3.5</v>
      </c>
      <c r="J12355">
        <v>14</v>
      </c>
      <c r="K12355">
        <v>1</v>
      </c>
      <c r="L12355" t="s">
        <v>12385</v>
      </c>
    </row>
    <row r="12356" spans="1:12" x14ac:dyDescent="0.2">
      <c r="A12356" t="s">
        <v>40663</v>
      </c>
      <c r="B12356" t="s">
        <v>40664</v>
      </c>
      <c r="C12356" t="s">
        <v>12738</v>
      </c>
      <c r="D12356" t="s">
        <v>21</v>
      </c>
      <c r="E12356" t="s">
        <v>16</v>
      </c>
      <c r="F12356">
        <v>28277</v>
      </c>
      <c r="G12356">
        <v>35.068379200000003</v>
      </c>
      <c r="H12356">
        <v>-80.842218700000004</v>
      </c>
      <c r="I12356">
        <v>4</v>
      </c>
      <c r="J12356">
        <v>13</v>
      </c>
      <c r="K12356">
        <v>0</v>
      </c>
      <c r="L12356" t="s">
        <v>9565</v>
      </c>
    </row>
    <row r="12357" spans="1:12" x14ac:dyDescent="0.2">
      <c r="A12357" t="s">
        <v>40665</v>
      </c>
      <c r="B12357" t="s">
        <v>40666</v>
      </c>
      <c r="C12357" t="s">
        <v>40667</v>
      </c>
      <c r="D12357" t="s">
        <v>30</v>
      </c>
      <c r="E12357" t="s">
        <v>16</v>
      </c>
      <c r="F12357">
        <v>28056</v>
      </c>
      <c r="G12357">
        <v>35.255659299999998</v>
      </c>
      <c r="H12357">
        <v>-81.092620999999994</v>
      </c>
      <c r="I12357">
        <v>3</v>
      </c>
      <c r="J12357">
        <v>41</v>
      </c>
      <c r="K12357">
        <v>1</v>
      </c>
      <c r="L12357" t="s">
        <v>40668</v>
      </c>
    </row>
    <row r="12358" spans="1:12" x14ac:dyDescent="0.2">
      <c r="A12358" t="s">
        <v>40669</v>
      </c>
      <c r="B12358" t="s">
        <v>40670</v>
      </c>
      <c r="C12358" t="s">
        <v>5215</v>
      </c>
      <c r="D12358" t="s">
        <v>21</v>
      </c>
      <c r="E12358" t="s">
        <v>16</v>
      </c>
      <c r="F12358">
        <v>28202</v>
      </c>
      <c r="G12358">
        <v>35.226665611500003</v>
      </c>
      <c r="H12358">
        <v>-80.842067030699994</v>
      </c>
      <c r="I12358">
        <v>4</v>
      </c>
      <c r="J12358">
        <v>406</v>
      </c>
      <c r="K12358">
        <v>1</v>
      </c>
      <c r="L12358" t="s">
        <v>40671</v>
      </c>
    </row>
    <row r="12359" spans="1:12" x14ac:dyDescent="0.2">
      <c r="A12359" t="s">
        <v>40672</v>
      </c>
      <c r="B12359" t="s">
        <v>3451</v>
      </c>
      <c r="C12359" t="s">
        <v>40673</v>
      </c>
      <c r="D12359" t="s">
        <v>15</v>
      </c>
      <c r="E12359" t="s">
        <v>16</v>
      </c>
      <c r="F12359">
        <v>28031</v>
      </c>
      <c r="G12359">
        <v>35.468418999999997</v>
      </c>
      <c r="H12359">
        <v>-80.876434099999997</v>
      </c>
      <c r="I12359">
        <v>3.5</v>
      </c>
      <c r="J12359">
        <v>10</v>
      </c>
      <c r="K12359">
        <v>0</v>
      </c>
      <c r="L12359" t="s">
        <v>40674</v>
      </c>
    </row>
    <row r="12360" spans="1:12" x14ac:dyDescent="0.2">
      <c r="A12360" t="e">
        <f>-bBaDCDIRoS5VTzUbALyBQ</f>
        <v>#NAME?</v>
      </c>
      <c r="B12360" t="s">
        <v>40675</v>
      </c>
      <c r="C12360" t="s">
        <v>40676</v>
      </c>
      <c r="D12360" t="s">
        <v>21</v>
      </c>
      <c r="E12360" t="s">
        <v>16</v>
      </c>
      <c r="F12360">
        <v>28207</v>
      </c>
      <c r="G12360">
        <v>35.204084999999999</v>
      </c>
      <c r="H12360">
        <v>-80.823803999999996</v>
      </c>
      <c r="I12360">
        <v>3.5</v>
      </c>
      <c r="J12360">
        <v>14</v>
      </c>
      <c r="K12360">
        <v>1</v>
      </c>
      <c r="L12360" t="s">
        <v>40677</v>
      </c>
    </row>
    <row r="12361" spans="1:12" x14ac:dyDescent="0.2">
      <c r="A12361" t="s">
        <v>40678</v>
      </c>
      <c r="B12361" t="s">
        <v>13639</v>
      </c>
      <c r="C12361" t="s">
        <v>40679</v>
      </c>
      <c r="D12361" t="s">
        <v>21</v>
      </c>
      <c r="E12361" t="s">
        <v>16</v>
      </c>
      <c r="F12361">
        <v>28277</v>
      </c>
      <c r="G12361">
        <v>35.0361841</v>
      </c>
      <c r="H12361">
        <v>-80.807628699999995</v>
      </c>
      <c r="I12361">
        <v>4</v>
      </c>
      <c r="J12361">
        <v>5</v>
      </c>
      <c r="K12361">
        <v>1</v>
      </c>
      <c r="L12361" t="s">
        <v>40680</v>
      </c>
    </row>
    <row r="12362" spans="1:12" x14ac:dyDescent="0.2">
      <c r="A12362" t="s">
        <v>40681</v>
      </c>
      <c r="B12362" t="s">
        <v>40682</v>
      </c>
      <c r="C12362" t="s">
        <v>40683</v>
      </c>
      <c r="D12362" t="s">
        <v>167</v>
      </c>
      <c r="E12362" t="s">
        <v>16</v>
      </c>
      <c r="F12362">
        <v>28075</v>
      </c>
      <c r="G12362">
        <v>35.320227799999998</v>
      </c>
      <c r="H12362">
        <v>-80.646240000000006</v>
      </c>
      <c r="I12362">
        <v>4</v>
      </c>
      <c r="J12362">
        <v>4</v>
      </c>
      <c r="K12362">
        <v>1</v>
      </c>
      <c r="L12362" t="s">
        <v>40684</v>
      </c>
    </row>
    <row r="12363" spans="1:12" x14ac:dyDescent="0.2">
      <c r="A12363" t="s">
        <v>40685</v>
      </c>
      <c r="B12363" t="s">
        <v>40686</v>
      </c>
      <c r="C12363" t="s">
        <v>40687</v>
      </c>
      <c r="D12363" t="s">
        <v>21</v>
      </c>
      <c r="E12363" t="s">
        <v>16</v>
      </c>
      <c r="F12363">
        <v>28278</v>
      </c>
      <c r="G12363">
        <v>35.161358800000002</v>
      </c>
      <c r="H12363">
        <v>-80.973337599999994</v>
      </c>
      <c r="I12363">
        <v>5</v>
      </c>
      <c r="J12363">
        <v>4</v>
      </c>
      <c r="K12363">
        <v>1</v>
      </c>
      <c r="L12363" t="s">
        <v>40688</v>
      </c>
    </row>
    <row r="12364" spans="1:12" x14ac:dyDescent="0.2">
      <c r="A12364" t="s">
        <v>40689</v>
      </c>
      <c r="B12364" t="s">
        <v>40690</v>
      </c>
      <c r="C12364" t="s">
        <v>40691</v>
      </c>
      <c r="D12364" t="s">
        <v>456</v>
      </c>
      <c r="E12364" t="s">
        <v>16</v>
      </c>
      <c r="F12364">
        <v>28012</v>
      </c>
      <c r="G12364">
        <v>35.242931400000003</v>
      </c>
      <c r="H12364">
        <v>-81.037640800000005</v>
      </c>
      <c r="I12364">
        <v>3</v>
      </c>
      <c r="J12364">
        <v>29</v>
      </c>
      <c r="K12364">
        <v>1</v>
      </c>
      <c r="L12364" t="s">
        <v>1353</v>
      </c>
    </row>
    <row r="12365" spans="1:12" x14ac:dyDescent="0.2">
      <c r="A12365" t="s">
        <v>40692</v>
      </c>
      <c r="B12365" t="s">
        <v>40693</v>
      </c>
      <c r="C12365" t="s">
        <v>40694</v>
      </c>
      <c r="D12365" t="s">
        <v>21</v>
      </c>
      <c r="E12365" t="s">
        <v>16</v>
      </c>
      <c r="F12365">
        <v>28217</v>
      </c>
      <c r="G12365">
        <v>35.165203300000002</v>
      </c>
      <c r="H12365">
        <v>-80.893507299999996</v>
      </c>
      <c r="I12365">
        <v>3</v>
      </c>
      <c r="J12365">
        <v>32</v>
      </c>
      <c r="K12365">
        <v>1</v>
      </c>
      <c r="L12365" t="s">
        <v>3422</v>
      </c>
    </row>
    <row r="12366" spans="1:12" x14ac:dyDescent="0.2">
      <c r="A12366" t="s">
        <v>40695</v>
      </c>
      <c r="B12366" t="s">
        <v>7341</v>
      </c>
      <c r="C12366" t="s">
        <v>40696</v>
      </c>
      <c r="D12366" t="s">
        <v>26</v>
      </c>
      <c r="E12366" t="s">
        <v>16</v>
      </c>
      <c r="F12366">
        <v>28078</v>
      </c>
      <c r="G12366">
        <v>35.4058765929</v>
      </c>
      <c r="H12366">
        <v>-80.865154825199994</v>
      </c>
      <c r="I12366">
        <v>4.5</v>
      </c>
      <c r="J12366">
        <v>61</v>
      </c>
      <c r="K12366">
        <v>1</v>
      </c>
      <c r="L12366" t="s">
        <v>40697</v>
      </c>
    </row>
    <row r="12367" spans="1:12" x14ac:dyDescent="0.2">
      <c r="A12367" t="s">
        <v>40698</v>
      </c>
      <c r="B12367" t="s">
        <v>40699</v>
      </c>
      <c r="C12367" t="s">
        <v>40700</v>
      </c>
      <c r="D12367" t="s">
        <v>21</v>
      </c>
      <c r="E12367" t="s">
        <v>16</v>
      </c>
      <c r="F12367">
        <v>28226</v>
      </c>
      <c r="G12367">
        <v>35.085399500000001</v>
      </c>
      <c r="H12367">
        <v>-80.845266699999996</v>
      </c>
      <c r="I12367">
        <v>3.5</v>
      </c>
      <c r="J12367">
        <v>10</v>
      </c>
      <c r="K12367">
        <v>1</v>
      </c>
      <c r="L12367" t="s">
        <v>40701</v>
      </c>
    </row>
    <row r="12368" spans="1:12" x14ac:dyDescent="0.2">
      <c r="A12368" t="s">
        <v>40702</v>
      </c>
      <c r="B12368" t="s">
        <v>2159</v>
      </c>
      <c r="C12368" t="s">
        <v>40703</v>
      </c>
      <c r="D12368" t="s">
        <v>39</v>
      </c>
      <c r="E12368" t="s">
        <v>16</v>
      </c>
      <c r="F12368">
        <v>28027</v>
      </c>
      <c r="G12368">
        <v>35.428618499999999</v>
      </c>
      <c r="H12368">
        <v>-80.609871299999995</v>
      </c>
      <c r="I12368">
        <v>3</v>
      </c>
      <c r="J12368">
        <v>4</v>
      </c>
      <c r="K12368">
        <v>1</v>
      </c>
      <c r="L12368" t="s">
        <v>40704</v>
      </c>
    </row>
    <row r="12369" spans="1:12" x14ac:dyDescent="0.2">
      <c r="A12369" t="s">
        <v>40705</v>
      </c>
      <c r="B12369" t="s">
        <v>40706</v>
      </c>
      <c r="C12369" t="s">
        <v>40707</v>
      </c>
      <c r="D12369" t="s">
        <v>21</v>
      </c>
      <c r="E12369" t="s">
        <v>16</v>
      </c>
      <c r="F12369">
        <v>28207</v>
      </c>
      <c r="G12369">
        <v>35.194940500000001</v>
      </c>
      <c r="H12369">
        <v>-80.825734299999993</v>
      </c>
      <c r="I12369">
        <v>2.5</v>
      </c>
      <c r="J12369">
        <v>6</v>
      </c>
      <c r="K12369">
        <v>0</v>
      </c>
      <c r="L12369" t="s">
        <v>4939</v>
      </c>
    </row>
    <row r="12370" spans="1:12" x14ac:dyDescent="0.2">
      <c r="A12370" t="s">
        <v>40708</v>
      </c>
      <c r="B12370" t="s">
        <v>40709</v>
      </c>
      <c r="C12370" t="s">
        <v>40710</v>
      </c>
      <c r="D12370" t="s">
        <v>21</v>
      </c>
      <c r="E12370" t="s">
        <v>16</v>
      </c>
      <c r="F12370">
        <v>28273</v>
      </c>
      <c r="G12370">
        <v>35.137214299999997</v>
      </c>
      <c r="H12370">
        <v>-80.909748300000004</v>
      </c>
      <c r="I12370">
        <v>4.5</v>
      </c>
      <c r="J12370">
        <v>6</v>
      </c>
      <c r="K12370">
        <v>1</v>
      </c>
      <c r="L12370" t="s">
        <v>40711</v>
      </c>
    </row>
    <row r="12371" spans="1:12" x14ac:dyDescent="0.2">
      <c r="A12371" t="s">
        <v>40712</v>
      </c>
      <c r="B12371" t="s">
        <v>40713</v>
      </c>
      <c r="C12371" t="s">
        <v>40714</v>
      </c>
      <c r="D12371" t="s">
        <v>21</v>
      </c>
      <c r="E12371" t="s">
        <v>16</v>
      </c>
      <c r="F12371">
        <v>28212</v>
      </c>
      <c r="G12371">
        <v>35.189542600000003</v>
      </c>
      <c r="H12371">
        <v>-80.771905399999994</v>
      </c>
      <c r="I12371">
        <v>3</v>
      </c>
      <c r="J12371">
        <v>6</v>
      </c>
      <c r="K12371">
        <v>1</v>
      </c>
    </row>
    <row r="12372" spans="1:12" x14ac:dyDescent="0.2">
      <c r="A12372" t="s">
        <v>40715</v>
      </c>
      <c r="B12372" t="s">
        <v>40716</v>
      </c>
      <c r="C12372" t="s">
        <v>40717</v>
      </c>
      <c r="D12372" t="s">
        <v>21</v>
      </c>
      <c r="E12372" t="s">
        <v>16</v>
      </c>
      <c r="F12372">
        <v>28277</v>
      </c>
      <c r="G12372">
        <v>35.058142799999999</v>
      </c>
      <c r="H12372">
        <v>-80.817611099999993</v>
      </c>
      <c r="I12372">
        <v>5</v>
      </c>
      <c r="J12372">
        <v>4</v>
      </c>
      <c r="K12372">
        <v>1</v>
      </c>
      <c r="L12372" t="s">
        <v>28103</v>
      </c>
    </row>
    <row r="12373" spans="1:12" x14ac:dyDescent="0.2">
      <c r="A12373" t="s">
        <v>40718</v>
      </c>
      <c r="B12373" t="s">
        <v>40719</v>
      </c>
      <c r="C12373" t="s">
        <v>40720</v>
      </c>
      <c r="D12373" t="s">
        <v>21</v>
      </c>
      <c r="E12373" t="s">
        <v>16</v>
      </c>
      <c r="F12373">
        <v>28208</v>
      </c>
      <c r="G12373">
        <v>35.232643000000003</v>
      </c>
      <c r="H12373">
        <v>-80.933936000000003</v>
      </c>
      <c r="I12373">
        <v>1</v>
      </c>
      <c r="J12373">
        <v>3</v>
      </c>
      <c r="K12373">
        <v>1</v>
      </c>
      <c r="L12373" t="s">
        <v>40721</v>
      </c>
    </row>
    <row r="12374" spans="1:12" x14ac:dyDescent="0.2">
      <c r="A12374" t="s">
        <v>40722</v>
      </c>
      <c r="B12374" t="s">
        <v>40723</v>
      </c>
      <c r="C12374" t="s">
        <v>40724</v>
      </c>
      <c r="D12374" t="s">
        <v>21</v>
      </c>
      <c r="E12374" t="s">
        <v>16</v>
      </c>
      <c r="F12374">
        <v>28202</v>
      </c>
      <c r="G12374">
        <v>35.226667999999997</v>
      </c>
      <c r="H12374">
        <v>-80.848755999999995</v>
      </c>
      <c r="I12374">
        <v>2.5</v>
      </c>
      <c r="J12374">
        <v>12</v>
      </c>
      <c r="K12374">
        <v>1</v>
      </c>
      <c r="L12374" t="s">
        <v>901</v>
      </c>
    </row>
    <row r="12375" spans="1:12" x14ac:dyDescent="0.2">
      <c r="A12375" t="s">
        <v>40725</v>
      </c>
      <c r="B12375" t="s">
        <v>40726</v>
      </c>
      <c r="C12375" t="s">
        <v>40727</v>
      </c>
      <c r="D12375" t="s">
        <v>21</v>
      </c>
      <c r="E12375" t="s">
        <v>16</v>
      </c>
      <c r="F12375">
        <v>28202</v>
      </c>
      <c r="G12375">
        <v>35.338546752900001</v>
      </c>
      <c r="H12375">
        <v>-80.794204711899994</v>
      </c>
      <c r="I12375">
        <v>2.5</v>
      </c>
      <c r="J12375">
        <v>3</v>
      </c>
      <c r="K12375">
        <v>1</v>
      </c>
      <c r="L12375" t="s">
        <v>40728</v>
      </c>
    </row>
    <row r="12376" spans="1:12" x14ac:dyDescent="0.2">
      <c r="A12376" t="s">
        <v>40729</v>
      </c>
      <c r="B12376" t="s">
        <v>1978</v>
      </c>
      <c r="C12376" t="s">
        <v>40730</v>
      </c>
      <c r="D12376" t="s">
        <v>21</v>
      </c>
      <c r="E12376" t="s">
        <v>16</v>
      </c>
      <c r="F12376">
        <v>28272</v>
      </c>
      <c r="G12376">
        <v>35.2104912</v>
      </c>
      <c r="H12376">
        <v>-80.690294899999998</v>
      </c>
      <c r="I12376">
        <v>1.5</v>
      </c>
      <c r="J12376">
        <v>22</v>
      </c>
      <c r="K12376">
        <v>1</v>
      </c>
      <c r="L12376" t="s">
        <v>40731</v>
      </c>
    </row>
    <row r="12377" spans="1:12" x14ac:dyDescent="0.2">
      <c r="A12377" t="s">
        <v>40732</v>
      </c>
      <c r="B12377" t="s">
        <v>40733</v>
      </c>
      <c r="C12377" t="s">
        <v>40734</v>
      </c>
      <c r="D12377" t="s">
        <v>26</v>
      </c>
      <c r="E12377" t="s">
        <v>16</v>
      </c>
      <c r="F12377">
        <v>28078</v>
      </c>
      <c r="G12377">
        <v>35.384766800000001</v>
      </c>
      <c r="H12377">
        <v>-80.785843799999995</v>
      </c>
      <c r="I12377">
        <v>2.5</v>
      </c>
      <c r="J12377">
        <v>6</v>
      </c>
      <c r="K12377">
        <v>0</v>
      </c>
      <c r="L12377" t="s">
        <v>1453</v>
      </c>
    </row>
    <row r="12378" spans="1:12" x14ac:dyDescent="0.2">
      <c r="A12378" t="s">
        <v>40735</v>
      </c>
      <c r="B12378" t="s">
        <v>40736</v>
      </c>
      <c r="C12378" t="s">
        <v>40737</v>
      </c>
      <c r="D12378" t="s">
        <v>26</v>
      </c>
      <c r="E12378" t="s">
        <v>16</v>
      </c>
      <c r="F12378">
        <v>28078</v>
      </c>
      <c r="G12378">
        <v>35.4367436</v>
      </c>
      <c r="H12378">
        <v>-80.864999499999996</v>
      </c>
      <c r="I12378">
        <v>4</v>
      </c>
      <c r="J12378">
        <v>23</v>
      </c>
      <c r="K12378">
        <v>1</v>
      </c>
      <c r="L12378" t="s">
        <v>287</v>
      </c>
    </row>
    <row r="12379" spans="1:12" x14ac:dyDescent="0.2">
      <c r="A12379" t="s">
        <v>40738</v>
      </c>
      <c r="B12379" t="s">
        <v>5099</v>
      </c>
      <c r="C12379" t="s">
        <v>27602</v>
      </c>
      <c r="D12379" t="s">
        <v>295</v>
      </c>
      <c r="E12379" t="s">
        <v>16</v>
      </c>
      <c r="F12379">
        <v>28134</v>
      </c>
      <c r="G12379">
        <v>35.086986600000003</v>
      </c>
      <c r="H12379">
        <v>-80.871765400000001</v>
      </c>
      <c r="I12379">
        <v>4</v>
      </c>
      <c r="J12379">
        <v>249</v>
      </c>
      <c r="K12379">
        <v>1</v>
      </c>
      <c r="L12379" t="s">
        <v>40739</v>
      </c>
    </row>
    <row r="12380" spans="1:12" x14ac:dyDescent="0.2">
      <c r="A12380" t="s">
        <v>40740</v>
      </c>
      <c r="B12380" t="s">
        <v>40741</v>
      </c>
      <c r="C12380" t="s">
        <v>40742</v>
      </c>
      <c r="D12380" t="s">
        <v>21</v>
      </c>
      <c r="E12380" t="s">
        <v>16</v>
      </c>
      <c r="F12380">
        <v>28205</v>
      </c>
      <c r="G12380">
        <v>35.21913</v>
      </c>
      <c r="H12380">
        <v>-80.813850000000002</v>
      </c>
      <c r="I12380">
        <v>4</v>
      </c>
      <c r="J12380">
        <v>23</v>
      </c>
      <c r="K12380">
        <v>1</v>
      </c>
      <c r="L12380" t="s">
        <v>40743</v>
      </c>
    </row>
    <row r="12381" spans="1:12" x14ac:dyDescent="0.2">
      <c r="A12381" t="s">
        <v>40744</v>
      </c>
      <c r="B12381" t="s">
        <v>40745</v>
      </c>
      <c r="C12381" t="s">
        <v>23074</v>
      </c>
      <c r="D12381" t="s">
        <v>643</v>
      </c>
      <c r="E12381" t="s">
        <v>16</v>
      </c>
      <c r="F12381">
        <v>28104</v>
      </c>
      <c r="G12381">
        <v>35.069293100000003</v>
      </c>
      <c r="H12381">
        <v>-80.702874499999993</v>
      </c>
      <c r="I12381">
        <v>3.5</v>
      </c>
      <c r="J12381">
        <v>7</v>
      </c>
      <c r="K12381">
        <v>0</v>
      </c>
      <c r="L12381" t="s">
        <v>1323</v>
      </c>
    </row>
    <row r="12382" spans="1:12" x14ac:dyDescent="0.2">
      <c r="A12382" t="s">
        <v>40746</v>
      </c>
      <c r="B12382" t="s">
        <v>40747</v>
      </c>
      <c r="C12382" t="s">
        <v>40748</v>
      </c>
      <c r="D12382" t="s">
        <v>643</v>
      </c>
      <c r="E12382" t="s">
        <v>16</v>
      </c>
      <c r="F12382">
        <v>28079</v>
      </c>
      <c r="G12382">
        <v>35.068874000000001</v>
      </c>
      <c r="H12382">
        <v>-80.679035999999996</v>
      </c>
      <c r="I12382">
        <v>3.5</v>
      </c>
      <c r="J12382">
        <v>45</v>
      </c>
      <c r="K12382">
        <v>1</v>
      </c>
      <c r="L12382" t="s">
        <v>971</v>
      </c>
    </row>
    <row r="12383" spans="1:12" x14ac:dyDescent="0.2">
      <c r="A12383" t="s">
        <v>40749</v>
      </c>
      <c r="B12383" t="s">
        <v>6805</v>
      </c>
      <c r="C12383" t="s">
        <v>40750</v>
      </c>
      <c r="D12383" t="s">
        <v>26</v>
      </c>
      <c r="E12383" t="s">
        <v>16</v>
      </c>
      <c r="F12383">
        <v>28078</v>
      </c>
      <c r="G12383">
        <v>35.413043677600001</v>
      </c>
      <c r="H12383">
        <v>-80.855285972399997</v>
      </c>
      <c r="I12383">
        <v>4</v>
      </c>
      <c r="J12383">
        <v>17</v>
      </c>
      <c r="K12383">
        <v>1</v>
      </c>
      <c r="L12383" t="s">
        <v>40751</v>
      </c>
    </row>
    <row r="12384" spans="1:12" x14ac:dyDescent="0.2">
      <c r="A12384" t="s">
        <v>40752</v>
      </c>
      <c r="B12384" t="s">
        <v>4286</v>
      </c>
      <c r="C12384" t="s">
        <v>40753</v>
      </c>
      <c r="D12384" t="s">
        <v>21</v>
      </c>
      <c r="E12384" t="s">
        <v>16</v>
      </c>
      <c r="F12384">
        <v>28277</v>
      </c>
      <c r="G12384">
        <v>35.050795899999997</v>
      </c>
      <c r="H12384">
        <v>-80.767278000000005</v>
      </c>
      <c r="I12384">
        <v>4</v>
      </c>
      <c r="J12384">
        <v>73</v>
      </c>
      <c r="K12384">
        <v>1</v>
      </c>
      <c r="L12384" t="s">
        <v>6480</v>
      </c>
    </row>
    <row r="12385" spans="1:12" x14ac:dyDescent="0.2">
      <c r="A12385" t="s">
        <v>40754</v>
      </c>
      <c r="B12385" t="s">
        <v>40755</v>
      </c>
      <c r="C12385" t="s">
        <v>40756</v>
      </c>
      <c r="D12385" t="s">
        <v>359</v>
      </c>
      <c r="E12385" t="s">
        <v>16</v>
      </c>
      <c r="F12385">
        <v>28036</v>
      </c>
      <c r="G12385">
        <v>35.497993999999998</v>
      </c>
      <c r="H12385">
        <v>-80.857399999999998</v>
      </c>
      <c r="I12385">
        <v>2</v>
      </c>
      <c r="J12385">
        <v>5</v>
      </c>
      <c r="K12385">
        <v>1</v>
      </c>
      <c r="L12385" t="s">
        <v>13656</v>
      </c>
    </row>
    <row r="12386" spans="1:12" x14ac:dyDescent="0.2">
      <c r="A12386" t="s">
        <v>40757</v>
      </c>
      <c r="B12386" t="s">
        <v>40758</v>
      </c>
      <c r="C12386" t="s">
        <v>40759</v>
      </c>
      <c r="D12386" t="s">
        <v>21</v>
      </c>
      <c r="E12386" t="s">
        <v>16</v>
      </c>
      <c r="F12386">
        <v>28262</v>
      </c>
      <c r="G12386">
        <v>35.320463699999998</v>
      </c>
      <c r="H12386">
        <v>-80.772121799999994</v>
      </c>
      <c r="I12386">
        <v>1</v>
      </c>
      <c r="J12386">
        <v>3</v>
      </c>
      <c r="K12386">
        <v>1</v>
      </c>
      <c r="L12386" t="s">
        <v>12273</v>
      </c>
    </row>
    <row r="12387" spans="1:12" x14ac:dyDescent="0.2">
      <c r="A12387" t="s">
        <v>40760</v>
      </c>
      <c r="B12387" t="s">
        <v>40761</v>
      </c>
      <c r="C12387" t="s">
        <v>40762</v>
      </c>
      <c r="D12387" t="s">
        <v>1239</v>
      </c>
      <c r="E12387" t="s">
        <v>16</v>
      </c>
      <c r="F12387">
        <v>28107</v>
      </c>
      <c r="G12387">
        <v>35.251356800000003</v>
      </c>
      <c r="H12387">
        <v>-80.499863500000004</v>
      </c>
      <c r="I12387">
        <v>5</v>
      </c>
      <c r="J12387">
        <v>3</v>
      </c>
      <c r="K12387">
        <v>1</v>
      </c>
      <c r="L12387" t="s">
        <v>1206</v>
      </c>
    </row>
    <row r="12388" spans="1:12" x14ac:dyDescent="0.2">
      <c r="A12388" t="s">
        <v>40763</v>
      </c>
      <c r="B12388" t="s">
        <v>40764</v>
      </c>
      <c r="C12388" t="s">
        <v>40765</v>
      </c>
      <c r="D12388" t="s">
        <v>21</v>
      </c>
      <c r="E12388" t="s">
        <v>16</v>
      </c>
      <c r="F12388">
        <v>28217</v>
      </c>
      <c r="G12388">
        <v>35.178052802300002</v>
      </c>
      <c r="H12388">
        <v>-80.8797327483</v>
      </c>
      <c r="I12388">
        <v>2.5</v>
      </c>
      <c r="J12388">
        <v>59</v>
      </c>
      <c r="K12388">
        <v>1</v>
      </c>
      <c r="L12388" t="s">
        <v>1464</v>
      </c>
    </row>
    <row r="12389" spans="1:12" x14ac:dyDescent="0.2">
      <c r="A12389" t="s">
        <v>40766</v>
      </c>
      <c r="B12389" t="s">
        <v>40767</v>
      </c>
      <c r="C12389" t="s">
        <v>10595</v>
      </c>
      <c r="D12389" t="s">
        <v>21</v>
      </c>
      <c r="E12389" t="s">
        <v>16</v>
      </c>
      <c r="F12389">
        <v>28203</v>
      </c>
      <c r="G12389">
        <v>35.202046000000003</v>
      </c>
      <c r="H12389">
        <v>-80.843699999999998</v>
      </c>
      <c r="I12389">
        <v>5</v>
      </c>
      <c r="J12389">
        <v>3</v>
      </c>
      <c r="K12389">
        <v>0</v>
      </c>
      <c r="L12389" t="s">
        <v>40768</v>
      </c>
    </row>
    <row r="12390" spans="1:12" x14ac:dyDescent="0.2">
      <c r="A12390" t="s">
        <v>40769</v>
      </c>
      <c r="B12390" t="s">
        <v>40770</v>
      </c>
      <c r="C12390" t="s">
        <v>40771</v>
      </c>
      <c r="D12390" t="s">
        <v>21</v>
      </c>
      <c r="E12390" t="s">
        <v>16</v>
      </c>
      <c r="F12390">
        <v>28217</v>
      </c>
      <c r="G12390">
        <v>35.178131899999997</v>
      </c>
      <c r="H12390">
        <v>-80.885241399999998</v>
      </c>
      <c r="I12390">
        <v>4</v>
      </c>
      <c r="J12390">
        <v>14</v>
      </c>
      <c r="K12390">
        <v>1</v>
      </c>
      <c r="L12390" t="s">
        <v>7686</v>
      </c>
    </row>
    <row r="12391" spans="1:12" x14ac:dyDescent="0.2">
      <c r="A12391" t="s">
        <v>40772</v>
      </c>
      <c r="B12391" t="s">
        <v>9052</v>
      </c>
      <c r="C12391" t="s">
        <v>23264</v>
      </c>
      <c r="D12391" t="s">
        <v>9498</v>
      </c>
      <c r="E12391" t="s">
        <v>16</v>
      </c>
      <c r="F12391">
        <v>28104</v>
      </c>
      <c r="G12391">
        <v>35.026421399999997</v>
      </c>
      <c r="H12391">
        <v>-80.763065100000006</v>
      </c>
      <c r="I12391">
        <v>3.5</v>
      </c>
      <c r="J12391">
        <v>25</v>
      </c>
      <c r="K12391">
        <v>0</v>
      </c>
      <c r="L12391" t="s">
        <v>40773</v>
      </c>
    </row>
    <row r="12392" spans="1:12" x14ac:dyDescent="0.2">
      <c r="A12392" t="s">
        <v>40774</v>
      </c>
      <c r="B12392" t="s">
        <v>5411</v>
      </c>
      <c r="C12392" t="s">
        <v>40775</v>
      </c>
      <c r="D12392" t="s">
        <v>30</v>
      </c>
      <c r="E12392" t="s">
        <v>16</v>
      </c>
      <c r="F12392">
        <v>28056</v>
      </c>
      <c r="G12392">
        <v>35.2408468</v>
      </c>
      <c r="H12392">
        <v>-81.122430199999997</v>
      </c>
      <c r="I12392">
        <v>1.5</v>
      </c>
      <c r="J12392">
        <v>17</v>
      </c>
      <c r="K12392">
        <v>1</v>
      </c>
      <c r="L12392" t="s">
        <v>40776</v>
      </c>
    </row>
    <row r="12393" spans="1:12" x14ac:dyDescent="0.2">
      <c r="A12393" t="s">
        <v>40777</v>
      </c>
      <c r="B12393" t="s">
        <v>1922</v>
      </c>
      <c r="C12393" t="s">
        <v>40778</v>
      </c>
      <c r="D12393" t="s">
        <v>295</v>
      </c>
      <c r="E12393" t="s">
        <v>16</v>
      </c>
      <c r="F12393">
        <v>28134</v>
      </c>
      <c r="G12393">
        <v>35.095041299999998</v>
      </c>
      <c r="H12393">
        <v>-80.884263000000004</v>
      </c>
      <c r="I12393">
        <v>3</v>
      </c>
      <c r="J12393">
        <v>4</v>
      </c>
      <c r="K12393">
        <v>1</v>
      </c>
      <c r="L12393" t="s">
        <v>40779</v>
      </c>
    </row>
    <row r="12394" spans="1:12" x14ac:dyDescent="0.2">
      <c r="A12394" t="s">
        <v>40780</v>
      </c>
      <c r="B12394" t="s">
        <v>40781</v>
      </c>
      <c r="C12394" t="s">
        <v>40782</v>
      </c>
      <c r="D12394" t="s">
        <v>21</v>
      </c>
      <c r="E12394" t="s">
        <v>16</v>
      </c>
      <c r="F12394">
        <v>28205</v>
      </c>
      <c r="G12394">
        <v>35.235030000000002</v>
      </c>
      <c r="H12394">
        <v>-80.787823000000003</v>
      </c>
      <c r="I12394">
        <v>5</v>
      </c>
      <c r="J12394">
        <v>5</v>
      </c>
      <c r="K12394">
        <v>1</v>
      </c>
      <c r="L12394" t="s">
        <v>9130</v>
      </c>
    </row>
    <row r="12395" spans="1:12" x14ac:dyDescent="0.2">
      <c r="A12395" t="s">
        <v>40783</v>
      </c>
      <c r="B12395" t="s">
        <v>2914</v>
      </c>
      <c r="C12395" t="s">
        <v>40784</v>
      </c>
      <c r="D12395" t="s">
        <v>21</v>
      </c>
      <c r="E12395" t="s">
        <v>16</v>
      </c>
      <c r="F12395">
        <v>28205</v>
      </c>
      <c r="G12395">
        <v>35.199468500000002</v>
      </c>
      <c r="H12395">
        <v>-80.776413199999993</v>
      </c>
      <c r="I12395">
        <v>2</v>
      </c>
      <c r="J12395">
        <v>40</v>
      </c>
      <c r="K12395">
        <v>1</v>
      </c>
      <c r="L12395" t="s">
        <v>40785</v>
      </c>
    </row>
    <row r="12396" spans="1:12" x14ac:dyDescent="0.2">
      <c r="A12396" t="s">
        <v>40786</v>
      </c>
      <c r="B12396" t="s">
        <v>12797</v>
      </c>
      <c r="C12396" t="s">
        <v>40787</v>
      </c>
      <c r="D12396" t="s">
        <v>21</v>
      </c>
      <c r="E12396" t="s">
        <v>16</v>
      </c>
      <c r="F12396">
        <v>28202</v>
      </c>
      <c r="G12396">
        <v>35.228694502499998</v>
      </c>
      <c r="H12396">
        <v>-80.845328440499998</v>
      </c>
      <c r="I12396">
        <v>3.5</v>
      </c>
      <c r="J12396">
        <v>31</v>
      </c>
      <c r="K12396">
        <v>0</v>
      </c>
      <c r="L12396" t="s">
        <v>40788</v>
      </c>
    </row>
    <row r="12397" spans="1:12" x14ac:dyDescent="0.2">
      <c r="A12397" t="s">
        <v>40789</v>
      </c>
      <c r="B12397" t="s">
        <v>40790</v>
      </c>
      <c r="C12397" t="s">
        <v>40791</v>
      </c>
      <c r="D12397" t="s">
        <v>21</v>
      </c>
      <c r="E12397" t="s">
        <v>16</v>
      </c>
      <c r="F12397">
        <v>28270</v>
      </c>
      <c r="G12397">
        <v>35.135379999999998</v>
      </c>
      <c r="H12397">
        <v>-80.736559999999997</v>
      </c>
      <c r="I12397">
        <v>4</v>
      </c>
      <c r="J12397">
        <v>24</v>
      </c>
      <c r="K12397">
        <v>1</v>
      </c>
      <c r="L12397" t="s">
        <v>40792</v>
      </c>
    </row>
    <row r="12398" spans="1:12" x14ac:dyDescent="0.2">
      <c r="A12398" t="s">
        <v>40793</v>
      </c>
      <c r="B12398" t="s">
        <v>40794</v>
      </c>
      <c r="C12398" t="s">
        <v>40795</v>
      </c>
      <c r="D12398" t="s">
        <v>21</v>
      </c>
      <c r="E12398" t="s">
        <v>16</v>
      </c>
      <c r="F12398">
        <v>28277</v>
      </c>
      <c r="G12398">
        <v>35.041195399999999</v>
      </c>
      <c r="H12398">
        <v>-80.861677299999997</v>
      </c>
      <c r="I12398">
        <v>4.5</v>
      </c>
      <c r="J12398">
        <v>28</v>
      </c>
      <c r="K12398">
        <v>1</v>
      </c>
      <c r="L12398" t="s">
        <v>3082</v>
      </c>
    </row>
    <row r="12399" spans="1:12" x14ac:dyDescent="0.2">
      <c r="A12399" t="s">
        <v>40796</v>
      </c>
      <c r="B12399" t="s">
        <v>40797</v>
      </c>
      <c r="C12399" t="s">
        <v>40798</v>
      </c>
      <c r="D12399" t="s">
        <v>21</v>
      </c>
      <c r="E12399" t="s">
        <v>16</v>
      </c>
      <c r="F12399">
        <v>28277</v>
      </c>
      <c r="G12399">
        <v>35.0502878</v>
      </c>
      <c r="H12399">
        <v>-80.7738643</v>
      </c>
      <c r="I12399">
        <v>4.5</v>
      </c>
      <c r="J12399">
        <v>3</v>
      </c>
      <c r="K12399">
        <v>1</v>
      </c>
      <c r="L12399" t="s">
        <v>9807</v>
      </c>
    </row>
    <row r="12400" spans="1:12" x14ac:dyDescent="0.2">
      <c r="A12400" t="s">
        <v>40799</v>
      </c>
      <c r="B12400" t="s">
        <v>40800</v>
      </c>
      <c r="C12400" t="s">
        <v>40801</v>
      </c>
      <c r="D12400" t="s">
        <v>21</v>
      </c>
      <c r="E12400" t="s">
        <v>16</v>
      </c>
      <c r="F12400">
        <v>28206</v>
      </c>
      <c r="G12400">
        <v>35.263724000000003</v>
      </c>
      <c r="H12400">
        <v>-80.819474</v>
      </c>
      <c r="I12400">
        <v>2.5</v>
      </c>
      <c r="J12400">
        <v>3</v>
      </c>
      <c r="K12400">
        <v>1</v>
      </c>
      <c r="L12400" t="s">
        <v>40802</v>
      </c>
    </row>
    <row r="12401" spans="1:12" x14ac:dyDescent="0.2">
      <c r="A12401" t="s">
        <v>40803</v>
      </c>
      <c r="B12401" t="s">
        <v>40804</v>
      </c>
      <c r="C12401" t="s">
        <v>40805</v>
      </c>
      <c r="D12401" t="s">
        <v>1239</v>
      </c>
      <c r="E12401" t="s">
        <v>16</v>
      </c>
      <c r="F12401">
        <v>28107</v>
      </c>
      <c r="G12401">
        <v>35.235272000000002</v>
      </c>
      <c r="H12401">
        <v>-80.506486100000004</v>
      </c>
      <c r="I12401">
        <v>4.5</v>
      </c>
      <c r="J12401">
        <v>7</v>
      </c>
      <c r="K12401">
        <v>1</v>
      </c>
      <c r="L12401" t="s">
        <v>1547</v>
      </c>
    </row>
    <row r="12402" spans="1:12" x14ac:dyDescent="0.2">
      <c r="A12402" t="s">
        <v>40806</v>
      </c>
      <c r="B12402" t="s">
        <v>40807</v>
      </c>
      <c r="C12402" t="s">
        <v>12562</v>
      </c>
      <c r="D12402" t="s">
        <v>21</v>
      </c>
      <c r="E12402" t="s">
        <v>16</v>
      </c>
      <c r="F12402">
        <v>28205</v>
      </c>
      <c r="G12402">
        <v>35.219169299999997</v>
      </c>
      <c r="H12402">
        <v>-80.811176399999994</v>
      </c>
      <c r="I12402">
        <v>3.5</v>
      </c>
      <c r="J12402">
        <v>343</v>
      </c>
      <c r="K12402">
        <v>1</v>
      </c>
      <c r="L12402" t="s">
        <v>40808</v>
      </c>
    </row>
    <row r="12403" spans="1:12" x14ac:dyDescent="0.2">
      <c r="A12403" t="s">
        <v>40809</v>
      </c>
      <c r="B12403" t="s">
        <v>40810</v>
      </c>
      <c r="C12403" t="s">
        <v>16623</v>
      </c>
      <c r="D12403" t="s">
        <v>21</v>
      </c>
      <c r="E12403" t="s">
        <v>16</v>
      </c>
      <c r="F12403">
        <v>28277</v>
      </c>
      <c r="G12403">
        <v>35.035312652599998</v>
      </c>
      <c r="H12403">
        <v>-80.804306030299998</v>
      </c>
      <c r="I12403">
        <v>2.5</v>
      </c>
      <c r="J12403">
        <v>14</v>
      </c>
      <c r="K12403">
        <v>0</v>
      </c>
      <c r="L12403" t="s">
        <v>29597</v>
      </c>
    </row>
    <row r="12404" spans="1:12" x14ac:dyDescent="0.2">
      <c r="A12404" t="s">
        <v>40811</v>
      </c>
      <c r="B12404" t="s">
        <v>40812</v>
      </c>
      <c r="C12404" t="s">
        <v>17252</v>
      </c>
      <c r="D12404" t="s">
        <v>39</v>
      </c>
      <c r="E12404" t="s">
        <v>16</v>
      </c>
      <c r="F12404">
        <v>28027</v>
      </c>
      <c r="G12404">
        <v>35.371126821099999</v>
      </c>
      <c r="H12404">
        <v>-80.714705698200007</v>
      </c>
      <c r="I12404">
        <v>3.5</v>
      </c>
      <c r="J12404">
        <v>11</v>
      </c>
      <c r="K12404">
        <v>1</v>
      </c>
      <c r="L12404" t="s">
        <v>40813</v>
      </c>
    </row>
    <row r="12405" spans="1:12" x14ac:dyDescent="0.2">
      <c r="A12405" t="s">
        <v>40814</v>
      </c>
      <c r="B12405" t="s">
        <v>40815</v>
      </c>
      <c r="C12405" t="s">
        <v>17160</v>
      </c>
      <c r="D12405" t="s">
        <v>15</v>
      </c>
      <c r="E12405" t="s">
        <v>16</v>
      </c>
      <c r="F12405">
        <v>28031</v>
      </c>
      <c r="G12405">
        <v>35.488693400000002</v>
      </c>
      <c r="H12405">
        <v>-80.874921099999995</v>
      </c>
      <c r="I12405">
        <v>4</v>
      </c>
      <c r="J12405">
        <v>94</v>
      </c>
      <c r="K12405">
        <v>1</v>
      </c>
      <c r="L12405" t="s">
        <v>40816</v>
      </c>
    </row>
    <row r="12406" spans="1:12" x14ac:dyDescent="0.2">
      <c r="A12406" t="s">
        <v>40817</v>
      </c>
      <c r="B12406" t="s">
        <v>1178</v>
      </c>
      <c r="C12406" t="s">
        <v>40818</v>
      </c>
      <c r="D12406" t="s">
        <v>21</v>
      </c>
      <c r="E12406" t="s">
        <v>16</v>
      </c>
      <c r="F12406">
        <v>28217</v>
      </c>
      <c r="G12406">
        <v>35.166433030100002</v>
      </c>
      <c r="H12406">
        <v>-80.875772869299993</v>
      </c>
      <c r="I12406">
        <v>2.5</v>
      </c>
      <c r="J12406">
        <v>29</v>
      </c>
      <c r="K12406">
        <v>1</v>
      </c>
      <c r="L12406" t="s">
        <v>13049</v>
      </c>
    </row>
    <row r="12407" spans="1:12" x14ac:dyDescent="0.2">
      <c r="A12407" t="s">
        <v>40819</v>
      </c>
      <c r="B12407" t="s">
        <v>3451</v>
      </c>
      <c r="C12407" t="s">
        <v>40820</v>
      </c>
      <c r="D12407" t="s">
        <v>456</v>
      </c>
      <c r="E12407" t="s">
        <v>16</v>
      </c>
      <c r="F12407">
        <v>28012</v>
      </c>
      <c r="G12407">
        <v>35.250835000000002</v>
      </c>
      <c r="H12407">
        <v>-81.030004700000006</v>
      </c>
      <c r="I12407">
        <v>2</v>
      </c>
      <c r="J12407">
        <v>8</v>
      </c>
      <c r="K12407">
        <v>0</v>
      </c>
      <c r="L12407" t="s">
        <v>40821</v>
      </c>
    </row>
    <row r="12408" spans="1:12" x14ac:dyDescent="0.2">
      <c r="A12408" t="s">
        <v>40822</v>
      </c>
      <c r="B12408" t="s">
        <v>11617</v>
      </c>
      <c r="C12408" t="s">
        <v>40823</v>
      </c>
      <c r="D12408" t="s">
        <v>21</v>
      </c>
      <c r="E12408" t="s">
        <v>16</v>
      </c>
      <c r="F12408">
        <v>28203</v>
      </c>
      <c r="G12408">
        <v>35.200144299999998</v>
      </c>
      <c r="H12408">
        <v>-80.843850399999994</v>
      </c>
      <c r="I12408">
        <v>4</v>
      </c>
      <c r="J12408">
        <v>27</v>
      </c>
      <c r="K12408">
        <v>1</v>
      </c>
      <c r="L12408" t="s">
        <v>40824</v>
      </c>
    </row>
    <row r="12409" spans="1:12" x14ac:dyDescent="0.2">
      <c r="A12409" t="s">
        <v>40825</v>
      </c>
      <c r="B12409" t="s">
        <v>40826</v>
      </c>
      <c r="C12409" t="s">
        <v>40827</v>
      </c>
      <c r="D12409" t="s">
        <v>21</v>
      </c>
      <c r="E12409" t="s">
        <v>16</v>
      </c>
      <c r="F12409">
        <v>28217</v>
      </c>
      <c r="G12409">
        <v>35.1608819</v>
      </c>
      <c r="H12409">
        <v>-80.887732600000007</v>
      </c>
      <c r="I12409">
        <v>3</v>
      </c>
      <c r="J12409">
        <v>5</v>
      </c>
      <c r="K12409">
        <v>1</v>
      </c>
      <c r="L12409" t="s">
        <v>11072</v>
      </c>
    </row>
    <row r="12410" spans="1:12" x14ac:dyDescent="0.2">
      <c r="A12410" t="s">
        <v>40828</v>
      </c>
      <c r="B12410" t="s">
        <v>40829</v>
      </c>
      <c r="C12410" t="s">
        <v>40830</v>
      </c>
      <c r="D12410" t="s">
        <v>2557</v>
      </c>
      <c r="E12410" t="s">
        <v>16</v>
      </c>
      <c r="F12410">
        <v>28032</v>
      </c>
      <c r="G12410">
        <v>35.235979999999998</v>
      </c>
      <c r="H12410">
        <v>-81.072685000000007</v>
      </c>
      <c r="I12410">
        <v>5</v>
      </c>
      <c r="J12410">
        <v>11</v>
      </c>
      <c r="K12410">
        <v>0</v>
      </c>
      <c r="L12410" t="s">
        <v>40831</v>
      </c>
    </row>
    <row r="12411" spans="1:12" x14ac:dyDescent="0.2">
      <c r="A12411" t="s">
        <v>40832</v>
      </c>
      <c r="B12411" t="s">
        <v>27223</v>
      </c>
      <c r="C12411" t="s">
        <v>40833</v>
      </c>
      <c r="D12411" t="s">
        <v>21</v>
      </c>
      <c r="E12411" t="s">
        <v>16</v>
      </c>
      <c r="F12411">
        <v>28226</v>
      </c>
      <c r="G12411">
        <v>35.1065191</v>
      </c>
      <c r="H12411">
        <v>-80.807369100000003</v>
      </c>
      <c r="I12411">
        <v>4</v>
      </c>
      <c r="J12411">
        <v>58</v>
      </c>
      <c r="K12411">
        <v>1</v>
      </c>
      <c r="L12411" t="s">
        <v>27224</v>
      </c>
    </row>
    <row r="12412" spans="1:12" x14ac:dyDescent="0.2">
      <c r="A12412" t="s">
        <v>40834</v>
      </c>
      <c r="B12412" t="s">
        <v>40835</v>
      </c>
      <c r="C12412" t="s">
        <v>40836</v>
      </c>
      <c r="D12412" t="s">
        <v>21</v>
      </c>
      <c r="E12412" t="s">
        <v>16</v>
      </c>
      <c r="F12412">
        <v>28217</v>
      </c>
      <c r="G12412">
        <v>35.186516900000001</v>
      </c>
      <c r="H12412">
        <v>-80.878033599999995</v>
      </c>
      <c r="I12412">
        <v>4.5</v>
      </c>
      <c r="J12412">
        <v>300</v>
      </c>
      <c r="K12412">
        <v>1</v>
      </c>
      <c r="L12412" t="s">
        <v>40837</v>
      </c>
    </row>
    <row r="12413" spans="1:12" x14ac:dyDescent="0.2">
      <c r="A12413" t="s">
        <v>40838</v>
      </c>
      <c r="B12413" t="s">
        <v>5811</v>
      </c>
      <c r="C12413" t="s">
        <v>40839</v>
      </c>
      <c r="D12413" t="s">
        <v>26</v>
      </c>
      <c r="E12413" t="s">
        <v>16</v>
      </c>
      <c r="F12413">
        <v>28078</v>
      </c>
      <c r="G12413">
        <v>35.4078597958</v>
      </c>
      <c r="H12413">
        <v>-80.863550462999996</v>
      </c>
      <c r="I12413">
        <v>1.5</v>
      </c>
      <c r="J12413">
        <v>31</v>
      </c>
      <c r="K12413">
        <v>1</v>
      </c>
      <c r="L12413" t="s">
        <v>40840</v>
      </c>
    </row>
    <row r="12414" spans="1:12" x14ac:dyDescent="0.2">
      <c r="A12414" t="s">
        <v>40841</v>
      </c>
      <c r="B12414" t="s">
        <v>40842</v>
      </c>
      <c r="C12414" t="s">
        <v>40843</v>
      </c>
      <c r="D12414" t="s">
        <v>21</v>
      </c>
      <c r="E12414" t="s">
        <v>16</v>
      </c>
      <c r="F12414">
        <v>28269</v>
      </c>
      <c r="G12414">
        <v>35.367316000000002</v>
      </c>
      <c r="H12414">
        <v>-80.788830000000004</v>
      </c>
      <c r="I12414">
        <v>4</v>
      </c>
      <c r="J12414">
        <v>5</v>
      </c>
      <c r="K12414">
        <v>1</v>
      </c>
      <c r="L12414" t="s">
        <v>2448</v>
      </c>
    </row>
    <row r="12415" spans="1:12" x14ac:dyDescent="0.2">
      <c r="A12415" t="s">
        <v>40844</v>
      </c>
      <c r="B12415" t="s">
        <v>40845</v>
      </c>
      <c r="C12415" t="s">
        <v>40846</v>
      </c>
      <c r="D12415" t="s">
        <v>21</v>
      </c>
      <c r="E12415" t="s">
        <v>16</v>
      </c>
      <c r="F12415">
        <v>28208</v>
      </c>
      <c r="G12415">
        <v>35.242782400000003</v>
      </c>
      <c r="H12415">
        <v>-80.889012500000007</v>
      </c>
      <c r="I12415">
        <v>4.5</v>
      </c>
      <c r="J12415">
        <v>203</v>
      </c>
      <c r="K12415">
        <v>1</v>
      </c>
      <c r="L12415" t="s">
        <v>40847</v>
      </c>
    </row>
    <row r="12416" spans="1:12" x14ac:dyDescent="0.2">
      <c r="A12416" t="s">
        <v>40848</v>
      </c>
      <c r="B12416" t="s">
        <v>40849</v>
      </c>
      <c r="C12416" t="s">
        <v>40850</v>
      </c>
      <c r="D12416" t="s">
        <v>21</v>
      </c>
      <c r="E12416" t="s">
        <v>16</v>
      </c>
      <c r="F12416">
        <v>28203</v>
      </c>
      <c r="G12416">
        <v>35.222172499999999</v>
      </c>
      <c r="H12416">
        <v>-80.854175100000006</v>
      </c>
      <c r="I12416">
        <v>3.5</v>
      </c>
      <c r="J12416">
        <v>34</v>
      </c>
      <c r="K12416">
        <v>1</v>
      </c>
      <c r="L12416" t="s">
        <v>40851</v>
      </c>
    </row>
    <row r="12417" spans="1:12" x14ac:dyDescent="0.2">
      <c r="A12417" t="s">
        <v>40852</v>
      </c>
      <c r="B12417" t="s">
        <v>1978</v>
      </c>
      <c r="C12417" t="s">
        <v>12772</v>
      </c>
      <c r="D12417" t="s">
        <v>15</v>
      </c>
      <c r="E12417" t="s">
        <v>16</v>
      </c>
      <c r="F12417">
        <v>28031</v>
      </c>
      <c r="G12417">
        <v>35.484803800000002</v>
      </c>
      <c r="H12417">
        <v>-80.878126600000002</v>
      </c>
      <c r="I12417">
        <v>2.5</v>
      </c>
      <c r="J12417">
        <v>12</v>
      </c>
      <c r="K12417">
        <v>1</v>
      </c>
      <c r="L12417" t="s">
        <v>40853</v>
      </c>
    </row>
    <row r="12418" spans="1:12" x14ac:dyDescent="0.2">
      <c r="A12418" t="s">
        <v>40854</v>
      </c>
      <c r="B12418" t="s">
        <v>5527</v>
      </c>
      <c r="C12418" t="s">
        <v>9674</v>
      </c>
      <c r="D12418" t="s">
        <v>21</v>
      </c>
      <c r="E12418" t="s">
        <v>16</v>
      </c>
      <c r="F12418">
        <v>28269</v>
      </c>
      <c r="G12418">
        <v>35.334830500000002</v>
      </c>
      <c r="H12418">
        <v>-80.794604800000002</v>
      </c>
      <c r="I12418">
        <v>2.5</v>
      </c>
      <c r="J12418">
        <v>3</v>
      </c>
      <c r="K12418">
        <v>1</v>
      </c>
      <c r="L12418" t="s">
        <v>1010</v>
      </c>
    </row>
    <row r="12419" spans="1:12" x14ac:dyDescent="0.2">
      <c r="A12419" t="s">
        <v>40855</v>
      </c>
      <c r="B12419" t="s">
        <v>40856</v>
      </c>
      <c r="C12419" t="s">
        <v>40857</v>
      </c>
      <c r="D12419" t="s">
        <v>21</v>
      </c>
      <c r="E12419" t="s">
        <v>16</v>
      </c>
      <c r="F12419">
        <v>28217</v>
      </c>
      <c r="G12419">
        <v>35.17501</v>
      </c>
      <c r="H12419">
        <v>-80.877562999999995</v>
      </c>
      <c r="I12419">
        <v>4.5</v>
      </c>
      <c r="J12419">
        <v>21</v>
      </c>
      <c r="K12419">
        <v>1</v>
      </c>
      <c r="L12419" t="s">
        <v>713</v>
      </c>
    </row>
    <row r="12420" spans="1:12" x14ac:dyDescent="0.2">
      <c r="A12420" t="s">
        <v>40858</v>
      </c>
      <c r="B12420" t="s">
        <v>40859</v>
      </c>
      <c r="C12420" t="s">
        <v>21121</v>
      </c>
      <c r="D12420" t="s">
        <v>21</v>
      </c>
      <c r="E12420" t="s">
        <v>16</v>
      </c>
      <c r="F12420">
        <v>28209</v>
      </c>
      <c r="G12420">
        <v>35.173643499999997</v>
      </c>
      <c r="H12420">
        <v>-80.840598700000001</v>
      </c>
      <c r="I12420">
        <v>5</v>
      </c>
      <c r="J12420">
        <v>5</v>
      </c>
      <c r="K12420">
        <v>0</v>
      </c>
      <c r="L12420" t="s">
        <v>40860</v>
      </c>
    </row>
    <row r="12421" spans="1:12" x14ac:dyDescent="0.2">
      <c r="A12421" t="s">
        <v>40861</v>
      </c>
      <c r="B12421" t="s">
        <v>40862</v>
      </c>
      <c r="C12421" t="s">
        <v>40863</v>
      </c>
      <c r="D12421" t="s">
        <v>588</v>
      </c>
      <c r="E12421" t="s">
        <v>16</v>
      </c>
      <c r="F12421">
        <v>28110</v>
      </c>
      <c r="G12421">
        <v>35.034761899999999</v>
      </c>
      <c r="H12421">
        <v>-80.6247702</v>
      </c>
      <c r="I12421">
        <v>5</v>
      </c>
      <c r="J12421">
        <v>4</v>
      </c>
      <c r="K12421">
        <v>1</v>
      </c>
      <c r="L12421" t="s">
        <v>1247</v>
      </c>
    </row>
    <row r="12422" spans="1:12" x14ac:dyDescent="0.2">
      <c r="A12422" t="s">
        <v>40864</v>
      </c>
      <c r="B12422" t="s">
        <v>40865</v>
      </c>
      <c r="C12422" t="s">
        <v>40866</v>
      </c>
      <c r="D12422" t="s">
        <v>830</v>
      </c>
      <c r="E12422" t="s">
        <v>16</v>
      </c>
      <c r="F12422">
        <v>28034</v>
      </c>
      <c r="G12422">
        <v>35.315647499999997</v>
      </c>
      <c r="H12422">
        <v>-81.174846200000005</v>
      </c>
      <c r="I12422">
        <v>4</v>
      </c>
      <c r="J12422">
        <v>9</v>
      </c>
      <c r="K12422">
        <v>1</v>
      </c>
      <c r="L12422" t="s">
        <v>40867</v>
      </c>
    </row>
    <row r="12423" spans="1:12" x14ac:dyDescent="0.2">
      <c r="A12423" t="s">
        <v>40868</v>
      </c>
      <c r="B12423" t="s">
        <v>11338</v>
      </c>
      <c r="C12423" t="s">
        <v>40869</v>
      </c>
      <c r="D12423" t="s">
        <v>135</v>
      </c>
      <c r="E12423" t="s">
        <v>16</v>
      </c>
      <c r="F12423">
        <v>28105</v>
      </c>
      <c r="G12423">
        <v>35.123997000000003</v>
      </c>
      <c r="H12423">
        <v>-80.707639</v>
      </c>
      <c r="I12423">
        <v>4</v>
      </c>
      <c r="J12423">
        <v>5</v>
      </c>
      <c r="K12423">
        <v>1</v>
      </c>
      <c r="L12423" t="s">
        <v>40870</v>
      </c>
    </row>
    <row r="12424" spans="1:12" x14ac:dyDescent="0.2">
      <c r="A12424" t="s">
        <v>40871</v>
      </c>
      <c r="B12424" t="s">
        <v>40872</v>
      </c>
      <c r="C12424" t="s">
        <v>40873</v>
      </c>
      <c r="D12424" t="s">
        <v>30</v>
      </c>
      <c r="E12424" t="s">
        <v>16</v>
      </c>
      <c r="F12424">
        <v>28054</v>
      </c>
      <c r="G12424">
        <v>35.252747999999997</v>
      </c>
      <c r="H12424">
        <v>-81.1461927</v>
      </c>
      <c r="I12424">
        <v>2.5</v>
      </c>
      <c r="J12424">
        <v>43</v>
      </c>
      <c r="K12424">
        <v>1</v>
      </c>
      <c r="L12424" t="s">
        <v>21256</v>
      </c>
    </row>
    <row r="12425" spans="1:12" x14ac:dyDescent="0.2">
      <c r="A12425" t="s">
        <v>40874</v>
      </c>
      <c r="B12425" t="s">
        <v>40875</v>
      </c>
      <c r="C12425" t="s">
        <v>5230</v>
      </c>
      <c r="D12425" t="s">
        <v>21</v>
      </c>
      <c r="E12425" t="s">
        <v>16</v>
      </c>
      <c r="F12425">
        <v>28277</v>
      </c>
      <c r="G12425">
        <v>35.062322600000002</v>
      </c>
      <c r="H12425">
        <v>-80.771753899999993</v>
      </c>
      <c r="I12425">
        <v>3.5</v>
      </c>
      <c r="J12425">
        <v>92</v>
      </c>
      <c r="K12425">
        <v>1</v>
      </c>
      <c r="L12425" t="s">
        <v>40876</v>
      </c>
    </row>
    <row r="12426" spans="1:12" x14ac:dyDescent="0.2">
      <c r="A12426" t="s">
        <v>40877</v>
      </c>
      <c r="B12426" t="s">
        <v>40878</v>
      </c>
      <c r="C12426" t="s">
        <v>40879</v>
      </c>
      <c r="D12426" t="s">
        <v>39</v>
      </c>
      <c r="E12426" t="s">
        <v>16</v>
      </c>
      <c r="F12426">
        <v>28027</v>
      </c>
      <c r="G12426">
        <v>35.376443000000002</v>
      </c>
      <c r="H12426">
        <v>-80.727457000000001</v>
      </c>
      <c r="I12426">
        <v>3</v>
      </c>
      <c r="J12426">
        <v>25</v>
      </c>
      <c r="K12426">
        <v>1</v>
      </c>
      <c r="L12426" t="s">
        <v>40880</v>
      </c>
    </row>
    <row r="12427" spans="1:12" x14ac:dyDescent="0.2">
      <c r="A12427" t="s">
        <v>40881</v>
      </c>
      <c r="B12427" t="s">
        <v>40882</v>
      </c>
      <c r="C12427" t="s">
        <v>40883</v>
      </c>
      <c r="D12427" t="s">
        <v>21</v>
      </c>
      <c r="E12427" t="s">
        <v>16</v>
      </c>
      <c r="F12427">
        <v>28208</v>
      </c>
      <c r="G12427">
        <v>35.220265731700003</v>
      </c>
      <c r="H12427">
        <v>-80.943220858700002</v>
      </c>
      <c r="I12427">
        <v>2</v>
      </c>
      <c r="J12427">
        <v>504</v>
      </c>
      <c r="K12427">
        <v>1</v>
      </c>
      <c r="L12427" t="s">
        <v>40884</v>
      </c>
    </row>
    <row r="12428" spans="1:12" x14ac:dyDescent="0.2">
      <c r="A12428" t="s">
        <v>40885</v>
      </c>
      <c r="B12428" t="s">
        <v>40886</v>
      </c>
      <c r="C12428" t="s">
        <v>40887</v>
      </c>
      <c r="D12428" t="s">
        <v>21</v>
      </c>
      <c r="E12428" t="s">
        <v>16</v>
      </c>
      <c r="F12428">
        <v>28205</v>
      </c>
      <c r="G12428">
        <v>35.240182795700001</v>
      </c>
      <c r="H12428">
        <v>-80.814184400900004</v>
      </c>
      <c r="I12428">
        <v>5</v>
      </c>
      <c r="J12428">
        <v>15</v>
      </c>
      <c r="K12428">
        <v>1</v>
      </c>
      <c r="L12428" t="s">
        <v>40888</v>
      </c>
    </row>
    <row r="12429" spans="1:12" x14ac:dyDescent="0.2">
      <c r="A12429" t="s">
        <v>40889</v>
      </c>
      <c r="B12429" t="s">
        <v>40890</v>
      </c>
      <c r="C12429" t="s">
        <v>14727</v>
      </c>
      <c r="D12429" t="s">
        <v>21</v>
      </c>
      <c r="E12429" t="s">
        <v>16</v>
      </c>
      <c r="F12429">
        <v>28216</v>
      </c>
      <c r="G12429">
        <v>35.319544999999998</v>
      </c>
      <c r="H12429">
        <v>-80.868519000000006</v>
      </c>
      <c r="I12429">
        <v>4.5</v>
      </c>
      <c r="J12429">
        <v>14</v>
      </c>
      <c r="K12429">
        <v>1</v>
      </c>
      <c r="L12429" t="s">
        <v>2349</v>
      </c>
    </row>
    <row r="12430" spans="1:12" x14ac:dyDescent="0.2">
      <c r="A12430" t="s">
        <v>40891</v>
      </c>
      <c r="B12430" t="s">
        <v>7977</v>
      </c>
      <c r="C12430" t="s">
        <v>40892</v>
      </c>
      <c r="D12430" t="s">
        <v>39</v>
      </c>
      <c r="E12430" t="s">
        <v>16</v>
      </c>
      <c r="F12430">
        <v>28027</v>
      </c>
      <c r="G12430">
        <v>35.3665661</v>
      </c>
      <c r="H12430">
        <v>-80.711239199999994</v>
      </c>
      <c r="I12430">
        <v>3</v>
      </c>
      <c r="J12430">
        <v>52</v>
      </c>
      <c r="K12430">
        <v>1</v>
      </c>
      <c r="L12430" t="s">
        <v>40893</v>
      </c>
    </row>
    <row r="12431" spans="1:12" x14ac:dyDescent="0.2">
      <c r="A12431" t="s">
        <v>40894</v>
      </c>
      <c r="B12431" t="s">
        <v>40895</v>
      </c>
      <c r="C12431" t="s">
        <v>40896</v>
      </c>
      <c r="D12431" t="s">
        <v>601</v>
      </c>
      <c r="E12431" t="s">
        <v>16</v>
      </c>
      <c r="F12431">
        <v>28083</v>
      </c>
      <c r="G12431">
        <v>35.469829300000001</v>
      </c>
      <c r="H12431">
        <v>-80.611312999999996</v>
      </c>
      <c r="I12431">
        <v>4</v>
      </c>
      <c r="J12431">
        <v>73</v>
      </c>
      <c r="K12431">
        <v>1</v>
      </c>
      <c r="L12431" t="s">
        <v>1056</v>
      </c>
    </row>
    <row r="12432" spans="1:12" x14ac:dyDescent="0.2">
      <c r="A12432" t="s">
        <v>40897</v>
      </c>
      <c r="B12432" t="s">
        <v>40898</v>
      </c>
      <c r="C12432" t="s">
        <v>40899</v>
      </c>
      <c r="D12432" t="s">
        <v>21</v>
      </c>
      <c r="E12432" t="s">
        <v>16</v>
      </c>
      <c r="F12432">
        <v>28209</v>
      </c>
      <c r="G12432">
        <v>35.197470000000003</v>
      </c>
      <c r="H12432">
        <v>-80.868983999999998</v>
      </c>
      <c r="I12432">
        <v>3.5</v>
      </c>
      <c r="J12432">
        <v>44</v>
      </c>
      <c r="K12432">
        <v>1</v>
      </c>
      <c r="L12432" t="s">
        <v>40900</v>
      </c>
    </row>
    <row r="12433" spans="1:12" x14ac:dyDescent="0.2">
      <c r="A12433" t="s">
        <v>40901</v>
      </c>
      <c r="B12433" t="s">
        <v>26615</v>
      </c>
      <c r="C12433" t="s">
        <v>40902</v>
      </c>
      <c r="D12433" t="s">
        <v>167</v>
      </c>
      <c r="E12433" t="s">
        <v>16</v>
      </c>
      <c r="F12433">
        <v>28075</v>
      </c>
      <c r="G12433">
        <v>35.323832400000001</v>
      </c>
      <c r="H12433">
        <v>-80.641492900000003</v>
      </c>
      <c r="I12433">
        <v>4</v>
      </c>
      <c r="J12433">
        <v>17</v>
      </c>
      <c r="K12433">
        <v>1</v>
      </c>
      <c r="L12433" t="s">
        <v>9637</v>
      </c>
    </row>
    <row r="12434" spans="1:12" x14ac:dyDescent="0.2">
      <c r="A12434" t="s">
        <v>40903</v>
      </c>
      <c r="B12434" t="s">
        <v>40904</v>
      </c>
      <c r="C12434" t="s">
        <v>40905</v>
      </c>
      <c r="D12434" t="s">
        <v>21</v>
      </c>
      <c r="E12434" t="s">
        <v>16</v>
      </c>
      <c r="F12434">
        <v>28226</v>
      </c>
      <c r="G12434">
        <v>35.240475028200002</v>
      </c>
      <c r="H12434">
        <v>-80.913536894999993</v>
      </c>
      <c r="I12434">
        <v>4.5</v>
      </c>
      <c r="J12434">
        <v>55</v>
      </c>
      <c r="K12434">
        <v>1</v>
      </c>
      <c r="L12434" t="s">
        <v>5068</v>
      </c>
    </row>
    <row r="12435" spans="1:12" x14ac:dyDescent="0.2">
      <c r="A12435" t="s">
        <v>40906</v>
      </c>
      <c r="B12435" t="s">
        <v>40907</v>
      </c>
      <c r="C12435" t="s">
        <v>40908</v>
      </c>
      <c r="D12435" t="s">
        <v>135</v>
      </c>
      <c r="E12435" t="s">
        <v>16</v>
      </c>
      <c r="F12435">
        <v>28104</v>
      </c>
      <c r="G12435">
        <v>35.093288000000001</v>
      </c>
      <c r="H12435">
        <v>-80.690293999999994</v>
      </c>
      <c r="I12435">
        <v>4</v>
      </c>
      <c r="J12435">
        <v>12</v>
      </c>
      <c r="K12435">
        <v>1</v>
      </c>
      <c r="L12435" t="s">
        <v>40909</v>
      </c>
    </row>
    <row r="12436" spans="1:12" x14ac:dyDescent="0.2">
      <c r="A12436" t="s">
        <v>40910</v>
      </c>
      <c r="B12436" t="s">
        <v>40911</v>
      </c>
      <c r="D12436" t="s">
        <v>21</v>
      </c>
      <c r="E12436" t="s">
        <v>16</v>
      </c>
      <c r="F12436">
        <v>28217</v>
      </c>
      <c r="G12436">
        <v>35.145168550299999</v>
      </c>
      <c r="H12436">
        <v>-80.862602233900006</v>
      </c>
      <c r="I12436">
        <v>3.5</v>
      </c>
      <c r="J12436">
        <v>8</v>
      </c>
      <c r="K12436">
        <v>1</v>
      </c>
      <c r="L12436" t="s">
        <v>670</v>
      </c>
    </row>
    <row r="12437" spans="1:12" x14ac:dyDescent="0.2">
      <c r="A12437" t="s">
        <v>40912</v>
      </c>
      <c r="B12437" t="s">
        <v>40913</v>
      </c>
      <c r="C12437" t="s">
        <v>40914</v>
      </c>
      <c r="D12437" t="s">
        <v>26</v>
      </c>
      <c r="E12437" t="s">
        <v>16</v>
      </c>
      <c r="F12437">
        <v>28078</v>
      </c>
      <c r="G12437">
        <v>35.443738600000003</v>
      </c>
      <c r="H12437">
        <v>-80.878725099999997</v>
      </c>
      <c r="I12437">
        <v>4</v>
      </c>
      <c r="J12437">
        <v>28</v>
      </c>
      <c r="K12437">
        <v>0</v>
      </c>
      <c r="L12437" t="s">
        <v>3804</v>
      </c>
    </row>
    <row r="12438" spans="1:12" x14ac:dyDescent="0.2">
      <c r="A12438" t="s">
        <v>40915</v>
      </c>
      <c r="B12438" t="s">
        <v>40916</v>
      </c>
      <c r="C12438" t="s">
        <v>40917</v>
      </c>
      <c r="D12438" t="s">
        <v>295</v>
      </c>
      <c r="E12438" t="s">
        <v>16</v>
      </c>
      <c r="F12438">
        <v>28134</v>
      </c>
      <c r="G12438">
        <v>35.094164999999997</v>
      </c>
      <c r="H12438">
        <v>-80.883065999999999</v>
      </c>
      <c r="I12438">
        <v>5</v>
      </c>
      <c r="J12438">
        <v>3</v>
      </c>
      <c r="K12438">
        <v>1</v>
      </c>
      <c r="L12438" t="s">
        <v>40918</v>
      </c>
    </row>
    <row r="12439" spans="1:12" x14ac:dyDescent="0.2">
      <c r="A12439" t="s">
        <v>40919</v>
      </c>
      <c r="B12439" t="s">
        <v>17565</v>
      </c>
      <c r="C12439" t="s">
        <v>4878</v>
      </c>
      <c r="D12439" t="s">
        <v>21</v>
      </c>
      <c r="E12439" t="s">
        <v>16</v>
      </c>
      <c r="F12439">
        <v>28205</v>
      </c>
      <c r="G12439">
        <v>35.238217200000001</v>
      </c>
      <c r="H12439">
        <v>-80.817838300000005</v>
      </c>
      <c r="I12439">
        <v>4</v>
      </c>
      <c r="J12439">
        <v>8</v>
      </c>
      <c r="K12439">
        <v>0</v>
      </c>
      <c r="L12439" t="s">
        <v>5072</v>
      </c>
    </row>
    <row r="12440" spans="1:12" x14ac:dyDescent="0.2">
      <c r="A12440" t="s">
        <v>40920</v>
      </c>
      <c r="B12440" t="s">
        <v>40921</v>
      </c>
      <c r="C12440" t="s">
        <v>40922</v>
      </c>
      <c r="D12440" t="s">
        <v>26</v>
      </c>
      <c r="E12440" t="s">
        <v>16</v>
      </c>
      <c r="F12440">
        <v>28078</v>
      </c>
      <c r="G12440">
        <v>35.4395022</v>
      </c>
      <c r="H12440">
        <v>-80.872201599999997</v>
      </c>
      <c r="I12440">
        <v>3</v>
      </c>
      <c r="J12440">
        <v>37</v>
      </c>
      <c r="K12440">
        <v>0</v>
      </c>
      <c r="L12440" t="s">
        <v>40923</v>
      </c>
    </row>
    <row r="12441" spans="1:12" x14ac:dyDescent="0.2">
      <c r="A12441" t="s">
        <v>40924</v>
      </c>
      <c r="B12441" t="s">
        <v>40925</v>
      </c>
      <c r="C12441" t="s">
        <v>40926</v>
      </c>
      <c r="D12441" t="s">
        <v>167</v>
      </c>
      <c r="E12441" t="s">
        <v>16</v>
      </c>
      <c r="F12441">
        <v>28075</v>
      </c>
      <c r="G12441">
        <v>35.326404599999996</v>
      </c>
      <c r="H12441">
        <v>-80.648342499999998</v>
      </c>
      <c r="I12441">
        <v>5</v>
      </c>
      <c r="J12441">
        <v>7</v>
      </c>
      <c r="K12441">
        <v>1</v>
      </c>
      <c r="L12441" t="s">
        <v>40927</v>
      </c>
    </row>
    <row r="12442" spans="1:12" x14ac:dyDescent="0.2">
      <c r="A12442" t="s">
        <v>40928</v>
      </c>
      <c r="B12442" t="s">
        <v>780</v>
      </c>
      <c r="C12442" t="s">
        <v>3256</v>
      </c>
      <c r="D12442" t="s">
        <v>21</v>
      </c>
      <c r="E12442" t="s">
        <v>16</v>
      </c>
      <c r="F12442">
        <v>28203</v>
      </c>
      <c r="G12442">
        <v>35.200937000000003</v>
      </c>
      <c r="H12442">
        <v>-80.843277</v>
      </c>
      <c r="I12442">
        <v>3.5</v>
      </c>
      <c r="J12442">
        <v>5</v>
      </c>
      <c r="K12442">
        <v>1</v>
      </c>
      <c r="L12442" t="s">
        <v>40929</v>
      </c>
    </row>
    <row r="12443" spans="1:12" x14ac:dyDescent="0.2">
      <c r="A12443" t="s">
        <v>40930</v>
      </c>
      <c r="B12443" t="s">
        <v>40931</v>
      </c>
      <c r="C12443" t="s">
        <v>40932</v>
      </c>
      <c r="D12443" t="s">
        <v>21</v>
      </c>
      <c r="E12443" t="s">
        <v>16</v>
      </c>
      <c r="F12443">
        <v>28217</v>
      </c>
      <c r="G12443">
        <v>35.228011000000002</v>
      </c>
      <c r="H12443">
        <v>-80.726778999999993</v>
      </c>
      <c r="I12443">
        <v>1</v>
      </c>
      <c r="J12443">
        <v>3</v>
      </c>
      <c r="K12443">
        <v>1</v>
      </c>
      <c r="L12443" t="s">
        <v>192</v>
      </c>
    </row>
    <row r="12444" spans="1:12" x14ac:dyDescent="0.2">
      <c r="A12444" t="s">
        <v>40933</v>
      </c>
      <c r="B12444" t="s">
        <v>7757</v>
      </c>
      <c r="C12444" t="s">
        <v>40934</v>
      </c>
      <c r="D12444" t="s">
        <v>39</v>
      </c>
      <c r="E12444" t="s">
        <v>16</v>
      </c>
      <c r="F12444">
        <v>28027</v>
      </c>
      <c r="G12444">
        <v>35.375364500000003</v>
      </c>
      <c r="H12444">
        <v>-80.733869200000001</v>
      </c>
      <c r="I12444">
        <v>3</v>
      </c>
      <c r="J12444">
        <v>13</v>
      </c>
      <c r="K12444">
        <v>1</v>
      </c>
      <c r="L12444" t="s">
        <v>40935</v>
      </c>
    </row>
    <row r="12445" spans="1:12" x14ac:dyDescent="0.2">
      <c r="A12445" t="s">
        <v>40936</v>
      </c>
      <c r="B12445" t="s">
        <v>40937</v>
      </c>
      <c r="C12445" t="s">
        <v>6149</v>
      </c>
      <c r="D12445" t="s">
        <v>21</v>
      </c>
      <c r="E12445" t="s">
        <v>16</v>
      </c>
      <c r="F12445">
        <v>28204</v>
      </c>
      <c r="G12445">
        <v>35.222008000000002</v>
      </c>
      <c r="H12445">
        <v>-80.833929600000005</v>
      </c>
      <c r="I12445">
        <v>2.5</v>
      </c>
      <c r="J12445">
        <v>24</v>
      </c>
      <c r="K12445">
        <v>1</v>
      </c>
      <c r="L12445" t="s">
        <v>2406</v>
      </c>
    </row>
    <row r="12446" spans="1:12" x14ac:dyDescent="0.2">
      <c r="A12446" t="s">
        <v>40938</v>
      </c>
      <c r="B12446" t="s">
        <v>641</v>
      </c>
      <c r="C12446" t="s">
        <v>40939</v>
      </c>
      <c r="D12446" t="s">
        <v>62</v>
      </c>
      <c r="E12446" t="s">
        <v>16</v>
      </c>
      <c r="F12446">
        <v>28227</v>
      </c>
      <c r="G12446">
        <v>35.1868927298</v>
      </c>
      <c r="H12446">
        <v>-80.689753443000001</v>
      </c>
      <c r="I12446">
        <v>1.5</v>
      </c>
      <c r="J12446">
        <v>26</v>
      </c>
      <c r="K12446">
        <v>1</v>
      </c>
      <c r="L12446" t="s">
        <v>34939</v>
      </c>
    </row>
    <row r="12447" spans="1:12" x14ac:dyDescent="0.2">
      <c r="A12447" t="s">
        <v>40940</v>
      </c>
      <c r="B12447" t="s">
        <v>40941</v>
      </c>
      <c r="C12447" t="s">
        <v>40942</v>
      </c>
      <c r="D12447" t="s">
        <v>21</v>
      </c>
      <c r="E12447" t="s">
        <v>16</v>
      </c>
      <c r="F12447">
        <v>28211</v>
      </c>
      <c r="G12447">
        <v>35.196520800000002</v>
      </c>
      <c r="H12447">
        <v>-80.797201099999995</v>
      </c>
      <c r="I12447">
        <v>2</v>
      </c>
      <c r="J12447">
        <v>4</v>
      </c>
      <c r="K12447">
        <v>1</v>
      </c>
      <c r="L12447" t="s">
        <v>40943</v>
      </c>
    </row>
    <row r="12448" spans="1:12" x14ac:dyDescent="0.2">
      <c r="A12448" t="e">
        <f>-g7Gj0FfctLeKHNfToNI5A</f>
        <v>#NAME?</v>
      </c>
      <c r="B12448" t="s">
        <v>40944</v>
      </c>
      <c r="C12448" t="s">
        <v>552</v>
      </c>
      <c r="D12448" t="s">
        <v>21</v>
      </c>
      <c r="E12448" t="s">
        <v>16</v>
      </c>
      <c r="F12448">
        <v>28208</v>
      </c>
      <c r="G12448">
        <v>35.220525028799997</v>
      </c>
      <c r="H12448">
        <v>-80.943828905399997</v>
      </c>
      <c r="I12448">
        <v>5</v>
      </c>
      <c r="J12448">
        <v>70</v>
      </c>
      <c r="K12448">
        <v>1</v>
      </c>
      <c r="L12448" t="s">
        <v>40945</v>
      </c>
    </row>
    <row r="12449" spans="1:12" x14ac:dyDescent="0.2">
      <c r="A12449" t="s">
        <v>40946</v>
      </c>
      <c r="B12449" t="s">
        <v>40947</v>
      </c>
      <c r="C12449" t="s">
        <v>40734</v>
      </c>
      <c r="D12449" t="s">
        <v>26</v>
      </c>
      <c r="E12449" t="s">
        <v>16</v>
      </c>
      <c r="F12449">
        <v>28078</v>
      </c>
      <c r="G12449">
        <v>35.384766800000001</v>
      </c>
      <c r="H12449">
        <v>-80.785820099999995</v>
      </c>
      <c r="I12449">
        <v>4</v>
      </c>
      <c r="J12449">
        <v>32</v>
      </c>
      <c r="K12449">
        <v>1</v>
      </c>
      <c r="L12449" t="s">
        <v>40948</v>
      </c>
    </row>
    <row r="12450" spans="1:12" x14ac:dyDescent="0.2">
      <c r="A12450" t="s">
        <v>40949</v>
      </c>
      <c r="B12450" t="s">
        <v>40950</v>
      </c>
      <c r="C12450" t="s">
        <v>40951</v>
      </c>
      <c r="D12450" t="s">
        <v>15</v>
      </c>
      <c r="E12450" t="s">
        <v>16</v>
      </c>
      <c r="F12450">
        <v>28031</v>
      </c>
      <c r="G12450">
        <v>35.449495499999998</v>
      </c>
      <c r="H12450">
        <v>-80.889703999999995</v>
      </c>
      <c r="I12450">
        <v>3</v>
      </c>
      <c r="J12450">
        <v>4</v>
      </c>
      <c r="K12450">
        <v>1</v>
      </c>
      <c r="L12450" t="s">
        <v>159</v>
      </c>
    </row>
    <row r="12451" spans="1:12" x14ac:dyDescent="0.2">
      <c r="A12451" t="s">
        <v>40952</v>
      </c>
      <c r="B12451" t="s">
        <v>1008</v>
      </c>
      <c r="C12451" t="s">
        <v>40953</v>
      </c>
      <c r="D12451" t="s">
        <v>21</v>
      </c>
      <c r="E12451" t="s">
        <v>16</v>
      </c>
      <c r="F12451">
        <v>28134</v>
      </c>
      <c r="G12451">
        <v>35.112190200000001</v>
      </c>
      <c r="H12451">
        <v>-80.883307000000002</v>
      </c>
      <c r="I12451">
        <v>2.5</v>
      </c>
      <c r="J12451">
        <v>10</v>
      </c>
      <c r="K12451">
        <v>1</v>
      </c>
      <c r="L12451" t="s">
        <v>5759</v>
      </c>
    </row>
    <row r="12452" spans="1:12" x14ac:dyDescent="0.2">
      <c r="A12452" t="s">
        <v>40954</v>
      </c>
      <c r="B12452" t="s">
        <v>22260</v>
      </c>
      <c r="C12452" t="s">
        <v>40955</v>
      </c>
      <c r="D12452" t="s">
        <v>15</v>
      </c>
      <c r="E12452" t="s">
        <v>16</v>
      </c>
      <c r="F12452">
        <v>28031</v>
      </c>
      <c r="G12452">
        <v>35.474552000000003</v>
      </c>
      <c r="H12452">
        <v>-80.892124300000006</v>
      </c>
      <c r="I12452">
        <v>3</v>
      </c>
      <c r="J12452">
        <v>26</v>
      </c>
      <c r="K12452">
        <v>1</v>
      </c>
      <c r="L12452" t="s">
        <v>40956</v>
      </c>
    </row>
    <row r="12453" spans="1:12" x14ac:dyDescent="0.2">
      <c r="A12453" t="s">
        <v>40957</v>
      </c>
      <c r="B12453" t="s">
        <v>40958</v>
      </c>
      <c r="C12453" t="s">
        <v>30190</v>
      </c>
      <c r="D12453" t="s">
        <v>21</v>
      </c>
      <c r="E12453" t="s">
        <v>16</v>
      </c>
      <c r="F12453">
        <v>28262</v>
      </c>
      <c r="G12453">
        <v>35.327244999999998</v>
      </c>
      <c r="H12453">
        <v>-80.738819000000007</v>
      </c>
      <c r="I12453">
        <v>4</v>
      </c>
      <c r="J12453">
        <v>9</v>
      </c>
      <c r="K12453">
        <v>1</v>
      </c>
      <c r="L12453" t="s">
        <v>2459</v>
      </c>
    </row>
    <row r="12454" spans="1:12" x14ac:dyDescent="0.2">
      <c r="A12454" t="s">
        <v>40959</v>
      </c>
      <c r="B12454" t="s">
        <v>2113</v>
      </c>
      <c r="C12454" t="s">
        <v>40960</v>
      </c>
      <c r="D12454" t="s">
        <v>21</v>
      </c>
      <c r="E12454" t="s">
        <v>16</v>
      </c>
      <c r="F12454">
        <v>28208</v>
      </c>
      <c r="G12454">
        <v>35.236456500000003</v>
      </c>
      <c r="H12454">
        <v>-80.885454800000005</v>
      </c>
      <c r="I12454">
        <v>3.5</v>
      </c>
      <c r="J12454">
        <v>3</v>
      </c>
      <c r="K12454">
        <v>0</v>
      </c>
      <c r="L12454" t="s">
        <v>15350</v>
      </c>
    </row>
    <row r="12455" spans="1:12" x14ac:dyDescent="0.2">
      <c r="A12455" t="s">
        <v>40961</v>
      </c>
      <c r="B12455" t="s">
        <v>40962</v>
      </c>
      <c r="C12455" t="s">
        <v>40963</v>
      </c>
      <c r="D12455" t="s">
        <v>26</v>
      </c>
      <c r="E12455" t="s">
        <v>16</v>
      </c>
      <c r="F12455">
        <v>28078</v>
      </c>
      <c r="G12455">
        <v>35.443893000000003</v>
      </c>
      <c r="H12455">
        <v>-80.863847000000007</v>
      </c>
      <c r="I12455">
        <v>3.5</v>
      </c>
      <c r="J12455">
        <v>6</v>
      </c>
      <c r="K12455">
        <v>1</v>
      </c>
      <c r="L12455" t="s">
        <v>40964</v>
      </c>
    </row>
    <row r="12456" spans="1:12" x14ac:dyDescent="0.2">
      <c r="A12456" t="s">
        <v>40965</v>
      </c>
      <c r="B12456" t="s">
        <v>4337</v>
      </c>
      <c r="C12456" t="s">
        <v>40966</v>
      </c>
      <c r="D12456" t="s">
        <v>295</v>
      </c>
      <c r="E12456" t="s">
        <v>16</v>
      </c>
      <c r="F12456">
        <v>28134</v>
      </c>
      <c r="G12456">
        <v>35.055383900000002</v>
      </c>
      <c r="H12456">
        <v>-80.848178099999998</v>
      </c>
      <c r="I12456">
        <v>4</v>
      </c>
      <c r="J12456">
        <v>10</v>
      </c>
      <c r="K12456">
        <v>1</v>
      </c>
      <c r="L12456" t="s">
        <v>2448</v>
      </c>
    </row>
    <row r="12457" spans="1:12" x14ac:dyDescent="0.2">
      <c r="A12457" t="s">
        <v>40967</v>
      </c>
      <c r="B12457" t="s">
        <v>40968</v>
      </c>
      <c r="C12457" t="s">
        <v>40969</v>
      </c>
      <c r="D12457" t="s">
        <v>21</v>
      </c>
      <c r="E12457" t="s">
        <v>16</v>
      </c>
      <c r="F12457">
        <v>28206</v>
      </c>
      <c r="G12457">
        <v>35.231798440200002</v>
      </c>
      <c r="H12457">
        <v>-80.831343233599995</v>
      </c>
      <c r="I12457">
        <v>3</v>
      </c>
      <c r="J12457">
        <v>27</v>
      </c>
      <c r="K12457">
        <v>1</v>
      </c>
      <c r="L12457" t="s">
        <v>2743</v>
      </c>
    </row>
    <row r="12458" spans="1:12" x14ac:dyDescent="0.2">
      <c r="A12458" t="s">
        <v>40970</v>
      </c>
      <c r="B12458" t="s">
        <v>40971</v>
      </c>
      <c r="C12458" t="s">
        <v>27558</v>
      </c>
      <c r="D12458" t="s">
        <v>21</v>
      </c>
      <c r="E12458" t="s">
        <v>16</v>
      </c>
      <c r="F12458">
        <v>28203</v>
      </c>
      <c r="G12458">
        <v>35.201812500000003</v>
      </c>
      <c r="H12458">
        <v>-80.843790200000001</v>
      </c>
      <c r="I12458">
        <v>4</v>
      </c>
      <c r="J12458">
        <v>143</v>
      </c>
      <c r="K12458">
        <v>1</v>
      </c>
      <c r="L12458" t="s">
        <v>40972</v>
      </c>
    </row>
    <row r="12459" spans="1:12" x14ac:dyDescent="0.2">
      <c r="A12459" t="s">
        <v>40973</v>
      </c>
      <c r="B12459" t="s">
        <v>40974</v>
      </c>
      <c r="C12459" t="s">
        <v>40975</v>
      </c>
      <c r="D12459" t="s">
        <v>21</v>
      </c>
      <c r="E12459" t="s">
        <v>16</v>
      </c>
      <c r="F12459">
        <v>28273</v>
      </c>
      <c r="G12459">
        <v>35.138382126300002</v>
      </c>
      <c r="H12459">
        <v>-80.932247955899996</v>
      </c>
      <c r="I12459">
        <v>4.5</v>
      </c>
      <c r="J12459">
        <v>22</v>
      </c>
      <c r="K12459">
        <v>0</v>
      </c>
      <c r="L12459" t="s">
        <v>40976</v>
      </c>
    </row>
    <row r="12460" spans="1:12" x14ac:dyDescent="0.2">
      <c r="A12460" t="s">
        <v>40977</v>
      </c>
      <c r="B12460" t="s">
        <v>856</v>
      </c>
      <c r="C12460" t="s">
        <v>40978</v>
      </c>
      <c r="D12460" t="s">
        <v>21</v>
      </c>
      <c r="E12460" t="s">
        <v>16</v>
      </c>
      <c r="F12460">
        <v>28270</v>
      </c>
      <c r="G12460">
        <v>35.140726600000001</v>
      </c>
      <c r="H12460">
        <v>-80.732766299999994</v>
      </c>
      <c r="I12460">
        <v>3</v>
      </c>
      <c r="J12460">
        <v>46</v>
      </c>
      <c r="K12460">
        <v>1</v>
      </c>
      <c r="L12460" t="s">
        <v>40979</v>
      </c>
    </row>
    <row r="12461" spans="1:12" x14ac:dyDescent="0.2">
      <c r="A12461" t="s">
        <v>40980</v>
      </c>
      <c r="B12461" t="s">
        <v>4532</v>
      </c>
      <c r="C12461" t="s">
        <v>40981</v>
      </c>
      <c r="D12461" t="s">
        <v>21</v>
      </c>
      <c r="E12461" t="s">
        <v>16</v>
      </c>
      <c r="F12461">
        <v>28210</v>
      </c>
      <c r="G12461">
        <v>35.090192299999998</v>
      </c>
      <c r="H12461">
        <v>-80.869733499999995</v>
      </c>
      <c r="I12461">
        <v>4</v>
      </c>
      <c r="J12461">
        <v>18</v>
      </c>
      <c r="K12461">
        <v>1</v>
      </c>
      <c r="L12461" t="s">
        <v>30305</v>
      </c>
    </row>
    <row r="12462" spans="1:12" x14ac:dyDescent="0.2">
      <c r="A12462" t="s">
        <v>40982</v>
      </c>
      <c r="B12462" t="s">
        <v>40983</v>
      </c>
      <c r="C12462" t="s">
        <v>40922</v>
      </c>
      <c r="D12462" t="s">
        <v>26</v>
      </c>
      <c r="E12462" t="s">
        <v>16</v>
      </c>
      <c r="F12462">
        <v>28078</v>
      </c>
      <c r="G12462">
        <v>35.4395022</v>
      </c>
      <c r="H12462">
        <v>-80.872154399999999</v>
      </c>
      <c r="I12462">
        <v>4</v>
      </c>
      <c r="J12462">
        <v>10</v>
      </c>
      <c r="K12462">
        <v>1</v>
      </c>
      <c r="L12462" t="s">
        <v>40984</v>
      </c>
    </row>
    <row r="12463" spans="1:12" x14ac:dyDescent="0.2">
      <c r="A12463" t="s">
        <v>40985</v>
      </c>
      <c r="B12463" t="s">
        <v>40986</v>
      </c>
      <c r="C12463" t="s">
        <v>40987</v>
      </c>
      <c r="D12463" t="s">
        <v>21</v>
      </c>
      <c r="E12463" t="s">
        <v>16</v>
      </c>
      <c r="F12463">
        <v>28205</v>
      </c>
      <c r="G12463">
        <v>35.239383099999998</v>
      </c>
      <c r="H12463">
        <v>-80.798693999999998</v>
      </c>
      <c r="I12463">
        <v>3.5</v>
      </c>
      <c r="J12463">
        <v>20</v>
      </c>
      <c r="K12463">
        <v>1</v>
      </c>
      <c r="L12463" t="s">
        <v>264</v>
      </c>
    </row>
    <row r="12464" spans="1:12" x14ac:dyDescent="0.2">
      <c r="A12464" t="s">
        <v>40988</v>
      </c>
      <c r="B12464" t="s">
        <v>40989</v>
      </c>
      <c r="C12464" t="s">
        <v>40990</v>
      </c>
      <c r="D12464" t="s">
        <v>39</v>
      </c>
      <c r="E12464" t="s">
        <v>16</v>
      </c>
      <c r="F12464">
        <v>28025</v>
      </c>
      <c r="G12464">
        <v>35.439445399999997</v>
      </c>
      <c r="H12464">
        <v>-80.6047631</v>
      </c>
      <c r="I12464">
        <v>3.5</v>
      </c>
      <c r="J12464">
        <v>9</v>
      </c>
      <c r="K12464">
        <v>1</v>
      </c>
      <c r="L12464" t="s">
        <v>21798</v>
      </c>
    </row>
    <row r="12465" spans="1:12" x14ac:dyDescent="0.2">
      <c r="A12465" t="s">
        <v>40991</v>
      </c>
      <c r="B12465" t="s">
        <v>40992</v>
      </c>
      <c r="C12465" t="s">
        <v>40993</v>
      </c>
      <c r="D12465" t="s">
        <v>21</v>
      </c>
      <c r="E12465" t="s">
        <v>16</v>
      </c>
      <c r="F12465">
        <v>28206</v>
      </c>
      <c r="G12465">
        <v>35.233090300000001</v>
      </c>
      <c r="H12465">
        <v>-80.8279821</v>
      </c>
      <c r="I12465">
        <v>3</v>
      </c>
      <c r="J12465">
        <v>5</v>
      </c>
      <c r="K12465">
        <v>1</v>
      </c>
      <c r="L12465" t="s">
        <v>40994</v>
      </c>
    </row>
    <row r="12466" spans="1:12" x14ac:dyDescent="0.2">
      <c r="A12466" t="s">
        <v>40995</v>
      </c>
      <c r="B12466" t="s">
        <v>40996</v>
      </c>
      <c r="C12466" t="s">
        <v>40997</v>
      </c>
      <c r="D12466" t="s">
        <v>26</v>
      </c>
      <c r="E12466" t="s">
        <v>16</v>
      </c>
      <c r="F12466">
        <v>28078</v>
      </c>
      <c r="G12466">
        <v>35.411098799999998</v>
      </c>
      <c r="H12466">
        <v>-80.841736100000006</v>
      </c>
      <c r="I12466">
        <v>3.5</v>
      </c>
      <c r="J12466">
        <v>71</v>
      </c>
      <c r="K12466">
        <v>1</v>
      </c>
      <c r="L12466" t="s">
        <v>3430</v>
      </c>
    </row>
    <row r="12467" spans="1:12" x14ac:dyDescent="0.2">
      <c r="A12467" t="s">
        <v>40998</v>
      </c>
      <c r="B12467" t="s">
        <v>40999</v>
      </c>
      <c r="C12467" t="s">
        <v>41000</v>
      </c>
      <c r="D12467" t="s">
        <v>39</v>
      </c>
      <c r="E12467" t="s">
        <v>16</v>
      </c>
      <c r="F12467">
        <v>28027</v>
      </c>
      <c r="G12467">
        <v>35.3616015084</v>
      </c>
      <c r="H12467">
        <v>-80.701824277699998</v>
      </c>
      <c r="I12467">
        <v>3</v>
      </c>
      <c r="J12467">
        <v>18</v>
      </c>
      <c r="K12467">
        <v>1</v>
      </c>
      <c r="L12467" t="s">
        <v>41001</v>
      </c>
    </row>
    <row r="12468" spans="1:12" x14ac:dyDescent="0.2">
      <c r="A12468" t="s">
        <v>41002</v>
      </c>
      <c r="B12468" t="s">
        <v>41003</v>
      </c>
      <c r="C12468" t="s">
        <v>41004</v>
      </c>
      <c r="D12468" t="s">
        <v>21</v>
      </c>
      <c r="E12468" t="s">
        <v>16</v>
      </c>
      <c r="F12468">
        <v>28277</v>
      </c>
      <c r="G12468">
        <v>35.053792477599998</v>
      </c>
      <c r="H12468">
        <v>-80.842108574899996</v>
      </c>
      <c r="I12468">
        <v>3.5</v>
      </c>
      <c r="J12468">
        <v>15</v>
      </c>
      <c r="K12468">
        <v>1</v>
      </c>
      <c r="L12468" t="s">
        <v>1041</v>
      </c>
    </row>
    <row r="12469" spans="1:12" x14ac:dyDescent="0.2">
      <c r="A12469" t="s">
        <v>41005</v>
      </c>
      <c r="B12469" t="s">
        <v>41006</v>
      </c>
      <c r="C12469" t="s">
        <v>30105</v>
      </c>
      <c r="D12469" t="s">
        <v>21</v>
      </c>
      <c r="E12469" t="s">
        <v>16</v>
      </c>
      <c r="F12469">
        <v>28202</v>
      </c>
      <c r="G12469">
        <v>35.225856676699998</v>
      </c>
      <c r="H12469">
        <v>-80.846631825000003</v>
      </c>
      <c r="I12469">
        <v>5</v>
      </c>
      <c r="J12469">
        <v>10</v>
      </c>
      <c r="K12469">
        <v>1</v>
      </c>
      <c r="L12469" t="s">
        <v>41007</v>
      </c>
    </row>
    <row r="12470" spans="1:12" x14ac:dyDescent="0.2">
      <c r="A12470" t="s">
        <v>41008</v>
      </c>
      <c r="B12470" t="s">
        <v>41009</v>
      </c>
      <c r="C12470" t="s">
        <v>41010</v>
      </c>
      <c r="D12470" t="s">
        <v>39</v>
      </c>
      <c r="E12470" t="s">
        <v>16</v>
      </c>
      <c r="F12470">
        <v>28027</v>
      </c>
      <c r="G12470">
        <v>35.420505800000001</v>
      </c>
      <c r="H12470">
        <v>-80.616479699999999</v>
      </c>
      <c r="I12470">
        <v>3</v>
      </c>
      <c r="J12470">
        <v>6</v>
      </c>
      <c r="K12470">
        <v>1</v>
      </c>
      <c r="L12470" t="s">
        <v>15984</v>
      </c>
    </row>
    <row r="12471" spans="1:12" x14ac:dyDescent="0.2">
      <c r="A12471" t="s">
        <v>41011</v>
      </c>
      <c r="B12471" t="s">
        <v>37079</v>
      </c>
      <c r="C12471" t="s">
        <v>391</v>
      </c>
      <c r="D12471" t="s">
        <v>21</v>
      </c>
      <c r="E12471" t="s">
        <v>16</v>
      </c>
      <c r="F12471">
        <v>28211</v>
      </c>
      <c r="G12471">
        <v>35.152231100000002</v>
      </c>
      <c r="H12471">
        <v>-80.831896799999996</v>
      </c>
      <c r="I12471">
        <v>3</v>
      </c>
      <c r="J12471">
        <v>13</v>
      </c>
      <c r="K12471">
        <v>1</v>
      </c>
      <c r="L12471" t="s">
        <v>31689</v>
      </c>
    </row>
    <row r="12472" spans="1:12" x14ac:dyDescent="0.2">
      <c r="A12472" t="s">
        <v>41012</v>
      </c>
      <c r="B12472" t="s">
        <v>41013</v>
      </c>
      <c r="C12472" t="s">
        <v>41014</v>
      </c>
      <c r="D12472" t="s">
        <v>9498</v>
      </c>
      <c r="E12472" t="s">
        <v>16</v>
      </c>
      <c r="F12472">
        <v>28104</v>
      </c>
      <c r="G12472">
        <v>35.022335856200002</v>
      </c>
      <c r="H12472">
        <v>-80.760891556900006</v>
      </c>
      <c r="I12472">
        <v>4</v>
      </c>
      <c r="J12472">
        <v>5</v>
      </c>
      <c r="K12472">
        <v>1</v>
      </c>
      <c r="L12472" t="s">
        <v>5695</v>
      </c>
    </row>
    <row r="12473" spans="1:12" x14ac:dyDescent="0.2">
      <c r="A12473" t="s">
        <v>41015</v>
      </c>
      <c r="B12473" t="s">
        <v>41016</v>
      </c>
      <c r="C12473" t="s">
        <v>41017</v>
      </c>
      <c r="D12473" t="s">
        <v>26</v>
      </c>
      <c r="E12473" t="s">
        <v>16</v>
      </c>
      <c r="F12473">
        <v>28078</v>
      </c>
      <c r="G12473">
        <v>35.402398256600002</v>
      </c>
      <c r="H12473">
        <v>-80.853397527200002</v>
      </c>
      <c r="I12473">
        <v>4</v>
      </c>
      <c r="J12473">
        <v>4</v>
      </c>
      <c r="K12473">
        <v>1</v>
      </c>
      <c r="L12473" t="s">
        <v>2069</v>
      </c>
    </row>
    <row r="12474" spans="1:12" x14ac:dyDescent="0.2">
      <c r="A12474" t="s">
        <v>41018</v>
      </c>
      <c r="B12474" t="s">
        <v>10652</v>
      </c>
      <c r="C12474" t="s">
        <v>41019</v>
      </c>
      <c r="D12474" t="s">
        <v>21</v>
      </c>
      <c r="E12474" t="s">
        <v>16</v>
      </c>
      <c r="F12474">
        <v>28217</v>
      </c>
      <c r="G12474">
        <v>35.163871999999998</v>
      </c>
      <c r="H12474">
        <v>-80.884372999999997</v>
      </c>
      <c r="I12474">
        <v>2</v>
      </c>
      <c r="J12474">
        <v>3</v>
      </c>
      <c r="K12474">
        <v>1</v>
      </c>
      <c r="L12474" t="s">
        <v>41020</v>
      </c>
    </row>
    <row r="12475" spans="1:12" x14ac:dyDescent="0.2">
      <c r="A12475" t="s">
        <v>41021</v>
      </c>
      <c r="B12475" t="s">
        <v>41022</v>
      </c>
      <c r="C12475" t="s">
        <v>41023</v>
      </c>
      <c r="D12475" t="s">
        <v>135</v>
      </c>
      <c r="E12475" t="s">
        <v>16</v>
      </c>
      <c r="F12475">
        <v>28104</v>
      </c>
      <c r="G12475">
        <v>35.003456999999997</v>
      </c>
      <c r="H12475">
        <v>-80.698988999999997</v>
      </c>
      <c r="I12475">
        <v>3.5</v>
      </c>
      <c r="J12475">
        <v>17</v>
      </c>
      <c r="K12475">
        <v>1</v>
      </c>
      <c r="L12475" t="s">
        <v>17371</v>
      </c>
    </row>
    <row r="12476" spans="1:12" x14ac:dyDescent="0.2">
      <c r="A12476" t="s">
        <v>41024</v>
      </c>
      <c r="B12476" t="s">
        <v>41025</v>
      </c>
      <c r="C12476" t="s">
        <v>41026</v>
      </c>
      <c r="D12476" t="s">
        <v>21</v>
      </c>
      <c r="E12476" t="s">
        <v>16</v>
      </c>
      <c r="F12476">
        <v>28210</v>
      </c>
      <c r="G12476">
        <v>35.145938694900003</v>
      </c>
      <c r="H12476">
        <v>-80.830410744600002</v>
      </c>
      <c r="I12476">
        <v>4</v>
      </c>
      <c r="J12476">
        <v>132</v>
      </c>
      <c r="K12476">
        <v>1</v>
      </c>
      <c r="L12476" t="s">
        <v>41027</v>
      </c>
    </row>
    <row r="12477" spans="1:12" x14ac:dyDescent="0.2">
      <c r="A12477" t="s">
        <v>41028</v>
      </c>
      <c r="B12477" t="s">
        <v>41029</v>
      </c>
      <c r="C12477" t="s">
        <v>41030</v>
      </c>
      <c r="D12477" t="s">
        <v>21</v>
      </c>
      <c r="E12477" t="s">
        <v>16</v>
      </c>
      <c r="F12477">
        <v>28227</v>
      </c>
      <c r="G12477">
        <v>35.221498599999997</v>
      </c>
      <c r="H12477">
        <v>-80.723499000000004</v>
      </c>
      <c r="I12477">
        <v>3.5</v>
      </c>
      <c r="J12477">
        <v>14</v>
      </c>
      <c r="K12477">
        <v>1</v>
      </c>
      <c r="L12477" t="s">
        <v>7874</v>
      </c>
    </row>
    <row r="12478" spans="1:12" x14ac:dyDescent="0.2">
      <c r="A12478" t="s">
        <v>41031</v>
      </c>
      <c r="B12478" t="s">
        <v>34533</v>
      </c>
      <c r="C12478" t="s">
        <v>16341</v>
      </c>
      <c r="D12478" t="s">
        <v>21</v>
      </c>
      <c r="E12478" t="s">
        <v>16</v>
      </c>
      <c r="F12478">
        <v>28270</v>
      </c>
      <c r="G12478">
        <v>35.135122000000003</v>
      </c>
      <c r="H12478">
        <v>-80.736667999999995</v>
      </c>
      <c r="I12478">
        <v>3.5</v>
      </c>
      <c r="J12478">
        <v>109</v>
      </c>
      <c r="K12478">
        <v>1</v>
      </c>
      <c r="L12478" t="s">
        <v>1323</v>
      </c>
    </row>
    <row r="12479" spans="1:12" x14ac:dyDescent="0.2">
      <c r="A12479" t="s">
        <v>41032</v>
      </c>
      <c r="B12479" t="s">
        <v>41033</v>
      </c>
      <c r="C12479" t="s">
        <v>41034</v>
      </c>
      <c r="D12479" t="s">
        <v>30</v>
      </c>
      <c r="E12479" t="s">
        <v>16</v>
      </c>
      <c r="F12479">
        <v>28054</v>
      </c>
      <c r="G12479">
        <v>35.259267000000001</v>
      </c>
      <c r="H12479">
        <v>-81.178511</v>
      </c>
      <c r="I12479">
        <v>3.5</v>
      </c>
      <c r="J12479">
        <v>3</v>
      </c>
      <c r="K12479">
        <v>1</v>
      </c>
      <c r="L12479" t="s">
        <v>4152</v>
      </c>
    </row>
    <row r="12480" spans="1:12" x14ac:dyDescent="0.2">
      <c r="A12480" t="s">
        <v>41035</v>
      </c>
      <c r="B12480" t="s">
        <v>121</v>
      </c>
      <c r="C12480" t="s">
        <v>41036</v>
      </c>
      <c r="D12480" t="s">
        <v>26</v>
      </c>
      <c r="E12480" t="s">
        <v>16</v>
      </c>
      <c r="F12480">
        <v>28078</v>
      </c>
      <c r="G12480">
        <v>35.409015199999999</v>
      </c>
      <c r="H12480">
        <v>-80.855379299999996</v>
      </c>
      <c r="I12480">
        <v>3</v>
      </c>
      <c r="J12480">
        <v>17</v>
      </c>
      <c r="K12480">
        <v>1</v>
      </c>
      <c r="L12480" t="s">
        <v>123</v>
      </c>
    </row>
    <row r="12481" spans="1:12" x14ac:dyDescent="0.2">
      <c r="A12481" t="s">
        <v>41037</v>
      </c>
      <c r="B12481" t="s">
        <v>41038</v>
      </c>
      <c r="C12481" t="s">
        <v>41039</v>
      </c>
      <c r="D12481" t="s">
        <v>9498</v>
      </c>
      <c r="E12481" t="s">
        <v>16</v>
      </c>
      <c r="F12481">
        <v>28104</v>
      </c>
      <c r="G12481">
        <v>35.038574099999998</v>
      </c>
      <c r="H12481">
        <v>-80.756453300000004</v>
      </c>
      <c r="I12481">
        <v>4.5</v>
      </c>
      <c r="J12481">
        <v>13</v>
      </c>
      <c r="K12481">
        <v>1</v>
      </c>
      <c r="L12481" t="s">
        <v>41040</v>
      </c>
    </row>
    <row r="12482" spans="1:12" x14ac:dyDescent="0.2">
      <c r="A12482" t="s">
        <v>41041</v>
      </c>
      <c r="B12482" t="s">
        <v>41042</v>
      </c>
      <c r="C12482" t="s">
        <v>41043</v>
      </c>
      <c r="D12482" t="s">
        <v>26</v>
      </c>
      <c r="E12482" t="s">
        <v>16</v>
      </c>
      <c r="F12482">
        <v>28078</v>
      </c>
      <c r="G12482">
        <v>35.428038800000003</v>
      </c>
      <c r="H12482">
        <v>-80.929010899999994</v>
      </c>
      <c r="I12482">
        <v>3.5</v>
      </c>
      <c r="J12482">
        <v>7</v>
      </c>
      <c r="K12482">
        <v>1</v>
      </c>
      <c r="L12482" t="s">
        <v>41044</v>
      </c>
    </row>
    <row r="12483" spans="1:12" x14ac:dyDescent="0.2">
      <c r="A12483" t="s">
        <v>41045</v>
      </c>
      <c r="B12483" t="s">
        <v>41046</v>
      </c>
      <c r="C12483" t="s">
        <v>41047</v>
      </c>
      <c r="D12483" t="s">
        <v>21</v>
      </c>
      <c r="E12483" t="s">
        <v>16</v>
      </c>
      <c r="F12483">
        <v>28227</v>
      </c>
      <c r="G12483">
        <v>35.176532899999998</v>
      </c>
      <c r="H12483">
        <v>-80.705214400000003</v>
      </c>
      <c r="I12483">
        <v>1</v>
      </c>
      <c r="J12483">
        <v>3</v>
      </c>
      <c r="K12483">
        <v>1</v>
      </c>
      <c r="L12483" t="s">
        <v>2743</v>
      </c>
    </row>
    <row r="12484" spans="1:12" x14ac:dyDescent="0.2">
      <c r="A12484" t="s">
        <v>41048</v>
      </c>
      <c r="B12484" t="s">
        <v>41049</v>
      </c>
      <c r="C12484" t="s">
        <v>34719</v>
      </c>
      <c r="D12484" t="s">
        <v>41050</v>
      </c>
      <c r="E12484" t="s">
        <v>16</v>
      </c>
      <c r="F12484">
        <v>28027</v>
      </c>
      <c r="G12484">
        <v>35.351565151499997</v>
      </c>
      <c r="H12484">
        <v>-80.686799742800005</v>
      </c>
      <c r="I12484">
        <v>3.5</v>
      </c>
      <c r="J12484">
        <v>13</v>
      </c>
      <c r="K12484">
        <v>1</v>
      </c>
      <c r="L12484" t="s">
        <v>41051</v>
      </c>
    </row>
    <row r="12485" spans="1:12" x14ac:dyDescent="0.2">
      <c r="A12485" t="s">
        <v>41052</v>
      </c>
      <c r="B12485" t="s">
        <v>41053</v>
      </c>
      <c r="C12485" t="s">
        <v>40171</v>
      </c>
      <c r="D12485" t="s">
        <v>295</v>
      </c>
      <c r="E12485" t="s">
        <v>16</v>
      </c>
      <c r="F12485">
        <v>28134</v>
      </c>
      <c r="G12485">
        <v>35.080238999999999</v>
      </c>
      <c r="H12485">
        <v>-80.883107899999999</v>
      </c>
      <c r="I12485">
        <v>4</v>
      </c>
      <c r="J12485">
        <v>4</v>
      </c>
      <c r="K12485">
        <v>0</v>
      </c>
      <c r="L12485" t="s">
        <v>27544</v>
      </c>
    </row>
    <row r="12486" spans="1:12" x14ac:dyDescent="0.2">
      <c r="A12486" t="s">
        <v>41054</v>
      </c>
      <c r="B12486" t="s">
        <v>41055</v>
      </c>
      <c r="C12486" t="s">
        <v>41056</v>
      </c>
      <c r="D12486" t="s">
        <v>39</v>
      </c>
      <c r="E12486" t="s">
        <v>16</v>
      </c>
      <c r="F12486">
        <v>28027</v>
      </c>
      <c r="G12486">
        <v>35.3905776</v>
      </c>
      <c r="H12486">
        <v>-80.620429299999998</v>
      </c>
      <c r="I12486">
        <v>4.5</v>
      </c>
      <c r="J12486">
        <v>98</v>
      </c>
      <c r="K12486">
        <v>1</v>
      </c>
      <c r="L12486" t="s">
        <v>7541</v>
      </c>
    </row>
    <row r="12487" spans="1:12" x14ac:dyDescent="0.2">
      <c r="A12487" t="s">
        <v>41057</v>
      </c>
      <c r="B12487" t="s">
        <v>41058</v>
      </c>
      <c r="C12487" t="s">
        <v>41059</v>
      </c>
      <c r="D12487" t="s">
        <v>21</v>
      </c>
      <c r="E12487" t="s">
        <v>16</v>
      </c>
      <c r="F12487">
        <v>28206</v>
      </c>
      <c r="G12487">
        <v>35.244949400000003</v>
      </c>
      <c r="H12487">
        <v>-80.831161499999993</v>
      </c>
      <c r="I12487">
        <v>3.5</v>
      </c>
      <c r="J12487">
        <v>10</v>
      </c>
      <c r="K12487">
        <v>1</v>
      </c>
      <c r="L12487" t="s">
        <v>41060</v>
      </c>
    </row>
    <row r="12488" spans="1:12" x14ac:dyDescent="0.2">
      <c r="A12488" t="s">
        <v>41061</v>
      </c>
      <c r="B12488" t="s">
        <v>9090</v>
      </c>
      <c r="C12488" t="s">
        <v>5078</v>
      </c>
      <c r="D12488" t="s">
        <v>21</v>
      </c>
      <c r="E12488" t="s">
        <v>16</v>
      </c>
      <c r="F12488">
        <v>28277</v>
      </c>
      <c r="G12488">
        <v>35.055799499999999</v>
      </c>
      <c r="H12488">
        <v>-80.853649700000005</v>
      </c>
      <c r="I12488">
        <v>3.5</v>
      </c>
      <c r="J12488">
        <v>7</v>
      </c>
      <c r="K12488">
        <v>1</v>
      </c>
      <c r="L12488" t="s">
        <v>41062</v>
      </c>
    </row>
    <row r="12489" spans="1:12" x14ac:dyDescent="0.2">
      <c r="A12489" t="s">
        <v>41063</v>
      </c>
      <c r="B12489" t="s">
        <v>41064</v>
      </c>
      <c r="C12489" t="s">
        <v>41065</v>
      </c>
      <c r="D12489" t="s">
        <v>21</v>
      </c>
      <c r="E12489" t="s">
        <v>16</v>
      </c>
      <c r="F12489">
        <v>28277</v>
      </c>
      <c r="G12489">
        <v>35.065480999999998</v>
      </c>
      <c r="H12489">
        <v>-80.770167000000001</v>
      </c>
      <c r="I12489">
        <v>5</v>
      </c>
      <c r="J12489">
        <v>5</v>
      </c>
      <c r="K12489">
        <v>1</v>
      </c>
      <c r="L12489" t="s">
        <v>3082</v>
      </c>
    </row>
    <row r="12490" spans="1:12" x14ac:dyDescent="0.2">
      <c r="A12490" t="s">
        <v>41066</v>
      </c>
      <c r="B12490" t="s">
        <v>41067</v>
      </c>
      <c r="C12490" t="s">
        <v>41068</v>
      </c>
      <c r="D12490" t="s">
        <v>39</v>
      </c>
      <c r="E12490" t="s">
        <v>16</v>
      </c>
      <c r="F12490">
        <v>28027</v>
      </c>
      <c r="G12490">
        <v>35.398339</v>
      </c>
      <c r="H12490">
        <v>-80.631048000000007</v>
      </c>
      <c r="I12490">
        <v>5</v>
      </c>
      <c r="J12490">
        <v>3</v>
      </c>
      <c r="K12490">
        <v>1</v>
      </c>
      <c r="L12490" t="s">
        <v>41069</v>
      </c>
    </row>
    <row r="12491" spans="1:12" x14ac:dyDescent="0.2">
      <c r="A12491" t="s">
        <v>41070</v>
      </c>
      <c r="B12491" t="s">
        <v>41071</v>
      </c>
      <c r="C12491" t="s">
        <v>8669</v>
      </c>
      <c r="D12491" t="s">
        <v>21</v>
      </c>
      <c r="E12491" t="s">
        <v>16</v>
      </c>
      <c r="F12491">
        <v>28205</v>
      </c>
      <c r="G12491">
        <v>35.220807367500001</v>
      </c>
      <c r="H12491">
        <v>-80.8169551939</v>
      </c>
      <c r="I12491">
        <v>4</v>
      </c>
      <c r="J12491">
        <v>322</v>
      </c>
      <c r="K12491">
        <v>1</v>
      </c>
      <c r="L12491" t="s">
        <v>41072</v>
      </c>
    </row>
    <row r="12492" spans="1:12" x14ac:dyDescent="0.2">
      <c r="A12492" t="s">
        <v>41073</v>
      </c>
      <c r="B12492" t="s">
        <v>41074</v>
      </c>
      <c r="C12492" t="s">
        <v>41075</v>
      </c>
      <c r="D12492" t="s">
        <v>21</v>
      </c>
      <c r="E12492" t="s">
        <v>16</v>
      </c>
      <c r="F12492">
        <v>28205</v>
      </c>
      <c r="G12492">
        <v>35.247766146300002</v>
      </c>
      <c r="H12492">
        <v>-80.804062596600005</v>
      </c>
      <c r="I12492">
        <v>4.5</v>
      </c>
      <c r="J12492">
        <v>99</v>
      </c>
      <c r="K12492">
        <v>0</v>
      </c>
      <c r="L12492" t="s">
        <v>41076</v>
      </c>
    </row>
    <row r="12493" spans="1:12" x14ac:dyDescent="0.2">
      <c r="A12493" t="s">
        <v>41077</v>
      </c>
      <c r="B12493" t="s">
        <v>41078</v>
      </c>
      <c r="C12493" t="s">
        <v>41079</v>
      </c>
      <c r="D12493" t="s">
        <v>39</v>
      </c>
      <c r="E12493" t="s">
        <v>16</v>
      </c>
      <c r="F12493">
        <v>28025</v>
      </c>
      <c r="G12493">
        <v>35.444082100000003</v>
      </c>
      <c r="H12493">
        <v>-80.595764500000001</v>
      </c>
      <c r="I12493">
        <v>3.5</v>
      </c>
      <c r="J12493">
        <v>47</v>
      </c>
      <c r="K12493">
        <v>0</v>
      </c>
      <c r="L12493" t="s">
        <v>1353</v>
      </c>
    </row>
    <row r="12494" spans="1:12" x14ac:dyDescent="0.2">
      <c r="A12494" t="s">
        <v>41080</v>
      </c>
      <c r="B12494" t="s">
        <v>41081</v>
      </c>
      <c r="C12494" t="s">
        <v>41082</v>
      </c>
      <c r="D12494" t="s">
        <v>21</v>
      </c>
      <c r="E12494" t="s">
        <v>16</v>
      </c>
      <c r="F12494">
        <v>28262</v>
      </c>
      <c r="G12494">
        <v>35.2947809526</v>
      </c>
      <c r="H12494">
        <v>-80.761582603600004</v>
      </c>
      <c r="I12494">
        <v>4.5</v>
      </c>
      <c r="J12494">
        <v>15</v>
      </c>
      <c r="K12494">
        <v>1</v>
      </c>
      <c r="L12494" t="s">
        <v>22910</v>
      </c>
    </row>
    <row r="12495" spans="1:12" x14ac:dyDescent="0.2">
      <c r="A12495" t="s">
        <v>41083</v>
      </c>
      <c r="B12495" t="s">
        <v>7974</v>
      </c>
      <c r="C12495" t="s">
        <v>28838</v>
      </c>
      <c r="D12495" t="s">
        <v>21</v>
      </c>
      <c r="E12495" t="s">
        <v>16</v>
      </c>
      <c r="F12495">
        <v>28269</v>
      </c>
      <c r="G12495">
        <v>35.335567658199999</v>
      </c>
      <c r="H12495">
        <v>-80.796848124799993</v>
      </c>
      <c r="I12495">
        <v>2</v>
      </c>
      <c r="J12495">
        <v>19</v>
      </c>
      <c r="K12495">
        <v>1</v>
      </c>
      <c r="L12495" t="s">
        <v>287</v>
      </c>
    </row>
    <row r="12496" spans="1:12" x14ac:dyDescent="0.2">
      <c r="A12496" t="s">
        <v>41084</v>
      </c>
      <c r="B12496" t="s">
        <v>2137</v>
      </c>
      <c r="C12496" t="s">
        <v>41085</v>
      </c>
      <c r="D12496" t="s">
        <v>21</v>
      </c>
      <c r="E12496" t="s">
        <v>16</v>
      </c>
      <c r="F12496">
        <v>28269</v>
      </c>
      <c r="G12496">
        <v>35.335757100000002</v>
      </c>
      <c r="H12496">
        <v>-80.8312308</v>
      </c>
      <c r="I12496">
        <v>3</v>
      </c>
      <c r="J12496">
        <v>6</v>
      </c>
      <c r="K12496">
        <v>1</v>
      </c>
      <c r="L12496" t="s">
        <v>41086</v>
      </c>
    </row>
    <row r="12497" spans="1:12" x14ac:dyDescent="0.2">
      <c r="A12497" t="s">
        <v>41087</v>
      </c>
      <c r="B12497" t="s">
        <v>41088</v>
      </c>
      <c r="C12497" t="s">
        <v>41089</v>
      </c>
      <c r="D12497" t="s">
        <v>30</v>
      </c>
      <c r="E12497" t="s">
        <v>16</v>
      </c>
      <c r="F12497">
        <v>28052</v>
      </c>
      <c r="G12497">
        <v>35.223824</v>
      </c>
      <c r="H12497">
        <v>-81.199640000000002</v>
      </c>
      <c r="I12497">
        <v>3.5</v>
      </c>
      <c r="J12497">
        <v>3</v>
      </c>
      <c r="K12497">
        <v>1</v>
      </c>
      <c r="L12497" t="s">
        <v>457</v>
      </c>
    </row>
    <row r="12498" spans="1:12" x14ac:dyDescent="0.2">
      <c r="A12498" t="s">
        <v>41090</v>
      </c>
      <c r="B12498" t="s">
        <v>446</v>
      </c>
      <c r="C12498" t="s">
        <v>5368</v>
      </c>
      <c r="D12498" t="s">
        <v>21</v>
      </c>
      <c r="E12498" t="s">
        <v>16</v>
      </c>
      <c r="F12498">
        <v>28208</v>
      </c>
      <c r="G12498">
        <v>35.220626000000003</v>
      </c>
      <c r="H12498">
        <v>-80.941907</v>
      </c>
      <c r="I12498">
        <v>2.5</v>
      </c>
      <c r="J12498">
        <v>64</v>
      </c>
      <c r="K12498">
        <v>1</v>
      </c>
      <c r="L12498" t="s">
        <v>448</v>
      </c>
    </row>
    <row r="12499" spans="1:12" x14ac:dyDescent="0.2">
      <c r="A12499" t="s">
        <v>41091</v>
      </c>
      <c r="B12499" t="s">
        <v>41092</v>
      </c>
      <c r="C12499" t="s">
        <v>41093</v>
      </c>
      <c r="D12499" t="s">
        <v>21</v>
      </c>
      <c r="E12499" t="s">
        <v>16</v>
      </c>
      <c r="F12499">
        <v>28209</v>
      </c>
      <c r="G12499">
        <v>35.152324499999999</v>
      </c>
      <c r="H12499">
        <v>-80.841541399999997</v>
      </c>
      <c r="I12499">
        <v>5</v>
      </c>
      <c r="J12499">
        <v>23</v>
      </c>
      <c r="K12499">
        <v>1</v>
      </c>
      <c r="L12499" t="s">
        <v>41094</v>
      </c>
    </row>
    <row r="12500" spans="1:12" x14ac:dyDescent="0.2">
      <c r="A12500" t="s">
        <v>41095</v>
      </c>
      <c r="B12500" t="s">
        <v>15655</v>
      </c>
      <c r="C12500" t="s">
        <v>41096</v>
      </c>
      <c r="D12500" t="s">
        <v>21</v>
      </c>
      <c r="E12500" t="s">
        <v>16</v>
      </c>
      <c r="F12500">
        <v>28262</v>
      </c>
      <c r="G12500">
        <v>35.315034199999999</v>
      </c>
      <c r="H12500">
        <v>-80.699909500000004</v>
      </c>
      <c r="I12500">
        <v>2</v>
      </c>
      <c r="J12500">
        <v>17</v>
      </c>
      <c r="K12500">
        <v>1</v>
      </c>
      <c r="L12500" t="s">
        <v>41097</v>
      </c>
    </row>
    <row r="12501" spans="1:12" x14ac:dyDescent="0.2">
      <c r="A12501" t="s">
        <v>41098</v>
      </c>
      <c r="B12501" t="s">
        <v>992</v>
      </c>
      <c r="C12501" t="s">
        <v>41099</v>
      </c>
      <c r="D12501" t="s">
        <v>21</v>
      </c>
      <c r="E12501" t="s">
        <v>16</v>
      </c>
      <c r="F12501">
        <v>28262</v>
      </c>
      <c r="G12501">
        <v>35.340029399999999</v>
      </c>
      <c r="H12501">
        <v>-80.764265300000005</v>
      </c>
      <c r="I12501">
        <v>2.5</v>
      </c>
      <c r="J12501">
        <v>9</v>
      </c>
      <c r="K12501">
        <v>1</v>
      </c>
      <c r="L12501" t="s">
        <v>41100</v>
      </c>
    </row>
    <row r="12502" spans="1:12" x14ac:dyDescent="0.2">
      <c r="A12502" t="s">
        <v>41101</v>
      </c>
      <c r="B12502" t="s">
        <v>41102</v>
      </c>
      <c r="C12502" t="s">
        <v>41103</v>
      </c>
      <c r="D12502" t="s">
        <v>21</v>
      </c>
      <c r="E12502" t="s">
        <v>16</v>
      </c>
      <c r="F12502">
        <v>28205</v>
      </c>
      <c r="G12502">
        <v>35.2177632</v>
      </c>
      <c r="H12502">
        <v>-80.792953299999994</v>
      </c>
      <c r="I12502">
        <v>5</v>
      </c>
      <c r="J12502">
        <v>4</v>
      </c>
      <c r="K12502">
        <v>1</v>
      </c>
      <c r="L12502" t="s">
        <v>41104</v>
      </c>
    </row>
    <row r="12503" spans="1:12" x14ac:dyDescent="0.2">
      <c r="A12503" t="s">
        <v>41105</v>
      </c>
      <c r="B12503" t="s">
        <v>33059</v>
      </c>
      <c r="C12503" t="s">
        <v>41106</v>
      </c>
      <c r="D12503" t="s">
        <v>21</v>
      </c>
      <c r="E12503" t="s">
        <v>16</v>
      </c>
      <c r="F12503">
        <v>28226</v>
      </c>
      <c r="G12503">
        <v>35.091365000000003</v>
      </c>
      <c r="H12503">
        <v>-80.857422</v>
      </c>
      <c r="I12503">
        <v>3.5</v>
      </c>
      <c r="J12503">
        <v>3</v>
      </c>
      <c r="K12503">
        <v>0</v>
      </c>
      <c r="L12503" t="s">
        <v>1394</v>
      </c>
    </row>
    <row r="12504" spans="1:12" x14ac:dyDescent="0.2">
      <c r="A12504" t="s">
        <v>41107</v>
      </c>
      <c r="B12504" t="s">
        <v>41108</v>
      </c>
      <c r="D12504" t="s">
        <v>21</v>
      </c>
      <c r="E12504" t="s">
        <v>16</v>
      </c>
      <c r="F12504">
        <v>28226</v>
      </c>
      <c r="G12504">
        <v>35.117347299999999</v>
      </c>
      <c r="H12504">
        <v>-80.799018500000003</v>
      </c>
      <c r="I12504">
        <v>3</v>
      </c>
      <c r="J12504">
        <v>3</v>
      </c>
      <c r="K12504">
        <v>1</v>
      </c>
      <c r="L12504" t="s">
        <v>41109</v>
      </c>
    </row>
    <row r="12505" spans="1:12" x14ac:dyDescent="0.2">
      <c r="A12505" t="s">
        <v>41110</v>
      </c>
      <c r="B12505" t="s">
        <v>41111</v>
      </c>
      <c r="C12505" t="s">
        <v>41112</v>
      </c>
      <c r="D12505" t="s">
        <v>456</v>
      </c>
      <c r="E12505" t="s">
        <v>16</v>
      </c>
      <c r="F12505">
        <v>28012</v>
      </c>
      <c r="G12505">
        <v>35.271442</v>
      </c>
      <c r="H12505">
        <v>-81.027220999999997</v>
      </c>
      <c r="I12505">
        <v>1.5</v>
      </c>
      <c r="J12505">
        <v>3</v>
      </c>
      <c r="K12505">
        <v>1</v>
      </c>
      <c r="L12505" t="s">
        <v>41113</v>
      </c>
    </row>
    <row r="12506" spans="1:12" x14ac:dyDescent="0.2">
      <c r="A12506" t="s">
        <v>41114</v>
      </c>
      <c r="B12506" t="s">
        <v>2914</v>
      </c>
      <c r="C12506" t="s">
        <v>23975</v>
      </c>
      <c r="D12506" t="s">
        <v>39</v>
      </c>
      <c r="E12506" t="s">
        <v>16</v>
      </c>
      <c r="F12506">
        <v>28027</v>
      </c>
      <c r="G12506">
        <v>35.389085899999998</v>
      </c>
      <c r="H12506">
        <v>-80.622458300000005</v>
      </c>
      <c r="I12506">
        <v>2</v>
      </c>
      <c r="J12506">
        <v>16</v>
      </c>
      <c r="K12506">
        <v>1</v>
      </c>
      <c r="L12506" t="s">
        <v>41115</v>
      </c>
    </row>
    <row r="12507" spans="1:12" x14ac:dyDescent="0.2">
      <c r="A12507" t="s">
        <v>41116</v>
      </c>
      <c r="B12507" t="s">
        <v>41117</v>
      </c>
      <c r="C12507" t="s">
        <v>26328</v>
      </c>
      <c r="D12507" t="s">
        <v>21</v>
      </c>
      <c r="E12507" t="s">
        <v>16</v>
      </c>
      <c r="F12507">
        <v>28217</v>
      </c>
      <c r="G12507">
        <v>35.180000700000001</v>
      </c>
      <c r="H12507">
        <v>-80.891216499999999</v>
      </c>
      <c r="I12507">
        <v>3</v>
      </c>
      <c r="J12507">
        <v>28</v>
      </c>
      <c r="K12507">
        <v>0</v>
      </c>
      <c r="L12507" t="s">
        <v>3257</v>
      </c>
    </row>
    <row r="12508" spans="1:12" x14ac:dyDescent="0.2">
      <c r="A12508" t="s">
        <v>41118</v>
      </c>
      <c r="B12508" t="s">
        <v>2502</v>
      </c>
      <c r="C12508" t="s">
        <v>41119</v>
      </c>
      <c r="D12508" t="s">
        <v>21</v>
      </c>
      <c r="E12508" t="s">
        <v>16</v>
      </c>
      <c r="F12508">
        <v>28277</v>
      </c>
      <c r="G12508">
        <v>35.053313500000002</v>
      </c>
      <c r="H12508">
        <v>-80.851746800000001</v>
      </c>
      <c r="I12508">
        <v>3.5</v>
      </c>
      <c r="J12508">
        <v>4</v>
      </c>
      <c r="K12508">
        <v>0</v>
      </c>
      <c r="L12508" t="s">
        <v>41120</v>
      </c>
    </row>
    <row r="12509" spans="1:12" x14ac:dyDescent="0.2">
      <c r="A12509" t="s">
        <v>41121</v>
      </c>
      <c r="B12509" t="s">
        <v>41122</v>
      </c>
      <c r="C12509" t="s">
        <v>41123</v>
      </c>
      <c r="D12509" t="s">
        <v>30</v>
      </c>
      <c r="E12509" t="s">
        <v>16</v>
      </c>
      <c r="F12509">
        <v>28052</v>
      </c>
      <c r="G12509">
        <v>35.261808100000003</v>
      </c>
      <c r="H12509">
        <v>-81.142681899999999</v>
      </c>
      <c r="I12509">
        <v>2.5</v>
      </c>
      <c r="J12509">
        <v>8</v>
      </c>
      <c r="K12509">
        <v>1</v>
      </c>
      <c r="L12509" t="s">
        <v>41124</v>
      </c>
    </row>
    <row r="12510" spans="1:12" x14ac:dyDescent="0.2">
      <c r="A12510" t="s">
        <v>41125</v>
      </c>
      <c r="B12510" t="s">
        <v>41126</v>
      </c>
      <c r="C12510" t="s">
        <v>41127</v>
      </c>
      <c r="D12510" t="s">
        <v>21</v>
      </c>
      <c r="E12510" t="s">
        <v>16</v>
      </c>
      <c r="F12510">
        <v>28208</v>
      </c>
      <c r="G12510">
        <v>35.249474800000002</v>
      </c>
      <c r="H12510">
        <v>-80.869474100000005</v>
      </c>
      <c r="I12510">
        <v>4.5</v>
      </c>
      <c r="J12510">
        <v>8</v>
      </c>
      <c r="K12510">
        <v>1</v>
      </c>
      <c r="L12510" t="s">
        <v>41128</v>
      </c>
    </row>
    <row r="12511" spans="1:12" x14ac:dyDescent="0.2">
      <c r="A12511" t="s">
        <v>41129</v>
      </c>
      <c r="B12511" t="s">
        <v>41130</v>
      </c>
      <c r="C12511" t="s">
        <v>41131</v>
      </c>
      <c r="D12511" t="s">
        <v>2611</v>
      </c>
      <c r="E12511" t="s">
        <v>16</v>
      </c>
      <c r="F12511">
        <v>28117</v>
      </c>
      <c r="G12511">
        <v>35.544428600000003</v>
      </c>
      <c r="H12511">
        <v>-80.897886299999996</v>
      </c>
      <c r="I12511">
        <v>5</v>
      </c>
      <c r="J12511">
        <v>3</v>
      </c>
      <c r="K12511">
        <v>1</v>
      </c>
      <c r="L12511" t="s">
        <v>41132</v>
      </c>
    </row>
    <row r="12512" spans="1:12" x14ac:dyDescent="0.2">
      <c r="A12512" t="s">
        <v>41133</v>
      </c>
      <c r="B12512" t="s">
        <v>41134</v>
      </c>
      <c r="D12512" t="s">
        <v>21</v>
      </c>
      <c r="E12512" t="s">
        <v>16</v>
      </c>
      <c r="F12512">
        <v>28206</v>
      </c>
      <c r="G12512">
        <v>35.255715899999998</v>
      </c>
      <c r="H12512">
        <v>-80.826706400000006</v>
      </c>
      <c r="I12512">
        <v>4.5</v>
      </c>
      <c r="J12512">
        <v>3</v>
      </c>
      <c r="K12512">
        <v>1</v>
      </c>
      <c r="L12512" t="s">
        <v>41135</v>
      </c>
    </row>
    <row r="12513" spans="1:12" x14ac:dyDescent="0.2">
      <c r="A12513" t="s">
        <v>41136</v>
      </c>
      <c r="B12513" t="s">
        <v>41137</v>
      </c>
      <c r="C12513" t="s">
        <v>41138</v>
      </c>
      <c r="D12513" t="s">
        <v>21</v>
      </c>
      <c r="E12513" t="s">
        <v>16</v>
      </c>
      <c r="F12513">
        <v>28262</v>
      </c>
      <c r="G12513">
        <v>35.321148999999998</v>
      </c>
      <c r="H12513">
        <v>-80.777293</v>
      </c>
      <c r="I12513">
        <v>3</v>
      </c>
      <c r="J12513">
        <v>4</v>
      </c>
      <c r="K12513">
        <v>1</v>
      </c>
      <c r="L12513" t="s">
        <v>41139</v>
      </c>
    </row>
    <row r="12514" spans="1:12" x14ac:dyDescent="0.2">
      <c r="A12514" t="s">
        <v>41140</v>
      </c>
      <c r="B12514" t="s">
        <v>41141</v>
      </c>
      <c r="C12514" t="s">
        <v>41142</v>
      </c>
      <c r="D12514" t="s">
        <v>135</v>
      </c>
      <c r="E12514" t="s">
        <v>16</v>
      </c>
      <c r="F12514">
        <v>28105</v>
      </c>
      <c r="G12514">
        <v>35.116813100000002</v>
      </c>
      <c r="H12514">
        <v>-80.723680400000006</v>
      </c>
      <c r="I12514">
        <v>4</v>
      </c>
      <c r="J12514">
        <v>5</v>
      </c>
      <c r="K12514">
        <v>0</v>
      </c>
      <c r="L12514" t="s">
        <v>1353</v>
      </c>
    </row>
    <row r="12515" spans="1:12" x14ac:dyDescent="0.2">
      <c r="A12515" t="s">
        <v>41143</v>
      </c>
      <c r="B12515" t="s">
        <v>14743</v>
      </c>
      <c r="C12515" t="s">
        <v>8240</v>
      </c>
      <c r="D12515" t="s">
        <v>21</v>
      </c>
      <c r="E12515" t="s">
        <v>16</v>
      </c>
      <c r="F12515">
        <v>28273</v>
      </c>
      <c r="G12515">
        <v>35.116432199999998</v>
      </c>
      <c r="H12515">
        <v>-80.957907899999995</v>
      </c>
      <c r="I12515">
        <v>3</v>
      </c>
      <c r="J12515">
        <v>76</v>
      </c>
      <c r="K12515">
        <v>0</v>
      </c>
      <c r="L12515" t="s">
        <v>41144</v>
      </c>
    </row>
    <row r="12516" spans="1:12" x14ac:dyDescent="0.2">
      <c r="A12516" t="s">
        <v>41145</v>
      </c>
      <c r="B12516" t="s">
        <v>41146</v>
      </c>
      <c r="C12516" t="s">
        <v>19067</v>
      </c>
      <c r="D12516" t="s">
        <v>21</v>
      </c>
      <c r="E12516" t="s">
        <v>16</v>
      </c>
      <c r="F12516">
        <v>28269</v>
      </c>
      <c r="G12516">
        <v>35.340813099999998</v>
      </c>
      <c r="H12516">
        <v>-80.769980700000005</v>
      </c>
      <c r="I12516">
        <v>3.5</v>
      </c>
      <c r="J12516">
        <v>81</v>
      </c>
      <c r="K12516">
        <v>1</v>
      </c>
      <c r="L12516" t="s">
        <v>41147</v>
      </c>
    </row>
    <row r="12517" spans="1:12" x14ac:dyDescent="0.2">
      <c r="A12517" t="s">
        <v>41148</v>
      </c>
      <c r="B12517" t="s">
        <v>41149</v>
      </c>
      <c r="C12517" t="s">
        <v>14092</v>
      </c>
      <c r="D12517" t="s">
        <v>21</v>
      </c>
      <c r="E12517" t="s">
        <v>16</v>
      </c>
      <c r="F12517">
        <v>28216</v>
      </c>
      <c r="G12517">
        <v>35.325536399999997</v>
      </c>
      <c r="H12517">
        <v>-80.947339799999995</v>
      </c>
      <c r="I12517">
        <v>4</v>
      </c>
      <c r="J12517">
        <v>86</v>
      </c>
      <c r="K12517">
        <v>1</v>
      </c>
      <c r="L12517" t="s">
        <v>41150</v>
      </c>
    </row>
    <row r="12518" spans="1:12" x14ac:dyDescent="0.2">
      <c r="A12518" t="s">
        <v>41151</v>
      </c>
      <c r="B12518" t="s">
        <v>41152</v>
      </c>
      <c r="C12518" t="s">
        <v>23630</v>
      </c>
      <c r="D12518" t="s">
        <v>21</v>
      </c>
      <c r="E12518" t="s">
        <v>16</v>
      </c>
      <c r="F12518">
        <v>28203</v>
      </c>
      <c r="G12518">
        <v>35.204975099999999</v>
      </c>
      <c r="H12518">
        <v>-80.838903299999998</v>
      </c>
      <c r="I12518">
        <v>3.5</v>
      </c>
      <c r="J12518">
        <v>3</v>
      </c>
      <c r="K12518">
        <v>1</v>
      </c>
      <c r="L12518" t="s">
        <v>7435</v>
      </c>
    </row>
    <row r="12519" spans="1:12" x14ac:dyDescent="0.2">
      <c r="A12519" t="s">
        <v>41153</v>
      </c>
      <c r="B12519" t="s">
        <v>41154</v>
      </c>
      <c r="C12519" t="s">
        <v>41155</v>
      </c>
      <c r="D12519" t="s">
        <v>21</v>
      </c>
      <c r="E12519" t="s">
        <v>16</v>
      </c>
      <c r="F12519">
        <v>28203</v>
      </c>
      <c r="G12519">
        <v>35.201034800000002</v>
      </c>
      <c r="H12519">
        <v>-80.842614999999995</v>
      </c>
      <c r="I12519">
        <v>5</v>
      </c>
      <c r="J12519">
        <v>15</v>
      </c>
      <c r="K12519">
        <v>1</v>
      </c>
      <c r="L12519" t="s">
        <v>41156</v>
      </c>
    </row>
    <row r="12520" spans="1:12" x14ac:dyDescent="0.2">
      <c r="A12520" t="s">
        <v>41157</v>
      </c>
      <c r="B12520" t="s">
        <v>676</v>
      </c>
      <c r="C12520" t="s">
        <v>41158</v>
      </c>
      <c r="D12520" t="s">
        <v>21</v>
      </c>
      <c r="E12520" t="s">
        <v>16</v>
      </c>
      <c r="F12520">
        <v>28207</v>
      </c>
      <c r="G12520">
        <v>35.203466499999998</v>
      </c>
      <c r="H12520">
        <v>-80.824372400000001</v>
      </c>
      <c r="I12520">
        <v>4</v>
      </c>
      <c r="J12520">
        <v>16</v>
      </c>
      <c r="K12520">
        <v>1</v>
      </c>
      <c r="L12520" t="s">
        <v>41159</v>
      </c>
    </row>
    <row r="12521" spans="1:12" x14ac:dyDescent="0.2">
      <c r="A12521" t="s">
        <v>41160</v>
      </c>
      <c r="B12521" t="s">
        <v>41161</v>
      </c>
      <c r="C12521" t="s">
        <v>41162</v>
      </c>
      <c r="D12521" t="s">
        <v>15</v>
      </c>
      <c r="E12521" t="s">
        <v>16</v>
      </c>
      <c r="F12521">
        <v>28031</v>
      </c>
      <c r="G12521">
        <v>35.480855300000002</v>
      </c>
      <c r="H12521">
        <v>-80.891022199999995</v>
      </c>
      <c r="I12521">
        <v>4</v>
      </c>
      <c r="J12521">
        <v>13</v>
      </c>
      <c r="K12521">
        <v>1</v>
      </c>
      <c r="L12521" t="s">
        <v>7033</v>
      </c>
    </row>
    <row r="12522" spans="1:12" x14ac:dyDescent="0.2">
      <c r="A12522" t="s">
        <v>41163</v>
      </c>
      <c r="B12522" t="s">
        <v>41164</v>
      </c>
      <c r="C12522" t="s">
        <v>41165</v>
      </c>
      <c r="D12522" t="s">
        <v>643</v>
      </c>
      <c r="E12522" t="s">
        <v>16</v>
      </c>
      <c r="F12522">
        <v>28079</v>
      </c>
      <c r="G12522">
        <v>35.047048400000001</v>
      </c>
      <c r="H12522">
        <v>-80.647949499999996</v>
      </c>
      <c r="I12522">
        <v>3</v>
      </c>
      <c r="J12522">
        <v>31</v>
      </c>
      <c r="K12522">
        <v>1</v>
      </c>
      <c r="L12522" t="s">
        <v>176</v>
      </c>
    </row>
    <row r="12523" spans="1:12" x14ac:dyDescent="0.2">
      <c r="A12523" t="s">
        <v>41166</v>
      </c>
      <c r="B12523" t="s">
        <v>41167</v>
      </c>
      <c r="C12523" t="s">
        <v>41168</v>
      </c>
      <c r="D12523" t="s">
        <v>21</v>
      </c>
      <c r="E12523" t="s">
        <v>16</v>
      </c>
      <c r="F12523">
        <v>28273</v>
      </c>
      <c r="G12523">
        <v>35.117420899999999</v>
      </c>
      <c r="H12523">
        <v>-80.959256300000007</v>
      </c>
      <c r="I12523">
        <v>3.5</v>
      </c>
      <c r="J12523">
        <v>7</v>
      </c>
      <c r="K12523">
        <v>0</v>
      </c>
      <c r="L12523" t="s">
        <v>29428</v>
      </c>
    </row>
    <row r="12524" spans="1:12" x14ac:dyDescent="0.2">
      <c r="A12524" t="s">
        <v>41169</v>
      </c>
      <c r="B12524" t="s">
        <v>41170</v>
      </c>
      <c r="C12524" t="s">
        <v>41171</v>
      </c>
      <c r="D12524" t="s">
        <v>21</v>
      </c>
      <c r="E12524" t="s">
        <v>16</v>
      </c>
      <c r="F12524">
        <v>28278</v>
      </c>
      <c r="G12524">
        <v>35.114384000000001</v>
      </c>
      <c r="H12524">
        <v>-81.029315999999994</v>
      </c>
      <c r="I12524">
        <v>4.5</v>
      </c>
      <c r="J12524">
        <v>12</v>
      </c>
      <c r="K12524">
        <v>1</v>
      </c>
      <c r="L12524" t="s">
        <v>41172</v>
      </c>
    </row>
    <row r="12525" spans="1:12" x14ac:dyDescent="0.2">
      <c r="A12525" t="s">
        <v>41173</v>
      </c>
      <c r="B12525" t="s">
        <v>41174</v>
      </c>
      <c r="C12525" t="s">
        <v>41175</v>
      </c>
      <c r="D12525" t="s">
        <v>21</v>
      </c>
      <c r="E12525" t="s">
        <v>16</v>
      </c>
      <c r="F12525">
        <v>28270</v>
      </c>
      <c r="G12525">
        <v>35.140613131499997</v>
      </c>
      <c r="H12525">
        <v>-80.7342831813</v>
      </c>
      <c r="I12525">
        <v>5</v>
      </c>
      <c r="J12525">
        <v>4</v>
      </c>
      <c r="K12525">
        <v>0</v>
      </c>
      <c r="L12525" t="s">
        <v>1771</v>
      </c>
    </row>
    <row r="12526" spans="1:12" x14ac:dyDescent="0.2">
      <c r="A12526" t="s">
        <v>41176</v>
      </c>
      <c r="B12526" t="s">
        <v>25929</v>
      </c>
      <c r="C12526" t="s">
        <v>41177</v>
      </c>
      <c r="D12526" t="s">
        <v>643</v>
      </c>
      <c r="E12526" t="s">
        <v>16</v>
      </c>
      <c r="F12526">
        <v>28079</v>
      </c>
      <c r="G12526">
        <v>35.049554499999999</v>
      </c>
      <c r="H12526">
        <v>-80.648429199999995</v>
      </c>
      <c r="I12526">
        <v>3</v>
      </c>
      <c r="J12526">
        <v>6</v>
      </c>
      <c r="K12526">
        <v>1</v>
      </c>
      <c r="L12526" t="s">
        <v>40956</v>
      </c>
    </row>
    <row r="12527" spans="1:12" x14ac:dyDescent="0.2">
      <c r="A12527" t="s">
        <v>41178</v>
      </c>
      <c r="B12527" t="s">
        <v>11260</v>
      </c>
      <c r="C12527" t="s">
        <v>41179</v>
      </c>
      <c r="D12527" t="s">
        <v>21</v>
      </c>
      <c r="E12527" t="s">
        <v>16</v>
      </c>
      <c r="F12527">
        <v>28227</v>
      </c>
      <c r="G12527">
        <v>35.211754999999997</v>
      </c>
      <c r="H12527">
        <v>-80.693819000000005</v>
      </c>
      <c r="I12527">
        <v>4</v>
      </c>
      <c r="J12527">
        <v>47</v>
      </c>
      <c r="K12527">
        <v>1</v>
      </c>
      <c r="L12527" t="s">
        <v>41180</v>
      </c>
    </row>
    <row r="12528" spans="1:12" x14ac:dyDescent="0.2">
      <c r="A12528" t="s">
        <v>41181</v>
      </c>
      <c r="B12528" t="s">
        <v>41182</v>
      </c>
      <c r="C12528" t="s">
        <v>2160</v>
      </c>
      <c r="D12528" t="s">
        <v>295</v>
      </c>
      <c r="E12528" t="s">
        <v>16</v>
      </c>
      <c r="F12528">
        <v>28134</v>
      </c>
      <c r="G12528">
        <v>35.0822</v>
      </c>
      <c r="H12528">
        <v>-80.877224200000001</v>
      </c>
      <c r="I12528">
        <v>2</v>
      </c>
      <c r="J12528">
        <v>4</v>
      </c>
      <c r="K12528">
        <v>1</v>
      </c>
      <c r="L12528" t="s">
        <v>23473</v>
      </c>
    </row>
    <row r="12529" spans="1:12" x14ac:dyDescent="0.2">
      <c r="A12529" t="s">
        <v>41183</v>
      </c>
      <c r="B12529" t="s">
        <v>41184</v>
      </c>
      <c r="C12529" t="s">
        <v>13454</v>
      </c>
      <c r="D12529" t="s">
        <v>21</v>
      </c>
      <c r="E12529" t="s">
        <v>16</v>
      </c>
      <c r="F12529">
        <v>28206</v>
      </c>
      <c r="G12529">
        <v>35.2299407</v>
      </c>
      <c r="H12529">
        <v>-80.827875599999999</v>
      </c>
      <c r="I12529">
        <v>5</v>
      </c>
      <c r="J12529">
        <v>6</v>
      </c>
      <c r="K12529">
        <v>1</v>
      </c>
      <c r="L12529" t="s">
        <v>41185</v>
      </c>
    </row>
    <row r="12530" spans="1:12" x14ac:dyDescent="0.2">
      <c r="A12530" t="s">
        <v>41186</v>
      </c>
      <c r="B12530" t="s">
        <v>1197</v>
      </c>
      <c r="C12530" t="s">
        <v>41187</v>
      </c>
      <c r="D12530" t="s">
        <v>30</v>
      </c>
      <c r="E12530" t="s">
        <v>16</v>
      </c>
      <c r="F12530">
        <v>28054</v>
      </c>
      <c r="G12530">
        <v>35.260415520400002</v>
      </c>
      <c r="H12530">
        <v>-81.1299565387</v>
      </c>
      <c r="I12530">
        <v>2</v>
      </c>
      <c r="J12530">
        <v>17</v>
      </c>
      <c r="K12530">
        <v>1</v>
      </c>
      <c r="L12530" t="s">
        <v>6406</v>
      </c>
    </row>
    <row r="12531" spans="1:12" x14ac:dyDescent="0.2">
      <c r="A12531" t="s">
        <v>41188</v>
      </c>
      <c r="B12531" t="s">
        <v>891</v>
      </c>
      <c r="C12531" t="s">
        <v>41189</v>
      </c>
      <c r="D12531" t="s">
        <v>239</v>
      </c>
      <c r="E12531" t="s">
        <v>16</v>
      </c>
      <c r="F12531">
        <v>28173</v>
      </c>
      <c r="G12531">
        <v>34.923580700000002</v>
      </c>
      <c r="H12531">
        <v>-80.750236799999996</v>
      </c>
      <c r="I12531">
        <v>3</v>
      </c>
      <c r="J12531">
        <v>9</v>
      </c>
      <c r="K12531">
        <v>1</v>
      </c>
      <c r="L12531" t="s">
        <v>41190</v>
      </c>
    </row>
    <row r="12532" spans="1:12" x14ac:dyDescent="0.2">
      <c r="A12532" t="s">
        <v>41191</v>
      </c>
      <c r="B12532" t="s">
        <v>41192</v>
      </c>
      <c r="C12532" t="s">
        <v>41193</v>
      </c>
      <c r="D12532" t="s">
        <v>39</v>
      </c>
      <c r="E12532" t="s">
        <v>16</v>
      </c>
      <c r="F12532">
        <v>28027</v>
      </c>
      <c r="G12532">
        <v>35.401972399999998</v>
      </c>
      <c r="H12532">
        <v>-80.715767700000001</v>
      </c>
      <c r="I12532">
        <v>1.5</v>
      </c>
      <c r="J12532">
        <v>6</v>
      </c>
      <c r="K12532">
        <v>1</v>
      </c>
      <c r="L12532" t="s">
        <v>41194</v>
      </c>
    </row>
    <row r="12533" spans="1:12" x14ac:dyDescent="0.2">
      <c r="A12533" t="s">
        <v>41195</v>
      </c>
      <c r="B12533" t="s">
        <v>2864</v>
      </c>
      <c r="C12533" t="s">
        <v>41196</v>
      </c>
      <c r="D12533" t="s">
        <v>39</v>
      </c>
      <c r="E12533" t="s">
        <v>16</v>
      </c>
      <c r="F12533">
        <v>28027</v>
      </c>
      <c r="G12533">
        <v>35.396318000000001</v>
      </c>
      <c r="H12533">
        <v>-80.609946800000003</v>
      </c>
      <c r="I12533">
        <v>4</v>
      </c>
      <c r="J12533">
        <v>7</v>
      </c>
      <c r="K12533">
        <v>1</v>
      </c>
      <c r="L12533" t="s">
        <v>4826</v>
      </c>
    </row>
    <row r="12534" spans="1:12" x14ac:dyDescent="0.2">
      <c r="A12534" t="s">
        <v>41197</v>
      </c>
      <c r="B12534" t="s">
        <v>41198</v>
      </c>
      <c r="C12534" t="s">
        <v>41199</v>
      </c>
      <c r="D12534" t="s">
        <v>21</v>
      </c>
      <c r="E12534" t="s">
        <v>16</v>
      </c>
      <c r="F12534">
        <v>28209</v>
      </c>
      <c r="G12534">
        <v>35.171735900000002</v>
      </c>
      <c r="H12534">
        <v>-80.846997299999998</v>
      </c>
      <c r="I12534">
        <v>3</v>
      </c>
      <c r="J12534">
        <v>25</v>
      </c>
      <c r="K12534">
        <v>1</v>
      </c>
      <c r="L12534" t="s">
        <v>41200</v>
      </c>
    </row>
    <row r="12535" spans="1:12" x14ac:dyDescent="0.2">
      <c r="A12535" t="s">
        <v>41201</v>
      </c>
      <c r="B12535" t="s">
        <v>41202</v>
      </c>
      <c r="C12535" t="s">
        <v>7199</v>
      </c>
      <c r="D12535" t="s">
        <v>21</v>
      </c>
      <c r="E12535" t="s">
        <v>16</v>
      </c>
      <c r="F12535">
        <v>28205</v>
      </c>
      <c r="G12535">
        <v>35.247357000000001</v>
      </c>
      <c r="H12535">
        <v>-80.8056579</v>
      </c>
      <c r="I12535">
        <v>3.5</v>
      </c>
      <c r="J12535">
        <v>10</v>
      </c>
      <c r="K12535">
        <v>0</v>
      </c>
      <c r="L12535" t="s">
        <v>6212</v>
      </c>
    </row>
    <row r="12536" spans="1:12" x14ac:dyDescent="0.2">
      <c r="A12536" t="s">
        <v>41203</v>
      </c>
      <c r="B12536" t="s">
        <v>41204</v>
      </c>
      <c r="D12536" t="s">
        <v>21</v>
      </c>
      <c r="E12536" t="s">
        <v>16</v>
      </c>
      <c r="F12536">
        <v>28210</v>
      </c>
      <c r="G12536">
        <v>35.127428500000001</v>
      </c>
      <c r="H12536">
        <v>-80.859919300000001</v>
      </c>
      <c r="I12536">
        <v>2.5</v>
      </c>
      <c r="J12536">
        <v>3</v>
      </c>
      <c r="K12536">
        <v>1</v>
      </c>
      <c r="L12536" t="s">
        <v>41205</v>
      </c>
    </row>
    <row r="12537" spans="1:12" x14ac:dyDescent="0.2">
      <c r="A12537" t="s">
        <v>41206</v>
      </c>
      <c r="B12537" t="s">
        <v>41207</v>
      </c>
      <c r="C12537" t="s">
        <v>41208</v>
      </c>
      <c r="D12537" t="s">
        <v>30</v>
      </c>
      <c r="E12537" t="s">
        <v>16</v>
      </c>
      <c r="F12537">
        <v>28056</v>
      </c>
      <c r="G12537">
        <v>35.240382500000003</v>
      </c>
      <c r="H12537">
        <v>-81.120749599999996</v>
      </c>
      <c r="I12537">
        <v>3.5</v>
      </c>
      <c r="J12537">
        <v>17</v>
      </c>
      <c r="K12537">
        <v>1</v>
      </c>
      <c r="L12537" t="s">
        <v>41209</v>
      </c>
    </row>
    <row r="12538" spans="1:12" x14ac:dyDescent="0.2">
      <c r="A12538" t="s">
        <v>41210</v>
      </c>
      <c r="B12538" t="s">
        <v>41211</v>
      </c>
      <c r="C12538" t="s">
        <v>41212</v>
      </c>
      <c r="D12538" t="s">
        <v>26</v>
      </c>
      <c r="E12538" t="s">
        <v>16</v>
      </c>
      <c r="F12538">
        <v>28078</v>
      </c>
      <c r="G12538">
        <v>35.426662</v>
      </c>
      <c r="H12538">
        <v>-80.937037000000004</v>
      </c>
      <c r="I12538">
        <v>4.5</v>
      </c>
      <c r="J12538">
        <v>5</v>
      </c>
      <c r="K12538">
        <v>1</v>
      </c>
      <c r="L12538" t="s">
        <v>41213</v>
      </c>
    </row>
    <row r="12539" spans="1:12" x14ac:dyDescent="0.2">
      <c r="A12539" t="s">
        <v>41214</v>
      </c>
      <c r="B12539" t="s">
        <v>41215</v>
      </c>
      <c r="C12539" t="s">
        <v>33604</v>
      </c>
      <c r="D12539" t="s">
        <v>39</v>
      </c>
      <c r="E12539" t="s">
        <v>16</v>
      </c>
      <c r="F12539">
        <v>28027</v>
      </c>
      <c r="G12539">
        <v>35.3746255</v>
      </c>
      <c r="H12539">
        <v>-80.725729400000006</v>
      </c>
      <c r="I12539">
        <v>3.5</v>
      </c>
      <c r="J12539">
        <v>23</v>
      </c>
      <c r="K12539">
        <v>1</v>
      </c>
      <c r="L12539" t="s">
        <v>155</v>
      </c>
    </row>
    <row r="12540" spans="1:12" x14ac:dyDescent="0.2">
      <c r="A12540" t="s">
        <v>41216</v>
      </c>
      <c r="B12540" t="s">
        <v>41217</v>
      </c>
      <c r="D12540" t="s">
        <v>21</v>
      </c>
      <c r="E12540" t="s">
        <v>16</v>
      </c>
      <c r="F12540">
        <v>28209</v>
      </c>
      <c r="G12540">
        <v>35.1811188</v>
      </c>
      <c r="H12540">
        <v>-80.848849799999996</v>
      </c>
      <c r="I12540">
        <v>1</v>
      </c>
      <c r="J12540">
        <v>5</v>
      </c>
      <c r="K12540">
        <v>1</v>
      </c>
      <c r="L12540" t="s">
        <v>3345</v>
      </c>
    </row>
    <row r="12541" spans="1:12" x14ac:dyDescent="0.2">
      <c r="A12541" t="s">
        <v>41218</v>
      </c>
      <c r="B12541" t="s">
        <v>41219</v>
      </c>
      <c r="C12541" t="s">
        <v>41220</v>
      </c>
      <c r="D12541" t="s">
        <v>39</v>
      </c>
      <c r="E12541" t="s">
        <v>16</v>
      </c>
      <c r="F12541">
        <v>28027</v>
      </c>
      <c r="G12541">
        <v>35.364787</v>
      </c>
      <c r="H12541">
        <v>-80.710256999999999</v>
      </c>
      <c r="I12541">
        <v>2.5</v>
      </c>
      <c r="J12541">
        <v>93</v>
      </c>
      <c r="K12541">
        <v>0</v>
      </c>
      <c r="L12541" t="s">
        <v>18486</v>
      </c>
    </row>
    <row r="12542" spans="1:12" x14ac:dyDescent="0.2">
      <c r="A12542" t="s">
        <v>41221</v>
      </c>
      <c r="B12542" t="s">
        <v>41222</v>
      </c>
      <c r="C12542" t="s">
        <v>41223</v>
      </c>
      <c r="D12542" t="s">
        <v>697</v>
      </c>
      <c r="E12542" t="s">
        <v>16</v>
      </c>
      <c r="F12542">
        <v>28037</v>
      </c>
      <c r="G12542">
        <v>35.445119900000002</v>
      </c>
      <c r="H12542">
        <v>-80.996391099999997</v>
      </c>
      <c r="I12542">
        <v>4</v>
      </c>
      <c r="J12542">
        <v>203</v>
      </c>
      <c r="K12542">
        <v>1</v>
      </c>
      <c r="L12542" t="s">
        <v>41224</v>
      </c>
    </row>
    <row r="12543" spans="1:12" x14ac:dyDescent="0.2">
      <c r="A12543" t="s">
        <v>41225</v>
      </c>
      <c r="B12543" t="s">
        <v>12833</v>
      </c>
      <c r="C12543" t="s">
        <v>41226</v>
      </c>
      <c r="D12543" t="s">
        <v>21</v>
      </c>
      <c r="E12543" t="s">
        <v>16</v>
      </c>
      <c r="F12543">
        <v>28209</v>
      </c>
      <c r="G12543">
        <v>35.171296499999997</v>
      </c>
      <c r="H12543">
        <v>-80.850434300000003</v>
      </c>
      <c r="I12543">
        <v>3</v>
      </c>
      <c r="J12543">
        <v>58</v>
      </c>
      <c r="K12543">
        <v>1</v>
      </c>
      <c r="L12543" t="s">
        <v>287</v>
      </c>
    </row>
    <row r="12544" spans="1:12" x14ac:dyDescent="0.2">
      <c r="A12544" t="s">
        <v>41227</v>
      </c>
      <c r="B12544" t="s">
        <v>41228</v>
      </c>
      <c r="C12544" t="s">
        <v>41229</v>
      </c>
      <c r="D12544" t="s">
        <v>21</v>
      </c>
      <c r="E12544" t="s">
        <v>16</v>
      </c>
      <c r="F12544">
        <v>28203</v>
      </c>
      <c r="G12544">
        <v>35.208110809300003</v>
      </c>
      <c r="H12544">
        <v>-80.863075256299993</v>
      </c>
      <c r="I12544">
        <v>4.5</v>
      </c>
      <c r="J12544">
        <v>307</v>
      </c>
      <c r="K12544">
        <v>1</v>
      </c>
      <c r="L12544" t="s">
        <v>41230</v>
      </c>
    </row>
    <row r="12545" spans="1:12" x14ac:dyDescent="0.2">
      <c r="A12545" t="s">
        <v>41231</v>
      </c>
      <c r="B12545" t="s">
        <v>21766</v>
      </c>
      <c r="C12545" t="s">
        <v>41232</v>
      </c>
      <c r="D12545" t="s">
        <v>30</v>
      </c>
      <c r="E12545" t="s">
        <v>16</v>
      </c>
      <c r="F12545">
        <v>28054</v>
      </c>
      <c r="G12545">
        <v>35.263735907200001</v>
      </c>
      <c r="H12545">
        <v>-81.132701130100003</v>
      </c>
      <c r="I12545">
        <v>3</v>
      </c>
      <c r="J12545">
        <v>56</v>
      </c>
      <c r="K12545">
        <v>1</v>
      </c>
      <c r="L12545" t="s">
        <v>41233</v>
      </c>
    </row>
    <row r="12546" spans="1:12" x14ac:dyDescent="0.2">
      <c r="A12546" t="s">
        <v>41234</v>
      </c>
      <c r="B12546" t="s">
        <v>41235</v>
      </c>
      <c r="C12546" t="s">
        <v>41236</v>
      </c>
      <c r="D12546" t="s">
        <v>21</v>
      </c>
      <c r="E12546" t="s">
        <v>16</v>
      </c>
      <c r="F12546">
        <v>28262</v>
      </c>
      <c r="G12546">
        <v>35.318269800000003</v>
      </c>
      <c r="H12546">
        <v>-80.727250799999993</v>
      </c>
      <c r="I12546">
        <v>1</v>
      </c>
      <c r="J12546">
        <v>5</v>
      </c>
      <c r="K12546">
        <v>1</v>
      </c>
      <c r="L12546" t="s">
        <v>41237</v>
      </c>
    </row>
    <row r="12547" spans="1:12" x14ac:dyDescent="0.2">
      <c r="A12547" t="s">
        <v>41238</v>
      </c>
      <c r="B12547" t="s">
        <v>41239</v>
      </c>
      <c r="C12547" t="s">
        <v>41240</v>
      </c>
      <c r="D12547" t="s">
        <v>2611</v>
      </c>
      <c r="E12547" t="s">
        <v>16</v>
      </c>
      <c r="F12547">
        <v>28117</v>
      </c>
      <c r="G12547">
        <v>35.527409805700003</v>
      </c>
      <c r="H12547">
        <v>-80.868003206099999</v>
      </c>
      <c r="I12547">
        <v>3.5</v>
      </c>
      <c r="J12547">
        <v>10</v>
      </c>
      <c r="K12547">
        <v>1</v>
      </c>
      <c r="L12547" t="s">
        <v>41241</v>
      </c>
    </row>
    <row r="12548" spans="1:12" x14ac:dyDescent="0.2">
      <c r="A12548" t="s">
        <v>41242</v>
      </c>
      <c r="B12548" t="s">
        <v>14829</v>
      </c>
      <c r="C12548" t="s">
        <v>41243</v>
      </c>
      <c r="D12548" t="s">
        <v>21</v>
      </c>
      <c r="E12548" t="s">
        <v>16</v>
      </c>
      <c r="F12548">
        <v>28211</v>
      </c>
      <c r="G12548">
        <v>35.340214000000003</v>
      </c>
      <c r="H12548">
        <v>-80.767910000000001</v>
      </c>
      <c r="I12548">
        <v>4</v>
      </c>
      <c r="J12548">
        <v>20</v>
      </c>
      <c r="K12548">
        <v>1</v>
      </c>
      <c r="L12548" t="s">
        <v>41244</v>
      </c>
    </row>
    <row r="12549" spans="1:12" x14ac:dyDescent="0.2">
      <c r="A12549" t="s">
        <v>41245</v>
      </c>
      <c r="B12549" t="s">
        <v>17920</v>
      </c>
      <c r="C12549" t="s">
        <v>17938</v>
      </c>
      <c r="D12549" t="s">
        <v>21</v>
      </c>
      <c r="E12549" t="s">
        <v>16</v>
      </c>
      <c r="F12549">
        <v>28277</v>
      </c>
      <c r="G12549">
        <v>35.043396565999998</v>
      </c>
      <c r="H12549">
        <v>-80.847908972100001</v>
      </c>
      <c r="I12549">
        <v>4</v>
      </c>
      <c r="J12549">
        <v>173</v>
      </c>
      <c r="K12549">
        <v>1</v>
      </c>
      <c r="L12549" t="s">
        <v>41246</v>
      </c>
    </row>
    <row r="12550" spans="1:12" x14ac:dyDescent="0.2">
      <c r="A12550" t="s">
        <v>41247</v>
      </c>
      <c r="B12550" t="s">
        <v>41248</v>
      </c>
      <c r="C12550" t="s">
        <v>41249</v>
      </c>
      <c r="D12550" t="s">
        <v>39</v>
      </c>
      <c r="E12550" t="s">
        <v>16</v>
      </c>
      <c r="F12550">
        <v>28027</v>
      </c>
      <c r="G12550">
        <v>35.3746255</v>
      </c>
      <c r="H12550">
        <v>-80.725729400000006</v>
      </c>
      <c r="I12550">
        <v>5</v>
      </c>
      <c r="J12550">
        <v>12</v>
      </c>
      <c r="K12550">
        <v>1</v>
      </c>
      <c r="L12550" t="s">
        <v>41250</v>
      </c>
    </row>
    <row r="12551" spans="1:12" x14ac:dyDescent="0.2">
      <c r="A12551" t="s">
        <v>41251</v>
      </c>
      <c r="B12551" t="s">
        <v>25987</v>
      </c>
      <c r="C12551" t="s">
        <v>41252</v>
      </c>
      <c r="D12551" t="s">
        <v>39</v>
      </c>
      <c r="E12551" t="s">
        <v>16</v>
      </c>
      <c r="F12551">
        <v>28027</v>
      </c>
      <c r="G12551">
        <v>35.418938599999997</v>
      </c>
      <c r="H12551">
        <v>-80.677687399999996</v>
      </c>
      <c r="I12551">
        <v>1.5</v>
      </c>
      <c r="J12551">
        <v>5</v>
      </c>
      <c r="K12551">
        <v>1</v>
      </c>
      <c r="L12551" t="s">
        <v>41253</v>
      </c>
    </row>
    <row r="12552" spans="1:12" x14ac:dyDescent="0.2">
      <c r="A12552" t="s">
        <v>41254</v>
      </c>
      <c r="B12552" t="s">
        <v>41255</v>
      </c>
      <c r="C12552" t="s">
        <v>41256</v>
      </c>
      <c r="D12552" t="s">
        <v>21</v>
      </c>
      <c r="E12552" t="s">
        <v>16</v>
      </c>
      <c r="F12552">
        <v>28210</v>
      </c>
      <c r="G12552">
        <v>35.118720000000003</v>
      </c>
      <c r="H12552">
        <v>-80.879399500000005</v>
      </c>
      <c r="I12552">
        <v>3</v>
      </c>
      <c r="J12552">
        <v>6</v>
      </c>
      <c r="K12552">
        <v>1</v>
      </c>
      <c r="L12552" t="s">
        <v>41257</v>
      </c>
    </row>
    <row r="12553" spans="1:12" x14ac:dyDescent="0.2">
      <c r="A12553" t="s">
        <v>41258</v>
      </c>
      <c r="B12553" t="s">
        <v>13789</v>
      </c>
      <c r="C12553" t="s">
        <v>41259</v>
      </c>
      <c r="D12553" t="s">
        <v>39</v>
      </c>
      <c r="E12553" t="s">
        <v>16</v>
      </c>
      <c r="F12553">
        <v>28027</v>
      </c>
      <c r="G12553">
        <v>35.370071000000003</v>
      </c>
      <c r="H12553">
        <v>-80.723932000000005</v>
      </c>
      <c r="I12553">
        <v>3.5</v>
      </c>
      <c r="J12553">
        <v>3</v>
      </c>
      <c r="K12553">
        <v>1</v>
      </c>
      <c r="L12553" t="s">
        <v>41260</v>
      </c>
    </row>
    <row r="12554" spans="1:12" x14ac:dyDescent="0.2">
      <c r="A12554" t="e">
        <f>-yDawPcW3jz1zrhWNuMpWw</f>
        <v>#NAME?</v>
      </c>
      <c r="B12554" t="s">
        <v>6747</v>
      </c>
      <c r="C12554" t="s">
        <v>41261</v>
      </c>
      <c r="D12554" t="s">
        <v>30</v>
      </c>
      <c r="E12554" t="s">
        <v>16</v>
      </c>
      <c r="F12554">
        <v>28054</v>
      </c>
      <c r="G12554">
        <v>35.260938199999998</v>
      </c>
      <c r="H12554">
        <v>-81.115168600000004</v>
      </c>
      <c r="I12554">
        <v>3</v>
      </c>
      <c r="J12554">
        <v>7</v>
      </c>
      <c r="K12554">
        <v>1</v>
      </c>
      <c r="L12554" t="s">
        <v>41262</v>
      </c>
    </row>
    <row r="12555" spans="1:12" x14ac:dyDescent="0.2">
      <c r="A12555" t="s">
        <v>41263</v>
      </c>
      <c r="B12555" t="s">
        <v>41264</v>
      </c>
      <c r="C12555" t="s">
        <v>41265</v>
      </c>
      <c r="D12555" t="s">
        <v>15</v>
      </c>
      <c r="E12555" t="s">
        <v>16</v>
      </c>
      <c r="F12555">
        <v>28031</v>
      </c>
      <c r="G12555">
        <v>35.480913000000001</v>
      </c>
      <c r="H12555">
        <v>-80.882425999999995</v>
      </c>
      <c r="I12555">
        <v>4</v>
      </c>
      <c r="J12555">
        <v>94</v>
      </c>
      <c r="K12555">
        <v>1</v>
      </c>
      <c r="L12555" t="s">
        <v>41266</v>
      </c>
    </row>
    <row r="12556" spans="1:12" x14ac:dyDescent="0.2">
      <c r="A12556" t="s">
        <v>41267</v>
      </c>
      <c r="B12556" t="s">
        <v>41268</v>
      </c>
      <c r="C12556" t="s">
        <v>16341</v>
      </c>
      <c r="D12556" t="s">
        <v>21</v>
      </c>
      <c r="E12556" t="s">
        <v>16</v>
      </c>
      <c r="F12556">
        <v>28270</v>
      </c>
      <c r="G12556">
        <v>35.135171999999997</v>
      </c>
      <c r="H12556">
        <v>-80.736568000000005</v>
      </c>
      <c r="I12556">
        <v>4.5</v>
      </c>
      <c r="J12556">
        <v>6</v>
      </c>
      <c r="K12556">
        <v>0</v>
      </c>
      <c r="L12556" t="s">
        <v>41269</v>
      </c>
    </row>
    <row r="12557" spans="1:12" x14ac:dyDescent="0.2">
      <c r="A12557" t="s">
        <v>41270</v>
      </c>
      <c r="B12557" t="s">
        <v>41271</v>
      </c>
      <c r="C12557" t="s">
        <v>41272</v>
      </c>
      <c r="D12557" t="s">
        <v>21</v>
      </c>
      <c r="E12557" t="s">
        <v>16</v>
      </c>
      <c r="F12557">
        <v>28273</v>
      </c>
      <c r="G12557">
        <v>35.1146338</v>
      </c>
      <c r="H12557">
        <v>-80.925914800000001</v>
      </c>
      <c r="I12557">
        <v>2.5</v>
      </c>
      <c r="J12557">
        <v>19</v>
      </c>
      <c r="K12557">
        <v>1</v>
      </c>
      <c r="L12557" t="s">
        <v>1287</v>
      </c>
    </row>
    <row r="12558" spans="1:12" x14ac:dyDescent="0.2">
      <c r="A12558" t="s">
        <v>41273</v>
      </c>
      <c r="B12558" t="s">
        <v>41274</v>
      </c>
      <c r="C12558" t="s">
        <v>41275</v>
      </c>
      <c r="D12558" t="s">
        <v>21</v>
      </c>
      <c r="E12558" t="s">
        <v>16</v>
      </c>
      <c r="F12558">
        <v>28204</v>
      </c>
      <c r="G12558">
        <v>35.2147474</v>
      </c>
      <c r="H12558">
        <v>-80.821299300000007</v>
      </c>
      <c r="I12558">
        <v>4.5</v>
      </c>
      <c r="J12558">
        <v>7</v>
      </c>
      <c r="K12558">
        <v>1</v>
      </c>
      <c r="L12558" t="s">
        <v>41276</v>
      </c>
    </row>
    <row r="12559" spans="1:12" x14ac:dyDescent="0.2">
      <c r="A12559" t="s">
        <v>41277</v>
      </c>
      <c r="B12559" t="s">
        <v>41278</v>
      </c>
      <c r="C12559" t="s">
        <v>154</v>
      </c>
      <c r="D12559" t="s">
        <v>21</v>
      </c>
      <c r="E12559" t="s">
        <v>16</v>
      </c>
      <c r="F12559">
        <v>28277</v>
      </c>
      <c r="G12559">
        <v>35.039034999999998</v>
      </c>
      <c r="H12559">
        <v>-80.7935959</v>
      </c>
      <c r="I12559">
        <v>4.5</v>
      </c>
      <c r="J12559">
        <v>23</v>
      </c>
      <c r="K12559">
        <v>1</v>
      </c>
      <c r="L12559" t="s">
        <v>41279</v>
      </c>
    </row>
    <row r="12560" spans="1:12" x14ac:dyDescent="0.2">
      <c r="A12560" t="s">
        <v>41280</v>
      </c>
      <c r="B12560" t="s">
        <v>41281</v>
      </c>
      <c r="C12560" t="s">
        <v>41282</v>
      </c>
      <c r="D12560" t="s">
        <v>135</v>
      </c>
      <c r="E12560" t="s">
        <v>16</v>
      </c>
      <c r="F12560">
        <v>28105</v>
      </c>
      <c r="G12560">
        <v>35.118609999999997</v>
      </c>
      <c r="H12560">
        <v>-80.69641</v>
      </c>
      <c r="I12560">
        <v>4.5</v>
      </c>
      <c r="J12560">
        <v>15</v>
      </c>
      <c r="K12560">
        <v>1</v>
      </c>
      <c r="L12560" t="s">
        <v>41283</v>
      </c>
    </row>
    <row r="12561" spans="1:12" x14ac:dyDescent="0.2">
      <c r="A12561" t="s">
        <v>41284</v>
      </c>
      <c r="B12561" t="s">
        <v>41285</v>
      </c>
      <c r="C12561" t="s">
        <v>41286</v>
      </c>
      <c r="D12561" t="s">
        <v>39</v>
      </c>
      <c r="E12561" t="s">
        <v>16</v>
      </c>
      <c r="F12561">
        <v>28025</v>
      </c>
      <c r="G12561">
        <v>35.406815495099998</v>
      </c>
      <c r="H12561">
        <v>-80.586379687600001</v>
      </c>
      <c r="I12561">
        <v>5</v>
      </c>
      <c r="J12561">
        <v>7</v>
      </c>
      <c r="K12561">
        <v>0</v>
      </c>
      <c r="L12561" t="s">
        <v>41287</v>
      </c>
    </row>
    <row r="12562" spans="1:12" x14ac:dyDescent="0.2">
      <c r="A12562" t="s">
        <v>41288</v>
      </c>
      <c r="B12562" t="s">
        <v>24056</v>
      </c>
      <c r="C12562" t="s">
        <v>41289</v>
      </c>
      <c r="D12562" t="s">
        <v>26</v>
      </c>
      <c r="E12562" t="s">
        <v>16</v>
      </c>
      <c r="F12562">
        <v>28078</v>
      </c>
      <c r="G12562">
        <v>35.445825800000001</v>
      </c>
      <c r="H12562">
        <v>-80.880216399999995</v>
      </c>
      <c r="I12562">
        <v>2.5</v>
      </c>
      <c r="J12562">
        <v>6</v>
      </c>
      <c r="K12562">
        <v>1</v>
      </c>
      <c r="L12562" t="s">
        <v>392</v>
      </c>
    </row>
    <row r="12563" spans="1:12" x14ac:dyDescent="0.2">
      <c r="A12563" t="s">
        <v>41290</v>
      </c>
      <c r="B12563" t="s">
        <v>41291</v>
      </c>
      <c r="C12563" t="s">
        <v>41292</v>
      </c>
      <c r="D12563" t="s">
        <v>21</v>
      </c>
      <c r="E12563" t="s">
        <v>16</v>
      </c>
      <c r="F12563">
        <v>28217</v>
      </c>
      <c r="G12563">
        <v>35.162987399999999</v>
      </c>
      <c r="H12563">
        <v>-80.875026800000001</v>
      </c>
      <c r="I12563">
        <v>2.5</v>
      </c>
      <c r="J12563">
        <v>26</v>
      </c>
      <c r="K12563">
        <v>1</v>
      </c>
      <c r="L12563" t="s">
        <v>18290</v>
      </c>
    </row>
    <row r="12564" spans="1:12" x14ac:dyDescent="0.2">
      <c r="A12564" t="s">
        <v>41293</v>
      </c>
      <c r="B12564" t="s">
        <v>18665</v>
      </c>
      <c r="C12564" t="s">
        <v>41294</v>
      </c>
      <c r="D12564" t="s">
        <v>295</v>
      </c>
      <c r="E12564" t="s">
        <v>16</v>
      </c>
      <c r="F12564">
        <v>28134</v>
      </c>
      <c r="G12564">
        <v>35.091397999999998</v>
      </c>
      <c r="H12564">
        <v>-80.876142999999999</v>
      </c>
      <c r="I12564">
        <v>2</v>
      </c>
      <c r="J12564">
        <v>13</v>
      </c>
      <c r="K12564">
        <v>0</v>
      </c>
      <c r="L12564" t="s">
        <v>1353</v>
      </c>
    </row>
    <row r="12565" spans="1:12" x14ac:dyDescent="0.2">
      <c r="A12565" t="s">
        <v>41295</v>
      </c>
      <c r="B12565" t="s">
        <v>703</v>
      </c>
      <c r="C12565" t="s">
        <v>41296</v>
      </c>
      <c r="D12565" t="s">
        <v>15</v>
      </c>
      <c r="E12565" t="s">
        <v>16</v>
      </c>
      <c r="F12565">
        <v>28031</v>
      </c>
      <c r="G12565">
        <v>35.480690954000004</v>
      </c>
      <c r="H12565">
        <v>-80.881835353300005</v>
      </c>
      <c r="I12565">
        <v>3.5</v>
      </c>
      <c r="J12565">
        <v>17</v>
      </c>
      <c r="K12565">
        <v>1</v>
      </c>
      <c r="L12565" t="s">
        <v>41297</v>
      </c>
    </row>
    <row r="12566" spans="1:12" x14ac:dyDescent="0.2">
      <c r="A12566" t="s">
        <v>41298</v>
      </c>
      <c r="B12566" t="s">
        <v>41299</v>
      </c>
      <c r="C12566" t="s">
        <v>41300</v>
      </c>
      <c r="D12566" t="s">
        <v>39</v>
      </c>
      <c r="E12566" t="s">
        <v>16</v>
      </c>
      <c r="F12566">
        <v>28097</v>
      </c>
      <c r="G12566">
        <v>35.362485855099997</v>
      </c>
      <c r="H12566">
        <v>-80.541889884100001</v>
      </c>
      <c r="I12566">
        <v>2.5</v>
      </c>
      <c r="J12566">
        <v>3</v>
      </c>
      <c r="K12566">
        <v>1</v>
      </c>
      <c r="L12566" t="s">
        <v>41301</v>
      </c>
    </row>
    <row r="12567" spans="1:12" x14ac:dyDescent="0.2">
      <c r="A12567" t="s">
        <v>41302</v>
      </c>
      <c r="B12567" t="s">
        <v>12694</v>
      </c>
      <c r="C12567" t="s">
        <v>41303</v>
      </c>
      <c r="D12567" t="s">
        <v>30</v>
      </c>
      <c r="E12567" t="s">
        <v>16</v>
      </c>
      <c r="F12567">
        <v>28056</v>
      </c>
      <c r="G12567">
        <v>35.259378619700001</v>
      </c>
      <c r="H12567">
        <v>-81.113019752100001</v>
      </c>
      <c r="I12567">
        <v>2</v>
      </c>
      <c r="J12567">
        <v>15</v>
      </c>
      <c r="K12567">
        <v>1</v>
      </c>
      <c r="L12567" t="s">
        <v>41304</v>
      </c>
    </row>
    <row r="12568" spans="1:12" x14ac:dyDescent="0.2">
      <c r="A12568" t="s">
        <v>41305</v>
      </c>
      <c r="B12568" t="s">
        <v>2246</v>
      </c>
      <c r="C12568" t="s">
        <v>41306</v>
      </c>
      <c r="D12568" t="s">
        <v>21</v>
      </c>
      <c r="E12568" t="s">
        <v>16</v>
      </c>
      <c r="F12568">
        <v>28205</v>
      </c>
      <c r="G12568">
        <v>35.2034690805</v>
      </c>
      <c r="H12568">
        <v>-80.759823471299995</v>
      </c>
      <c r="I12568">
        <v>2.5</v>
      </c>
      <c r="J12568">
        <v>3</v>
      </c>
      <c r="K12568">
        <v>1</v>
      </c>
      <c r="L12568" t="s">
        <v>41307</v>
      </c>
    </row>
    <row r="12569" spans="1:12" x14ac:dyDescent="0.2">
      <c r="A12569" t="s">
        <v>41308</v>
      </c>
      <c r="B12569" t="s">
        <v>2239</v>
      </c>
      <c r="C12569" t="s">
        <v>41309</v>
      </c>
      <c r="D12569" t="s">
        <v>21</v>
      </c>
      <c r="E12569" t="s">
        <v>16</v>
      </c>
      <c r="F12569">
        <v>28208</v>
      </c>
      <c r="G12569">
        <v>35.225099999999998</v>
      </c>
      <c r="H12569">
        <v>-80.898300000000006</v>
      </c>
      <c r="I12569">
        <v>3.5</v>
      </c>
      <c r="J12569">
        <v>7</v>
      </c>
      <c r="K12569">
        <v>1</v>
      </c>
      <c r="L12569" t="s">
        <v>2241</v>
      </c>
    </row>
    <row r="12570" spans="1:12" x14ac:dyDescent="0.2">
      <c r="A12570" t="s">
        <v>41310</v>
      </c>
      <c r="B12570" t="s">
        <v>1978</v>
      </c>
      <c r="C12570" t="s">
        <v>41311</v>
      </c>
      <c r="D12570" t="s">
        <v>21</v>
      </c>
      <c r="E12570" t="s">
        <v>16</v>
      </c>
      <c r="F12570">
        <v>28205</v>
      </c>
      <c r="G12570">
        <v>35.204255759500001</v>
      </c>
      <c r="H12570">
        <v>-80.760378850899997</v>
      </c>
      <c r="I12570">
        <v>1.5</v>
      </c>
      <c r="J12570">
        <v>16</v>
      </c>
      <c r="K12570">
        <v>1</v>
      </c>
      <c r="L12570" t="s">
        <v>41312</v>
      </c>
    </row>
    <row r="12571" spans="1:12" x14ac:dyDescent="0.2">
      <c r="A12571" t="s">
        <v>41313</v>
      </c>
      <c r="B12571" t="s">
        <v>41314</v>
      </c>
      <c r="C12571" t="s">
        <v>41315</v>
      </c>
      <c r="D12571" t="s">
        <v>21</v>
      </c>
      <c r="E12571" t="s">
        <v>16</v>
      </c>
      <c r="F12571">
        <v>28269</v>
      </c>
      <c r="G12571">
        <v>35.371178</v>
      </c>
      <c r="H12571">
        <v>-80.780107999999998</v>
      </c>
      <c r="I12571">
        <v>4</v>
      </c>
      <c r="J12571">
        <v>8</v>
      </c>
      <c r="K12571">
        <v>1</v>
      </c>
      <c r="L12571" t="s">
        <v>565</v>
      </c>
    </row>
    <row r="12572" spans="1:12" x14ac:dyDescent="0.2">
      <c r="A12572" t="s">
        <v>41316</v>
      </c>
      <c r="B12572" t="s">
        <v>2239</v>
      </c>
      <c r="C12572" t="s">
        <v>41317</v>
      </c>
      <c r="D12572" t="s">
        <v>26</v>
      </c>
      <c r="E12572" t="s">
        <v>16</v>
      </c>
      <c r="F12572">
        <v>28078</v>
      </c>
      <c r="G12572">
        <v>35.444000000000003</v>
      </c>
      <c r="H12572">
        <v>-80.894000000000005</v>
      </c>
      <c r="I12572">
        <v>3</v>
      </c>
      <c r="J12572">
        <v>4</v>
      </c>
      <c r="K12572">
        <v>1</v>
      </c>
      <c r="L12572" t="s">
        <v>4826</v>
      </c>
    </row>
    <row r="12573" spans="1:12" x14ac:dyDescent="0.2">
      <c r="A12573" t="s">
        <v>41318</v>
      </c>
      <c r="B12573" t="s">
        <v>2144</v>
      </c>
      <c r="C12573" t="s">
        <v>41319</v>
      </c>
      <c r="D12573" t="s">
        <v>21</v>
      </c>
      <c r="E12573" t="s">
        <v>16</v>
      </c>
      <c r="F12573">
        <v>28205</v>
      </c>
      <c r="G12573">
        <v>35.243422299999999</v>
      </c>
      <c r="H12573">
        <v>-80.781297499999994</v>
      </c>
      <c r="I12573">
        <v>3</v>
      </c>
      <c r="J12573">
        <v>9</v>
      </c>
      <c r="K12573">
        <v>1</v>
      </c>
      <c r="L12573" t="s">
        <v>2146</v>
      </c>
    </row>
    <row r="12574" spans="1:12" x14ac:dyDescent="0.2">
      <c r="A12574" t="s">
        <v>41320</v>
      </c>
      <c r="B12574" t="s">
        <v>758</v>
      </c>
      <c r="C12574" t="s">
        <v>41321</v>
      </c>
      <c r="D12574" t="s">
        <v>830</v>
      </c>
      <c r="E12574" t="s">
        <v>16</v>
      </c>
      <c r="F12574">
        <v>28034</v>
      </c>
      <c r="G12574">
        <v>35.315252999999998</v>
      </c>
      <c r="H12574">
        <v>-81.190447000000006</v>
      </c>
      <c r="I12574">
        <v>2.5</v>
      </c>
      <c r="J12574">
        <v>3</v>
      </c>
      <c r="K12574">
        <v>1</v>
      </c>
      <c r="L12574" t="s">
        <v>41322</v>
      </c>
    </row>
    <row r="12575" spans="1:12" x14ac:dyDescent="0.2">
      <c r="A12575" t="s">
        <v>41323</v>
      </c>
      <c r="B12575" t="s">
        <v>41324</v>
      </c>
      <c r="C12575" t="s">
        <v>29794</v>
      </c>
      <c r="D12575" t="s">
        <v>21</v>
      </c>
      <c r="E12575" t="s">
        <v>16</v>
      </c>
      <c r="F12575">
        <v>28273</v>
      </c>
      <c r="G12575">
        <v>35.103870200000003</v>
      </c>
      <c r="H12575">
        <v>-80.881491600000004</v>
      </c>
      <c r="I12575">
        <v>2.5</v>
      </c>
      <c r="J12575">
        <v>3</v>
      </c>
      <c r="K12575">
        <v>1</v>
      </c>
      <c r="L12575" t="s">
        <v>35518</v>
      </c>
    </row>
    <row r="12576" spans="1:12" x14ac:dyDescent="0.2">
      <c r="A12576" t="s">
        <v>41325</v>
      </c>
      <c r="B12576" t="s">
        <v>41326</v>
      </c>
      <c r="C12576" t="s">
        <v>41327</v>
      </c>
      <c r="D12576" t="s">
        <v>135</v>
      </c>
      <c r="E12576" t="s">
        <v>16</v>
      </c>
      <c r="F12576">
        <v>28105</v>
      </c>
      <c r="G12576">
        <v>35.117016999999997</v>
      </c>
      <c r="H12576">
        <v>-80.7218199</v>
      </c>
      <c r="I12576">
        <v>4.5</v>
      </c>
      <c r="J12576">
        <v>10</v>
      </c>
      <c r="K12576">
        <v>1</v>
      </c>
      <c r="L12576" t="s">
        <v>41328</v>
      </c>
    </row>
    <row r="12577" spans="1:12" x14ac:dyDescent="0.2">
      <c r="A12577" t="s">
        <v>41329</v>
      </c>
      <c r="B12577" t="s">
        <v>41330</v>
      </c>
      <c r="C12577" t="s">
        <v>41331</v>
      </c>
      <c r="D12577" t="s">
        <v>21</v>
      </c>
      <c r="E12577" t="s">
        <v>16</v>
      </c>
      <c r="F12577">
        <v>28212</v>
      </c>
      <c r="G12577">
        <v>35.178431000000003</v>
      </c>
      <c r="H12577">
        <v>-80.750777999999997</v>
      </c>
      <c r="I12577">
        <v>3</v>
      </c>
      <c r="J12577">
        <v>4</v>
      </c>
      <c r="K12577">
        <v>0</v>
      </c>
      <c r="L12577" t="s">
        <v>2565</v>
      </c>
    </row>
    <row r="12578" spans="1:12" x14ac:dyDescent="0.2">
      <c r="A12578" t="s">
        <v>41332</v>
      </c>
      <c r="B12578" t="s">
        <v>41333</v>
      </c>
      <c r="D12578" t="s">
        <v>21</v>
      </c>
      <c r="E12578" t="s">
        <v>16</v>
      </c>
      <c r="F12578">
        <v>28211</v>
      </c>
      <c r="G12578">
        <v>35.174239999999998</v>
      </c>
      <c r="H12578">
        <v>-80.800684399999994</v>
      </c>
      <c r="I12578">
        <v>5</v>
      </c>
      <c r="J12578">
        <v>3</v>
      </c>
      <c r="K12578">
        <v>1</v>
      </c>
      <c r="L12578" t="s">
        <v>41334</v>
      </c>
    </row>
    <row r="12579" spans="1:12" x14ac:dyDescent="0.2">
      <c r="A12579" t="s">
        <v>41335</v>
      </c>
      <c r="B12579" t="s">
        <v>41336</v>
      </c>
      <c r="C12579" t="s">
        <v>41337</v>
      </c>
      <c r="D12579" t="s">
        <v>30</v>
      </c>
      <c r="E12579" t="s">
        <v>16</v>
      </c>
      <c r="F12579">
        <v>28056</v>
      </c>
      <c r="G12579">
        <v>35.214421999999999</v>
      </c>
      <c r="H12579">
        <v>-81.168325899999999</v>
      </c>
      <c r="I12579">
        <v>4</v>
      </c>
      <c r="J12579">
        <v>3</v>
      </c>
      <c r="K12579">
        <v>1</v>
      </c>
      <c r="L12579" t="s">
        <v>13703</v>
      </c>
    </row>
    <row r="12580" spans="1:12" x14ac:dyDescent="0.2">
      <c r="A12580" t="s">
        <v>41338</v>
      </c>
      <c r="B12580" t="s">
        <v>41339</v>
      </c>
      <c r="C12580" t="s">
        <v>18485</v>
      </c>
      <c r="D12580" t="s">
        <v>21</v>
      </c>
      <c r="E12580" t="s">
        <v>16</v>
      </c>
      <c r="F12580">
        <v>28277</v>
      </c>
      <c r="G12580">
        <v>35.052666000000002</v>
      </c>
      <c r="H12580">
        <v>-80.847324</v>
      </c>
      <c r="I12580">
        <v>3</v>
      </c>
      <c r="J12580">
        <v>174</v>
      </c>
      <c r="K12580">
        <v>1</v>
      </c>
      <c r="L12580" t="s">
        <v>1056</v>
      </c>
    </row>
    <row r="12581" spans="1:12" x14ac:dyDescent="0.2">
      <c r="A12581" t="s">
        <v>41340</v>
      </c>
      <c r="B12581" t="s">
        <v>30935</v>
      </c>
      <c r="C12581" t="s">
        <v>41341</v>
      </c>
      <c r="D12581" t="s">
        <v>21</v>
      </c>
      <c r="E12581" t="s">
        <v>16</v>
      </c>
      <c r="F12581">
        <v>28273</v>
      </c>
      <c r="G12581">
        <v>35.116121999999997</v>
      </c>
      <c r="H12581">
        <v>-80.958635999999998</v>
      </c>
      <c r="I12581">
        <v>3.5</v>
      </c>
      <c r="J12581">
        <v>17</v>
      </c>
      <c r="K12581">
        <v>0</v>
      </c>
      <c r="L12581" t="s">
        <v>41342</v>
      </c>
    </row>
    <row r="12582" spans="1:12" x14ac:dyDescent="0.2">
      <c r="A12582" t="s">
        <v>41343</v>
      </c>
      <c r="B12582" t="s">
        <v>41344</v>
      </c>
      <c r="C12582" t="s">
        <v>41345</v>
      </c>
      <c r="D12582" t="s">
        <v>39</v>
      </c>
      <c r="E12582" t="s">
        <v>16</v>
      </c>
      <c r="F12582">
        <v>28025</v>
      </c>
      <c r="G12582">
        <v>35.447585599999996</v>
      </c>
      <c r="H12582">
        <v>-80.599618100000001</v>
      </c>
      <c r="I12582">
        <v>4.5</v>
      </c>
      <c r="J12582">
        <v>4</v>
      </c>
      <c r="K12582">
        <v>1</v>
      </c>
      <c r="L12582" t="s">
        <v>41346</v>
      </c>
    </row>
    <row r="12583" spans="1:12" x14ac:dyDescent="0.2">
      <c r="A12583" t="s">
        <v>41347</v>
      </c>
      <c r="B12583" t="s">
        <v>41348</v>
      </c>
      <c r="C12583" t="s">
        <v>41349</v>
      </c>
      <c r="D12583" t="s">
        <v>39</v>
      </c>
      <c r="E12583" t="s">
        <v>16</v>
      </c>
      <c r="F12583">
        <v>28025</v>
      </c>
      <c r="G12583">
        <v>35.419937599999997</v>
      </c>
      <c r="H12583">
        <v>-80.590270599999997</v>
      </c>
      <c r="I12583">
        <v>5</v>
      </c>
      <c r="J12583">
        <v>4</v>
      </c>
      <c r="K12583">
        <v>0</v>
      </c>
      <c r="L12583" t="s">
        <v>41350</v>
      </c>
    </row>
    <row r="12584" spans="1:12" x14ac:dyDescent="0.2">
      <c r="A12584" t="s">
        <v>41351</v>
      </c>
      <c r="B12584" t="s">
        <v>41352</v>
      </c>
      <c r="C12584" t="s">
        <v>41353</v>
      </c>
      <c r="D12584" t="s">
        <v>21</v>
      </c>
      <c r="E12584" t="s">
        <v>16</v>
      </c>
      <c r="F12584">
        <v>28278</v>
      </c>
      <c r="G12584">
        <v>35.099277100000002</v>
      </c>
      <c r="H12584">
        <v>-80.992368799999994</v>
      </c>
      <c r="I12584">
        <v>1.5</v>
      </c>
      <c r="J12584">
        <v>6</v>
      </c>
      <c r="K12584">
        <v>1</v>
      </c>
      <c r="L12584" t="s">
        <v>1357</v>
      </c>
    </row>
    <row r="12585" spans="1:12" x14ac:dyDescent="0.2">
      <c r="A12585" t="s">
        <v>41354</v>
      </c>
      <c r="B12585" t="s">
        <v>26224</v>
      </c>
      <c r="C12585" t="s">
        <v>41355</v>
      </c>
      <c r="D12585" t="s">
        <v>239</v>
      </c>
      <c r="E12585" t="s">
        <v>16</v>
      </c>
      <c r="F12585">
        <v>28173</v>
      </c>
      <c r="G12585">
        <v>34.933674799999999</v>
      </c>
      <c r="H12585">
        <v>-80.750108800000007</v>
      </c>
      <c r="I12585">
        <v>3</v>
      </c>
      <c r="J12585">
        <v>6</v>
      </c>
      <c r="K12585">
        <v>1</v>
      </c>
      <c r="L12585" t="s">
        <v>41356</v>
      </c>
    </row>
    <row r="12586" spans="1:12" x14ac:dyDescent="0.2">
      <c r="A12586" t="s">
        <v>41357</v>
      </c>
      <c r="B12586" t="s">
        <v>41358</v>
      </c>
      <c r="C12586" t="s">
        <v>41359</v>
      </c>
      <c r="D12586" t="s">
        <v>21</v>
      </c>
      <c r="E12586" t="s">
        <v>16</v>
      </c>
      <c r="F12586">
        <v>28203</v>
      </c>
      <c r="G12586">
        <v>35.2053357773</v>
      </c>
      <c r="H12586">
        <v>-80.865020411700002</v>
      </c>
      <c r="I12586">
        <v>4</v>
      </c>
      <c r="J12586">
        <v>32</v>
      </c>
      <c r="K12586">
        <v>1</v>
      </c>
      <c r="L12586" t="s">
        <v>41360</v>
      </c>
    </row>
    <row r="12587" spans="1:12" x14ac:dyDescent="0.2">
      <c r="A12587" t="s">
        <v>41361</v>
      </c>
      <c r="B12587" t="s">
        <v>5533</v>
      </c>
      <c r="C12587" t="s">
        <v>41362</v>
      </c>
      <c r="D12587" t="s">
        <v>21</v>
      </c>
      <c r="E12587" t="s">
        <v>16</v>
      </c>
      <c r="F12587">
        <v>28273</v>
      </c>
      <c r="G12587">
        <v>35.1366022562</v>
      </c>
      <c r="H12587">
        <v>-80.936507107799997</v>
      </c>
      <c r="I12587">
        <v>3.5</v>
      </c>
      <c r="J12587">
        <v>46</v>
      </c>
      <c r="K12587">
        <v>1</v>
      </c>
      <c r="L12587" t="s">
        <v>41363</v>
      </c>
    </row>
    <row r="12588" spans="1:12" x14ac:dyDescent="0.2">
      <c r="A12588" t="e">
        <f>-EkRlTm1xlzM8EyyYAs75Q</f>
        <v>#NAME?</v>
      </c>
      <c r="B12588" t="s">
        <v>41364</v>
      </c>
      <c r="C12588" t="s">
        <v>391</v>
      </c>
      <c r="D12588" t="s">
        <v>21</v>
      </c>
      <c r="E12588" t="s">
        <v>16</v>
      </c>
      <c r="F12588">
        <v>28202</v>
      </c>
      <c r="G12588">
        <v>35.152420999999997</v>
      </c>
      <c r="H12588">
        <v>-80.833499000000003</v>
      </c>
      <c r="I12588">
        <v>2.5</v>
      </c>
      <c r="J12588">
        <v>8</v>
      </c>
      <c r="K12588">
        <v>1</v>
      </c>
      <c r="L12588" t="s">
        <v>3691</v>
      </c>
    </row>
    <row r="12589" spans="1:12" x14ac:dyDescent="0.2">
      <c r="A12589" t="s">
        <v>41365</v>
      </c>
      <c r="B12589" t="s">
        <v>28262</v>
      </c>
      <c r="C12589" t="s">
        <v>41366</v>
      </c>
      <c r="D12589" t="s">
        <v>21</v>
      </c>
      <c r="E12589" t="s">
        <v>16</v>
      </c>
      <c r="F12589">
        <v>28217</v>
      </c>
      <c r="G12589">
        <v>35.180873200000001</v>
      </c>
      <c r="H12589">
        <v>-80.883909799999998</v>
      </c>
      <c r="I12589">
        <v>4.5</v>
      </c>
      <c r="J12589">
        <v>5</v>
      </c>
      <c r="K12589">
        <v>1</v>
      </c>
      <c r="L12589" t="s">
        <v>41367</v>
      </c>
    </row>
    <row r="12590" spans="1:12" x14ac:dyDescent="0.2">
      <c r="A12590" t="s">
        <v>41368</v>
      </c>
      <c r="B12590" t="s">
        <v>41369</v>
      </c>
      <c r="D12590" t="s">
        <v>21</v>
      </c>
      <c r="E12590" t="s">
        <v>16</v>
      </c>
      <c r="F12590">
        <v>28278</v>
      </c>
      <c r="G12590">
        <v>35.134005299999998</v>
      </c>
      <c r="H12590">
        <v>-81.020253299999993</v>
      </c>
      <c r="I12590">
        <v>5</v>
      </c>
      <c r="J12590">
        <v>6</v>
      </c>
      <c r="K12590">
        <v>1</v>
      </c>
      <c r="L12590" t="s">
        <v>6052</v>
      </c>
    </row>
    <row r="12591" spans="1:12" x14ac:dyDescent="0.2">
      <c r="A12591" t="s">
        <v>41370</v>
      </c>
      <c r="B12591" t="s">
        <v>41371</v>
      </c>
      <c r="C12591" t="s">
        <v>15164</v>
      </c>
      <c r="D12591" t="s">
        <v>30</v>
      </c>
      <c r="E12591" t="s">
        <v>16</v>
      </c>
      <c r="F12591">
        <v>28052</v>
      </c>
      <c r="G12591">
        <v>35.262475199999997</v>
      </c>
      <c r="H12591">
        <v>-81.183663699999997</v>
      </c>
      <c r="I12591">
        <v>4.5</v>
      </c>
      <c r="J12591">
        <v>447</v>
      </c>
      <c r="K12591">
        <v>1</v>
      </c>
      <c r="L12591" t="s">
        <v>41372</v>
      </c>
    </row>
    <row r="12592" spans="1:12" x14ac:dyDescent="0.2">
      <c r="A12592" t="s">
        <v>41373</v>
      </c>
      <c r="B12592" t="s">
        <v>41374</v>
      </c>
      <c r="C12592" t="s">
        <v>41375</v>
      </c>
      <c r="D12592" t="s">
        <v>588</v>
      </c>
      <c r="E12592" t="s">
        <v>16</v>
      </c>
      <c r="F12592">
        <v>28112</v>
      </c>
      <c r="G12592">
        <v>34.952986000000003</v>
      </c>
      <c r="H12592">
        <v>-80.612421999999995</v>
      </c>
      <c r="I12592">
        <v>1.5</v>
      </c>
      <c r="J12592">
        <v>6</v>
      </c>
      <c r="K12592">
        <v>1</v>
      </c>
      <c r="L12592" t="s">
        <v>1247</v>
      </c>
    </row>
    <row r="12593" spans="1:12" x14ac:dyDescent="0.2">
      <c r="A12593" t="s">
        <v>41376</v>
      </c>
      <c r="B12593" t="s">
        <v>41377</v>
      </c>
      <c r="D12593" t="s">
        <v>21</v>
      </c>
      <c r="E12593" t="s">
        <v>16</v>
      </c>
      <c r="F12593">
        <v>28202</v>
      </c>
      <c r="G12593">
        <v>35.232678100000001</v>
      </c>
      <c r="H12593">
        <v>-80.846082199999998</v>
      </c>
      <c r="I12593">
        <v>4.5</v>
      </c>
      <c r="J12593">
        <v>22</v>
      </c>
      <c r="K12593">
        <v>0</v>
      </c>
      <c r="L12593" t="s">
        <v>41378</v>
      </c>
    </row>
    <row r="12594" spans="1:12" x14ac:dyDescent="0.2">
      <c r="A12594" t="s">
        <v>41379</v>
      </c>
      <c r="B12594" t="s">
        <v>41380</v>
      </c>
      <c r="C12594" t="s">
        <v>41381</v>
      </c>
      <c r="D12594" t="s">
        <v>30</v>
      </c>
      <c r="E12594" t="s">
        <v>16</v>
      </c>
      <c r="F12594">
        <v>28054</v>
      </c>
      <c r="G12594">
        <v>35.279394281499997</v>
      </c>
      <c r="H12594">
        <v>-81.142423152899994</v>
      </c>
      <c r="I12594">
        <v>3.5</v>
      </c>
      <c r="J12594">
        <v>43</v>
      </c>
      <c r="K12594">
        <v>1</v>
      </c>
      <c r="L12594" t="s">
        <v>1563</v>
      </c>
    </row>
    <row r="12595" spans="1:12" x14ac:dyDescent="0.2">
      <c r="A12595" t="s">
        <v>41382</v>
      </c>
      <c r="B12595" t="s">
        <v>11960</v>
      </c>
      <c r="C12595" t="s">
        <v>41383</v>
      </c>
      <c r="D12595" t="s">
        <v>21</v>
      </c>
      <c r="E12595" t="s">
        <v>16</v>
      </c>
      <c r="F12595">
        <v>28209</v>
      </c>
      <c r="G12595">
        <v>35.2005695</v>
      </c>
      <c r="H12595">
        <v>-80.866006200000001</v>
      </c>
      <c r="I12595">
        <v>4</v>
      </c>
      <c r="J12595">
        <v>53</v>
      </c>
      <c r="K12595">
        <v>0</v>
      </c>
      <c r="L12595" t="s">
        <v>41384</v>
      </c>
    </row>
    <row r="12596" spans="1:12" x14ac:dyDescent="0.2">
      <c r="A12596" t="s">
        <v>41385</v>
      </c>
      <c r="B12596" t="s">
        <v>26530</v>
      </c>
      <c r="C12596" t="s">
        <v>41386</v>
      </c>
      <c r="D12596" t="s">
        <v>30</v>
      </c>
      <c r="E12596" t="s">
        <v>16</v>
      </c>
      <c r="F12596">
        <v>28054</v>
      </c>
      <c r="G12596">
        <v>35.268726999999998</v>
      </c>
      <c r="H12596">
        <v>-81.146139000000005</v>
      </c>
      <c r="I12596">
        <v>3.5</v>
      </c>
      <c r="J12596">
        <v>122</v>
      </c>
      <c r="K12596">
        <v>1</v>
      </c>
      <c r="L12596" t="s">
        <v>26532</v>
      </c>
    </row>
    <row r="12597" spans="1:12" x14ac:dyDescent="0.2">
      <c r="A12597" t="s">
        <v>41387</v>
      </c>
      <c r="B12597" t="s">
        <v>41388</v>
      </c>
      <c r="C12597" t="s">
        <v>41389</v>
      </c>
      <c r="D12597" t="s">
        <v>21</v>
      </c>
      <c r="E12597" t="s">
        <v>16</v>
      </c>
      <c r="F12597">
        <v>28205</v>
      </c>
      <c r="G12597">
        <v>35.214162899999998</v>
      </c>
      <c r="H12597">
        <v>-80.770152400000001</v>
      </c>
      <c r="I12597">
        <v>4</v>
      </c>
      <c r="J12597">
        <v>74</v>
      </c>
      <c r="K12597">
        <v>1</v>
      </c>
      <c r="L12597" t="s">
        <v>41390</v>
      </c>
    </row>
    <row r="12598" spans="1:12" x14ac:dyDescent="0.2">
      <c r="A12598" t="s">
        <v>41391</v>
      </c>
      <c r="B12598" t="s">
        <v>41392</v>
      </c>
      <c r="C12598" t="s">
        <v>28537</v>
      </c>
      <c r="D12598" t="s">
        <v>21</v>
      </c>
      <c r="E12598" t="s">
        <v>16</v>
      </c>
      <c r="F12598">
        <v>28205</v>
      </c>
      <c r="G12598">
        <v>35.2185153</v>
      </c>
      <c r="H12598">
        <v>-80.812647299999995</v>
      </c>
      <c r="I12598">
        <v>5</v>
      </c>
      <c r="J12598">
        <v>28</v>
      </c>
      <c r="K12598">
        <v>1</v>
      </c>
      <c r="L12598" t="s">
        <v>41393</v>
      </c>
    </row>
    <row r="12599" spans="1:12" x14ac:dyDescent="0.2">
      <c r="A12599" t="s">
        <v>41394</v>
      </c>
      <c r="B12599" t="s">
        <v>41395</v>
      </c>
      <c r="C12599" t="s">
        <v>41396</v>
      </c>
      <c r="D12599" t="s">
        <v>21</v>
      </c>
      <c r="E12599" t="s">
        <v>16</v>
      </c>
      <c r="F12599">
        <v>28217</v>
      </c>
      <c r="G12599">
        <v>35.171659400000003</v>
      </c>
      <c r="H12599">
        <v>-80.879326300000002</v>
      </c>
      <c r="I12599">
        <v>4</v>
      </c>
      <c r="J12599">
        <v>65</v>
      </c>
      <c r="K12599">
        <v>0</v>
      </c>
      <c r="L12599" t="s">
        <v>41397</v>
      </c>
    </row>
    <row r="12600" spans="1:12" x14ac:dyDescent="0.2">
      <c r="A12600" t="s">
        <v>41398</v>
      </c>
      <c r="B12600" t="s">
        <v>41399</v>
      </c>
      <c r="C12600" t="s">
        <v>41400</v>
      </c>
      <c r="D12600" t="s">
        <v>21</v>
      </c>
      <c r="E12600" t="s">
        <v>16</v>
      </c>
      <c r="F12600">
        <v>28211</v>
      </c>
      <c r="G12600">
        <v>35.175218700000002</v>
      </c>
      <c r="H12600">
        <v>-80.799278099999995</v>
      </c>
      <c r="I12600">
        <v>4</v>
      </c>
      <c r="J12600">
        <v>3</v>
      </c>
      <c r="K12600">
        <v>1</v>
      </c>
      <c r="L12600" t="s">
        <v>41401</v>
      </c>
    </row>
    <row r="12601" spans="1:12" x14ac:dyDescent="0.2">
      <c r="A12601" t="s">
        <v>41402</v>
      </c>
      <c r="B12601" t="s">
        <v>41403</v>
      </c>
      <c r="D12601" t="s">
        <v>21</v>
      </c>
      <c r="E12601" t="s">
        <v>16</v>
      </c>
      <c r="F12601">
        <v>28205</v>
      </c>
      <c r="G12601">
        <v>35.226371399999998</v>
      </c>
      <c r="H12601">
        <v>-80.799018500000003</v>
      </c>
      <c r="I12601">
        <v>4</v>
      </c>
      <c r="J12601">
        <v>4</v>
      </c>
      <c r="K12601">
        <v>1</v>
      </c>
      <c r="L12601" t="s">
        <v>41404</v>
      </c>
    </row>
    <row r="12602" spans="1:12" x14ac:dyDescent="0.2">
      <c r="A12602" t="s">
        <v>41405</v>
      </c>
      <c r="B12602" t="s">
        <v>8665</v>
      </c>
      <c r="C12602" t="s">
        <v>41406</v>
      </c>
      <c r="D12602" t="s">
        <v>21</v>
      </c>
      <c r="E12602" t="s">
        <v>16</v>
      </c>
      <c r="F12602">
        <v>28210</v>
      </c>
      <c r="G12602">
        <v>35.147544293499998</v>
      </c>
      <c r="H12602">
        <v>-80.833295881699996</v>
      </c>
      <c r="I12602">
        <v>4.5</v>
      </c>
      <c r="J12602">
        <v>36</v>
      </c>
      <c r="K12602">
        <v>1</v>
      </c>
      <c r="L12602" t="s">
        <v>41407</v>
      </c>
    </row>
    <row r="12603" spans="1:12" x14ac:dyDescent="0.2">
      <c r="A12603" t="s">
        <v>41408</v>
      </c>
      <c r="B12603" t="s">
        <v>41409</v>
      </c>
      <c r="C12603" t="s">
        <v>41410</v>
      </c>
      <c r="D12603" t="s">
        <v>21</v>
      </c>
      <c r="E12603" t="s">
        <v>16</v>
      </c>
      <c r="F12603">
        <v>28206</v>
      </c>
      <c r="G12603">
        <v>35.250597399999997</v>
      </c>
      <c r="H12603">
        <v>-80.827095700000001</v>
      </c>
      <c r="I12603">
        <v>4</v>
      </c>
      <c r="J12603">
        <v>5</v>
      </c>
      <c r="K12603">
        <v>1</v>
      </c>
      <c r="L12603" t="s">
        <v>1547</v>
      </c>
    </row>
    <row r="12604" spans="1:12" x14ac:dyDescent="0.2">
      <c r="A12604" t="s">
        <v>41411</v>
      </c>
      <c r="B12604" t="s">
        <v>41412</v>
      </c>
      <c r="C12604" t="s">
        <v>41413</v>
      </c>
      <c r="D12604" t="s">
        <v>21</v>
      </c>
      <c r="E12604" t="s">
        <v>16</v>
      </c>
      <c r="F12604">
        <v>28209</v>
      </c>
      <c r="G12604">
        <v>35.186540999999998</v>
      </c>
      <c r="H12604">
        <v>-80.876784000000001</v>
      </c>
      <c r="I12604">
        <v>3.5</v>
      </c>
      <c r="J12604">
        <v>30</v>
      </c>
      <c r="K12604">
        <v>1</v>
      </c>
      <c r="L12604" t="s">
        <v>22919</v>
      </c>
    </row>
    <row r="12605" spans="1:12" x14ac:dyDescent="0.2">
      <c r="A12605" t="s">
        <v>41414</v>
      </c>
      <c r="B12605" t="s">
        <v>2404</v>
      </c>
      <c r="C12605" t="s">
        <v>41415</v>
      </c>
      <c r="D12605" t="s">
        <v>21</v>
      </c>
      <c r="E12605" t="s">
        <v>16</v>
      </c>
      <c r="F12605">
        <v>28205</v>
      </c>
      <c r="G12605">
        <v>35.219673499999999</v>
      </c>
      <c r="H12605">
        <v>-80.811089800000005</v>
      </c>
      <c r="I12605">
        <v>2.5</v>
      </c>
      <c r="J12605">
        <v>18</v>
      </c>
      <c r="K12605">
        <v>1</v>
      </c>
      <c r="L12605" t="s">
        <v>2406</v>
      </c>
    </row>
    <row r="12606" spans="1:12" x14ac:dyDescent="0.2">
      <c r="A12606" t="s">
        <v>41416</v>
      </c>
      <c r="B12606" t="s">
        <v>41417</v>
      </c>
      <c r="C12606" t="s">
        <v>41418</v>
      </c>
      <c r="D12606" t="s">
        <v>135</v>
      </c>
      <c r="E12606" t="s">
        <v>16</v>
      </c>
      <c r="F12606">
        <v>28104</v>
      </c>
      <c r="G12606">
        <v>35.086062800000001</v>
      </c>
      <c r="H12606">
        <v>-80.680913799999999</v>
      </c>
      <c r="I12606">
        <v>3</v>
      </c>
      <c r="J12606">
        <v>4</v>
      </c>
      <c r="K12606">
        <v>1</v>
      </c>
      <c r="L12606" t="s">
        <v>666</v>
      </c>
    </row>
    <row r="12607" spans="1:12" x14ac:dyDescent="0.2">
      <c r="A12607" t="s">
        <v>41419</v>
      </c>
      <c r="B12607" t="s">
        <v>41420</v>
      </c>
      <c r="C12607" t="s">
        <v>41421</v>
      </c>
      <c r="D12607" t="s">
        <v>21</v>
      </c>
      <c r="E12607" t="s">
        <v>16</v>
      </c>
      <c r="F12607">
        <v>28214</v>
      </c>
      <c r="G12607">
        <v>35.242074199999998</v>
      </c>
      <c r="H12607">
        <v>-80.939759600000002</v>
      </c>
      <c r="I12607">
        <v>4</v>
      </c>
      <c r="J12607">
        <v>333</v>
      </c>
      <c r="K12607">
        <v>1</v>
      </c>
      <c r="L12607" t="s">
        <v>41422</v>
      </c>
    </row>
    <row r="12608" spans="1:12" x14ac:dyDescent="0.2">
      <c r="A12608" t="s">
        <v>41423</v>
      </c>
      <c r="B12608" t="s">
        <v>41424</v>
      </c>
      <c r="C12608" t="s">
        <v>35787</v>
      </c>
      <c r="D12608" t="s">
        <v>135</v>
      </c>
      <c r="E12608" t="s">
        <v>16</v>
      </c>
      <c r="F12608">
        <v>28105</v>
      </c>
      <c r="G12608">
        <v>35.117562</v>
      </c>
      <c r="H12608">
        <v>-80.720444999999998</v>
      </c>
      <c r="I12608">
        <v>4</v>
      </c>
      <c r="J12608">
        <v>187</v>
      </c>
      <c r="K12608">
        <v>1</v>
      </c>
      <c r="L12608" t="s">
        <v>41425</v>
      </c>
    </row>
    <row r="12609" spans="1:12" x14ac:dyDescent="0.2">
      <c r="A12609" t="s">
        <v>41426</v>
      </c>
      <c r="B12609" t="s">
        <v>41427</v>
      </c>
      <c r="C12609" t="s">
        <v>41428</v>
      </c>
      <c r="D12609" t="s">
        <v>21</v>
      </c>
      <c r="E12609" t="s">
        <v>16</v>
      </c>
      <c r="F12609">
        <v>28202</v>
      </c>
      <c r="G12609">
        <v>35.2237668</v>
      </c>
      <c r="H12609">
        <v>-80.836963699999998</v>
      </c>
      <c r="I12609">
        <v>3.5</v>
      </c>
      <c r="J12609">
        <v>3</v>
      </c>
      <c r="K12609">
        <v>1</v>
      </c>
      <c r="L12609" t="s">
        <v>1275</v>
      </c>
    </row>
    <row r="12610" spans="1:12" x14ac:dyDescent="0.2">
      <c r="A12610" t="s">
        <v>41429</v>
      </c>
      <c r="B12610" t="s">
        <v>18743</v>
      </c>
      <c r="C12610" t="s">
        <v>41430</v>
      </c>
      <c r="D12610" t="s">
        <v>135</v>
      </c>
      <c r="E12610" t="s">
        <v>16</v>
      </c>
      <c r="F12610">
        <v>28105</v>
      </c>
      <c r="G12610">
        <v>35.129172936700002</v>
      </c>
      <c r="H12610">
        <v>-80.701461285400001</v>
      </c>
      <c r="I12610">
        <v>2.5</v>
      </c>
      <c r="J12610">
        <v>11</v>
      </c>
      <c r="K12610">
        <v>1</v>
      </c>
      <c r="L12610" t="s">
        <v>41431</v>
      </c>
    </row>
    <row r="12611" spans="1:12" x14ac:dyDescent="0.2">
      <c r="A12611" t="s">
        <v>41432</v>
      </c>
      <c r="B12611" t="s">
        <v>26381</v>
      </c>
      <c r="C12611" t="s">
        <v>37658</v>
      </c>
      <c r="D12611" t="s">
        <v>21</v>
      </c>
      <c r="E12611" t="s">
        <v>16</v>
      </c>
      <c r="F12611">
        <v>28202</v>
      </c>
      <c r="G12611">
        <v>35.229239999999997</v>
      </c>
      <c r="H12611">
        <v>-80.839709999999997</v>
      </c>
      <c r="I12611">
        <v>3.5</v>
      </c>
      <c r="J12611">
        <v>415</v>
      </c>
      <c r="K12611">
        <v>1</v>
      </c>
      <c r="L12611" t="s">
        <v>41433</v>
      </c>
    </row>
    <row r="12612" spans="1:12" x14ac:dyDescent="0.2">
      <c r="A12612" t="s">
        <v>41434</v>
      </c>
      <c r="B12612" t="s">
        <v>41435</v>
      </c>
      <c r="C12612" t="s">
        <v>31343</v>
      </c>
      <c r="D12612" t="s">
        <v>21</v>
      </c>
      <c r="E12612" t="s">
        <v>16</v>
      </c>
      <c r="F12612">
        <v>28202</v>
      </c>
      <c r="G12612">
        <v>35.227885100000002</v>
      </c>
      <c r="H12612">
        <v>-80.846298500000003</v>
      </c>
      <c r="I12612">
        <v>2.5</v>
      </c>
      <c r="J12612">
        <v>3</v>
      </c>
      <c r="K12612">
        <v>1</v>
      </c>
      <c r="L12612" t="s">
        <v>25316</v>
      </c>
    </row>
    <row r="12613" spans="1:12" x14ac:dyDescent="0.2">
      <c r="A12613" t="s">
        <v>41436</v>
      </c>
      <c r="B12613" t="s">
        <v>41437</v>
      </c>
      <c r="C12613" t="s">
        <v>41438</v>
      </c>
      <c r="D12613" t="s">
        <v>21</v>
      </c>
      <c r="E12613" t="s">
        <v>16</v>
      </c>
      <c r="F12613">
        <v>28720</v>
      </c>
      <c r="G12613">
        <v>35.145459700000004</v>
      </c>
      <c r="H12613">
        <v>-80.7409076</v>
      </c>
      <c r="I12613">
        <v>4.5</v>
      </c>
      <c r="J12613">
        <v>30</v>
      </c>
      <c r="K12613">
        <v>0</v>
      </c>
      <c r="L12613" t="s">
        <v>41439</v>
      </c>
    </row>
    <row r="12614" spans="1:12" x14ac:dyDescent="0.2">
      <c r="A12614" t="s">
        <v>41440</v>
      </c>
      <c r="B12614" t="s">
        <v>41441</v>
      </c>
      <c r="C12614" t="s">
        <v>41442</v>
      </c>
      <c r="D12614" t="s">
        <v>21</v>
      </c>
      <c r="E12614" t="s">
        <v>16</v>
      </c>
      <c r="F12614">
        <v>28278</v>
      </c>
      <c r="G12614">
        <v>35.102414600000003</v>
      </c>
      <c r="H12614">
        <v>-80.992762200000001</v>
      </c>
      <c r="I12614">
        <v>4</v>
      </c>
      <c r="J12614">
        <v>54</v>
      </c>
      <c r="K12614">
        <v>1</v>
      </c>
      <c r="L12614" t="s">
        <v>41443</v>
      </c>
    </row>
    <row r="12615" spans="1:12" x14ac:dyDescent="0.2">
      <c r="A12615" t="s">
        <v>41444</v>
      </c>
      <c r="B12615" t="s">
        <v>41445</v>
      </c>
      <c r="C12615" t="s">
        <v>16359</v>
      </c>
      <c r="D12615" t="s">
        <v>21</v>
      </c>
      <c r="E12615" t="s">
        <v>16</v>
      </c>
      <c r="F12615">
        <v>28217</v>
      </c>
      <c r="G12615">
        <v>35.159372400000002</v>
      </c>
      <c r="H12615">
        <v>-80.889648399999999</v>
      </c>
      <c r="I12615">
        <v>3.5</v>
      </c>
      <c r="J12615">
        <v>67</v>
      </c>
      <c r="K12615">
        <v>1</v>
      </c>
      <c r="L12615" t="s">
        <v>41446</v>
      </c>
    </row>
    <row r="12616" spans="1:12" x14ac:dyDescent="0.2">
      <c r="A12616" t="s">
        <v>41447</v>
      </c>
      <c r="B12616" t="s">
        <v>41448</v>
      </c>
      <c r="C12616" t="s">
        <v>41449</v>
      </c>
      <c r="D12616" t="s">
        <v>21</v>
      </c>
      <c r="E12616" t="s">
        <v>16</v>
      </c>
      <c r="F12616">
        <v>28210</v>
      </c>
      <c r="G12616">
        <v>35.133550999999997</v>
      </c>
      <c r="H12616">
        <v>-80.781424000000001</v>
      </c>
      <c r="I12616">
        <v>2.5</v>
      </c>
      <c r="J12616">
        <v>3</v>
      </c>
      <c r="K12616">
        <v>1</v>
      </c>
      <c r="L12616" t="s">
        <v>41450</v>
      </c>
    </row>
    <row r="12617" spans="1:12" x14ac:dyDescent="0.2">
      <c r="A12617" t="s">
        <v>41451</v>
      </c>
      <c r="B12617" t="s">
        <v>41452</v>
      </c>
      <c r="C12617" t="s">
        <v>41453</v>
      </c>
      <c r="D12617" t="s">
        <v>21</v>
      </c>
      <c r="E12617" t="s">
        <v>16</v>
      </c>
      <c r="F12617">
        <v>28205</v>
      </c>
      <c r="G12617">
        <v>35.246555999999998</v>
      </c>
      <c r="H12617">
        <v>-80.805587000000003</v>
      </c>
      <c r="I12617">
        <v>4.5</v>
      </c>
      <c r="J12617">
        <v>48</v>
      </c>
      <c r="K12617">
        <v>1</v>
      </c>
      <c r="L12617" t="s">
        <v>10592</v>
      </c>
    </row>
    <row r="12618" spans="1:12" x14ac:dyDescent="0.2">
      <c r="A12618" t="s">
        <v>41454</v>
      </c>
      <c r="B12618" t="s">
        <v>41455</v>
      </c>
      <c r="C12618" t="s">
        <v>41456</v>
      </c>
      <c r="D12618" t="s">
        <v>21</v>
      </c>
      <c r="E12618" t="s">
        <v>16</v>
      </c>
      <c r="F12618">
        <v>28202</v>
      </c>
      <c r="G12618">
        <v>35.226535800000001</v>
      </c>
      <c r="H12618">
        <v>-80.844784899999993</v>
      </c>
      <c r="I12618">
        <v>5</v>
      </c>
      <c r="J12618">
        <v>79</v>
      </c>
      <c r="K12618">
        <v>1</v>
      </c>
      <c r="L12618" t="s">
        <v>41457</v>
      </c>
    </row>
    <row r="12619" spans="1:12" x14ac:dyDescent="0.2">
      <c r="A12619" t="s">
        <v>41458</v>
      </c>
      <c r="B12619" t="s">
        <v>41459</v>
      </c>
      <c r="C12619" t="s">
        <v>2265</v>
      </c>
      <c r="D12619" t="s">
        <v>21</v>
      </c>
      <c r="E12619" t="s">
        <v>16</v>
      </c>
      <c r="F12619">
        <v>28270</v>
      </c>
      <c r="G12619">
        <v>35.108834600000002</v>
      </c>
      <c r="H12619">
        <v>-80.765600000000006</v>
      </c>
      <c r="I12619">
        <v>3</v>
      </c>
      <c r="J12619">
        <v>4</v>
      </c>
      <c r="K12619">
        <v>1</v>
      </c>
      <c r="L12619" t="s">
        <v>1041</v>
      </c>
    </row>
    <row r="12620" spans="1:12" x14ac:dyDescent="0.2">
      <c r="A12620" t="s">
        <v>41460</v>
      </c>
      <c r="B12620" t="s">
        <v>41461</v>
      </c>
      <c r="C12620" t="s">
        <v>41462</v>
      </c>
      <c r="D12620" t="s">
        <v>21</v>
      </c>
      <c r="E12620" t="s">
        <v>16</v>
      </c>
      <c r="F12620">
        <v>28277</v>
      </c>
      <c r="G12620">
        <v>35.071279099999998</v>
      </c>
      <c r="H12620">
        <v>-80.844574699999995</v>
      </c>
      <c r="I12620">
        <v>5</v>
      </c>
      <c r="J12620">
        <v>3</v>
      </c>
      <c r="K12620">
        <v>1</v>
      </c>
      <c r="L12620" t="s">
        <v>1060</v>
      </c>
    </row>
    <row r="12621" spans="1:12" x14ac:dyDescent="0.2">
      <c r="A12621" t="s">
        <v>41463</v>
      </c>
      <c r="B12621" t="s">
        <v>41464</v>
      </c>
      <c r="C12621" t="s">
        <v>41465</v>
      </c>
      <c r="D12621" t="s">
        <v>21</v>
      </c>
      <c r="E12621" t="s">
        <v>16</v>
      </c>
      <c r="F12621">
        <v>28208</v>
      </c>
      <c r="G12621">
        <v>35.213789400000003</v>
      </c>
      <c r="H12621">
        <v>-80.927621299999998</v>
      </c>
      <c r="I12621">
        <v>4</v>
      </c>
      <c r="J12621">
        <v>28</v>
      </c>
      <c r="K12621">
        <v>1</v>
      </c>
      <c r="L12621" t="s">
        <v>41466</v>
      </c>
    </row>
    <row r="12622" spans="1:12" x14ac:dyDescent="0.2">
      <c r="A12622" t="s">
        <v>41467</v>
      </c>
      <c r="B12622" t="s">
        <v>41468</v>
      </c>
      <c r="C12622" t="s">
        <v>41469</v>
      </c>
      <c r="D12622" t="s">
        <v>21</v>
      </c>
      <c r="E12622" t="s">
        <v>16</v>
      </c>
      <c r="F12622">
        <v>28217</v>
      </c>
      <c r="G12622">
        <v>35.163702999999998</v>
      </c>
      <c r="H12622">
        <v>-80.883415999999997</v>
      </c>
      <c r="I12622">
        <v>4</v>
      </c>
      <c r="J12622">
        <v>9</v>
      </c>
      <c r="K12622">
        <v>1</v>
      </c>
      <c r="L12622" t="s">
        <v>41470</v>
      </c>
    </row>
    <row r="12623" spans="1:12" x14ac:dyDescent="0.2">
      <c r="A12623" t="s">
        <v>41471</v>
      </c>
      <c r="B12623" t="s">
        <v>41472</v>
      </c>
      <c r="C12623" t="s">
        <v>8432</v>
      </c>
      <c r="D12623" t="s">
        <v>21</v>
      </c>
      <c r="E12623" t="s">
        <v>16</v>
      </c>
      <c r="F12623">
        <v>28202</v>
      </c>
      <c r="G12623">
        <v>35.227478998400002</v>
      </c>
      <c r="H12623">
        <v>-80.840431898800006</v>
      </c>
      <c r="I12623">
        <v>3.5</v>
      </c>
      <c r="J12623">
        <v>154</v>
      </c>
      <c r="K12623">
        <v>1</v>
      </c>
      <c r="L12623" t="s">
        <v>41473</v>
      </c>
    </row>
    <row r="12624" spans="1:12" x14ac:dyDescent="0.2">
      <c r="A12624" t="s">
        <v>41474</v>
      </c>
      <c r="B12624" t="s">
        <v>41475</v>
      </c>
      <c r="C12624" t="s">
        <v>1456</v>
      </c>
      <c r="D12624" t="s">
        <v>21</v>
      </c>
      <c r="E12624" t="s">
        <v>16</v>
      </c>
      <c r="F12624">
        <v>28202</v>
      </c>
      <c r="G12624">
        <v>35.224643200000003</v>
      </c>
      <c r="H12624">
        <v>-80.846514999999997</v>
      </c>
      <c r="I12624">
        <v>4</v>
      </c>
      <c r="J12624">
        <v>18</v>
      </c>
      <c r="K12624">
        <v>1</v>
      </c>
      <c r="L12624" t="s">
        <v>4681</v>
      </c>
    </row>
    <row r="12625" spans="1:12" x14ac:dyDescent="0.2">
      <c r="A12625" t="s">
        <v>41476</v>
      </c>
      <c r="B12625" t="s">
        <v>41477</v>
      </c>
      <c r="C12625" t="s">
        <v>4956</v>
      </c>
      <c r="D12625" t="s">
        <v>135</v>
      </c>
      <c r="E12625" t="s">
        <v>16</v>
      </c>
      <c r="F12625">
        <v>28105</v>
      </c>
      <c r="G12625">
        <v>35.125836</v>
      </c>
      <c r="H12625">
        <v>-80.708606000000003</v>
      </c>
      <c r="I12625">
        <v>3.5</v>
      </c>
      <c r="J12625">
        <v>6</v>
      </c>
      <c r="K12625">
        <v>0</v>
      </c>
      <c r="L12625" t="s">
        <v>2735</v>
      </c>
    </row>
    <row r="12626" spans="1:12" x14ac:dyDescent="0.2">
      <c r="A12626" t="s">
        <v>41478</v>
      </c>
      <c r="B12626" t="s">
        <v>41479</v>
      </c>
      <c r="C12626" t="s">
        <v>3736</v>
      </c>
      <c r="D12626" t="s">
        <v>26</v>
      </c>
      <c r="E12626" t="s">
        <v>16</v>
      </c>
      <c r="F12626">
        <v>28078</v>
      </c>
      <c r="G12626">
        <v>35.411332000000002</v>
      </c>
      <c r="H12626">
        <v>-80.855964</v>
      </c>
      <c r="I12626">
        <v>4</v>
      </c>
      <c r="J12626">
        <v>134</v>
      </c>
      <c r="K12626">
        <v>1</v>
      </c>
      <c r="L12626" t="s">
        <v>41480</v>
      </c>
    </row>
    <row r="12627" spans="1:12" x14ac:dyDescent="0.2">
      <c r="A12627" t="s">
        <v>41481</v>
      </c>
      <c r="B12627" t="s">
        <v>41482</v>
      </c>
      <c r="D12627" t="s">
        <v>21</v>
      </c>
      <c r="E12627" t="s">
        <v>16</v>
      </c>
      <c r="F12627">
        <v>28210</v>
      </c>
      <c r="G12627">
        <v>35.127428500000001</v>
      </c>
      <c r="H12627">
        <v>-80.859919300000001</v>
      </c>
      <c r="I12627">
        <v>5</v>
      </c>
      <c r="J12627">
        <v>5</v>
      </c>
      <c r="K12627">
        <v>1</v>
      </c>
      <c r="L12627" t="s">
        <v>20553</v>
      </c>
    </row>
    <row r="12628" spans="1:12" x14ac:dyDescent="0.2">
      <c r="A12628" t="s">
        <v>41483</v>
      </c>
      <c r="B12628" t="s">
        <v>15133</v>
      </c>
      <c r="C12628" t="s">
        <v>24650</v>
      </c>
      <c r="D12628" t="s">
        <v>21</v>
      </c>
      <c r="E12628" t="s">
        <v>16</v>
      </c>
      <c r="F12628">
        <v>28269</v>
      </c>
      <c r="G12628">
        <v>35.333991099999999</v>
      </c>
      <c r="H12628">
        <v>-80.791965199999893</v>
      </c>
      <c r="I12628">
        <v>3.5</v>
      </c>
      <c r="J12628">
        <v>57</v>
      </c>
      <c r="K12628">
        <v>0</v>
      </c>
      <c r="L12628" t="s">
        <v>38649</v>
      </c>
    </row>
    <row r="12629" spans="1:12" x14ac:dyDescent="0.2">
      <c r="A12629" t="s">
        <v>41484</v>
      </c>
      <c r="B12629" t="s">
        <v>7225</v>
      </c>
      <c r="C12629" t="s">
        <v>41485</v>
      </c>
      <c r="D12629" t="s">
        <v>21</v>
      </c>
      <c r="E12629" t="s">
        <v>16</v>
      </c>
      <c r="F12629">
        <v>28209</v>
      </c>
      <c r="G12629">
        <v>35.165613</v>
      </c>
      <c r="H12629">
        <v>-80.850702999999996</v>
      </c>
      <c r="I12629">
        <v>2.5</v>
      </c>
      <c r="J12629">
        <v>20</v>
      </c>
      <c r="K12629">
        <v>1</v>
      </c>
      <c r="L12629" t="s">
        <v>41486</v>
      </c>
    </row>
    <row r="12630" spans="1:12" x14ac:dyDescent="0.2">
      <c r="A12630" t="s">
        <v>41487</v>
      </c>
      <c r="B12630" t="s">
        <v>41488</v>
      </c>
      <c r="C12630" t="s">
        <v>41489</v>
      </c>
      <c r="D12630" t="s">
        <v>21</v>
      </c>
      <c r="E12630" t="s">
        <v>16</v>
      </c>
      <c r="F12630">
        <v>28205</v>
      </c>
      <c r="G12630">
        <v>35.225483707499997</v>
      </c>
      <c r="H12630">
        <v>-80.845759714500005</v>
      </c>
      <c r="I12630">
        <v>3</v>
      </c>
      <c r="J12630">
        <v>5</v>
      </c>
      <c r="K12630">
        <v>0</v>
      </c>
      <c r="L12630" t="s">
        <v>13669</v>
      </c>
    </row>
    <row r="12631" spans="1:12" x14ac:dyDescent="0.2">
      <c r="A12631" t="s">
        <v>41490</v>
      </c>
      <c r="B12631" t="s">
        <v>2794</v>
      </c>
      <c r="C12631" t="s">
        <v>8717</v>
      </c>
      <c r="D12631" t="s">
        <v>21</v>
      </c>
      <c r="E12631" t="s">
        <v>16</v>
      </c>
      <c r="F12631">
        <v>28209</v>
      </c>
      <c r="G12631">
        <v>35.173181399999997</v>
      </c>
      <c r="H12631">
        <v>-80.840049399999998</v>
      </c>
      <c r="I12631">
        <v>4</v>
      </c>
      <c r="J12631">
        <v>8</v>
      </c>
      <c r="K12631">
        <v>1</v>
      </c>
      <c r="L12631" t="s">
        <v>41491</v>
      </c>
    </row>
    <row r="12632" spans="1:12" x14ac:dyDescent="0.2">
      <c r="A12632" t="s">
        <v>41492</v>
      </c>
      <c r="B12632" t="s">
        <v>41493</v>
      </c>
      <c r="C12632" t="s">
        <v>41494</v>
      </c>
      <c r="D12632" t="s">
        <v>39</v>
      </c>
      <c r="E12632" t="s">
        <v>16</v>
      </c>
      <c r="F12632">
        <v>28027</v>
      </c>
      <c r="G12632">
        <v>35.409039</v>
      </c>
      <c r="H12632">
        <v>-80.615516</v>
      </c>
      <c r="I12632">
        <v>1</v>
      </c>
      <c r="J12632">
        <v>3</v>
      </c>
      <c r="K12632">
        <v>1</v>
      </c>
      <c r="L12632" t="s">
        <v>41495</v>
      </c>
    </row>
    <row r="12633" spans="1:12" x14ac:dyDescent="0.2">
      <c r="A12633" t="s">
        <v>41496</v>
      </c>
      <c r="B12633" t="s">
        <v>41497</v>
      </c>
      <c r="C12633" t="s">
        <v>41498</v>
      </c>
      <c r="D12633" t="s">
        <v>21</v>
      </c>
      <c r="E12633" t="s">
        <v>16</v>
      </c>
      <c r="F12633">
        <v>28203</v>
      </c>
      <c r="G12633">
        <v>35.207895100000002</v>
      </c>
      <c r="H12633">
        <v>-80.861628100000004</v>
      </c>
      <c r="I12633">
        <v>5</v>
      </c>
      <c r="J12633">
        <v>6</v>
      </c>
      <c r="K12633">
        <v>0</v>
      </c>
      <c r="L12633" t="s">
        <v>41499</v>
      </c>
    </row>
    <row r="12634" spans="1:12" x14ac:dyDescent="0.2">
      <c r="A12634" t="s">
        <v>41500</v>
      </c>
      <c r="B12634" t="s">
        <v>41501</v>
      </c>
      <c r="C12634" t="s">
        <v>41502</v>
      </c>
      <c r="D12634" t="s">
        <v>21</v>
      </c>
      <c r="E12634" t="s">
        <v>16</v>
      </c>
      <c r="F12634">
        <v>28262</v>
      </c>
      <c r="G12634">
        <v>35.288473500000002</v>
      </c>
      <c r="H12634">
        <v>-80.759855299999998</v>
      </c>
      <c r="I12634">
        <v>2</v>
      </c>
      <c r="J12634">
        <v>6</v>
      </c>
      <c r="K12634">
        <v>1</v>
      </c>
      <c r="L12634" t="s">
        <v>41503</v>
      </c>
    </row>
    <row r="12635" spans="1:12" x14ac:dyDescent="0.2">
      <c r="A12635" t="s">
        <v>41504</v>
      </c>
      <c r="B12635" t="s">
        <v>41505</v>
      </c>
      <c r="C12635" t="s">
        <v>41506</v>
      </c>
      <c r="D12635" t="s">
        <v>21</v>
      </c>
      <c r="E12635" t="s">
        <v>16</v>
      </c>
      <c r="F12635">
        <v>28216</v>
      </c>
      <c r="G12635">
        <v>35.352549000000003</v>
      </c>
      <c r="H12635">
        <v>-80.851180999999997</v>
      </c>
      <c r="I12635">
        <v>2.5</v>
      </c>
      <c r="J12635">
        <v>3</v>
      </c>
      <c r="K12635">
        <v>0</v>
      </c>
      <c r="L12635" t="s">
        <v>29357</v>
      </c>
    </row>
    <row r="12636" spans="1:12" x14ac:dyDescent="0.2">
      <c r="A12636" t="s">
        <v>41507</v>
      </c>
      <c r="B12636" t="s">
        <v>41508</v>
      </c>
      <c r="C12636" t="s">
        <v>41509</v>
      </c>
      <c r="D12636" t="s">
        <v>30</v>
      </c>
      <c r="E12636" t="s">
        <v>16</v>
      </c>
      <c r="F12636">
        <v>28056</v>
      </c>
      <c r="G12636">
        <v>35.260687387799997</v>
      </c>
      <c r="H12636">
        <v>-81.130577778100005</v>
      </c>
      <c r="I12636">
        <v>2.5</v>
      </c>
      <c r="J12636">
        <v>44</v>
      </c>
      <c r="K12636">
        <v>1</v>
      </c>
      <c r="L12636" t="s">
        <v>41510</v>
      </c>
    </row>
    <row r="12637" spans="1:12" x14ac:dyDescent="0.2">
      <c r="A12637" t="s">
        <v>41511</v>
      </c>
      <c r="B12637" t="s">
        <v>41512</v>
      </c>
      <c r="C12637" t="s">
        <v>41513</v>
      </c>
      <c r="D12637" t="s">
        <v>21</v>
      </c>
      <c r="E12637" t="s">
        <v>16</v>
      </c>
      <c r="F12637">
        <v>28205</v>
      </c>
      <c r="G12637">
        <v>35.217963300000001</v>
      </c>
      <c r="H12637">
        <v>-80.793413999999999</v>
      </c>
      <c r="I12637">
        <v>4</v>
      </c>
      <c r="J12637">
        <v>20</v>
      </c>
      <c r="K12637">
        <v>1</v>
      </c>
      <c r="L12637" t="s">
        <v>13475</v>
      </c>
    </row>
    <row r="12638" spans="1:12" x14ac:dyDescent="0.2">
      <c r="A12638" t="s">
        <v>41514</v>
      </c>
      <c r="B12638" t="s">
        <v>641</v>
      </c>
      <c r="C12638" t="s">
        <v>41515</v>
      </c>
      <c r="D12638" t="s">
        <v>135</v>
      </c>
      <c r="E12638" t="s">
        <v>16</v>
      </c>
      <c r="F12638">
        <v>28105</v>
      </c>
      <c r="G12638">
        <v>35.136321000000002</v>
      </c>
      <c r="H12638">
        <v>-80.713747999999995</v>
      </c>
      <c r="I12638">
        <v>2</v>
      </c>
      <c r="J12638">
        <v>17</v>
      </c>
      <c r="K12638">
        <v>1</v>
      </c>
      <c r="L12638" t="s">
        <v>41516</v>
      </c>
    </row>
    <row r="12639" spans="1:12" x14ac:dyDescent="0.2">
      <c r="A12639" t="s">
        <v>41517</v>
      </c>
      <c r="B12639" t="s">
        <v>41518</v>
      </c>
      <c r="C12639" t="s">
        <v>41519</v>
      </c>
      <c r="D12639" t="s">
        <v>21</v>
      </c>
      <c r="E12639" t="s">
        <v>16</v>
      </c>
      <c r="F12639">
        <v>28205</v>
      </c>
      <c r="G12639">
        <v>35.216431700000001</v>
      </c>
      <c r="H12639">
        <v>-80.789801499999996</v>
      </c>
      <c r="I12639">
        <v>4</v>
      </c>
      <c r="J12639">
        <v>5</v>
      </c>
      <c r="K12639">
        <v>1</v>
      </c>
      <c r="L12639" t="s">
        <v>901</v>
      </c>
    </row>
    <row r="12640" spans="1:12" x14ac:dyDescent="0.2">
      <c r="A12640" t="s">
        <v>41520</v>
      </c>
      <c r="B12640" t="s">
        <v>41521</v>
      </c>
      <c r="C12640" t="s">
        <v>41522</v>
      </c>
      <c r="D12640" t="s">
        <v>21</v>
      </c>
      <c r="E12640" t="s">
        <v>16</v>
      </c>
      <c r="F12640">
        <v>28207</v>
      </c>
      <c r="G12640">
        <v>35.203130100000003</v>
      </c>
      <c r="H12640">
        <v>-80.824435500000007</v>
      </c>
      <c r="I12640">
        <v>4</v>
      </c>
      <c r="J12640">
        <v>134</v>
      </c>
      <c r="K12640">
        <v>1</v>
      </c>
      <c r="L12640" t="s">
        <v>1547</v>
      </c>
    </row>
    <row r="12641" spans="1:12" x14ac:dyDescent="0.2">
      <c r="A12641" t="s">
        <v>41523</v>
      </c>
      <c r="B12641" t="s">
        <v>24673</v>
      </c>
      <c r="C12641" t="s">
        <v>41524</v>
      </c>
      <c r="D12641" t="s">
        <v>26</v>
      </c>
      <c r="E12641" t="s">
        <v>16</v>
      </c>
      <c r="F12641">
        <v>28078</v>
      </c>
      <c r="G12641">
        <v>35.4421173</v>
      </c>
      <c r="H12641">
        <v>-80.858492400000003</v>
      </c>
      <c r="I12641">
        <v>3.5</v>
      </c>
      <c r="J12641">
        <v>27</v>
      </c>
      <c r="K12641">
        <v>1</v>
      </c>
      <c r="L12641" t="s">
        <v>18394</v>
      </c>
    </row>
    <row r="12642" spans="1:12" x14ac:dyDescent="0.2">
      <c r="A12642" t="s">
        <v>41525</v>
      </c>
      <c r="B12642" t="s">
        <v>41526</v>
      </c>
      <c r="C12642" t="s">
        <v>41527</v>
      </c>
      <c r="D12642" t="s">
        <v>21</v>
      </c>
      <c r="E12642" t="s">
        <v>16</v>
      </c>
      <c r="F12642">
        <v>28217</v>
      </c>
      <c r="G12642">
        <v>35.179189999999998</v>
      </c>
      <c r="H12642">
        <v>-80.891994999999994</v>
      </c>
      <c r="I12642">
        <v>3</v>
      </c>
      <c r="J12642">
        <v>58</v>
      </c>
      <c r="K12642">
        <v>1</v>
      </c>
      <c r="L12642" t="s">
        <v>923</v>
      </c>
    </row>
    <row r="12643" spans="1:12" x14ac:dyDescent="0.2">
      <c r="A12643" t="s">
        <v>41528</v>
      </c>
      <c r="B12643" t="s">
        <v>1097</v>
      </c>
      <c r="C12643" t="s">
        <v>41529</v>
      </c>
      <c r="D12643" t="s">
        <v>21</v>
      </c>
      <c r="E12643" t="s">
        <v>16</v>
      </c>
      <c r="F12643">
        <v>28277</v>
      </c>
      <c r="G12643">
        <v>35.055881999999997</v>
      </c>
      <c r="H12643">
        <v>-80.853836000000001</v>
      </c>
      <c r="I12643">
        <v>4</v>
      </c>
      <c r="J12643">
        <v>55</v>
      </c>
      <c r="K12643">
        <v>1</v>
      </c>
      <c r="L12643" t="s">
        <v>41530</v>
      </c>
    </row>
    <row r="12644" spans="1:12" x14ac:dyDescent="0.2">
      <c r="A12644" t="e">
        <f>-JcoKFCalO9qyw65g0R32w</f>
        <v>#NAME?</v>
      </c>
      <c r="B12644" t="s">
        <v>41531</v>
      </c>
      <c r="C12644" t="s">
        <v>41532</v>
      </c>
      <c r="D12644" t="s">
        <v>21</v>
      </c>
      <c r="E12644" t="s">
        <v>16</v>
      </c>
      <c r="F12644">
        <v>28206</v>
      </c>
      <c r="G12644">
        <v>35.237614999999998</v>
      </c>
      <c r="H12644">
        <v>-80.838003</v>
      </c>
      <c r="I12644">
        <v>1</v>
      </c>
      <c r="J12644">
        <v>3</v>
      </c>
      <c r="K12644">
        <v>1</v>
      </c>
      <c r="L12644" t="s">
        <v>41533</v>
      </c>
    </row>
    <row r="12645" spans="1:12" x14ac:dyDescent="0.2">
      <c r="A12645" t="s">
        <v>41534</v>
      </c>
      <c r="B12645" t="s">
        <v>41535</v>
      </c>
      <c r="C12645" t="s">
        <v>41536</v>
      </c>
      <c r="D12645" t="s">
        <v>21</v>
      </c>
      <c r="E12645" t="s">
        <v>16</v>
      </c>
      <c r="F12645">
        <v>28202</v>
      </c>
      <c r="G12645">
        <v>35.222546999999999</v>
      </c>
      <c r="H12645">
        <v>-80.841022499999994</v>
      </c>
      <c r="I12645">
        <v>3</v>
      </c>
      <c r="J12645">
        <v>794</v>
      </c>
      <c r="K12645">
        <v>1</v>
      </c>
      <c r="L12645" t="s">
        <v>41537</v>
      </c>
    </row>
    <row r="12646" spans="1:12" x14ac:dyDescent="0.2">
      <c r="A12646" t="s">
        <v>41538</v>
      </c>
      <c r="B12646" t="s">
        <v>41539</v>
      </c>
      <c r="C12646" t="s">
        <v>41540</v>
      </c>
      <c r="D12646" t="s">
        <v>39</v>
      </c>
      <c r="E12646" t="s">
        <v>16</v>
      </c>
      <c r="F12646">
        <v>28027</v>
      </c>
      <c r="G12646">
        <v>35.369012278900001</v>
      </c>
      <c r="H12646">
        <v>-80.725265059999998</v>
      </c>
      <c r="I12646">
        <v>3</v>
      </c>
      <c r="J12646">
        <v>26</v>
      </c>
      <c r="K12646">
        <v>1</v>
      </c>
      <c r="L12646" t="s">
        <v>41541</v>
      </c>
    </row>
    <row r="12647" spans="1:12" x14ac:dyDescent="0.2">
      <c r="A12647" t="s">
        <v>41542</v>
      </c>
      <c r="B12647" t="s">
        <v>41543</v>
      </c>
      <c r="C12647" t="s">
        <v>41544</v>
      </c>
      <c r="D12647" t="s">
        <v>21</v>
      </c>
      <c r="E12647" t="s">
        <v>16</v>
      </c>
      <c r="F12647">
        <v>28203</v>
      </c>
      <c r="G12647">
        <v>35.206885200000002</v>
      </c>
      <c r="H12647">
        <v>-80.860510099999999</v>
      </c>
      <c r="I12647">
        <v>3.5</v>
      </c>
      <c r="J12647">
        <v>10</v>
      </c>
      <c r="K12647">
        <v>1</v>
      </c>
      <c r="L12647" t="s">
        <v>41545</v>
      </c>
    </row>
    <row r="12648" spans="1:12" x14ac:dyDescent="0.2">
      <c r="A12648" t="s">
        <v>41546</v>
      </c>
      <c r="B12648" t="s">
        <v>41547</v>
      </c>
      <c r="C12648" t="s">
        <v>31050</v>
      </c>
      <c r="D12648" t="s">
        <v>21</v>
      </c>
      <c r="E12648" t="s">
        <v>16</v>
      </c>
      <c r="F12648">
        <v>28204</v>
      </c>
      <c r="G12648">
        <v>35.216093000000001</v>
      </c>
      <c r="H12648">
        <v>-80.822098299999993</v>
      </c>
      <c r="I12648">
        <v>5</v>
      </c>
      <c r="J12648">
        <v>3</v>
      </c>
      <c r="K12648">
        <v>1</v>
      </c>
      <c r="L12648" t="s">
        <v>41548</v>
      </c>
    </row>
    <row r="12649" spans="1:12" x14ac:dyDescent="0.2">
      <c r="A12649" t="s">
        <v>41549</v>
      </c>
      <c r="B12649" t="s">
        <v>41550</v>
      </c>
      <c r="C12649" t="s">
        <v>41551</v>
      </c>
      <c r="D12649" t="s">
        <v>39</v>
      </c>
      <c r="E12649" t="s">
        <v>16</v>
      </c>
      <c r="F12649">
        <v>28027</v>
      </c>
      <c r="G12649">
        <v>35.369267195900001</v>
      </c>
      <c r="H12649">
        <v>-80.709493160199997</v>
      </c>
      <c r="I12649">
        <v>3</v>
      </c>
      <c r="J12649">
        <v>24</v>
      </c>
      <c r="K12649">
        <v>1</v>
      </c>
      <c r="L12649" t="s">
        <v>923</v>
      </c>
    </row>
    <row r="12650" spans="1:12" x14ac:dyDescent="0.2">
      <c r="A12650" t="s">
        <v>41552</v>
      </c>
      <c r="B12650" t="s">
        <v>16096</v>
      </c>
      <c r="C12650" t="s">
        <v>41553</v>
      </c>
      <c r="D12650" t="s">
        <v>21</v>
      </c>
      <c r="E12650" t="s">
        <v>16</v>
      </c>
      <c r="F12650">
        <v>28216</v>
      </c>
      <c r="G12650">
        <v>35.319222000000003</v>
      </c>
      <c r="H12650">
        <v>-80.953072000000006</v>
      </c>
      <c r="I12650">
        <v>4</v>
      </c>
      <c r="J12650">
        <v>4</v>
      </c>
      <c r="K12650">
        <v>0</v>
      </c>
      <c r="L12650" t="s">
        <v>2819</v>
      </c>
    </row>
    <row r="12651" spans="1:12" x14ac:dyDescent="0.2">
      <c r="A12651" t="s">
        <v>41554</v>
      </c>
      <c r="B12651" t="s">
        <v>41555</v>
      </c>
      <c r="C12651" t="s">
        <v>41556</v>
      </c>
      <c r="D12651" t="s">
        <v>21</v>
      </c>
      <c r="E12651" t="s">
        <v>16</v>
      </c>
      <c r="F12651">
        <v>28217</v>
      </c>
      <c r="G12651">
        <v>35.136236003699999</v>
      </c>
      <c r="H12651">
        <v>-80.902448458999999</v>
      </c>
      <c r="I12651">
        <v>3.5</v>
      </c>
      <c r="J12651">
        <v>29</v>
      </c>
      <c r="K12651">
        <v>1</v>
      </c>
      <c r="L12651" t="s">
        <v>320</v>
      </c>
    </row>
    <row r="12652" spans="1:12" x14ac:dyDescent="0.2">
      <c r="A12652" t="s">
        <v>41557</v>
      </c>
      <c r="B12652" t="s">
        <v>41558</v>
      </c>
      <c r="C12652" t="s">
        <v>391</v>
      </c>
      <c r="D12652" t="s">
        <v>21</v>
      </c>
      <c r="E12652" t="s">
        <v>16</v>
      </c>
      <c r="F12652">
        <v>28211</v>
      </c>
      <c r="G12652">
        <v>35.152231100000002</v>
      </c>
      <c r="H12652">
        <v>-80.831896799999996</v>
      </c>
      <c r="I12652">
        <v>3.5</v>
      </c>
      <c r="J12652">
        <v>3</v>
      </c>
      <c r="K12652">
        <v>1</v>
      </c>
      <c r="L12652" t="s">
        <v>8547</v>
      </c>
    </row>
    <row r="12653" spans="1:12" x14ac:dyDescent="0.2">
      <c r="A12653" t="s">
        <v>41559</v>
      </c>
      <c r="B12653" t="s">
        <v>8747</v>
      </c>
      <c r="C12653" t="s">
        <v>41560</v>
      </c>
      <c r="D12653" t="s">
        <v>21</v>
      </c>
      <c r="E12653" t="s">
        <v>16</v>
      </c>
      <c r="F12653">
        <v>28211</v>
      </c>
      <c r="G12653">
        <v>35.190766322899997</v>
      </c>
      <c r="H12653">
        <v>-80.7982930541</v>
      </c>
      <c r="I12653">
        <v>1.5</v>
      </c>
      <c r="J12653">
        <v>5</v>
      </c>
      <c r="K12653">
        <v>1</v>
      </c>
      <c r="L12653" t="s">
        <v>41561</v>
      </c>
    </row>
    <row r="12654" spans="1:12" x14ac:dyDescent="0.2">
      <c r="A12654" t="s">
        <v>41562</v>
      </c>
      <c r="B12654" t="s">
        <v>22354</v>
      </c>
      <c r="C12654" t="s">
        <v>24260</v>
      </c>
      <c r="D12654" t="s">
        <v>39</v>
      </c>
      <c r="E12654" t="s">
        <v>16</v>
      </c>
      <c r="F12654">
        <v>28027</v>
      </c>
      <c r="G12654">
        <v>35.412622999999897</v>
      </c>
      <c r="H12654">
        <v>-80.664449000000005</v>
      </c>
      <c r="I12654">
        <v>4</v>
      </c>
      <c r="J12654">
        <v>13</v>
      </c>
      <c r="K12654">
        <v>0</v>
      </c>
      <c r="L12654" t="s">
        <v>268</v>
      </c>
    </row>
    <row r="12655" spans="1:12" x14ac:dyDescent="0.2">
      <c r="A12655" t="s">
        <v>41563</v>
      </c>
      <c r="B12655" t="s">
        <v>41564</v>
      </c>
      <c r="C12655" t="s">
        <v>41565</v>
      </c>
      <c r="D12655" t="s">
        <v>30</v>
      </c>
      <c r="E12655" t="s">
        <v>16</v>
      </c>
      <c r="F12655">
        <v>28056</v>
      </c>
      <c r="G12655">
        <v>35.212474</v>
      </c>
      <c r="H12655">
        <v>-81.118966999999998</v>
      </c>
      <c r="I12655">
        <v>5</v>
      </c>
      <c r="J12655">
        <v>3</v>
      </c>
      <c r="K12655">
        <v>0</v>
      </c>
      <c r="L12655" t="s">
        <v>2958</v>
      </c>
    </row>
    <row r="12656" spans="1:12" x14ac:dyDescent="0.2">
      <c r="A12656" t="s">
        <v>41566</v>
      </c>
      <c r="B12656" t="s">
        <v>41567</v>
      </c>
      <c r="C12656" t="s">
        <v>41568</v>
      </c>
      <c r="D12656" t="s">
        <v>21</v>
      </c>
      <c r="E12656" t="s">
        <v>16</v>
      </c>
      <c r="F12656">
        <v>28209</v>
      </c>
      <c r="G12656">
        <v>35.1684875917</v>
      </c>
      <c r="H12656">
        <v>-80.851095356000002</v>
      </c>
      <c r="I12656">
        <v>5</v>
      </c>
      <c r="J12656">
        <v>3</v>
      </c>
      <c r="K12656">
        <v>1</v>
      </c>
      <c r="L12656" t="s">
        <v>41569</v>
      </c>
    </row>
    <row r="12657" spans="1:12" x14ac:dyDescent="0.2">
      <c r="A12657" t="s">
        <v>41570</v>
      </c>
      <c r="B12657" t="s">
        <v>41571</v>
      </c>
      <c r="C12657" t="s">
        <v>41572</v>
      </c>
      <c r="D12657" t="s">
        <v>21</v>
      </c>
      <c r="E12657" t="s">
        <v>16</v>
      </c>
      <c r="F12657">
        <v>28277</v>
      </c>
      <c r="G12657">
        <v>35.031573299999998</v>
      </c>
      <c r="H12657">
        <v>-80.856954299999998</v>
      </c>
      <c r="I12657">
        <v>3.5</v>
      </c>
      <c r="J12657">
        <v>7</v>
      </c>
      <c r="K12657">
        <v>1</v>
      </c>
      <c r="L12657" t="s">
        <v>901</v>
      </c>
    </row>
    <row r="12658" spans="1:12" x14ac:dyDescent="0.2">
      <c r="A12658" t="s">
        <v>41573</v>
      </c>
      <c r="B12658" t="s">
        <v>41574</v>
      </c>
      <c r="C12658" t="s">
        <v>41575</v>
      </c>
      <c r="D12658" t="s">
        <v>2611</v>
      </c>
      <c r="E12658" t="s">
        <v>16</v>
      </c>
      <c r="F12658">
        <v>28115</v>
      </c>
      <c r="G12658">
        <v>35.541744000000001</v>
      </c>
      <c r="H12658">
        <v>-80.847727000000006</v>
      </c>
      <c r="I12658">
        <v>5</v>
      </c>
      <c r="J12658">
        <v>3</v>
      </c>
      <c r="K12658">
        <v>1</v>
      </c>
      <c r="L12658" t="s">
        <v>21385</v>
      </c>
    </row>
    <row r="12659" spans="1:12" x14ac:dyDescent="0.2">
      <c r="A12659" t="s">
        <v>41576</v>
      </c>
      <c r="B12659" t="s">
        <v>41577</v>
      </c>
      <c r="C12659" t="s">
        <v>41578</v>
      </c>
      <c r="D12659" t="s">
        <v>601</v>
      </c>
      <c r="E12659" t="s">
        <v>16</v>
      </c>
      <c r="F12659">
        <v>28083</v>
      </c>
      <c r="G12659">
        <v>35.463099</v>
      </c>
      <c r="H12659">
        <v>-80.609599900000006</v>
      </c>
      <c r="I12659">
        <v>4</v>
      </c>
      <c r="J12659">
        <v>11</v>
      </c>
      <c r="K12659">
        <v>1</v>
      </c>
      <c r="L12659" t="s">
        <v>41579</v>
      </c>
    </row>
    <row r="12660" spans="1:12" x14ac:dyDescent="0.2">
      <c r="A12660" t="s">
        <v>41580</v>
      </c>
      <c r="B12660" t="s">
        <v>21580</v>
      </c>
      <c r="C12660" t="s">
        <v>41581</v>
      </c>
      <c r="D12660" t="s">
        <v>643</v>
      </c>
      <c r="E12660" t="s">
        <v>16</v>
      </c>
      <c r="F12660">
        <v>28079</v>
      </c>
      <c r="G12660">
        <v>35.065099199999999</v>
      </c>
      <c r="H12660">
        <v>-80.641250999999997</v>
      </c>
      <c r="I12660">
        <v>5</v>
      </c>
      <c r="J12660">
        <v>6</v>
      </c>
      <c r="K12660">
        <v>1</v>
      </c>
      <c r="L12660" t="s">
        <v>877</v>
      </c>
    </row>
    <row r="12661" spans="1:12" x14ac:dyDescent="0.2">
      <c r="A12661" t="s">
        <v>41582</v>
      </c>
      <c r="B12661" t="s">
        <v>26697</v>
      </c>
      <c r="C12661" t="s">
        <v>41583</v>
      </c>
      <c r="D12661" t="s">
        <v>21</v>
      </c>
      <c r="E12661" t="s">
        <v>16</v>
      </c>
      <c r="F12661">
        <v>28262</v>
      </c>
      <c r="G12661">
        <v>35.309031900000001</v>
      </c>
      <c r="H12661">
        <v>-80.753052800000006</v>
      </c>
      <c r="I12661">
        <v>1.5</v>
      </c>
      <c r="J12661">
        <v>43</v>
      </c>
      <c r="K12661">
        <v>1</v>
      </c>
      <c r="L12661" t="s">
        <v>35022</v>
      </c>
    </row>
    <row r="12662" spans="1:12" x14ac:dyDescent="0.2">
      <c r="A12662" t="s">
        <v>41584</v>
      </c>
      <c r="B12662" t="s">
        <v>41585</v>
      </c>
      <c r="C12662" t="s">
        <v>2915</v>
      </c>
      <c r="D12662" t="s">
        <v>456</v>
      </c>
      <c r="E12662" t="s">
        <v>16</v>
      </c>
      <c r="F12662">
        <v>28012</v>
      </c>
      <c r="G12662">
        <v>35.254922000000001</v>
      </c>
      <c r="H12662">
        <v>-81.035141899999999</v>
      </c>
      <c r="I12662">
        <v>2</v>
      </c>
      <c r="J12662">
        <v>4</v>
      </c>
      <c r="K12662">
        <v>1</v>
      </c>
      <c r="L12662" t="s">
        <v>41586</v>
      </c>
    </row>
    <row r="12663" spans="1:12" x14ac:dyDescent="0.2">
      <c r="A12663" t="s">
        <v>41587</v>
      </c>
      <c r="B12663" t="s">
        <v>41588</v>
      </c>
      <c r="C12663" t="s">
        <v>41589</v>
      </c>
      <c r="D12663" t="s">
        <v>135</v>
      </c>
      <c r="E12663" t="s">
        <v>16</v>
      </c>
      <c r="F12663">
        <v>28104</v>
      </c>
      <c r="G12663">
        <v>35.091404500000003</v>
      </c>
      <c r="H12663">
        <v>-80.672870500000002</v>
      </c>
      <c r="I12663">
        <v>2.5</v>
      </c>
      <c r="J12663">
        <v>3</v>
      </c>
      <c r="K12663">
        <v>1</v>
      </c>
      <c r="L12663" t="s">
        <v>457</v>
      </c>
    </row>
    <row r="12664" spans="1:12" x14ac:dyDescent="0.2">
      <c r="A12664" t="s">
        <v>41590</v>
      </c>
      <c r="B12664" t="s">
        <v>41591</v>
      </c>
      <c r="C12664" t="s">
        <v>41592</v>
      </c>
      <c r="D12664" t="s">
        <v>21</v>
      </c>
      <c r="E12664" t="s">
        <v>16</v>
      </c>
      <c r="F12664">
        <v>28227</v>
      </c>
      <c r="G12664">
        <v>35.209028553000003</v>
      </c>
      <c r="H12664">
        <v>-80.690283457800007</v>
      </c>
      <c r="I12664">
        <v>3</v>
      </c>
      <c r="J12664">
        <v>16</v>
      </c>
      <c r="K12664">
        <v>1</v>
      </c>
      <c r="L12664" t="s">
        <v>287</v>
      </c>
    </row>
    <row r="12665" spans="1:12" x14ac:dyDescent="0.2">
      <c r="A12665" t="s">
        <v>41593</v>
      </c>
      <c r="B12665" t="s">
        <v>41594</v>
      </c>
      <c r="C12665" t="s">
        <v>41595</v>
      </c>
      <c r="D12665" t="s">
        <v>21</v>
      </c>
      <c r="E12665" t="s">
        <v>16</v>
      </c>
      <c r="F12665">
        <v>28269</v>
      </c>
      <c r="G12665">
        <v>35.355770300000003</v>
      </c>
      <c r="H12665">
        <v>-80.799451199999993</v>
      </c>
      <c r="I12665">
        <v>4.5</v>
      </c>
      <c r="J12665">
        <v>10</v>
      </c>
      <c r="K12665">
        <v>1</v>
      </c>
      <c r="L12665" t="s">
        <v>41596</v>
      </c>
    </row>
    <row r="12666" spans="1:12" x14ac:dyDescent="0.2">
      <c r="A12666" t="s">
        <v>41597</v>
      </c>
      <c r="B12666" t="s">
        <v>41598</v>
      </c>
      <c r="C12666" t="s">
        <v>29787</v>
      </c>
      <c r="D12666" t="s">
        <v>21</v>
      </c>
      <c r="E12666" t="s">
        <v>16</v>
      </c>
      <c r="F12666">
        <v>28216</v>
      </c>
      <c r="G12666">
        <v>35.082092227899999</v>
      </c>
      <c r="H12666">
        <v>-80.876586883800002</v>
      </c>
      <c r="I12666">
        <v>3.5</v>
      </c>
      <c r="J12666">
        <v>12</v>
      </c>
      <c r="K12666">
        <v>0</v>
      </c>
      <c r="L12666" t="s">
        <v>41599</v>
      </c>
    </row>
    <row r="12667" spans="1:12" x14ac:dyDescent="0.2">
      <c r="A12667" t="s">
        <v>41600</v>
      </c>
      <c r="B12667" t="s">
        <v>14488</v>
      </c>
      <c r="C12667" t="s">
        <v>41601</v>
      </c>
      <c r="D12667" t="s">
        <v>21</v>
      </c>
      <c r="E12667" t="s">
        <v>16</v>
      </c>
      <c r="F12667">
        <v>28273</v>
      </c>
      <c r="G12667">
        <v>35.132438999999998</v>
      </c>
      <c r="H12667">
        <v>-80.941411000000002</v>
      </c>
      <c r="I12667">
        <v>5</v>
      </c>
      <c r="J12667">
        <v>22</v>
      </c>
      <c r="K12667">
        <v>1</v>
      </c>
      <c r="L12667" t="s">
        <v>41602</v>
      </c>
    </row>
    <row r="12668" spans="1:12" x14ac:dyDescent="0.2">
      <c r="A12668" t="s">
        <v>41603</v>
      </c>
      <c r="B12668" t="s">
        <v>41604</v>
      </c>
      <c r="C12668" t="s">
        <v>41605</v>
      </c>
      <c r="D12668" t="s">
        <v>21</v>
      </c>
      <c r="E12668" t="s">
        <v>16</v>
      </c>
      <c r="F12668">
        <v>28213</v>
      </c>
      <c r="G12668">
        <v>35.256924400000003</v>
      </c>
      <c r="H12668">
        <v>-80.7912295</v>
      </c>
      <c r="I12668">
        <v>1</v>
      </c>
      <c r="J12668">
        <v>6</v>
      </c>
      <c r="K12668">
        <v>1</v>
      </c>
      <c r="L12668" t="s">
        <v>2576</v>
      </c>
    </row>
    <row r="12669" spans="1:12" x14ac:dyDescent="0.2">
      <c r="A12669" t="s">
        <v>41606</v>
      </c>
      <c r="B12669" t="s">
        <v>41607</v>
      </c>
      <c r="D12669" t="s">
        <v>21</v>
      </c>
      <c r="E12669" t="s">
        <v>16</v>
      </c>
      <c r="F12669">
        <v>28269</v>
      </c>
      <c r="G12669">
        <v>35.122091134100003</v>
      </c>
      <c r="H12669">
        <v>-80.916094278800003</v>
      </c>
      <c r="I12669">
        <v>3.5</v>
      </c>
      <c r="J12669">
        <v>4</v>
      </c>
      <c r="K12669">
        <v>1</v>
      </c>
      <c r="L12669" t="s">
        <v>41608</v>
      </c>
    </row>
    <row r="12670" spans="1:12" x14ac:dyDescent="0.2">
      <c r="A12670" t="s">
        <v>41609</v>
      </c>
      <c r="B12670" t="s">
        <v>41610</v>
      </c>
      <c r="C12670" t="s">
        <v>41611</v>
      </c>
      <c r="D12670" t="s">
        <v>21</v>
      </c>
      <c r="E12670" t="s">
        <v>16</v>
      </c>
      <c r="F12670">
        <v>28273</v>
      </c>
      <c r="G12670">
        <v>35.135202900000003</v>
      </c>
      <c r="H12670">
        <v>-80.905867000000001</v>
      </c>
      <c r="I12670">
        <v>2</v>
      </c>
      <c r="J12670">
        <v>7</v>
      </c>
      <c r="K12670">
        <v>0</v>
      </c>
      <c r="L12670" t="s">
        <v>3004</v>
      </c>
    </row>
    <row r="12671" spans="1:12" x14ac:dyDescent="0.2">
      <c r="A12671" t="s">
        <v>41612</v>
      </c>
      <c r="B12671" t="s">
        <v>21533</v>
      </c>
      <c r="C12671" t="s">
        <v>9601</v>
      </c>
      <c r="D12671" t="s">
        <v>21</v>
      </c>
      <c r="E12671" t="s">
        <v>16</v>
      </c>
      <c r="F12671">
        <v>28277</v>
      </c>
      <c r="G12671">
        <v>35.0686362</v>
      </c>
      <c r="H12671">
        <v>-80.841361500000005</v>
      </c>
      <c r="I12671">
        <v>4</v>
      </c>
      <c r="J12671">
        <v>6</v>
      </c>
      <c r="K12671">
        <v>1</v>
      </c>
      <c r="L12671" t="s">
        <v>41613</v>
      </c>
    </row>
    <row r="12672" spans="1:12" x14ac:dyDescent="0.2">
      <c r="A12672" t="s">
        <v>41614</v>
      </c>
      <c r="B12672" t="s">
        <v>41615</v>
      </c>
      <c r="C12672" t="s">
        <v>13263</v>
      </c>
      <c r="D12672" t="s">
        <v>21</v>
      </c>
      <c r="E12672" t="s">
        <v>16</v>
      </c>
      <c r="F12672">
        <v>28277</v>
      </c>
      <c r="G12672">
        <v>35.062753200000003</v>
      </c>
      <c r="H12672">
        <v>-80.812647299999995</v>
      </c>
      <c r="I12672">
        <v>3.5</v>
      </c>
      <c r="J12672">
        <v>17</v>
      </c>
      <c r="K12672">
        <v>1</v>
      </c>
      <c r="L12672" t="s">
        <v>287</v>
      </c>
    </row>
    <row r="12673" spans="1:12" x14ac:dyDescent="0.2">
      <c r="A12673" t="s">
        <v>41616</v>
      </c>
      <c r="B12673" t="s">
        <v>14331</v>
      </c>
      <c r="C12673" t="s">
        <v>41617</v>
      </c>
      <c r="D12673" t="s">
        <v>21</v>
      </c>
      <c r="E12673" t="s">
        <v>16</v>
      </c>
      <c r="F12673">
        <v>28210</v>
      </c>
      <c r="G12673">
        <v>35.179162128900003</v>
      </c>
      <c r="H12673">
        <v>-80.882828235600002</v>
      </c>
      <c r="I12673">
        <v>2.5</v>
      </c>
      <c r="J12673">
        <v>24</v>
      </c>
      <c r="K12673">
        <v>1</v>
      </c>
      <c r="L12673" t="s">
        <v>41618</v>
      </c>
    </row>
    <row r="12674" spans="1:12" x14ac:dyDescent="0.2">
      <c r="A12674" t="s">
        <v>41619</v>
      </c>
      <c r="B12674" t="s">
        <v>41620</v>
      </c>
      <c r="C12674" t="s">
        <v>12738</v>
      </c>
      <c r="D12674" t="s">
        <v>21</v>
      </c>
      <c r="E12674" t="s">
        <v>16</v>
      </c>
      <c r="F12674">
        <v>28277</v>
      </c>
      <c r="G12674">
        <v>35.068379200000003</v>
      </c>
      <c r="H12674">
        <v>-80.842218700000004</v>
      </c>
      <c r="I12674">
        <v>3.5</v>
      </c>
      <c r="J12674">
        <v>115</v>
      </c>
      <c r="K12674">
        <v>1</v>
      </c>
      <c r="L12674" t="s">
        <v>41621</v>
      </c>
    </row>
    <row r="12675" spans="1:12" x14ac:dyDescent="0.2">
      <c r="A12675" t="s">
        <v>41622</v>
      </c>
      <c r="B12675" t="s">
        <v>41623</v>
      </c>
      <c r="C12675" t="s">
        <v>41624</v>
      </c>
      <c r="D12675" t="s">
        <v>15</v>
      </c>
      <c r="E12675" t="s">
        <v>16</v>
      </c>
      <c r="F12675">
        <v>28031</v>
      </c>
      <c r="G12675">
        <v>35.475133100000001</v>
      </c>
      <c r="H12675">
        <v>-80.892513300000005</v>
      </c>
      <c r="I12675">
        <v>4</v>
      </c>
      <c r="J12675">
        <v>5</v>
      </c>
      <c r="K12675">
        <v>1</v>
      </c>
      <c r="L12675" t="s">
        <v>41625</v>
      </c>
    </row>
    <row r="12676" spans="1:12" x14ac:dyDescent="0.2">
      <c r="A12676" t="s">
        <v>41626</v>
      </c>
      <c r="B12676" t="s">
        <v>9216</v>
      </c>
      <c r="C12676" t="s">
        <v>12806</v>
      </c>
      <c r="D12676" t="s">
        <v>21</v>
      </c>
      <c r="E12676" t="s">
        <v>16</v>
      </c>
      <c r="F12676">
        <v>28203</v>
      </c>
      <c r="G12676">
        <v>35.196861599999998</v>
      </c>
      <c r="H12676">
        <v>-80.851206500000004</v>
      </c>
      <c r="I12676">
        <v>3</v>
      </c>
      <c r="J12676">
        <v>10</v>
      </c>
      <c r="K12676">
        <v>1</v>
      </c>
      <c r="L12676" t="s">
        <v>14462</v>
      </c>
    </row>
    <row r="12677" spans="1:12" x14ac:dyDescent="0.2">
      <c r="A12677" t="s">
        <v>41627</v>
      </c>
      <c r="B12677" t="s">
        <v>41628</v>
      </c>
      <c r="C12677" t="s">
        <v>41629</v>
      </c>
      <c r="D12677" t="s">
        <v>21</v>
      </c>
      <c r="E12677" t="s">
        <v>16</v>
      </c>
      <c r="F12677">
        <v>28262</v>
      </c>
      <c r="G12677">
        <v>35.333429000000002</v>
      </c>
      <c r="H12677">
        <v>-80.752120000000005</v>
      </c>
      <c r="I12677">
        <v>3.5</v>
      </c>
      <c r="J12677">
        <v>8</v>
      </c>
      <c r="K12677">
        <v>1</v>
      </c>
      <c r="L12677" t="s">
        <v>2743</v>
      </c>
    </row>
    <row r="12678" spans="1:12" x14ac:dyDescent="0.2">
      <c r="A12678" t="s">
        <v>41630</v>
      </c>
      <c r="B12678" t="s">
        <v>41631</v>
      </c>
      <c r="C12678" t="s">
        <v>4175</v>
      </c>
      <c r="D12678" t="s">
        <v>21</v>
      </c>
      <c r="E12678" t="s">
        <v>16</v>
      </c>
      <c r="F12678">
        <v>28205</v>
      </c>
      <c r="G12678">
        <v>35.219082</v>
      </c>
      <c r="H12678">
        <v>-80.796638599999994</v>
      </c>
      <c r="I12678">
        <v>4.5</v>
      </c>
      <c r="J12678">
        <v>59</v>
      </c>
      <c r="K12678">
        <v>1</v>
      </c>
      <c r="L12678" t="s">
        <v>41632</v>
      </c>
    </row>
    <row r="12679" spans="1:12" x14ac:dyDescent="0.2">
      <c r="A12679" t="s">
        <v>41633</v>
      </c>
      <c r="B12679" t="s">
        <v>41634</v>
      </c>
      <c r="C12679" t="s">
        <v>41635</v>
      </c>
      <c r="D12679" t="s">
        <v>21</v>
      </c>
      <c r="E12679" t="s">
        <v>16</v>
      </c>
      <c r="F12679">
        <v>28217</v>
      </c>
      <c r="G12679">
        <v>35.175289999999997</v>
      </c>
      <c r="H12679">
        <v>-80.875919999999994</v>
      </c>
      <c r="I12679">
        <v>3.5</v>
      </c>
      <c r="J12679">
        <v>77</v>
      </c>
      <c r="K12679">
        <v>0</v>
      </c>
      <c r="L12679" t="s">
        <v>21256</v>
      </c>
    </row>
    <row r="12680" spans="1:12" x14ac:dyDescent="0.2">
      <c r="A12680" t="s">
        <v>41636</v>
      </c>
      <c r="B12680" t="s">
        <v>41637</v>
      </c>
      <c r="C12680" t="s">
        <v>41638</v>
      </c>
      <c r="D12680" t="s">
        <v>21</v>
      </c>
      <c r="E12680" t="s">
        <v>16</v>
      </c>
      <c r="F12680">
        <v>28202</v>
      </c>
      <c r="G12680">
        <v>35.228364900000003</v>
      </c>
      <c r="H12680">
        <v>-80.842652000000001</v>
      </c>
      <c r="I12680">
        <v>5</v>
      </c>
      <c r="J12680">
        <v>4</v>
      </c>
      <c r="K12680">
        <v>0</v>
      </c>
      <c r="L12680" t="s">
        <v>3430</v>
      </c>
    </row>
    <row r="12681" spans="1:12" x14ac:dyDescent="0.2">
      <c r="A12681" t="e">
        <f>-HMA0P0Qp8wwgDVgAOIdIQ</f>
        <v>#NAME?</v>
      </c>
      <c r="B12681" t="s">
        <v>41639</v>
      </c>
      <c r="C12681" t="s">
        <v>41640</v>
      </c>
      <c r="D12681" t="s">
        <v>15</v>
      </c>
      <c r="E12681" t="s">
        <v>16</v>
      </c>
      <c r="F12681">
        <v>28031</v>
      </c>
      <c r="G12681">
        <v>35.478528699999998</v>
      </c>
      <c r="H12681">
        <v>-80.893157099999996</v>
      </c>
      <c r="I12681">
        <v>5</v>
      </c>
      <c r="J12681">
        <v>4</v>
      </c>
      <c r="K12681">
        <v>0</v>
      </c>
      <c r="L12681" t="s">
        <v>41641</v>
      </c>
    </row>
    <row r="12682" spans="1:12" x14ac:dyDescent="0.2">
      <c r="A12682" t="s">
        <v>41642</v>
      </c>
      <c r="B12682" t="s">
        <v>41643</v>
      </c>
      <c r="C12682" t="s">
        <v>41644</v>
      </c>
      <c r="D12682" t="s">
        <v>21</v>
      </c>
      <c r="E12682" t="s">
        <v>16</v>
      </c>
      <c r="G12682">
        <v>35.157033820099997</v>
      </c>
      <c r="H12682">
        <v>-80.890020191399998</v>
      </c>
      <c r="I12682">
        <v>4.5</v>
      </c>
      <c r="J12682">
        <v>3</v>
      </c>
      <c r="K12682">
        <v>1</v>
      </c>
      <c r="L12682" t="s">
        <v>15586</v>
      </c>
    </row>
    <row r="12683" spans="1:12" x14ac:dyDescent="0.2">
      <c r="A12683" t="s">
        <v>41645</v>
      </c>
      <c r="B12683" t="s">
        <v>41646</v>
      </c>
      <c r="C12683" t="s">
        <v>41647</v>
      </c>
      <c r="D12683" t="s">
        <v>39</v>
      </c>
      <c r="E12683" t="s">
        <v>16</v>
      </c>
      <c r="F12683">
        <v>28025</v>
      </c>
      <c r="G12683">
        <v>35.431285199999998</v>
      </c>
      <c r="H12683">
        <v>-80.601162099999996</v>
      </c>
      <c r="I12683">
        <v>2</v>
      </c>
      <c r="J12683">
        <v>3</v>
      </c>
      <c r="K12683">
        <v>1</v>
      </c>
      <c r="L12683" t="s">
        <v>41648</v>
      </c>
    </row>
    <row r="12684" spans="1:12" x14ac:dyDescent="0.2">
      <c r="A12684" t="s">
        <v>41649</v>
      </c>
      <c r="B12684" t="s">
        <v>41650</v>
      </c>
      <c r="C12684" t="s">
        <v>41651</v>
      </c>
      <c r="D12684" t="s">
        <v>697</v>
      </c>
      <c r="E12684" t="s">
        <v>16</v>
      </c>
      <c r="F12684">
        <v>28037</v>
      </c>
      <c r="G12684">
        <v>35.448106811499997</v>
      </c>
      <c r="H12684">
        <v>-80.993852022200002</v>
      </c>
      <c r="I12684">
        <v>4</v>
      </c>
      <c r="J12684">
        <v>17</v>
      </c>
      <c r="K12684">
        <v>1</v>
      </c>
      <c r="L12684" t="s">
        <v>287</v>
      </c>
    </row>
    <row r="12685" spans="1:12" x14ac:dyDescent="0.2">
      <c r="A12685" t="s">
        <v>41652</v>
      </c>
      <c r="B12685" t="s">
        <v>8052</v>
      </c>
      <c r="C12685" t="s">
        <v>41653</v>
      </c>
      <c r="D12685" t="s">
        <v>21</v>
      </c>
      <c r="E12685" t="s">
        <v>16</v>
      </c>
      <c r="F12685">
        <v>28211</v>
      </c>
      <c r="G12685">
        <v>35.190015799999998</v>
      </c>
      <c r="H12685">
        <v>-80.807931600000003</v>
      </c>
      <c r="I12685">
        <v>2</v>
      </c>
      <c r="J12685">
        <v>25</v>
      </c>
      <c r="K12685">
        <v>1</v>
      </c>
      <c r="L12685" t="s">
        <v>41654</v>
      </c>
    </row>
    <row r="12686" spans="1:12" x14ac:dyDescent="0.2">
      <c r="A12686" t="s">
        <v>41655</v>
      </c>
      <c r="B12686" t="s">
        <v>41656</v>
      </c>
      <c r="C12686" t="s">
        <v>1691</v>
      </c>
      <c r="D12686" t="s">
        <v>26</v>
      </c>
      <c r="E12686" t="s">
        <v>16</v>
      </c>
      <c r="F12686">
        <v>28078</v>
      </c>
      <c r="G12686">
        <v>35.4387379</v>
      </c>
      <c r="H12686">
        <v>-80.8670963</v>
      </c>
      <c r="I12686">
        <v>2.5</v>
      </c>
      <c r="J12686">
        <v>6</v>
      </c>
      <c r="K12686">
        <v>1</v>
      </c>
      <c r="L12686" t="s">
        <v>41657</v>
      </c>
    </row>
    <row r="12687" spans="1:12" x14ac:dyDescent="0.2">
      <c r="A12687" t="s">
        <v>41658</v>
      </c>
      <c r="B12687" t="s">
        <v>41659</v>
      </c>
      <c r="C12687" t="s">
        <v>41660</v>
      </c>
      <c r="D12687" t="s">
        <v>21</v>
      </c>
      <c r="E12687" t="s">
        <v>16</v>
      </c>
      <c r="F12687">
        <v>28216</v>
      </c>
      <c r="G12687">
        <v>35.347120699999998</v>
      </c>
      <c r="H12687">
        <v>-80.851355999999996</v>
      </c>
      <c r="I12687">
        <v>2.5</v>
      </c>
      <c r="J12687">
        <v>3</v>
      </c>
      <c r="K12687">
        <v>1</v>
      </c>
      <c r="L12687" t="s">
        <v>41661</v>
      </c>
    </row>
    <row r="12688" spans="1:12" x14ac:dyDescent="0.2">
      <c r="A12688" t="s">
        <v>41662</v>
      </c>
      <c r="B12688" t="s">
        <v>41663</v>
      </c>
      <c r="C12688" t="s">
        <v>41664</v>
      </c>
      <c r="D12688" t="s">
        <v>21</v>
      </c>
      <c r="E12688" t="s">
        <v>16</v>
      </c>
      <c r="F12688">
        <v>28208</v>
      </c>
      <c r="G12688">
        <v>35.237695199999997</v>
      </c>
      <c r="H12688">
        <v>-80.872977599999999</v>
      </c>
      <c r="I12688">
        <v>3.5</v>
      </c>
      <c r="J12688">
        <v>3</v>
      </c>
      <c r="K12688">
        <v>1</v>
      </c>
      <c r="L12688" t="s">
        <v>41665</v>
      </c>
    </row>
    <row r="12689" spans="1:12" x14ac:dyDescent="0.2">
      <c r="A12689" t="s">
        <v>41666</v>
      </c>
      <c r="B12689" t="s">
        <v>41667</v>
      </c>
      <c r="C12689" t="s">
        <v>41668</v>
      </c>
      <c r="D12689" t="s">
        <v>21</v>
      </c>
      <c r="E12689" t="s">
        <v>16</v>
      </c>
      <c r="F12689">
        <v>28211</v>
      </c>
      <c r="G12689">
        <v>35.191766000000001</v>
      </c>
      <c r="H12689">
        <v>-80.797568900000002</v>
      </c>
      <c r="I12689">
        <v>4.5</v>
      </c>
      <c r="J12689">
        <v>3</v>
      </c>
      <c r="K12689">
        <v>1</v>
      </c>
      <c r="L12689" t="s">
        <v>41669</v>
      </c>
    </row>
    <row r="12690" spans="1:12" x14ac:dyDescent="0.2">
      <c r="A12690" t="s">
        <v>41670</v>
      </c>
      <c r="B12690" t="s">
        <v>41671</v>
      </c>
      <c r="C12690" t="s">
        <v>41672</v>
      </c>
      <c r="D12690" t="s">
        <v>21</v>
      </c>
      <c r="E12690" t="s">
        <v>16</v>
      </c>
      <c r="F12690">
        <v>28204</v>
      </c>
      <c r="G12690">
        <v>35.216451999999997</v>
      </c>
      <c r="H12690">
        <v>-80.832545999999994</v>
      </c>
      <c r="I12690">
        <v>4</v>
      </c>
      <c r="J12690">
        <v>3</v>
      </c>
      <c r="K12690">
        <v>1</v>
      </c>
      <c r="L12690" t="s">
        <v>41673</v>
      </c>
    </row>
    <row r="12691" spans="1:12" x14ac:dyDescent="0.2">
      <c r="A12691" t="s">
        <v>41674</v>
      </c>
      <c r="B12691" t="s">
        <v>4532</v>
      </c>
      <c r="C12691" t="s">
        <v>41675</v>
      </c>
      <c r="D12691" t="s">
        <v>21</v>
      </c>
      <c r="E12691" t="s">
        <v>16</v>
      </c>
      <c r="F12691">
        <v>28209</v>
      </c>
      <c r="G12691">
        <v>35.1740643654</v>
      </c>
      <c r="H12691">
        <v>-80.8508165346</v>
      </c>
      <c r="I12691">
        <v>3</v>
      </c>
      <c r="J12691">
        <v>40</v>
      </c>
      <c r="K12691">
        <v>1</v>
      </c>
      <c r="L12691" t="s">
        <v>33761</v>
      </c>
    </row>
    <row r="12692" spans="1:12" x14ac:dyDescent="0.2">
      <c r="A12692" t="s">
        <v>41676</v>
      </c>
      <c r="B12692" t="s">
        <v>2037</v>
      </c>
      <c r="C12692" t="s">
        <v>26864</v>
      </c>
      <c r="D12692" t="s">
        <v>295</v>
      </c>
      <c r="E12692" t="s">
        <v>16</v>
      </c>
      <c r="F12692">
        <v>28134</v>
      </c>
      <c r="G12692">
        <v>35.0816765</v>
      </c>
      <c r="H12692">
        <v>-80.874964300000002</v>
      </c>
      <c r="I12692">
        <v>4.5</v>
      </c>
      <c r="J12692">
        <v>5</v>
      </c>
      <c r="K12692">
        <v>0</v>
      </c>
      <c r="L12692" t="s">
        <v>2115</v>
      </c>
    </row>
    <row r="12693" spans="1:12" x14ac:dyDescent="0.2">
      <c r="A12693" t="s">
        <v>41677</v>
      </c>
      <c r="B12693" t="s">
        <v>41678</v>
      </c>
      <c r="C12693" t="s">
        <v>41679</v>
      </c>
      <c r="D12693" t="s">
        <v>601</v>
      </c>
      <c r="E12693" t="s">
        <v>16</v>
      </c>
      <c r="F12693">
        <v>28083</v>
      </c>
      <c r="G12693">
        <v>35.450095500000003</v>
      </c>
      <c r="H12693">
        <v>-80.601507600000005</v>
      </c>
      <c r="I12693">
        <v>3.5</v>
      </c>
      <c r="J12693">
        <v>11</v>
      </c>
      <c r="K12693">
        <v>1</v>
      </c>
      <c r="L12693" t="s">
        <v>9565</v>
      </c>
    </row>
    <row r="12694" spans="1:12" x14ac:dyDescent="0.2">
      <c r="A12694" t="s">
        <v>41680</v>
      </c>
      <c r="B12694" t="s">
        <v>41681</v>
      </c>
      <c r="C12694" t="s">
        <v>41682</v>
      </c>
      <c r="D12694" t="s">
        <v>295</v>
      </c>
      <c r="E12694" t="s">
        <v>16</v>
      </c>
      <c r="F12694">
        <v>28134</v>
      </c>
      <c r="G12694">
        <v>35.077531</v>
      </c>
      <c r="H12694">
        <v>-80.879766000000004</v>
      </c>
      <c r="I12694">
        <v>2.5</v>
      </c>
      <c r="J12694">
        <v>5</v>
      </c>
      <c r="K12694">
        <v>1</v>
      </c>
      <c r="L12694" t="s">
        <v>41683</v>
      </c>
    </row>
    <row r="12695" spans="1:12" x14ac:dyDescent="0.2">
      <c r="A12695" t="s">
        <v>41684</v>
      </c>
      <c r="B12695" t="s">
        <v>20034</v>
      </c>
      <c r="C12695" t="s">
        <v>41685</v>
      </c>
      <c r="D12695" t="s">
        <v>21</v>
      </c>
      <c r="E12695" t="s">
        <v>16</v>
      </c>
      <c r="F12695">
        <v>28208</v>
      </c>
      <c r="G12695">
        <v>35.240901999999998</v>
      </c>
      <c r="H12695">
        <v>-80.888306999999998</v>
      </c>
      <c r="I12695">
        <v>3.5</v>
      </c>
      <c r="J12695">
        <v>3</v>
      </c>
      <c r="K12695">
        <v>1</v>
      </c>
      <c r="L12695" t="s">
        <v>2328</v>
      </c>
    </row>
    <row r="12696" spans="1:12" x14ac:dyDescent="0.2">
      <c r="A12696" t="s">
        <v>41686</v>
      </c>
      <c r="B12696" t="s">
        <v>2144</v>
      </c>
      <c r="C12696" t="s">
        <v>41687</v>
      </c>
      <c r="D12696" t="s">
        <v>21</v>
      </c>
      <c r="E12696" t="s">
        <v>16</v>
      </c>
      <c r="F12696">
        <v>28204</v>
      </c>
      <c r="G12696">
        <v>35.213236999999999</v>
      </c>
      <c r="H12696">
        <v>-80.831179000000006</v>
      </c>
      <c r="I12696">
        <v>3</v>
      </c>
      <c r="J12696">
        <v>13</v>
      </c>
      <c r="K12696">
        <v>1</v>
      </c>
      <c r="L12696" t="s">
        <v>1771</v>
      </c>
    </row>
    <row r="12697" spans="1:12" x14ac:dyDescent="0.2">
      <c r="A12697" t="s">
        <v>41688</v>
      </c>
      <c r="B12697" t="s">
        <v>28308</v>
      </c>
      <c r="C12697" t="s">
        <v>41689</v>
      </c>
      <c r="D12697" t="s">
        <v>15</v>
      </c>
      <c r="E12697" t="s">
        <v>16</v>
      </c>
      <c r="F12697">
        <v>28031</v>
      </c>
      <c r="G12697">
        <v>35.460836</v>
      </c>
      <c r="H12697">
        <v>-80.888981000000001</v>
      </c>
      <c r="I12697">
        <v>5</v>
      </c>
      <c r="J12697">
        <v>7</v>
      </c>
      <c r="K12697">
        <v>0</v>
      </c>
      <c r="L12697" t="s">
        <v>41690</v>
      </c>
    </row>
    <row r="12698" spans="1:12" x14ac:dyDescent="0.2">
      <c r="A12698" t="s">
        <v>41691</v>
      </c>
      <c r="B12698" t="s">
        <v>41692</v>
      </c>
      <c r="C12698" t="s">
        <v>41693</v>
      </c>
      <c r="D12698" t="s">
        <v>21</v>
      </c>
      <c r="E12698" t="s">
        <v>16</v>
      </c>
      <c r="F12698">
        <v>28205</v>
      </c>
      <c r="G12698">
        <v>35.219021662599999</v>
      </c>
      <c r="H12698">
        <v>-80.812426752500002</v>
      </c>
      <c r="I12698">
        <v>3</v>
      </c>
      <c r="J12698">
        <v>303</v>
      </c>
      <c r="K12698">
        <v>0</v>
      </c>
      <c r="L12698" t="s">
        <v>41694</v>
      </c>
    </row>
    <row r="12699" spans="1:12" x14ac:dyDescent="0.2">
      <c r="A12699" t="s">
        <v>41695</v>
      </c>
      <c r="B12699" t="s">
        <v>41696</v>
      </c>
      <c r="C12699" t="s">
        <v>41697</v>
      </c>
      <c r="D12699" t="s">
        <v>21</v>
      </c>
      <c r="E12699" t="s">
        <v>16</v>
      </c>
      <c r="F12699">
        <v>28208</v>
      </c>
      <c r="G12699">
        <v>35.225360000000002</v>
      </c>
      <c r="H12699">
        <v>-80.876345000000001</v>
      </c>
      <c r="I12699">
        <v>2</v>
      </c>
      <c r="J12699">
        <v>14</v>
      </c>
      <c r="K12699">
        <v>1</v>
      </c>
      <c r="L12699" t="s">
        <v>41698</v>
      </c>
    </row>
    <row r="12700" spans="1:12" x14ac:dyDescent="0.2">
      <c r="A12700" t="s">
        <v>41699</v>
      </c>
      <c r="B12700" t="s">
        <v>41700</v>
      </c>
      <c r="C12700" t="s">
        <v>41701</v>
      </c>
      <c r="D12700" t="s">
        <v>30</v>
      </c>
      <c r="E12700" t="s">
        <v>16</v>
      </c>
      <c r="F12700">
        <v>28056</v>
      </c>
      <c r="G12700">
        <v>35.224715208600003</v>
      </c>
      <c r="H12700">
        <v>-81.1086464742</v>
      </c>
      <c r="I12700">
        <v>4.5</v>
      </c>
      <c r="J12700">
        <v>180</v>
      </c>
      <c r="K12700">
        <v>1</v>
      </c>
      <c r="L12700" t="s">
        <v>41702</v>
      </c>
    </row>
    <row r="12701" spans="1:12" x14ac:dyDescent="0.2">
      <c r="A12701" t="s">
        <v>41703</v>
      </c>
      <c r="B12701" t="s">
        <v>41704</v>
      </c>
      <c r="C12701" t="s">
        <v>41705</v>
      </c>
      <c r="D12701" t="s">
        <v>21</v>
      </c>
      <c r="E12701" t="s">
        <v>16</v>
      </c>
      <c r="F12701">
        <v>28226</v>
      </c>
      <c r="G12701">
        <v>35.098441999999999</v>
      </c>
      <c r="H12701">
        <v>-80.786569</v>
      </c>
      <c r="I12701">
        <v>5</v>
      </c>
      <c r="J12701">
        <v>3</v>
      </c>
      <c r="K12701">
        <v>1</v>
      </c>
      <c r="L12701" t="s">
        <v>41706</v>
      </c>
    </row>
    <row r="12702" spans="1:12" x14ac:dyDescent="0.2">
      <c r="A12702" t="s">
        <v>41707</v>
      </c>
      <c r="B12702" t="s">
        <v>41708</v>
      </c>
      <c r="C12702" t="s">
        <v>9657</v>
      </c>
      <c r="D12702" t="s">
        <v>21</v>
      </c>
      <c r="E12702" t="s">
        <v>16</v>
      </c>
      <c r="F12702">
        <v>28202</v>
      </c>
      <c r="G12702">
        <v>35.230788622699997</v>
      </c>
      <c r="H12702">
        <v>-80.8384062871</v>
      </c>
      <c r="I12702">
        <v>3</v>
      </c>
      <c r="J12702">
        <v>56</v>
      </c>
      <c r="K12702">
        <v>0</v>
      </c>
      <c r="L12702" t="s">
        <v>41709</v>
      </c>
    </row>
    <row r="12703" spans="1:12" x14ac:dyDescent="0.2">
      <c r="A12703" t="s">
        <v>41710</v>
      </c>
      <c r="B12703" t="s">
        <v>19353</v>
      </c>
      <c r="C12703" t="s">
        <v>41711</v>
      </c>
      <c r="D12703" t="s">
        <v>21</v>
      </c>
      <c r="E12703" t="s">
        <v>16</v>
      </c>
      <c r="F12703">
        <v>28208</v>
      </c>
      <c r="G12703">
        <v>35.240270600000002</v>
      </c>
      <c r="H12703">
        <v>-80.8957561</v>
      </c>
      <c r="I12703">
        <v>5</v>
      </c>
      <c r="J12703">
        <v>5</v>
      </c>
      <c r="K12703">
        <v>1</v>
      </c>
      <c r="L12703" t="s">
        <v>41712</v>
      </c>
    </row>
    <row r="12704" spans="1:12" x14ac:dyDescent="0.2">
      <c r="A12704" t="s">
        <v>41713</v>
      </c>
      <c r="B12704" t="s">
        <v>11451</v>
      </c>
      <c r="C12704" t="s">
        <v>41714</v>
      </c>
      <c r="D12704" t="s">
        <v>21</v>
      </c>
      <c r="E12704" t="s">
        <v>16</v>
      </c>
      <c r="F12704">
        <v>28205</v>
      </c>
      <c r="G12704">
        <v>35.239541000000003</v>
      </c>
      <c r="H12704">
        <v>-80.797764000000001</v>
      </c>
      <c r="I12704">
        <v>4</v>
      </c>
      <c r="J12704">
        <v>5</v>
      </c>
      <c r="K12704">
        <v>1</v>
      </c>
      <c r="L12704" t="s">
        <v>41715</v>
      </c>
    </row>
    <row r="12705" spans="1:12" x14ac:dyDescent="0.2">
      <c r="A12705" t="s">
        <v>41716</v>
      </c>
      <c r="B12705" t="s">
        <v>41717</v>
      </c>
      <c r="C12705" t="s">
        <v>41718</v>
      </c>
      <c r="D12705" t="s">
        <v>21</v>
      </c>
      <c r="E12705" t="s">
        <v>16</v>
      </c>
      <c r="F12705">
        <v>28203</v>
      </c>
      <c r="G12705">
        <v>35.201456999999998</v>
      </c>
      <c r="H12705">
        <v>-80.844723999999999</v>
      </c>
      <c r="I12705">
        <v>4</v>
      </c>
      <c r="J12705">
        <v>9</v>
      </c>
      <c r="K12705">
        <v>0</v>
      </c>
      <c r="L12705" t="s">
        <v>41719</v>
      </c>
    </row>
    <row r="12706" spans="1:12" x14ac:dyDescent="0.2">
      <c r="A12706" t="s">
        <v>41720</v>
      </c>
      <c r="B12706" t="s">
        <v>41721</v>
      </c>
      <c r="C12706" t="s">
        <v>41722</v>
      </c>
      <c r="D12706" t="s">
        <v>21</v>
      </c>
      <c r="E12706" t="s">
        <v>16</v>
      </c>
      <c r="F12706">
        <v>28277</v>
      </c>
      <c r="G12706">
        <v>35.055227600000002</v>
      </c>
      <c r="H12706">
        <v>-80.770341099999996</v>
      </c>
      <c r="I12706">
        <v>5</v>
      </c>
      <c r="J12706">
        <v>4</v>
      </c>
      <c r="K12706">
        <v>1</v>
      </c>
      <c r="L12706" t="s">
        <v>41723</v>
      </c>
    </row>
    <row r="12707" spans="1:12" x14ac:dyDescent="0.2">
      <c r="A12707" t="s">
        <v>41724</v>
      </c>
      <c r="B12707" t="s">
        <v>41725</v>
      </c>
      <c r="C12707" t="s">
        <v>41726</v>
      </c>
      <c r="D12707" t="s">
        <v>21</v>
      </c>
      <c r="E12707" t="s">
        <v>16</v>
      </c>
      <c r="F12707">
        <v>28208</v>
      </c>
      <c r="G12707">
        <v>35.237081000000003</v>
      </c>
      <c r="H12707">
        <v>-80.917680105200006</v>
      </c>
      <c r="I12707">
        <v>2.5</v>
      </c>
      <c r="J12707">
        <v>47</v>
      </c>
      <c r="K12707">
        <v>1</v>
      </c>
      <c r="L12707" t="s">
        <v>41727</v>
      </c>
    </row>
    <row r="12708" spans="1:12" x14ac:dyDescent="0.2">
      <c r="A12708" t="s">
        <v>41728</v>
      </c>
      <c r="B12708" t="s">
        <v>41729</v>
      </c>
      <c r="C12708" t="s">
        <v>41730</v>
      </c>
      <c r="D12708" t="s">
        <v>21</v>
      </c>
      <c r="E12708" t="s">
        <v>16</v>
      </c>
      <c r="F12708">
        <v>28269</v>
      </c>
      <c r="G12708">
        <v>35.335500000000003</v>
      </c>
      <c r="H12708">
        <v>-80.822034700000003</v>
      </c>
      <c r="I12708">
        <v>2.5</v>
      </c>
      <c r="J12708">
        <v>22</v>
      </c>
      <c r="K12708">
        <v>1</v>
      </c>
      <c r="L12708" t="s">
        <v>41731</v>
      </c>
    </row>
    <row r="12709" spans="1:12" x14ac:dyDescent="0.2">
      <c r="A12709" t="s">
        <v>41732</v>
      </c>
      <c r="B12709" t="s">
        <v>2330</v>
      </c>
      <c r="C12709" t="s">
        <v>41733</v>
      </c>
      <c r="D12709" t="s">
        <v>21</v>
      </c>
      <c r="E12709" t="s">
        <v>16</v>
      </c>
      <c r="F12709">
        <v>28203</v>
      </c>
      <c r="G12709">
        <v>35.202776999999998</v>
      </c>
      <c r="H12709">
        <v>-80.845066000000003</v>
      </c>
      <c r="I12709">
        <v>3.5</v>
      </c>
      <c r="J12709">
        <v>22</v>
      </c>
      <c r="K12709">
        <v>1</v>
      </c>
      <c r="L12709" t="s">
        <v>41734</v>
      </c>
    </row>
    <row r="12710" spans="1:12" x14ac:dyDescent="0.2">
      <c r="A12710" t="s">
        <v>41735</v>
      </c>
      <c r="B12710" t="s">
        <v>35325</v>
      </c>
      <c r="C12710" t="s">
        <v>41736</v>
      </c>
      <c r="D12710" t="s">
        <v>21</v>
      </c>
      <c r="E12710" t="s">
        <v>16</v>
      </c>
      <c r="F12710">
        <v>28277</v>
      </c>
      <c r="G12710">
        <v>35.022638086500002</v>
      </c>
      <c r="H12710">
        <v>-80.846740182000005</v>
      </c>
      <c r="I12710">
        <v>2.5</v>
      </c>
      <c r="J12710">
        <v>6</v>
      </c>
      <c r="K12710">
        <v>1</v>
      </c>
      <c r="L12710" t="s">
        <v>41737</v>
      </c>
    </row>
    <row r="12711" spans="1:12" x14ac:dyDescent="0.2">
      <c r="A12711" t="s">
        <v>41738</v>
      </c>
      <c r="B12711" t="s">
        <v>41739</v>
      </c>
      <c r="C12711" t="s">
        <v>41740</v>
      </c>
      <c r="D12711" t="s">
        <v>39</v>
      </c>
      <c r="E12711" t="s">
        <v>16</v>
      </c>
      <c r="F12711">
        <v>28027</v>
      </c>
      <c r="G12711">
        <v>35.374797200000003</v>
      </c>
      <c r="H12711">
        <v>-80.726855499999999</v>
      </c>
      <c r="I12711">
        <v>5</v>
      </c>
      <c r="J12711">
        <v>9</v>
      </c>
      <c r="K12711">
        <v>1</v>
      </c>
      <c r="L12711" t="s">
        <v>41741</v>
      </c>
    </row>
    <row r="12712" spans="1:12" x14ac:dyDescent="0.2">
      <c r="A12712" t="s">
        <v>41742</v>
      </c>
      <c r="B12712" t="s">
        <v>41743</v>
      </c>
      <c r="C12712" t="s">
        <v>41744</v>
      </c>
      <c r="D12712" t="s">
        <v>21</v>
      </c>
      <c r="E12712" t="s">
        <v>16</v>
      </c>
      <c r="F12712">
        <v>28206</v>
      </c>
      <c r="G12712">
        <v>35.269223099999998</v>
      </c>
      <c r="H12712">
        <v>-80.837043600000001</v>
      </c>
      <c r="I12712">
        <v>3.5</v>
      </c>
      <c r="J12712">
        <v>3</v>
      </c>
      <c r="K12712">
        <v>1</v>
      </c>
      <c r="L12712" t="s">
        <v>19351</v>
      </c>
    </row>
    <row r="12713" spans="1:12" x14ac:dyDescent="0.2">
      <c r="A12713" t="s">
        <v>41745</v>
      </c>
      <c r="B12713" t="s">
        <v>35044</v>
      </c>
      <c r="C12713" t="s">
        <v>3960</v>
      </c>
      <c r="D12713" t="s">
        <v>21</v>
      </c>
      <c r="E12713" t="s">
        <v>16</v>
      </c>
      <c r="F12713">
        <v>28216</v>
      </c>
      <c r="G12713">
        <v>35.352552799999998</v>
      </c>
      <c r="H12713">
        <v>-80.851188800000003</v>
      </c>
      <c r="I12713">
        <v>3</v>
      </c>
      <c r="J12713">
        <v>3</v>
      </c>
      <c r="K12713">
        <v>1</v>
      </c>
      <c r="L12713" t="s">
        <v>20139</v>
      </c>
    </row>
    <row r="12714" spans="1:12" x14ac:dyDescent="0.2">
      <c r="A12714" t="s">
        <v>41746</v>
      </c>
      <c r="B12714" t="s">
        <v>41747</v>
      </c>
      <c r="C12714" t="s">
        <v>41748</v>
      </c>
      <c r="D12714" t="s">
        <v>21</v>
      </c>
      <c r="E12714" t="s">
        <v>16</v>
      </c>
      <c r="F12714">
        <v>28210</v>
      </c>
      <c r="G12714">
        <v>35.0954073865</v>
      </c>
      <c r="H12714">
        <v>-80.867449119699998</v>
      </c>
      <c r="I12714">
        <v>2</v>
      </c>
      <c r="J12714">
        <v>4</v>
      </c>
      <c r="K12714">
        <v>1</v>
      </c>
      <c r="L12714" t="s">
        <v>41749</v>
      </c>
    </row>
    <row r="12715" spans="1:12" x14ac:dyDescent="0.2">
      <c r="A12715" t="s">
        <v>41750</v>
      </c>
      <c r="B12715" t="s">
        <v>41751</v>
      </c>
      <c r="C12715" t="s">
        <v>41752</v>
      </c>
      <c r="D12715" t="s">
        <v>26</v>
      </c>
      <c r="E12715" t="s">
        <v>16</v>
      </c>
      <c r="F12715">
        <v>28078</v>
      </c>
      <c r="G12715">
        <v>35.4377759897</v>
      </c>
      <c r="H12715">
        <v>-80.944128110999998</v>
      </c>
      <c r="I12715">
        <v>4</v>
      </c>
      <c r="J12715">
        <v>3</v>
      </c>
      <c r="K12715">
        <v>1</v>
      </c>
      <c r="L12715" t="s">
        <v>41753</v>
      </c>
    </row>
    <row r="12716" spans="1:12" x14ac:dyDescent="0.2">
      <c r="A12716" t="s">
        <v>41754</v>
      </c>
      <c r="B12716" t="s">
        <v>41755</v>
      </c>
      <c r="C12716" t="s">
        <v>41756</v>
      </c>
      <c r="D12716" t="s">
        <v>135</v>
      </c>
      <c r="E12716" t="s">
        <v>16</v>
      </c>
      <c r="F12716">
        <v>28105</v>
      </c>
      <c r="G12716">
        <v>35.122337199999997</v>
      </c>
      <c r="H12716">
        <v>-80.711176300000005</v>
      </c>
      <c r="I12716">
        <v>5</v>
      </c>
      <c r="J12716">
        <v>3</v>
      </c>
      <c r="K12716">
        <v>1</v>
      </c>
      <c r="L12716" t="s">
        <v>41757</v>
      </c>
    </row>
    <row r="12717" spans="1:12" x14ac:dyDescent="0.2">
      <c r="A12717" t="s">
        <v>41758</v>
      </c>
      <c r="B12717" t="s">
        <v>41759</v>
      </c>
      <c r="D12717" t="s">
        <v>21</v>
      </c>
      <c r="E12717" t="s">
        <v>16</v>
      </c>
      <c r="F12717">
        <v>28202</v>
      </c>
      <c r="G12717">
        <v>35.232678100000001</v>
      </c>
      <c r="H12717">
        <v>-80.846082199999998</v>
      </c>
      <c r="I12717">
        <v>3.5</v>
      </c>
      <c r="J12717">
        <v>10</v>
      </c>
      <c r="K12717">
        <v>1</v>
      </c>
      <c r="L12717" t="s">
        <v>41760</v>
      </c>
    </row>
    <row r="12718" spans="1:12" x14ac:dyDescent="0.2">
      <c r="A12718" t="s">
        <v>41761</v>
      </c>
      <c r="B12718" t="s">
        <v>41762</v>
      </c>
      <c r="C12718" t="s">
        <v>41763</v>
      </c>
      <c r="D12718" t="s">
        <v>21</v>
      </c>
      <c r="E12718" t="s">
        <v>16</v>
      </c>
      <c r="F12718">
        <v>28211</v>
      </c>
      <c r="G12718">
        <v>35.156539000000002</v>
      </c>
      <c r="H12718">
        <v>-80.794655000000006</v>
      </c>
      <c r="I12718">
        <v>4</v>
      </c>
      <c r="J12718">
        <v>196</v>
      </c>
      <c r="K12718">
        <v>1</v>
      </c>
      <c r="L12718" t="s">
        <v>41764</v>
      </c>
    </row>
    <row r="12719" spans="1:12" x14ac:dyDescent="0.2">
      <c r="A12719" t="s">
        <v>41765</v>
      </c>
      <c r="B12719" t="s">
        <v>41766</v>
      </c>
      <c r="C12719" t="s">
        <v>41767</v>
      </c>
      <c r="D12719" t="s">
        <v>21</v>
      </c>
      <c r="E12719" t="s">
        <v>16</v>
      </c>
      <c r="F12719">
        <v>28203</v>
      </c>
      <c r="G12719">
        <v>35.210225899999998</v>
      </c>
      <c r="H12719">
        <v>-80.856150600000007</v>
      </c>
      <c r="I12719">
        <v>4.5</v>
      </c>
      <c r="J12719">
        <v>10</v>
      </c>
      <c r="K12719">
        <v>1</v>
      </c>
      <c r="L12719" t="s">
        <v>41768</v>
      </c>
    </row>
    <row r="12720" spans="1:12" x14ac:dyDescent="0.2">
      <c r="A12720" t="s">
        <v>41769</v>
      </c>
      <c r="B12720" t="s">
        <v>41770</v>
      </c>
      <c r="C12720" t="s">
        <v>552</v>
      </c>
      <c r="D12720" t="s">
        <v>21</v>
      </c>
      <c r="E12720" t="s">
        <v>16</v>
      </c>
      <c r="F12720">
        <v>28208</v>
      </c>
      <c r="G12720">
        <v>35.221122898499999</v>
      </c>
      <c r="H12720">
        <v>-80.945638194699995</v>
      </c>
      <c r="I12720">
        <v>3.5</v>
      </c>
      <c r="J12720">
        <v>3</v>
      </c>
      <c r="K12720">
        <v>1</v>
      </c>
      <c r="L12720" t="s">
        <v>41771</v>
      </c>
    </row>
    <row r="12721" spans="1:12" x14ac:dyDescent="0.2">
      <c r="A12721" t="s">
        <v>41772</v>
      </c>
      <c r="B12721" t="s">
        <v>41773</v>
      </c>
      <c r="C12721" t="s">
        <v>41774</v>
      </c>
      <c r="D12721" t="s">
        <v>21</v>
      </c>
      <c r="E12721" t="s">
        <v>16</v>
      </c>
      <c r="F12721">
        <v>28273</v>
      </c>
      <c r="G12721">
        <v>35.1259765</v>
      </c>
      <c r="H12721">
        <v>-80.944143699999998</v>
      </c>
      <c r="I12721">
        <v>3.5</v>
      </c>
      <c r="J12721">
        <v>15</v>
      </c>
      <c r="K12721">
        <v>0</v>
      </c>
      <c r="L12721" t="s">
        <v>41775</v>
      </c>
    </row>
    <row r="12722" spans="1:12" x14ac:dyDescent="0.2">
      <c r="A12722" t="s">
        <v>41776</v>
      </c>
      <c r="B12722" t="s">
        <v>4836</v>
      </c>
      <c r="C12722" t="s">
        <v>41777</v>
      </c>
      <c r="D12722" t="s">
        <v>21</v>
      </c>
      <c r="E12722" t="s">
        <v>16</v>
      </c>
      <c r="F12722">
        <v>28227</v>
      </c>
      <c r="G12722">
        <v>35.208076300000002</v>
      </c>
      <c r="H12722">
        <v>-80.672268399999993</v>
      </c>
      <c r="I12722">
        <v>3.5</v>
      </c>
      <c r="J12722">
        <v>3</v>
      </c>
      <c r="K12722">
        <v>1</v>
      </c>
      <c r="L12722" t="s">
        <v>41778</v>
      </c>
    </row>
    <row r="12723" spans="1:12" x14ac:dyDescent="0.2">
      <c r="A12723" t="s">
        <v>41779</v>
      </c>
      <c r="B12723" t="s">
        <v>41780</v>
      </c>
      <c r="C12723" t="s">
        <v>41781</v>
      </c>
      <c r="D12723" t="s">
        <v>295</v>
      </c>
      <c r="E12723" t="s">
        <v>16</v>
      </c>
      <c r="F12723">
        <v>28134</v>
      </c>
      <c r="G12723">
        <v>35.068495400000003</v>
      </c>
      <c r="H12723">
        <v>-80.878292900000005</v>
      </c>
      <c r="I12723">
        <v>3.5</v>
      </c>
      <c r="J12723">
        <v>11</v>
      </c>
      <c r="K12723">
        <v>1</v>
      </c>
      <c r="L12723" t="s">
        <v>17646</v>
      </c>
    </row>
    <row r="12724" spans="1:12" x14ac:dyDescent="0.2">
      <c r="A12724" t="s">
        <v>41782</v>
      </c>
      <c r="B12724" t="s">
        <v>41783</v>
      </c>
      <c r="C12724" t="s">
        <v>41784</v>
      </c>
      <c r="D12724" t="s">
        <v>21</v>
      </c>
      <c r="E12724" t="s">
        <v>16</v>
      </c>
      <c r="F12724">
        <v>28278</v>
      </c>
      <c r="G12724">
        <v>35.168700999999999</v>
      </c>
      <c r="H12724">
        <v>-80.9700974</v>
      </c>
      <c r="I12724">
        <v>4</v>
      </c>
      <c r="J12724">
        <v>10</v>
      </c>
      <c r="K12724">
        <v>1</v>
      </c>
      <c r="L12724" t="s">
        <v>41785</v>
      </c>
    </row>
    <row r="12725" spans="1:12" x14ac:dyDescent="0.2">
      <c r="A12725" t="s">
        <v>41786</v>
      </c>
      <c r="B12725" t="s">
        <v>41787</v>
      </c>
      <c r="C12725" t="s">
        <v>41788</v>
      </c>
      <c r="D12725" t="s">
        <v>643</v>
      </c>
      <c r="E12725" t="s">
        <v>16</v>
      </c>
      <c r="F12725">
        <v>28079</v>
      </c>
      <c r="G12725">
        <v>35.072373300000002</v>
      </c>
      <c r="H12725">
        <v>-80.645202999999995</v>
      </c>
      <c r="I12725">
        <v>2.5</v>
      </c>
      <c r="J12725">
        <v>9</v>
      </c>
      <c r="K12725">
        <v>1</v>
      </c>
      <c r="L12725" t="s">
        <v>666</v>
      </c>
    </row>
    <row r="12726" spans="1:12" x14ac:dyDescent="0.2">
      <c r="A12726" t="s">
        <v>41789</v>
      </c>
      <c r="B12726" t="s">
        <v>41790</v>
      </c>
      <c r="C12726" t="s">
        <v>41791</v>
      </c>
      <c r="D12726" t="s">
        <v>30</v>
      </c>
      <c r="E12726" t="s">
        <v>16</v>
      </c>
      <c r="F12726">
        <v>28054</v>
      </c>
      <c r="G12726">
        <v>35.260656599999997</v>
      </c>
      <c r="H12726">
        <v>-81.150121799999994</v>
      </c>
      <c r="I12726">
        <v>3</v>
      </c>
      <c r="J12726">
        <v>54</v>
      </c>
      <c r="K12726">
        <v>0</v>
      </c>
      <c r="L12726" t="s">
        <v>41792</v>
      </c>
    </row>
    <row r="12727" spans="1:12" x14ac:dyDescent="0.2">
      <c r="A12727" t="s">
        <v>41793</v>
      </c>
      <c r="B12727" t="s">
        <v>4870</v>
      </c>
      <c r="C12727" t="s">
        <v>41794</v>
      </c>
      <c r="D12727" t="s">
        <v>21</v>
      </c>
      <c r="E12727" t="s">
        <v>16</v>
      </c>
      <c r="F12727">
        <v>28226</v>
      </c>
      <c r="G12727">
        <v>35.088749200000002</v>
      </c>
      <c r="H12727">
        <v>-80.870100899999997</v>
      </c>
      <c r="I12727">
        <v>2</v>
      </c>
      <c r="J12727">
        <v>4</v>
      </c>
      <c r="K12727">
        <v>1</v>
      </c>
      <c r="L12727" t="s">
        <v>41795</v>
      </c>
    </row>
    <row r="12728" spans="1:12" x14ac:dyDescent="0.2">
      <c r="A12728" t="s">
        <v>41796</v>
      </c>
      <c r="B12728" t="s">
        <v>41797</v>
      </c>
      <c r="C12728" t="s">
        <v>41798</v>
      </c>
      <c r="D12728" t="s">
        <v>21</v>
      </c>
      <c r="E12728" t="s">
        <v>16</v>
      </c>
      <c r="F12728">
        <v>28210</v>
      </c>
      <c r="G12728">
        <v>35.117274000000002</v>
      </c>
      <c r="H12728">
        <v>-80.856801000000004</v>
      </c>
      <c r="I12728">
        <v>4</v>
      </c>
      <c r="J12728">
        <v>3</v>
      </c>
      <c r="K12728">
        <v>0</v>
      </c>
      <c r="L12728" t="s">
        <v>176</v>
      </c>
    </row>
    <row r="12729" spans="1:12" x14ac:dyDescent="0.2">
      <c r="A12729" t="s">
        <v>41799</v>
      </c>
      <c r="B12729" t="s">
        <v>41800</v>
      </c>
      <c r="C12729" t="s">
        <v>41801</v>
      </c>
      <c r="D12729" t="s">
        <v>643</v>
      </c>
      <c r="E12729" t="s">
        <v>16</v>
      </c>
      <c r="F12729">
        <v>28079</v>
      </c>
      <c r="G12729">
        <v>35.067854317299997</v>
      </c>
      <c r="H12729">
        <v>-80.640444668800001</v>
      </c>
      <c r="I12729">
        <v>4.5</v>
      </c>
      <c r="J12729">
        <v>18</v>
      </c>
      <c r="K12729">
        <v>1</v>
      </c>
      <c r="L12729" t="s">
        <v>41802</v>
      </c>
    </row>
    <row r="12730" spans="1:12" x14ac:dyDescent="0.2">
      <c r="A12730" t="s">
        <v>41803</v>
      </c>
      <c r="B12730" t="s">
        <v>41804</v>
      </c>
      <c r="C12730" t="s">
        <v>41805</v>
      </c>
      <c r="D12730" t="s">
        <v>30</v>
      </c>
      <c r="E12730" t="s">
        <v>16</v>
      </c>
      <c r="F12730">
        <v>28054</v>
      </c>
      <c r="G12730">
        <v>35.261053494099997</v>
      </c>
      <c r="H12730">
        <v>-81.170633167299997</v>
      </c>
      <c r="I12730">
        <v>3.5</v>
      </c>
      <c r="J12730">
        <v>3</v>
      </c>
      <c r="K12730">
        <v>1</v>
      </c>
      <c r="L12730" t="s">
        <v>41806</v>
      </c>
    </row>
    <row r="12731" spans="1:12" x14ac:dyDescent="0.2">
      <c r="A12731" t="s">
        <v>41807</v>
      </c>
      <c r="B12731" t="s">
        <v>41808</v>
      </c>
      <c r="C12731" t="s">
        <v>41809</v>
      </c>
      <c r="D12731" t="s">
        <v>21</v>
      </c>
      <c r="E12731" t="s">
        <v>16</v>
      </c>
      <c r="F12731">
        <v>28273</v>
      </c>
      <c r="G12731">
        <v>35.134426116900002</v>
      </c>
      <c r="H12731">
        <v>-80.912223815900006</v>
      </c>
      <c r="I12731">
        <v>4.5</v>
      </c>
      <c r="J12731">
        <v>20</v>
      </c>
      <c r="K12731">
        <v>1</v>
      </c>
      <c r="L12731" t="s">
        <v>41810</v>
      </c>
    </row>
    <row r="12732" spans="1:12" x14ac:dyDescent="0.2">
      <c r="A12732" t="s">
        <v>41811</v>
      </c>
      <c r="B12732" t="s">
        <v>41812</v>
      </c>
      <c r="C12732" t="s">
        <v>41813</v>
      </c>
      <c r="D12732" t="s">
        <v>21</v>
      </c>
      <c r="E12732" t="s">
        <v>16</v>
      </c>
      <c r="F12732">
        <v>28208</v>
      </c>
      <c r="G12732">
        <v>35.20431</v>
      </c>
      <c r="H12732">
        <v>-80.910784000000007</v>
      </c>
      <c r="I12732">
        <v>4</v>
      </c>
      <c r="J12732">
        <v>5</v>
      </c>
      <c r="K12732">
        <v>1</v>
      </c>
      <c r="L12732" t="s">
        <v>31326</v>
      </c>
    </row>
    <row r="12733" spans="1:12" x14ac:dyDescent="0.2">
      <c r="A12733" t="s">
        <v>41814</v>
      </c>
      <c r="B12733" t="s">
        <v>41815</v>
      </c>
      <c r="C12733" t="s">
        <v>41816</v>
      </c>
      <c r="D12733" t="s">
        <v>21</v>
      </c>
      <c r="E12733" t="s">
        <v>16</v>
      </c>
      <c r="F12733">
        <v>28202</v>
      </c>
      <c r="G12733">
        <v>35.225959000000003</v>
      </c>
      <c r="H12733">
        <v>-80.846703000000005</v>
      </c>
      <c r="I12733">
        <v>4.5</v>
      </c>
      <c r="J12733">
        <v>44</v>
      </c>
      <c r="K12733">
        <v>1</v>
      </c>
      <c r="L12733" t="s">
        <v>41817</v>
      </c>
    </row>
    <row r="12734" spans="1:12" x14ac:dyDescent="0.2">
      <c r="A12734" t="s">
        <v>41818</v>
      </c>
      <c r="B12734" t="s">
        <v>41819</v>
      </c>
      <c r="C12734" t="s">
        <v>41820</v>
      </c>
      <c r="D12734" t="s">
        <v>21</v>
      </c>
      <c r="E12734" t="s">
        <v>16</v>
      </c>
      <c r="F12734">
        <v>28269</v>
      </c>
      <c r="G12734">
        <v>35.350310999999998</v>
      </c>
      <c r="H12734">
        <v>-80.844390500000003</v>
      </c>
      <c r="I12734">
        <v>4.5</v>
      </c>
      <c r="J12734">
        <v>3</v>
      </c>
      <c r="K12734">
        <v>0</v>
      </c>
      <c r="L12734" t="s">
        <v>11897</v>
      </c>
    </row>
    <row r="12735" spans="1:12" x14ac:dyDescent="0.2">
      <c r="A12735" t="s">
        <v>41821</v>
      </c>
      <c r="B12735" t="s">
        <v>41822</v>
      </c>
      <c r="C12735" t="s">
        <v>41823</v>
      </c>
      <c r="D12735" t="s">
        <v>21</v>
      </c>
      <c r="E12735" t="s">
        <v>16</v>
      </c>
      <c r="F12735">
        <v>28210</v>
      </c>
      <c r="G12735">
        <v>35.093051799999998</v>
      </c>
      <c r="H12735">
        <v>-80.870900699999893</v>
      </c>
      <c r="I12735">
        <v>1</v>
      </c>
      <c r="J12735">
        <v>3</v>
      </c>
      <c r="K12735">
        <v>1</v>
      </c>
      <c r="L12735" t="s">
        <v>41824</v>
      </c>
    </row>
    <row r="12736" spans="1:12" x14ac:dyDescent="0.2">
      <c r="A12736" t="s">
        <v>41825</v>
      </c>
      <c r="B12736" t="s">
        <v>41826</v>
      </c>
      <c r="C12736" t="s">
        <v>41827</v>
      </c>
      <c r="D12736" t="s">
        <v>21</v>
      </c>
      <c r="E12736" t="s">
        <v>16</v>
      </c>
      <c r="F12736">
        <v>28209</v>
      </c>
      <c r="G12736">
        <v>35.186557000000001</v>
      </c>
      <c r="H12736">
        <v>-80.876779999999997</v>
      </c>
      <c r="I12736">
        <v>4</v>
      </c>
      <c r="J12736">
        <v>30</v>
      </c>
      <c r="K12736">
        <v>1</v>
      </c>
      <c r="L12736" t="s">
        <v>41828</v>
      </c>
    </row>
    <row r="12737" spans="1:12" x14ac:dyDescent="0.2">
      <c r="A12737" t="s">
        <v>41829</v>
      </c>
      <c r="B12737" t="s">
        <v>8273</v>
      </c>
      <c r="C12737" t="s">
        <v>41830</v>
      </c>
      <c r="D12737" t="s">
        <v>26</v>
      </c>
      <c r="E12737" t="s">
        <v>16</v>
      </c>
      <c r="F12737">
        <v>28078</v>
      </c>
      <c r="G12737">
        <v>35.442872999999999</v>
      </c>
      <c r="H12737">
        <v>-80.859324000000001</v>
      </c>
      <c r="I12737">
        <v>2.5</v>
      </c>
      <c r="J12737">
        <v>63</v>
      </c>
      <c r="K12737">
        <v>1</v>
      </c>
      <c r="L12737" t="s">
        <v>41831</v>
      </c>
    </row>
    <row r="12738" spans="1:12" x14ac:dyDescent="0.2">
      <c r="A12738" t="s">
        <v>41832</v>
      </c>
      <c r="B12738" t="s">
        <v>41833</v>
      </c>
      <c r="C12738" t="s">
        <v>41834</v>
      </c>
      <c r="D12738" t="s">
        <v>21</v>
      </c>
      <c r="E12738" t="s">
        <v>16</v>
      </c>
      <c r="F12738">
        <v>28205</v>
      </c>
      <c r="G12738">
        <v>35.219927800000001</v>
      </c>
      <c r="H12738">
        <v>-80.808530700000006</v>
      </c>
      <c r="I12738">
        <v>3.5</v>
      </c>
      <c r="J12738">
        <v>3</v>
      </c>
      <c r="K12738">
        <v>1</v>
      </c>
      <c r="L12738" t="s">
        <v>37651</v>
      </c>
    </row>
    <row r="12739" spans="1:12" x14ac:dyDescent="0.2">
      <c r="A12739" t="s">
        <v>41835</v>
      </c>
      <c r="B12739" t="s">
        <v>41836</v>
      </c>
      <c r="C12739" t="s">
        <v>41837</v>
      </c>
      <c r="D12739" t="s">
        <v>21</v>
      </c>
      <c r="E12739" t="s">
        <v>16</v>
      </c>
      <c r="F12739">
        <v>28262</v>
      </c>
      <c r="G12739">
        <v>35.3012854945</v>
      </c>
      <c r="H12739">
        <v>-80.801163688299994</v>
      </c>
      <c r="I12739">
        <v>3.5</v>
      </c>
      <c r="J12739">
        <v>3</v>
      </c>
      <c r="K12739">
        <v>1</v>
      </c>
      <c r="L12739" t="s">
        <v>2198</v>
      </c>
    </row>
    <row r="12740" spans="1:12" x14ac:dyDescent="0.2">
      <c r="A12740" t="s">
        <v>41838</v>
      </c>
      <c r="B12740" t="s">
        <v>41839</v>
      </c>
      <c r="C12740" t="s">
        <v>41840</v>
      </c>
      <c r="D12740" t="s">
        <v>21</v>
      </c>
      <c r="E12740" t="s">
        <v>16</v>
      </c>
      <c r="F12740">
        <v>28262</v>
      </c>
      <c r="G12740">
        <v>35.337429</v>
      </c>
      <c r="H12740">
        <v>-80.708778300000006</v>
      </c>
      <c r="I12740">
        <v>4.5</v>
      </c>
      <c r="J12740">
        <v>8</v>
      </c>
      <c r="K12740">
        <v>1</v>
      </c>
      <c r="L12740" t="s">
        <v>143</v>
      </c>
    </row>
    <row r="12741" spans="1:12" x14ac:dyDescent="0.2">
      <c r="A12741" t="s">
        <v>41841</v>
      </c>
      <c r="B12741" t="s">
        <v>41842</v>
      </c>
      <c r="C12741" t="s">
        <v>41843</v>
      </c>
      <c r="D12741" t="s">
        <v>643</v>
      </c>
      <c r="E12741" t="s">
        <v>16</v>
      </c>
      <c r="F12741">
        <v>28079</v>
      </c>
      <c r="G12741">
        <v>35.095948</v>
      </c>
      <c r="H12741">
        <v>-80.652863999999994</v>
      </c>
      <c r="I12741">
        <v>2.5</v>
      </c>
      <c r="J12741">
        <v>7</v>
      </c>
      <c r="K12741">
        <v>1</v>
      </c>
      <c r="L12741" t="s">
        <v>41844</v>
      </c>
    </row>
    <row r="12742" spans="1:12" x14ac:dyDescent="0.2">
      <c r="A12742" t="s">
        <v>41845</v>
      </c>
      <c r="B12742" t="s">
        <v>14357</v>
      </c>
      <c r="C12742" t="s">
        <v>41846</v>
      </c>
      <c r="D12742" t="s">
        <v>295</v>
      </c>
      <c r="E12742" t="s">
        <v>16</v>
      </c>
      <c r="F12742">
        <v>28134</v>
      </c>
      <c r="G12742">
        <v>35.083179000000001</v>
      </c>
      <c r="H12742">
        <v>-80.876232000000002</v>
      </c>
      <c r="I12742">
        <v>3.5</v>
      </c>
      <c r="J12742">
        <v>14</v>
      </c>
      <c r="K12742">
        <v>1</v>
      </c>
      <c r="L12742" t="s">
        <v>41847</v>
      </c>
    </row>
    <row r="12743" spans="1:12" x14ac:dyDescent="0.2">
      <c r="A12743" t="s">
        <v>41848</v>
      </c>
      <c r="B12743" t="s">
        <v>41849</v>
      </c>
      <c r="C12743" t="s">
        <v>41850</v>
      </c>
      <c r="D12743" t="s">
        <v>39</v>
      </c>
      <c r="E12743" t="s">
        <v>16</v>
      </c>
      <c r="F12743">
        <v>28027</v>
      </c>
      <c r="G12743">
        <v>35.373386210699998</v>
      </c>
      <c r="H12743">
        <v>-80.727383699000001</v>
      </c>
      <c r="I12743">
        <v>4</v>
      </c>
      <c r="J12743">
        <v>10</v>
      </c>
      <c r="K12743">
        <v>1</v>
      </c>
      <c r="L12743" t="s">
        <v>41851</v>
      </c>
    </row>
    <row r="12744" spans="1:12" x14ac:dyDescent="0.2">
      <c r="A12744" t="s">
        <v>41852</v>
      </c>
      <c r="B12744" t="s">
        <v>41853</v>
      </c>
      <c r="C12744" t="s">
        <v>41854</v>
      </c>
      <c r="D12744" t="s">
        <v>39</v>
      </c>
      <c r="E12744" t="s">
        <v>16</v>
      </c>
      <c r="F12744">
        <v>28025</v>
      </c>
      <c r="G12744">
        <v>35.292426499999998</v>
      </c>
      <c r="H12744">
        <v>-80.598908100000003</v>
      </c>
      <c r="I12744">
        <v>3.5</v>
      </c>
      <c r="J12744">
        <v>3</v>
      </c>
      <c r="K12744">
        <v>1</v>
      </c>
      <c r="L12744" t="s">
        <v>41855</v>
      </c>
    </row>
    <row r="12745" spans="1:12" x14ac:dyDescent="0.2">
      <c r="A12745" t="s">
        <v>41856</v>
      </c>
      <c r="B12745" t="s">
        <v>14829</v>
      </c>
      <c r="C12745" t="s">
        <v>41857</v>
      </c>
      <c r="D12745" t="s">
        <v>30</v>
      </c>
      <c r="E12745" t="s">
        <v>16</v>
      </c>
      <c r="F12745">
        <v>28054</v>
      </c>
      <c r="G12745">
        <v>35.275624999999998</v>
      </c>
      <c r="H12745">
        <v>-81.142517999999995</v>
      </c>
      <c r="I12745">
        <v>3.5</v>
      </c>
      <c r="J12745">
        <v>3</v>
      </c>
      <c r="K12745">
        <v>1</v>
      </c>
      <c r="L12745" t="s">
        <v>15931</v>
      </c>
    </row>
    <row r="12746" spans="1:12" x14ac:dyDescent="0.2">
      <c r="A12746" t="s">
        <v>41858</v>
      </c>
      <c r="B12746" t="s">
        <v>41859</v>
      </c>
      <c r="C12746" t="s">
        <v>32610</v>
      </c>
      <c r="D12746" t="s">
        <v>30</v>
      </c>
      <c r="E12746" t="s">
        <v>16</v>
      </c>
      <c r="F12746">
        <v>28054</v>
      </c>
      <c r="G12746">
        <v>35.249113000000001</v>
      </c>
      <c r="H12746">
        <v>-81.175507899999999</v>
      </c>
      <c r="I12746">
        <v>4</v>
      </c>
      <c r="J12746">
        <v>69</v>
      </c>
      <c r="K12746">
        <v>0</v>
      </c>
      <c r="L12746" t="s">
        <v>2905</v>
      </c>
    </row>
    <row r="12747" spans="1:12" x14ac:dyDescent="0.2">
      <c r="A12747" t="s">
        <v>41860</v>
      </c>
      <c r="B12747" t="s">
        <v>41861</v>
      </c>
      <c r="C12747" t="s">
        <v>4722</v>
      </c>
      <c r="D12747" t="s">
        <v>21</v>
      </c>
      <c r="E12747" t="s">
        <v>16</v>
      </c>
      <c r="F12747">
        <v>28207</v>
      </c>
      <c r="G12747">
        <v>35.210818799999998</v>
      </c>
      <c r="H12747">
        <v>-80.8233757</v>
      </c>
      <c r="I12747">
        <v>4</v>
      </c>
      <c r="J12747">
        <v>7</v>
      </c>
      <c r="K12747">
        <v>1</v>
      </c>
      <c r="L12747" t="s">
        <v>2497</v>
      </c>
    </row>
    <row r="12748" spans="1:12" x14ac:dyDescent="0.2">
      <c r="A12748" t="s">
        <v>41862</v>
      </c>
      <c r="B12748" t="s">
        <v>41863</v>
      </c>
      <c r="C12748" t="s">
        <v>5272</v>
      </c>
      <c r="D12748" t="s">
        <v>21</v>
      </c>
      <c r="E12748" t="s">
        <v>16</v>
      </c>
      <c r="F12748">
        <v>28209</v>
      </c>
      <c r="G12748">
        <v>35.172046000000002</v>
      </c>
      <c r="H12748">
        <v>-80.847661000000002</v>
      </c>
      <c r="I12748">
        <v>2</v>
      </c>
      <c r="J12748">
        <v>4</v>
      </c>
      <c r="K12748">
        <v>0</v>
      </c>
      <c r="L12748" t="s">
        <v>41864</v>
      </c>
    </row>
    <row r="12749" spans="1:12" x14ac:dyDescent="0.2">
      <c r="A12749" t="s">
        <v>41865</v>
      </c>
      <c r="B12749" t="s">
        <v>5533</v>
      </c>
      <c r="C12749" t="s">
        <v>34346</v>
      </c>
      <c r="D12749" t="s">
        <v>21</v>
      </c>
      <c r="E12749" t="s">
        <v>16</v>
      </c>
      <c r="F12749">
        <v>28262</v>
      </c>
      <c r="G12749">
        <v>35.340471000000001</v>
      </c>
      <c r="H12749">
        <v>-80.765282999999997</v>
      </c>
      <c r="I12749">
        <v>3.5</v>
      </c>
      <c r="J12749">
        <v>52</v>
      </c>
      <c r="K12749">
        <v>1</v>
      </c>
      <c r="L12749" t="s">
        <v>41866</v>
      </c>
    </row>
    <row r="12750" spans="1:12" x14ac:dyDescent="0.2">
      <c r="A12750" t="s">
        <v>41867</v>
      </c>
      <c r="B12750" t="s">
        <v>2133</v>
      </c>
      <c r="C12750" t="s">
        <v>41868</v>
      </c>
      <c r="D12750" t="s">
        <v>21</v>
      </c>
      <c r="E12750" t="s">
        <v>16</v>
      </c>
      <c r="F12750">
        <v>28211</v>
      </c>
      <c r="G12750">
        <v>35.152231100000002</v>
      </c>
      <c r="H12750">
        <v>-80.831896799999996</v>
      </c>
      <c r="I12750">
        <v>3</v>
      </c>
      <c r="J12750">
        <v>7</v>
      </c>
      <c r="K12750">
        <v>1</v>
      </c>
      <c r="L12750" t="s">
        <v>41869</v>
      </c>
    </row>
    <row r="12751" spans="1:12" x14ac:dyDescent="0.2">
      <c r="A12751" t="s">
        <v>41870</v>
      </c>
      <c r="B12751" t="s">
        <v>41871</v>
      </c>
      <c r="C12751" t="s">
        <v>15841</v>
      </c>
      <c r="D12751" t="s">
        <v>21</v>
      </c>
      <c r="E12751" t="s">
        <v>16</v>
      </c>
      <c r="F12751">
        <v>28210</v>
      </c>
      <c r="G12751">
        <v>35.148683231100001</v>
      </c>
      <c r="H12751">
        <v>-80.8399316669</v>
      </c>
      <c r="I12751">
        <v>3.5</v>
      </c>
      <c r="J12751">
        <v>24</v>
      </c>
      <c r="K12751">
        <v>1</v>
      </c>
      <c r="L12751" t="s">
        <v>482</v>
      </c>
    </row>
    <row r="12752" spans="1:12" x14ac:dyDescent="0.2">
      <c r="A12752" t="s">
        <v>41872</v>
      </c>
      <c r="B12752" t="s">
        <v>41873</v>
      </c>
      <c r="C12752" t="s">
        <v>41874</v>
      </c>
      <c r="D12752" t="s">
        <v>39</v>
      </c>
      <c r="E12752" t="s">
        <v>16</v>
      </c>
      <c r="F12752">
        <v>28027</v>
      </c>
      <c r="G12752">
        <v>35.4264236</v>
      </c>
      <c r="H12752">
        <v>-80.631314900000007</v>
      </c>
      <c r="I12752">
        <v>1</v>
      </c>
      <c r="J12752">
        <v>3</v>
      </c>
      <c r="K12752">
        <v>1</v>
      </c>
      <c r="L12752" t="s">
        <v>41875</v>
      </c>
    </row>
    <row r="12753" spans="1:12" x14ac:dyDescent="0.2">
      <c r="A12753" t="s">
        <v>41876</v>
      </c>
      <c r="B12753" t="s">
        <v>41877</v>
      </c>
      <c r="C12753" t="s">
        <v>41878</v>
      </c>
      <c r="D12753" t="s">
        <v>167</v>
      </c>
      <c r="E12753" t="s">
        <v>16</v>
      </c>
      <c r="F12753">
        <v>28075</v>
      </c>
      <c r="G12753">
        <v>35.320343100000002</v>
      </c>
      <c r="H12753">
        <v>-80.659753300000006</v>
      </c>
      <c r="I12753">
        <v>5</v>
      </c>
      <c r="J12753">
        <v>14</v>
      </c>
      <c r="K12753">
        <v>1</v>
      </c>
      <c r="L12753" t="s">
        <v>41879</v>
      </c>
    </row>
    <row r="12754" spans="1:12" x14ac:dyDescent="0.2">
      <c r="A12754" t="s">
        <v>41880</v>
      </c>
      <c r="B12754" t="s">
        <v>41881</v>
      </c>
      <c r="C12754" t="s">
        <v>19260</v>
      </c>
      <c r="D12754" t="s">
        <v>21</v>
      </c>
      <c r="E12754" t="s">
        <v>16</v>
      </c>
      <c r="F12754">
        <v>28263</v>
      </c>
      <c r="G12754">
        <v>35.1068061</v>
      </c>
      <c r="H12754">
        <v>-80.806877600000007</v>
      </c>
      <c r="I12754">
        <v>2.5</v>
      </c>
      <c r="J12754">
        <v>79</v>
      </c>
      <c r="K12754">
        <v>0</v>
      </c>
      <c r="L12754" t="s">
        <v>4787</v>
      </c>
    </row>
    <row r="12755" spans="1:12" x14ac:dyDescent="0.2">
      <c r="A12755" t="s">
        <v>41882</v>
      </c>
      <c r="B12755" t="s">
        <v>2662</v>
      </c>
      <c r="C12755" t="s">
        <v>41883</v>
      </c>
      <c r="D12755" t="s">
        <v>359</v>
      </c>
      <c r="E12755" t="s">
        <v>16</v>
      </c>
      <c r="F12755">
        <v>28036</v>
      </c>
      <c r="G12755">
        <v>35.501198100000003</v>
      </c>
      <c r="H12755">
        <v>-80.858492400000003</v>
      </c>
      <c r="I12755">
        <v>3</v>
      </c>
      <c r="J12755">
        <v>12</v>
      </c>
      <c r="K12755">
        <v>1</v>
      </c>
      <c r="L12755" t="s">
        <v>41884</v>
      </c>
    </row>
    <row r="12756" spans="1:12" x14ac:dyDescent="0.2">
      <c r="A12756" t="s">
        <v>41885</v>
      </c>
      <c r="B12756" t="s">
        <v>5334</v>
      </c>
      <c r="C12756" t="s">
        <v>18551</v>
      </c>
      <c r="D12756" t="s">
        <v>21</v>
      </c>
      <c r="E12756" t="s">
        <v>16</v>
      </c>
      <c r="F12756">
        <v>28273</v>
      </c>
      <c r="G12756">
        <v>35.102533018700001</v>
      </c>
      <c r="H12756">
        <v>-80.983982225999995</v>
      </c>
      <c r="I12756">
        <v>4</v>
      </c>
      <c r="J12756">
        <v>62</v>
      </c>
      <c r="K12756">
        <v>1</v>
      </c>
      <c r="L12756" t="s">
        <v>41886</v>
      </c>
    </row>
    <row r="12757" spans="1:12" x14ac:dyDescent="0.2">
      <c r="A12757" t="s">
        <v>41887</v>
      </c>
      <c r="B12757" t="s">
        <v>16028</v>
      </c>
      <c r="C12757" t="s">
        <v>41888</v>
      </c>
      <c r="D12757" t="s">
        <v>26</v>
      </c>
      <c r="E12757" t="s">
        <v>16</v>
      </c>
      <c r="F12757">
        <v>28078</v>
      </c>
      <c r="G12757">
        <v>35.403877399999999</v>
      </c>
      <c r="H12757">
        <v>-80.866577500000005</v>
      </c>
      <c r="I12757">
        <v>3.5</v>
      </c>
      <c r="J12757">
        <v>62</v>
      </c>
      <c r="K12757">
        <v>1</v>
      </c>
      <c r="L12757" t="s">
        <v>41889</v>
      </c>
    </row>
    <row r="12758" spans="1:12" x14ac:dyDescent="0.2">
      <c r="A12758" t="s">
        <v>41890</v>
      </c>
      <c r="B12758" t="s">
        <v>1204</v>
      </c>
      <c r="C12758" t="s">
        <v>41891</v>
      </c>
      <c r="D12758" t="s">
        <v>21</v>
      </c>
      <c r="E12758" t="s">
        <v>16</v>
      </c>
      <c r="F12758">
        <v>28212</v>
      </c>
      <c r="G12758">
        <v>35.193351999999997</v>
      </c>
      <c r="H12758">
        <v>-80.764295000000004</v>
      </c>
      <c r="I12758">
        <v>3</v>
      </c>
      <c r="J12758">
        <v>4</v>
      </c>
      <c r="K12758">
        <v>0</v>
      </c>
      <c r="L12758" t="s">
        <v>1206</v>
      </c>
    </row>
    <row r="12759" spans="1:12" x14ac:dyDescent="0.2">
      <c r="A12759" t="s">
        <v>41892</v>
      </c>
      <c r="B12759" t="s">
        <v>41893</v>
      </c>
      <c r="C12759" t="s">
        <v>37864</v>
      </c>
      <c r="D12759" t="s">
        <v>21</v>
      </c>
      <c r="E12759" t="s">
        <v>16</v>
      </c>
      <c r="F12759">
        <v>28214</v>
      </c>
      <c r="G12759">
        <v>35.275621399999999</v>
      </c>
      <c r="H12759">
        <v>-80.937405499999997</v>
      </c>
      <c r="I12759">
        <v>5</v>
      </c>
      <c r="J12759">
        <v>3</v>
      </c>
      <c r="K12759">
        <v>1</v>
      </c>
      <c r="L12759" t="s">
        <v>11265</v>
      </c>
    </row>
    <row r="12760" spans="1:12" x14ac:dyDescent="0.2">
      <c r="A12760" t="s">
        <v>41894</v>
      </c>
      <c r="B12760" t="s">
        <v>34333</v>
      </c>
      <c r="C12760" t="s">
        <v>41895</v>
      </c>
      <c r="D12760" t="s">
        <v>21</v>
      </c>
      <c r="E12760" t="s">
        <v>16</v>
      </c>
      <c r="F12760">
        <v>28277</v>
      </c>
      <c r="G12760">
        <v>35.062697900000003</v>
      </c>
      <c r="H12760">
        <v>-80.773881700000004</v>
      </c>
      <c r="I12760">
        <v>5</v>
      </c>
      <c r="J12760">
        <v>29</v>
      </c>
      <c r="K12760">
        <v>1</v>
      </c>
      <c r="L12760" t="s">
        <v>41896</v>
      </c>
    </row>
    <row r="12761" spans="1:12" x14ac:dyDescent="0.2">
      <c r="A12761" t="s">
        <v>41897</v>
      </c>
      <c r="B12761" t="s">
        <v>2528</v>
      </c>
      <c r="C12761" t="s">
        <v>41898</v>
      </c>
      <c r="D12761" t="s">
        <v>26</v>
      </c>
      <c r="E12761" t="s">
        <v>16</v>
      </c>
      <c r="F12761">
        <v>28078</v>
      </c>
      <c r="G12761">
        <v>35.370993200000001</v>
      </c>
      <c r="H12761">
        <v>-80.831334499999997</v>
      </c>
      <c r="I12761">
        <v>2</v>
      </c>
      <c r="J12761">
        <v>14</v>
      </c>
      <c r="K12761">
        <v>1</v>
      </c>
      <c r="L12761" t="s">
        <v>3901</v>
      </c>
    </row>
    <row r="12762" spans="1:12" x14ac:dyDescent="0.2">
      <c r="A12762" t="s">
        <v>41899</v>
      </c>
      <c r="B12762" t="s">
        <v>41900</v>
      </c>
      <c r="C12762" t="s">
        <v>41901</v>
      </c>
      <c r="D12762" t="s">
        <v>135</v>
      </c>
      <c r="E12762" t="s">
        <v>16</v>
      </c>
      <c r="F12762">
        <v>28105</v>
      </c>
      <c r="G12762">
        <v>35.114867500000003</v>
      </c>
      <c r="H12762">
        <v>-80.72251</v>
      </c>
      <c r="I12762">
        <v>4.5</v>
      </c>
      <c r="J12762">
        <v>16</v>
      </c>
      <c r="K12762">
        <v>1</v>
      </c>
      <c r="L12762" t="s">
        <v>20241</v>
      </c>
    </row>
    <row r="12763" spans="1:12" x14ac:dyDescent="0.2">
      <c r="A12763" t="s">
        <v>41902</v>
      </c>
      <c r="B12763" t="s">
        <v>41903</v>
      </c>
      <c r="C12763" t="s">
        <v>41904</v>
      </c>
      <c r="D12763" t="s">
        <v>21</v>
      </c>
      <c r="E12763" t="s">
        <v>16</v>
      </c>
      <c r="F12763">
        <v>28205</v>
      </c>
      <c r="G12763">
        <v>35.218530999999999</v>
      </c>
      <c r="H12763">
        <v>-80.810558</v>
      </c>
      <c r="I12763">
        <v>5</v>
      </c>
      <c r="J12763">
        <v>4</v>
      </c>
      <c r="K12763">
        <v>1</v>
      </c>
      <c r="L12763" t="s">
        <v>13577</v>
      </c>
    </row>
    <row r="12764" spans="1:12" x14ac:dyDescent="0.2">
      <c r="A12764" t="s">
        <v>41905</v>
      </c>
      <c r="B12764" t="s">
        <v>41906</v>
      </c>
      <c r="C12764" t="s">
        <v>41907</v>
      </c>
      <c r="D12764" t="s">
        <v>21</v>
      </c>
      <c r="E12764" t="s">
        <v>16</v>
      </c>
      <c r="F12764">
        <v>28213</v>
      </c>
      <c r="G12764">
        <v>35.2966926</v>
      </c>
      <c r="H12764">
        <v>-80.737811399999998</v>
      </c>
      <c r="I12764">
        <v>3</v>
      </c>
      <c r="J12764">
        <v>89</v>
      </c>
      <c r="K12764">
        <v>0</v>
      </c>
      <c r="L12764" t="s">
        <v>41908</v>
      </c>
    </row>
    <row r="12765" spans="1:12" x14ac:dyDescent="0.2">
      <c r="A12765" t="s">
        <v>41909</v>
      </c>
      <c r="B12765" t="s">
        <v>41910</v>
      </c>
      <c r="C12765" t="s">
        <v>41911</v>
      </c>
      <c r="D12765" t="s">
        <v>62</v>
      </c>
      <c r="E12765" t="s">
        <v>16</v>
      </c>
      <c r="F12765">
        <v>28227</v>
      </c>
      <c r="G12765">
        <v>35.172221</v>
      </c>
      <c r="H12765">
        <v>-80.660724000000002</v>
      </c>
      <c r="I12765">
        <v>3</v>
      </c>
      <c r="J12765">
        <v>43</v>
      </c>
      <c r="K12765">
        <v>1</v>
      </c>
      <c r="L12765" t="s">
        <v>5656</v>
      </c>
    </row>
    <row r="12766" spans="1:12" x14ac:dyDescent="0.2">
      <c r="A12766" t="s">
        <v>41912</v>
      </c>
      <c r="B12766" t="s">
        <v>41913</v>
      </c>
      <c r="C12766" t="s">
        <v>41914</v>
      </c>
      <c r="D12766" t="s">
        <v>21</v>
      </c>
      <c r="E12766" t="s">
        <v>16</v>
      </c>
      <c r="F12766">
        <v>28269</v>
      </c>
      <c r="G12766">
        <v>35.350796003699998</v>
      </c>
      <c r="H12766">
        <v>-80.774316048900005</v>
      </c>
      <c r="I12766">
        <v>3.5</v>
      </c>
      <c r="J12766">
        <v>13</v>
      </c>
      <c r="K12766">
        <v>1</v>
      </c>
      <c r="L12766" t="s">
        <v>18263</v>
      </c>
    </row>
    <row r="12767" spans="1:12" x14ac:dyDescent="0.2">
      <c r="A12767" t="s">
        <v>41915</v>
      </c>
      <c r="B12767" t="s">
        <v>3508</v>
      </c>
      <c r="C12767" t="s">
        <v>41916</v>
      </c>
      <c r="D12767" t="s">
        <v>21</v>
      </c>
      <c r="E12767" t="s">
        <v>16</v>
      </c>
      <c r="F12767">
        <v>28227</v>
      </c>
      <c r="G12767">
        <v>35.1637822</v>
      </c>
      <c r="H12767">
        <v>-80.739260000000002</v>
      </c>
      <c r="I12767">
        <v>3.5</v>
      </c>
      <c r="J12767">
        <v>6</v>
      </c>
      <c r="K12767">
        <v>1</v>
      </c>
      <c r="L12767" t="s">
        <v>41917</v>
      </c>
    </row>
    <row r="12768" spans="1:12" x14ac:dyDescent="0.2">
      <c r="A12768" t="s">
        <v>41918</v>
      </c>
      <c r="B12768" t="s">
        <v>4836</v>
      </c>
      <c r="C12768" t="s">
        <v>41919</v>
      </c>
      <c r="D12768" t="s">
        <v>21</v>
      </c>
      <c r="E12768" t="s">
        <v>16</v>
      </c>
      <c r="F12768">
        <v>28203</v>
      </c>
      <c r="G12768">
        <v>35.207126600000002</v>
      </c>
      <c r="H12768">
        <v>-80.867831199999998</v>
      </c>
      <c r="I12768">
        <v>4.5</v>
      </c>
      <c r="J12768">
        <v>7</v>
      </c>
      <c r="K12768">
        <v>1</v>
      </c>
      <c r="L12768" t="s">
        <v>41920</v>
      </c>
    </row>
    <row r="12769" spans="1:12" x14ac:dyDescent="0.2">
      <c r="A12769" t="s">
        <v>41921</v>
      </c>
      <c r="B12769" t="s">
        <v>41922</v>
      </c>
      <c r="D12769" t="s">
        <v>21</v>
      </c>
      <c r="E12769" t="s">
        <v>16</v>
      </c>
      <c r="F12769">
        <v>28205</v>
      </c>
      <c r="G12769">
        <v>35.226371399999998</v>
      </c>
      <c r="H12769">
        <v>-80.799018500000003</v>
      </c>
      <c r="I12769">
        <v>5</v>
      </c>
      <c r="J12769">
        <v>9</v>
      </c>
      <c r="K12769">
        <v>1</v>
      </c>
      <c r="L12769" t="s">
        <v>41923</v>
      </c>
    </row>
    <row r="12770" spans="1:12" x14ac:dyDescent="0.2">
      <c r="A12770" t="s">
        <v>41924</v>
      </c>
      <c r="B12770" t="s">
        <v>41925</v>
      </c>
      <c r="C12770" t="s">
        <v>41926</v>
      </c>
      <c r="D12770" t="s">
        <v>21</v>
      </c>
      <c r="E12770" t="s">
        <v>16</v>
      </c>
      <c r="F12770">
        <v>28273</v>
      </c>
      <c r="G12770">
        <v>35.103271999999997</v>
      </c>
      <c r="H12770">
        <v>-80.984538799999996</v>
      </c>
      <c r="I12770">
        <v>4.5</v>
      </c>
      <c r="J12770">
        <v>7</v>
      </c>
      <c r="K12770">
        <v>1</v>
      </c>
      <c r="L12770" t="s">
        <v>41927</v>
      </c>
    </row>
    <row r="12771" spans="1:12" x14ac:dyDescent="0.2">
      <c r="A12771" t="s">
        <v>41928</v>
      </c>
      <c r="B12771" t="s">
        <v>6115</v>
      </c>
      <c r="C12771" t="s">
        <v>41929</v>
      </c>
      <c r="D12771" t="s">
        <v>167</v>
      </c>
      <c r="E12771" t="s">
        <v>16</v>
      </c>
      <c r="F12771">
        <v>28075</v>
      </c>
      <c r="G12771">
        <v>35.315626669899999</v>
      </c>
      <c r="H12771">
        <v>-80.674185830200003</v>
      </c>
      <c r="I12771">
        <v>3.5</v>
      </c>
      <c r="J12771">
        <v>73</v>
      </c>
      <c r="K12771">
        <v>1</v>
      </c>
      <c r="L12771" t="s">
        <v>709</v>
      </c>
    </row>
    <row r="12772" spans="1:12" x14ac:dyDescent="0.2">
      <c r="A12772" t="s">
        <v>41930</v>
      </c>
      <c r="B12772" t="s">
        <v>41931</v>
      </c>
      <c r="C12772" t="s">
        <v>391</v>
      </c>
      <c r="D12772" t="s">
        <v>21</v>
      </c>
      <c r="E12772" t="s">
        <v>16</v>
      </c>
      <c r="F12772">
        <v>28211</v>
      </c>
      <c r="G12772">
        <v>35.151837399999998</v>
      </c>
      <c r="H12772">
        <v>-80.830403599999997</v>
      </c>
      <c r="I12772">
        <v>3.5</v>
      </c>
      <c r="J12772">
        <v>4</v>
      </c>
      <c r="K12772">
        <v>0</v>
      </c>
      <c r="L12772" t="s">
        <v>41194</v>
      </c>
    </row>
    <row r="12773" spans="1:12" x14ac:dyDescent="0.2">
      <c r="A12773" t="s">
        <v>41932</v>
      </c>
      <c r="B12773" t="s">
        <v>41933</v>
      </c>
      <c r="C12773" t="s">
        <v>35277</v>
      </c>
      <c r="D12773" t="s">
        <v>643</v>
      </c>
      <c r="E12773" t="s">
        <v>16</v>
      </c>
      <c r="F12773">
        <v>28079</v>
      </c>
      <c r="G12773">
        <v>35.058370400000001</v>
      </c>
      <c r="H12773">
        <v>-80.627413000000004</v>
      </c>
      <c r="I12773">
        <v>3.5</v>
      </c>
      <c r="J12773">
        <v>3</v>
      </c>
      <c r="K12773">
        <v>1</v>
      </c>
      <c r="L12773" t="s">
        <v>2069</v>
      </c>
    </row>
    <row r="12774" spans="1:12" x14ac:dyDescent="0.2">
      <c r="A12774" t="s">
        <v>41934</v>
      </c>
      <c r="B12774" t="s">
        <v>23010</v>
      </c>
      <c r="C12774" t="s">
        <v>41935</v>
      </c>
      <c r="D12774" t="s">
        <v>21</v>
      </c>
      <c r="E12774" t="s">
        <v>16</v>
      </c>
      <c r="F12774">
        <v>28209</v>
      </c>
      <c r="G12774">
        <v>35.16545</v>
      </c>
      <c r="H12774">
        <v>-80.849974099999997</v>
      </c>
      <c r="I12774">
        <v>4.5</v>
      </c>
      <c r="J12774">
        <v>4</v>
      </c>
      <c r="K12774">
        <v>1</v>
      </c>
      <c r="L12774" t="s">
        <v>30059</v>
      </c>
    </row>
    <row r="12775" spans="1:12" x14ac:dyDescent="0.2">
      <c r="A12775" t="s">
        <v>41936</v>
      </c>
      <c r="B12775" t="s">
        <v>41937</v>
      </c>
      <c r="D12775" t="s">
        <v>21</v>
      </c>
      <c r="E12775" t="s">
        <v>16</v>
      </c>
      <c r="F12775">
        <v>28271</v>
      </c>
      <c r="G12775">
        <v>35.229999900000003</v>
      </c>
      <c r="H12775">
        <v>-80.84</v>
      </c>
      <c r="I12775">
        <v>5</v>
      </c>
      <c r="J12775">
        <v>37</v>
      </c>
      <c r="K12775">
        <v>1</v>
      </c>
      <c r="L12775" t="s">
        <v>41938</v>
      </c>
    </row>
    <row r="12776" spans="1:12" x14ac:dyDescent="0.2">
      <c r="A12776" t="s">
        <v>41939</v>
      </c>
      <c r="B12776" t="s">
        <v>6500</v>
      </c>
      <c r="C12776" t="s">
        <v>41940</v>
      </c>
      <c r="D12776" t="s">
        <v>39</v>
      </c>
      <c r="E12776" t="s">
        <v>16</v>
      </c>
      <c r="F12776">
        <v>28027</v>
      </c>
      <c r="G12776">
        <v>35.371861199999998</v>
      </c>
      <c r="H12776">
        <v>-80.721831499999993</v>
      </c>
      <c r="I12776">
        <v>3</v>
      </c>
      <c r="J12776">
        <v>4</v>
      </c>
      <c r="K12776">
        <v>0</v>
      </c>
      <c r="L12776" t="s">
        <v>2962</v>
      </c>
    </row>
    <row r="12777" spans="1:12" x14ac:dyDescent="0.2">
      <c r="A12777" t="s">
        <v>41941</v>
      </c>
      <c r="B12777" t="s">
        <v>41942</v>
      </c>
      <c r="C12777" t="s">
        <v>11843</v>
      </c>
      <c r="D12777" t="s">
        <v>295</v>
      </c>
      <c r="E12777" t="s">
        <v>16</v>
      </c>
      <c r="F12777">
        <v>28134</v>
      </c>
      <c r="G12777">
        <v>35.068495400000003</v>
      </c>
      <c r="H12777">
        <v>-80.878292900000005</v>
      </c>
      <c r="I12777">
        <v>4</v>
      </c>
      <c r="J12777">
        <v>33</v>
      </c>
      <c r="K12777">
        <v>1</v>
      </c>
      <c r="L12777" t="s">
        <v>287</v>
      </c>
    </row>
    <row r="12778" spans="1:12" x14ac:dyDescent="0.2">
      <c r="A12778" t="s">
        <v>41943</v>
      </c>
      <c r="B12778" t="s">
        <v>41944</v>
      </c>
      <c r="C12778" t="s">
        <v>41945</v>
      </c>
      <c r="D12778" t="s">
        <v>21</v>
      </c>
      <c r="E12778" t="s">
        <v>16</v>
      </c>
      <c r="F12778">
        <v>28263</v>
      </c>
      <c r="G12778">
        <v>35.175970900000003</v>
      </c>
      <c r="H12778">
        <v>-80.797136199999997</v>
      </c>
      <c r="I12778">
        <v>3.5</v>
      </c>
      <c r="J12778">
        <v>124</v>
      </c>
      <c r="K12778">
        <v>1</v>
      </c>
      <c r="L12778" t="s">
        <v>41946</v>
      </c>
    </row>
    <row r="12779" spans="1:12" x14ac:dyDescent="0.2">
      <c r="A12779" t="s">
        <v>41947</v>
      </c>
      <c r="B12779" t="s">
        <v>1167</v>
      </c>
      <c r="C12779" t="s">
        <v>10492</v>
      </c>
      <c r="D12779" t="s">
        <v>21</v>
      </c>
      <c r="E12779" t="s">
        <v>16</v>
      </c>
      <c r="F12779">
        <v>28217</v>
      </c>
      <c r="G12779">
        <v>35.176190599999998</v>
      </c>
      <c r="H12779">
        <v>-80.8765638</v>
      </c>
      <c r="I12779">
        <v>3.5</v>
      </c>
      <c r="J12779">
        <v>9</v>
      </c>
      <c r="K12779">
        <v>1</v>
      </c>
      <c r="L12779" t="s">
        <v>41948</v>
      </c>
    </row>
    <row r="12780" spans="1:12" x14ac:dyDescent="0.2">
      <c r="A12780" t="s">
        <v>41949</v>
      </c>
      <c r="B12780" t="s">
        <v>8258</v>
      </c>
      <c r="C12780" t="s">
        <v>25500</v>
      </c>
      <c r="D12780" t="s">
        <v>3396</v>
      </c>
      <c r="E12780" t="s">
        <v>16</v>
      </c>
      <c r="F12780">
        <v>28104</v>
      </c>
      <c r="G12780">
        <v>35.141528200000003</v>
      </c>
      <c r="H12780">
        <v>-80.625128200000006</v>
      </c>
      <c r="I12780">
        <v>2.5</v>
      </c>
      <c r="J12780">
        <v>10</v>
      </c>
      <c r="K12780">
        <v>0</v>
      </c>
      <c r="L12780" t="s">
        <v>2905</v>
      </c>
    </row>
    <row r="12781" spans="1:12" x14ac:dyDescent="0.2">
      <c r="A12781" t="s">
        <v>41950</v>
      </c>
      <c r="B12781" t="s">
        <v>41951</v>
      </c>
      <c r="C12781" t="s">
        <v>41952</v>
      </c>
      <c r="D12781" t="s">
        <v>21</v>
      </c>
      <c r="E12781" t="s">
        <v>16</v>
      </c>
      <c r="F12781">
        <v>28206</v>
      </c>
      <c r="G12781">
        <v>35.243644199999999</v>
      </c>
      <c r="H12781">
        <v>-80.825192400000006</v>
      </c>
      <c r="I12781">
        <v>2</v>
      </c>
      <c r="J12781">
        <v>4</v>
      </c>
      <c r="K12781">
        <v>1</v>
      </c>
      <c r="L12781" t="s">
        <v>35663</v>
      </c>
    </row>
    <row r="12782" spans="1:12" x14ac:dyDescent="0.2">
      <c r="A12782" t="s">
        <v>41953</v>
      </c>
      <c r="B12782" t="s">
        <v>41954</v>
      </c>
      <c r="C12782" t="s">
        <v>41955</v>
      </c>
      <c r="D12782" t="s">
        <v>21</v>
      </c>
      <c r="E12782" t="s">
        <v>16</v>
      </c>
      <c r="F12782">
        <v>28278</v>
      </c>
      <c r="G12782">
        <v>35.171060799999999</v>
      </c>
      <c r="H12782">
        <v>-80.963491000000005</v>
      </c>
      <c r="I12782">
        <v>4.5</v>
      </c>
      <c r="J12782">
        <v>57</v>
      </c>
      <c r="K12782">
        <v>1</v>
      </c>
      <c r="L12782" t="s">
        <v>41956</v>
      </c>
    </row>
    <row r="12783" spans="1:12" x14ac:dyDescent="0.2">
      <c r="A12783" t="s">
        <v>41957</v>
      </c>
      <c r="B12783" t="s">
        <v>41958</v>
      </c>
      <c r="C12783" t="s">
        <v>41959</v>
      </c>
      <c r="D12783" t="s">
        <v>21</v>
      </c>
      <c r="E12783" t="s">
        <v>16</v>
      </c>
      <c r="F12783">
        <v>28212</v>
      </c>
      <c r="G12783">
        <v>35.153162000000002</v>
      </c>
      <c r="H12783">
        <v>-80.7471599</v>
      </c>
      <c r="I12783">
        <v>3.5</v>
      </c>
      <c r="J12783">
        <v>13</v>
      </c>
      <c r="K12783">
        <v>1</v>
      </c>
      <c r="L12783" t="s">
        <v>2069</v>
      </c>
    </row>
    <row r="12784" spans="1:12" x14ac:dyDescent="0.2">
      <c r="A12784" t="s">
        <v>41960</v>
      </c>
      <c r="B12784" t="s">
        <v>41961</v>
      </c>
      <c r="C12784" t="s">
        <v>41962</v>
      </c>
      <c r="D12784" t="s">
        <v>601</v>
      </c>
      <c r="E12784" t="s">
        <v>16</v>
      </c>
      <c r="F12784">
        <v>28083</v>
      </c>
      <c r="G12784">
        <v>35.449286330500001</v>
      </c>
      <c r="H12784">
        <v>-80.609146691899994</v>
      </c>
      <c r="I12784">
        <v>3</v>
      </c>
      <c r="J12784">
        <v>26</v>
      </c>
      <c r="K12784">
        <v>1</v>
      </c>
      <c r="L12784" t="s">
        <v>41963</v>
      </c>
    </row>
    <row r="12785" spans="1:12" x14ac:dyDescent="0.2">
      <c r="A12785" t="s">
        <v>41964</v>
      </c>
      <c r="B12785" t="s">
        <v>41965</v>
      </c>
      <c r="C12785" t="s">
        <v>41966</v>
      </c>
      <c r="D12785" t="s">
        <v>295</v>
      </c>
      <c r="E12785" t="s">
        <v>16</v>
      </c>
      <c r="F12785">
        <v>28134</v>
      </c>
      <c r="G12785">
        <v>35.114456699999998</v>
      </c>
      <c r="H12785">
        <v>-80.905994899999996</v>
      </c>
      <c r="I12785">
        <v>2.5</v>
      </c>
      <c r="J12785">
        <v>3</v>
      </c>
      <c r="K12785">
        <v>1</v>
      </c>
      <c r="L12785" t="s">
        <v>23473</v>
      </c>
    </row>
    <row r="12786" spans="1:12" x14ac:dyDescent="0.2">
      <c r="A12786" t="s">
        <v>41967</v>
      </c>
      <c r="B12786" t="s">
        <v>41968</v>
      </c>
      <c r="C12786" t="s">
        <v>41969</v>
      </c>
      <c r="D12786" t="s">
        <v>21</v>
      </c>
      <c r="E12786" t="s">
        <v>16</v>
      </c>
      <c r="F12786">
        <v>28206</v>
      </c>
      <c r="G12786">
        <v>35.242173000000001</v>
      </c>
      <c r="H12786">
        <v>-80.8333674</v>
      </c>
      <c r="I12786">
        <v>5</v>
      </c>
      <c r="J12786">
        <v>3</v>
      </c>
      <c r="K12786">
        <v>1</v>
      </c>
      <c r="L12786" t="s">
        <v>41970</v>
      </c>
    </row>
    <row r="12787" spans="1:12" x14ac:dyDescent="0.2">
      <c r="A12787" t="s">
        <v>41971</v>
      </c>
      <c r="B12787" t="s">
        <v>11222</v>
      </c>
      <c r="C12787" t="s">
        <v>41972</v>
      </c>
      <c r="D12787" t="s">
        <v>21</v>
      </c>
      <c r="E12787" t="s">
        <v>16</v>
      </c>
      <c r="F12787">
        <v>28209</v>
      </c>
      <c r="G12787">
        <v>35.174878</v>
      </c>
      <c r="H12787">
        <v>-80.8487449</v>
      </c>
      <c r="I12787">
        <v>2.5</v>
      </c>
      <c r="J12787">
        <v>3</v>
      </c>
      <c r="K12787">
        <v>0</v>
      </c>
      <c r="L12787" t="s">
        <v>11224</v>
      </c>
    </row>
    <row r="12788" spans="1:12" x14ac:dyDescent="0.2">
      <c r="A12788" t="s">
        <v>41973</v>
      </c>
      <c r="B12788" t="s">
        <v>41974</v>
      </c>
      <c r="C12788" t="s">
        <v>15188</v>
      </c>
      <c r="D12788" t="s">
        <v>21</v>
      </c>
      <c r="E12788" t="s">
        <v>16</v>
      </c>
      <c r="F12788">
        <v>28202</v>
      </c>
      <c r="G12788">
        <v>35.174878</v>
      </c>
      <c r="H12788">
        <v>-80.8487449</v>
      </c>
      <c r="I12788">
        <v>4.5</v>
      </c>
      <c r="J12788">
        <v>10</v>
      </c>
      <c r="K12788">
        <v>0</v>
      </c>
      <c r="L12788" t="s">
        <v>20553</v>
      </c>
    </row>
    <row r="12789" spans="1:12" x14ac:dyDescent="0.2">
      <c r="A12789" t="s">
        <v>41975</v>
      </c>
      <c r="B12789" t="s">
        <v>41976</v>
      </c>
      <c r="C12789" t="s">
        <v>41977</v>
      </c>
      <c r="D12789" t="s">
        <v>21</v>
      </c>
      <c r="E12789" t="s">
        <v>16</v>
      </c>
      <c r="F12789">
        <v>28212</v>
      </c>
      <c r="G12789">
        <v>35.152921900000003</v>
      </c>
      <c r="H12789">
        <v>-80.747055000000003</v>
      </c>
      <c r="I12789">
        <v>4.5</v>
      </c>
      <c r="J12789">
        <v>9</v>
      </c>
      <c r="K12789">
        <v>1</v>
      </c>
      <c r="L12789" t="s">
        <v>41978</v>
      </c>
    </row>
    <row r="12790" spans="1:12" x14ac:dyDescent="0.2">
      <c r="A12790" t="s">
        <v>41979</v>
      </c>
      <c r="B12790" t="s">
        <v>41980</v>
      </c>
      <c r="C12790" t="s">
        <v>41981</v>
      </c>
      <c r="D12790" t="s">
        <v>21</v>
      </c>
      <c r="E12790" t="s">
        <v>16</v>
      </c>
      <c r="F12790">
        <v>28205</v>
      </c>
      <c r="G12790">
        <v>35.193382999999997</v>
      </c>
      <c r="H12790">
        <v>-80.784803999999994</v>
      </c>
      <c r="I12790">
        <v>5</v>
      </c>
      <c r="J12790">
        <v>5</v>
      </c>
      <c r="K12790">
        <v>1</v>
      </c>
      <c r="L12790" t="s">
        <v>41982</v>
      </c>
    </row>
    <row r="12791" spans="1:12" x14ac:dyDescent="0.2">
      <c r="A12791" t="s">
        <v>41983</v>
      </c>
      <c r="B12791" t="s">
        <v>2159</v>
      </c>
      <c r="C12791" t="s">
        <v>4319</v>
      </c>
      <c r="D12791" t="s">
        <v>30</v>
      </c>
      <c r="E12791" t="s">
        <v>16</v>
      </c>
      <c r="F12791">
        <v>28054</v>
      </c>
      <c r="G12791">
        <v>35.264932000000002</v>
      </c>
      <c r="H12791">
        <v>-81.147957000000005</v>
      </c>
      <c r="I12791">
        <v>4</v>
      </c>
      <c r="J12791">
        <v>4</v>
      </c>
      <c r="K12791">
        <v>1</v>
      </c>
      <c r="L12791" t="s">
        <v>41984</v>
      </c>
    </row>
    <row r="12792" spans="1:12" x14ac:dyDescent="0.2">
      <c r="A12792" t="s">
        <v>41985</v>
      </c>
      <c r="B12792" t="s">
        <v>41986</v>
      </c>
      <c r="C12792" t="s">
        <v>41987</v>
      </c>
      <c r="D12792" t="s">
        <v>21</v>
      </c>
      <c r="E12792" t="s">
        <v>16</v>
      </c>
      <c r="F12792">
        <v>28208</v>
      </c>
      <c r="G12792">
        <v>35.215855900000001</v>
      </c>
      <c r="H12792">
        <v>-80.883890600000001</v>
      </c>
      <c r="I12792">
        <v>3.5</v>
      </c>
      <c r="J12792">
        <v>5</v>
      </c>
      <c r="K12792">
        <v>1</v>
      </c>
      <c r="L12792" t="s">
        <v>41988</v>
      </c>
    </row>
    <row r="12793" spans="1:12" x14ac:dyDescent="0.2">
      <c r="A12793" t="s">
        <v>41989</v>
      </c>
      <c r="B12793" t="s">
        <v>41990</v>
      </c>
      <c r="C12793" t="s">
        <v>41991</v>
      </c>
      <c r="D12793" t="s">
        <v>697</v>
      </c>
      <c r="E12793" t="s">
        <v>16</v>
      </c>
      <c r="F12793">
        <v>28037</v>
      </c>
      <c r="G12793">
        <v>35.465525</v>
      </c>
      <c r="H12793">
        <v>-80.992699000000002</v>
      </c>
      <c r="I12793">
        <v>3.5</v>
      </c>
      <c r="J12793">
        <v>3</v>
      </c>
      <c r="K12793">
        <v>1</v>
      </c>
      <c r="L12793" t="s">
        <v>2069</v>
      </c>
    </row>
    <row r="12794" spans="1:12" x14ac:dyDescent="0.2">
      <c r="A12794" t="s">
        <v>41992</v>
      </c>
      <c r="B12794" t="s">
        <v>41993</v>
      </c>
      <c r="C12794" t="s">
        <v>41994</v>
      </c>
      <c r="D12794" t="s">
        <v>21</v>
      </c>
      <c r="E12794" t="s">
        <v>16</v>
      </c>
      <c r="F12794">
        <v>28202</v>
      </c>
      <c r="G12794">
        <v>35.226038299999999</v>
      </c>
      <c r="H12794">
        <v>-80.845520100000002</v>
      </c>
      <c r="I12794">
        <v>4</v>
      </c>
      <c r="J12794">
        <v>137</v>
      </c>
      <c r="K12794">
        <v>1</v>
      </c>
      <c r="L12794" t="s">
        <v>21964</v>
      </c>
    </row>
    <row r="12795" spans="1:12" x14ac:dyDescent="0.2">
      <c r="A12795" t="s">
        <v>41995</v>
      </c>
      <c r="B12795" t="s">
        <v>41996</v>
      </c>
      <c r="C12795" t="s">
        <v>41997</v>
      </c>
      <c r="D12795" t="s">
        <v>15</v>
      </c>
      <c r="E12795" t="s">
        <v>16</v>
      </c>
      <c r="F12795">
        <v>28031</v>
      </c>
      <c r="G12795">
        <v>35.479003400000003</v>
      </c>
      <c r="H12795">
        <v>-80.857130400000003</v>
      </c>
      <c r="I12795">
        <v>4.5</v>
      </c>
      <c r="J12795">
        <v>23</v>
      </c>
      <c r="K12795">
        <v>1</v>
      </c>
      <c r="L12795" t="s">
        <v>41998</v>
      </c>
    </row>
    <row r="12796" spans="1:12" x14ac:dyDescent="0.2">
      <c r="A12796" t="s">
        <v>41999</v>
      </c>
      <c r="B12796" t="s">
        <v>42000</v>
      </c>
      <c r="C12796" t="s">
        <v>42001</v>
      </c>
      <c r="D12796" t="s">
        <v>26</v>
      </c>
      <c r="E12796" t="s">
        <v>16</v>
      </c>
      <c r="F12796">
        <v>28078</v>
      </c>
      <c r="G12796">
        <v>35.445238000000003</v>
      </c>
      <c r="H12796">
        <v>-80.892900600000004</v>
      </c>
      <c r="I12796">
        <v>5</v>
      </c>
      <c r="J12796">
        <v>4</v>
      </c>
      <c r="K12796">
        <v>1</v>
      </c>
      <c r="L12796" t="s">
        <v>1165</v>
      </c>
    </row>
    <row r="12797" spans="1:12" x14ac:dyDescent="0.2">
      <c r="A12797" t="s">
        <v>42002</v>
      </c>
      <c r="B12797" t="s">
        <v>42003</v>
      </c>
      <c r="C12797" t="s">
        <v>42004</v>
      </c>
      <c r="D12797" t="s">
        <v>135</v>
      </c>
      <c r="E12797" t="s">
        <v>16</v>
      </c>
      <c r="F12797">
        <v>28105</v>
      </c>
      <c r="G12797">
        <v>35.100051999999998</v>
      </c>
      <c r="H12797">
        <v>-80.676845200000002</v>
      </c>
      <c r="I12797">
        <v>4.5</v>
      </c>
      <c r="J12797">
        <v>13</v>
      </c>
      <c r="K12797">
        <v>1</v>
      </c>
      <c r="L12797" t="s">
        <v>42005</v>
      </c>
    </row>
    <row r="12798" spans="1:12" x14ac:dyDescent="0.2">
      <c r="A12798" t="s">
        <v>42006</v>
      </c>
      <c r="B12798" t="s">
        <v>13934</v>
      </c>
      <c r="C12798" t="s">
        <v>1566</v>
      </c>
      <c r="D12798" t="s">
        <v>295</v>
      </c>
      <c r="E12798" t="s">
        <v>16</v>
      </c>
      <c r="F12798">
        <v>28134</v>
      </c>
      <c r="G12798">
        <v>35.082802999999998</v>
      </c>
      <c r="H12798">
        <v>-80.885412000000002</v>
      </c>
      <c r="I12798">
        <v>2.5</v>
      </c>
      <c r="J12798">
        <v>3</v>
      </c>
      <c r="K12798">
        <v>1</v>
      </c>
      <c r="L12798" t="s">
        <v>42007</v>
      </c>
    </row>
    <row r="12799" spans="1:12" x14ac:dyDescent="0.2">
      <c r="A12799" t="s">
        <v>42008</v>
      </c>
      <c r="B12799" t="s">
        <v>446</v>
      </c>
      <c r="C12799" t="s">
        <v>42009</v>
      </c>
      <c r="D12799" t="s">
        <v>21</v>
      </c>
      <c r="E12799" t="s">
        <v>16</v>
      </c>
      <c r="F12799">
        <v>28277</v>
      </c>
      <c r="G12799">
        <v>35.034829000000002</v>
      </c>
      <c r="H12799">
        <v>-80.805539440999993</v>
      </c>
      <c r="I12799">
        <v>3</v>
      </c>
      <c r="J12799">
        <v>19</v>
      </c>
      <c r="K12799">
        <v>1</v>
      </c>
      <c r="L12799" t="s">
        <v>1997</v>
      </c>
    </row>
    <row r="12800" spans="1:12" x14ac:dyDescent="0.2">
      <c r="A12800" t="s">
        <v>42010</v>
      </c>
      <c r="B12800" t="s">
        <v>1426</v>
      </c>
      <c r="C12800" t="s">
        <v>42011</v>
      </c>
      <c r="D12800" t="s">
        <v>21</v>
      </c>
      <c r="E12800" t="s">
        <v>16</v>
      </c>
      <c r="F12800">
        <v>28216</v>
      </c>
      <c r="G12800">
        <v>35.266082555399997</v>
      </c>
      <c r="H12800">
        <v>-80.882294000000002</v>
      </c>
      <c r="I12800">
        <v>2.5</v>
      </c>
      <c r="J12800">
        <v>20</v>
      </c>
      <c r="K12800">
        <v>1</v>
      </c>
      <c r="L12800" t="s">
        <v>42012</v>
      </c>
    </row>
    <row r="12801" spans="1:12" x14ac:dyDescent="0.2">
      <c r="A12801" t="s">
        <v>42013</v>
      </c>
      <c r="B12801" t="s">
        <v>42014</v>
      </c>
      <c r="C12801" t="s">
        <v>42015</v>
      </c>
      <c r="D12801" t="s">
        <v>21</v>
      </c>
      <c r="E12801" t="s">
        <v>16</v>
      </c>
      <c r="F12801">
        <v>28202</v>
      </c>
      <c r="G12801">
        <v>35.220368000000001</v>
      </c>
      <c r="H12801">
        <v>-80.837935999999999</v>
      </c>
      <c r="I12801">
        <v>5</v>
      </c>
      <c r="J12801">
        <v>4</v>
      </c>
      <c r="K12801">
        <v>1</v>
      </c>
      <c r="L12801" t="s">
        <v>42016</v>
      </c>
    </row>
    <row r="12802" spans="1:12" x14ac:dyDescent="0.2">
      <c r="A12802" t="s">
        <v>42017</v>
      </c>
      <c r="B12802" t="s">
        <v>42018</v>
      </c>
      <c r="C12802" t="s">
        <v>25966</v>
      </c>
      <c r="D12802" t="s">
        <v>21</v>
      </c>
      <c r="E12802" t="s">
        <v>16</v>
      </c>
      <c r="F12802">
        <v>28213</v>
      </c>
      <c r="G12802">
        <v>35.295942799999999</v>
      </c>
      <c r="H12802">
        <v>-80.739045899999994</v>
      </c>
      <c r="I12802">
        <v>3.5</v>
      </c>
      <c r="J12802">
        <v>3</v>
      </c>
      <c r="K12802">
        <v>1</v>
      </c>
      <c r="L12802" t="s">
        <v>713</v>
      </c>
    </row>
    <row r="12803" spans="1:12" x14ac:dyDescent="0.2">
      <c r="A12803" t="s">
        <v>42019</v>
      </c>
      <c r="B12803" t="s">
        <v>1661</v>
      </c>
      <c r="C12803" t="s">
        <v>42020</v>
      </c>
      <c r="D12803" t="s">
        <v>39</v>
      </c>
      <c r="E12803" t="s">
        <v>16</v>
      </c>
      <c r="F12803">
        <v>28027</v>
      </c>
      <c r="G12803">
        <v>35.371242000000002</v>
      </c>
      <c r="H12803">
        <v>-80.723974999999996</v>
      </c>
      <c r="I12803">
        <v>2</v>
      </c>
      <c r="J12803">
        <v>196</v>
      </c>
      <c r="K12803">
        <v>1</v>
      </c>
      <c r="L12803" t="s">
        <v>42021</v>
      </c>
    </row>
    <row r="12804" spans="1:12" x14ac:dyDescent="0.2">
      <c r="A12804" t="s">
        <v>42022</v>
      </c>
      <c r="B12804" t="s">
        <v>42023</v>
      </c>
      <c r="C12804" t="s">
        <v>42024</v>
      </c>
      <c r="D12804" t="s">
        <v>21</v>
      </c>
      <c r="E12804" t="s">
        <v>16</v>
      </c>
      <c r="F12804">
        <v>28212</v>
      </c>
      <c r="G12804">
        <v>35.2034764</v>
      </c>
      <c r="H12804">
        <v>-80.739587099999994</v>
      </c>
      <c r="I12804">
        <v>4.5</v>
      </c>
      <c r="J12804">
        <v>7</v>
      </c>
      <c r="K12804">
        <v>1</v>
      </c>
      <c r="L12804" t="s">
        <v>2069</v>
      </c>
    </row>
    <row r="12805" spans="1:12" x14ac:dyDescent="0.2">
      <c r="A12805" t="s">
        <v>42025</v>
      </c>
      <c r="B12805" t="s">
        <v>42026</v>
      </c>
      <c r="C12805" t="s">
        <v>42027</v>
      </c>
      <c r="D12805" t="s">
        <v>21</v>
      </c>
      <c r="E12805" t="s">
        <v>16</v>
      </c>
      <c r="F12805">
        <v>28212</v>
      </c>
      <c r="G12805">
        <v>35.201720299999998</v>
      </c>
      <c r="H12805">
        <v>-80.759698299999997</v>
      </c>
      <c r="I12805">
        <v>4</v>
      </c>
      <c r="J12805">
        <v>4</v>
      </c>
      <c r="K12805">
        <v>0</v>
      </c>
      <c r="L12805" t="s">
        <v>42028</v>
      </c>
    </row>
    <row r="12806" spans="1:12" x14ac:dyDescent="0.2">
      <c r="A12806" t="s">
        <v>42029</v>
      </c>
      <c r="B12806" t="s">
        <v>42030</v>
      </c>
      <c r="C12806" t="s">
        <v>42031</v>
      </c>
      <c r="D12806" t="s">
        <v>21</v>
      </c>
      <c r="E12806" t="s">
        <v>16</v>
      </c>
      <c r="F12806">
        <v>28203</v>
      </c>
      <c r="G12806">
        <v>35.212234000000002</v>
      </c>
      <c r="H12806">
        <v>-80.861486999999997</v>
      </c>
      <c r="I12806">
        <v>5</v>
      </c>
      <c r="J12806">
        <v>4</v>
      </c>
      <c r="K12806">
        <v>1</v>
      </c>
      <c r="L12806" t="s">
        <v>42032</v>
      </c>
    </row>
    <row r="12807" spans="1:12" x14ac:dyDescent="0.2">
      <c r="A12807" t="s">
        <v>42033</v>
      </c>
      <c r="B12807" t="s">
        <v>42034</v>
      </c>
      <c r="C12807" t="s">
        <v>42035</v>
      </c>
      <c r="D12807" t="s">
        <v>588</v>
      </c>
      <c r="E12807" t="s">
        <v>16</v>
      </c>
      <c r="F12807">
        <v>28110</v>
      </c>
      <c r="G12807">
        <v>35.009599690100003</v>
      </c>
      <c r="H12807">
        <v>-80.562507398600005</v>
      </c>
      <c r="I12807">
        <v>2.5</v>
      </c>
      <c r="J12807">
        <v>7</v>
      </c>
      <c r="K12807">
        <v>0</v>
      </c>
      <c r="L12807" t="s">
        <v>42036</v>
      </c>
    </row>
    <row r="12808" spans="1:12" x14ac:dyDescent="0.2">
      <c r="A12808" t="s">
        <v>42037</v>
      </c>
      <c r="B12808" t="s">
        <v>42038</v>
      </c>
      <c r="C12808" t="s">
        <v>19022</v>
      </c>
      <c r="D12808" t="s">
        <v>15</v>
      </c>
      <c r="E12808" t="s">
        <v>16</v>
      </c>
      <c r="F12808">
        <v>28031</v>
      </c>
      <c r="G12808">
        <v>35.487774700000003</v>
      </c>
      <c r="H12808">
        <v>-80.858643799999996</v>
      </c>
      <c r="I12808">
        <v>4</v>
      </c>
      <c r="J12808">
        <v>190</v>
      </c>
      <c r="K12808">
        <v>0</v>
      </c>
      <c r="L12808" t="s">
        <v>42039</v>
      </c>
    </row>
    <row r="12809" spans="1:12" x14ac:dyDescent="0.2">
      <c r="A12809" t="s">
        <v>42040</v>
      </c>
      <c r="B12809" t="s">
        <v>42041</v>
      </c>
      <c r="C12809" t="s">
        <v>26676</v>
      </c>
      <c r="D12809" t="s">
        <v>21</v>
      </c>
      <c r="E12809" t="s">
        <v>16</v>
      </c>
      <c r="F12809">
        <v>28203</v>
      </c>
      <c r="G12809">
        <v>35.211501699999999</v>
      </c>
      <c r="H12809">
        <v>-80.858427599999999</v>
      </c>
      <c r="I12809">
        <v>3.5</v>
      </c>
      <c r="J12809">
        <v>126</v>
      </c>
      <c r="K12809">
        <v>1</v>
      </c>
      <c r="L12809" t="s">
        <v>42042</v>
      </c>
    </row>
    <row r="12810" spans="1:12" x14ac:dyDescent="0.2">
      <c r="A12810" t="s">
        <v>42043</v>
      </c>
      <c r="B12810" t="s">
        <v>42044</v>
      </c>
      <c r="C12810" t="s">
        <v>20671</v>
      </c>
      <c r="D12810" t="s">
        <v>295</v>
      </c>
      <c r="E12810" t="s">
        <v>16</v>
      </c>
      <c r="F12810">
        <v>28134</v>
      </c>
      <c r="G12810">
        <v>35.087142499999999</v>
      </c>
      <c r="H12810">
        <v>-80.887499700000006</v>
      </c>
      <c r="I12810">
        <v>3</v>
      </c>
      <c r="J12810">
        <v>8</v>
      </c>
      <c r="K12810">
        <v>1</v>
      </c>
      <c r="L12810" t="s">
        <v>42045</v>
      </c>
    </row>
    <row r="12811" spans="1:12" x14ac:dyDescent="0.2">
      <c r="A12811" t="s">
        <v>42046</v>
      </c>
      <c r="B12811" t="s">
        <v>42047</v>
      </c>
      <c r="C12811" t="s">
        <v>5215</v>
      </c>
      <c r="D12811" t="s">
        <v>21</v>
      </c>
      <c r="E12811" t="s">
        <v>16</v>
      </c>
      <c r="F12811">
        <v>28202</v>
      </c>
      <c r="G12811">
        <v>35.226877999999999</v>
      </c>
      <c r="H12811">
        <v>-80.842008000000007</v>
      </c>
      <c r="I12811">
        <v>3.5</v>
      </c>
      <c r="J12811">
        <v>12</v>
      </c>
      <c r="K12811">
        <v>1</v>
      </c>
      <c r="L12811" t="s">
        <v>42048</v>
      </c>
    </row>
    <row r="12812" spans="1:12" x14ac:dyDescent="0.2">
      <c r="A12812" t="s">
        <v>42049</v>
      </c>
      <c r="B12812" t="s">
        <v>42050</v>
      </c>
      <c r="C12812" t="s">
        <v>42051</v>
      </c>
      <c r="D12812" t="s">
        <v>21</v>
      </c>
      <c r="E12812" t="s">
        <v>16</v>
      </c>
      <c r="F12812">
        <v>28205</v>
      </c>
      <c r="G12812">
        <v>35.2202123</v>
      </c>
      <c r="H12812">
        <v>-80.813273100000004</v>
      </c>
      <c r="I12812">
        <v>5</v>
      </c>
      <c r="J12812">
        <v>8</v>
      </c>
      <c r="K12812">
        <v>0</v>
      </c>
      <c r="L12812" t="s">
        <v>10592</v>
      </c>
    </row>
    <row r="12813" spans="1:12" x14ac:dyDescent="0.2">
      <c r="A12813" t="s">
        <v>42052</v>
      </c>
      <c r="B12813" t="s">
        <v>42053</v>
      </c>
      <c r="C12813" t="s">
        <v>42054</v>
      </c>
      <c r="D12813" t="s">
        <v>21</v>
      </c>
      <c r="E12813" t="s">
        <v>16</v>
      </c>
      <c r="F12813">
        <v>28269</v>
      </c>
      <c r="G12813">
        <v>35.3690309805</v>
      </c>
      <c r="H12813">
        <v>-80.831694603000003</v>
      </c>
      <c r="I12813">
        <v>3.5</v>
      </c>
      <c r="J12813">
        <v>32</v>
      </c>
      <c r="K12813">
        <v>1</v>
      </c>
      <c r="L12813" t="s">
        <v>35</v>
      </c>
    </row>
    <row r="12814" spans="1:12" x14ac:dyDescent="0.2">
      <c r="A12814" t="s">
        <v>42055</v>
      </c>
      <c r="B12814" t="s">
        <v>1822</v>
      </c>
      <c r="C12814" t="s">
        <v>42056</v>
      </c>
      <c r="D12814" t="s">
        <v>21</v>
      </c>
      <c r="E12814" t="s">
        <v>16</v>
      </c>
      <c r="F12814">
        <v>28262</v>
      </c>
      <c r="G12814">
        <v>35.341551799999998</v>
      </c>
      <c r="H12814">
        <v>-80.766261400000005</v>
      </c>
      <c r="I12814">
        <v>3</v>
      </c>
      <c r="J12814">
        <v>9</v>
      </c>
      <c r="K12814">
        <v>1</v>
      </c>
      <c r="L12814" t="s">
        <v>42057</v>
      </c>
    </row>
    <row r="12815" spans="1:12" x14ac:dyDescent="0.2">
      <c r="A12815" t="s">
        <v>42058</v>
      </c>
      <c r="B12815" t="s">
        <v>42059</v>
      </c>
      <c r="C12815" t="s">
        <v>42060</v>
      </c>
      <c r="D12815" t="s">
        <v>26</v>
      </c>
      <c r="E12815" t="s">
        <v>16</v>
      </c>
      <c r="F12815">
        <v>28078</v>
      </c>
      <c r="G12815">
        <v>35.4433954</v>
      </c>
      <c r="H12815">
        <v>-80.857192299999994</v>
      </c>
      <c r="I12815">
        <v>4</v>
      </c>
      <c r="J12815">
        <v>5</v>
      </c>
      <c r="K12815">
        <v>1</v>
      </c>
      <c r="L12815" t="s">
        <v>42061</v>
      </c>
    </row>
    <row r="12816" spans="1:12" x14ac:dyDescent="0.2">
      <c r="A12816" t="s">
        <v>42062</v>
      </c>
      <c r="B12816" t="s">
        <v>42063</v>
      </c>
      <c r="C12816" t="s">
        <v>42064</v>
      </c>
      <c r="D12816" t="s">
        <v>21</v>
      </c>
      <c r="E12816" t="s">
        <v>16</v>
      </c>
      <c r="F12816">
        <v>28216</v>
      </c>
      <c r="G12816">
        <v>35.271120000000003</v>
      </c>
      <c r="H12816">
        <v>-80.860809000000003</v>
      </c>
      <c r="I12816">
        <v>2.5</v>
      </c>
      <c r="J12816">
        <v>11</v>
      </c>
      <c r="K12816">
        <v>1</v>
      </c>
      <c r="L12816" t="s">
        <v>5068</v>
      </c>
    </row>
    <row r="12817" spans="1:12" x14ac:dyDescent="0.2">
      <c r="A12817" t="s">
        <v>42065</v>
      </c>
      <c r="B12817" t="s">
        <v>42066</v>
      </c>
      <c r="C12817" t="s">
        <v>2370</v>
      </c>
      <c r="D12817" t="s">
        <v>21</v>
      </c>
      <c r="E12817" t="s">
        <v>16</v>
      </c>
      <c r="F12817">
        <v>28204</v>
      </c>
      <c r="G12817">
        <v>35.213985979500002</v>
      </c>
      <c r="H12817">
        <v>-80.826562396100002</v>
      </c>
      <c r="I12817">
        <v>3.5</v>
      </c>
      <c r="J12817">
        <v>81</v>
      </c>
      <c r="K12817">
        <v>0</v>
      </c>
      <c r="L12817" t="s">
        <v>42067</v>
      </c>
    </row>
    <row r="12818" spans="1:12" x14ac:dyDescent="0.2">
      <c r="A12818" t="s">
        <v>42068</v>
      </c>
      <c r="B12818" t="s">
        <v>42069</v>
      </c>
      <c r="C12818" t="s">
        <v>7488</v>
      </c>
      <c r="D12818" t="s">
        <v>21</v>
      </c>
      <c r="E12818" t="s">
        <v>16</v>
      </c>
      <c r="F12818">
        <v>28226</v>
      </c>
      <c r="G12818">
        <v>35.089758000000003</v>
      </c>
      <c r="H12818">
        <v>-80.867243000000002</v>
      </c>
      <c r="I12818">
        <v>3</v>
      </c>
      <c r="J12818">
        <v>32</v>
      </c>
      <c r="K12818">
        <v>1</v>
      </c>
      <c r="L12818" t="s">
        <v>42070</v>
      </c>
    </row>
    <row r="12819" spans="1:12" x14ac:dyDescent="0.2">
      <c r="A12819" t="s">
        <v>42071</v>
      </c>
      <c r="B12819" t="s">
        <v>42072</v>
      </c>
      <c r="C12819" t="s">
        <v>1393</v>
      </c>
      <c r="D12819" t="s">
        <v>21</v>
      </c>
      <c r="E12819" t="s">
        <v>16</v>
      </c>
      <c r="F12819">
        <v>28213</v>
      </c>
      <c r="G12819">
        <v>35.292543999999999</v>
      </c>
      <c r="H12819">
        <v>-80.747457999999995</v>
      </c>
      <c r="I12819">
        <v>3.5</v>
      </c>
      <c r="J12819">
        <v>6</v>
      </c>
      <c r="K12819">
        <v>0</v>
      </c>
      <c r="L12819" t="s">
        <v>42073</v>
      </c>
    </row>
    <row r="12820" spans="1:12" x14ac:dyDescent="0.2">
      <c r="A12820" t="s">
        <v>42074</v>
      </c>
      <c r="B12820" t="s">
        <v>42075</v>
      </c>
      <c r="C12820" t="s">
        <v>42076</v>
      </c>
      <c r="D12820" t="s">
        <v>21</v>
      </c>
      <c r="E12820" t="s">
        <v>16</v>
      </c>
      <c r="F12820">
        <v>28273</v>
      </c>
      <c r="G12820">
        <v>35.145776900000001</v>
      </c>
      <c r="H12820">
        <v>-80.936533699999998</v>
      </c>
      <c r="I12820">
        <v>3</v>
      </c>
      <c r="J12820">
        <v>13</v>
      </c>
      <c r="K12820">
        <v>1</v>
      </c>
      <c r="L12820" t="s">
        <v>42077</v>
      </c>
    </row>
    <row r="12821" spans="1:12" x14ac:dyDescent="0.2">
      <c r="A12821" t="s">
        <v>42078</v>
      </c>
      <c r="B12821" t="s">
        <v>42079</v>
      </c>
      <c r="C12821" t="s">
        <v>42080</v>
      </c>
      <c r="D12821" t="s">
        <v>21</v>
      </c>
      <c r="E12821" t="s">
        <v>16</v>
      </c>
      <c r="F12821">
        <v>28205</v>
      </c>
      <c r="G12821">
        <v>35.088229900000002</v>
      </c>
      <c r="H12821">
        <v>-80.845703799999995</v>
      </c>
      <c r="I12821">
        <v>5</v>
      </c>
      <c r="J12821">
        <v>5</v>
      </c>
      <c r="K12821">
        <v>1</v>
      </c>
      <c r="L12821" t="s">
        <v>3841</v>
      </c>
    </row>
    <row r="12822" spans="1:12" x14ac:dyDescent="0.2">
      <c r="A12822" t="s">
        <v>42081</v>
      </c>
      <c r="B12822" t="s">
        <v>42082</v>
      </c>
      <c r="C12822" t="s">
        <v>42083</v>
      </c>
      <c r="D12822" t="s">
        <v>21</v>
      </c>
      <c r="E12822" t="s">
        <v>16</v>
      </c>
      <c r="F12822">
        <v>28277</v>
      </c>
      <c r="G12822">
        <v>35.059511999999998</v>
      </c>
      <c r="H12822">
        <v>-80.811522499999995</v>
      </c>
      <c r="I12822">
        <v>4</v>
      </c>
      <c r="J12822">
        <v>8</v>
      </c>
      <c r="K12822">
        <v>1</v>
      </c>
      <c r="L12822" t="s">
        <v>11265</v>
      </c>
    </row>
    <row r="12823" spans="1:12" x14ac:dyDescent="0.2">
      <c r="A12823" t="s">
        <v>42084</v>
      </c>
      <c r="B12823" t="s">
        <v>641</v>
      </c>
      <c r="C12823" t="s">
        <v>42085</v>
      </c>
      <c r="D12823" t="s">
        <v>21</v>
      </c>
      <c r="E12823" t="s">
        <v>16</v>
      </c>
      <c r="F12823">
        <v>28212</v>
      </c>
      <c r="G12823">
        <v>35.203379599999998</v>
      </c>
      <c r="H12823">
        <v>-80.738049899999993</v>
      </c>
      <c r="I12823">
        <v>1.5</v>
      </c>
      <c r="J12823">
        <v>21</v>
      </c>
      <c r="K12823">
        <v>1</v>
      </c>
      <c r="L12823" t="s">
        <v>42086</v>
      </c>
    </row>
    <row r="12824" spans="1:12" x14ac:dyDescent="0.2">
      <c r="A12824" t="s">
        <v>42087</v>
      </c>
      <c r="B12824" t="s">
        <v>42088</v>
      </c>
      <c r="C12824" t="s">
        <v>42089</v>
      </c>
      <c r="D12824" t="s">
        <v>21</v>
      </c>
      <c r="E12824" t="s">
        <v>16</v>
      </c>
      <c r="F12824">
        <v>28277</v>
      </c>
      <c r="G12824">
        <v>35.080412000000003</v>
      </c>
      <c r="H12824">
        <v>-80.817458999999999</v>
      </c>
      <c r="I12824">
        <v>2</v>
      </c>
      <c r="J12824">
        <v>11</v>
      </c>
      <c r="K12824">
        <v>1</v>
      </c>
      <c r="L12824" t="s">
        <v>565</v>
      </c>
    </row>
    <row r="12825" spans="1:12" x14ac:dyDescent="0.2">
      <c r="A12825" t="s">
        <v>42090</v>
      </c>
      <c r="B12825" t="s">
        <v>42091</v>
      </c>
      <c r="C12825" t="s">
        <v>42092</v>
      </c>
      <c r="D12825" t="s">
        <v>135</v>
      </c>
      <c r="E12825" t="s">
        <v>16</v>
      </c>
      <c r="F12825">
        <v>28105</v>
      </c>
      <c r="G12825">
        <v>35.121926000000002</v>
      </c>
      <c r="H12825">
        <v>-80.7092703</v>
      </c>
      <c r="I12825">
        <v>4</v>
      </c>
      <c r="J12825">
        <v>4</v>
      </c>
      <c r="K12825">
        <v>1</v>
      </c>
      <c r="L12825" t="s">
        <v>42093</v>
      </c>
    </row>
    <row r="12826" spans="1:12" x14ac:dyDescent="0.2">
      <c r="A12826" t="s">
        <v>42094</v>
      </c>
      <c r="B12826" t="s">
        <v>14127</v>
      </c>
      <c r="C12826" t="s">
        <v>42095</v>
      </c>
      <c r="D12826" t="s">
        <v>62</v>
      </c>
      <c r="E12826" t="s">
        <v>16</v>
      </c>
      <c r="F12826">
        <v>28227</v>
      </c>
      <c r="G12826">
        <v>35.171363900000003</v>
      </c>
      <c r="H12826">
        <v>-80.662109999999998</v>
      </c>
      <c r="I12826">
        <v>4.5</v>
      </c>
      <c r="J12826">
        <v>5</v>
      </c>
      <c r="K12826">
        <v>1</v>
      </c>
      <c r="L12826" t="s">
        <v>4197</v>
      </c>
    </row>
    <row r="12827" spans="1:12" x14ac:dyDescent="0.2">
      <c r="A12827" t="s">
        <v>42096</v>
      </c>
      <c r="B12827" t="s">
        <v>17998</v>
      </c>
      <c r="C12827" t="s">
        <v>10270</v>
      </c>
      <c r="D12827" t="s">
        <v>15</v>
      </c>
      <c r="E12827" t="s">
        <v>16</v>
      </c>
      <c r="F12827">
        <v>28031</v>
      </c>
      <c r="G12827">
        <v>35.487760199999997</v>
      </c>
      <c r="H12827">
        <v>-80.874741</v>
      </c>
      <c r="I12827">
        <v>5</v>
      </c>
      <c r="J12827">
        <v>3</v>
      </c>
      <c r="K12827">
        <v>1</v>
      </c>
      <c r="L12827" t="s">
        <v>28781</v>
      </c>
    </row>
    <row r="12828" spans="1:12" x14ac:dyDescent="0.2">
      <c r="A12828" t="s">
        <v>42097</v>
      </c>
      <c r="B12828" t="s">
        <v>42098</v>
      </c>
      <c r="C12828" t="s">
        <v>42099</v>
      </c>
      <c r="D12828" t="s">
        <v>643</v>
      </c>
      <c r="E12828" t="s">
        <v>16</v>
      </c>
      <c r="F12828">
        <v>28079</v>
      </c>
      <c r="G12828">
        <v>35.064095000000002</v>
      </c>
      <c r="H12828">
        <v>-80.638568000000006</v>
      </c>
      <c r="I12828">
        <v>5</v>
      </c>
      <c r="J12828">
        <v>4</v>
      </c>
      <c r="K12828">
        <v>1</v>
      </c>
      <c r="L12828" t="s">
        <v>42100</v>
      </c>
    </row>
    <row r="12829" spans="1:12" x14ac:dyDescent="0.2">
      <c r="A12829" t="s">
        <v>42101</v>
      </c>
      <c r="B12829" t="s">
        <v>21682</v>
      </c>
      <c r="C12829" t="s">
        <v>20704</v>
      </c>
      <c r="D12829" t="s">
        <v>295</v>
      </c>
      <c r="E12829" t="s">
        <v>16</v>
      </c>
      <c r="F12829">
        <v>28134</v>
      </c>
      <c r="G12829">
        <v>35.113562600000002</v>
      </c>
      <c r="H12829">
        <v>-80.909971999999996</v>
      </c>
      <c r="I12829">
        <v>3.5</v>
      </c>
      <c r="J12829">
        <v>3</v>
      </c>
      <c r="K12829">
        <v>1</v>
      </c>
      <c r="L12829" t="s">
        <v>3345</v>
      </c>
    </row>
    <row r="12830" spans="1:12" x14ac:dyDescent="0.2">
      <c r="A12830" t="s">
        <v>42102</v>
      </c>
      <c r="B12830" t="s">
        <v>2950</v>
      </c>
      <c r="C12830" t="s">
        <v>3960</v>
      </c>
      <c r="D12830" t="s">
        <v>21</v>
      </c>
      <c r="E12830" t="s">
        <v>16</v>
      </c>
      <c r="F12830">
        <v>28216</v>
      </c>
      <c r="G12830">
        <v>35.352549000000003</v>
      </c>
      <c r="H12830">
        <v>-80.851180999999997</v>
      </c>
      <c r="I12830">
        <v>4.5</v>
      </c>
      <c r="J12830">
        <v>5</v>
      </c>
      <c r="K12830">
        <v>0</v>
      </c>
      <c r="L12830" t="s">
        <v>42103</v>
      </c>
    </row>
    <row r="12831" spans="1:12" x14ac:dyDescent="0.2">
      <c r="A12831" t="s">
        <v>42104</v>
      </c>
      <c r="B12831" t="s">
        <v>42105</v>
      </c>
      <c r="C12831" t="s">
        <v>42106</v>
      </c>
      <c r="D12831" t="s">
        <v>39</v>
      </c>
      <c r="E12831" t="s">
        <v>16</v>
      </c>
      <c r="F12831">
        <v>28025</v>
      </c>
      <c r="G12831">
        <v>35.447585599999996</v>
      </c>
      <c r="H12831">
        <v>-80.599618100000001</v>
      </c>
      <c r="I12831">
        <v>4</v>
      </c>
      <c r="J12831">
        <v>38</v>
      </c>
      <c r="K12831">
        <v>0</v>
      </c>
      <c r="L12831" t="s">
        <v>3605</v>
      </c>
    </row>
    <row r="12832" spans="1:12" x14ac:dyDescent="0.2">
      <c r="A12832" t="s">
        <v>42107</v>
      </c>
      <c r="B12832" t="s">
        <v>42108</v>
      </c>
      <c r="C12832" t="s">
        <v>42109</v>
      </c>
      <c r="D12832" t="s">
        <v>39</v>
      </c>
      <c r="E12832" t="s">
        <v>16</v>
      </c>
      <c r="F12832">
        <v>28027</v>
      </c>
      <c r="G12832">
        <v>35.436660600000003</v>
      </c>
      <c r="H12832">
        <v>-80.731938999999997</v>
      </c>
      <c r="I12832">
        <v>4</v>
      </c>
      <c r="J12832">
        <v>4</v>
      </c>
      <c r="K12832">
        <v>1</v>
      </c>
      <c r="L12832" t="s">
        <v>42110</v>
      </c>
    </row>
    <row r="12833" spans="1:12" x14ac:dyDescent="0.2">
      <c r="A12833" t="s">
        <v>42111</v>
      </c>
      <c r="B12833" t="s">
        <v>314</v>
      </c>
      <c r="C12833" t="s">
        <v>42112</v>
      </c>
      <c r="D12833" t="s">
        <v>239</v>
      </c>
      <c r="E12833" t="s">
        <v>16</v>
      </c>
      <c r="F12833">
        <v>28173</v>
      </c>
      <c r="G12833">
        <v>34.934266700000002</v>
      </c>
      <c r="H12833">
        <v>-80.751147900000007</v>
      </c>
      <c r="I12833">
        <v>2</v>
      </c>
      <c r="J12833">
        <v>5</v>
      </c>
      <c r="K12833">
        <v>1</v>
      </c>
      <c r="L12833" t="s">
        <v>2198</v>
      </c>
    </row>
    <row r="12834" spans="1:12" x14ac:dyDescent="0.2">
      <c r="A12834" t="s">
        <v>42113</v>
      </c>
      <c r="B12834" t="s">
        <v>42114</v>
      </c>
      <c r="C12834" t="s">
        <v>42115</v>
      </c>
      <c r="D12834" t="s">
        <v>21</v>
      </c>
      <c r="E12834" t="s">
        <v>16</v>
      </c>
      <c r="F12834">
        <v>28203</v>
      </c>
      <c r="G12834">
        <v>35.210437400000004</v>
      </c>
      <c r="H12834">
        <v>-80.856449600000005</v>
      </c>
      <c r="I12834">
        <v>3</v>
      </c>
      <c r="J12834">
        <v>5</v>
      </c>
      <c r="K12834">
        <v>0</v>
      </c>
      <c r="L12834" t="s">
        <v>13696</v>
      </c>
    </row>
    <row r="12835" spans="1:12" x14ac:dyDescent="0.2">
      <c r="A12835" t="s">
        <v>42116</v>
      </c>
      <c r="B12835" t="s">
        <v>42117</v>
      </c>
      <c r="C12835" t="s">
        <v>42118</v>
      </c>
      <c r="D12835" t="s">
        <v>21</v>
      </c>
      <c r="E12835" t="s">
        <v>16</v>
      </c>
      <c r="F12835">
        <v>28262</v>
      </c>
      <c r="G12835">
        <v>35.3270117</v>
      </c>
      <c r="H12835">
        <v>-80.736186799999999</v>
      </c>
      <c r="I12835">
        <v>1.5</v>
      </c>
      <c r="J12835">
        <v>4</v>
      </c>
      <c r="K12835">
        <v>1</v>
      </c>
      <c r="L12835" t="s">
        <v>1041</v>
      </c>
    </row>
    <row r="12836" spans="1:12" x14ac:dyDescent="0.2">
      <c r="A12836" t="s">
        <v>42119</v>
      </c>
      <c r="B12836" t="s">
        <v>7799</v>
      </c>
      <c r="C12836" t="s">
        <v>42120</v>
      </c>
      <c r="D12836" t="s">
        <v>39</v>
      </c>
      <c r="E12836" t="s">
        <v>16</v>
      </c>
      <c r="F12836">
        <v>28027</v>
      </c>
      <c r="G12836">
        <v>35.370584399999998</v>
      </c>
      <c r="H12836">
        <v>-80.721918099999996</v>
      </c>
      <c r="I12836">
        <v>3.5</v>
      </c>
      <c r="J12836">
        <v>133</v>
      </c>
      <c r="K12836">
        <v>1</v>
      </c>
      <c r="L12836" t="s">
        <v>42121</v>
      </c>
    </row>
    <row r="12837" spans="1:12" x14ac:dyDescent="0.2">
      <c r="A12837" t="s">
        <v>42122</v>
      </c>
      <c r="B12837" t="s">
        <v>42123</v>
      </c>
      <c r="C12837" t="s">
        <v>42124</v>
      </c>
      <c r="D12837" t="s">
        <v>21</v>
      </c>
      <c r="E12837" t="s">
        <v>16</v>
      </c>
      <c r="F12837">
        <v>28216</v>
      </c>
      <c r="G12837">
        <v>35.323266099999998</v>
      </c>
      <c r="H12837">
        <v>-80.946220100000005</v>
      </c>
      <c r="I12837">
        <v>1</v>
      </c>
      <c r="J12837">
        <v>3</v>
      </c>
      <c r="K12837">
        <v>1</v>
      </c>
      <c r="L12837" t="s">
        <v>30607</v>
      </c>
    </row>
    <row r="12838" spans="1:12" x14ac:dyDescent="0.2">
      <c r="A12838" t="s">
        <v>42125</v>
      </c>
      <c r="B12838" t="s">
        <v>42126</v>
      </c>
      <c r="C12838" t="s">
        <v>5799</v>
      </c>
      <c r="D12838" t="s">
        <v>135</v>
      </c>
      <c r="E12838" t="s">
        <v>16</v>
      </c>
      <c r="F12838">
        <v>30009</v>
      </c>
      <c r="G12838">
        <v>35.104196799999997</v>
      </c>
      <c r="H12838">
        <v>-80.711297500000001</v>
      </c>
      <c r="I12838">
        <v>2.5</v>
      </c>
      <c r="J12838">
        <v>3</v>
      </c>
      <c r="K12838">
        <v>0</v>
      </c>
      <c r="L12838" t="s">
        <v>12880</v>
      </c>
    </row>
    <row r="12839" spans="1:12" x14ac:dyDescent="0.2">
      <c r="A12839" t="s">
        <v>42127</v>
      </c>
      <c r="B12839" t="s">
        <v>42128</v>
      </c>
      <c r="C12839" t="s">
        <v>42129</v>
      </c>
      <c r="D12839" t="s">
        <v>21</v>
      </c>
      <c r="E12839" t="s">
        <v>16</v>
      </c>
      <c r="F12839">
        <v>28205</v>
      </c>
      <c r="G12839">
        <v>35.220213600000001</v>
      </c>
      <c r="H12839">
        <v>-80.813367600000007</v>
      </c>
      <c r="I12839">
        <v>4</v>
      </c>
      <c r="J12839">
        <v>68</v>
      </c>
      <c r="K12839">
        <v>0</v>
      </c>
      <c r="L12839" t="s">
        <v>42130</v>
      </c>
    </row>
    <row r="12840" spans="1:12" x14ac:dyDescent="0.2">
      <c r="A12840" t="s">
        <v>42131</v>
      </c>
      <c r="B12840" t="s">
        <v>42132</v>
      </c>
      <c r="C12840" t="s">
        <v>8098</v>
      </c>
      <c r="D12840" t="s">
        <v>21</v>
      </c>
      <c r="E12840" t="s">
        <v>16</v>
      </c>
      <c r="F12840">
        <v>28203</v>
      </c>
      <c r="G12840">
        <v>35.216676700000001</v>
      </c>
      <c r="H12840">
        <v>-80.856644000000003</v>
      </c>
      <c r="I12840">
        <v>5</v>
      </c>
      <c r="J12840">
        <v>8</v>
      </c>
      <c r="K12840">
        <v>0</v>
      </c>
      <c r="L12840" t="s">
        <v>42133</v>
      </c>
    </row>
    <row r="12841" spans="1:12" x14ac:dyDescent="0.2">
      <c r="A12841" t="s">
        <v>42134</v>
      </c>
      <c r="B12841" t="s">
        <v>42135</v>
      </c>
      <c r="C12841" t="s">
        <v>42136</v>
      </c>
      <c r="D12841" t="s">
        <v>21</v>
      </c>
      <c r="E12841" t="s">
        <v>16</v>
      </c>
      <c r="F12841">
        <v>28203</v>
      </c>
      <c r="G12841">
        <v>35.204911253799999</v>
      </c>
      <c r="H12841">
        <v>-80.838568604900004</v>
      </c>
      <c r="I12841">
        <v>3.5</v>
      </c>
      <c r="J12841">
        <v>4</v>
      </c>
      <c r="K12841">
        <v>1</v>
      </c>
      <c r="L12841" t="s">
        <v>42137</v>
      </c>
    </row>
    <row r="12842" spans="1:12" x14ac:dyDescent="0.2">
      <c r="A12842" t="s">
        <v>42138</v>
      </c>
      <c r="B12842" t="s">
        <v>42139</v>
      </c>
      <c r="C12842" t="s">
        <v>42140</v>
      </c>
      <c r="D12842" t="s">
        <v>21</v>
      </c>
      <c r="E12842" t="s">
        <v>16</v>
      </c>
      <c r="F12842">
        <v>28207</v>
      </c>
      <c r="G12842">
        <v>35.195362199999998</v>
      </c>
      <c r="H12842">
        <v>-80.825862900000004</v>
      </c>
      <c r="I12842">
        <v>5</v>
      </c>
      <c r="J12842">
        <v>18</v>
      </c>
      <c r="K12842">
        <v>1</v>
      </c>
      <c r="L12842" t="s">
        <v>42141</v>
      </c>
    </row>
    <row r="12843" spans="1:12" x14ac:dyDescent="0.2">
      <c r="A12843" t="s">
        <v>42142</v>
      </c>
      <c r="B12843" t="s">
        <v>42143</v>
      </c>
      <c r="C12843" t="s">
        <v>42144</v>
      </c>
      <c r="D12843" t="s">
        <v>830</v>
      </c>
      <c r="E12843" t="s">
        <v>16</v>
      </c>
      <c r="F12843">
        <v>28034</v>
      </c>
      <c r="G12843">
        <v>35.316744100000001</v>
      </c>
      <c r="H12843">
        <v>-81.174771399999997</v>
      </c>
      <c r="I12843">
        <v>2.5</v>
      </c>
      <c r="J12843">
        <v>5</v>
      </c>
      <c r="K12843">
        <v>1</v>
      </c>
      <c r="L12843" t="s">
        <v>42145</v>
      </c>
    </row>
    <row r="12844" spans="1:12" x14ac:dyDescent="0.2">
      <c r="A12844" t="s">
        <v>42146</v>
      </c>
      <c r="B12844" t="s">
        <v>42147</v>
      </c>
      <c r="C12844" t="s">
        <v>12798</v>
      </c>
      <c r="D12844" t="s">
        <v>21</v>
      </c>
      <c r="E12844" t="s">
        <v>16</v>
      </c>
      <c r="F12844">
        <v>28277</v>
      </c>
      <c r="G12844">
        <v>35.095275299999997</v>
      </c>
      <c r="H12844">
        <v>-80.779138099999997</v>
      </c>
      <c r="I12844">
        <v>3.5</v>
      </c>
      <c r="J12844">
        <v>8</v>
      </c>
      <c r="K12844">
        <v>0</v>
      </c>
      <c r="L12844" t="s">
        <v>18913</v>
      </c>
    </row>
    <row r="12845" spans="1:12" x14ac:dyDescent="0.2">
      <c r="A12845" t="s">
        <v>42148</v>
      </c>
      <c r="B12845" t="s">
        <v>42149</v>
      </c>
      <c r="C12845" t="s">
        <v>42150</v>
      </c>
      <c r="D12845" t="s">
        <v>30</v>
      </c>
      <c r="E12845" t="s">
        <v>16</v>
      </c>
      <c r="F12845">
        <v>28054</v>
      </c>
      <c r="G12845">
        <v>35.2561405824</v>
      </c>
      <c r="H12845">
        <v>-81.179873496300004</v>
      </c>
      <c r="I12845">
        <v>4</v>
      </c>
      <c r="J12845">
        <v>3</v>
      </c>
      <c r="K12845">
        <v>1</v>
      </c>
      <c r="L12845" t="s">
        <v>42151</v>
      </c>
    </row>
    <row r="12846" spans="1:12" x14ac:dyDescent="0.2">
      <c r="A12846" t="s">
        <v>42152</v>
      </c>
      <c r="B12846" t="s">
        <v>42153</v>
      </c>
      <c r="C12846" t="s">
        <v>18492</v>
      </c>
      <c r="D12846" t="s">
        <v>135</v>
      </c>
      <c r="E12846" t="s">
        <v>16</v>
      </c>
      <c r="F12846">
        <v>28105</v>
      </c>
      <c r="G12846">
        <v>35.117831738299998</v>
      </c>
      <c r="H12846">
        <v>-80.696588550300007</v>
      </c>
      <c r="I12846">
        <v>4</v>
      </c>
      <c r="J12846">
        <v>15</v>
      </c>
      <c r="K12846">
        <v>0</v>
      </c>
      <c r="L12846" t="s">
        <v>4288</v>
      </c>
    </row>
    <row r="12847" spans="1:12" x14ac:dyDescent="0.2">
      <c r="A12847" t="s">
        <v>42154</v>
      </c>
      <c r="B12847" t="s">
        <v>42155</v>
      </c>
      <c r="C12847" t="s">
        <v>42156</v>
      </c>
      <c r="D12847" t="s">
        <v>21</v>
      </c>
      <c r="E12847" t="s">
        <v>16</v>
      </c>
      <c r="F12847">
        <v>28217</v>
      </c>
      <c r="G12847">
        <v>35.182713999999997</v>
      </c>
      <c r="H12847">
        <v>-80.900036</v>
      </c>
      <c r="I12847">
        <v>3.5</v>
      </c>
      <c r="J12847">
        <v>14</v>
      </c>
      <c r="K12847">
        <v>1</v>
      </c>
      <c r="L12847" t="s">
        <v>565</v>
      </c>
    </row>
    <row r="12848" spans="1:12" x14ac:dyDescent="0.2">
      <c r="A12848" t="s">
        <v>42157</v>
      </c>
      <c r="B12848" t="s">
        <v>42158</v>
      </c>
      <c r="C12848" t="s">
        <v>23210</v>
      </c>
      <c r="D12848" t="s">
        <v>21</v>
      </c>
      <c r="E12848" t="s">
        <v>16</v>
      </c>
      <c r="F12848">
        <v>28205</v>
      </c>
      <c r="G12848">
        <v>35.194707600000001</v>
      </c>
      <c r="H12848">
        <v>-80.789065800000003</v>
      </c>
      <c r="I12848">
        <v>2.5</v>
      </c>
      <c r="J12848">
        <v>3</v>
      </c>
      <c r="K12848">
        <v>1</v>
      </c>
      <c r="L12848" t="s">
        <v>42159</v>
      </c>
    </row>
    <row r="12849" spans="1:12" x14ac:dyDescent="0.2">
      <c r="A12849" t="s">
        <v>42160</v>
      </c>
      <c r="B12849" t="s">
        <v>2943</v>
      </c>
      <c r="C12849" t="s">
        <v>10303</v>
      </c>
      <c r="D12849" t="s">
        <v>21</v>
      </c>
      <c r="E12849" t="s">
        <v>16</v>
      </c>
      <c r="F12849">
        <v>28216</v>
      </c>
      <c r="G12849">
        <v>35.353161</v>
      </c>
      <c r="H12849">
        <v>-80.851101999999997</v>
      </c>
      <c r="I12849">
        <v>4</v>
      </c>
      <c r="J12849">
        <v>7</v>
      </c>
      <c r="K12849">
        <v>0</v>
      </c>
      <c r="L12849" t="s">
        <v>42161</v>
      </c>
    </row>
    <row r="12850" spans="1:12" x14ac:dyDescent="0.2">
      <c r="A12850" t="s">
        <v>42162</v>
      </c>
      <c r="B12850" t="s">
        <v>42163</v>
      </c>
      <c r="C12850" t="s">
        <v>42164</v>
      </c>
      <c r="D12850" t="s">
        <v>26</v>
      </c>
      <c r="E12850" t="s">
        <v>16</v>
      </c>
      <c r="F12850">
        <v>28078</v>
      </c>
      <c r="G12850">
        <v>35.406309975699997</v>
      </c>
      <c r="H12850">
        <v>-80.864084947099997</v>
      </c>
      <c r="I12850">
        <v>4.5</v>
      </c>
      <c r="J12850">
        <v>7</v>
      </c>
      <c r="K12850">
        <v>1</v>
      </c>
      <c r="L12850" t="s">
        <v>42165</v>
      </c>
    </row>
    <row r="12851" spans="1:12" x14ac:dyDescent="0.2">
      <c r="A12851" t="s">
        <v>42166</v>
      </c>
      <c r="B12851" t="s">
        <v>42167</v>
      </c>
      <c r="C12851" t="s">
        <v>42168</v>
      </c>
      <c r="D12851" t="s">
        <v>135</v>
      </c>
      <c r="E12851" t="s">
        <v>16</v>
      </c>
      <c r="F12851">
        <v>28104</v>
      </c>
      <c r="G12851">
        <v>35.086181000000003</v>
      </c>
      <c r="H12851">
        <v>-80.697092999999995</v>
      </c>
      <c r="I12851">
        <v>3.5</v>
      </c>
      <c r="J12851">
        <v>77</v>
      </c>
      <c r="K12851">
        <v>0</v>
      </c>
      <c r="L12851" t="s">
        <v>42169</v>
      </c>
    </row>
    <row r="12852" spans="1:12" x14ac:dyDescent="0.2">
      <c r="A12852" t="s">
        <v>42170</v>
      </c>
      <c r="B12852" t="s">
        <v>42171</v>
      </c>
      <c r="C12852" t="s">
        <v>27986</v>
      </c>
      <c r="D12852" t="s">
        <v>21</v>
      </c>
      <c r="E12852" t="s">
        <v>16</v>
      </c>
      <c r="F12852">
        <v>28214</v>
      </c>
      <c r="G12852">
        <v>35.2215433</v>
      </c>
      <c r="H12852">
        <v>-80.944006400000006</v>
      </c>
      <c r="I12852">
        <v>4</v>
      </c>
      <c r="J12852">
        <v>138</v>
      </c>
      <c r="K12852">
        <v>1</v>
      </c>
      <c r="L12852" t="s">
        <v>42172</v>
      </c>
    </row>
    <row r="12853" spans="1:12" x14ac:dyDescent="0.2">
      <c r="A12853" t="s">
        <v>42173</v>
      </c>
      <c r="B12853" t="s">
        <v>42174</v>
      </c>
      <c r="C12853" t="s">
        <v>9731</v>
      </c>
      <c r="D12853" t="s">
        <v>15</v>
      </c>
      <c r="E12853" t="s">
        <v>16</v>
      </c>
      <c r="F12853">
        <v>28031</v>
      </c>
      <c r="G12853">
        <v>35.486235676500002</v>
      </c>
      <c r="H12853">
        <v>-80.859899356400007</v>
      </c>
      <c r="I12853">
        <v>3</v>
      </c>
      <c r="J12853">
        <v>4</v>
      </c>
      <c r="K12853">
        <v>0</v>
      </c>
      <c r="L12853" t="s">
        <v>12342</v>
      </c>
    </row>
    <row r="12854" spans="1:12" x14ac:dyDescent="0.2">
      <c r="A12854" t="s">
        <v>42175</v>
      </c>
      <c r="B12854" t="s">
        <v>36822</v>
      </c>
      <c r="C12854" t="s">
        <v>42176</v>
      </c>
      <c r="D12854" t="s">
        <v>21</v>
      </c>
      <c r="E12854" t="s">
        <v>16</v>
      </c>
      <c r="F12854">
        <v>28209</v>
      </c>
      <c r="G12854">
        <v>35.173380899999998</v>
      </c>
      <c r="H12854">
        <v>-80.850709300000005</v>
      </c>
      <c r="I12854">
        <v>3.5</v>
      </c>
      <c r="J12854">
        <v>9</v>
      </c>
      <c r="K12854">
        <v>1</v>
      </c>
      <c r="L12854" t="s">
        <v>4197</v>
      </c>
    </row>
    <row r="12855" spans="1:12" x14ac:dyDescent="0.2">
      <c r="A12855" t="s">
        <v>42177</v>
      </c>
      <c r="B12855" t="s">
        <v>42178</v>
      </c>
      <c r="C12855" t="s">
        <v>42179</v>
      </c>
      <c r="D12855" t="s">
        <v>239</v>
      </c>
      <c r="E12855" t="s">
        <v>16</v>
      </c>
      <c r="F12855">
        <v>28173</v>
      </c>
      <c r="G12855">
        <v>34.941935100000002</v>
      </c>
      <c r="H12855">
        <v>-80.787010199999997</v>
      </c>
      <c r="I12855">
        <v>2.5</v>
      </c>
      <c r="J12855">
        <v>3</v>
      </c>
      <c r="K12855">
        <v>0</v>
      </c>
      <c r="L12855" t="s">
        <v>42180</v>
      </c>
    </row>
    <row r="12856" spans="1:12" x14ac:dyDescent="0.2">
      <c r="A12856" t="s">
        <v>42181</v>
      </c>
      <c r="B12856" t="s">
        <v>42182</v>
      </c>
      <c r="C12856" t="s">
        <v>42183</v>
      </c>
      <c r="D12856" t="s">
        <v>135</v>
      </c>
      <c r="E12856" t="s">
        <v>16</v>
      </c>
      <c r="F12856">
        <v>28105</v>
      </c>
      <c r="G12856">
        <v>35.138317999999998</v>
      </c>
      <c r="H12856">
        <v>-80.683553000000003</v>
      </c>
      <c r="I12856">
        <v>1.5</v>
      </c>
      <c r="J12856">
        <v>3</v>
      </c>
      <c r="K12856">
        <v>0</v>
      </c>
      <c r="L12856" t="s">
        <v>42184</v>
      </c>
    </row>
    <row r="12857" spans="1:12" x14ac:dyDescent="0.2">
      <c r="A12857" t="s">
        <v>42185</v>
      </c>
      <c r="B12857" t="s">
        <v>42186</v>
      </c>
      <c r="C12857" t="s">
        <v>42187</v>
      </c>
      <c r="D12857" t="s">
        <v>15</v>
      </c>
      <c r="E12857" t="s">
        <v>16</v>
      </c>
      <c r="F12857">
        <v>28031</v>
      </c>
      <c r="G12857">
        <v>35.480884000000003</v>
      </c>
      <c r="H12857">
        <v>-80.877148000000005</v>
      </c>
      <c r="I12857">
        <v>2</v>
      </c>
      <c r="J12857">
        <v>19</v>
      </c>
      <c r="K12857">
        <v>1</v>
      </c>
      <c r="L12857" t="s">
        <v>3004</v>
      </c>
    </row>
    <row r="12858" spans="1:12" x14ac:dyDescent="0.2">
      <c r="A12858" t="s">
        <v>42188</v>
      </c>
      <c r="B12858" t="s">
        <v>42189</v>
      </c>
      <c r="C12858" t="s">
        <v>42190</v>
      </c>
      <c r="D12858" t="s">
        <v>135</v>
      </c>
      <c r="E12858" t="s">
        <v>16</v>
      </c>
      <c r="F12858">
        <v>28105</v>
      </c>
      <c r="G12858">
        <v>35.134079999999997</v>
      </c>
      <c r="H12858">
        <v>-80.712018999999998</v>
      </c>
      <c r="I12858">
        <v>2.5</v>
      </c>
      <c r="J12858">
        <v>3</v>
      </c>
      <c r="K12858">
        <v>0</v>
      </c>
      <c r="L12858" t="s">
        <v>42191</v>
      </c>
    </row>
    <row r="12859" spans="1:12" x14ac:dyDescent="0.2">
      <c r="A12859" t="s">
        <v>42192</v>
      </c>
      <c r="B12859" t="s">
        <v>42193</v>
      </c>
      <c r="C12859" t="s">
        <v>42194</v>
      </c>
      <c r="D12859" t="s">
        <v>21</v>
      </c>
      <c r="E12859" t="s">
        <v>16</v>
      </c>
      <c r="F12859">
        <v>28217</v>
      </c>
      <c r="G12859">
        <v>35.190069999999999</v>
      </c>
      <c r="H12859">
        <v>-80.887197</v>
      </c>
      <c r="I12859">
        <v>3.5</v>
      </c>
      <c r="J12859">
        <v>10</v>
      </c>
      <c r="K12859">
        <v>1</v>
      </c>
      <c r="L12859" t="s">
        <v>42195</v>
      </c>
    </row>
    <row r="12860" spans="1:12" x14ac:dyDescent="0.2">
      <c r="A12860" t="s">
        <v>42196</v>
      </c>
      <c r="B12860" t="s">
        <v>5326</v>
      </c>
      <c r="C12860" t="s">
        <v>42197</v>
      </c>
      <c r="D12860" t="s">
        <v>21</v>
      </c>
      <c r="E12860" t="s">
        <v>16</v>
      </c>
      <c r="F12860">
        <v>28262</v>
      </c>
      <c r="G12860">
        <v>35.338877799999999</v>
      </c>
      <c r="H12860">
        <v>-80.762429999999995</v>
      </c>
      <c r="I12860">
        <v>3.5</v>
      </c>
      <c r="J12860">
        <v>5</v>
      </c>
      <c r="K12860">
        <v>1</v>
      </c>
      <c r="L12860" t="s">
        <v>42198</v>
      </c>
    </row>
    <row r="12861" spans="1:12" x14ac:dyDescent="0.2">
      <c r="A12861" t="s">
        <v>42199</v>
      </c>
      <c r="B12861" t="s">
        <v>2594</v>
      </c>
      <c r="C12861" t="s">
        <v>26190</v>
      </c>
      <c r="D12861" t="s">
        <v>21</v>
      </c>
      <c r="E12861" t="s">
        <v>16</v>
      </c>
      <c r="F12861">
        <v>28211</v>
      </c>
      <c r="G12861">
        <v>35.147659900000001</v>
      </c>
      <c r="H12861">
        <v>-80.823896700000006</v>
      </c>
      <c r="I12861">
        <v>3</v>
      </c>
      <c r="J12861">
        <v>12</v>
      </c>
      <c r="K12861">
        <v>1</v>
      </c>
      <c r="L12861" t="s">
        <v>5290</v>
      </c>
    </row>
    <row r="12862" spans="1:12" x14ac:dyDescent="0.2">
      <c r="A12862" t="s">
        <v>42200</v>
      </c>
      <c r="B12862" t="s">
        <v>42201</v>
      </c>
      <c r="C12862" t="s">
        <v>42202</v>
      </c>
      <c r="D12862" t="s">
        <v>21</v>
      </c>
      <c r="E12862" t="s">
        <v>16</v>
      </c>
      <c r="F12862">
        <v>28203</v>
      </c>
      <c r="G12862">
        <v>35.204422000000001</v>
      </c>
      <c r="H12862">
        <v>-80.864091000000002</v>
      </c>
      <c r="I12862">
        <v>4.5</v>
      </c>
      <c r="J12862">
        <v>71</v>
      </c>
      <c r="K12862">
        <v>0</v>
      </c>
      <c r="L12862" t="s">
        <v>42203</v>
      </c>
    </row>
    <row r="12863" spans="1:12" x14ac:dyDescent="0.2">
      <c r="A12863" t="s">
        <v>42204</v>
      </c>
      <c r="B12863" t="s">
        <v>3190</v>
      </c>
      <c r="C12863" t="s">
        <v>42205</v>
      </c>
      <c r="D12863" t="s">
        <v>21</v>
      </c>
      <c r="E12863" t="s">
        <v>16</v>
      </c>
      <c r="F12863">
        <v>28208</v>
      </c>
      <c r="G12863">
        <v>35.2205406</v>
      </c>
      <c r="H12863">
        <v>-80.941139300000003</v>
      </c>
      <c r="I12863">
        <v>3</v>
      </c>
      <c r="J12863">
        <v>41</v>
      </c>
      <c r="K12863">
        <v>1</v>
      </c>
      <c r="L12863" t="s">
        <v>1453</v>
      </c>
    </row>
    <row r="12864" spans="1:12" x14ac:dyDescent="0.2">
      <c r="A12864" t="s">
        <v>42206</v>
      </c>
      <c r="B12864" t="s">
        <v>42207</v>
      </c>
      <c r="C12864" t="s">
        <v>900</v>
      </c>
      <c r="D12864" t="s">
        <v>21</v>
      </c>
      <c r="E12864" t="s">
        <v>16</v>
      </c>
      <c r="F12864">
        <v>28227</v>
      </c>
      <c r="G12864">
        <v>35.154061599999999</v>
      </c>
      <c r="H12864">
        <v>-80.732188500000007</v>
      </c>
      <c r="I12864">
        <v>1.5</v>
      </c>
      <c r="J12864">
        <v>3</v>
      </c>
      <c r="K12864">
        <v>0</v>
      </c>
      <c r="L12864" t="s">
        <v>119</v>
      </c>
    </row>
    <row r="12865" spans="1:12" x14ac:dyDescent="0.2">
      <c r="A12865" t="s">
        <v>42208</v>
      </c>
      <c r="B12865" t="s">
        <v>42209</v>
      </c>
      <c r="C12865" t="s">
        <v>42210</v>
      </c>
      <c r="D12865" t="s">
        <v>21</v>
      </c>
      <c r="E12865" t="s">
        <v>16</v>
      </c>
      <c r="F12865">
        <v>28213</v>
      </c>
      <c r="G12865">
        <v>35.256184699999999</v>
      </c>
      <c r="H12865">
        <v>-80.791178700000003</v>
      </c>
      <c r="I12865">
        <v>4</v>
      </c>
      <c r="J12865">
        <v>4</v>
      </c>
      <c r="K12865">
        <v>0</v>
      </c>
      <c r="L12865" t="s">
        <v>42211</v>
      </c>
    </row>
    <row r="12866" spans="1:12" x14ac:dyDescent="0.2">
      <c r="A12866" t="s">
        <v>42212</v>
      </c>
      <c r="B12866" t="s">
        <v>42213</v>
      </c>
      <c r="C12866" t="s">
        <v>42214</v>
      </c>
      <c r="D12866" t="s">
        <v>21</v>
      </c>
      <c r="E12866" t="s">
        <v>16</v>
      </c>
      <c r="F12866">
        <v>28277</v>
      </c>
      <c r="G12866">
        <v>35.057661799999998</v>
      </c>
      <c r="H12866">
        <v>-80.811875000000001</v>
      </c>
      <c r="I12866">
        <v>3.5</v>
      </c>
      <c r="J12866">
        <v>6</v>
      </c>
      <c r="K12866">
        <v>1</v>
      </c>
      <c r="L12866" t="s">
        <v>248</v>
      </c>
    </row>
    <row r="12867" spans="1:12" x14ac:dyDescent="0.2">
      <c r="A12867" t="s">
        <v>42215</v>
      </c>
      <c r="B12867" t="s">
        <v>15964</v>
      </c>
      <c r="C12867" t="s">
        <v>2915</v>
      </c>
      <c r="D12867" t="s">
        <v>456</v>
      </c>
      <c r="E12867" t="s">
        <v>16</v>
      </c>
      <c r="F12867">
        <v>28012</v>
      </c>
      <c r="G12867">
        <v>35.254773999999998</v>
      </c>
      <c r="H12867">
        <v>-81.035150999999999</v>
      </c>
      <c r="I12867">
        <v>2.5</v>
      </c>
      <c r="J12867">
        <v>3</v>
      </c>
      <c r="K12867">
        <v>1</v>
      </c>
      <c r="L12867" t="s">
        <v>8367</v>
      </c>
    </row>
    <row r="12868" spans="1:12" x14ac:dyDescent="0.2">
      <c r="A12868" t="s">
        <v>42216</v>
      </c>
      <c r="B12868" t="s">
        <v>42217</v>
      </c>
      <c r="C12868" t="s">
        <v>18666</v>
      </c>
      <c r="D12868" t="s">
        <v>39</v>
      </c>
      <c r="E12868" t="s">
        <v>16</v>
      </c>
      <c r="F12868">
        <v>28027</v>
      </c>
      <c r="G12868">
        <v>35.366073999999998</v>
      </c>
      <c r="H12868">
        <v>-80.708490600000005</v>
      </c>
      <c r="I12868">
        <v>2.5</v>
      </c>
      <c r="J12868">
        <v>85</v>
      </c>
      <c r="K12868">
        <v>1</v>
      </c>
      <c r="L12868" t="s">
        <v>42218</v>
      </c>
    </row>
    <row r="12869" spans="1:12" x14ac:dyDescent="0.2">
      <c r="A12869" t="s">
        <v>42219</v>
      </c>
      <c r="B12869" t="s">
        <v>42220</v>
      </c>
      <c r="C12869" t="s">
        <v>42221</v>
      </c>
      <c r="D12869" t="s">
        <v>21</v>
      </c>
      <c r="E12869" t="s">
        <v>16</v>
      </c>
      <c r="F12869">
        <v>28262</v>
      </c>
      <c r="G12869">
        <v>35.309959300000003</v>
      </c>
      <c r="H12869">
        <v>-80.746861499999994</v>
      </c>
      <c r="I12869">
        <v>3</v>
      </c>
      <c r="J12869">
        <v>102</v>
      </c>
      <c r="K12869">
        <v>1</v>
      </c>
      <c r="L12869" t="s">
        <v>42222</v>
      </c>
    </row>
    <row r="12870" spans="1:12" x14ac:dyDescent="0.2">
      <c r="A12870" t="s">
        <v>42223</v>
      </c>
      <c r="B12870" t="s">
        <v>42224</v>
      </c>
      <c r="C12870" t="s">
        <v>42225</v>
      </c>
      <c r="D12870" t="s">
        <v>26</v>
      </c>
      <c r="E12870" t="s">
        <v>16</v>
      </c>
      <c r="F12870">
        <v>28078</v>
      </c>
      <c r="G12870">
        <v>35.410251000000002</v>
      </c>
      <c r="H12870">
        <v>-80.8477149</v>
      </c>
      <c r="I12870">
        <v>5</v>
      </c>
      <c r="J12870">
        <v>5</v>
      </c>
      <c r="K12870">
        <v>0</v>
      </c>
      <c r="L12870" t="s">
        <v>42226</v>
      </c>
    </row>
    <row r="12871" spans="1:12" x14ac:dyDescent="0.2">
      <c r="A12871" t="s">
        <v>42227</v>
      </c>
      <c r="B12871" t="s">
        <v>42228</v>
      </c>
      <c r="C12871" t="s">
        <v>33988</v>
      </c>
      <c r="D12871" t="s">
        <v>21</v>
      </c>
      <c r="E12871" t="s">
        <v>16</v>
      </c>
      <c r="F12871">
        <v>28277</v>
      </c>
      <c r="G12871">
        <v>35.053668000000002</v>
      </c>
      <c r="H12871">
        <v>-80.846903900000001</v>
      </c>
      <c r="I12871">
        <v>4.5</v>
      </c>
      <c r="J12871">
        <v>111</v>
      </c>
      <c r="K12871">
        <v>1</v>
      </c>
      <c r="L12871" t="s">
        <v>42229</v>
      </c>
    </row>
    <row r="12872" spans="1:12" x14ac:dyDescent="0.2">
      <c r="A12872" t="s">
        <v>42230</v>
      </c>
      <c r="B12872" t="s">
        <v>42231</v>
      </c>
      <c r="C12872" t="s">
        <v>42232</v>
      </c>
      <c r="D12872" t="s">
        <v>21</v>
      </c>
      <c r="E12872" t="s">
        <v>16</v>
      </c>
      <c r="F12872">
        <v>28203</v>
      </c>
      <c r="G12872">
        <v>35.202849000000001</v>
      </c>
      <c r="H12872">
        <v>-80.844947000000005</v>
      </c>
      <c r="I12872">
        <v>3.5</v>
      </c>
      <c r="J12872">
        <v>14</v>
      </c>
      <c r="K12872">
        <v>0</v>
      </c>
      <c r="L12872" t="s">
        <v>42233</v>
      </c>
    </row>
    <row r="12873" spans="1:12" x14ac:dyDescent="0.2">
      <c r="A12873" t="s">
        <v>42234</v>
      </c>
      <c r="B12873" t="s">
        <v>42235</v>
      </c>
      <c r="C12873" t="s">
        <v>42236</v>
      </c>
      <c r="D12873" t="s">
        <v>26</v>
      </c>
      <c r="E12873" t="s">
        <v>16</v>
      </c>
      <c r="F12873">
        <v>28078</v>
      </c>
      <c r="G12873">
        <v>35.4347852</v>
      </c>
      <c r="H12873">
        <v>-80.8405226</v>
      </c>
      <c r="I12873">
        <v>3.5</v>
      </c>
      <c r="J12873">
        <v>6</v>
      </c>
      <c r="K12873">
        <v>1</v>
      </c>
      <c r="L12873" t="s">
        <v>5072</v>
      </c>
    </row>
    <row r="12874" spans="1:12" x14ac:dyDescent="0.2">
      <c r="A12874" t="s">
        <v>42237</v>
      </c>
      <c r="B12874" t="s">
        <v>42238</v>
      </c>
      <c r="C12874" t="s">
        <v>42239</v>
      </c>
      <c r="D12874" t="s">
        <v>643</v>
      </c>
      <c r="E12874" t="s">
        <v>16</v>
      </c>
      <c r="F12874">
        <v>28079</v>
      </c>
      <c r="G12874">
        <v>35.080296699999998</v>
      </c>
      <c r="H12874">
        <v>-80.661173199999993</v>
      </c>
      <c r="I12874">
        <v>5</v>
      </c>
      <c r="J12874">
        <v>11</v>
      </c>
      <c r="K12874">
        <v>1</v>
      </c>
      <c r="L12874" t="s">
        <v>1202</v>
      </c>
    </row>
    <row r="12875" spans="1:12" x14ac:dyDescent="0.2">
      <c r="A12875" t="s">
        <v>42240</v>
      </c>
      <c r="B12875" t="s">
        <v>42241</v>
      </c>
      <c r="C12875" t="s">
        <v>42242</v>
      </c>
      <c r="D12875" t="s">
        <v>588</v>
      </c>
      <c r="E12875" t="s">
        <v>16</v>
      </c>
      <c r="F12875">
        <v>28110</v>
      </c>
      <c r="G12875">
        <v>35.012248</v>
      </c>
      <c r="H12875">
        <v>-80.561809999999994</v>
      </c>
      <c r="I12875">
        <v>2</v>
      </c>
      <c r="J12875">
        <v>4</v>
      </c>
      <c r="K12875">
        <v>1</v>
      </c>
      <c r="L12875" t="s">
        <v>42243</v>
      </c>
    </row>
    <row r="12876" spans="1:12" x14ac:dyDescent="0.2">
      <c r="A12876" t="s">
        <v>42244</v>
      </c>
      <c r="B12876" t="s">
        <v>17573</v>
      </c>
      <c r="C12876" t="s">
        <v>17574</v>
      </c>
      <c r="D12876" t="s">
        <v>26</v>
      </c>
      <c r="E12876" t="s">
        <v>16</v>
      </c>
      <c r="F12876">
        <v>28078</v>
      </c>
      <c r="G12876">
        <v>35.400624999999998</v>
      </c>
      <c r="H12876">
        <v>-80.852055199999995</v>
      </c>
      <c r="I12876">
        <v>3</v>
      </c>
      <c r="J12876">
        <v>39</v>
      </c>
      <c r="K12876">
        <v>1</v>
      </c>
      <c r="L12876" t="s">
        <v>42245</v>
      </c>
    </row>
    <row r="12877" spans="1:12" x14ac:dyDescent="0.2">
      <c r="A12877" t="s">
        <v>42246</v>
      </c>
      <c r="B12877" t="s">
        <v>42247</v>
      </c>
      <c r="C12877" t="s">
        <v>42248</v>
      </c>
      <c r="D12877" t="s">
        <v>21</v>
      </c>
      <c r="E12877" t="s">
        <v>16</v>
      </c>
      <c r="F12877">
        <v>28209</v>
      </c>
      <c r="G12877">
        <v>35.173516999999997</v>
      </c>
      <c r="H12877">
        <v>-80.847762000000003</v>
      </c>
      <c r="I12877">
        <v>3</v>
      </c>
      <c r="J12877">
        <v>7</v>
      </c>
      <c r="K12877">
        <v>0</v>
      </c>
      <c r="L12877" t="s">
        <v>42249</v>
      </c>
    </row>
    <row r="12878" spans="1:12" x14ac:dyDescent="0.2">
      <c r="A12878" t="s">
        <v>42250</v>
      </c>
      <c r="B12878" t="s">
        <v>42251</v>
      </c>
      <c r="C12878" t="s">
        <v>42252</v>
      </c>
      <c r="D12878" t="s">
        <v>21</v>
      </c>
      <c r="E12878" t="s">
        <v>16</v>
      </c>
      <c r="F12878">
        <v>28203</v>
      </c>
      <c r="G12878">
        <v>35.201228399999998</v>
      </c>
      <c r="H12878">
        <v>-80.842942199999996</v>
      </c>
      <c r="I12878">
        <v>2.5</v>
      </c>
      <c r="J12878">
        <v>3</v>
      </c>
      <c r="K12878">
        <v>1</v>
      </c>
      <c r="L12878" t="s">
        <v>42253</v>
      </c>
    </row>
    <row r="12879" spans="1:12" x14ac:dyDescent="0.2">
      <c r="A12879" t="s">
        <v>42254</v>
      </c>
      <c r="B12879" t="s">
        <v>42255</v>
      </c>
      <c r="C12879" t="s">
        <v>42256</v>
      </c>
      <c r="D12879" t="s">
        <v>21</v>
      </c>
      <c r="E12879" t="s">
        <v>16</v>
      </c>
      <c r="F12879">
        <v>28204</v>
      </c>
      <c r="G12879">
        <v>35.221234899999999</v>
      </c>
      <c r="H12879">
        <v>-80.832859200000001</v>
      </c>
      <c r="I12879">
        <v>2.5</v>
      </c>
      <c r="J12879">
        <v>3</v>
      </c>
      <c r="K12879">
        <v>1</v>
      </c>
      <c r="L12879" t="s">
        <v>42257</v>
      </c>
    </row>
    <row r="12880" spans="1:12" x14ac:dyDescent="0.2">
      <c r="A12880" t="s">
        <v>42258</v>
      </c>
      <c r="B12880" t="s">
        <v>42259</v>
      </c>
      <c r="C12880" t="s">
        <v>42260</v>
      </c>
      <c r="D12880" t="s">
        <v>39</v>
      </c>
      <c r="E12880" t="s">
        <v>16</v>
      </c>
      <c r="F12880">
        <v>28027</v>
      </c>
      <c r="G12880">
        <v>35.367744999999999</v>
      </c>
      <c r="H12880">
        <v>-80.668217999999996</v>
      </c>
      <c r="I12880">
        <v>5</v>
      </c>
      <c r="J12880">
        <v>8</v>
      </c>
      <c r="K12880">
        <v>1</v>
      </c>
      <c r="L12880" t="s">
        <v>42261</v>
      </c>
    </row>
    <row r="12881" spans="1:12" x14ac:dyDescent="0.2">
      <c r="A12881" t="s">
        <v>42262</v>
      </c>
      <c r="B12881" t="s">
        <v>42263</v>
      </c>
      <c r="C12881" t="s">
        <v>42264</v>
      </c>
      <c r="D12881" t="s">
        <v>21</v>
      </c>
      <c r="E12881" t="s">
        <v>16</v>
      </c>
      <c r="F12881">
        <v>28212</v>
      </c>
      <c r="G12881">
        <v>35.198487900000003</v>
      </c>
      <c r="H12881">
        <v>-80.742783200000005</v>
      </c>
      <c r="I12881">
        <v>3.5</v>
      </c>
      <c r="J12881">
        <v>6</v>
      </c>
      <c r="K12881">
        <v>0</v>
      </c>
      <c r="L12881" t="s">
        <v>42265</v>
      </c>
    </row>
    <row r="12882" spans="1:12" x14ac:dyDescent="0.2">
      <c r="A12882" t="s">
        <v>42266</v>
      </c>
      <c r="B12882" t="s">
        <v>4001</v>
      </c>
      <c r="C12882" t="s">
        <v>42267</v>
      </c>
      <c r="D12882" t="s">
        <v>21</v>
      </c>
      <c r="E12882" t="s">
        <v>16</v>
      </c>
      <c r="F12882">
        <v>28262</v>
      </c>
      <c r="G12882">
        <v>35.296784099999897</v>
      </c>
      <c r="H12882">
        <v>-80.754069299999998</v>
      </c>
      <c r="I12882">
        <v>1.5</v>
      </c>
      <c r="J12882">
        <v>3</v>
      </c>
      <c r="K12882">
        <v>0</v>
      </c>
      <c r="L12882" t="s">
        <v>42268</v>
      </c>
    </row>
    <row r="12883" spans="1:12" x14ac:dyDescent="0.2">
      <c r="A12883" t="s">
        <v>42269</v>
      </c>
      <c r="B12883" t="s">
        <v>4075</v>
      </c>
      <c r="C12883" t="s">
        <v>42270</v>
      </c>
      <c r="D12883" t="s">
        <v>26</v>
      </c>
      <c r="E12883" t="s">
        <v>16</v>
      </c>
      <c r="F12883">
        <v>28078</v>
      </c>
      <c r="G12883">
        <v>35.443662811599999</v>
      </c>
      <c r="H12883">
        <v>-80.878867498700004</v>
      </c>
      <c r="I12883">
        <v>4.5</v>
      </c>
      <c r="J12883">
        <v>76</v>
      </c>
      <c r="K12883">
        <v>1</v>
      </c>
      <c r="L12883" t="s">
        <v>42271</v>
      </c>
    </row>
    <row r="12884" spans="1:12" x14ac:dyDescent="0.2">
      <c r="A12884" t="s">
        <v>42272</v>
      </c>
      <c r="B12884" t="s">
        <v>6408</v>
      </c>
      <c r="C12884" t="s">
        <v>42273</v>
      </c>
      <c r="D12884" t="s">
        <v>26</v>
      </c>
      <c r="E12884" t="s">
        <v>16</v>
      </c>
      <c r="F12884">
        <v>28078</v>
      </c>
      <c r="G12884">
        <v>35.398212561400001</v>
      </c>
      <c r="H12884">
        <v>-80.853623999999996</v>
      </c>
      <c r="I12884">
        <v>2.5</v>
      </c>
      <c r="J12884">
        <v>3</v>
      </c>
      <c r="K12884">
        <v>1</v>
      </c>
      <c r="L12884" t="s">
        <v>670</v>
      </c>
    </row>
    <row r="12885" spans="1:12" x14ac:dyDescent="0.2">
      <c r="A12885" t="s">
        <v>42274</v>
      </c>
      <c r="B12885" t="s">
        <v>42275</v>
      </c>
      <c r="C12885" t="s">
        <v>42276</v>
      </c>
      <c r="D12885" t="s">
        <v>15</v>
      </c>
      <c r="E12885" t="s">
        <v>16</v>
      </c>
      <c r="F12885">
        <v>28031</v>
      </c>
      <c r="G12885">
        <v>35.480487099999998</v>
      </c>
      <c r="H12885">
        <v>-80.860178700000006</v>
      </c>
      <c r="I12885">
        <v>5</v>
      </c>
      <c r="J12885">
        <v>12</v>
      </c>
      <c r="K12885">
        <v>1</v>
      </c>
      <c r="L12885" t="s">
        <v>42277</v>
      </c>
    </row>
    <row r="12886" spans="1:12" x14ac:dyDescent="0.2">
      <c r="A12886" t="s">
        <v>42278</v>
      </c>
      <c r="B12886" t="s">
        <v>42279</v>
      </c>
      <c r="C12886" t="s">
        <v>27989</v>
      </c>
      <c r="D12886" t="s">
        <v>30</v>
      </c>
      <c r="E12886" t="s">
        <v>16</v>
      </c>
      <c r="F12886">
        <v>28052</v>
      </c>
      <c r="G12886">
        <v>35.264013200000001</v>
      </c>
      <c r="H12886">
        <v>-81.184029699999996</v>
      </c>
      <c r="I12886">
        <v>4.5</v>
      </c>
      <c r="J12886">
        <v>20</v>
      </c>
      <c r="K12886">
        <v>1</v>
      </c>
      <c r="L12886" t="s">
        <v>42280</v>
      </c>
    </row>
    <row r="12887" spans="1:12" x14ac:dyDescent="0.2">
      <c r="A12887" t="s">
        <v>42281</v>
      </c>
      <c r="B12887" t="s">
        <v>42282</v>
      </c>
      <c r="C12887" t="s">
        <v>42283</v>
      </c>
      <c r="D12887" t="s">
        <v>21</v>
      </c>
      <c r="E12887" t="s">
        <v>16</v>
      </c>
      <c r="F12887">
        <v>28202</v>
      </c>
      <c r="G12887">
        <v>35.231024499999997</v>
      </c>
      <c r="H12887">
        <v>-80.838126599999995</v>
      </c>
      <c r="I12887">
        <v>5</v>
      </c>
      <c r="J12887">
        <v>3</v>
      </c>
      <c r="K12887">
        <v>1</v>
      </c>
      <c r="L12887" t="s">
        <v>1425</v>
      </c>
    </row>
    <row r="12888" spans="1:12" x14ac:dyDescent="0.2">
      <c r="A12888" t="s">
        <v>42284</v>
      </c>
      <c r="B12888" t="s">
        <v>42285</v>
      </c>
      <c r="C12888" t="s">
        <v>24076</v>
      </c>
      <c r="D12888" t="s">
        <v>21</v>
      </c>
      <c r="E12888" t="s">
        <v>16</v>
      </c>
      <c r="F12888">
        <v>28262</v>
      </c>
      <c r="G12888">
        <v>35.327362000000001</v>
      </c>
      <c r="H12888">
        <v>-80.710669899999999</v>
      </c>
      <c r="I12888">
        <v>3</v>
      </c>
      <c r="J12888">
        <v>144</v>
      </c>
      <c r="K12888">
        <v>1</v>
      </c>
      <c r="L12888" t="s">
        <v>42286</v>
      </c>
    </row>
    <row r="12889" spans="1:12" x14ac:dyDescent="0.2">
      <c r="A12889" t="s">
        <v>42287</v>
      </c>
      <c r="B12889" t="s">
        <v>42288</v>
      </c>
      <c r="C12889" t="s">
        <v>42289</v>
      </c>
      <c r="D12889" t="s">
        <v>21</v>
      </c>
      <c r="E12889" t="s">
        <v>16</v>
      </c>
      <c r="F12889">
        <v>28209</v>
      </c>
      <c r="G12889">
        <v>35.154665566799999</v>
      </c>
      <c r="H12889">
        <v>-80.837529131099998</v>
      </c>
      <c r="I12889">
        <v>3.5</v>
      </c>
      <c r="J12889">
        <v>69</v>
      </c>
      <c r="K12889">
        <v>1</v>
      </c>
      <c r="L12889" t="s">
        <v>42290</v>
      </c>
    </row>
    <row r="12890" spans="1:12" x14ac:dyDescent="0.2">
      <c r="A12890" t="s">
        <v>42291</v>
      </c>
      <c r="B12890" t="s">
        <v>42292</v>
      </c>
      <c r="C12890" t="s">
        <v>42293</v>
      </c>
      <c r="D12890" t="s">
        <v>456</v>
      </c>
      <c r="E12890" t="s">
        <v>16</v>
      </c>
      <c r="F12890">
        <v>28012</v>
      </c>
      <c r="G12890">
        <v>35.240130999999998</v>
      </c>
      <c r="H12890">
        <v>-81.022492999999997</v>
      </c>
      <c r="I12890">
        <v>3</v>
      </c>
      <c r="J12890">
        <v>4</v>
      </c>
      <c r="K12890">
        <v>1</v>
      </c>
      <c r="L12890" t="s">
        <v>42294</v>
      </c>
    </row>
    <row r="12891" spans="1:12" x14ac:dyDescent="0.2">
      <c r="A12891" t="e">
        <f>-EhqH2gxvKjRTOtR-O9BCA</f>
        <v>#NAME?</v>
      </c>
      <c r="B12891" t="s">
        <v>42295</v>
      </c>
      <c r="C12891" t="s">
        <v>42296</v>
      </c>
      <c r="D12891" t="s">
        <v>21</v>
      </c>
      <c r="E12891" t="s">
        <v>16</v>
      </c>
      <c r="F12891">
        <v>28210</v>
      </c>
      <c r="G12891">
        <v>35.091720696300001</v>
      </c>
      <c r="H12891">
        <v>-80.8689826727</v>
      </c>
      <c r="I12891">
        <v>5</v>
      </c>
      <c r="J12891">
        <v>8</v>
      </c>
      <c r="K12891">
        <v>1</v>
      </c>
      <c r="L12891" t="s">
        <v>457</v>
      </c>
    </row>
    <row r="12892" spans="1:12" x14ac:dyDescent="0.2">
      <c r="A12892" t="s">
        <v>42297</v>
      </c>
      <c r="B12892" t="s">
        <v>42298</v>
      </c>
      <c r="C12892" t="s">
        <v>26332</v>
      </c>
      <c r="D12892" t="s">
        <v>26</v>
      </c>
      <c r="E12892" t="s">
        <v>16</v>
      </c>
      <c r="F12892">
        <v>28078</v>
      </c>
      <c r="G12892">
        <v>35.409005999999998</v>
      </c>
      <c r="H12892">
        <v>-80.842822999999996</v>
      </c>
      <c r="I12892">
        <v>4</v>
      </c>
      <c r="J12892">
        <v>77</v>
      </c>
      <c r="K12892">
        <v>1</v>
      </c>
      <c r="L12892" t="s">
        <v>42299</v>
      </c>
    </row>
    <row r="12893" spans="1:12" x14ac:dyDescent="0.2">
      <c r="A12893" t="s">
        <v>42300</v>
      </c>
      <c r="B12893" t="s">
        <v>42301</v>
      </c>
      <c r="C12893" t="s">
        <v>42302</v>
      </c>
      <c r="D12893" t="s">
        <v>2611</v>
      </c>
      <c r="E12893" t="s">
        <v>16</v>
      </c>
      <c r="F12893">
        <v>28117</v>
      </c>
      <c r="G12893">
        <v>35.527089693999997</v>
      </c>
      <c r="H12893">
        <v>-80.867544311200007</v>
      </c>
      <c r="I12893">
        <v>4</v>
      </c>
      <c r="J12893">
        <v>65</v>
      </c>
      <c r="K12893">
        <v>1</v>
      </c>
      <c r="L12893" t="s">
        <v>42303</v>
      </c>
    </row>
    <row r="12894" spans="1:12" x14ac:dyDescent="0.2">
      <c r="A12894" t="s">
        <v>42304</v>
      </c>
      <c r="B12894" t="s">
        <v>42305</v>
      </c>
      <c r="C12894" t="s">
        <v>42306</v>
      </c>
      <c r="D12894" t="s">
        <v>21</v>
      </c>
      <c r="E12894" t="s">
        <v>16</v>
      </c>
      <c r="F12894">
        <v>28215</v>
      </c>
      <c r="G12894">
        <v>35.257533000000002</v>
      </c>
      <c r="H12894">
        <v>-80.733994999999993</v>
      </c>
      <c r="I12894">
        <v>3</v>
      </c>
      <c r="J12894">
        <v>4</v>
      </c>
      <c r="K12894">
        <v>1</v>
      </c>
      <c r="L12894" t="s">
        <v>3905</v>
      </c>
    </row>
    <row r="12895" spans="1:12" x14ac:dyDescent="0.2">
      <c r="A12895" t="s">
        <v>42307</v>
      </c>
      <c r="B12895" t="s">
        <v>42308</v>
      </c>
      <c r="C12895" t="s">
        <v>21149</v>
      </c>
      <c r="D12895" t="s">
        <v>30</v>
      </c>
      <c r="E12895" t="s">
        <v>16</v>
      </c>
      <c r="F12895">
        <v>28054</v>
      </c>
      <c r="G12895">
        <v>35.217176772099997</v>
      </c>
      <c r="H12895">
        <v>-81.158107036999994</v>
      </c>
      <c r="I12895">
        <v>2.5</v>
      </c>
      <c r="J12895">
        <v>7</v>
      </c>
      <c r="K12895">
        <v>1</v>
      </c>
      <c r="L12895" t="s">
        <v>287</v>
      </c>
    </row>
    <row r="12896" spans="1:12" x14ac:dyDescent="0.2">
      <c r="A12896" t="s">
        <v>42309</v>
      </c>
      <c r="B12896" t="s">
        <v>16028</v>
      </c>
      <c r="C12896" t="s">
        <v>42310</v>
      </c>
      <c r="D12896" t="s">
        <v>21</v>
      </c>
      <c r="E12896" t="s">
        <v>16</v>
      </c>
      <c r="F12896">
        <v>28277</v>
      </c>
      <c r="G12896">
        <v>35.0690265</v>
      </c>
      <c r="H12896">
        <v>-80.840952599999994</v>
      </c>
      <c r="I12896">
        <v>3.5</v>
      </c>
      <c r="J12896">
        <v>71</v>
      </c>
      <c r="K12896">
        <v>1</v>
      </c>
      <c r="L12896" t="s">
        <v>42311</v>
      </c>
    </row>
    <row r="12897" spans="1:12" x14ac:dyDescent="0.2">
      <c r="A12897" t="s">
        <v>42312</v>
      </c>
      <c r="B12897" t="s">
        <v>42313</v>
      </c>
      <c r="C12897" t="s">
        <v>42314</v>
      </c>
      <c r="D12897" t="s">
        <v>167</v>
      </c>
      <c r="E12897" t="s">
        <v>16</v>
      </c>
      <c r="F12897">
        <v>28075</v>
      </c>
      <c r="G12897">
        <v>35.327106800000003</v>
      </c>
      <c r="H12897">
        <v>-80.648043900000005</v>
      </c>
      <c r="I12897">
        <v>3.5</v>
      </c>
      <c r="J12897">
        <v>59</v>
      </c>
      <c r="K12897">
        <v>1</v>
      </c>
      <c r="L12897" t="s">
        <v>42315</v>
      </c>
    </row>
    <row r="12898" spans="1:12" x14ac:dyDescent="0.2">
      <c r="A12898" t="s">
        <v>42316</v>
      </c>
      <c r="B12898" t="s">
        <v>345</v>
      </c>
      <c r="C12898" t="s">
        <v>42317</v>
      </c>
      <c r="D12898" t="s">
        <v>135</v>
      </c>
      <c r="E12898" t="s">
        <v>16</v>
      </c>
      <c r="F12898">
        <v>28105</v>
      </c>
      <c r="G12898">
        <v>35.133897300000001</v>
      </c>
      <c r="H12898">
        <v>-80.709939300000002</v>
      </c>
      <c r="I12898">
        <v>4</v>
      </c>
      <c r="J12898">
        <v>14</v>
      </c>
      <c r="K12898">
        <v>1</v>
      </c>
      <c r="L12898" t="s">
        <v>36479</v>
      </c>
    </row>
    <row r="12899" spans="1:12" x14ac:dyDescent="0.2">
      <c r="A12899" t="s">
        <v>42318</v>
      </c>
      <c r="B12899" t="s">
        <v>9052</v>
      </c>
      <c r="C12899" t="s">
        <v>42319</v>
      </c>
      <c r="D12899" t="s">
        <v>21</v>
      </c>
      <c r="E12899" t="s">
        <v>16</v>
      </c>
      <c r="F12899">
        <v>28269</v>
      </c>
      <c r="G12899">
        <v>35.334357574599998</v>
      </c>
      <c r="H12899">
        <v>-80.814445286500003</v>
      </c>
      <c r="I12899">
        <v>3</v>
      </c>
      <c r="J12899">
        <v>63</v>
      </c>
      <c r="K12899">
        <v>0</v>
      </c>
      <c r="L12899" t="s">
        <v>42320</v>
      </c>
    </row>
    <row r="12900" spans="1:12" x14ac:dyDescent="0.2">
      <c r="A12900" t="s">
        <v>42321</v>
      </c>
      <c r="B12900" t="s">
        <v>42322</v>
      </c>
      <c r="C12900" t="s">
        <v>34002</v>
      </c>
      <c r="D12900" t="s">
        <v>21</v>
      </c>
      <c r="E12900" t="s">
        <v>16</v>
      </c>
      <c r="F12900">
        <v>28208</v>
      </c>
      <c r="G12900">
        <v>35.2280047</v>
      </c>
      <c r="H12900">
        <v>-80.856839699999995</v>
      </c>
      <c r="I12900">
        <v>5</v>
      </c>
      <c r="J12900">
        <v>3</v>
      </c>
      <c r="K12900">
        <v>1</v>
      </c>
      <c r="L12900" t="s">
        <v>42323</v>
      </c>
    </row>
    <row r="12901" spans="1:12" x14ac:dyDescent="0.2">
      <c r="A12901" t="s">
        <v>42324</v>
      </c>
      <c r="B12901" t="s">
        <v>42325</v>
      </c>
      <c r="C12901" t="s">
        <v>42326</v>
      </c>
      <c r="D12901" t="s">
        <v>30</v>
      </c>
      <c r="E12901" t="s">
        <v>16</v>
      </c>
      <c r="F12901">
        <v>28056</v>
      </c>
      <c r="G12901">
        <v>35.221845500000001</v>
      </c>
      <c r="H12901">
        <v>-81.101203799999993</v>
      </c>
      <c r="I12901">
        <v>3.5</v>
      </c>
      <c r="J12901">
        <v>3</v>
      </c>
      <c r="K12901">
        <v>1</v>
      </c>
      <c r="L12901" t="s">
        <v>42327</v>
      </c>
    </row>
    <row r="12902" spans="1:12" x14ac:dyDescent="0.2">
      <c r="A12902" t="s">
        <v>42328</v>
      </c>
      <c r="B12902" t="s">
        <v>27226</v>
      </c>
      <c r="C12902" t="s">
        <v>42329</v>
      </c>
      <c r="D12902" t="s">
        <v>15</v>
      </c>
      <c r="E12902" t="s">
        <v>16</v>
      </c>
      <c r="F12902">
        <v>28031</v>
      </c>
      <c r="G12902">
        <v>35.463040499999998</v>
      </c>
      <c r="H12902">
        <v>-80.846730899999997</v>
      </c>
      <c r="I12902">
        <v>3.5</v>
      </c>
      <c r="J12902">
        <v>3</v>
      </c>
      <c r="K12902">
        <v>1</v>
      </c>
      <c r="L12902" t="s">
        <v>42330</v>
      </c>
    </row>
    <row r="12903" spans="1:12" x14ac:dyDescent="0.2">
      <c r="A12903" t="s">
        <v>42331</v>
      </c>
      <c r="B12903" t="s">
        <v>17499</v>
      </c>
      <c r="C12903" t="s">
        <v>42332</v>
      </c>
      <c r="D12903" t="s">
        <v>39</v>
      </c>
      <c r="E12903" t="s">
        <v>16</v>
      </c>
      <c r="F12903">
        <v>28025</v>
      </c>
      <c r="G12903">
        <v>35.370500499999999</v>
      </c>
      <c r="H12903">
        <v>-80.547989599999994</v>
      </c>
      <c r="I12903">
        <v>4</v>
      </c>
      <c r="J12903">
        <v>24</v>
      </c>
      <c r="K12903">
        <v>1</v>
      </c>
      <c r="L12903" t="s">
        <v>176</v>
      </c>
    </row>
    <row r="12904" spans="1:12" x14ac:dyDescent="0.2">
      <c r="A12904" t="s">
        <v>42333</v>
      </c>
      <c r="B12904" t="s">
        <v>17217</v>
      </c>
      <c r="C12904" t="s">
        <v>42334</v>
      </c>
      <c r="D12904" t="s">
        <v>21</v>
      </c>
      <c r="E12904" t="s">
        <v>16</v>
      </c>
      <c r="F12904">
        <v>28262</v>
      </c>
      <c r="G12904">
        <v>35.310609900000003</v>
      </c>
      <c r="H12904">
        <v>-80.748384999999999</v>
      </c>
      <c r="I12904">
        <v>2.5</v>
      </c>
      <c r="J12904">
        <v>5</v>
      </c>
      <c r="K12904">
        <v>0</v>
      </c>
      <c r="L12904" t="s">
        <v>287</v>
      </c>
    </row>
    <row r="12905" spans="1:12" x14ac:dyDescent="0.2">
      <c r="A12905" t="s">
        <v>42335</v>
      </c>
      <c r="B12905" t="s">
        <v>42336</v>
      </c>
      <c r="C12905" t="s">
        <v>42337</v>
      </c>
      <c r="D12905" t="s">
        <v>15</v>
      </c>
      <c r="E12905" t="s">
        <v>16</v>
      </c>
      <c r="F12905">
        <v>28031</v>
      </c>
      <c r="G12905">
        <v>35.490172899999997</v>
      </c>
      <c r="H12905">
        <v>-80.8575412</v>
      </c>
      <c r="I12905">
        <v>5</v>
      </c>
      <c r="J12905">
        <v>5</v>
      </c>
      <c r="K12905">
        <v>1</v>
      </c>
      <c r="L12905" t="s">
        <v>42338</v>
      </c>
    </row>
    <row r="12906" spans="1:12" x14ac:dyDescent="0.2">
      <c r="A12906" t="s">
        <v>42339</v>
      </c>
      <c r="B12906" t="s">
        <v>42340</v>
      </c>
      <c r="C12906" t="s">
        <v>42341</v>
      </c>
      <c r="D12906" t="s">
        <v>21</v>
      </c>
      <c r="E12906" t="s">
        <v>16</v>
      </c>
      <c r="F12906">
        <v>28206</v>
      </c>
      <c r="G12906">
        <v>35.239049799999997</v>
      </c>
      <c r="H12906">
        <v>-80.845023499999996</v>
      </c>
      <c r="I12906">
        <v>2.5</v>
      </c>
      <c r="J12906">
        <v>48</v>
      </c>
      <c r="K12906">
        <v>0</v>
      </c>
      <c r="L12906" t="s">
        <v>42342</v>
      </c>
    </row>
    <row r="12907" spans="1:12" x14ac:dyDescent="0.2">
      <c r="A12907" t="s">
        <v>42343</v>
      </c>
      <c r="B12907" t="s">
        <v>42344</v>
      </c>
      <c r="C12907" t="s">
        <v>42345</v>
      </c>
      <c r="D12907" t="s">
        <v>21</v>
      </c>
      <c r="E12907" t="s">
        <v>16</v>
      </c>
      <c r="F12907">
        <v>28227</v>
      </c>
      <c r="G12907">
        <v>35.208312900000003</v>
      </c>
      <c r="H12907">
        <v>-80.672754999999995</v>
      </c>
      <c r="I12907">
        <v>4.5</v>
      </c>
      <c r="J12907">
        <v>8</v>
      </c>
      <c r="K12907">
        <v>0</v>
      </c>
      <c r="L12907" t="s">
        <v>42346</v>
      </c>
    </row>
    <row r="12908" spans="1:12" x14ac:dyDescent="0.2">
      <c r="A12908" t="s">
        <v>42347</v>
      </c>
      <c r="B12908" t="s">
        <v>2246</v>
      </c>
      <c r="C12908" t="s">
        <v>42348</v>
      </c>
      <c r="D12908" t="s">
        <v>456</v>
      </c>
      <c r="E12908" t="s">
        <v>16</v>
      </c>
      <c r="F12908">
        <v>28012</v>
      </c>
      <c r="G12908">
        <v>35.253301</v>
      </c>
      <c r="H12908">
        <v>-81.041445499999995</v>
      </c>
      <c r="I12908">
        <v>3.5</v>
      </c>
      <c r="J12908">
        <v>3</v>
      </c>
      <c r="K12908">
        <v>1</v>
      </c>
      <c r="L12908" t="s">
        <v>1173</v>
      </c>
    </row>
    <row r="12909" spans="1:12" x14ac:dyDescent="0.2">
      <c r="A12909" t="s">
        <v>42349</v>
      </c>
      <c r="B12909" t="s">
        <v>42350</v>
      </c>
      <c r="C12909" t="s">
        <v>42351</v>
      </c>
      <c r="D12909" t="s">
        <v>167</v>
      </c>
      <c r="E12909" t="s">
        <v>16</v>
      </c>
      <c r="F12909">
        <v>28075</v>
      </c>
      <c r="G12909">
        <v>35.321591822999999</v>
      </c>
      <c r="H12909">
        <v>-80.651346892099994</v>
      </c>
      <c r="I12909">
        <v>4</v>
      </c>
      <c r="J12909">
        <v>16</v>
      </c>
      <c r="K12909">
        <v>0</v>
      </c>
      <c r="L12909" t="s">
        <v>71</v>
      </c>
    </row>
    <row r="12910" spans="1:12" x14ac:dyDescent="0.2">
      <c r="A12910" t="s">
        <v>42352</v>
      </c>
      <c r="B12910" t="s">
        <v>42353</v>
      </c>
      <c r="C12910" t="s">
        <v>42354</v>
      </c>
      <c r="D12910" t="s">
        <v>21</v>
      </c>
      <c r="E12910" t="s">
        <v>16</v>
      </c>
      <c r="F12910">
        <v>28204</v>
      </c>
      <c r="G12910">
        <v>35.211880200000003</v>
      </c>
      <c r="H12910">
        <v>-80.816908600000005</v>
      </c>
      <c r="I12910">
        <v>2</v>
      </c>
      <c r="J12910">
        <v>6</v>
      </c>
      <c r="K12910">
        <v>1</v>
      </c>
      <c r="L12910" t="s">
        <v>42355</v>
      </c>
    </row>
    <row r="12911" spans="1:12" x14ac:dyDescent="0.2">
      <c r="A12911" t="s">
        <v>42356</v>
      </c>
      <c r="B12911" t="s">
        <v>19425</v>
      </c>
      <c r="C12911" t="s">
        <v>42357</v>
      </c>
      <c r="D12911" t="s">
        <v>21</v>
      </c>
      <c r="E12911" t="s">
        <v>16</v>
      </c>
      <c r="F12911">
        <v>28273</v>
      </c>
      <c r="G12911">
        <v>35.133706699999998</v>
      </c>
      <c r="H12911">
        <v>-80.940666699999994</v>
      </c>
      <c r="I12911">
        <v>4</v>
      </c>
      <c r="J12911">
        <v>28</v>
      </c>
      <c r="K12911">
        <v>1</v>
      </c>
      <c r="L12911" t="s">
        <v>42358</v>
      </c>
    </row>
    <row r="12912" spans="1:12" x14ac:dyDescent="0.2">
      <c r="A12912" t="s">
        <v>42359</v>
      </c>
      <c r="B12912" t="s">
        <v>42360</v>
      </c>
      <c r="C12912" t="s">
        <v>42361</v>
      </c>
      <c r="D12912" t="s">
        <v>21</v>
      </c>
      <c r="E12912" t="s">
        <v>16</v>
      </c>
      <c r="F12912">
        <v>28208</v>
      </c>
      <c r="G12912">
        <v>35.2620462</v>
      </c>
      <c r="H12912">
        <v>-80.9043329</v>
      </c>
      <c r="I12912">
        <v>5</v>
      </c>
      <c r="J12912">
        <v>10</v>
      </c>
      <c r="K12912">
        <v>1</v>
      </c>
      <c r="L12912" t="s">
        <v>561</v>
      </c>
    </row>
    <row r="12913" spans="1:12" x14ac:dyDescent="0.2">
      <c r="A12913" t="s">
        <v>42362</v>
      </c>
      <c r="B12913" t="s">
        <v>42363</v>
      </c>
      <c r="C12913" t="s">
        <v>6926</v>
      </c>
      <c r="D12913" t="s">
        <v>21</v>
      </c>
      <c r="E12913" t="s">
        <v>16</v>
      </c>
      <c r="F12913">
        <v>28204</v>
      </c>
      <c r="G12913">
        <v>35.205629999999999</v>
      </c>
      <c r="H12913">
        <v>-80.838557399999999</v>
      </c>
      <c r="I12913">
        <v>2</v>
      </c>
      <c r="J12913">
        <v>4</v>
      </c>
      <c r="K12913">
        <v>1</v>
      </c>
      <c r="L12913" t="s">
        <v>248</v>
      </c>
    </row>
    <row r="12914" spans="1:12" x14ac:dyDescent="0.2">
      <c r="A12914" t="s">
        <v>42364</v>
      </c>
      <c r="B12914" t="s">
        <v>446</v>
      </c>
      <c r="C12914" t="s">
        <v>552</v>
      </c>
      <c r="D12914" t="s">
        <v>21</v>
      </c>
      <c r="E12914" t="s">
        <v>16</v>
      </c>
      <c r="F12914">
        <v>28208</v>
      </c>
      <c r="G12914">
        <v>35.224265000000003</v>
      </c>
      <c r="H12914">
        <v>-80.940674999999999</v>
      </c>
      <c r="I12914">
        <v>3</v>
      </c>
      <c r="J12914">
        <v>59</v>
      </c>
      <c r="K12914">
        <v>1</v>
      </c>
      <c r="L12914" t="s">
        <v>1997</v>
      </c>
    </row>
    <row r="12915" spans="1:12" x14ac:dyDescent="0.2">
      <c r="A12915" t="s">
        <v>42365</v>
      </c>
      <c r="B12915" t="s">
        <v>42366</v>
      </c>
      <c r="C12915" t="s">
        <v>42367</v>
      </c>
      <c r="D12915" t="s">
        <v>21</v>
      </c>
      <c r="E12915" t="s">
        <v>16</v>
      </c>
      <c r="F12915">
        <v>28269</v>
      </c>
      <c r="G12915">
        <v>35.346152751200002</v>
      </c>
      <c r="H12915">
        <v>-80.842358474899996</v>
      </c>
      <c r="I12915">
        <v>4</v>
      </c>
      <c r="J12915">
        <v>4</v>
      </c>
      <c r="K12915">
        <v>1</v>
      </c>
      <c r="L12915" t="s">
        <v>1464</v>
      </c>
    </row>
    <row r="12916" spans="1:12" x14ac:dyDescent="0.2">
      <c r="A12916" t="s">
        <v>42368</v>
      </c>
      <c r="B12916" t="s">
        <v>42369</v>
      </c>
      <c r="C12916" t="s">
        <v>42370</v>
      </c>
      <c r="D12916" t="s">
        <v>39</v>
      </c>
      <c r="E12916" t="s">
        <v>16</v>
      </c>
      <c r="F12916">
        <v>28027</v>
      </c>
      <c r="G12916">
        <v>35.446863999999998</v>
      </c>
      <c r="H12916">
        <v>-80.614918000000003</v>
      </c>
      <c r="I12916">
        <v>2.5</v>
      </c>
      <c r="J12916">
        <v>3</v>
      </c>
      <c r="K12916">
        <v>1</v>
      </c>
      <c r="L12916" t="s">
        <v>5554</v>
      </c>
    </row>
    <row r="12917" spans="1:12" x14ac:dyDescent="0.2">
      <c r="A12917" t="s">
        <v>42371</v>
      </c>
      <c r="B12917" t="s">
        <v>42372</v>
      </c>
      <c r="C12917" t="s">
        <v>42373</v>
      </c>
      <c r="D12917" t="s">
        <v>21</v>
      </c>
      <c r="E12917" t="s">
        <v>16</v>
      </c>
      <c r="F12917">
        <v>28210</v>
      </c>
      <c r="G12917">
        <v>35.119017900000003</v>
      </c>
      <c r="H12917">
        <v>-80.870591000000005</v>
      </c>
      <c r="I12917">
        <v>3.5</v>
      </c>
      <c r="J12917">
        <v>3</v>
      </c>
      <c r="K12917">
        <v>0</v>
      </c>
      <c r="L12917" t="s">
        <v>42374</v>
      </c>
    </row>
    <row r="12918" spans="1:12" x14ac:dyDescent="0.2">
      <c r="A12918" t="s">
        <v>42375</v>
      </c>
      <c r="B12918" t="s">
        <v>25277</v>
      </c>
      <c r="C12918" t="s">
        <v>4378</v>
      </c>
      <c r="D12918" t="s">
        <v>21</v>
      </c>
      <c r="E12918" t="s">
        <v>16</v>
      </c>
      <c r="F12918">
        <v>28273</v>
      </c>
      <c r="G12918">
        <v>35.102399599999998</v>
      </c>
      <c r="H12918">
        <v>-80.984560400000007</v>
      </c>
      <c r="I12918">
        <v>3.5</v>
      </c>
      <c r="J12918">
        <v>149</v>
      </c>
      <c r="K12918">
        <v>1</v>
      </c>
      <c r="L12918" t="s">
        <v>42376</v>
      </c>
    </row>
    <row r="12919" spans="1:12" x14ac:dyDescent="0.2">
      <c r="A12919" t="s">
        <v>42377</v>
      </c>
      <c r="B12919" t="s">
        <v>42378</v>
      </c>
      <c r="C12919" t="s">
        <v>552</v>
      </c>
      <c r="D12919" t="s">
        <v>21</v>
      </c>
      <c r="E12919" t="s">
        <v>16</v>
      </c>
      <c r="F12919">
        <v>28208</v>
      </c>
      <c r="G12919">
        <v>35.219025909099997</v>
      </c>
      <c r="H12919">
        <v>-80.945146679900006</v>
      </c>
      <c r="I12919">
        <v>3</v>
      </c>
      <c r="J12919">
        <v>24</v>
      </c>
      <c r="K12919">
        <v>1</v>
      </c>
      <c r="L12919" t="s">
        <v>41771</v>
      </c>
    </row>
    <row r="12920" spans="1:12" x14ac:dyDescent="0.2">
      <c r="A12920" t="s">
        <v>42379</v>
      </c>
      <c r="B12920" t="s">
        <v>42380</v>
      </c>
      <c r="C12920" t="s">
        <v>11040</v>
      </c>
      <c r="D12920" t="s">
        <v>643</v>
      </c>
      <c r="E12920" t="s">
        <v>16</v>
      </c>
      <c r="F12920">
        <v>28079</v>
      </c>
      <c r="G12920">
        <v>35.073984299999999</v>
      </c>
      <c r="H12920">
        <v>-80.684097899999998</v>
      </c>
      <c r="I12920">
        <v>3.5</v>
      </c>
      <c r="J12920">
        <v>89</v>
      </c>
      <c r="K12920">
        <v>1</v>
      </c>
      <c r="L12920" t="s">
        <v>42381</v>
      </c>
    </row>
    <row r="12921" spans="1:12" x14ac:dyDescent="0.2">
      <c r="A12921" t="s">
        <v>42382</v>
      </c>
      <c r="B12921" t="s">
        <v>42383</v>
      </c>
      <c r="C12921" t="s">
        <v>42384</v>
      </c>
      <c r="D12921" t="s">
        <v>21</v>
      </c>
      <c r="E12921" t="s">
        <v>16</v>
      </c>
      <c r="F12921">
        <v>28217</v>
      </c>
      <c r="G12921">
        <v>35.190190800000003</v>
      </c>
      <c r="H12921">
        <v>-80.887804500000001</v>
      </c>
      <c r="I12921">
        <v>4.5</v>
      </c>
      <c r="J12921">
        <v>177</v>
      </c>
      <c r="K12921">
        <v>1</v>
      </c>
      <c r="L12921" t="s">
        <v>42385</v>
      </c>
    </row>
    <row r="12922" spans="1:12" x14ac:dyDescent="0.2">
      <c r="A12922" t="s">
        <v>42386</v>
      </c>
      <c r="B12922" t="s">
        <v>42387</v>
      </c>
      <c r="C12922" t="s">
        <v>42388</v>
      </c>
      <c r="D12922" t="s">
        <v>239</v>
      </c>
      <c r="E12922" t="s">
        <v>16</v>
      </c>
      <c r="F12922">
        <v>28173</v>
      </c>
      <c r="G12922">
        <v>34.9253596</v>
      </c>
      <c r="H12922">
        <v>-80.743570800000001</v>
      </c>
      <c r="I12922">
        <v>4</v>
      </c>
      <c r="J12922">
        <v>5</v>
      </c>
      <c r="K12922">
        <v>1</v>
      </c>
      <c r="L12922" t="s">
        <v>5299</v>
      </c>
    </row>
    <row r="12923" spans="1:12" x14ac:dyDescent="0.2">
      <c r="A12923" t="s">
        <v>42389</v>
      </c>
      <c r="B12923" t="s">
        <v>42390</v>
      </c>
      <c r="D12923" t="s">
        <v>21</v>
      </c>
      <c r="E12923" t="s">
        <v>16</v>
      </c>
      <c r="F12923">
        <v>28277</v>
      </c>
      <c r="G12923">
        <v>35.053549599999997</v>
      </c>
      <c r="H12923">
        <v>-80.821169600000005</v>
      </c>
      <c r="I12923">
        <v>5</v>
      </c>
      <c r="J12923">
        <v>3</v>
      </c>
      <c r="K12923">
        <v>1</v>
      </c>
      <c r="L12923" t="s">
        <v>42391</v>
      </c>
    </row>
    <row r="12924" spans="1:12" x14ac:dyDescent="0.2">
      <c r="A12924" t="s">
        <v>42392</v>
      </c>
      <c r="B12924" t="s">
        <v>42393</v>
      </c>
      <c r="C12924" t="s">
        <v>42394</v>
      </c>
      <c r="D12924" t="s">
        <v>21</v>
      </c>
      <c r="E12924" t="s">
        <v>16</v>
      </c>
      <c r="F12924">
        <v>28211</v>
      </c>
      <c r="G12924">
        <v>35.156936999999999</v>
      </c>
      <c r="H12924">
        <v>-80.794491800000003</v>
      </c>
      <c r="I12924">
        <v>4.5</v>
      </c>
      <c r="J12924">
        <v>68</v>
      </c>
      <c r="K12924">
        <v>1</v>
      </c>
      <c r="L12924" t="s">
        <v>3430</v>
      </c>
    </row>
    <row r="12925" spans="1:12" x14ac:dyDescent="0.2">
      <c r="A12925" t="s">
        <v>42395</v>
      </c>
      <c r="B12925" t="s">
        <v>42396</v>
      </c>
      <c r="C12925" t="s">
        <v>42397</v>
      </c>
      <c r="D12925" t="s">
        <v>135</v>
      </c>
      <c r="E12925" t="s">
        <v>16</v>
      </c>
      <c r="F12925">
        <v>28105</v>
      </c>
      <c r="G12925">
        <v>35.083314000000001</v>
      </c>
      <c r="H12925">
        <v>-80.733137900000003</v>
      </c>
      <c r="I12925">
        <v>4.5</v>
      </c>
      <c r="J12925">
        <v>33</v>
      </c>
      <c r="K12925">
        <v>1</v>
      </c>
      <c r="L12925" t="s">
        <v>42398</v>
      </c>
    </row>
    <row r="12926" spans="1:12" x14ac:dyDescent="0.2">
      <c r="A12926" t="s">
        <v>42399</v>
      </c>
      <c r="B12926" t="s">
        <v>42400</v>
      </c>
      <c r="D12926" t="s">
        <v>21</v>
      </c>
      <c r="E12926" t="s">
        <v>16</v>
      </c>
      <c r="F12926">
        <v>28205</v>
      </c>
      <c r="G12926">
        <v>35.226371399999998</v>
      </c>
      <c r="H12926">
        <v>-80.799018500000003</v>
      </c>
      <c r="I12926">
        <v>5</v>
      </c>
      <c r="J12926">
        <v>5</v>
      </c>
      <c r="K12926">
        <v>0</v>
      </c>
      <c r="L12926" t="s">
        <v>42401</v>
      </c>
    </row>
    <row r="12927" spans="1:12" x14ac:dyDescent="0.2">
      <c r="A12927" t="s">
        <v>42402</v>
      </c>
      <c r="B12927" t="s">
        <v>11451</v>
      </c>
      <c r="C12927" t="s">
        <v>10109</v>
      </c>
      <c r="D12927" t="s">
        <v>39</v>
      </c>
      <c r="E12927" t="s">
        <v>16</v>
      </c>
      <c r="F12927">
        <v>28025</v>
      </c>
      <c r="G12927">
        <v>35.432704800000003</v>
      </c>
      <c r="H12927">
        <v>-80.605891600000007</v>
      </c>
      <c r="I12927">
        <v>5</v>
      </c>
      <c r="J12927">
        <v>12</v>
      </c>
      <c r="K12927">
        <v>1</v>
      </c>
      <c r="L12927" t="s">
        <v>42403</v>
      </c>
    </row>
    <row r="12928" spans="1:12" x14ac:dyDescent="0.2">
      <c r="A12928" t="e">
        <f>-qjFaSJsOiq_ehnpe_Gtbw</f>
        <v>#NAME?</v>
      </c>
      <c r="B12928" t="s">
        <v>42404</v>
      </c>
      <c r="C12928" t="s">
        <v>42405</v>
      </c>
      <c r="D12928" t="s">
        <v>21</v>
      </c>
      <c r="E12928" t="s">
        <v>16</v>
      </c>
      <c r="F12928">
        <v>28205</v>
      </c>
      <c r="G12928">
        <v>35.217751399999997</v>
      </c>
      <c r="H12928">
        <v>-80.792953299999994</v>
      </c>
      <c r="I12928">
        <v>3.5</v>
      </c>
      <c r="J12928">
        <v>6</v>
      </c>
      <c r="K12928">
        <v>1</v>
      </c>
      <c r="L12928" t="s">
        <v>5488</v>
      </c>
    </row>
    <row r="12929" spans="1:12" x14ac:dyDescent="0.2">
      <c r="A12929" t="s">
        <v>42406</v>
      </c>
      <c r="B12929" t="s">
        <v>42407</v>
      </c>
      <c r="C12929" t="s">
        <v>42408</v>
      </c>
      <c r="D12929" t="s">
        <v>135</v>
      </c>
      <c r="E12929" t="s">
        <v>16</v>
      </c>
      <c r="F12929">
        <v>28105</v>
      </c>
      <c r="G12929">
        <v>35.116187699999998</v>
      </c>
      <c r="H12929">
        <v>-80.700616600000004</v>
      </c>
      <c r="I12929">
        <v>2</v>
      </c>
      <c r="J12929">
        <v>49</v>
      </c>
      <c r="K12929">
        <v>0</v>
      </c>
      <c r="L12929" t="s">
        <v>42409</v>
      </c>
    </row>
    <row r="12930" spans="1:12" x14ac:dyDescent="0.2">
      <c r="A12930" t="s">
        <v>42410</v>
      </c>
      <c r="B12930" t="s">
        <v>42411</v>
      </c>
      <c r="C12930" t="s">
        <v>42412</v>
      </c>
      <c r="D12930" t="s">
        <v>21</v>
      </c>
      <c r="E12930" t="s">
        <v>16</v>
      </c>
      <c r="F12930">
        <v>28203</v>
      </c>
      <c r="G12930">
        <v>35.206413490899997</v>
      </c>
      <c r="H12930">
        <v>-80.850449220000002</v>
      </c>
      <c r="I12930">
        <v>4</v>
      </c>
      <c r="J12930">
        <v>22</v>
      </c>
      <c r="K12930">
        <v>1</v>
      </c>
      <c r="L12930" t="s">
        <v>42413</v>
      </c>
    </row>
    <row r="12931" spans="1:12" x14ac:dyDescent="0.2">
      <c r="A12931" t="s">
        <v>42414</v>
      </c>
      <c r="B12931" t="s">
        <v>3444</v>
      </c>
      <c r="C12931" t="s">
        <v>42415</v>
      </c>
      <c r="D12931" t="s">
        <v>21</v>
      </c>
      <c r="E12931" t="s">
        <v>16</v>
      </c>
      <c r="F12931">
        <v>28277</v>
      </c>
      <c r="G12931">
        <v>35.0981071</v>
      </c>
      <c r="H12931">
        <v>-80.780763100000001</v>
      </c>
      <c r="I12931">
        <v>3.5</v>
      </c>
      <c r="J12931">
        <v>6</v>
      </c>
      <c r="K12931">
        <v>1</v>
      </c>
      <c r="L12931" t="s">
        <v>42416</v>
      </c>
    </row>
    <row r="12932" spans="1:12" x14ac:dyDescent="0.2">
      <c r="A12932" t="s">
        <v>42417</v>
      </c>
      <c r="B12932" t="s">
        <v>36122</v>
      </c>
      <c r="C12932" t="s">
        <v>42418</v>
      </c>
      <c r="D12932" t="s">
        <v>21</v>
      </c>
      <c r="E12932" t="s">
        <v>16</v>
      </c>
      <c r="F12932">
        <v>28208</v>
      </c>
      <c r="G12932">
        <v>35.236970499999998</v>
      </c>
      <c r="H12932">
        <v>-80.921421800000005</v>
      </c>
      <c r="I12932">
        <v>2.5</v>
      </c>
      <c r="J12932">
        <v>5</v>
      </c>
      <c r="K12932">
        <v>1</v>
      </c>
      <c r="L12932" t="s">
        <v>42419</v>
      </c>
    </row>
    <row r="12933" spans="1:12" x14ac:dyDescent="0.2">
      <c r="A12933" t="s">
        <v>42420</v>
      </c>
      <c r="B12933" t="s">
        <v>42421</v>
      </c>
      <c r="C12933" t="s">
        <v>42422</v>
      </c>
      <c r="D12933" t="s">
        <v>135</v>
      </c>
      <c r="E12933" t="s">
        <v>16</v>
      </c>
      <c r="F12933">
        <v>28105</v>
      </c>
      <c r="G12933">
        <v>35.120694999999998</v>
      </c>
      <c r="H12933">
        <v>-80.716605000000001</v>
      </c>
      <c r="I12933">
        <v>4</v>
      </c>
      <c r="J12933">
        <v>14</v>
      </c>
      <c r="K12933">
        <v>1</v>
      </c>
      <c r="L12933" t="s">
        <v>42423</v>
      </c>
    </row>
    <row r="12934" spans="1:12" x14ac:dyDescent="0.2">
      <c r="A12934" t="s">
        <v>42424</v>
      </c>
      <c r="B12934" t="s">
        <v>42425</v>
      </c>
      <c r="C12934" t="s">
        <v>42426</v>
      </c>
      <c r="D12934" t="s">
        <v>21</v>
      </c>
      <c r="E12934" t="s">
        <v>16</v>
      </c>
      <c r="F12934">
        <v>28262</v>
      </c>
      <c r="G12934">
        <v>35.296004000000003</v>
      </c>
      <c r="H12934">
        <v>-80.762092999999993</v>
      </c>
      <c r="I12934">
        <v>2.5</v>
      </c>
      <c r="J12934">
        <v>83</v>
      </c>
      <c r="K12934">
        <v>1</v>
      </c>
      <c r="L12934" t="s">
        <v>42427</v>
      </c>
    </row>
    <row r="12935" spans="1:12" x14ac:dyDescent="0.2">
      <c r="A12935" t="s">
        <v>42428</v>
      </c>
      <c r="B12935" t="s">
        <v>42429</v>
      </c>
      <c r="C12935" t="s">
        <v>21128</v>
      </c>
      <c r="D12935" t="s">
        <v>21</v>
      </c>
      <c r="E12935" t="s">
        <v>16</v>
      </c>
      <c r="F12935">
        <v>28209</v>
      </c>
      <c r="G12935">
        <v>35.172125999999999</v>
      </c>
      <c r="H12935">
        <v>-80.848491999999993</v>
      </c>
      <c r="I12935">
        <v>4</v>
      </c>
      <c r="J12935">
        <v>4</v>
      </c>
      <c r="K12935">
        <v>1</v>
      </c>
      <c r="L12935" t="s">
        <v>1421</v>
      </c>
    </row>
    <row r="12936" spans="1:12" x14ac:dyDescent="0.2">
      <c r="A12936" t="s">
        <v>42430</v>
      </c>
      <c r="B12936" t="s">
        <v>15635</v>
      </c>
      <c r="C12936" t="s">
        <v>42431</v>
      </c>
      <c r="D12936" t="s">
        <v>21</v>
      </c>
      <c r="E12936" t="s">
        <v>16</v>
      </c>
      <c r="F12936">
        <v>28216</v>
      </c>
      <c r="G12936">
        <v>35.349308399999998</v>
      </c>
      <c r="H12936">
        <v>-80.854930800000005</v>
      </c>
      <c r="I12936">
        <v>3</v>
      </c>
      <c r="J12936">
        <v>142</v>
      </c>
      <c r="K12936">
        <v>1</v>
      </c>
      <c r="L12936" t="s">
        <v>42432</v>
      </c>
    </row>
    <row r="12937" spans="1:12" x14ac:dyDescent="0.2">
      <c r="A12937" t="s">
        <v>42433</v>
      </c>
      <c r="B12937" t="s">
        <v>42434</v>
      </c>
      <c r="C12937" t="s">
        <v>26090</v>
      </c>
      <c r="D12937" t="s">
        <v>21</v>
      </c>
      <c r="E12937" t="s">
        <v>16</v>
      </c>
      <c r="F12937">
        <v>28211</v>
      </c>
      <c r="G12937">
        <v>35.176386999999998</v>
      </c>
      <c r="H12937">
        <v>-80.802368999999999</v>
      </c>
      <c r="I12937">
        <v>3.5</v>
      </c>
      <c r="J12937">
        <v>7</v>
      </c>
      <c r="K12937">
        <v>1</v>
      </c>
      <c r="L12937" t="s">
        <v>9152</v>
      </c>
    </row>
    <row r="12938" spans="1:12" x14ac:dyDescent="0.2">
      <c r="A12938" t="s">
        <v>42435</v>
      </c>
      <c r="B12938" t="s">
        <v>42436</v>
      </c>
      <c r="C12938" t="s">
        <v>42437</v>
      </c>
      <c r="D12938" t="s">
        <v>21</v>
      </c>
      <c r="E12938" t="s">
        <v>16</v>
      </c>
      <c r="F12938">
        <v>28277</v>
      </c>
      <c r="G12938">
        <v>35.026786794899998</v>
      </c>
      <c r="H12938">
        <v>-80.840101422199993</v>
      </c>
      <c r="I12938">
        <v>4.5</v>
      </c>
      <c r="J12938">
        <v>11</v>
      </c>
      <c r="K12938">
        <v>1</v>
      </c>
      <c r="L12938" t="s">
        <v>4902</v>
      </c>
    </row>
    <row r="12939" spans="1:12" x14ac:dyDescent="0.2">
      <c r="A12939" t="s">
        <v>42438</v>
      </c>
      <c r="B12939" t="s">
        <v>42439</v>
      </c>
      <c r="C12939" t="s">
        <v>28783</v>
      </c>
      <c r="D12939" t="s">
        <v>295</v>
      </c>
      <c r="E12939" t="s">
        <v>16</v>
      </c>
      <c r="F12939">
        <v>28134</v>
      </c>
      <c r="G12939">
        <v>35.086784399999999</v>
      </c>
      <c r="H12939">
        <v>-80.881059300000004</v>
      </c>
      <c r="I12939">
        <v>4</v>
      </c>
      <c r="J12939">
        <v>183</v>
      </c>
      <c r="K12939">
        <v>0</v>
      </c>
      <c r="L12939" t="s">
        <v>42440</v>
      </c>
    </row>
    <row r="12940" spans="1:12" x14ac:dyDescent="0.2">
      <c r="A12940" t="s">
        <v>42441</v>
      </c>
      <c r="B12940" t="s">
        <v>42442</v>
      </c>
      <c r="C12940" t="s">
        <v>42443</v>
      </c>
      <c r="D12940" t="s">
        <v>21</v>
      </c>
      <c r="E12940" t="s">
        <v>16</v>
      </c>
      <c r="F12940">
        <v>28215</v>
      </c>
      <c r="G12940">
        <v>35.221498599999997</v>
      </c>
      <c r="H12940">
        <v>-80.723499000000004</v>
      </c>
      <c r="I12940">
        <v>4</v>
      </c>
      <c r="J12940">
        <v>4</v>
      </c>
      <c r="K12940">
        <v>1</v>
      </c>
      <c r="L12940" t="s">
        <v>42444</v>
      </c>
    </row>
    <row r="12941" spans="1:12" x14ac:dyDescent="0.2">
      <c r="A12941" t="s">
        <v>42445</v>
      </c>
      <c r="B12941" t="s">
        <v>19860</v>
      </c>
      <c r="C12941" t="s">
        <v>4513</v>
      </c>
      <c r="D12941" t="s">
        <v>21</v>
      </c>
      <c r="E12941" t="s">
        <v>16</v>
      </c>
      <c r="F12941">
        <v>28209</v>
      </c>
      <c r="G12941">
        <v>35.161133399999997</v>
      </c>
      <c r="H12941">
        <v>-80.849282299999999</v>
      </c>
      <c r="I12941">
        <v>4.5</v>
      </c>
      <c r="J12941">
        <v>12</v>
      </c>
      <c r="K12941">
        <v>1</v>
      </c>
      <c r="L12941" t="s">
        <v>42446</v>
      </c>
    </row>
    <row r="12942" spans="1:12" x14ac:dyDescent="0.2">
      <c r="A12942" t="s">
        <v>42447</v>
      </c>
      <c r="B12942" t="s">
        <v>20233</v>
      </c>
      <c r="C12942" t="s">
        <v>9482</v>
      </c>
      <c r="D12942" t="s">
        <v>26</v>
      </c>
      <c r="E12942" t="s">
        <v>16</v>
      </c>
      <c r="F12942">
        <v>28078</v>
      </c>
      <c r="G12942">
        <v>35.443925299999997</v>
      </c>
      <c r="H12942">
        <v>-80.881398799999999</v>
      </c>
      <c r="I12942">
        <v>4.5</v>
      </c>
      <c r="J12942">
        <v>253</v>
      </c>
      <c r="K12942">
        <v>1</v>
      </c>
      <c r="L12942" t="s">
        <v>42448</v>
      </c>
    </row>
    <row r="12943" spans="1:12" x14ac:dyDescent="0.2">
      <c r="A12943" t="s">
        <v>42449</v>
      </c>
      <c r="B12943" t="s">
        <v>42450</v>
      </c>
      <c r="C12943" t="s">
        <v>42451</v>
      </c>
      <c r="D12943" t="s">
        <v>21</v>
      </c>
      <c r="E12943" t="s">
        <v>16</v>
      </c>
      <c r="F12943">
        <v>28217</v>
      </c>
      <c r="G12943">
        <v>35.189104499999999</v>
      </c>
      <c r="H12943">
        <v>-80.887833599999993</v>
      </c>
      <c r="I12943">
        <v>3</v>
      </c>
      <c r="J12943">
        <v>5</v>
      </c>
      <c r="K12943">
        <v>1</v>
      </c>
      <c r="L12943" t="s">
        <v>42452</v>
      </c>
    </row>
    <row r="12944" spans="1:12" x14ac:dyDescent="0.2">
      <c r="A12944" t="s">
        <v>42453</v>
      </c>
      <c r="B12944" t="s">
        <v>42454</v>
      </c>
      <c r="C12944" t="s">
        <v>42455</v>
      </c>
      <c r="D12944" t="s">
        <v>21</v>
      </c>
      <c r="E12944" t="s">
        <v>16</v>
      </c>
      <c r="F12944">
        <v>28208</v>
      </c>
      <c r="G12944">
        <v>35.205045499999997</v>
      </c>
      <c r="H12944">
        <v>-80.792873900000004</v>
      </c>
      <c r="I12944">
        <v>1</v>
      </c>
      <c r="J12944">
        <v>3</v>
      </c>
      <c r="K12944">
        <v>1</v>
      </c>
      <c r="L12944" t="s">
        <v>5068</v>
      </c>
    </row>
    <row r="12945" spans="1:12" x14ac:dyDescent="0.2">
      <c r="A12945" t="s">
        <v>42456</v>
      </c>
      <c r="B12945" t="s">
        <v>42457</v>
      </c>
      <c r="C12945" t="s">
        <v>42458</v>
      </c>
      <c r="D12945" t="s">
        <v>21</v>
      </c>
      <c r="E12945" t="s">
        <v>16</v>
      </c>
      <c r="F12945">
        <v>28226</v>
      </c>
      <c r="G12945">
        <v>35.085804500000002</v>
      </c>
      <c r="H12945">
        <v>-80.847530899999995</v>
      </c>
      <c r="I12945">
        <v>4.5</v>
      </c>
      <c r="J12945">
        <v>11</v>
      </c>
      <c r="K12945">
        <v>1</v>
      </c>
      <c r="L12945" t="s">
        <v>42459</v>
      </c>
    </row>
    <row r="12946" spans="1:12" x14ac:dyDescent="0.2">
      <c r="A12946" t="s">
        <v>42460</v>
      </c>
      <c r="B12946" t="s">
        <v>5252</v>
      </c>
      <c r="C12946" t="s">
        <v>42461</v>
      </c>
      <c r="D12946" t="s">
        <v>135</v>
      </c>
      <c r="E12946" t="s">
        <v>16</v>
      </c>
      <c r="F12946">
        <v>28105</v>
      </c>
      <c r="G12946">
        <v>35.082790089500001</v>
      </c>
      <c r="H12946">
        <v>-80.728569030800003</v>
      </c>
      <c r="I12946">
        <v>2.5</v>
      </c>
      <c r="J12946">
        <v>26</v>
      </c>
      <c r="K12946">
        <v>1</v>
      </c>
      <c r="L12946" t="s">
        <v>42462</v>
      </c>
    </row>
    <row r="12947" spans="1:12" x14ac:dyDescent="0.2">
      <c r="A12947" t="s">
        <v>42463</v>
      </c>
      <c r="B12947" t="s">
        <v>42464</v>
      </c>
      <c r="C12947" t="s">
        <v>42465</v>
      </c>
      <c r="D12947" t="s">
        <v>15</v>
      </c>
      <c r="E12947" t="s">
        <v>16</v>
      </c>
      <c r="F12947">
        <v>28031</v>
      </c>
      <c r="G12947">
        <v>35.4793144</v>
      </c>
      <c r="H12947">
        <v>-80.890963200000002</v>
      </c>
      <c r="I12947">
        <v>4.5</v>
      </c>
      <c r="J12947">
        <v>3</v>
      </c>
      <c r="K12947">
        <v>0</v>
      </c>
      <c r="L12947" t="s">
        <v>42466</v>
      </c>
    </row>
    <row r="12948" spans="1:12" x14ac:dyDescent="0.2">
      <c r="A12948" t="s">
        <v>42467</v>
      </c>
      <c r="B12948" t="s">
        <v>24727</v>
      </c>
      <c r="C12948" t="s">
        <v>42468</v>
      </c>
      <c r="D12948" t="s">
        <v>21</v>
      </c>
      <c r="E12948" t="s">
        <v>16</v>
      </c>
      <c r="F12948">
        <v>28203</v>
      </c>
      <c r="G12948">
        <v>35.198558300000002</v>
      </c>
      <c r="H12948">
        <v>-80.852525400000005</v>
      </c>
      <c r="I12948">
        <v>4</v>
      </c>
      <c r="J12948">
        <v>60</v>
      </c>
      <c r="K12948">
        <v>1</v>
      </c>
      <c r="L12948" t="s">
        <v>28787</v>
      </c>
    </row>
    <row r="12949" spans="1:12" x14ac:dyDescent="0.2">
      <c r="A12949" t="s">
        <v>42469</v>
      </c>
      <c r="B12949" t="s">
        <v>35114</v>
      </c>
      <c r="C12949" t="s">
        <v>42470</v>
      </c>
      <c r="D12949" t="s">
        <v>30</v>
      </c>
      <c r="E12949" t="s">
        <v>16</v>
      </c>
      <c r="F12949">
        <v>28056</v>
      </c>
      <c r="G12949">
        <v>35.262413950300001</v>
      </c>
      <c r="H12949">
        <v>-81.126271116300003</v>
      </c>
      <c r="I12949">
        <v>3.5</v>
      </c>
      <c r="J12949">
        <v>5</v>
      </c>
      <c r="K12949">
        <v>1</v>
      </c>
      <c r="L12949" t="s">
        <v>42471</v>
      </c>
    </row>
    <row r="12950" spans="1:12" x14ac:dyDescent="0.2">
      <c r="A12950" t="s">
        <v>42472</v>
      </c>
      <c r="B12950" t="s">
        <v>1093</v>
      </c>
      <c r="C12950" t="s">
        <v>42473</v>
      </c>
      <c r="D12950" t="s">
        <v>295</v>
      </c>
      <c r="E12950" t="s">
        <v>16</v>
      </c>
      <c r="F12950">
        <v>28134</v>
      </c>
      <c r="G12950">
        <v>35.084854999999997</v>
      </c>
      <c r="H12950">
        <v>-80.885563000000005</v>
      </c>
      <c r="I12950">
        <v>1.5</v>
      </c>
      <c r="J12950">
        <v>6</v>
      </c>
      <c r="K12950">
        <v>1</v>
      </c>
      <c r="L12950" t="s">
        <v>2713</v>
      </c>
    </row>
    <row r="12951" spans="1:12" x14ac:dyDescent="0.2">
      <c r="A12951" t="s">
        <v>42474</v>
      </c>
      <c r="B12951" t="s">
        <v>42475</v>
      </c>
      <c r="C12951" t="s">
        <v>42476</v>
      </c>
      <c r="D12951" t="s">
        <v>295</v>
      </c>
      <c r="E12951" t="s">
        <v>16</v>
      </c>
      <c r="F12951">
        <v>28134</v>
      </c>
      <c r="G12951">
        <v>35.090916</v>
      </c>
      <c r="H12951">
        <v>-80.886191999999994</v>
      </c>
      <c r="I12951">
        <v>5</v>
      </c>
      <c r="J12951">
        <v>3</v>
      </c>
      <c r="K12951">
        <v>1</v>
      </c>
      <c r="L12951" t="s">
        <v>42477</v>
      </c>
    </row>
    <row r="12952" spans="1:12" x14ac:dyDescent="0.2">
      <c r="A12952" t="s">
        <v>42478</v>
      </c>
      <c r="B12952" t="s">
        <v>42479</v>
      </c>
      <c r="C12952" t="s">
        <v>42480</v>
      </c>
      <c r="D12952" t="s">
        <v>135</v>
      </c>
      <c r="E12952" t="s">
        <v>16</v>
      </c>
      <c r="F12952">
        <v>28105</v>
      </c>
      <c r="G12952">
        <v>35.121352600000002</v>
      </c>
      <c r="H12952">
        <v>-80.726075899999998</v>
      </c>
      <c r="I12952">
        <v>3.5</v>
      </c>
      <c r="J12952">
        <v>3</v>
      </c>
      <c r="K12952">
        <v>0</v>
      </c>
      <c r="L12952" t="s">
        <v>3711</v>
      </c>
    </row>
    <row r="12953" spans="1:12" x14ac:dyDescent="0.2">
      <c r="A12953" t="s">
        <v>42481</v>
      </c>
      <c r="B12953" t="s">
        <v>42482</v>
      </c>
      <c r="C12953" t="s">
        <v>42483</v>
      </c>
      <c r="D12953" t="s">
        <v>21</v>
      </c>
      <c r="E12953" t="s">
        <v>16</v>
      </c>
      <c r="F12953">
        <v>28226</v>
      </c>
      <c r="G12953">
        <v>35.095713000000003</v>
      </c>
      <c r="H12953">
        <v>-80.786144699999994</v>
      </c>
      <c r="I12953">
        <v>3</v>
      </c>
      <c r="J12953">
        <v>12</v>
      </c>
      <c r="K12953">
        <v>1</v>
      </c>
      <c r="L12953" t="s">
        <v>42484</v>
      </c>
    </row>
    <row r="12954" spans="1:12" x14ac:dyDescent="0.2">
      <c r="A12954" t="s">
        <v>42485</v>
      </c>
      <c r="B12954" t="s">
        <v>42486</v>
      </c>
      <c r="C12954" t="s">
        <v>42487</v>
      </c>
      <c r="D12954" t="s">
        <v>21</v>
      </c>
      <c r="E12954" t="s">
        <v>16</v>
      </c>
      <c r="F12954">
        <v>28216</v>
      </c>
      <c r="G12954">
        <v>35.236851000000001</v>
      </c>
      <c r="H12954">
        <v>-80.857887099999999</v>
      </c>
      <c r="I12954">
        <v>4.5</v>
      </c>
      <c r="J12954">
        <v>8</v>
      </c>
      <c r="K12954">
        <v>1</v>
      </c>
      <c r="L12954" t="s">
        <v>42488</v>
      </c>
    </row>
    <row r="12955" spans="1:12" x14ac:dyDescent="0.2">
      <c r="A12955" t="s">
        <v>42489</v>
      </c>
      <c r="B12955" t="s">
        <v>42490</v>
      </c>
      <c r="C12955" t="s">
        <v>42491</v>
      </c>
      <c r="D12955" t="s">
        <v>26</v>
      </c>
      <c r="E12955" t="s">
        <v>16</v>
      </c>
      <c r="F12955">
        <v>28078</v>
      </c>
      <c r="G12955">
        <v>35.409868000000003</v>
      </c>
      <c r="H12955">
        <v>-80.861441999999997</v>
      </c>
      <c r="I12955">
        <v>4.5</v>
      </c>
      <c r="J12955">
        <v>7</v>
      </c>
      <c r="K12955">
        <v>1</v>
      </c>
      <c r="L12955" t="s">
        <v>12880</v>
      </c>
    </row>
    <row r="12956" spans="1:12" x14ac:dyDescent="0.2">
      <c r="A12956" t="s">
        <v>42492</v>
      </c>
      <c r="B12956" t="s">
        <v>42493</v>
      </c>
      <c r="C12956" t="s">
        <v>42494</v>
      </c>
      <c r="D12956" t="s">
        <v>26</v>
      </c>
      <c r="E12956" t="s">
        <v>16</v>
      </c>
      <c r="F12956">
        <v>28078</v>
      </c>
      <c r="G12956">
        <v>35.437570000000001</v>
      </c>
      <c r="H12956">
        <v>-80.865076000000002</v>
      </c>
      <c r="I12956">
        <v>3.5</v>
      </c>
      <c r="J12956">
        <v>45</v>
      </c>
      <c r="K12956">
        <v>1</v>
      </c>
      <c r="L12956" t="s">
        <v>42495</v>
      </c>
    </row>
    <row r="12957" spans="1:12" x14ac:dyDescent="0.2">
      <c r="A12957" t="s">
        <v>42496</v>
      </c>
      <c r="B12957" t="s">
        <v>20969</v>
      </c>
      <c r="C12957" t="s">
        <v>42497</v>
      </c>
      <c r="D12957" t="s">
        <v>135</v>
      </c>
      <c r="E12957" t="s">
        <v>16</v>
      </c>
      <c r="F12957">
        <v>28105</v>
      </c>
      <c r="G12957">
        <v>35.139598999999997</v>
      </c>
      <c r="H12957">
        <v>-80.715162000000007</v>
      </c>
      <c r="I12957">
        <v>4</v>
      </c>
      <c r="J12957">
        <v>27</v>
      </c>
      <c r="K12957">
        <v>0</v>
      </c>
      <c r="L12957" t="s">
        <v>5307</v>
      </c>
    </row>
    <row r="12958" spans="1:12" x14ac:dyDescent="0.2">
      <c r="A12958" t="s">
        <v>42498</v>
      </c>
      <c r="B12958" t="s">
        <v>121</v>
      </c>
      <c r="C12958" t="s">
        <v>42499</v>
      </c>
      <c r="D12958" t="s">
        <v>697</v>
      </c>
      <c r="E12958" t="s">
        <v>16</v>
      </c>
      <c r="F12958">
        <v>28037</v>
      </c>
      <c r="G12958">
        <v>35.449904402199998</v>
      </c>
      <c r="H12958">
        <v>-80.994250647300007</v>
      </c>
      <c r="I12958">
        <v>2.5</v>
      </c>
      <c r="J12958">
        <v>8</v>
      </c>
      <c r="K12958">
        <v>1</v>
      </c>
      <c r="L12958" t="s">
        <v>1095</v>
      </c>
    </row>
    <row r="12959" spans="1:12" x14ac:dyDescent="0.2">
      <c r="A12959" t="s">
        <v>42500</v>
      </c>
      <c r="B12959" t="s">
        <v>42501</v>
      </c>
      <c r="C12959" t="s">
        <v>42502</v>
      </c>
      <c r="D12959" t="s">
        <v>30</v>
      </c>
      <c r="E12959" t="s">
        <v>16</v>
      </c>
      <c r="F12959">
        <v>28054</v>
      </c>
      <c r="G12959">
        <v>35.261221900000002</v>
      </c>
      <c r="H12959">
        <v>-81.135464499999998</v>
      </c>
      <c r="I12959">
        <v>3</v>
      </c>
      <c r="J12959">
        <v>16</v>
      </c>
      <c r="K12959">
        <v>1</v>
      </c>
      <c r="L12959" t="s">
        <v>42503</v>
      </c>
    </row>
    <row r="12960" spans="1:12" x14ac:dyDescent="0.2">
      <c r="A12960" t="s">
        <v>42504</v>
      </c>
      <c r="B12960" t="s">
        <v>42505</v>
      </c>
      <c r="C12960" t="s">
        <v>42506</v>
      </c>
      <c r="D12960" t="s">
        <v>295</v>
      </c>
      <c r="E12960" t="s">
        <v>16</v>
      </c>
      <c r="F12960">
        <v>28134</v>
      </c>
      <c r="G12960">
        <v>35.082300622699996</v>
      </c>
      <c r="H12960">
        <v>-80.882222056399996</v>
      </c>
      <c r="I12960">
        <v>3.5</v>
      </c>
      <c r="J12960">
        <v>22</v>
      </c>
      <c r="K12960">
        <v>1</v>
      </c>
      <c r="L12960" t="s">
        <v>482</v>
      </c>
    </row>
    <row r="12961" spans="1:12" x14ac:dyDescent="0.2">
      <c r="A12961" t="s">
        <v>42507</v>
      </c>
      <c r="B12961" t="s">
        <v>42508</v>
      </c>
      <c r="C12961" t="s">
        <v>42509</v>
      </c>
      <c r="D12961" t="s">
        <v>21</v>
      </c>
      <c r="E12961" t="s">
        <v>16</v>
      </c>
      <c r="F12961">
        <v>28214</v>
      </c>
      <c r="G12961">
        <v>35.336086999999999</v>
      </c>
      <c r="H12961">
        <v>-80.962264000000005</v>
      </c>
      <c r="I12961">
        <v>5</v>
      </c>
      <c r="J12961">
        <v>3</v>
      </c>
      <c r="K12961">
        <v>1</v>
      </c>
      <c r="L12961" t="s">
        <v>42510</v>
      </c>
    </row>
    <row r="12962" spans="1:12" x14ac:dyDescent="0.2">
      <c r="A12962" t="s">
        <v>42511</v>
      </c>
      <c r="B12962" t="s">
        <v>42512</v>
      </c>
      <c r="C12962" t="s">
        <v>42513</v>
      </c>
      <c r="D12962" t="s">
        <v>26</v>
      </c>
      <c r="E12962" t="s">
        <v>16</v>
      </c>
      <c r="F12962">
        <v>28078</v>
      </c>
      <c r="G12962">
        <v>35.419036599999998</v>
      </c>
      <c r="H12962">
        <v>-80.841692800000004</v>
      </c>
      <c r="I12962">
        <v>5</v>
      </c>
      <c r="J12962">
        <v>11</v>
      </c>
      <c r="K12962">
        <v>1</v>
      </c>
      <c r="L12962" t="s">
        <v>42514</v>
      </c>
    </row>
    <row r="12963" spans="1:12" x14ac:dyDescent="0.2">
      <c r="A12963" t="s">
        <v>42515</v>
      </c>
      <c r="B12963" t="s">
        <v>42516</v>
      </c>
      <c r="C12963" t="s">
        <v>42517</v>
      </c>
      <c r="D12963" t="s">
        <v>39</v>
      </c>
      <c r="E12963" t="s">
        <v>16</v>
      </c>
      <c r="F12963">
        <v>28025</v>
      </c>
      <c r="G12963">
        <v>35.416511446199998</v>
      </c>
      <c r="H12963">
        <v>-80.586116910000001</v>
      </c>
      <c r="I12963">
        <v>2.5</v>
      </c>
      <c r="J12963">
        <v>8</v>
      </c>
      <c r="K12963">
        <v>1</v>
      </c>
      <c r="L12963" t="s">
        <v>287</v>
      </c>
    </row>
    <row r="12964" spans="1:12" x14ac:dyDescent="0.2">
      <c r="A12964" t="s">
        <v>42518</v>
      </c>
      <c r="B12964" t="s">
        <v>42519</v>
      </c>
      <c r="C12964" t="s">
        <v>42520</v>
      </c>
      <c r="D12964" t="s">
        <v>15</v>
      </c>
      <c r="E12964" t="s">
        <v>16</v>
      </c>
      <c r="F12964">
        <v>28031</v>
      </c>
      <c r="G12964">
        <v>35.475029200000002</v>
      </c>
      <c r="H12964">
        <v>-80.873797100000004</v>
      </c>
      <c r="I12964">
        <v>4.5</v>
      </c>
      <c r="J12964">
        <v>22</v>
      </c>
      <c r="K12964">
        <v>1</v>
      </c>
      <c r="L12964" t="s">
        <v>42521</v>
      </c>
    </row>
    <row r="12965" spans="1:12" x14ac:dyDescent="0.2">
      <c r="A12965" t="s">
        <v>42522</v>
      </c>
      <c r="B12965" t="s">
        <v>32182</v>
      </c>
      <c r="C12965" t="s">
        <v>42523</v>
      </c>
      <c r="D12965" t="s">
        <v>21</v>
      </c>
      <c r="E12965" t="s">
        <v>16</v>
      </c>
      <c r="F12965">
        <v>28216</v>
      </c>
      <c r="G12965">
        <v>35.352549000000003</v>
      </c>
      <c r="H12965">
        <v>-80.851180999999997</v>
      </c>
      <c r="I12965">
        <v>3.5</v>
      </c>
      <c r="J12965">
        <v>5</v>
      </c>
      <c r="K12965">
        <v>1</v>
      </c>
      <c r="L12965" t="s">
        <v>42524</v>
      </c>
    </row>
    <row r="12966" spans="1:12" x14ac:dyDescent="0.2">
      <c r="A12966" t="s">
        <v>42525</v>
      </c>
      <c r="B12966" t="s">
        <v>446</v>
      </c>
      <c r="C12966" t="s">
        <v>42526</v>
      </c>
      <c r="D12966" t="s">
        <v>295</v>
      </c>
      <c r="E12966" t="s">
        <v>16</v>
      </c>
      <c r="F12966">
        <v>28134</v>
      </c>
      <c r="G12966">
        <v>35.082138999999998</v>
      </c>
      <c r="H12966">
        <v>-80.876490000000004</v>
      </c>
      <c r="I12966">
        <v>3</v>
      </c>
      <c r="J12966">
        <v>11</v>
      </c>
      <c r="K12966">
        <v>1</v>
      </c>
      <c r="L12966" t="s">
        <v>28407</v>
      </c>
    </row>
    <row r="12967" spans="1:12" x14ac:dyDescent="0.2">
      <c r="A12967" t="s">
        <v>42527</v>
      </c>
      <c r="B12967" t="s">
        <v>25649</v>
      </c>
      <c r="C12967" t="s">
        <v>42528</v>
      </c>
      <c r="D12967" t="s">
        <v>601</v>
      </c>
      <c r="E12967" t="s">
        <v>16</v>
      </c>
      <c r="F12967">
        <v>28083</v>
      </c>
      <c r="G12967">
        <v>35.450299999999999</v>
      </c>
      <c r="H12967">
        <v>-80.601309999999998</v>
      </c>
      <c r="I12967">
        <v>5</v>
      </c>
      <c r="J12967">
        <v>11</v>
      </c>
      <c r="K12967">
        <v>1</v>
      </c>
      <c r="L12967" t="s">
        <v>42529</v>
      </c>
    </row>
    <row r="12968" spans="1:12" x14ac:dyDescent="0.2">
      <c r="A12968" t="s">
        <v>42530</v>
      </c>
      <c r="B12968" t="s">
        <v>498</v>
      </c>
      <c r="C12968" t="s">
        <v>42531</v>
      </c>
      <c r="D12968" t="s">
        <v>39</v>
      </c>
      <c r="E12968" t="s">
        <v>16</v>
      </c>
      <c r="F12968">
        <v>28027</v>
      </c>
      <c r="G12968">
        <v>35.418776672200003</v>
      </c>
      <c r="H12968">
        <v>-80.742925138199993</v>
      </c>
      <c r="I12968">
        <v>3.5</v>
      </c>
      <c r="J12968">
        <v>16</v>
      </c>
      <c r="K12968">
        <v>1</v>
      </c>
      <c r="L12968" t="s">
        <v>6745</v>
      </c>
    </row>
    <row r="12969" spans="1:12" x14ac:dyDescent="0.2">
      <c r="A12969" t="s">
        <v>42532</v>
      </c>
      <c r="B12969" t="s">
        <v>42533</v>
      </c>
      <c r="C12969" t="s">
        <v>42534</v>
      </c>
      <c r="D12969" t="s">
        <v>26</v>
      </c>
      <c r="E12969" t="s">
        <v>16</v>
      </c>
      <c r="F12969">
        <v>28078</v>
      </c>
      <c r="G12969">
        <v>35.441006199999997</v>
      </c>
      <c r="H12969">
        <v>-80.8718085</v>
      </c>
      <c r="I12969">
        <v>4.5</v>
      </c>
      <c r="J12969">
        <v>7</v>
      </c>
      <c r="K12969">
        <v>1</v>
      </c>
      <c r="L12969" t="s">
        <v>923</v>
      </c>
    </row>
    <row r="12970" spans="1:12" x14ac:dyDescent="0.2">
      <c r="A12970" t="s">
        <v>42535</v>
      </c>
      <c r="B12970" t="s">
        <v>42536</v>
      </c>
      <c r="C12970" t="s">
        <v>42537</v>
      </c>
      <c r="D12970" t="s">
        <v>588</v>
      </c>
      <c r="E12970" t="s">
        <v>16</v>
      </c>
      <c r="F12970">
        <v>28110</v>
      </c>
      <c r="G12970">
        <v>35.004913000000002</v>
      </c>
      <c r="H12970">
        <v>-80.575316000000001</v>
      </c>
      <c r="I12970">
        <v>4.5</v>
      </c>
      <c r="J12970">
        <v>3</v>
      </c>
      <c r="K12970">
        <v>1</v>
      </c>
      <c r="L12970" t="s">
        <v>42538</v>
      </c>
    </row>
    <row r="12971" spans="1:12" x14ac:dyDescent="0.2">
      <c r="A12971" t="s">
        <v>42539</v>
      </c>
      <c r="B12971" t="s">
        <v>12815</v>
      </c>
      <c r="C12971" t="s">
        <v>42540</v>
      </c>
      <c r="D12971" t="s">
        <v>15</v>
      </c>
      <c r="E12971" t="s">
        <v>16</v>
      </c>
      <c r="F12971">
        <v>28031</v>
      </c>
      <c r="G12971">
        <v>35.461131000000002</v>
      </c>
      <c r="H12971">
        <v>-80.8474255</v>
      </c>
      <c r="I12971">
        <v>4</v>
      </c>
      <c r="J12971">
        <v>74</v>
      </c>
      <c r="K12971">
        <v>1</v>
      </c>
      <c r="L12971" t="s">
        <v>10838</v>
      </c>
    </row>
    <row r="12972" spans="1:12" x14ac:dyDescent="0.2">
      <c r="A12972" t="s">
        <v>42541</v>
      </c>
      <c r="B12972" t="s">
        <v>9052</v>
      </c>
      <c r="C12972" t="s">
        <v>5355</v>
      </c>
      <c r="D12972" t="s">
        <v>21</v>
      </c>
      <c r="E12972" t="s">
        <v>16</v>
      </c>
      <c r="F12972">
        <v>28262</v>
      </c>
      <c r="G12972">
        <v>35.296855926500001</v>
      </c>
      <c r="H12972">
        <v>-80.757621765099998</v>
      </c>
      <c r="I12972">
        <v>2.5</v>
      </c>
      <c r="J12972">
        <v>32</v>
      </c>
      <c r="K12972">
        <v>0</v>
      </c>
      <c r="L12972" t="s">
        <v>42542</v>
      </c>
    </row>
    <row r="12973" spans="1:12" x14ac:dyDescent="0.2">
      <c r="A12973" t="s">
        <v>42543</v>
      </c>
      <c r="B12973" t="s">
        <v>42544</v>
      </c>
      <c r="D12973" t="s">
        <v>21</v>
      </c>
      <c r="E12973" t="s">
        <v>16</v>
      </c>
      <c r="F12973">
        <v>28217</v>
      </c>
      <c r="G12973">
        <v>35.174399899999997</v>
      </c>
      <c r="H12973">
        <v>-80.904181699999995</v>
      </c>
      <c r="I12973">
        <v>5</v>
      </c>
      <c r="J12973">
        <v>36</v>
      </c>
      <c r="K12973">
        <v>0</v>
      </c>
      <c r="L12973" t="s">
        <v>42545</v>
      </c>
    </row>
    <row r="12974" spans="1:12" x14ac:dyDescent="0.2">
      <c r="A12974" t="s">
        <v>42546</v>
      </c>
      <c r="B12974" t="s">
        <v>42547</v>
      </c>
      <c r="C12974" t="s">
        <v>42548</v>
      </c>
      <c r="D12974" t="s">
        <v>21</v>
      </c>
      <c r="E12974" t="s">
        <v>16</v>
      </c>
      <c r="F12974">
        <v>28278</v>
      </c>
      <c r="G12974">
        <v>35.101504599999998</v>
      </c>
      <c r="H12974">
        <v>-80.994484299999996</v>
      </c>
      <c r="I12974">
        <v>1.5</v>
      </c>
      <c r="J12974">
        <v>6</v>
      </c>
      <c r="K12974">
        <v>1</v>
      </c>
      <c r="L12974" t="s">
        <v>1087</v>
      </c>
    </row>
    <row r="12975" spans="1:12" x14ac:dyDescent="0.2">
      <c r="A12975" t="s">
        <v>42549</v>
      </c>
      <c r="B12975" t="s">
        <v>42550</v>
      </c>
      <c r="C12975" t="s">
        <v>42551</v>
      </c>
      <c r="D12975" t="s">
        <v>39</v>
      </c>
      <c r="E12975" t="s">
        <v>16</v>
      </c>
      <c r="F12975">
        <v>28025</v>
      </c>
      <c r="G12975">
        <v>35.409565499999999</v>
      </c>
      <c r="H12975">
        <v>-80.5805972</v>
      </c>
      <c r="I12975">
        <v>3.5</v>
      </c>
      <c r="J12975">
        <v>23</v>
      </c>
      <c r="K12975">
        <v>1</v>
      </c>
      <c r="L12975" t="s">
        <v>42552</v>
      </c>
    </row>
    <row r="12976" spans="1:12" x14ac:dyDescent="0.2">
      <c r="A12976" t="s">
        <v>42553</v>
      </c>
      <c r="B12976" t="s">
        <v>42554</v>
      </c>
      <c r="C12976" t="s">
        <v>6682</v>
      </c>
      <c r="D12976" t="s">
        <v>30</v>
      </c>
      <c r="E12976" t="s">
        <v>16</v>
      </c>
      <c r="F12976">
        <v>28052</v>
      </c>
      <c r="G12976">
        <v>35.239797500000002</v>
      </c>
      <c r="H12976">
        <v>-81.194664700000004</v>
      </c>
      <c r="I12976">
        <v>4.5</v>
      </c>
      <c r="J12976">
        <v>18</v>
      </c>
      <c r="K12976">
        <v>0</v>
      </c>
      <c r="L12976" t="s">
        <v>42555</v>
      </c>
    </row>
    <row r="12977" spans="1:12" x14ac:dyDescent="0.2">
      <c r="A12977" t="s">
        <v>42556</v>
      </c>
      <c r="B12977" t="s">
        <v>703</v>
      </c>
      <c r="C12977" t="s">
        <v>7488</v>
      </c>
      <c r="D12977" t="s">
        <v>295</v>
      </c>
      <c r="E12977" t="s">
        <v>16</v>
      </c>
      <c r="F12977">
        <v>28226</v>
      </c>
      <c r="G12977">
        <v>35.089500800000003</v>
      </c>
      <c r="H12977">
        <v>-80.865205000000003</v>
      </c>
      <c r="I12977">
        <v>5</v>
      </c>
      <c r="J12977">
        <v>10</v>
      </c>
      <c r="K12977">
        <v>1</v>
      </c>
      <c r="L12977" t="s">
        <v>42557</v>
      </c>
    </row>
    <row r="12978" spans="1:12" x14ac:dyDescent="0.2">
      <c r="A12978" t="s">
        <v>42558</v>
      </c>
      <c r="B12978" t="s">
        <v>12132</v>
      </c>
      <c r="C12978" t="s">
        <v>42559</v>
      </c>
      <c r="D12978" t="s">
        <v>21</v>
      </c>
      <c r="E12978" t="s">
        <v>16</v>
      </c>
      <c r="F12978">
        <v>28226</v>
      </c>
      <c r="G12978">
        <v>35.088334099999997</v>
      </c>
      <c r="H12978">
        <v>-80.844437799999994</v>
      </c>
      <c r="I12978">
        <v>3</v>
      </c>
      <c r="J12978">
        <v>4</v>
      </c>
      <c r="K12978">
        <v>1</v>
      </c>
      <c r="L12978" t="s">
        <v>42560</v>
      </c>
    </row>
    <row r="12979" spans="1:12" x14ac:dyDescent="0.2">
      <c r="A12979" t="s">
        <v>42561</v>
      </c>
      <c r="B12979" t="s">
        <v>42562</v>
      </c>
      <c r="D12979" t="s">
        <v>21</v>
      </c>
      <c r="E12979" t="s">
        <v>16</v>
      </c>
      <c r="F12979">
        <v>28277</v>
      </c>
      <c r="G12979">
        <v>35.405248</v>
      </c>
      <c r="H12979">
        <v>-80.862820999999997</v>
      </c>
      <c r="I12979">
        <v>5</v>
      </c>
      <c r="J12979">
        <v>8</v>
      </c>
      <c r="K12979">
        <v>1</v>
      </c>
      <c r="L12979" t="s">
        <v>42563</v>
      </c>
    </row>
    <row r="12980" spans="1:12" x14ac:dyDescent="0.2">
      <c r="A12980" t="s">
        <v>42564</v>
      </c>
      <c r="B12980" t="s">
        <v>42565</v>
      </c>
      <c r="C12980" t="s">
        <v>42566</v>
      </c>
      <c r="D12980" t="s">
        <v>21</v>
      </c>
      <c r="E12980" t="s">
        <v>16</v>
      </c>
      <c r="F12980">
        <v>28210</v>
      </c>
      <c r="G12980">
        <v>35.156999599999999</v>
      </c>
      <c r="H12980">
        <v>-80.875418199999999</v>
      </c>
      <c r="I12980">
        <v>3</v>
      </c>
      <c r="J12980">
        <v>18</v>
      </c>
      <c r="K12980">
        <v>1</v>
      </c>
      <c r="L12980" t="s">
        <v>42567</v>
      </c>
    </row>
    <row r="12981" spans="1:12" x14ac:dyDescent="0.2">
      <c r="A12981" t="s">
        <v>42568</v>
      </c>
      <c r="B12981" t="s">
        <v>42569</v>
      </c>
      <c r="C12981" t="s">
        <v>42570</v>
      </c>
      <c r="D12981" t="s">
        <v>21</v>
      </c>
      <c r="E12981" t="s">
        <v>16</v>
      </c>
      <c r="F12981">
        <v>28217</v>
      </c>
      <c r="G12981">
        <v>35.145398299999997</v>
      </c>
      <c r="H12981">
        <v>-80.876158000000004</v>
      </c>
      <c r="I12981">
        <v>3.5</v>
      </c>
      <c r="J12981">
        <v>32</v>
      </c>
      <c r="K12981">
        <v>1</v>
      </c>
      <c r="L12981" t="s">
        <v>42571</v>
      </c>
    </row>
    <row r="12982" spans="1:12" x14ac:dyDescent="0.2">
      <c r="A12982" t="s">
        <v>42572</v>
      </c>
      <c r="B12982" t="s">
        <v>42573</v>
      </c>
      <c r="C12982" t="s">
        <v>42574</v>
      </c>
      <c r="D12982" t="s">
        <v>21</v>
      </c>
      <c r="E12982" t="s">
        <v>16</v>
      </c>
      <c r="F12982">
        <v>28227</v>
      </c>
      <c r="G12982">
        <v>35.206407200000001</v>
      </c>
      <c r="H12982">
        <v>-80.721296499999994</v>
      </c>
      <c r="I12982">
        <v>1</v>
      </c>
      <c r="J12982">
        <v>3</v>
      </c>
      <c r="K12982">
        <v>1</v>
      </c>
      <c r="L12982" t="s">
        <v>42575</v>
      </c>
    </row>
    <row r="12983" spans="1:12" x14ac:dyDescent="0.2">
      <c r="A12983" t="s">
        <v>42576</v>
      </c>
      <c r="B12983" t="s">
        <v>42577</v>
      </c>
      <c r="C12983" t="s">
        <v>13042</v>
      </c>
      <c r="D12983" t="s">
        <v>21</v>
      </c>
      <c r="E12983" t="s">
        <v>16</v>
      </c>
      <c r="F12983">
        <v>28202</v>
      </c>
      <c r="G12983">
        <v>35.231024499999997</v>
      </c>
      <c r="H12983">
        <v>-80.838126599999995</v>
      </c>
      <c r="I12983">
        <v>1</v>
      </c>
      <c r="J12983">
        <v>5</v>
      </c>
      <c r="K12983">
        <v>0</v>
      </c>
      <c r="L12983" t="s">
        <v>42578</v>
      </c>
    </row>
    <row r="12984" spans="1:12" x14ac:dyDescent="0.2">
      <c r="A12984" t="s">
        <v>42579</v>
      </c>
      <c r="B12984" t="s">
        <v>446</v>
      </c>
      <c r="C12984" t="s">
        <v>42580</v>
      </c>
      <c r="D12984" t="s">
        <v>26</v>
      </c>
      <c r="E12984" t="s">
        <v>16</v>
      </c>
      <c r="F12984">
        <v>28078</v>
      </c>
      <c r="G12984">
        <v>35.445431999999997</v>
      </c>
      <c r="H12984">
        <v>-80.879596000000006</v>
      </c>
      <c r="I12984">
        <v>3</v>
      </c>
      <c r="J12984">
        <v>38</v>
      </c>
      <c r="K12984">
        <v>1</v>
      </c>
      <c r="L12984" t="s">
        <v>448</v>
      </c>
    </row>
    <row r="12985" spans="1:12" x14ac:dyDescent="0.2">
      <c r="A12985" t="s">
        <v>42581</v>
      </c>
      <c r="B12985" t="s">
        <v>5252</v>
      </c>
      <c r="C12985" t="s">
        <v>34361</v>
      </c>
      <c r="D12985" t="s">
        <v>21</v>
      </c>
      <c r="E12985" t="s">
        <v>16</v>
      </c>
      <c r="F12985">
        <v>28277</v>
      </c>
      <c r="G12985">
        <v>35.023060499899998</v>
      </c>
      <c r="H12985">
        <v>-80.8486180007</v>
      </c>
      <c r="I12985">
        <v>3.5</v>
      </c>
      <c r="J12985">
        <v>23</v>
      </c>
      <c r="K12985">
        <v>1</v>
      </c>
      <c r="L12985" t="s">
        <v>42582</v>
      </c>
    </row>
    <row r="12986" spans="1:12" x14ac:dyDescent="0.2">
      <c r="A12986" t="s">
        <v>42583</v>
      </c>
      <c r="B12986" t="s">
        <v>42584</v>
      </c>
      <c r="C12986" t="s">
        <v>42585</v>
      </c>
      <c r="D12986" t="s">
        <v>21</v>
      </c>
      <c r="E12986" t="s">
        <v>16</v>
      </c>
      <c r="F12986">
        <v>28262</v>
      </c>
      <c r="G12986">
        <v>35.301906600000002</v>
      </c>
      <c r="H12986">
        <v>-80.747717399999999</v>
      </c>
      <c r="I12986">
        <v>3</v>
      </c>
      <c r="J12986">
        <v>51</v>
      </c>
      <c r="K12986">
        <v>1</v>
      </c>
      <c r="L12986" t="s">
        <v>42586</v>
      </c>
    </row>
    <row r="12987" spans="1:12" x14ac:dyDescent="0.2">
      <c r="A12987" t="s">
        <v>42587</v>
      </c>
      <c r="B12987" t="s">
        <v>42588</v>
      </c>
      <c r="C12987" t="s">
        <v>42589</v>
      </c>
      <c r="D12987" t="s">
        <v>21</v>
      </c>
      <c r="E12987" t="s">
        <v>16</v>
      </c>
      <c r="F12987">
        <v>28202</v>
      </c>
      <c r="G12987">
        <v>35.324178600000003</v>
      </c>
      <c r="H12987">
        <v>-80.734429300000002</v>
      </c>
      <c r="I12987">
        <v>3.5</v>
      </c>
      <c r="J12987">
        <v>3</v>
      </c>
      <c r="K12987">
        <v>0</v>
      </c>
      <c r="L12987" t="s">
        <v>42590</v>
      </c>
    </row>
    <row r="12988" spans="1:12" x14ac:dyDescent="0.2">
      <c r="A12988" t="s">
        <v>42591</v>
      </c>
      <c r="B12988" t="s">
        <v>30165</v>
      </c>
      <c r="C12988" t="s">
        <v>42592</v>
      </c>
      <c r="D12988" t="s">
        <v>21</v>
      </c>
      <c r="E12988" t="s">
        <v>16</v>
      </c>
      <c r="F12988">
        <v>28262</v>
      </c>
      <c r="G12988">
        <v>35.295057700000001</v>
      </c>
      <c r="H12988">
        <v>-80.762100899999993</v>
      </c>
      <c r="I12988">
        <v>5</v>
      </c>
      <c r="J12988">
        <v>5</v>
      </c>
      <c r="K12988">
        <v>1</v>
      </c>
      <c r="L12988" t="s">
        <v>42593</v>
      </c>
    </row>
    <row r="12989" spans="1:12" x14ac:dyDescent="0.2">
      <c r="A12989" t="s">
        <v>42594</v>
      </c>
      <c r="B12989" t="s">
        <v>42595</v>
      </c>
      <c r="C12989" t="s">
        <v>42596</v>
      </c>
      <c r="D12989" t="s">
        <v>21</v>
      </c>
      <c r="E12989" t="s">
        <v>16</v>
      </c>
      <c r="F12989">
        <v>28203</v>
      </c>
      <c r="G12989">
        <v>35.215675900000001</v>
      </c>
      <c r="H12989">
        <v>-80.855332500000003</v>
      </c>
      <c r="I12989">
        <v>4</v>
      </c>
      <c r="J12989">
        <v>4</v>
      </c>
      <c r="K12989">
        <v>1</v>
      </c>
      <c r="L12989" t="s">
        <v>42597</v>
      </c>
    </row>
    <row r="12990" spans="1:12" x14ac:dyDescent="0.2">
      <c r="A12990" t="s">
        <v>42598</v>
      </c>
      <c r="B12990" t="s">
        <v>42599</v>
      </c>
      <c r="C12990" t="s">
        <v>42600</v>
      </c>
      <c r="D12990" t="s">
        <v>30</v>
      </c>
      <c r="E12990" t="s">
        <v>16</v>
      </c>
      <c r="F12990">
        <v>28052</v>
      </c>
      <c r="G12990">
        <v>35.282060000000001</v>
      </c>
      <c r="H12990">
        <v>-81.188423999999998</v>
      </c>
      <c r="I12990">
        <v>3.5</v>
      </c>
      <c r="J12990">
        <v>32</v>
      </c>
      <c r="K12990">
        <v>1</v>
      </c>
      <c r="L12990" t="s">
        <v>42601</v>
      </c>
    </row>
    <row r="12991" spans="1:12" x14ac:dyDescent="0.2">
      <c r="A12991" t="s">
        <v>42602</v>
      </c>
      <c r="B12991" t="s">
        <v>8028</v>
      </c>
      <c r="C12991" t="s">
        <v>42603</v>
      </c>
      <c r="D12991" t="s">
        <v>135</v>
      </c>
      <c r="E12991" t="s">
        <v>16</v>
      </c>
      <c r="F12991">
        <v>28105</v>
      </c>
      <c r="G12991">
        <v>35.116816200000002</v>
      </c>
      <c r="H12991">
        <v>-80.719347299999995</v>
      </c>
      <c r="I12991">
        <v>3</v>
      </c>
      <c r="J12991">
        <v>8</v>
      </c>
      <c r="K12991">
        <v>0</v>
      </c>
      <c r="L12991" t="s">
        <v>8029</v>
      </c>
    </row>
    <row r="12992" spans="1:12" x14ac:dyDescent="0.2">
      <c r="A12992" t="s">
        <v>42604</v>
      </c>
      <c r="B12992" t="s">
        <v>42605</v>
      </c>
      <c r="C12992" t="s">
        <v>42606</v>
      </c>
      <c r="D12992" t="s">
        <v>21</v>
      </c>
      <c r="E12992" t="s">
        <v>16</v>
      </c>
      <c r="F12992">
        <v>28273</v>
      </c>
      <c r="G12992">
        <v>35.122622</v>
      </c>
      <c r="H12992">
        <v>-80.950593999999995</v>
      </c>
      <c r="I12992">
        <v>4</v>
      </c>
      <c r="J12992">
        <v>4</v>
      </c>
      <c r="K12992">
        <v>1</v>
      </c>
      <c r="L12992" t="s">
        <v>42607</v>
      </c>
    </row>
    <row r="12993" spans="1:12" x14ac:dyDescent="0.2">
      <c r="A12993" t="s">
        <v>42608</v>
      </c>
      <c r="B12993" t="s">
        <v>42609</v>
      </c>
      <c r="C12993" t="s">
        <v>42610</v>
      </c>
      <c r="D12993" t="s">
        <v>21</v>
      </c>
      <c r="E12993" t="s">
        <v>16</v>
      </c>
      <c r="F12993">
        <v>28262</v>
      </c>
      <c r="G12993">
        <v>35.337301850700001</v>
      </c>
      <c r="H12993">
        <v>-80.708773322400006</v>
      </c>
      <c r="I12993">
        <v>5</v>
      </c>
      <c r="J12993">
        <v>6</v>
      </c>
      <c r="K12993">
        <v>1</v>
      </c>
      <c r="L12993" t="s">
        <v>19933</v>
      </c>
    </row>
    <row r="12994" spans="1:12" x14ac:dyDescent="0.2">
      <c r="A12994" t="s">
        <v>42611</v>
      </c>
      <c r="B12994" t="s">
        <v>42612</v>
      </c>
      <c r="C12994" t="s">
        <v>42613</v>
      </c>
      <c r="D12994" t="s">
        <v>21</v>
      </c>
      <c r="E12994" t="s">
        <v>16</v>
      </c>
      <c r="F12994">
        <v>28209</v>
      </c>
      <c r="G12994">
        <v>35.174834586800003</v>
      </c>
      <c r="H12994">
        <v>-80.851393701399999</v>
      </c>
      <c r="I12994">
        <v>4.5</v>
      </c>
      <c r="J12994">
        <v>12</v>
      </c>
      <c r="K12994">
        <v>1</v>
      </c>
      <c r="L12994" t="s">
        <v>42614</v>
      </c>
    </row>
    <row r="12995" spans="1:12" x14ac:dyDescent="0.2">
      <c r="A12995" t="s">
        <v>42615</v>
      </c>
      <c r="B12995" t="s">
        <v>42616</v>
      </c>
      <c r="C12995" t="s">
        <v>42617</v>
      </c>
      <c r="D12995" t="s">
        <v>21</v>
      </c>
      <c r="E12995" t="s">
        <v>16</v>
      </c>
      <c r="F12995">
        <v>28269</v>
      </c>
      <c r="G12995">
        <v>35.364491000000001</v>
      </c>
      <c r="H12995">
        <v>-80.786252899999994</v>
      </c>
      <c r="I12995">
        <v>5</v>
      </c>
      <c r="J12995">
        <v>4</v>
      </c>
      <c r="K12995">
        <v>1</v>
      </c>
      <c r="L12995" t="s">
        <v>42618</v>
      </c>
    </row>
    <row r="12996" spans="1:12" x14ac:dyDescent="0.2">
      <c r="A12996" t="s">
        <v>42619</v>
      </c>
      <c r="B12996" t="s">
        <v>42620</v>
      </c>
      <c r="C12996" t="s">
        <v>42621</v>
      </c>
      <c r="D12996" t="s">
        <v>135</v>
      </c>
      <c r="E12996" t="s">
        <v>16</v>
      </c>
      <c r="F12996">
        <v>28105</v>
      </c>
      <c r="G12996">
        <v>35.128909</v>
      </c>
      <c r="H12996">
        <v>-80.726991999999996</v>
      </c>
      <c r="I12996">
        <v>5</v>
      </c>
      <c r="J12996">
        <v>6</v>
      </c>
      <c r="K12996">
        <v>1</v>
      </c>
      <c r="L12996" t="s">
        <v>8578</v>
      </c>
    </row>
    <row r="12997" spans="1:12" x14ac:dyDescent="0.2">
      <c r="A12997" t="s">
        <v>42622</v>
      </c>
      <c r="B12997" t="s">
        <v>42623</v>
      </c>
      <c r="C12997" t="s">
        <v>42624</v>
      </c>
      <c r="D12997" t="s">
        <v>588</v>
      </c>
      <c r="E12997" t="s">
        <v>16</v>
      </c>
      <c r="F12997">
        <v>28110</v>
      </c>
      <c r="G12997">
        <v>35.0543525</v>
      </c>
      <c r="H12997">
        <v>-80.6256238</v>
      </c>
      <c r="I12997">
        <v>4</v>
      </c>
      <c r="J12997">
        <v>4</v>
      </c>
      <c r="K12997">
        <v>1</v>
      </c>
      <c r="L12997" t="s">
        <v>42625</v>
      </c>
    </row>
    <row r="12998" spans="1:12" x14ac:dyDescent="0.2">
      <c r="A12998" t="s">
        <v>42626</v>
      </c>
      <c r="B12998" t="s">
        <v>5115</v>
      </c>
      <c r="C12998" t="s">
        <v>42627</v>
      </c>
      <c r="D12998" t="s">
        <v>26</v>
      </c>
      <c r="E12998" t="s">
        <v>16</v>
      </c>
      <c r="F12998">
        <v>28078</v>
      </c>
      <c r="G12998">
        <v>35.409617699999998</v>
      </c>
      <c r="H12998">
        <v>-80.860851100000005</v>
      </c>
      <c r="I12998">
        <v>5</v>
      </c>
      <c r="J12998">
        <v>17</v>
      </c>
      <c r="K12998">
        <v>1</v>
      </c>
      <c r="L12998" t="s">
        <v>42628</v>
      </c>
    </row>
    <row r="12999" spans="1:12" x14ac:dyDescent="0.2">
      <c r="A12999" t="s">
        <v>42629</v>
      </c>
      <c r="B12999" t="s">
        <v>42630</v>
      </c>
      <c r="C12999" t="s">
        <v>42631</v>
      </c>
      <c r="D12999" t="s">
        <v>30</v>
      </c>
      <c r="E12999" t="s">
        <v>16</v>
      </c>
      <c r="F12999">
        <v>28052</v>
      </c>
      <c r="G12999">
        <v>35.261904800000003</v>
      </c>
      <c r="H12999">
        <v>-81.179357600000003</v>
      </c>
      <c r="I12999">
        <v>4.5</v>
      </c>
      <c r="J12999">
        <v>3</v>
      </c>
      <c r="K12999">
        <v>1</v>
      </c>
      <c r="L12999" t="s">
        <v>42632</v>
      </c>
    </row>
    <row r="13000" spans="1:12" x14ac:dyDescent="0.2">
      <c r="A13000" t="s">
        <v>42633</v>
      </c>
      <c r="B13000" t="s">
        <v>42634</v>
      </c>
      <c r="C13000" t="s">
        <v>42635</v>
      </c>
      <c r="D13000" t="s">
        <v>697</v>
      </c>
      <c r="E13000" t="s">
        <v>16</v>
      </c>
      <c r="F13000">
        <v>28037</v>
      </c>
      <c r="G13000">
        <v>35.482123597099999</v>
      </c>
      <c r="H13000">
        <v>-80.994591907200004</v>
      </c>
      <c r="I13000">
        <v>3.5</v>
      </c>
      <c r="J13000">
        <v>45</v>
      </c>
      <c r="K13000">
        <v>1</v>
      </c>
      <c r="L13000" t="s">
        <v>1547</v>
      </c>
    </row>
    <row r="13001" spans="1:12" x14ac:dyDescent="0.2">
      <c r="A13001" t="s">
        <v>42636</v>
      </c>
      <c r="B13001" t="s">
        <v>42637</v>
      </c>
      <c r="C13001" t="s">
        <v>42638</v>
      </c>
      <c r="D13001" t="s">
        <v>15</v>
      </c>
      <c r="E13001" t="s">
        <v>16</v>
      </c>
      <c r="F13001">
        <v>28031</v>
      </c>
      <c r="G13001">
        <v>35.481953500000003</v>
      </c>
      <c r="H13001">
        <v>-80.884517299999999</v>
      </c>
      <c r="I13001">
        <v>4</v>
      </c>
      <c r="J13001">
        <v>67</v>
      </c>
      <c r="K13001">
        <v>1</v>
      </c>
      <c r="L13001" t="s">
        <v>1056</v>
      </c>
    </row>
    <row r="13002" spans="1:12" x14ac:dyDescent="0.2">
      <c r="A13002" t="s">
        <v>42639</v>
      </c>
      <c r="B13002" t="s">
        <v>42640</v>
      </c>
      <c r="C13002" t="s">
        <v>42641</v>
      </c>
      <c r="D13002" t="s">
        <v>21</v>
      </c>
      <c r="E13002" t="s">
        <v>16</v>
      </c>
      <c r="F13002">
        <v>28202</v>
      </c>
      <c r="G13002">
        <v>35.2216521</v>
      </c>
      <c r="H13002">
        <v>-80.842627300000004</v>
      </c>
      <c r="I13002">
        <v>3.5</v>
      </c>
      <c r="J13002">
        <v>49</v>
      </c>
      <c r="K13002">
        <v>1</v>
      </c>
      <c r="L13002" t="s">
        <v>42642</v>
      </c>
    </row>
    <row r="13003" spans="1:12" x14ac:dyDescent="0.2">
      <c r="A13003" t="s">
        <v>42643</v>
      </c>
      <c r="B13003" t="s">
        <v>21707</v>
      </c>
      <c r="C13003" t="s">
        <v>42644</v>
      </c>
      <c r="D13003" t="s">
        <v>21</v>
      </c>
      <c r="E13003" t="s">
        <v>16</v>
      </c>
      <c r="F13003">
        <v>28204</v>
      </c>
      <c r="G13003">
        <v>35.207964099999998</v>
      </c>
      <c r="H13003">
        <v>-80.835387600000004</v>
      </c>
      <c r="I13003">
        <v>5</v>
      </c>
      <c r="J13003">
        <v>3</v>
      </c>
      <c r="K13003">
        <v>1</v>
      </c>
      <c r="L13003" t="s">
        <v>42645</v>
      </c>
    </row>
    <row r="13004" spans="1:12" x14ac:dyDescent="0.2">
      <c r="A13004" t="s">
        <v>42646</v>
      </c>
      <c r="B13004" t="s">
        <v>42647</v>
      </c>
      <c r="C13004" t="s">
        <v>36752</v>
      </c>
      <c r="D13004" t="s">
        <v>21</v>
      </c>
      <c r="E13004" t="s">
        <v>16</v>
      </c>
      <c r="F13004">
        <v>28215</v>
      </c>
      <c r="G13004">
        <v>35.252451499999999</v>
      </c>
      <c r="H13004">
        <v>-80.6575323</v>
      </c>
      <c r="I13004">
        <v>4.5</v>
      </c>
      <c r="J13004">
        <v>6</v>
      </c>
      <c r="K13004">
        <v>1</v>
      </c>
      <c r="L13004" t="s">
        <v>709</v>
      </c>
    </row>
    <row r="13005" spans="1:12" x14ac:dyDescent="0.2">
      <c r="A13005" t="s">
        <v>42648</v>
      </c>
      <c r="B13005" t="s">
        <v>42649</v>
      </c>
      <c r="C13005" t="s">
        <v>42650</v>
      </c>
      <c r="D13005" t="s">
        <v>21</v>
      </c>
      <c r="E13005" t="s">
        <v>16</v>
      </c>
      <c r="F13005">
        <v>28208</v>
      </c>
      <c r="G13005">
        <v>35.191316</v>
      </c>
      <c r="H13005">
        <v>-80.923889599999995</v>
      </c>
      <c r="I13005">
        <v>2.5</v>
      </c>
      <c r="J13005">
        <v>66</v>
      </c>
      <c r="K13005">
        <v>1</v>
      </c>
      <c r="L13005" t="s">
        <v>3422</v>
      </c>
    </row>
    <row r="13006" spans="1:12" x14ac:dyDescent="0.2">
      <c r="A13006" t="s">
        <v>42651</v>
      </c>
      <c r="B13006" t="s">
        <v>42652</v>
      </c>
      <c r="C13006" t="s">
        <v>42653</v>
      </c>
      <c r="D13006" t="s">
        <v>21</v>
      </c>
      <c r="E13006" t="s">
        <v>16</v>
      </c>
      <c r="F13006">
        <v>28027</v>
      </c>
      <c r="G13006">
        <v>35.362975499999997</v>
      </c>
      <c r="H13006">
        <v>-80.711826000000002</v>
      </c>
      <c r="I13006">
        <v>3.5</v>
      </c>
      <c r="J13006">
        <v>58</v>
      </c>
      <c r="K13006">
        <v>1</v>
      </c>
      <c r="L13006" t="s">
        <v>42654</v>
      </c>
    </row>
    <row r="13007" spans="1:12" x14ac:dyDescent="0.2">
      <c r="A13007" t="s">
        <v>42655</v>
      </c>
      <c r="B13007" t="s">
        <v>11431</v>
      </c>
      <c r="C13007" t="s">
        <v>42656</v>
      </c>
      <c r="D13007" t="s">
        <v>135</v>
      </c>
      <c r="E13007" t="s">
        <v>16</v>
      </c>
      <c r="F13007">
        <v>28105</v>
      </c>
      <c r="G13007">
        <v>35.125368999999999</v>
      </c>
      <c r="H13007">
        <v>-80.708220999999995</v>
      </c>
      <c r="I13007">
        <v>3.5</v>
      </c>
      <c r="J13007">
        <v>8</v>
      </c>
      <c r="K13007">
        <v>1</v>
      </c>
      <c r="L13007" t="s">
        <v>42657</v>
      </c>
    </row>
    <row r="13008" spans="1:12" x14ac:dyDescent="0.2">
      <c r="A13008" t="s">
        <v>42658</v>
      </c>
      <c r="B13008" t="s">
        <v>42659</v>
      </c>
      <c r="C13008" t="s">
        <v>42660</v>
      </c>
      <c r="D13008" t="s">
        <v>21</v>
      </c>
      <c r="E13008" t="s">
        <v>16</v>
      </c>
      <c r="F13008">
        <v>28212</v>
      </c>
      <c r="G13008">
        <v>35.186521999999997</v>
      </c>
      <c r="H13008">
        <v>-80.759979700000002</v>
      </c>
      <c r="I13008">
        <v>5</v>
      </c>
      <c r="J13008">
        <v>4</v>
      </c>
      <c r="K13008">
        <v>1</v>
      </c>
      <c r="L13008" t="s">
        <v>42661</v>
      </c>
    </row>
    <row r="13009" spans="1:12" x14ac:dyDescent="0.2">
      <c r="A13009" t="s">
        <v>42662</v>
      </c>
      <c r="B13009" t="s">
        <v>42663</v>
      </c>
      <c r="C13009" t="s">
        <v>42664</v>
      </c>
      <c r="D13009" t="s">
        <v>15</v>
      </c>
      <c r="E13009" t="s">
        <v>16</v>
      </c>
      <c r="F13009">
        <v>28031</v>
      </c>
      <c r="G13009">
        <v>35.491739799999998</v>
      </c>
      <c r="H13009">
        <v>-80.858063999999999</v>
      </c>
      <c r="I13009">
        <v>5</v>
      </c>
      <c r="J13009">
        <v>12</v>
      </c>
      <c r="K13009">
        <v>1</v>
      </c>
      <c r="L13009" t="s">
        <v>42665</v>
      </c>
    </row>
    <row r="13010" spans="1:12" x14ac:dyDescent="0.2">
      <c r="A13010" t="s">
        <v>42666</v>
      </c>
      <c r="B13010" t="s">
        <v>42667</v>
      </c>
      <c r="C13010" t="s">
        <v>42668</v>
      </c>
      <c r="D13010" t="s">
        <v>21</v>
      </c>
      <c r="E13010" t="s">
        <v>16</v>
      </c>
      <c r="F13010">
        <v>28227</v>
      </c>
      <c r="G13010">
        <v>35.295609399999996</v>
      </c>
      <c r="H13010">
        <v>-80.739565499999998</v>
      </c>
      <c r="I13010">
        <v>3.5</v>
      </c>
      <c r="J13010">
        <v>3</v>
      </c>
      <c r="K13010">
        <v>1</v>
      </c>
      <c r="L13010" t="s">
        <v>1060</v>
      </c>
    </row>
    <row r="13011" spans="1:12" x14ac:dyDescent="0.2">
      <c r="A13011" t="s">
        <v>42669</v>
      </c>
      <c r="B13011" t="s">
        <v>42670</v>
      </c>
      <c r="C13011" t="s">
        <v>42671</v>
      </c>
      <c r="D13011" t="s">
        <v>456</v>
      </c>
      <c r="E13011" t="s">
        <v>16</v>
      </c>
      <c r="F13011">
        <v>28012</v>
      </c>
      <c r="G13011">
        <v>35.251311399999999</v>
      </c>
      <c r="H13011">
        <v>-81.044375799999997</v>
      </c>
      <c r="I13011">
        <v>3.5</v>
      </c>
      <c r="J13011">
        <v>80</v>
      </c>
      <c r="K13011">
        <v>1</v>
      </c>
      <c r="L13011" t="s">
        <v>42672</v>
      </c>
    </row>
    <row r="13012" spans="1:12" x14ac:dyDescent="0.2">
      <c r="A13012" t="s">
        <v>42673</v>
      </c>
      <c r="B13012" t="s">
        <v>1549</v>
      </c>
      <c r="C13012" t="s">
        <v>12772</v>
      </c>
      <c r="D13012" t="s">
        <v>15</v>
      </c>
      <c r="E13012" t="s">
        <v>16</v>
      </c>
      <c r="F13012">
        <v>28031</v>
      </c>
      <c r="G13012">
        <v>35.485233100000002</v>
      </c>
      <c r="H13012">
        <v>-80.878822999999997</v>
      </c>
      <c r="I13012">
        <v>3</v>
      </c>
      <c r="J13012">
        <v>5</v>
      </c>
      <c r="K13012">
        <v>1</v>
      </c>
      <c r="L13012" t="s">
        <v>42674</v>
      </c>
    </row>
    <row r="13013" spans="1:12" x14ac:dyDescent="0.2">
      <c r="A13013" t="s">
        <v>42675</v>
      </c>
      <c r="B13013" t="s">
        <v>28646</v>
      </c>
      <c r="C13013" t="s">
        <v>42676</v>
      </c>
      <c r="D13013" t="s">
        <v>26</v>
      </c>
      <c r="E13013" t="s">
        <v>16</v>
      </c>
      <c r="F13013">
        <v>28078</v>
      </c>
      <c r="G13013">
        <v>35.4036299845</v>
      </c>
      <c r="H13013">
        <v>-80.862822979699999</v>
      </c>
      <c r="I13013">
        <v>5</v>
      </c>
      <c r="J13013">
        <v>3</v>
      </c>
      <c r="K13013">
        <v>1</v>
      </c>
      <c r="L13013" t="s">
        <v>42677</v>
      </c>
    </row>
    <row r="13014" spans="1:12" x14ac:dyDescent="0.2">
      <c r="A13014" t="s">
        <v>42678</v>
      </c>
      <c r="B13014" t="s">
        <v>345</v>
      </c>
      <c r="C13014" t="s">
        <v>42679</v>
      </c>
      <c r="D13014" t="s">
        <v>21</v>
      </c>
      <c r="E13014" t="s">
        <v>16</v>
      </c>
      <c r="F13014">
        <v>28273</v>
      </c>
      <c r="G13014">
        <v>35.139707299999998</v>
      </c>
      <c r="H13014">
        <v>-80.935159400000003</v>
      </c>
      <c r="I13014">
        <v>3.5</v>
      </c>
      <c r="J13014">
        <v>23</v>
      </c>
      <c r="K13014">
        <v>1</v>
      </c>
      <c r="L13014" t="s">
        <v>14823</v>
      </c>
    </row>
    <row r="13015" spans="1:12" x14ac:dyDescent="0.2">
      <c r="A13015" t="s">
        <v>42680</v>
      </c>
      <c r="B13015" t="s">
        <v>42681</v>
      </c>
      <c r="C13015" t="s">
        <v>36448</v>
      </c>
      <c r="D13015" t="s">
        <v>21</v>
      </c>
      <c r="E13015" t="s">
        <v>16</v>
      </c>
      <c r="F13015">
        <v>28217</v>
      </c>
      <c r="G13015">
        <v>35.208998999999999</v>
      </c>
      <c r="H13015">
        <v>-80.939454100000006</v>
      </c>
      <c r="I13015">
        <v>1.5</v>
      </c>
      <c r="J13015">
        <v>264</v>
      </c>
      <c r="K13015">
        <v>1</v>
      </c>
      <c r="L13015" t="s">
        <v>42682</v>
      </c>
    </row>
    <row r="13016" spans="1:12" x14ac:dyDescent="0.2">
      <c r="A13016" t="s">
        <v>42683</v>
      </c>
      <c r="B13016" t="s">
        <v>42684</v>
      </c>
      <c r="C13016" t="s">
        <v>42685</v>
      </c>
      <c r="D13016" t="s">
        <v>135</v>
      </c>
      <c r="E13016" t="s">
        <v>16</v>
      </c>
      <c r="F13016">
        <v>28105</v>
      </c>
      <c r="G13016">
        <v>35.082583999999997</v>
      </c>
      <c r="H13016">
        <v>-80.732596000000001</v>
      </c>
      <c r="I13016">
        <v>3.5</v>
      </c>
      <c r="J13016">
        <v>5</v>
      </c>
      <c r="K13016">
        <v>1</v>
      </c>
      <c r="L13016" t="s">
        <v>1812</v>
      </c>
    </row>
    <row r="13017" spans="1:12" x14ac:dyDescent="0.2">
      <c r="A13017" t="s">
        <v>42686</v>
      </c>
      <c r="B13017" t="s">
        <v>42687</v>
      </c>
      <c r="C13017" t="s">
        <v>42688</v>
      </c>
      <c r="D13017" t="s">
        <v>135</v>
      </c>
      <c r="E13017" t="s">
        <v>16</v>
      </c>
      <c r="F13017">
        <v>28105</v>
      </c>
      <c r="G13017">
        <v>35.138347000000003</v>
      </c>
      <c r="H13017">
        <v>-80.684464000000006</v>
      </c>
      <c r="I13017">
        <v>3.5</v>
      </c>
      <c r="J13017">
        <v>112</v>
      </c>
      <c r="K13017">
        <v>1</v>
      </c>
      <c r="L13017" t="s">
        <v>9565</v>
      </c>
    </row>
    <row r="13018" spans="1:12" x14ac:dyDescent="0.2">
      <c r="A13018" t="s">
        <v>42689</v>
      </c>
      <c r="B13018" t="s">
        <v>42690</v>
      </c>
      <c r="C13018" t="s">
        <v>42691</v>
      </c>
      <c r="D13018" t="s">
        <v>26</v>
      </c>
      <c r="E13018" t="s">
        <v>16</v>
      </c>
      <c r="F13018">
        <v>28078</v>
      </c>
      <c r="G13018">
        <v>35.384366200000002</v>
      </c>
      <c r="H13018">
        <v>-80.786166300000005</v>
      </c>
      <c r="I13018">
        <v>4</v>
      </c>
      <c r="J13018">
        <v>260</v>
      </c>
      <c r="K13018">
        <v>1</v>
      </c>
      <c r="L13018" t="s">
        <v>42692</v>
      </c>
    </row>
    <row r="13019" spans="1:12" x14ac:dyDescent="0.2">
      <c r="A13019" t="s">
        <v>42693</v>
      </c>
      <c r="B13019" t="s">
        <v>42694</v>
      </c>
      <c r="C13019" t="s">
        <v>42695</v>
      </c>
      <c r="D13019" t="s">
        <v>30</v>
      </c>
      <c r="E13019" t="s">
        <v>16</v>
      </c>
      <c r="F13019">
        <v>28054</v>
      </c>
      <c r="G13019">
        <v>35.252384900000003</v>
      </c>
      <c r="H13019">
        <v>-81.160373000000007</v>
      </c>
      <c r="I13019">
        <v>5</v>
      </c>
      <c r="J13019">
        <v>5</v>
      </c>
      <c r="K13019">
        <v>1</v>
      </c>
      <c r="L13019" t="s">
        <v>2328</v>
      </c>
    </row>
    <row r="13020" spans="1:12" x14ac:dyDescent="0.2">
      <c r="A13020" t="s">
        <v>42696</v>
      </c>
      <c r="B13020" t="s">
        <v>42697</v>
      </c>
      <c r="C13020" t="s">
        <v>42698</v>
      </c>
      <c r="D13020" t="s">
        <v>21</v>
      </c>
      <c r="E13020" t="s">
        <v>16</v>
      </c>
      <c r="F13020">
        <v>28270</v>
      </c>
      <c r="G13020">
        <v>35.140929</v>
      </c>
      <c r="H13020">
        <v>-80.741174000000001</v>
      </c>
      <c r="I13020">
        <v>3.5</v>
      </c>
      <c r="J13020">
        <v>3</v>
      </c>
      <c r="K13020">
        <v>0</v>
      </c>
      <c r="L13020" t="s">
        <v>1060</v>
      </c>
    </row>
    <row r="13021" spans="1:12" x14ac:dyDescent="0.2">
      <c r="A13021" t="s">
        <v>42699</v>
      </c>
      <c r="B13021" t="s">
        <v>10652</v>
      </c>
      <c r="C13021" t="s">
        <v>42700</v>
      </c>
      <c r="D13021" t="s">
        <v>21</v>
      </c>
      <c r="E13021" t="s">
        <v>16</v>
      </c>
      <c r="F13021">
        <v>28216</v>
      </c>
      <c r="G13021">
        <v>35.352558999999999</v>
      </c>
      <c r="H13021">
        <v>-80.851190000000003</v>
      </c>
      <c r="I13021">
        <v>2</v>
      </c>
      <c r="J13021">
        <v>3</v>
      </c>
      <c r="K13021">
        <v>1</v>
      </c>
      <c r="L13021" t="s">
        <v>16979</v>
      </c>
    </row>
    <row r="13022" spans="1:12" x14ac:dyDescent="0.2">
      <c r="A13022" t="e">
        <f>-WnpBf7pAJNNFdvhv2sE5g</f>
        <v>#NAME?</v>
      </c>
      <c r="B13022" t="s">
        <v>42701</v>
      </c>
      <c r="C13022" t="s">
        <v>42702</v>
      </c>
      <c r="D13022" t="s">
        <v>21</v>
      </c>
      <c r="E13022" t="s">
        <v>16</v>
      </c>
      <c r="F13022">
        <v>28269</v>
      </c>
      <c r="G13022">
        <v>35.33005</v>
      </c>
      <c r="H13022">
        <v>-80.826374000000001</v>
      </c>
      <c r="I13022">
        <v>4</v>
      </c>
      <c r="J13022">
        <v>60</v>
      </c>
      <c r="K13022">
        <v>1</v>
      </c>
      <c r="L13022" t="s">
        <v>42703</v>
      </c>
    </row>
    <row r="13023" spans="1:12" x14ac:dyDescent="0.2">
      <c r="A13023" t="s">
        <v>42704</v>
      </c>
      <c r="B13023" t="s">
        <v>42705</v>
      </c>
      <c r="C13023" t="s">
        <v>42706</v>
      </c>
      <c r="D13023" t="s">
        <v>26</v>
      </c>
      <c r="E13023" t="s">
        <v>16</v>
      </c>
      <c r="F13023">
        <v>28078</v>
      </c>
      <c r="G13023">
        <v>35.406449500000001</v>
      </c>
      <c r="H13023">
        <v>-80.860178700000006</v>
      </c>
      <c r="I13023">
        <v>3</v>
      </c>
      <c r="J13023">
        <v>10</v>
      </c>
      <c r="K13023">
        <v>1</v>
      </c>
      <c r="L13023" t="s">
        <v>42707</v>
      </c>
    </row>
    <row r="13024" spans="1:12" x14ac:dyDescent="0.2">
      <c r="A13024" t="s">
        <v>42708</v>
      </c>
      <c r="B13024" t="s">
        <v>8747</v>
      </c>
      <c r="C13024" t="s">
        <v>42709</v>
      </c>
      <c r="D13024" t="s">
        <v>26</v>
      </c>
      <c r="E13024" t="s">
        <v>16</v>
      </c>
      <c r="F13024">
        <v>28078</v>
      </c>
      <c r="G13024">
        <v>35.408584136000002</v>
      </c>
      <c r="H13024">
        <v>-80.860616862800001</v>
      </c>
      <c r="I13024">
        <v>1.5</v>
      </c>
      <c r="J13024">
        <v>3</v>
      </c>
      <c r="K13024">
        <v>1</v>
      </c>
      <c r="L13024" t="s">
        <v>42710</v>
      </c>
    </row>
    <row r="13025" spans="1:12" x14ac:dyDescent="0.2">
      <c r="A13025" t="s">
        <v>42711</v>
      </c>
      <c r="B13025" t="s">
        <v>42712</v>
      </c>
      <c r="C13025" t="s">
        <v>42713</v>
      </c>
      <c r="D13025" t="s">
        <v>21</v>
      </c>
      <c r="E13025" t="s">
        <v>16</v>
      </c>
      <c r="F13025">
        <v>28210</v>
      </c>
      <c r="G13025">
        <v>35.148823700000001</v>
      </c>
      <c r="H13025">
        <v>-80.835270399999999</v>
      </c>
      <c r="I13025">
        <v>5</v>
      </c>
      <c r="J13025">
        <v>3</v>
      </c>
      <c r="K13025">
        <v>1</v>
      </c>
      <c r="L13025" t="s">
        <v>2315</v>
      </c>
    </row>
    <row r="13026" spans="1:12" x14ac:dyDescent="0.2">
      <c r="A13026" t="s">
        <v>42714</v>
      </c>
      <c r="B13026" t="s">
        <v>16059</v>
      </c>
      <c r="C13026" t="s">
        <v>42715</v>
      </c>
      <c r="D13026" t="s">
        <v>588</v>
      </c>
      <c r="E13026" t="s">
        <v>16</v>
      </c>
      <c r="F13026">
        <v>28110</v>
      </c>
      <c r="G13026">
        <v>35.020566100000003</v>
      </c>
      <c r="H13026">
        <v>-80.582119800000001</v>
      </c>
      <c r="I13026">
        <v>2.5</v>
      </c>
      <c r="J13026">
        <v>3</v>
      </c>
      <c r="K13026">
        <v>1</v>
      </c>
      <c r="L13026" t="s">
        <v>42716</v>
      </c>
    </row>
    <row r="13027" spans="1:12" x14ac:dyDescent="0.2">
      <c r="A13027" t="s">
        <v>42717</v>
      </c>
      <c r="B13027" t="s">
        <v>42718</v>
      </c>
      <c r="C13027" t="s">
        <v>15226</v>
      </c>
      <c r="D13027" t="s">
        <v>15</v>
      </c>
      <c r="E13027" t="s">
        <v>16</v>
      </c>
      <c r="F13027">
        <v>28031</v>
      </c>
      <c r="G13027">
        <v>35.458016000000001</v>
      </c>
      <c r="H13027">
        <v>-80.868083999999996</v>
      </c>
      <c r="I13027">
        <v>4.5</v>
      </c>
      <c r="J13027">
        <v>14</v>
      </c>
      <c r="K13027">
        <v>0</v>
      </c>
      <c r="L13027" t="s">
        <v>448</v>
      </c>
    </row>
    <row r="13028" spans="1:12" x14ac:dyDescent="0.2">
      <c r="A13028" t="s">
        <v>42719</v>
      </c>
      <c r="B13028" t="s">
        <v>42720</v>
      </c>
      <c r="C13028" t="s">
        <v>42721</v>
      </c>
      <c r="D13028" t="s">
        <v>39</v>
      </c>
      <c r="E13028" t="s">
        <v>16</v>
      </c>
      <c r="F13028">
        <v>28027</v>
      </c>
      <c r="G13028">
        <v>35.368279000000001</v>
      </c>
      <c r="H13028">
        <v>-80.664953999999994</v>
      </c>
      <c r="I13028">
        <v>2.5</v>
      </c>
      <c r="J13028">
        <v>12</v>
      </c>
      <c r="K13028">
        <v>1</v>
      </c>
      <c r="L13028" t="s">
        <v>42722</v>
      </c>
    </row>
    <row r="13029" spans="1:12" x14ac:dyDescent="0.2">
      <c r="A13029" t="s">
        <v>42723</v>
      </c>
      <c r="B13029" t="s">
        <v>42724</v>
      </c>
      <c r="C13029" t="s">
        <v>42725</v>
      </c>
      <c r="D13029" t="s">
        <v>21</v>
      </c>
      <c r="E13029" t="s">
        <v>16</v>
      </c>
      <c r="F13029">
        <v>28212</v>
      </c>
      <c r="G13029">
        <v>35.152534289099997</v>
      </c>
      <c r="H13029">
        <v>-80.7449948788</v>
      </c>
      <c r="I13029">
        <v>4.5</v>
      </c>
      <c r="J13029">
        <v>6</v>
      </c>
      <c r="K13029">
        <v>1</v>
      </c>
      <c r="L13029" t="s">
        <v>42726</v>
      </c>
    </row>
    <row r="13030" spans="1:12" x14ac:dyDescent="0.2">
      <c r="A13030" t="s">
        <v>42727</v>
      </c>
      <c r="B13030" t="s">
        <v>42728</v>
      </c>
      <c r="C13030" t="s">
        <v>552</v>
      </c>
      <c r="D13030" t="s">
        <v>21</v>
      </c>
      <c r="E13030" t="s">
        <v>16</v>
      </c>
      <c r="F13030">
        <v>28208</v>
      </c>
      <c r="G13030">
        <v>35.218586999999999</v>
      </c>
      <c r="H13030">
        <v>-80.945222000000001</v>
      </c>
      <c r="I13030">
        <v>3</v>
      </c>
      <c r="J13030">
        <v>3</v>
      </c>
      <c r="K13030">
        <v>1</v>
      </c>
      <c r="L13030" t="s">
        <v>42729</v>
      </c>
    </row>
    <row r="13031" spans="1:12" x14ac:dyDescent="0.2">
      <c r="A13031" t="s">
        <v>42730</v>
      </c>
      <c r="B13031" t="s">
        <v>42731</v>
      </c>
      <c r="C13031" t="s">
        <v>40502</v>
      </c>
      <c r="D13031" t="s">
        <v>21</v>
      </c>
      <c r="E13031" t="s">
        <v>16</v>
      </c>
      <c r="F13031">
        <v>28209</v>
      </c>
      <c r="G13031">
        <v>35.172904000000003</v>
      </c>
      <c r="H13031">
        <v>-80.850082</v>
      </c>
      <c r="I13031">
        <v>4</v>
      </c>
      <c r="J13031">
        <v>47</v>
      </c>
      <c r="K13031">
        <v>0</v>
      </c>
      <c r="L13031" t="s">
        <v>1091</v>
      </c>
    </row>
    <row r="13032" spans="1:12" x14ac:dyDescent="0.2">
      <c r="A13032" t="s">
        <v>42732</v>
      </c>
      <c r="B13032" t="s">
        <v>25636</v>
      </c>
      <c r="C13032" t="s">
        <v>42733</v>
      </c>
      <c r="D13032" t="s">
        <v>21</v>
      </c>
      <c r="E13032" t="s">
        <v>16</v>
      </c>
      <c r="F13032">
        <v>28262</v>
      </c>
      <c r="G13032">
        <v>35.336880000000001</v>
      </c>
      <c r="H13032">
        <v>-80.754784999999998</v>
      </c>
      <c r="I13032">
        <v>4</v>
      </c>
      <c r="J13032">
        <v>65</v>
      </c>
      <c r="K13032">
        <v>1</v>
      </c>
      <c r="L13032" t="s">
        <v>42734</v>
      </c>
    </row>
    <row r="13033" spans="1:12" x14ac:dyDescent="0.2">
      <c r="A13033" t="s">
        <v>42735</v>
      </c>
      <c r="B13033" t="s">
        <v>2528</v>
      </c>
      <c r="C13033" t="s">
        <v>42736</v>
      </c>
      <c r="D13033" t="s">
        <v>21</v>
      </c>
      <c r="E13033" t="s">
        <v>16</v>
      </c>
      <c r="F13033">
        <v>28212</v>
      </c>
      <c r="G13033">
        <v>35.177269600000002</v>
      </c>
      <c r="H13033">
        <v>-80.750826700000005</v>
      </c>
      <c r="I13033">
        <v>2</v>
      </c>
      <c r="J13033">
        <v>12</v>
      </c>
      <c r="K13033">
        <v>1</v>
      </c>
      <c r="L13033" t="s">
        <v>42737</v>
      </c>
    </row>
    <row r="13034" spans="1:12" x14ac:dyDescent="0.2">
      <c r="A13034" t="s">
        <v>42738</v>
      </c>
      <c r="B13034" t="s">
        <v>446</v>
      </c>
      <c r="C13034" t="s">
        <v>42739</v>
      </c>
      <c r="D13034" t="s">
        <v>39</v>
      </c>
      <c r="E13034" t="s">
        <v>16</v>
      </c>
      <c r="F13034">
        <v>28027</v>
      </c>
      <c r="G13034">
        <v>35.366600210900003</v>
      </c>
      <c r="H13034">
        <v>-80.709526999999994</v>
      </c>
      <c r="I13034">
        <v>2.5</v>
      </c>
      <c r="J13034">
        <v>46</v>
      </c>
      <c r="K13034">
        <v>1</v>
      </c>
      <c r="L13034" t="s">
        <v>1997</v>
      </c>
    </row>
    <row r="13035" spans="1:12" x14ac:dyDescent="0.2">
      <c r="A13035" t="s">
        <v>42740</v>
      </c>
      <c r="B13035" t="s">
        <v>42741</v>
      </c>
      <c r="C13035" t="s">
        <v>42742</v>
      </c>
      <c r="D13035" t="s">
        <v>21</v>
      </c>
      <c r="E13035" t="s">
        <v>16</v>
      </c>
      <c r="F13035">
        <v>28202</v>
      </c>
      <c r="G13035">
        <v>35.224609270099997</v>
      </c>
      <c r="H13035">
        <v>-80.835862755799994</v>
      </c>
      <c r="I13035">
        <v>4</v>
      </c>
      <c r="J13035">
        <v>6</v>
      </c>
      <c r="K13035">
        <v>0</v>
      </c>
      <c r="L13035" t="s">
        <v>42743</v>
      </c>
    </row>
    <row r="13036" spans="1:12" x14ac:dyDescent="0.2">
      <c r="A13036" t="s">
        <v>42744</v>
      </c>
      <c r="B13036" t="s">
        <v>41836</v>
      </c>
      <c r="C13036" t="s">
        <v>42745</v>
      </c>
      <c r="D13036" t="s">
        <v>21</v>
      </c>
      <c r="E13036" t="s">
        <v>16</v>
      </c>
      <c r="F13036">
        <v>28208</v>
      </c>
      <c r="G13036">
        <v>35.240450299999999</v>
      </c>
      <c r="H13036">
        <v>-80.888766000000004</v>
      </c>
      <c r="I13036">
        <v>2.5</v>
      </c>
      <c r="J13036">
        <v>3</v>
      </c>
      <c r="K13036">
        <v>1</v>
      </c>
      <c r="L13036" t="s">
        <v>2198</v>
      </c>
    </row>
    <row r="13037" spans="1:12" x14ac:dyDescent="0.2">
      <c r="A13037" t="s">
        <v>42746</v>
      </c>
      <c r="B13037" t="s">
        <v>42747</v>
      </c>
      <c r="D13037" t="s">
        <v>21</v>
      </c>
      <c r="E13037" t="s">
        <v>16</v>
      </c>
      <c r="F13037">
        <v>28227</v>
      </c>
      <c r="G13037">
        <v>35.182596199999999</v>
      </c>
      <c r="H13037">
        <v>-80.654888200000002</v>
      </c>
      <c r="I13037">
        <v>3.5</v>
      </c>
      <c r="J13037">
        <v>3</v>
      </c>
      <c r="K13037">
        <v>1</v>
      </c>
      <c r="L13037" t="s">
        <v>42748</v>
      </c>
    </row>
    <row r="13038" spans="1:12" x14ac:dyDescent="0.2">
      <c r="A13038" t="s">
        <v>42749</v>
      </c>
      <c r="B13038" t="s">
        <v>5014</v>
      </c>
      <c r="C13038" t="s">
        <v>42750</v>
      </c>
      <c r="D13038" t="s">
        <v>15</v>
      </c>
      <c r="E13038" t="s">
        <v>16</v>
      </c>
      <c r="F13038">
        <v>28031</v>
      </c>
      <c r="G13038">
        <v>35.480240600000002</v>
      </c>
      <c r="H13038">
        <v>-80.877601200000001</v>
      </c>
      <c r="I13038">
        <v>3</v>
      </c>
      <c r="J13038">
        <v>8</v>
      </c>
      <c r="K13038">
        <v>1</v>
      </c>
      <c r="L13038" t="s">
        <v>2406</v>
      </c>
    </row>
    <row r="13039" spans="1:12" x14ac:dyDescent="0.2">
      <c r="A13039" t="s">
        <v>42751</v>
      </c>
      <c r="B13039" t="s">
        <v>42752</v>
      </c>
      <c r="C13039" t="s">
        <v>42753</v>
      </c>
      <c r="D13039" t="s">
        <v>135</v>
      </c>
      <c r="E13039" t="s">
        <v>16</v>
      </c>
      <c r="F13039">
        <v>28105</v>
      </c>
      <c r="G13039">
        <v>35.114652900000003</v>
      </c>
      <c r="H13039">
        <v>-80.721327900000006</v>
      </c>
      <c r="I13039">
        <v>4</v>
      </c>
      <c r="J13039">
        <v>182</v>
      </c>
      <c r="K13039">
        <v>1</v>
      </c>
      <c r="L13039" t="s">
        <v>42754</v>
      </c>
    </row>
    <row r="13040" spans="1:12" x14ac:dyDescent="0.2">
      <c r="A13040" t="s">
        <v>42755</v>
      </c>
      <c r="B13040" t="s">
        <v>42756</v>
      </c>
      <c r="C13040" t="s">
        <v>42757</v>
      </c>
      <c r="D13040" t="s">
        <v>21</v>
      </c>
      <c r="E13040" t="s">
        <v>16</v>
      </c>
      <c r="F13040">
        <v>28217</v>
      </c>
      <c r="G13040">
        <v>35.196466999999998</v>
      </c>
      <c r="H13040">
        <v>-80.887562000000003</v>
      </c>
      <c r="I13040">
        <v>4.5</v>
      </c>
      <c r="J13040">
        <v>45</v>
      </c>
      <c r="K13040">
        <v>1</v>
      </c>
      <c r="L13040" t="s">
        <v>5068</v>
      </c>
    </row>
    <row r="13041" spans="1:12" x14ac:dyDescent="0.2">
      <c r="A13041" t="s">
        <v>42758</v>
      </c>
      <c r="B13041" t="s">
        <v>42759</v>
      </c>
      <c r="C13041" t="s">
        <v>42760</v>
      </c>
      <c r="D13041" t="s">
        <v>21</v>
      </c>
      <c r="E13041" t="s">
        <v>16</v>
      </c>
      <c r="F13041">
        <v>28207</v>
      </c>
      <c r="G13041">
        <v>35.201075199999998</v>
      </c>
      <c r="H13041">
        <v>-80.812918199999999</v>
      </c>
      <c r="I13041">
        <v>4</v>
      </c>
      <c r="J13041">
        <v>7</v>
      </c>
      <c r="K13041">
        <v>1</v>
      </c>
      <c r="L13041" t="s">
        <v>42761</v>
      </c>
    </row>
    <row r="13042" spans="1:12" x14ac:dyDescent="0.2">
      <c r="A13042" t="s">
        <v>42762</v>
      </c>
      <c r="B13042" t="s">
        <v>42763</v>
      </c>
      <c r="C13042" t="s">
        <v>17141</v>
      </c>
      <c r="D13042" t="s">
        <v>135</v>
      </c>
      <c r="E13042" t="s">
        <v>16</v>
      </c>
      <c r="F13042">
        <v>28105</v>
      </c>
      <c r="G13042">
        <v>35.115507000000001</v>
      </c>
      <c r="H13042">
        <v>-80.697427000000005</v>
      </c>
      <c r="I13042">
        <v>3.5</v>
      </c>
      <c r="J13042">
        <v>11</v>
      </c>
      <c r="K13042">
        <v>0</v>
      </c>
      <c r="L13042" t="s">
        <v>42764</v>
      </c>
    </row>
    <row r="13043" spans="1:12" x14ac:dyDescent="0.2">
      <c r="A13043" t="s">
        <v>42765</v>
      </c>
      <c r="B13043" t="s">
        <v>42766</v>
      </c>
      <c r="C13043" t="s">
        <v>42767</v>
      </c>
      <c r="D13043" t="s">
        <v>21</v>
      </c>
      <c r="E13043" t="s">
        <v>16</v>
      </c>
      <c r="F13043">
        <v>28213</v>
      </c>
      <c r="G13043">
        <v>35.293848699999998</v>
      </c>
      <c r="H13043">
        <v>-80.7419254</v>
      </c>
      <c r="I13043">
        <v>4</v>
      </c>
      <c r="J13043">
        <v>75</v>
      </c>
      <c r="K13043">
        <v>1</v>
      </c>
      <c r="L13043" t="s">
        <v>42768</v>
      </c>
    </row>
    <row r="13044" spans="1:12" x14ac:dyDescent="0.2">
      <c r="A13044" t="s">
        <v>42769</v>
      </c>
      <c r="B13044" t="s">
        <v>1769</v>
      </c>
      <c r="C13044" t="s">
        <v>42770</v>
      </c>
      <c r="D13044" t="s">
        <v>62</v>
      </c>
      <c r="E13044" t="s">
        <v>16</v>
      </c>
      <c r="F13044">
        <v>28227</v>
      </c>
      <c r="G13044">
        <v>35.185510600000001</v>
      </c>
      <c r="H13044">
        <v>-80.687608499999996</v>
      </c>
      <c r="I13044">
        <v>4</v>
      </c>
      <c r="J13044">
        <v>5</v>
      </c>
      <c r="K13044">
        <v>1</v>
      </c>
      <c r="L13044" t="s">
        <v>1771</v>
      </c>
    </row>
    <row r="13045" spans="1:12" x14ac:dyDescent="0.2">
      <c r="A13045" t="s">
        <v>42771</v>
      </c>
      <c r="B13045" t="s">
        <v>42772</v>
      </c>
      <c r="C13045" t="s">
        <v>42773</v>
      </c>
      <c r="D13045" t="s">
        <v>21</v>
      </c>
      <c r="E13045" t="s">
        <v>16</v>
      </c>
      <c r="F13045">
        <v>28270</v>
      </c>
      <c r="G13045">
        <v>35.145734900000001</v>
      </c>
      <c r="H13045">
        <v>-80.742787899999996</v>
      </c>
      <c r="I13045">
        <v>5</v>
      </c>
      <c r="J13045">
        <v>3</v>
      </c>
      <c r="K13045">
        <v>1</v>
      </c>
      <c r="L13045" t="s">
        <v>42774</v>
      </c>
    </row>
    <row r="13046" spans="1:12" x14ac:dyDescent="0.2">
      <c r="A13046" t="s">
        <v>42775</v>
      </c>
      <c r="B13046" t="s">
        <v>42776</v>
      </c>
      <c r="C13046" t="s">
        <v>6682</v>
      </c>
      <c r="D13046" t="s">
        <v>30</v>
      </c>
      <c r="E13046" t="s">
        <v>16</v>
      </c>
      <c r="F13046">
        <v>28052</v>
      </c>
      <c r="G13046">
        <v>35.239782699999999</v>
      </c>
      <c r="H13046">
        <v>-81.194650300000006</v>
      </c>
      <c r="I13046">
        <v>3</v>
      </c>
      <c r="J13046">
        <v>3</v>
      </c>
      <c r="K13046">
        <v>0</v>
      </c>
      <c r="L13046" t="s">
        <v>147</v>
      </c>
    </row>
    <row r="13047" spans="1:12" x14ac:dyDescent="0.2">
      <c r="A13047" t="s">
        <v>42777</v>
      </c>
      <c r="B13047" t="s">
        <v>10843</v>
      </c>
      <c r="C13047" t="s">
        <v>42778</v>
      </c>
      <c r="D13047" t="s">
        <v>39</v>
      </c>
      <c r="E13047" t="s">
        <v>16</v>
      </c>
      <c r="F13047">
        <v>28027</v>
      </c>
      <c r="G13047">
        <v>35.401710899999998</v>
      </c>
      <c r="H13047">
        <v>-80.759940900000004</v>
      </c>
      <c r="I13047">
        <v>4.5</v>
      </c>
      <c r="J13047">
        <v>19</v>
      </c>
      <c r="K13047">
        <v>1</v>
      </c>
      <c r="L13047" t="s">
        <v>42779</v>
      </c>
    </row>
    <row r="13048" spans="1:12" x14ac:dyDescent="0.2">
      <c r="A13048" t="s">
        <v>42780</v>
      </c>
      <c r="B13048" t="s">
        <v>42781</v>
      </c>
      <c r="C13048" t="s">
        <v>42782</v>
      </c>
      <c r="D13048" t="s">
        <v>21</v>
      </c>
      <c r="E13048" t="s">
        <v>16</v>
      </c>
      <c r="F13048">
        <v>28211</v>
      </c>
      <c r="G13048">
        <v>35.171126999999998</v>
      </c>
      <c r="H13048">
        <v>-80.807119</v>
      </c>
      <c r="I13048">
        <v>5</v>
      </c>
      <c r="J13048">
        <v>5</v>
      </c>
      <c r="K13048">
        <v>1</v>
      </c>
      <c r="L13048" t="s">
        <v>42783</v>
      </c>
    </row>
    <row r="13049" spans="1:12" x14ac:dyDescent="0.2">
      <c r="A13049" t="s">
        <v>42784</v>
      </c>
      <c r="B13049" t="s">
        <v>891</v>
      </c>
      <c r="C13049" t="s">
        <v>42785</v>
      </c>
      <c r="D13049" t="s">
        <v>456</v>
      </c>
      <c r="E13049" t="s">
        <v>16</v>
      </c>
      <c r="F13049">
        <v>28012</v>
      </c>
      <c r="G13049">
        <v>35.254652999999998</v>
      </c>
      <c r="H13049">
        <v>-81.027764000000005</v>
      </c>
      <c r="I13049">
        <v>2</v>
      </c>
      <c r="J13049">
        <v>21</v>
      </c>
      <c r="K13049">
        <v>1</v>
      </c>
      <c r="L13049" t="s">
        <v>42786</v>
      </c>
    </row>
    <row r="13050" spans="1:12" x14ac:dyDescent="0.2">
      <c r="A13050" t="s">
        <v>42787</v>
      </c>
      <c r="B13050" t="s">
        <v>42788</v>
      </c>
      <c r="C13050" t="s">
        <v>42789</v>
      </c>
      <c r="D13050" t="s">
        <v>7493</v>
      </c>
      <c r="E13050" t="s">
        <v>16</v>
      </c>
      <c r="F13050">
        <v>28097</v>
      </c>
      <c r="G13050">
        <v>35.255654</v>
      </c>
      <c r="H13050">
        <v>-80.452506</v>
      </c>
      <c r="I13050">
        <v>4</v>
      </c>
      <c r="J13050">
        <v>21</v>
      </c>
      <c r="K13050">
        <v>1</v>
      </c>
      <c r="L13050" t="s">
        <v>1997</v>
      </c>
    </row>
    <row r="13051" spans="1:12" x14ac:dyDescent="0.2">
      <c r="A13051" t="s">
        <v>42790</v>
      </c>
      <c r="B13051" t="s">
        <v>42791</v>
      </c>
      <c r="C13051" t="s">
        <v>42792</v>
      </c>
      <c r="D13051" t="s">
        <v>21</v>
      </c>
      <c r="E13051" t="s">
        <v>16</v>
      </c>
      <c r="F13051">
        <v>28202</v>
      </c>
      <c r="G13051">
        <v>35.228915000000001</v>
      </c>
      <c r="H13051">
        <v>-80.841189999999997</v>
      </c>
      <c r="I13051">
        <v>4</v>
      </c>
      <c r="J13051">
        <v>85</v>
      </c>
      <c r="K13051">
        <v>1</v>
      </c>
      <c r="L13051" t="s">
        <v>42793</v>
      </c>
    </row>
    <row r="13052" spans="1:12" x14ac:dyDescent="0.2">
      <c r="A13052" t="s">
        <v>42794</v>
      </c>
      <c r="B13052" t="s">
        <v>42795</v>
      </c>
      <c r="C13052" t="s">
        <v>42796</v>
      </c>
      <c r="D13052" t="s">
        <v>21</v>
      </c>
      <c r="E13052" t="s">
        <v>16</v>
      </c>
      <c r="F13052">
        <v>28208</v>
      </c>
      <c r="G13052">
        <v>35.2327202767</v>
      </c>
      <c r="H13052">
        <v>-80.869996547699998</v>
      </c>
      <c r="I13052">
        <v>2</v>
      </c>
      <c r="J13052">
        <v>14</v>
      </c>
      <c r="K13052">
        <v>1</v>
      </c>
      <c r="L13052" t="s">
        <v>42797</v>
      </c>
    </row>
    <row r="13053" spans="1:12" x14ac:dyDescent="0.2">
      <c r="A13053" t="e">
        <f>-hY3Acpx6pcefGathSj9Dg</f>
        <v>#NAME?</v>
      </c>
      <c r="B13053" t="s">
        <v>42798</v>
      </c>
      <c r="C13053" t="s">
        <v>42799</v>
      </c>
      <c r="D13053" t="s">
        <v>21</v>
      </c>
      <c r="E13053" t="s">
        <v>16</v>
      </c>
      <c r="F13053">
        <v>28226</v>
      </c>
      <c r="G13053">
        <v>35.105974000000003</v>
      </c>
      <c r="H13053">
        <v>-80.804967899999994</v>
      </c>
      <c r="I13053">
        <v>4.5</v>
      </c>
      <c r="J13053">
        <v>6</v>
      </c>
      <c r="K13053">
        <v>1</v>
      </c>
      <c r="L13053" t="s">
        <v>42800</v>
      </c>
    </row>
    <row r="13054" spans="1:12" x14ac:dyDescent="0.2">
      <c r="A13054" t="e">
        <f>-eIrbH2AmJpdDHOoXRkMfQ</f>
        <v>#NAME?</v>
      </c>
      <c r="B13054" t="s">
        <v>42801</v>
      </c>
      <c r="D13054" t="s">
        <v>601</v>
      </c>
      <c r="E13054" t="s">
        <v>16</v>
      </c>
      <c r="F13054">
        <v>28082</v>
      </c>
      <c r="G13054">
        <v>35.49</v>
      </c>
      <c r="H13054">
        <v>-80.62</v>
      </c>
      <c r="I13054">
        <v>1</v>
      </c>
      <c r="J13054">
        <v>3</v>
      </c>
      <c r="K13054">
        <v>1</v>
      </c>
      <c r="L13054" t="s">
        <v>42802</v>
      </c>
    </row>
    <row r="13055" spans="1:12" x14ac:dyDescent="0.2">
      <c r="A13055" t="s">
        <v>42803</v>
      </c>
      <c r="B13055" t="s">
        <v>1822</v>
      </c>
      <c r="C13055" t="s">
        <v>42804</v>
      </c>
      <c r="D13055" t="s">
        <v>26</v>
      </c>
      <c r="E13055" t="s">
        <v>16</v>
      </c>
      <c r="F13055">
        <v>28078</v>
      </c>
      <c r="G13055">
        <v>35.406535499999997</v>
      </c>
      <c r="H13055">
        <v>-80.862993399999993</v>
      </c>
      <c r="I13055">
        <v>4</v>
      </c>
      <c r="J13055">
        <v>3</v>
      </c>
      <c r="K13055">
        <v>1</v>
      </c>
      <c r="L13055" t="s">
        <v>42805</v>
      </c>
    </row>
    <row r="13056" spans="1:12" x14ac:dyDescent="0.2">
      <c r="A13056" t="s">
        <v>42806</v>
      </c>
      <c r="B13056" t="s">
        <v>24114</v>
      </c>
      <c r="C13056" t="s">
        <v>42807</v>
      </c>
      <c r="D13056" t="s">
        <v>21</v>
      </c>
      <c r="E13056" t="s">
        <v>16</v>
      </c>
      <c r="F13056">
        <v>28277</v>
      </c>
      <c r="G13056">
        <v>35.051754699999996</v>
      </c>
      <c r="H13056">
        <v>-80.774175299999996</v>
      </c>
      <c r="I13056">
        <v>4</v>
      </c>
      <c r="J13056">
        <v>51</v>
      </c>
      <c r="K13056">
        <v>1</v>
      </c>
      <c r="L13056" t="s">
        <v>12342</v>
      </c>
    </row>
    <row r="13057" spans="1:12" x14ac:dyDescent="0.2">
      <c r="A13057" t="s">
        <v>42808</v>
      </c>
      <c r="B13057" t="s">
        <v>3204</v>
      </c>
      <c r="C13057" t="s">
        <v>42809</v>
      </c>
      <c r="D13057" t="s">
        <v>21</v>
      </c>
      <c r="E13057" t="s">
        <v>16</v>
      </c>
      <c r="F13057">
        <v>28227</v>
      </c>
      <c r="G13057">
        <v>35.212206899999998</v>
      </c>
      <c r="H13057">
        <v>-80.690468199999998</v>
      </c>
      <c r="I13057">
        <v>1.5</v>
      </c>
      <c r="J13057">
        <v>3</v>
      </c>
      <c r="K13057">
        <v>1</v>
      </c>
      <c r="L13057" t="s">
        <v>3212</v>
      </c>
    </row>
    <row r="13058" spans="1:12" x14ac:dyDescent="0.2">
      <c r="A13058" t="s">
        <v>42810</v>
      </c>
      <c r="B13058" t="s">
        <v>1178</v>
      </c>
      <c r="C13058" t="s">
        <v>4455</v>
      </c>
      <c r="D13058" t="s">
        <v>15</v>
      </c>
      <c r="E13058" t="s">
        <v>16</v>
      </c>
      <c r="F13058">
        <v>28031</v>
      </c>
      <c r="G13058">
        <v>35.480860800000002</v>
      </c>
      <c r="H13058">
        <v>-80.8573217</v>
      </c>
      <c r="I13058">
        <v>3</v>
      </c>
      <c r="J13058">
        <v>12</v>
      </c>
      <c r="K13058">
        <v>1</v>
      </c>
      <c r="L13058" t="s">
        <v>33625</v>
      </c>
    </row>
    <row r="13059" spans="1:12" x14ac:dyDescent="0.2">
      <c r="A13059" t="s">
        <v>42811</v>
      </c>
      <c r="B13059" t="s">
        <v>42812</v>
      </c>
      <c r="C13059" t="s">
        <v>42813</v>
      </c>
      <c r="D13059" t="s">
        <v>239</v>
      </c>
      <c r="E13059" t="s">
        <v>16</v>
      </c>
      <c r="F13059">
        <v>28173</v>
      </c>
      <c r="G13059">
        <v>34.988799100000001</v>
      </c>
      <c r="H13059">
        <v>-80.775952399999994</v>
      </c>
      <c r="I13059">
        <v>3.5</v>
      </c>
      <c r="J13059">
        <v>3</v>
      </c>
      <c r="K13059">
        <v>1</v>
      </c>
      <c r="L13059" t="s">
        <v>2165</v>
      </c>
    </row>
    <row r="13060" spans="1:12" x14ac:dyDescent="0.2">
      <c r="A13060" t="s">
        <v>42814</v>
      </c>
      <c r="B13060" t="s">
        <v>13593</v>
      </c>
      <c r="C13060" t="s">
        <v>9368</v>
      </c>
      <c r="D13060" t="s">
        <v>21</v>
      </c>
      <c r="E13060" t="s">
        <v>16</v>
      </c>
      <c r="F13060">
        <v>28213</v>
      </c>
      <c r="G13060">
        <v>35.312455</v>
      </c>
      <c r="H13060">
        <v>-80.713533999999996</v>
      </c>
      <c r="I13060">
        <v>1.5</v>
      </c>
      <c r="J13060">
        <v>28</v>
      </c>
      <c r="K13060">
        <v>1</v>
      </c>
      <c r="L13060" t="s">
        <v>5827</v>
      </c>
    </row>
    <row r="13061" spans="1:12" x14ac:dyDescent="0.2">
      <c r="A13061" t="s">
        <v>42815</v>
      </c>
      <c r="B13061" t="s">
        <v>42816</v>
      </c>
      <c r="C13061" t="s">
        <v>1474</v>
      </c>
      <c r="D13061" t="s">
        <v>21</v>
      </c>
      <c r="E13061" t="s">
        <v>16</v>
      </c>
      <c r="F13061">
        <v>28205</v>
      </c>
      <c r="G13061">
        <v>35.245818999999997</v>
      </c>
      <c r="H13061">
        <v>-80.782682499999893</v>
      </c>
      <c r="I13061">
        <v>4</v>
      </c>
      <c r="J13061">
        <v>8</v>
      </c>
      <c r="K13061">
        <v>1</v>
      </c>
      <c r="L13061" t="s">
        <v>30198</v>
      </c>
    </row>
    <row r="13062" spans="1:12" x14ac:dyDescent="0.2">
      <c r="A13062" t="s">
        <v>42817</v>
      </c>
      <c r="B13062" t="s">
        <v>42818</v>
      </c>
      <c r="C13062" t="s">
        <v>42819</v>
      </c>
      <c r="D13062" t="s">
        <v>21</v>
      </c>
      <c r="E13062" t="s">
        <v>16</v>
      </c>
      <c r="F13062">
        <v>28277</v>
      </c>
      <c r="G13062">
        <v>35.078537900000001</v>
      </c>
      <c r="H13062">
        <v>-80.818357800000001</v>
      </c>
      <c r="I13062">
        <v>3.5</v>
      </c>
      <c r="J13062">
        <v>5</v>
      </c>
      <c r="K13062">
        <v>1</v>
      </c>
      <c r="L13062" t="s">
        <v>42820</v>
      </c>
    </row>
    <row r="13063" spans="1:12" x14ac:dyDescent="0.2">
      <c r="A13063" t="s">
        <v>42821</v>
      </c>
      <c r="B13063" t="s">
        <v>42822</v>
      </c>
      <c r="C13063" t="s">
        <v>42823</v>
      </c>
      <c r="D13063" t="s">
        <v>359</v>
      </c>
      <c r="E13063" t="s">
        <v>16</v>
      </c>
      <c r="F13063">
        <v>28036</v>
      </c>
      <c r="G13063">
        <v>35.498966099999997</v>
      </c>
      <c r="H13063">
        <v>-80.849325399999998</v>
      </c>
      <c r="I13063">
        <v>4</v>
      </c>
      <c r="J13063">
        <v>14</v>
      </c>
      <c r="K13063">
        <v>1</v>
      </c>
      <c r="L13063" t="s">
        <v>17146</v>
      </c>
    </row>
    <row r="13064" spans="1:12" x14ac:dyDescent="0.2">
      <c r="A13064" t="s">
        <v>42824</v>
      </c>
      <c r="B13064" t="s">
        <v>42825</v>
      </c>
      <c r="C13064" t="s">
        <v>42826</v>
      </c>
      <c r="D13064" t="s">
        <v>21</v>
      </c>
      <c r="E13064" t="s">
        <v>16</v>
      </c>
      <c r="F13064">
        <v>28212</v>
      </c>
      <c r="G13064">
        <v>35.2028538</v>
      </c>
      <c r="H13064">
        <v>-80.744783200000001</v>
      </c>
      <c r="I13064">
        <v>5</v>
      </c>
      <c r="J13064">
        <v>3</v>
      </c>
      <c r="K13064">
        <v>0</v>
      </c>
      <c r="L13064" t="s">
        <v>42827</v>
      </c>
    </row>
    <row r="13065" spans="1:12" x14ac:dyDescent="0.2">
      <c r="A13065" t="s">
        <v>42828</v>
      </c>
      <c r="B13065" t="s">
        <v>42829</v>
      </c>
      <c r="C13065" t="s">
        <v>42830</v>
      </c>
      <c r="D13065" t="s">
        <v>456</v>
      </c>
      <c r="E13065" t="s">
        <v>16</v>
      </c>
      <c r="F13065">
        <v>28012</v>
      </c>
      <c r="G13065">
        <v>35.243540500000002</v>
      </c>
      <c r="H13065">
        <v>-81.037403499999996</v>
      </c>
      <c r="I13065">
        <v>3.5</v>
      </c>
      <c r="J13065">
        <v>471</v>
      </c>
      <c r="K13065">
        <v>1</v>
      </c>
      <c r="L13065" t="s">
        <v>42831</v>
      </c>
    </row>
    <row r="13066" spans="1:12" x14ac:dyDescent="0.2">
      <c r="A13066" t="s">
        <v>42832</v>
      </c>
      <c r="B13066" t="s">
        <v>42833</v>
      </c>
      <c r="C13066" t="s">
        <v>42834</v>
      </c>
      <c r="D13066" t="s">
        <v>21</v>
      </c>
      <c r="E13066" t="s">
        <v>16</v>
      </c>
      <c r="F13066">
        <v>28204</v>
      </c>
      <c r="G13066">
        <v>35.2134401</v>
      </c>
      <c r="H13066">
        <v>-80.827614699999998</v>
      </c>
      <c r="I13066">
        <v>3.5</v>
      </c>
      <c r="J13066">
        <v>7</v>
      </c>
      <c r="K13066">
        <v>1</v>
      </c>
      <c r="L13066" t="s">
        <v>40548</v>
      </c>
    </row>
    <row r="13067" spans="1:12" x14ac:dyDescent="0.2">
      <c r="A13067" t="s">
        <v>42835</v>
      </c>
      <c r="B13067" t="s">
        <v>42836</v>
      </c>
      <c r="C13067" t="s">
        <v>32906</v>
      </c>
      <c r="D13067" t="s">
        <v>21</v>
      </c>
      <c r="E13067" t="s">
        <v>16</v>
      </c>
      <c r="F13067">
        <v>28202</v>
      </c>
      <c r="G13067">
        <v>35.226046809700001</v>
      </c>
      <c r="H13067">
        <v>-80.853078203400003</v>
      </c>
      <c r="I13067">
        <v>4</v>
      </c>
      <c r="J13067">
        <v>145</v>
      </c>
      <c r="K13067">
        <v>1</v>
      </c>
      <c r="L13067" t="s">
        <v>42837</v>
      </c>
    </row>
    <row r="13068" spans="1:12" x14ac:dyDescent="0.2">
      <c r="A13068" t="s">
        <v>42838</v>
      </c>
      <c r="B13068" t="s">
        <v>42839</v>
      </c>
      <c r="C13068" t="s">
        <v>42840</v>
      </c>
      <c r="D13068" t="s">
        <v>21</v>
      </c>
      <c r="E13068" t="s">
        <v>16</v>
      </c>
      <c r="F13068">
        <v>28204</v>
      </c>
      <c r="G13068">
        <v>35.213487299999997</v>
      </c>
      <c r="H13068">
        <v>-80.832526000000001</v>
      </c>
      <c r="I13068">
        <v>4</v>
      </c>
      <c r="J13068">
        <v>371</v>
      </c>
      <c r="K13068">
        <v>1</v>
      </c>
      <c r="L13068" t="s">
        <v>42841</v>
      </c>
    </row>
    <row r="13069" spans="1:12" x14ac:dyDescent="0.2">
      <c r="A13069" t="s">
        <v>42842</v>
      </c>
      <c r="B13069" t="s">
        <v>42843</v>
      </c>
      <c r="C13069" t="s">
        <v>42844</v>
      </c>
      <c r="D13069" t="s">
        <v>21</v>
      </c>
      <c r="E13069" t="s">
        <v>16</v>
      </c>
      <c r="F13069">
        <v>28210</v>
      </c>
      <c r="G13069">
        <v>35.146621600000003</v>
      </c>
      <c r="H13069">
        <v>-80.8302178</v>
      </c>
      <c r="I13069">
        <v>5</v>
      </c>
      <c r="J13069">
        <v>4</v>
      </c>
      <c r="K13069">
        <v>1</v>
      </c>
      <c r="L13069" t="s">
        <v>42845</v>
      </c>
    </row>
    <row r="13070" spans="1:12" x14ac:dyDescent="0.2">
      <c r="A13070" t="s">
        <v>42846</v>
      </c>
      <c r="B13070" t="s">
        <v>42847</v>
      </c>
      <c r="C13070" t="s">
        <v>42848</v>
      </c>
      <c r="D13070" t="s">
        <v>21</v>
      </c>
      <c r="E13070" t="s">
        <v>16</v>
      </c>
      <c r="F13070">
        <v>28209</v>
      </c>
      <c r="G13070">
        <v>35.173304700000003</v>
      </c>
      <c r="H13070">
        <v>-80.840006200000005</v>
      </c>
      <c r="I13070">
        <v>4</v>
      </c>
      <c r="J13070">
        <v>14</v>
      </c>
      <c r="K13070">
        <v>1</v>
      </c>
      <c r="L13070" t="s">
        <v>63</v>
      </c>
    </row>
    <row r="13071" spans="1:12" x14ac:dyDescent="0.2">
      <c r="A13071" t="s">
        <v>42849</v>
      </c>
      <c r="B13071" t="s">
        <v>42850</v>
      </c>
      <c r="C13071" t="s">
        <v>42851</v>
      </c>
      <c r="D13071" t="s">
        <v>21</v>
      </c>
      <c r="E13071" t="s">
        <v>16</v>
      </c>
      <c r="F13071">
        <v>28216</v>
      </c>
      <c r="G13071">
        <v>35.311897199999997</v>
      </c>
      <c r="H13071">
        <v>-80.898671800000002</v>
      </c>
      <c r="I13071">
        <v>5</v>
      </c>
      <c r="J13071">
        <v>3</v>
      </c>
      <c r="K13071">
        <v>1</v>
      </c>
      <c r="L13071" t="s">
        <v>42852</v>
      </c>
    </row>
    <row r="13072" spans="1:12" x14ac:dyDescent="0.2">
      <c r="A13072" t="s">
        <v>42853</v>
      </c>
      <c r="B13072" t="s">
        <v>42854</v>
      </c>
      <c r="C13072" t="s">
        <v>391</v>
      </c>
      <c r="D13072" t="s">
        <v>21</v>
      </c>
      <c r="E13072" t="s">
        <v>16</v>
      </c>
      <c r="F13072">
        <v>28211</v>
      </c>
      <c r="G13072">
        <v>35.155225000000002</v>
      </c>
      <c r="H13072">
        <v>-80.835258999999994</v>
      </c>
      <c r="I13072">
        <v>4</v>
      </c>
      <c r="J13072">
        <v>36</v>
      </c>
      <c r="K13072">
        <v>1</v>
      </c>
      <c r="L13072" t="s">
        <v>58</v>
      </c>
    </row>
    <row r="13073" spans="1:12" x14ac:dyDescent="0.2">
      <c r="A13073" t="s">
        <v>42855</v>
      </c>
      <c r="B13073" t="s">
        <v>42856</v>
      </c>
      <c r="C13073" t="s">
        <v>42857</v>
      </c>
      <c r="D13073" t="s">
        <v>21</v>
      </c>
      <c r="E13073" t="s">
        <v>16</v>
      </c>
      <c r="F13073">
        <v>28204</v>
      </c>
      <c r="G13073">
        <v>35.210779199999998</v>
      </c>
      <c r="H13073">
        <v>-80.815307899999993</v>
      </c>
      <c r="I13073">
        <v>4.5</v>
      </c>
      <c r="J13073">
        <v>3</v>
      </c>
      <c r="K13073">
        <v>1</v>
      </c>
      <c r="L13073" t="s">
        <v>19700</v>
      </c>
    </row>
    <row r="13074" spans="1:12" x14ac:dyDescent="0.2">
      <c r="A13074" t="s">
        <v>42858</v>
      </c>
      <c r="B13074" t="s">
        <v>42859</v>
      </c>
      <c r="C13074" t="s">
        <v>42860</v>
      </c>
      <c r="D13074" t="s">
        <v>21</v>
      </c>
      <c r="E13074" t="s">
        <v>16</v>
      </c>
      <c r="F13074">
        <v>28277</v>
      </c>
      <c r="G13074">
        <v>35.093998499999998</v>
      </c>
      <c r="H13074">
        <v>-80.787378099999998</v>
      </c>
      <c r="I13074">
        <v>5</v>
      </c>
      <c r="J13074">
        <v>40</v>
      </c>
      <c r="K13074">
        <v>1</v>
      </c>
      <c r="L13074" t="s">
        <v>10633</v>
      </c>
    </row>
    <row r="13075" spans="1:12" x14ac:dyDescent="0.2">
      <c r="A13075" t="s">
        <v>42861</v>
      </c>
      <c r="B13075" t="s">
        <v>42862</v>
      </c>
      <c r="C13075" t="s">
        <v>42863</v>
      </c>
      <c r="D13075" t="s">
        <v>697</v>
      </c>
      <c r="E13075" t="s">
        <v>16</v>
      </c>
      <c r="F13075">
        <v>28037</v>
      </c>
      <c r="G13075">
        <v>35.442451800000001</v>
      </c>
      <c r="H13075">
        <v>-80.999150299999997</v>
      </c>
      <c r="I13075">
        <v>3.5</v>
      </c>
      <c r="J13075">
        <v>3</v>
      </c>
      <c r="K13075">
        <v>1</v>
      </c>
      <c r="L13075" t="s">
        <v>42864</v>
      </c>
    </row>
    <row r="13076" spans="1:12" x14ac:dyDescent="0.2">
      <c r="A13076" t="s">
        <v>42865</v>
      </c>
      <c r="B13076" t="s">
        <v>42866</v>
      </c>
      <c r="C13076" t="s">
        <v>42867</v>
      </c>
      <c r="D13076" t="s">
        <v>239</v>
      </c>
      <c r="E13076" t="s">
        <v>16</v>
      </c>
      <c r="F13076">
        <v>28173</v>
      </c>
      <c r="G13076">
        <v>34.9639381</v>
      </c>
      <c r="H13076">
        <v>-80.763962300000003</v>
      </c>
      <c r="I13076">
        <v>4</v>
      </c>
      <c r="J13076">
        <v>4</v>
      </c>
      <c r="K13076">
        <v>1</v>
      </c>
      <c r="L13076" t="s">
        <v>42868</v>
      </c>
    </row>
    <row r="13077" spans="1:12" x14ac:dyDescent="0.2">
      <c r="A13077" t="s">
        <v>42869</v>
      </c>
      <c r="B13077" t="s">
        <v>32638</v>
      </c>
      <c r="C13077" t="s">
        <v>42870</v>
      </c>
      <c r="D13077" t="s">
        <v>21</v>
      </c>
      <c r="E13077" t="s">
        <v>16</v>
      </c>
      <c r="F13077">
        <v>28213</v>
      </c>
      <c r="G13077">
        <v>35.292509000000003</v>
      </c>
      <c r="H13077">
        <v>-80.753269299999999</v>
      </c>
      <c r="I13077">
        <v>3.5</v>
      </c>
      <c r="J13077">
        <v>8</v>
      </c>
      <c r="K13077">
        <v>0</v>
      </c>
      <c r="L13077" t="s">
        <v>42871</v>
      </c>
    </row>
    <row r="13078" spans="1:12" x14ac:dyDescent="0.2">
      <c r="A13078" t="s">
        <v>42872</v>
      </c>
      <c r="B13078" t="s">
        <v>42873</v>
      </c>
      <c r="C13078" t="s">
        <v>8571</v>
      </c>
      <c r="D13078" t="s">
        <v>643</v>
      </c>
      <c r="E13078" t="s">
        <v>16</v>
      </c>
      <c r="F13078">
        <v>28079</v>
      </c>
      <c r="G13078">
        <v>35.088754799999997</v>
      </c>
      <c r="H13078">
        <v>-80.664727299999996</v>
      </c>
      <c r="I13078">
        <v>4</v>
      </c>
      <c r="J13078">
        <v>4</v>
      </c>
      <c r="K13078">
        <v>0</v>
      </c>
      <c r="L13078" t="s">
        <v>9693</v>
      </c>
    </row>
    <row r="13079" spans="1:12" x14ac:dyDescent="0.2">
      <c r="A13079" t="s">
        <v>42874</v>
      </c>
      <c r="B13079" t="s">
        <v>42875</v>
      </c>
      <c r="C13079" t="s">
        <v>1610</v>
      </c>
      <c r="D13079" t="s">
        <v>30</v>
      </c>
      <c r="E13079" t="s">
        <v>16</v>
      </c>
      <c r="F13079">
        <v>28052</v>
      </c>
      <c r="G13079">
        <v>35.263512800000001</v>
      </c>
      <c r="H13079">
        <v>-81.182716400000004</v>
      </c>
      <c r="I13079">
        <v>4</v>
      </c>
      <c r="J13079">
        <v>46</v>
      </c>
      <c r="K13079">
        <v>1</v>
      </c>
      <c r="L13079" t="s">
        <v>42876</v>
      </c>
    </row>
    <row r="13080" spans="1:12" x14ac:dyDescent="0.2">
      <c r="A13080" t="s">
        <v>42877</v>
      </c>
      <c r="B13080" t="s">
        <v>2525</v>
      </c>
      <c r="C13080" t="s">
        <v>42878</v>
      </c>
      <c r="D13080" t="s">
        <v>295</v>
      </c>
      <c r="E13080" t="s">
        <v>16</v>
      </c>
      <c r="F13080">
        <v>28134</v>
      </c>
      <c r="G13080">
        <v>35.093620999999999</v>
      </c>
      <c r="H13080">
        <v>-80.884521000000007</v>
      </c>
      <c r="I13080">
        <v>2.5</v>
      </c>
      <c r="J13080">
        <v>4</v>
      </c>
      <c r="K13080">
        <v>0</v>
      </c>
      <c r="L13080" t="s">
        <v>1010</v>
      </c>
    </row>
    <row r="13081" spans="1:12" x14ac:dyDescent="0.2">
      <c r="A13081" t="s">
        <v>42879</v>
      </c>
      <c r="B13081" t="s">
        <v>42880</v>
      </c>
      <c r="C13081" t="s">
        <v>42881</v>
      </c>
      <c r="D13081" t="s">
        <v>21</v>
      </c>
      <c r="E13081" t="s">
        <v>16</v>
      </c>
      <c r="F13081">
        <v>28226</v>
      </c>
      <c r="G13081">
        <v>35.133816556200003</v>
      </c>
      <c r="H13081">
        <v>-80.7926573365</v>
      </c>
      <c r="I13081">
        <v>1</v>
      </c>
      <c r="J13081">
        <v>4</v>
      </c>
      <c r="K13081">
        <v>1</v>
      </c>
      <c r="L13081" t="s">
        <v>42882</v>
      </c>
    </row>
    <row r="13082" spans="1:12" x14ac:dyDescent="0.2">
      <c r="A13082" t="s">
        <v>42883</v>
      </c>
      <c r="B13082" t="s">
        <v>3508</v>
      </c>
      <c r="C13082" t="s">
        <v>42884</v>
      </c>
      <c r="D13082" t="s">
        <v>21</v>
      </c>
      <c r="E13082" t="s">
        <v>16</v>
      </c>
      <c r="F13082">
        <v>28277</v>
      </c>
      <c r="G13082">
        <v>35.098446000000003</v>
      </c>
      <c r="H13082">
        <v>-80.780354000000003</v>
      </c>
      <c r="I13082">
        <v>1.5</v>
      </c>
      <c r="J13082">
        <v>9</v>
      </c>
      <c r="K13082">
        <v>1</v>
      </c>
      <c r="L13082" t="s">
        <v>42885</v>
      </c>
    </row>
    <row r="13083" spans="1:12" x14ac:dyDescent="0.2">
      <c r="A13083" t="s">
        <v>42886</v>
      </c>
      <c r="B13083" t="s">
        <v>42887</v>
      </c>
      <c r="C13083" t="s">
        <v>42888</v>
      </c>
      <c r="D13083" t="s">
        <v>21</v>
      </c>
      <c r="E13083" t="s">
        <v>16</v>
      </c>
      <c r="F13083">
        <v>28206</v>
      </c>
      <c r="G13083">
        <v>35.256919799999999</v>
      </c>
      <c r="H13083">
        <v>-80.798131400000003</v>
      </c>
      <c r="I13083">
        <v>3.5</v>
      </c>
      <c r="J13083">
        <v>6</v>
      </c>
      <c r="K13083">
        <v>1</v>
      </c>
      <c r="L13083" t="s">
        <v>2029</v>
      </c>
    </row>
    <row r="13084" spans="1:12" x14ac:dyDescent="0.2">
      <c r="A13084" t="s">
        <v>42889</v>
      </c>
      <c r="B13084" t="s">
        <v>6975</v>
      </c>
      <c r="C13084" t="s">
        <v>27629</v>
      </c>
      <c r="D13084" t="s">
        <v>167</v>
      </c>
      <c r="E13084" t="s">
        <v>16</v>
      </c>
      <c r="F13084">
        <v>28075</v>
      </c>
      <c r="G13084">
        <v>35.321657203400001</v>
      </c>
      <c r="H13084">
        <v>-80.659611783900004</v>
      </c>
      <c r="I13084">
        <v>4</v>
      </c>
      <c r="J13084">
        <v>78</v>
      </c>
      <c r="K13084">
        <v>1</v>
      </c>
      <c r="L13084" t="s">
        <v>42890</v>
      </c>
    </row>
    <row r="13085" spans="1:12" x14ac:dyDescent="0.2">
      <c r="A13085" t="s">
        <v>42891</v>
      </c>
      <c r="B13085" t="s">
        <v>2257</v>
      </c>
      <c r="C13085" t="s">
        <v>42892</v>
      </c>
      <c r="D13085" t="s">
        <v>21</v>
      </c>
      <c r="E13085" t="s">
        <v>16</v>
      </c>
      <c r="F13085">
        <v>28269</v>
      </c>
      <c r="G13085">
        <v>35.346862700000003</v>
      </c>
      <c r="H13085">
        <v>-80.843422700000005</v>
      </c>
      <c r="I13085">
        <v>4</v>
      </c>
      <c r="J13085">
        <v>31</v>
      </c>
      <c r="K13085">
        <v>1</v>
      </c>
      <c r="L13085" t="s">
        <v>347</v>
      </c>
    </row>
    <row r="13086" spans="1:12" x14ac:dyDescent="0.2">
      <c r="A13086" t="s">
        <v>42893</v>
      </c>
      <c r="B13086" t="s">
        <v>40262</v>
      </c>
      <c r="C13086" t="s">
        <v>42894</v>
      </c>
      <c r="D13086" t="s">
        <v>21</v>
      </c>
      <c r="E13086" t="s">
        <v>16</v>
      </c>
      <c r="F13086">
        <v>28227</v>
      </c>
      <c r="G13086">
        <v>35.201537999999999</v>
      </c>
      <c r="H13086">
        <v>-80.725603000000007</v>
      </c>
      <c r="I13086">
        <v>3.5</v>
      </c>
      <c r="J13086">
        <v>5</v>
      </c>
      <c r="K13086">
        <v>1</v>
      </c>
      <c r="L13086" t="s">
        <v>42895</v>
      </c>
    </row>
    <row r="13087" spans="1:12" x14ac:dyDescent="0.2">
      <c r="A13087" t="s">
        <v>42896</v>
      </c>
      <c r="B13087" t="s">
        <v>42897</v>
      </c>
      <c r="C13087" t="s">
        <v>42898</v>
      </c>
      <c r="D13087" t="s">
        <v>21</v>
      </c>
      <c r="E13087" t="s">
        <v>16</v>
      </c>
      <c r="F13087">
        <v>28211</v>
      </c>
      <c r="G13087">
        <v>35.171282699999999</v>
      </c>
      <c r="H13087">
        <v>-80.807504600000001</v>
      </c>
      <c r="I13087">
        <v>4.5</v>
      </c>
      <c r="J13087">
        <v>58</v>
      </c>
      <c r="K13087">
        <v>1</v>
      </c>
      <c r="L13087" t="s">
        <v>42899</v>
      </c>
    </row>
    <row r="13088" spans="1:12" x14ac:dyDescent="0.2">
      <c r="A13088" t="s">
        <v>42900</v>
      </c>
      <c r="B13088" t="s">
        <v>42901</v>
      </c>
      <c r="C13088" t="s">
        <v>42902</v>
      </c>
      <c r="D13088" t="s">
        <v>21</v>
      </c>
      <c r="E13088" t="s">
        <v>16</v>
      </c>
      <c r="F13088">
        <v>28212</v>
      </c>
      <c r="G13088">
        <v>35.155239999999999</v>
      </c>
      <c r="H13088">
        <v>-80.746368000000004</v>
      </c>
      <c r="I13088">
        <v>2</v>
      </c>
      <c r="J13088">
        <v>3</v>
      </c>
      <c r="K13088">
        <v>0</v>
      </c>
      <c r="L13088" t="s">
        <v>565</v>
      </c>
    </row>
    <row r="13089" spans="1:12" x14ac:dyDescent="0.2">
      <c r="A13089" t="s">
        <v>42903</v>
      </c>
      <c r="B13089" t="s">
        <v>42904</v>
      </c>
      <c r="C13089" t="s">
        <v>42905</v>
      </c>
      <c r="D13089" t="s">
        <v>30</v>
      </c>
      <c r="E13089" t="s">
        <v>16</v>
      </c>
      <c r="F13089">
        <v>28054</v>
      </c>
      <c r="G13089">
        <v>35.253718399999997</v>
      </c>
      <c r="H13089">
        <v>-81.176860000000005</v>
      </c>
      <c r="I13089">
        <v>3.5</v>
      </c>
      <c r="J13089">
        <v>3</v>
      </c>
      <c r="K13089">
        <v>1</v>
      </c>
      <c r="L13089" t="s">
        <v>42906</v>
      </c>
    </row>
    <row r="13090" spans="1:12" x14ac:dyDescent="0.2">
      <c r="A13090" t="s">
        <v>42907</v>
      </c>
      <c r="B13090" t="s">
        <v>42908</v>
      </c>
      <c r="C13090" t="s">
        <v>42909</v>
      </c>
      <c r="D13090" t="s">
        <v>21</v>
      </c>
      <c r="E13090" t="s">
        <v>16</v>
      </c>
      <c r="F13090">
        <v>28262</v>
      </c>
      <c r="G13090">
        <v>35.338488699999999</v>
      </c>
      <c r="H13090">
        <v>-80.760802200000001</v>
      </c>
      <c r="I13090">
        <v>2</v>
      </c>
      <c r="J13090">
        <v>4</v>
      </c>
      <c r="K13090">
        <v>1</v>
      </c>
      <c r="L13090" t="s">
        <v>42910</v>
      </c>
    </row>
    <row r="13091" spans="1:12" x14ac:dyDescent="0.2">
      <c r="A13091" t="s">
        <v>42911</v>
      </c>
      <c r="B13091" t="s">
        <v>42912</v>
      </c>
      <c r="C13091" t="s">
        <v>42913</v>
      </c>
      <c r="D13091" t="s">
        <v>30</v>
      </c>
      <c r="E13091" t="s">
        <v>16</v>
      </c>
      <c r="F13091">
        <v>28056</v>
      </c>
      <c r="G13091">
        <v>35.221066299999997</v>
      </c>
      <c r="H13091">
        <v>-81.097164199999995</v>
      </c>
      <c r="I13091">
        <v>4.5</v>
      </c>
      <c r="J13091">
        <v>3</v>
      </c>
      <c r="K13091">
        <v>1</v>
      </c>
      <c r="L13091" t="s">
        <v>42914</v>
      </c>
    </row>
    <row r="13092" spans="1:12" x14ac:dyDescent="0.2">
      <c r="A13092" t="s">
        <v>42915</v>
      </c>
      <c r="B13092" t="s">
        <v>42916</v>
      </c>
      <c r="C13092" t="s">
        <v>15778</v>
      </c>
      <c r="D13092" t="s">
        <v>21</v>
      </c>
      <c r="E13092" t="s">
        <v>16</v>
      </c>
      <c r="F13092">
        <v>28211</v>
      </c>
      <c r="G13092">
        <v>35.176399000000004</v>
      </c>
      <c r="H13092">
        <v>-80.802261999999999</v>
      </c>
      <c r="I13092">
        <v>4.5</v>
      </c>
      <c r="J13092">
        <v>6</v>
      </c>
      <c r="K13092">
        <v>0</v>
      </c>
      <c r="L13092" t="s">
        <v>42917</v>
      </c>
    </row>
    <row r="13093" spans="1:12" x14ac:dyDescent="0.2">
      <c r="A13093" t="s">
        <v>42918</v>
      </c>
      <c r="B13093" t="s">
        <v>42919</v>
      </c>
      <c r="C13093" t="s">
        <v>9783</v>
      </c>
      <c r="D13093" t="s">
        <v>21</v>
      </c>
      <c r="E13093" t="s">
        <v>16</v>
      </c>
      <c r="F13093">
        <v>28227</v>
      </c>
      <c r="G13093">
        <v>35.162259486700002</v>
      </c>
      <c r="H13093">
        <v>-80.737714137899999</v>
      </c>
      <c r="I13093">
        <v>4.5</v>
      </c>
      <c r="J13093">
        <v>23</v>
      </c>
      <c r="K13093">
        <v>1</v>
      </c>
      <c r="L13093" t="s">
        <v>5884</v>
      </c>
    </row>
    <row r="13094" spans="1:12" x14ac:dyDescent="0.2">
      <c r="A13094" t="s">
        <v>42920</v>
      </c>
      <c r="B13094" t="s">
        <v>42921</v>
      </c>
      <c r="C13094" t="s">
        <v>42922</v>
      </c>
      <c r="D13094" t="s">
        <v>135</v>
      </c>
      <c r="E13094" t="s">
        <v>16</v>
      </c>
      <c r="F13094">
        <v>28277</v>
      </c>
      <c r="G13094">
        <v>35.050274000000002</v>
      </c>
      <c r="H13094">
        <v>-80.769524000000004</v>
      </c>
      <c r="I13094">
        <v>3</v>
      </c>
      <c r="J13094">
        <v>5</v>
      </c>
      <c r="K13094">
        <v>0</v>
      </c>
      <c r="L13094" t="s">
        <v>18263</v>
      </c>
    </row>
    <row r="13095" spans="1:12" x14ac:dyDescent="0.2">
      <c r="A13095" t="s">
        <v>42923</v>
      </c>
      <c r="B13095" t="s">
        <v>42924</v>
      </c>
      <c r="C13095" t="s">
        <v>42925</v>
      </c>
      <c r="D13095" t="s">
        <v>21</v>
      </c>
      <c r="E13095" t="s">
        <v>16</v>
      </c>
      <c r="F13095">
        <v>28202</v>
      </c>
      <c r="G13095">
        <v>35.232713400000002</v>
      </c>
      <c r="H13095">
        <v>-80.848782099999994</v>
      </c>
      <c r="I13095">
        <v>4</v>
      </c>
      <c r="J13095">
        <v>8</v>
      </c>
      <c r="K13095">
        <v>1</v>
      </c>
      <c r="L13095" t="s">
        <v>42926</v>
      </c>
    </row>
    <row r="13096" spans="1:12" x14ac:dyDescent="0.2">
      <c r="A13096" t="s">
        <v>42927</v>
      </c>
      <c r="B13096" t="s">
        <v>42928</v>
      </c>
      <c r="D13096" t="s">
        <v>21</v>
      </c>
      <c r="E13096" t="s">
        <v>16</v>
      </c>
      <c r="F13096">
        <v>28206</v>
      </c>
      <c r="G13096">
        <v>35.226070044799997</v>
      </c>
      <c r="H13096">
        <v>-80.842087372199998</v>
      </c>
      <c r="I13096">
        <v>4</v>
      </c>
      <c r="J13096">
        <v>12</v>
      </c>
      <c r="K13096">
        <v>1</v>
      </c>
      <c r="L13096" t="s">
        <v>20553</v>
      </c>
    </row>
    <row r="13097" spans="1:12" x14ac:dyDescent="0.2">
      <c r="A13097" t="s">
        <v>42929</v>
      </c>
      <c r="B13097" t="s">
        <v>758</v>
      </c>
      <c r="C13097" t="s">
        <v>42930</v>
      </c>
      <c r="D13097" t="s">
        <v>643</v>
      </c>
      <c r="E13097" t="s">
        <v>16</v>
      </c>
      <c r="F13097">
        <v>28079</v>
      </c>
      <c r="G13097">
        <v>35.079616543</v>
      </c>
      <c r="H13097">
        <v>-80.656965171099998</v>
      </c>
      <c r="I13097">
        <v>2.5</v>
      </c>
      <c r="J13097">
        <v>7</v>
      </c>
      <c r="K13097">
        <v>1</v>
      </c>
      <c r="L13097" t="s">
        <v>22315</v>
      </c>
    </row>
    <row r="13098" spans="1:12" x14ac:dyDescent="0.2">
      <c r="A13098" t="s">
        <v>42931</v>
      </c>
      <c r="B13098" t="s">
        <v>42932</v>
      </c>
      <c r="C13098" t="s">
        <v>42933</v>
      </c>
      <c r="D13098" t="s">
        <v>26</v>
      </c>
      <c r="E13098" t="s">
        <v>16</v>
      </c>
      <c r="F13098">
        <v>28078</v>
      </c>
      <c r="G13098">
        <v>35.401192199999997</v>
      </c>
      <c r="H13098">
        <v>-80.764654899999996</v>
      </c>
      <c r="I13098">
        <v>3.5</v>
      </c>
      <c r="J13098">
        <v>12</v>
      </c>
      <c r="K13098">
        <v>1</v>
      </c>
      <c r="L13098" t="s">
        <v>42934</v>
      </c>
    </row>
    <row r="13099" spans="1:12" x14ac:dyDescent="0.2">
      <c r="A13099" t="s">
        <v>42935</v>
      </c>
      <c r="B13099" t="s">
        <v>42936</v>
      </c>
      <c r="C13099" t="s">
        <v>42937</v>
      </c>
      <c r="D13099" t="s">
        <v>21</v>
      </c>
      <c r="E13099" t="s">
        <v>16</v>
      </c>
      <c r="F13099">
        <v>28270</v>
      </c>
      <c r="G13099">
        <v>35.1383358394</v>
      </c>
      <c r="H13099">
        <v>-80.739015869799999</v>
      </c>
      <c r="I13099">
        <v>2.5</v>
      </c>
      <c r="J13099">
        <v>12</v>
      </c>
      <c r="K13099">
        <v>1</v>
      </c>
      <c r="L13099" t="s">
        <v>709</v>
      </c>
    </row>
    <row r="13100" spans="1:12" x14ac:dyDescent="0.2">
      <c r="A13100" t="e">
        <f>-T0M3exc6tC6sw5LjtVdDQ</f>
        <v>#NAME?</v>
      </c>
      <c r="B13100" t="s">
        <v>42938</v>
      </c>
      <c r="C13100" t="s">
        <v>30797</v>
      </c>
      <c r="D13100" t="s">
        <v>21</v>
      </c>
      <c r="E13100" t="s">
        <v>16</v>
      </c>
      <c r="F13100">
        <v>28212</v>
      </c>
      <c r="G13100">
        <v>35.2035269</v>
      </c>
      <c r="H13100">
        <v>-80.743570800000001</v>
      </c>
      <c r="I13100">
        <v>3.5</v>
      </c>
      <c r="J13100">
        <v>27</v>
      </c>
      <c r="K13100">
        <v>1</v>
      </c>
      <c r="L13100" t="s">
        <v>42939</v>
      </c>
    </row>
    <row r="13101" spans="1:12" x14ac:dyDescent="0.2">
      <c r="A13101" t="s">
        <v>42940</v>
      </c>
      <c r="B13101" t="s">
        <v>42941</v>
      </c>
      <c r="C13101" t="s">
        <v>42942</v>
      </c>
      <c r="D13101" t="s">
        <v>21</v>
      </c>
      <c r="E13101" t="s">
        <v>16</v>
      </c>
      <c r="F13101">
        <v>28262</v>
      </c>
      <c r="G13101">
        <v>35.307224300000001</v>
      </c>
      <c r="H13101">
        <v>-80.754969799999998</v>
      </c>
      <c r="I13101">
        <v>4.5</v>
      </c>
      <c r="J13101">
        <v>45</v>
      </c>
      <c r="K13101">
        <v>1</v>
      </c>
      <c r="L13101" t="s">
        <v>42943</v>
      </c>
    </row>
    <row r="13102" spans="1:12" x14ac:dyDescent="0.2">
      <c r="A13102" t="s">
        <v>42944</v>
      </c>
      <c r="B13102" t="s">
        <v>42945</v>
      </c>
      <c r="C13102" t="s">
        <v>29009</v>
      </c>
      <c r="D13102" t="s">
        <v>29010</v>
      </c>
      <c r="E13102" t="s">
        <v>16</v>
      </c>
      <c r="F13102">
        <v>28079</v>
      </c>
      <c r="G13102">
        <v>35.084835226800003</v>
      </c>
      <c r="H13102">
        <v>-80.634331394</v>
      </c>
      <c r="I13102">
        <v>4.5</v>
      </c>
      <c r="J13102">
        <v>16</v>
      </c>
      <c r="K13102">
        <v>1</v>
      </c>
      <c r="L13102" t="s">
        <v>42946</v>
      </c>
    </row>
    <row r="13103" spans="1:12" x14ac:dyDescent="0.2">
      <c r="A13103" t="s">
        <v>42947</v>
      </c>
      <c r="B13103" t="s">
        <v>42948</v>
      </c>
      <c r="C13103" t="s">
        <v>42949</v>
      </c>
      <c r="D13103" t="s">
        <v>21</v>
      </c>
      <c r="E13103" t="s">
        <v>16</v>
      </c>
      <c r="F13103">
        <v>28209</v>
      </c>
      <c r="G13103">
        <v>35.168263000000003</v>
      </c>
      <c r="H13103">
        <v>-80.851298999999997</v>
      </c>
      <c r="I13103">
        <v>5</v>
      </c>
      <c r="J13103">
        <v>11</v>
      </c>
      <c r="K13103">
        <v>1</v>
      </c>
      <c r="L13103" t="s">
        <v>42950</v>
      </c>
    </row>
    <row r="13104" spans="1:12" x14ac:dyDescent="0.2">
      <c r="A13104" t="s">
        <v>42951</v>
      </c>
      <c r="B13104" t="s">
        <v>42952</v>
      </c>
      <c r="C13104" t="s">
        <v>22656</v>
      </c>
      <c r="D13104" t="s">
        <v>21</v>
      </c>
      <c r="E13104" t="s">
        <v>16</v>
      </c>
      <c r="F13104">
        <v>28277</v>
      </c>
      <c r="G13104">
        <v>35.098749900000001</v>
      </c>
      <c r="H13104">
        <v>-80.7762709</v>
      </c>
      <c r="I13104">
        <v>5</v>
      </c>
      <c r="J13104">
        <v>6</v>
      </c>
      <c r="K13104">
        <v>1</v>
      </c>
      <c r="L13104" t="s">
        <v>42953</v>
      </c>
    </row>
    <row r="13105" spans="1:12" x14ac:dyDescent="0.2">
      <c r="A13105" t="s">
        <v>42954</v>
      </c>
      <c r="B13105" t="s">
        <v>42955</v>
      </c>
      <c r="C13105" t="s">
        <v>42956</v>
      </c>
      <c r="D13105" t="s">
        <v>21</v>
      </c>
      <c r="E13105" t="s">
        <v>16</v>
      </c>
      <c r="F13105">
        <v>28203</v>
      </c>
      <c r="G13105">
        <v>35.201812500000003</v>
      </c>
      <c r="H13105">
        <v>-80.843790200000001</v>
      </c>
      <c r="I13105">
        <v>3</v>
      </c>
      <c r="J13105">
        <v>14</v>
      </c>
      <c r="K13105">
        <v>1</v>
      </c>
      <c r="L13105" t="s">
        <v>42957</v>
      </c>
    </row>
    <row r="13106" spans="1:12" x14ac:dyDescent="0.2">
      <c r="A13106" t="s">
        <v>42958</v>
      </c>
      <c r="B13106" t="s">
        <v>42959</v>
      </c>
      <c r="C13106" t="s">
        <v>42960</v>
      </c>
      <c r="D13106" t="s">
        <v>21</v>
      </c>
      <c r="E13106" t="s">
        <v>16</v>
      </c>
      <c r="F13106">
        <v>28277</v>
      </c>
      <c r="G13106">
        <v>35.055964899999999</v>
      </c>
      <c r="H13106">
        <v>-80.842882099999997</v>
      </c>
      <c r="I13106">
        <v>4.5</v>
      </c>
      <c r="J13106">
        <v>3</v>
      </c>
      <c r="K13106">
        <v>1</v>
      </c>
      <c r="L13106" t="s">
        <v>4329</v>
      </c>
    </row>
    <row r="13107" spans="1:12" x14ac:dyDescent="0.2">
      <c r="A13107" t="s">
        <v>42961</v>
      </c>
      <c r="B13107" t="s">
        <v>5886</v>
      </c>
      <c r="C13107" t="s">
        <v>5100</v>
      </c>
      <c r="D13107" t="s">
        <v>21</v>
      </c>
      <c r="E13107" t="s">
        <v>16</v>
      </c>
      <c r="F13107">
        <v>28262</v>
      </c>
      <c r="G13107">
        <v>35.312144000000004</v>
      </c>
      <c r="H13107">
        <v>-80.745092999999997</v>
      </c>
      <c r="I13107">
        <v>3.5</v>
      </c>
      <c r="J13107">
        <v>30</v>
      </c>
      <c r="K13107">
        <v>0</v>
      </c>
      <c r="L13107" t="s">
        <v>42962</v>
      </c>
    </row>
    <row r="13108" spans="1:12" x14ac:dyDescent="0.2">
      <c r="A13108" t="s">
        <v>42963</v>
      </c>
      <c r="B13108" t="s">
        <v>42964</v>
      </c>
      <c r="C13108" t="s">
        <v>42965</v>
      </c>
      <c r="D13108" t="s">
        <v>21</v>
      </c>
      <c r="E13108" t="s">
        <v>16</v>
      </c>
      <c r="F13108">
        <v>28211</v>
      </c>
      <c r="G13108">
        <v>35.190997000000003</v>
      </c>
      <c r="H13108">
        <v>-80.805162600000003</v>
      </c>
      <c r="I13108">
        <v>4</v>
      </c>
      <c r="J13108">
        <v>4</v>
      </c>
      <c r="K13108">
        <v>1</v>
      </c>
      <c r="L13108" t="s">
        <v>42966</v>
      </c>
    </row>
    <row r="13109" spans="1:12" x14ac:dyDescent="0.2">
      <c r="A13109" t="s">
        <v>42967</v>
      </c>
      <c r="B13109" t="s">
        <v>3317</v>
      </c>
      <c r="C13109" t="s">
        <v>42968</v>
      </c>
      <c r="D13109" t="s">
        <v>295</v>
      </c>
      <c r="E13109" t="s">
        <v>16</v>
      </c>
      <c r="F13109">
        <v>28134</v>
      </c>
      <c r="G13109">
        <v>35.0895212</v>
      </c>
      <c r="H13109">
        <v>-80.8766502</v>
      </c>
      <c r="I13109">
        <v>2.5</v>
      </c>
      <c r="J13109">
        <v>25</v>
      </c>
      <c r="K13109">
        <v>1</v>
      </c>
      <c r="L13109" t="s">
        <v>42969</v>
      </c>
    </row>
    <row r="13110" spans="1:12" x14ac:dyDescent="0.2">
      <c r="A13110" t="s">
        <v>42970</v>
      </c>
      <c r="B13110" t="s">
        <v>42971</v>
      </c>
      <c r="C13110" t="s">
        <v>42972</v>
      </c>
      <c r="D13110" t="s">
        <v>21</v>
      </c>
      <c r="E13110" t="s">
        <v>16</v>
      </c>
      <c r="F13110">
        <v>28211</v>
      </c>
      <c r="G13110">
        <v>35.177116499999997</v>
      </c>
      <c r="H13110">
        <v>-80.798331000000005</v>
      </c>
      <c r="I13110">
        <v>4.5</v>
      </c>
      <c r="J13110">
        <v>11</v>
      </c>
      <c r="K13110">
        <v>1</v>
      </c>
      <c r="L13110" t="s">
        <v>4826</v>
      </c>
    </row>
    <row r="13111" spans="1:12" x14ac:dyDescent="0.2">
      <c r="A13111" t="s">
        <v>42973</v>
      </c>
      <c r="B13111" t="s">
        <v>42974</v>
      </c>
      <c r="C13111" t="s">
        <v>42975</v>
      </c>
      <c r="D13111" t="s">
        <v>21</v>
      </c>
      <c r="E13111" t="s">
        <v>16</v>
      </c>
      <c r="F13111">
        <v>28277</v>
      </c>
      <c r="G13111">
        <v>35.054361999999998</v>
      </c>
      <c r="H13111">
        <v>-80.852388000000005</v>
      </c>
      <c r="I13111">
        <v>3.5</v>
      </c>
      <c r="J13111">
        <v>5</v>
      </c>
      <c r="K13111">
        <v>1</v>
      </c>
      <c r="L13111" t="s">
        <v>10547</v>
      </c>
    </row>
    <row r="13112" spans="1:12" x14ac:dyDescent="0.2">
      <c r="A13112" t="s">
        <v>42976</v>
      </c>
      <c r="B13112" t="s">
        <v>42977</v>
      </c>
      <c r="D13112" t="s">
        <v>21</v>
      </c>
      <c r="E13112" t="s">
        <v>16</v>
      </c>
      <c r="F13112">
        <v>28269</v>
      </c>
      <c r="G13112">
        <v>35.3352529</v>
      </c>
      <c r="H13112">
        <v>-80.799018500000003</v>
      </c>
      <c r="I13112">
        <v>5</v>
      </c>
      <c r="J13112">
        <v>6</v>
      </c>
      <c r="K13112">
        <v>1</v>
      </c>
      <c r="L13112" t="s">
        <v>42978</v>
      </c>
    </row>
    <row r="13113" spans="1:12" x14ac:dyDescent="0.2">
      <c r="A13113" t="s">
        <v>42979</v>
      </c>
      <c r="B13113" t="s">
        <v>42980</v>
      </c>
      <c r="D13113" t="s">
        <v>30</v>
      </c>
      <c r="E13113" t="s">
        <v>16</v>
      </c>
      <c r="F13113">
        <v>28056</v>
      </c>
      <c r="G13113">
        <v>35.262081999999999</v>
      </c>
      <c r="H13113">
        <v>-81.187300500000006</v>
      </c>
      <c r="I13113">
        <v>3.5</v>
      </c>
      <c r="J13113">
        <v>3</v>
      </c>
      <c r="K13113">
        <v>1</v>
      </c>
      <c r="L13113" t="s">
        <v>42981</v>
      </c>
    </row>
    <row r="13114" spans="1:12" x14ac:dyDescent="0.2">
      <c r="A13114" t="s">
        <v>42982</v>
      </c>
      <c r="B13114" t="s">
        <v>42983</v>
      </c>
      <c r="C13114" t="s">
        <v>42984</v>
      </c>
      <c r="D13114" t="s">
        <v>643</v>
      </c>
      <c r="E13114" t="s">
        <v>16</v>
      </c>
      <c r="F13114">
        <v>28079</v>
      </c>
      <c r="G13114">
        <v>35.046972199999999</v>
      </c>
      <c r="H13114">
        <v>-80.647887400000002</v>
      </c>
      <c r="I13114">
        <v>4.5</v>
      </c>
      <c r="J13114">
        <v>9</v>
      </c>
      <c r="K13114">
        <v>1</v>
      </c>
      <c r="L13114" t="s">
        <v>42985</v>
      </c>
    </row>
    <row r="13115" spans="1:12" x14ac:dyDescent="0.2">
      <c r="A13115" t="s">
        <v>42986</v>
      </c>
      <c r="B13115" t="s">
        <v>42987</v>
      </c>
      <c r="C13115" t="s">
        <v>42988</v>
      </c>
      <c r="D13115" t="s">
        <v>295</v>
      </c>
      <c r="E13115" t="s">
        <v>16</v>
      </c>
      <c r="F13115">
        <v>28134</v>
      </c>
      <c r="G13115">
        <v>35.086977699999998</v>
      </c>
      <c r="H13115">
        <v>-80.871765300000007</v>
      </c>
      <c r="I13115">
        <v>4.5</v>
      </c>
      <c r="J13115">
        <v>6</v>
      </c>
      <c r="K13115">
        <v>1</v>
      </c>
      <c r="L13115" t="s">
        <v>287</v>
      </c>
    </row>
    <row r="13116" spans="1:12" x14ac:dyDescent="0.2">
      <c r="A13116" t="s">
        <v>42989</v>
      </c>
      <c r="B13116" t="s">
        <v>42990</v>
      </c>
      <c r="C13116" t="s">
        <v>17795</v>
      </c>
      <c r="D13116" t="s">
        <v>21</v>
      </c>
      <c r="E13116" t="s">
        <v>16</v>
      </c>
      <c r="F13116">
        <v>28209</v>
      </c>
      <c r="G13116">
        <v>35.176421099999999</v>
      </c>
      <c r="H13116">
        <v>-80.850644399999993</v>
      </c>
      <c r="I13116">
        <v>2.5</v>
      </c>
      <c r="J13116">
        <v>3</v>
      </c>
      <c r="K13116">
        <v>1</v>
      </c>
      <c r="L13116" t="s">
        <v>42991</v>
      </c>
    </row>
    <row r="13117" spans="1:12" x14ac:dyDescent="0.2">
      <c r="A13117" t="s">
        <v>42992</v>
      </c>
      <c r="B13117" t="s">
        <v>42993</v>
      </c>
      <c r="C13117" t="s">
        <v>42994</v>
      </c>
      <c r="D13117" t="s">
        <v>21</v>
      </c>
      <c r="E13117" t="s">
        <v>16</v>
      </c>
      <c r="F13117">
        <v>28217</v>
      </c>
      <c r="G13117">
        <v>35.153059800000001</v>
      </c>
      <c r="H13117">
        <v>-80.876994499999995</v>
      </c>
      <c r="I13117">
        <v>5</v>
      </c>
      <c r="J13117">
        <v>30</v>
      </c>
      <c r="K13117">
        <v>1</v>
      </c>
      <c r="L13117" t="s">
        <v>42995</v>
      </c>
    </row>
    <row r="13118" spans="1:12" x14ac:dyDescent="0.2">
      <c r="A13118" t="s">
        <v>42996</v>
      </c>
      <c r="B13118" t="s">
        <v>1765</v>
      </c>
      <c r="C13118" t="s">
        <v>42997</v>
      </c>
      <c r="D13118" t="s">
        <v>21</v>
      </c>
      <c r="E13118" t="s">
        <v>16</v>
      </c>
      <c r="F13118">
        <v>28203</v>
      </c>
      <c r="G13118">
        <v>35.2066035</v>
      </c>
      <c r="H13118">
        <v>-80.862406699999994</v>
      </c>
      <c r="I13118">
        <v>4</v>
      </c>
      <c r="J13118">
        <v>85</v>
      </c>
      <c r="K13118">
        <v>1</v>
      </c>
      <c r="L13118" t="s">
        <v>2198</v>
      </c>
    </row>
    <row r="13119" spans="1:12" x14ac:dyDescent="0.2">
      <c r="A13119" t="s">
        <v>42998</v>
      </c>
      <c r="B13119" t="s">
        <v>42999</v>
      </c>
      <c r="C13119" t="s">
        <v>43000</v>
      </c>
      <c r="D13119" t="s">
        <v>21</v>
      </c>
      <c r="E13119" t="s">
        <v>16</v>
      </c>
      <c r="F13119">
        <v>28216</v>
      </c>
      <c r="G13119">
        <v>35.301293000000001</v>
      </c>
      <c r="H13119">
        <v>-80.895323000000005</v>
      </c>
      <c r="I13119">
        <v>4.5</v>
      </c>
      <c r="J13119">
        <v>11</v>
      </c>
      <c r="K13119">
        <v>1</v>
      </c>
      <c r="L13119" t="s">
        <v>32890</v>
      </c>
    </row>
    <row r="13120" spans="1:12" x14ac:dyDescent="0.2">
      <c r="A13120" t="s">
        <v>43001</v>
      </c>
      <c r="B13120" t="s">
        <v>43002</v>
      </c>
      <c r="C13120" t="s">
        <v>43003</v>
      </c>
      <c r="D13120" t="s">
        <v>26</v>
      </c>
      <c r="E13120" t="s">
        <v>16</v>
      </c>
      <c r="F13120">
        <v>28078</v>
      </c>
      <c r="G13120">
        <v>35.438110000000002</v>
      </c>
      <c r="H13120">
        <v>-80.864977800000005</v>
      </c>
      <c r="I13120">
        <v>4.5</v>
      </c>
      <c r="J13120">
        <v>7</v>
      </c>
      <c r="K13120">
        <v>1</v>
      </c>
      <c r="L13120" t="s">
        <v>43004</v>
      </c>
    </row>
    <row r="13121" spans="1:12" x14ac:dyDescent="0.2">
      <c r="A13121" t="s">
        <v>43005</v>
      </c>
      <c r="B13121" t="s">
        <v>43006</v>
      </c>
      <c r="D13121" t="s">
        <v>135</v>
      </c>
      <c r="E13121" t="s">
        <v>16</v>
      </c>
      <c r="F13121">
        <v>28105</v>
      </c>
      <c r="G13121">
        <v>35.1105564</v>
      </c>
      <c r="H13121">
        <v>-80.7103532</v>
      </c>
      <c r="I13121">
        <v>3.5</v>
      </c>
      <c r="J13121">
        <v>3</v>
      </c>
      <c r="K13121">
        <v>1</v>
      </c>
      <c r="L13121" t="s">
        <v>43007</v>
      </c>
    </row>
    <row r="13122" spans="1:12" x14ac:dyDescent="0.2">
      <c r="A13122" t="s">
        <v>43008</v>
      </c>
      <c r="B13122" t="s">
        <v>43009</v>
      </c>
      <c r="C13122" t="s">
        <v>43010</v>
      </c>
      <c r="D13122" t="s">
        <v>26</v>
      </c>
      <c r="E13122" t="s">
        <v>16</v>
      </c>
      <c r="F13122">
        <v>28078</v>
      </c>
      <c r="G13122">
        <v>35.440950700000002</v>
      </c>
      <c r="H13122">
        <v>-80.882269699999995</v>
      </c>
      <c r="I13122">
        <v>2.5</v>
      </c>
      <c r="J13122">
        <v>14</v>
      </c>
      <c r="K13122">
        <v>1</v>
      </c>
      <c r="L13122" t="s">
        <v>790</v>
      </c>
    </row>
    <row r="13123" spans="1:12" x14ac:dyDescent="0.2">
      <c r="A13123" t="s">
        <v>43011</v>
      </c>
      <c r="B13123" t="s">
        <v>43012</v>
      </c>
      <c r="C13123" t="s">
        <v>43013</v>
      </c>
      <c r="D13123" t="s">
        <v>39</v>
      </c>
      <c r="E13123" t="s">
        <v>16</v>
      </c>
      <c r="F13123">
        <v>28027</v>
      </c>
      <c r="G13123">
        <v>35.398083999999997</v>
      </c>
      <c r="H13123">
        <v>-80.598996</v>
      </c>
      <c r="I13123">
        <v>3.5</v>
      </c>
      <c r="J13123">
        <v>6</v>
      </c>
      <c r="K13123">
        <v>1</v>
      </c>
      <c r="L13123" t="s">
        <v>43014</v>
      </c>
    </row>
    <row r="13124" spans="1:12" x14ac:dyDescent="0.2">
      <c r="A13124" t="s">
        <v>43015</v>
      </c>
      <c r="B13124" t="s">
        <v>15648</v>
      </c>
      <c r="C13124" t="s">
        <v>14634</v>
      </c>
      <c r="D13124" t="s">
        <v>21</v>
      </c>
      <c r="E13124" t="s">
        <v>16</v>
      </c>
      <c r="F13124">
        <v>28202</v>
      </c>
      <c r="G13124">
        <v>35.225247000000003</v>
      </c>
      <c r="H13124">
        <v>-80.846180000000004</v>
      </c>
      <c r="I13124">
        <v>4</v>
      </c>
      <c r="J13124">
        <v>79</v>
      </c>
      <c r="K13124">
        <v>1</v>
      </c>
      <c r="L13124" t="s">
        <v>43016</v>
      </c>
    </row>
    <row r="13125" spans="1:12" x14ac:dyDescent="0.2">
      <c r="A13125" t="s">
        <v>43017</v>
      </c>
      <c r="B13125" t="s">
        <v>43018</v>
      </c>
      <c r="C13125" t="s">
        <v>43019</v>
      </c>
      <c r="D13125" t="s">
        <v>15</v>
      </c>
      <c r="E13125" t="s">
        <v>16</v>
      </c>
      <c r="F13125">
        <v>28031</v>
      </c>
      <c r="G13125">
        <v>35.4765631</v>
      </c>
      <c r="H13125">
        <v>-80.892902300000003</v>
      </c>
      <c r="I13125">
        <v>3.5</v>
      </c>
      <c r="J13125">
        <v>101</v>
      </c>
      <c r="K13125">
        <v>1</v>
      </c>
      <c r="L13125" t="s">
        <v>43020</v>
      </c>
    </row>
    <row r="13126" spans="1:12" x14ac:dyDescent="0.2">
      <c r="A13126" t="s">
        <v>43021</v>
      </c>
      <c r="B13126" t="s">
        <v>43022</v>
      </c>
      <c r="C13126" t="s">
        <v>43023</v>
      </c>
      <c r="D13126" t="s">
        <v>21</v>
      </c>
      <c r="E13126" t="s">
        <v>16</v>
      </c>
      <c r="F13126">
        <v>28216</v>
      </c>
      <c r="G13126">
        <v>35.284327400000002</v>
      </c>
      <c r="H13126">
        <v>-80.857476300000002</v>
      </c>
      <c r="I13126">
        <v>3</v>
      </c>
      <c r="J13126">
        <v>15</v>
      </c>
      <c r="K13126">
        <v>1</v>
      </c>
      <c r="L13126" t="s">
        <v>7987</v>
      </c>
    </row>
    <row r="13127" spans="1:12" x14ac:dyDescent="0.2">
      <c r="A13127" t="s">
        <v>43024</v>
      </c>
      <c r="B13127" t="s">
        <v>43025</v>
      </c>
      <c r="C13127" t="s">
        <v>43026</v>
      </c>
      <c r="D13127" t="s">
        <v>21</v>
      </c>
      <c r="E13127" t="s">
        <v>16</v>
      </c>
      <c r="F13127">
        <v>28216</v>
      </c>
      <c r="G13127">
        <v>35.306084200000001</v>
      </c>
      <c r="H13127">
        <v>-80.854246599999996</v>
      </c>
      <c r="I13127">
        <v>3.5</v>
      </c>
      <c r="J13127">
        <v>83</v>
      </c>
      <c r="K13127">
        <v>1</v>
      </c>
      <c r="L13127" t="s">
        <v>5656</v>
      </c>
    </row>
    <row r="13128" spans="1:12" x14ac:dyDescent="0.2">
      <c r="A13128" t="s">
        <v>43027</v>
      </c>
      <c r="B13128" t="s">
        <v>43028</v>
      </c>
      <c r="C13128" t="s">
        <v>43029</v>
      </c>
      <c r="D13128" t="s">
        <v>21</v>
      </c>
      <c r="E13128" t="s">
        <v>16</v>
      </c>
      <c r="F13128">
        <v>28273</v>
      </c>
      <c r="G13128">
        <v>35.115698000000002</v>
      </c>
      <c r="H13128">
        <v>-80.938975999999997</v>
      </c>
      <c r="I13128">
        <v>1.5</v>
      </c>
      <c r="J13128">
        <v>3</v>
      </c>
      <c r="K13128">
        <v>1</v>
      </c>
      <c r="L13128" t="s">
        <v>2198</v>
      </c>
    </row>
    <row r="13129" spans="1:12" x14ac:dyDescent="0.2">
      <c r="A13129" t="s">
        <v>43030</v>
      </c>
      <c r="B13129" t="s">
        <v>43031</v>
      </c>
      <c r="C13129" t="s">
        <v>43032</v>
      </c>
      <c r="D13129" t="s">
        <v>21</v>
      </c>
      <c r="E13129" t="s">
        <v>16</v>
      </c>
      <c r="F13129">
        <v>28206</v>
      </c>
      <c r="G13129">
        <v>35.265820599999998</v>
      </c>
      <c r="H13129">
        <v>-80.819049899999996</v>
      </c>
      <c r="I13129">
        <v>5</v>
      </c>
      <c r="J13129">
        <v>5</v>
      </c>
      <c r="K13129">
        <v>1</v>
      </c>
      <c r="L13129" t="s">
        <v>1173</v>
      </c>
    </row>
    <row r="13130" spans="1:12" x14ac:dyDescent="0.2">
      <c r="A13130" t="s">
        <v>43033</v>
      </c>
      <c r="B13130" t="s">
        <v>43034</v>
      </c>
      <c r="C13130" t="s">
        <v>43035</v>
      </c>
      <c r="D13130" t="s">
        <v>21</v>
      </c>
      <c r="E13130" t="s">
        <v>16</v>
      </c>
      <c r="F13130">
        <v>28278</v>
      </c>
      <c r="G13130">
        <v>35.161535217199997</v>
      </c>
      <c r="H13130">
        <v>-80.971571158900005</v>
      </c>
      <c r="I13130">
        <v>4</v>
      </c>
      <c r="J13130">
        <v>10</v>
      </c>
      <c r="K13130">
        <v>1</v>
      </c>
      <c r="L13130" t="s">
        <v>13754</v>
      </c>
    </row>
    <row r="13131" spans="1:12" x14ac:dyDescent="0.2">
      <c r="A13131" t="s">
        <v>43036</v>
      </c>
      <c r="B13131" t="s">
        <v>43037</v>
      </c>
      <c r="C13131" t="s">
        <v>43038</v>
      </c>
      <c r="D13131" t="s">
        <v>21</v>
      </c>
      <c r="E13131" t="s">
        <v>16</v>
      </c>
      <c r="F13131">
        <v>28269</v>
      </c>
      <c r="G13131">
        <v>35.383443100000001</v>
      </c>
      <c r="H13131">
        <v>-80.784718699999999</v>
      </c>
      <c r="I13131">
        <v>4</v>
      </c>
      <c r="J13131">
        <v>25</v>
      </c>
      <c r="K13131">
        <v>1</v>
      </c>
      <c r="L13131" t="s">
        <v>19351</v>
      </c>
    </row>
    <row r="13132" spans="1:12" x14ac:dyDescent="0.2">
      <c r="A13132" t="s">
        <v>43039</v>
      </c>
      <c r="B13132" t="s">
        <v>43040</v>
      </c>
      <c r="C13132" t="s">
        <v>43041</v>
      </c>
      <c r="D13132" t="s">
        <v>21</v>
      </c>
      <c r="E13132" t="s">
        <v>16</v>
      </c>
      <c r="F13132">
        <v>28262</v>
      </c>
      <c r="G13132">
        <v>35.327586699999998</v>
      </c>
      <c r="H13132">
        <v>-80.739500500000005</v>
      </c>
      <c r="I13132">
        <v>4.5</v>
      </c>
      <c r="J13132">
        <v>3</v>
      </c>
      <c r="K13132">
        <v>1</v>
      </c>
      <c r="L13132" t="s">
        <v>43042</v>
      </c>
    </row>
    <row r="13133" spans="1:12" x14ac:dyDescent="0.2">
      <c r="A13133" t="s">
        <v>43043</v>
      </c>
      <c r="B13133" t="s">
        <v>43044</v>
      </c>
      <c r="C13133" t="s">
        <v>43045</v>
      </c>
      <c r="D13133" t="s">
        <v>21</v>
      </c>
      <c r="E13133" t="s">
        <v>16</v>
      </c>
      <c r="F13133">
        <v>28269</v>
      </c>
      <c r="G13133">
        <v>35.346484500000003</v>
      </c>
      <c r="H13133">
        <v>-80.7723814</v>
      </c>
      <c r="I13133">
        <v>2</v>
      </c>
      <c r="J13133">
        <v>5</v>
      </c>
      <c r="K13133">
        <v>0</v>
      </c>
      <c r="L13133" t="s">
        <v>43046</v>
      </c>
    </row>
    <row r="13134" spans="1:12" x14ac:dyDescent="0.2">
      <c r="A13134" t="s">
        <v>43047</v>
      </c>
      <c r="B13134" t="s">
        <v>780</v>
      </c>
      <c r="C13134" t="s">
        <v>43048</v>
      </c>
      <c r="D13134" t="s">
        <v>21</v>
      </c>
      <c r="E13134" t="s">
        <v>16</v>
      </c>
      <c r="F13134">
        <v>28226</v>
      </c>
      <c r="G13134">
        <v>35.089865000000003</v>
      </c>
      <c r="H13134">
        <v>-80.857489999999999</v>
      </c>
      <c r="I13134">
        <v>2.5</v>
      </c>
      <c r="J13134">
        <v>4</v>
      </c>
      <c r="K13134">
        <v>1</v>
      </c>
      <c r="L13134" t="s">
        <v>43049</v>
      </c>
    </row>
    <row r="13135" spans="1:12" x14ac:dyDescent="0.2">
      <c r="A13135" t="s">
        <v>43050</v>
      </c>
      <c r="B13135" t="s">
        <v>43051</v>
      </c>
      <c r="C13135" t="s">
        <v>43052</v>
      </c>
      <c r="D13135" t="s">
        <v>21</v>
      </c>
      <c r="E13135" t="s">
        <v>16</v>
      </c>
      <c r="F13135">
        <v>28205</v>
      </c>
      <c r="G13135">
        <v>35.211456800000001</v>
      </c>
      <c r="H13135">
        <v>-80.761494799999994</v>
      </c>
      <c r="I13135">
        <v>4</v>
      </c>
      <c r="J13135">
        <v>67</v>
      </c>
      <c r="K13135">
        <v>1</v>
      </c>
      <c r="L13135" t="s">
        <v>5488</v>
      </c>
    </row>
    <row r="13136" spans="1:12" x14ac:dyDescent="0.2">
      <c r="A13136" t="s">
        <v>43053</v>
      </c>
      <c r="B13136" t="s">
        <v>800</v>
      </c>
      <c r="C13136" t="s">
        <v>43054</v>
      </c>
      <c r="D13136" t="s">
        <v>30</v>
      </c>
      <c r="E13136" t="s">
        <v>16</v>
      </c>
      <c r="F13136">
        <v>28056</v>
      </c>
      <c r="G13136">
        <v>35.259747900000001</v>
      </c>
      <c r="H13136">
        <v>-81.127041500000004</v>
      </c>
      <c r="I13136">
        <v>3</v>
      </c>
      <c r="J13136">
        <v>3</v>
      </c>
      <c r="K13136">
        <v>0</v>
      </c>
      <c r="L13136" t="s">
        <v>43055</v>
      </c>
    </row>
    <row r="13137" spans="1:12" x14ac:dyDescent="0.2">
      <c r="A13137" t="s">
        <v>43056</v>
      </c>
      <c r="B13137" t="s">
        <v>43057</v>
      </c>
      <c r="C13137" t="s">
        <v>9162</v>
      </c>
      <c r="D13137" t="s">
        <v>21</v>
      </c>
      <c r="E13137" t="s">
        <v>16</v>
      </c>
      <c r="F13137">
        <v>28206</v>
      </c>
      <c r="G13137">
        <v>35.239117999999998</v>
      </c>
      <c r="H13137">
        <v>-80.8460599</v>
      </c>
      <c r="I13137">
        <v>2.5</v>
      </c>
      <c r="J13137">
        <v>38</v>
      </c>
      <c r="K13137">
        <v>1</v>
      </c>
      <c r="L13137" t="s">
        <v>43058</v>
      </c>
    </row>
    <row r="13138" spans="1:12" x14ac:dyDescent="0.2">
      <c r="A13138" t="e">
        <f>-sUf12Imjs68dBrmELiwzQ</f>
        <v>#NAME?</v>
      </c>
      <c r="B13138" t="s">
        <v>43059</v>
      </c>
      <c r="C13138" t="s">
        <v>43060</v>
      </c>
      <c r="D13138" t="s">
        <v>21</v>
      </c>
      <c r="E13138" t="s">
        <v>16</v>
      </c>
      <c r="F13138">
        <v>28205</v>
      </c>
      <c r="G13138">
        <v>35.220564189699999</v>
      </c>
      <c r="H13138">
        <v>-80.815610521500005</v>
      </c>
      <c r="I13138">
        <v>4</v>
      </c>
      <c r="J13138">
        <v>264</v>
      </c>
      <c r="K13138">
        <v>1</v>
      </c>
      <c r="L13138" t="s">
        <v>43061</v>
      </c>
    </row>
    <row r="13139" spans="1:12" x14ac:dyDescent="0.2">
      <c r="A13139" t="s">
        <v>43062</v>
      </c>
      <c r="B13139" t="s">
        <v>695</v>
      </c>
      <c r="C13139" t="s">
        <v>43063</v>
      </c>
      <c r="D13139" t="s">
        <v>3396</v>
      </c>
      <c r="E13139" t="s">
        <v>16</v>
      </c>
      <c r="F13139">
        <v>28104</v>
      </c>
      <c r="G13139">
        <v>35.0723074</v>
      </c>
      <c r="H13139">
        <v>-80.699046600000003</v>
      </c>
      <c r="I13139">
        <v>3</v>
      </c>
      <c r="J13139">
        <v>4</v>
      </c>
      <c r="K13139">
        <v>1</v>
      </c>
      <c r="L13139" t="s">
        <v>7366</v>
      </c>
    </row>
    <row r="13140" spans="1:12" x14ac:dyDescent="0.2">
      <c r="A13140" t="s">
        <v>43064</v>
      </c>
      <c r="B13140" t="s">
        <v>43065</v>
      </c>
      <c r="C13140" t="s">
        <v>43066</v>
      </c>
      <c r="D13140" t="s">
        <v>135</v>
      </c>
      <c r="E13140" t="s">
        <v>16</v>
      </c>
      <c r="F13140">
        <v>28105</v>
      </c>
      <c r="G13140">
        <v>35.143760899999997</v>
      </c>
      <c r="H13140">
        <v>-80.720532199999994</v>
      </c>
      <c r="I13140">
        <v>4.5</v>
      </c>
      <c r="J13140">
        <v>22</v>
      </c>
      <c r="K13140">
        <v>1</v>
      </c>
      <c r="L13140" t="s">
        <v>43067</v>
      </c>
    </row>
    <row r="13141" spans="1:12" x14ac:dyDescent="0.2">
      <c r="A13141" t="s">
        <v>43068</v>
      </c>
      <c r="B13141" t="s">
        <v>3944</v>
      </c>
      <c r="C13141" t="s">
        <v>43069</v>
      </c>
      <c r="D13141" t="s">
        <v>21</v>
      </c>
      <c r="E13141" t="s">
        <v>16</v>
      </c>
      <c r="F13141">
        <v>28217</v>
      </c>
      <c r="G13141">
        <v>35.1619101</v>
      </c>
      <c r="H13141">
        <v>-80.875018400000002</v>
      </c>
      <c r="I13141">
        <v>2.5</v>
      </c>
      <c r="J13141">
        <v>10</v>
      </c>
      <c r="K13141">
        <v>0</v>
      </c>
      <c r="L13141" t="s">
        <v>43070</v>
      </c>
    </row>
    <row r="13142" spans="1:12" x14ac:dyDescent="0.2">
      <c r="A13142" t="s">
        <v>43071</v>
      </c>
      <c r="B13142" t="s">
        <v>43072</v>
      </c>
      <c r="C13142" t="s">
        <v>43073</v>
      </c>
      <c r="D13142" t="s">
        <v>26</v>
      </c>
      <c r="E13142" t="s">
        <v>16</v>
      </c>
      <c r="F13142">
        <v>28078</v>
      </c>
      <c r="G13142">
        <v>35.445036999999999</v>
      </c>
      <c r="H13142">
        <v>-80.879204999999999</v>
      </c>
      <c r="I13142">
        <v>4</v>
      </c>
      <c r="J13142">
        <v>50</v>
      </c>
      <c r="K13142">
        <v>1</v>
      </c>
      <c r="L13142" t="s">
        <v>43074</v>
      </c>
    </row>
    <row r="13143" spans="1:12" x14ac:dyDescent="0.2">
      <c r="A13143" t="s">
        <v>43075</v>
      </c>
      <c r="B13143" t="s">
        <v>2708</v>
      </c>
      <c r="C13143" t="s">
        <v>43076</v>
      </c>
      <c r="D13143" t="s">
        <v>21</v>
      </c>
      <c r="E13143" t="s">
        <v>16</v>
      </c>
      <c r="F13143">
        <v>28217</v>
      </c>
      <c r="G13143">
        <v>35.178709714299998</v>
      </c>
      <c r="H13143">
        <v>-80.882318299299996</v>
      </c>
      <c r="I13143">
        <v>4.5</v>
      </c>
      <c r="J13143">
        <v>13</v>
      </c>
      <c r="K13143">
        <v>1</v>
      </c>
      <c r="L13143" t="s">
        <v>43077</v>
      </c>
    </row>
    <row r="13144" spans="1:12" x14ac:dyDescent="0.2">
      <c r="A13144" t="s">
        <v>43078</v>
      </c>
      <c r="B13144" t="s">
        <v>43079</v>
      </c>
      <c r="C13144" t="s">
        <v>43080</v>
      </c>
      <c r="D13144" t="s">
        <v>21</v>
      </c>
      <c r="E13144" t="s">
        <v>16</v>
      </c>
      <c r="F13144">
        <v>28213</v>
      </c>
      <c r="G13144">
        <v>35.256934999999999</v>
      </c>
      <c r="H13144">
        <v>-80.791240000000002</v>
      </c>
      <c r="I13144">
        <v>3</v>
      </c>
      <c r="J13144">
        <v>61</v>
      </c>
      <c r="K13144">
        <v>1</v>
      </c>
      <c r="L13144" t="s">
        <v>43081</v>
      </c>
    </row>
    <row r="13145" spans="1:12" x14ac:dyDescent="0.2">
      <c r="A13145" t="s">
        <v>43082</v>
      </c>
      <c r="B13145" t="s">
        <v>43083</v>
      </c>
      <c r="C13145" t="s">
        <v>43084</v>
      </c>
      <c r="D13145" t="s">
        <v>21</v>
      </c>
      <c r="E13145" t="s">
        <v>16</v>
      </c>
      <c r="F13145">
        <v>28204</v>
      </c>
      <c r="G13145">
        <v>35.220560499999998</v>
      </c>
      <c r="H13145">
        <v>-80.816865300000003</v>
      </c>
      <c r="I13145">
        <v>4</v>
      </c>
      <c r="J13145">
        <v>21</v>
      </c>
      <c r="K13145">
        <v>1</v>
      </c>
      <c r="L13145" t="s">
        <v>43085</v>
      </c>
    </row>
    <row r="13146" spans="1:12" x14ac:dyDescent="0.2">
      <c r="A13146" t="s">
        <v>43086</v>
      </c>
      <c r="B13146" t="s">
        <v>43087</v>
      </c>
      <c r="C13146" t="s">
        <v>43088</v>
      </c>
      <c r="D13146" t="s">
        <v>21</v>
      </c>
      <c r="E13146" t="s">
        <v>16</v>
      </c>
      <c r="F13146">
        <v>28212</v>
      </c>
      <c r="G13146">
        <v>35.183005000000001</v>
      </c>
      <c r="H13146">
        <v>-80.755030000000005</v>
      </c>
      <c r="I13146">
        <v>3.5</v>
      </c>
      <c r="J13146">
        <v>8</v>
      </c>
      <c r="K13146">
        <v>0</v>
      </c>
      <c r="L13146" t="s">
        <v>10815</v>
      </c>
    </row>
    <row r="13147" spans="1:12" x14ac:dyDescent="0.2">
      <c r="A13147" t="s">
        <v>43089</v>
      </c>
      <c r="B13147" t="s">
        <v>43090</v>
      </c>
      <c r="C13147" t="s">
        <v>16764</v>
      </c>
      <c r="D13147" t="s">
        <v>21</v>
      </c>
      <c r="E13147" t="s">
        <v>16</v>
      </c>
      <c r="F13147">
        <v>28205</v>
      </c>
      <c r="G13147">
        <v>35.203695000000003</v>
      </c>
      <c r="H13147">
        <v>-80.760587999999998</v>
      </c>
      <c r="I13147">
        <v>3</v>
      </c>
      <c r="J13147">
        <v>9</v>
      </c>
      <c r="K13147">
        <v>0</v>
      </c>
      <c r="L13147" t="s">
        <v>43091</v>
      </c>
    </row>
    <row r="13148" spans="1:12" x14ac:dyDescent="0.2">
      <c r="A13148" t="s">
        <v>43092</v>
      </c>
      <c r="B13148" t="s">
        <v>21996</v>
      </c>
      <c r="C13148" t="s">
        <v>43093</v>
      </c>
      <c r="D13148" t="s">
        <v>21</v>
      </c>
      <c r="E13148" t="s">
        <v>16</v>
      </c>
      <c r="F13148">
        <v>28213</v>
      </c>
      <c r="G13148">
        <v>35.314173199999999</v>
      </c>
      <c r="H13148">
        <v>-80.701407700000004</v>
      </c>
      <c r="I13148">
        <v>2</v>
      </c>
      <c r="J13148">
        <v>4</v>
      </c>
      <c r="K13148">
        <v>1</v>
      </c>
      <c r="L13148" t="s">
        <v>3822</v>
      </c>
    </row>
    <row r="13149" spans="1:12" x14ac:dyDescent="0.2">
      <c r="A13149" t="s">
        <v>43094</v>
      </c>
      <c r="B13149" t="s">
        <v>39477</v>
      </c>
      <c r="C13149" t="s">
        <v>43095</v>
      </c>
      <c r="D13149" t="s">
        <v>21</v>
      </c>
      <c r="E13149" t="s">
        <v>16</v>
      </c>
      <c r="F13149">
        <v>28214</v>
      </c>
      <c r="G13149">
        <v>35.322225500000002</v>
      </c>
      <c r="H13149">
        <v>-80.953925900000002</v>
      </c>
      <c r="I13149">
        <v>2.5</v>
      </c>
      <c r="J13149">
        <v>18</v>
      </c>
      <c r="K13149">
        <v>1</v>
      </c>
      <c r="L13149" t="s">
        <v>5756</v>
      </c>
    </row>
    <row r="13150" spans="1:12" x14ac:dyDescent="0.2">
      <c r="A13150" t="s">
        <v>43096</v>
      </c>
      <c r="B13150" t="s">
        <v>43097</v>
      </c>
      <c r="C13150" t="s">
        <v>43098</v>
      </c>
      <c r="D13150" t="s">
        <v>21</v>
      </c>
      <c r="E13150" t="s">
        <v>16</v>
      </c>
      <c r="F13150">
        <v>28269</v>
      </c>
      <c r="G13150">
        <v>35.383678000000003</v>
      </c>
      <c r="H13150">
        <v>-80.784931999999998</v>
      </c>
      <c r="I13150">
        <v>3.5</v>
      </c>
      <c r="J13150">
        <v>99</v>
      </c>
      <c r="K13150">
        <v>1</v>
      </c>
      <c r="L13150" t="s">
        <v>43099</v>
      </c>
    </row>
    <row r="13151" spans="1:12" x14ac:dyDescent="0.2">
      <c r="A13151" t="s">
        <v>43100</v>
      </c>
      <c r="B13151" t="s">
        <v>43101</v>
      </c>
      <c r="C13151" t="s">
        <v>6867</v>
      </c>
      <c r="D13151" t="s">
        <v>21</v>
      </c>
      <c r="E13151" t="s">
        <v>16</v>
      </c>
      <c r="F13151">
        <v>28202</v>
      </c>
      <c r="G13151">
        <v>35.2303006</v>
      </c>
      <c r="H13151">
        <v>-80.844842299999996</v>
      </c>
      <c r="I13151">
        <v>5</v>
      </c>
      <c r="J13151">
        <v>3</v>
      </c>
      <c r="K13151">
        <v>1</v>
      </c>
      <c r="L13151" t="s">
        <v>43102</v>
      </c>
    </row>
    <row r="13152" spans="1:12" x14ac:dyDescent="0.2">
      <c r="A13152" t="s">
        <v>43103</v>
      </c>
      <c r="B13152" t="s">
        <v>43104</v>
      </c>
      <c r="C13152" t="s">
        <v>7825</v>
      </c>
      <c r="D13152" t="s">
        <v>21</v>
      </c>
      <c r="E13152" t="s">
        <v>16</v>
      </c>
      <c r="F13152">
        <v>28202</v>
      </c>
      <c r="G13152">
        <v>35.228281000000003</v>
      </c>
      <c r="H13152">
        <v>-80.840985000000003</v>
      </c>
      <c r="I13152">
        <v>2.5</v>
      </c>
      <c r="J13152">
        <v>3</v>
      </c>
      <c r="K13152">
        <v>0</v>
      </c>
      <c r="L13152" t="s">
        <v>18248</v>
      </c>
    </row>
    <row r="13153" spans="1:12" x14ac:dyDescent="0.2">
      <c r="A13153" t="s">
        <v>43105</v>
      </c>
      <c r="B13153" t="s">
        <v>43106</v>
      </c>
      <c r="C13153" t="s">
        <v>43107</v>
      </c>
      <c r="D13153" t="s">
        <v>21</v>
      </c>
      <c r="E13153" t="s">
        <v>16</v>
      </c>
      <c r="F13153">
        <v>28202</v>
      </c>
      <c r="G13153">
        <v>35.227316000000002</v>
      </c>
      <c r="H13153">
        <v>-80.838126000000003</v>
      </c>
      <c r="I13153">
        <v>4</v>
      </c>
      <c r="J13153">
        <v>10</v>
      </c>
      <c r="K13153">
        <v>1</v>
      </c>
      <c r="L13153" t="s">
        <v>1871</v>
      </c>
    </row>
    <row r="13154" spans="1:12" x14ac:dyDescent="0.2">
      <c r="A13154" t="s">
        <v>43108</v>
      </c>
      <c r="B13154" t="s">
        <v>43109</v>
      </c>
      <c r="C13154" t="s">
        <v>43110</v>
      </c>
      <c r="D13154" t="s">
        <v>21</v>
      </c>
      <c r="E13154" t="s">
        <v>16</v>
      </c>
      <c r="F13154">
        <v>28217</v>
      </c>
      <c r="G13154">
        <v>35.162835000000001</v>
      </c>
      <c r="H13154">
        <v>-80.877346000000003</v>
      </c>
      <c r="I13154">
        <v>4</v>
      </c>
      <c r="J13154">
        <v>5</v>
      </c>
      <c r="K13154">
        <v>1</v>
      </c>
      <c r="L13154" t="s">
        <v>43111</v>
      </c>
    </row>
    <row r="13155" spans="1:12" x14ac:dyDescent="0.2">
      <c r="A13155" t="s">
        <v>43112</v>
      </c>
      <c r="B13155" t="s">
        <v>43113</v>
      </c>
      <c r="D13155" t="s">
        <v>643</v>
      </c>
      <c r="E13155" t="s">
        <v>16</v>
      </c>
      <c r="F13155">
        <v>28079</v>
      </c>
      <c r="G13155">
        <v>35.101964799999998</v>
      </c>
      <c r="H13155">
        <v>-80.599385400000003</v>
      </c>
      <c r="I13155">
        <v>2.5</v>
      </c>
      <c r="J13155">
        <v>3</v>
      </c>
      <c r="K13155">
        <v>1</v>
      </c>
      <c r="L13155" t="s">
        <v>43114</v>
      </c>
    </row>
    <row r="13156" spans="1:12" x14ac:dyDescent="0.2">
      <c r="A13156" t="s">
        <v>43115</v>
      </c>
      <c r="B13156" t="s">
        <v>43116</v>
      </c>
      <c r="C13156" t="s">
        <v>43117</v>
      </c>
      <c r="D13156" t="s">
        <v>21</v>
      </c>
      <c r="E13156" t="s">
        <v>16</v>
      </c>
      <c r="F13156">
        <v>28210</v>
      </c>
      <c r="G13156">
        <v>35.094169000000001</v>
      </c>
      <c r="H13156">
        <v>-80.864756999999997</v>
      </c>
      <c r="I13156">
        <v>5</v>
      </c>
      <c r="J13156">
        <v>4</v>
      </c>
      <c r="K13156">
        <v>1</v>
      </c>
      <c r="L13156" t="s">
        <v>2104</v>
      </c>
    </row>
    <row r="13157" spans="1:12" x14ac:dyDescent="0.2">
      <c r="A13157" t="s">
        <v>43118</v>
      </c>
      <c r="B13157" t="s">
        <v>43119</v>
      </c>
      <c r="D13157" t="s">
        <v>21</v>
      </c>
      <c r="E13157" t="s">
        <v>16</v>
      </c>
      <c r="F13157">
        <v>28208</v>
      </c>
      <c r="G13157">
        <v>35.212972999999998</v>
      </c>
      <c r="H13157">
        <v>-80.9097127</v>
      </c>
      <c r="I13157">
        <v>1</v>
      </c>
      <c r="J13157">
        <v>3</v>
      </c>
      <c r="K13157">
        <v>0</v>
      </c>
      <c r="L13157" t="s">
        <v>43120</v>
      </c>
    </row>
    <row r="13158" spans="1:12" x14ac:dyDescent="0.2">
      <c r="A13158" t="s">
        <v>43121</v>
      </c>
      <c r="B13158" t="s">
        <v>1265</v>
      </c>
      <c r="C13158" t="s">
        <v>43122</v>
      </c>
      <c r="D13158" t="s">
        <v>21</v>
      </c>
      <c r="E13158" t="s">
        <v>16</v>
      </c>
      <c r="F13158">
        <v>28226</v>
      </c>
      <c r="G13158">
        <v>35.117146099999999</v>
      </c>
      <c r="H13158">
        <v>-80.824370599999995</v>
      </c>
      <c r="I13158">
        <v>2.5</v>
      </c>
      <c r="J13158">
        <v>3</v>
      </c>
      <c r="K13158">
        <v>1</v>
      </c>
      <c r="L13158" t="s">
        <v>43123</v>
      </c>
    </row>
    <row r="13159" spans="1:12" x14ac:dyDescent="0.2">
      <c r="A13159" t="s">
        <v>43124</v>
      </c>
      <c r="B13159" t="s">
        <v>43125</v>
      </c>
      <c r="C13159" t="s">
        <v>43126</v>
      </c>
      <c r="D13159" t="s">
        <v>21</v>
      </c>
      <c r="E13159" t="s">
        <v>16</v>
      </c>
      <c r="F13159">
        <v>28211</v>
      </c>
      <c r="G13159">
        <v>35.175132132400002</v>
      </c>
      <c r="H13159">
        <v>-80.799384553400003</v>
      </c>
      <c r="I13159">
        <v>4.5</v>
      </c>
      <c r="J13159">
        <v>3</v>
      </c>
      <c r="K13159">
        <v>1</v>
      </c>
      <c r="L13159" t="s">
        <v>43127</v>
      </c>
    </row>
    <row r="13160" spans="1:12" x14ac:dyDescent="0.2">
      <c r="A13160" t="s">
        <v>43128</v>
      </c>
      <c r="B13160" t="s">
        <v>43129</v>
      </c>
      <c r="C13160" t="s">
        <v>43130</v>
      </c>
      <c r="D13160" t="s">
        <v>21</v>
      </c>
      <c r="E13160" t="s">
        <v>16</v>
      </c>
      <c r="F13160">
        <v>28273</v>
      </c>
      <c r="G13160">
        <v>35.105547999999999</v>
      </c>
      <c r="H13160">
        <v>-80.986322999999999</v>
      </c>
      <c r="I13160">
        <v>4</v>
      </c>
      <c r="J13160">
        <v>52</v>
      </c>
      <c r="K13160">
        <v>1</v>
      </c>
      <c r="L13160" t="s">
        <v>43131</v>
      </c>
    </row>
    <row r="13161" spans="1:12" x14ac:dyDescent="0.2">
      <c r="A13161" t="s">
        <v>43132</v>
      </c>
      <c r="B13161" t="s">
        <v>12121</v>
      </c>
      <c r="C13161" t="s">
        <v>43133</v>
      </c>
      <c r="D13161" t="s">
        <v>588</v>
      </c>
      <c r="E13161" t="s">
        <v>16</v>
      </c>
      <c r="F13161">
        <v>28110</v>
      </c>
      <c r="G13161">
        <v>35.0028182</v>
      </c>
      <c r="H13161">
        <v>-80.553003000000004</v>
      </c>
      <c r="I13161">
        <v>4</v>
      </c>
      <c r="J13161">
        <v>39</v>
      </c>
      <c r="K13161">
        <v>1</v>
      </c>
      <c r="L13161" t="s">
        <v>1056</v>
      </c>
    </row>
    <row r="13162" spans="1:12" x14ac:dyDescent="0.2">
      <c r="A13162" t="s">
        <v>43134</v>
      </c>
      <c r="B13162" t="s">
        <v>43135</v>
      </c>
      <c r="C13162" t="s">
        <v>43136</v>
      </c>
      <c r="D13162" t="s">
        <v>21</v>
      </c>
      <c r="E13162" t="s">
        <v>16</v>
      </c>
      <c r="F13162">
        <v>28227</v>
      </c>
      <c r="G13162">
        <v>35.1803636</v>
      </c>
      <c r="H13162">
        <v>-80.724126999999996</v>
      </c>
      <c r="I13162">
        <v>3.5</v>
      </c>
      <c r="J13162">
        <v>3</v>
      </c>
      <c r="K13162">
        <v>1</v>
      </c>
      <c r="L13162" t="s">
        <v>569</v>
      </c>
    </row>
    <row r="13163" spans="1:12" x14ac:dyDescent="0.2">
      <c r="A13163" t="s">
        <v>43137</v>
      </c>
      <c r="B13163" t="s">
        <v>43138</v>
      </c>
      <c r="C13163" t="s">
        <v>22266</v>
      </c>
      <c r="D13163" t="s">
        <v>21</v>
      </c>
      <c r="E13163" t="s">
        <v>16</v>
      </c>
      <c r="F13163">
        <v>28213</v>
      </c>
      <c r="G13163">
        <v>35.305772699999999</v>
      </c>
      <c r="H13163">
        <v>-80.723390699999996</v>
      </c>
      <c r="I13163">
        <v>5</v>
      </c>
      <c r="J13163">
        <v>3</v>
      </c>
      <c r="K13163">
        <v>1</v>
      </c>
      <c r="L13163" t="s">
        <v>43139</v>
      </c>
    </row>
    <row r="13164" spans="1:12" x14ac:dyDescent="0.2">
      <c r="A13164" t="e">
        <f>-F2zEpel2C-v_outnOn6IQ</f>
        <v>#NAME?</v>
      </c>
      <c r="B13164" t="s">
        <v>2144</v>
      </c>
      <c r="C13164" t="s">
        <v>43140</v>
      </c>
      <c r="D13164" t="s">
        <v>21</v>
      </c>
      <c r="E13164" t="s">
        <v>16</v>
      </c>
      <c r="F13164">
        <v>28213</v>
      </c>
      <c r="G13164">
        <v>35.277200700000002</v>
      </c>
      <c r="H13164">
        <v>-80.7657588</v>
      </c>
      <c r="I13164">
        <v>2.5</v>
      </c>
      <c r="J13164">
        <v>10</v>
      </c>
      <c r="K13164">
        <v>1</v>
      </c>
      <c r="L13164" t="s">
        <v>1771</v>
      </c>
    </row>
    <row r="13165" spans="1:12" x14ac:dyDescent="0.2">
      <c r="A13165" t="s">
        <v>43141</v>
      </c>
      <c r="B13165" t="s">
        <v>43142</v>
      </c>
      <c r="C13165" t="s">
        <v>5355</v>
      </c>
      <c r="D13165" t="s">
        <v>21</v>
      </c>
      <c r="E13165" t="s">
        <v>16</v>
      </c>
      <c r="F13165">
        <v>28262</v>
      </c>
      <c r="G13165">
        <v>35.29692</v>
      </c>
      <c r="H13165">
        <v>-80.757037499999996</v>
      </c>
      <c r="I13165">
        <v>3.5</v>
      </c>
      <c r="J13165">
        <v>5</v>
      </c>
      <c r="K13165">
        <v>1</v>
      </c>
      <c r="L13165" t="s">
        <v>43143</v>
      </c>
    </row>
    <row r="13166" spans="1:12" x14ac:dyDescent="0.2">
      <c r="A13166" t="s">
        <v>43144</v>
      </c>
      <c r="B13166" t="s">
        <v>43145</v>
      </c>
      <c r="C13166" t="s">
        <v>30365</v>
      </c>
      <c r="D13166" t="s">
        <v>21</v>
      </c>
      <c r="E13166" t="s">
        <v>16</v>
      </c>
      <c r="F13166">
        <v>28277</v>
      </c>
      <c r="G13166">
        <v>35.054006000000001</v>
      </c>
      <c r="H13166">
        <v>-80.849102999999999</v>
      </c>
      <c r="I13166">
        <v>5</v>
      </c>
      <c r="J13166">
        <v>5</v>
      </c>
      <c r="K13166">
        <v>1</v>
      </c>
      <c r="L13166" t="s">
        <v>34863</v>
      </c>
    </row>
    <row r="13167" spans="1:12" x14ac:dyDescent="0.2">
      <c r="A13167" t="s">
        <v>43146</v>
      </c>
      <c r="B13167" t="s">
        <v>43147</v>
      </c>
      <c r="C13167" t="s">
        <v>43148</v>
      </c>
      <c r="D13167" t="s">
        <v>21</v>
      </c>
      <c r="E13167" t="s">
        <v>16</v>
      </c>
      <c r="F13167">
        <v>28211</v>
      </c>
      <c r="G13167">
        <v>35.026902459600002</v>
      </c>
      <c r="H13167">
        <v>-80.884290360899996</v>
      </c>
      <c r="I13167">
        <v>4.5</v>
      </c>
      <c r="J13167">
        <v>4</v>
      </c>
      <c r="K13167">
        <v>1</v>
      </c>
      <c r="L13167" t="s">
        <v>10811</v>
      </c>
    </row>
    <row r="13168" spans="1:12" x14ac:dyDescent="0.2">
      <c r="A13168" t="s">
        <v>43149</v>
      </c>
      <c r="B13168" t="s">
        <v>43150</v>
      </c>
      <c r="C13168" t="s">
        <v>10338</v>
      </c>
      <c r="D13168" t="s">
        <v>21</v>
      </c>
      <c r="E13168" t="s">
        <v>16</v>
      </c>
      <c r="F13168">
        <v>28211</v>
      </c>
      <c r="G13168">
        <v>35.153962999999997</v>
      </c>
      <c r="H13168">
        <v>-80.827916000000002</v>
      </c>
      <c r="I13168">
        <v>4</v>
      </c>
      <c r="J13168">
        <v>37</v>
      </c>
      <c r="K13168">
        <v>0</v>
      </c>
      <c r="L13168" t="s">
        <v>1820</v>
      </c>
    </row>
    <row r="13169" spans="1:12" x14ac:dyDescent="0.2">
      <c r="A13169" t="s">
        <v>43151</v>
      </c>
      <c r="B13169" t="s">
        <v>43152</v>
      </c>
      <c r="C13169" t="s">
        <v>43153</v>
      </c>
      <c r="D13169" t="s">
        <v>21</v>
      </c>
      <c r="E13169" t="s">
        <v>16</v>
      </c>
      <c r="F13169">
        <v>28277</v>
      </c>
      <c r="G13169">
        <v>35.057013900000001</v>
      </c>
      <c r="H13169">
        <v>-80.850536300000002</v>
      </c>
      <c r="I13169">
        <v>3.5</v>
      </c>
      <c r="J13169">
        <v>270</v>
      </c>
      <c r="K13169">
        <v>0</v>
      </c>
      <c r="L13169" t="s">
        <v>43154</v>
      </c>
    </row>
    <row r="13170" spans="1:12" x14ac:dyDescent="0.2">
      <c r="A13170" t="s">
        <v>43155</v>
      </c>
      <c r="B13170" t="s">
        <v>43156</v>
      </c>
      <c r="C13170" t="s">
        <v>43157</v>
      </c>
      <c r="D13170" t="s">
        <v>21</v>
      </c>
      <c r="E13170" t="s">
        <v>16</v>
      </c>
      <c r="F13170">
        <v>28205</v>
      </c>
      <c r="G13170">
        <v>35.249302399999998</v>
      </c>
      <c r="H13170">
        <v>-80.796638599999994</v>
      </c>
      <c r="I13170">
        <v>4.5</v>
      </c>
      <c r="J13170">
        <v>50</v>
      </c>
      <c r="K13170">
        <v>1</v>
      </c>
      <c r="L13170" t="s">
        <v>2093</v>
      </c>
    </row>
    <row r="13171" spans="1:12" x14ac:dyDescent="0.2">
      <c r="A13171" t="s">
        <v>43158</v>
      </c>
      <c r="B13171" t="s">
        <v>43159</v>
      </c>
      <c r="C13171" t="s">
        <v>43160</v>
      </c>
      <c r="D13171" t="s">
        <v>21</v>
      </c>
      <c r="E13171" t="s">
        <v>16</v>
      </c>
      <c r="F13171">
        <v>28205</v>
      </c>
      <c r="G13171">
        <v>35.241145000000003</v>
      </c>
      <c r="H13171">
        <v>-80.812056999999996</v>
      </c>
      <c r="I13171">
        <v>2</v>
      </c>
      <c r="J13171">
        <v>5</v>
      </c>
      <c r="K13171">
        <v>0</v>
      </c>
      <c r="L13171" t="s">
        <v>17288</v>
      </c>
    </row>
    <row r="13172" spans="1:12" x14ac:dyDescent="0.2">
      <c r="A13172" t="s">
        <v>43161</v>
      </c>
      <c r="B13172" t="s">
        <v>43162</v>
      </c>
      <c r="C13172" t="s">
        <v>43163</v>
      </c>
      <c r="D13172" t="s">
        <v>21</v>
      </c>
      <c r="E13172" t="s">
        <v>16</v>
      </c>
      <c r="F13172">
        <v>28217</v>
      </c>
      <c r="G13172">
        <v>35.193816228499998</v>
      </c>
      <c r="H13172">
        <v>-80.879570884299994</v>
      </c>
      <c r="I13172">
        <v>4.5</v>
      </c>
      <c r="J13172">
        <v>17</v>
      </c>
      <c r="K13172">
        <v>1</v>
      </c>
      <c r="L13172" t="s">
        <v>43164</v>
      </c>
    </row>
    <row r="13173" spans="1:12" x14ac:dyDescent="0.2">
      <c r="A13173" t="s">
        <v>43165</v>
      </c>
      <c r="B13173" t="s">
        <v>43166</v>
      </c>
      <c r="C13173" t="s">
        <v>43167</v>
      </c>
      <c r="D13173" t="s">
        <v>21</v>
      </c>
      <c r="E13173" t="s">
        <v>16</v>
      </c>
      <c r="F13173">
        <v>28273</v>
      </c>
      <c r="G13173">
        <v>35.144009199999999</v>
      </c>
      <c r="H13173">
        <v>-80.932308399999997</v>
      </c>
      <c r="I13173">
        <v>3.5</v>
      </c>
      <c r="J13173">
        <v>48</v>
      </c>
      <c r="K13173">
        <v>1</v>
      </c>
      <c r="L13173" t="s">
        <v>33074</v>
      </c>
    </row>
    <row r="13174" spans="1:12" x14ac:dyDescent="0.2">
      <c r="A13174" t="s">
        <v>43168</v>
      </c>
      <c r="B13174" t="s">
        <v>43169</v>
      </c>
      <c r="C13174" t="s">
        <v>43170</v>
      </c>
      <c r="D13174" t="s">
        <v>588</v>
      </c>
      <c r="E13174" t="s">
        <v>16</v>
      </c>
      <c r="F13174">
        <v>28110</v>
      </c>
      <c r="G13174">
        <v>35.00553</v>
      </c>
      <c r="H13174">
        <v>-80.555373000000003</v>
      </c>
      <c r="I13174">
        <v>3</v>
      </c>
      <c r="J13174">
        <v>3</v>
      </c>
      <c r="K13174">
        <v>1</v>
      </c>
      <c r="L13174" t="s">
        <v>15984</v>
      </c>
    </row>
    <row r="13175" spans="1:12" x14ac:dyDescent="0.2">
      <c r="A13175" t="s">
        <v>43171</v>
      </c>
      <c r="B13175" t="s">
        <v>2708</v>
      </c>
      <c r="C13175" t="s">
        <v>43172</v>
      </c>
      <c r="D13175" t="s">
        <v>39</v>
      </c>
      <c r="E13175" t="s">
        <v>16</v>
      </c>
      <c r="F13175">
        <v>28025</v>
      </c>
      <c r="G13175">
        <v>35.375397397299999</v>
      </c>
      <c r="H13175">
        <v>-80.552268177900004</v>
      </c>
      <c r="I13175">
        <v>2.5</v>
      </c>
      <c r="J13175">
        <v>3</v>
      </c>
      <c r="K13175">
        <v>1</v>
      </c>
      <c r="L13175" t="s">
        <v>43077</v>
      </c>
    </row>
    <row r="13176" spans="1:12" x14ac:dyDescent="0.2">
      <c r="A13176" t="s">
        <v>43173</v>
      </c>
      <c r="B13176" t="s">
        <v>398</v>
      </c>
      <c r="C13176" t="s">
        <v>8656</v>
      </c>
      <c r="D13176" t="s">
        <v>21</v>
      </c>
      <c r="E13176" t="s">
        <v>16</v>
      </c>
      <c r="F13176">
        <v>28277</v>
      </c>
      <c r="G13176">
        <v>35.053214612700003</v>
      </c>
      <c r="H13176">
        <v>-80.770400529300005</v>
      </c>
      <c r="I13176">
        <v>4</v>
      </c>
      <c r="J13176">
        <v>284</v>
      </c>
      <c r="K13176">
        <v>1</v>
      </c>
      <c r="L13176" t="s">
        <v>43174</v>
      </c>
    </row>
    <row r="13177" spans="1:12" x14ac:dyDescent="0.2">
      <c r="A13177" t="s">
        <v>43175</v>
      </c>
      <c r="B13177" t="s">
        <v>43176</v>
      </c>
      <c r="C13177" t="s">
        <v>43177</v>
      </c>
      <c r="D13177" t="s">
        <v>21</v>
      </c>
      <c r="E13177" t="s">
        <v>16</v>
      </c>
      <c r="F13177">
        <v>28205</v>
      </c>
      <c r="G13177">
        <v>35.2188151</v>
      </c>
      <c r="H13177">
        <v>-80.798996799999998</v>
      </c>
      <c r="I13177">
        <v>4</v>
      </c>
      <c r="J13177">
        <v>39</v>
      </c>
      <c r="K13177">
        <v>1</v>
      </c>
      <c r="L13177" t="s">
        <v>43178</v>
      </c>
    </row>
    <row r="13178" spans="1:12" x14ac:dyDescent="0.2">
      <c r="A13178" t="s">
        <v>43179</v>
      </c>
      <c r="B13178" t="s">
        <v>43180</v>
      </c>
      <c r="C13178" t="s">
        <v>43181</v>
      </c>
      <c r="D13178" t="s">
        <v>21</v>
      </c>
      <c r="E13178" t="s">
        <v>16</v>
      </c>
      <c r="F13178">
        <v>28270</v>
      </c>
      <c r="G13178">
        <v>35.134950670599999</v>
      </c>
      <c r="H13178">
        <v>-80.737688215700004</v>
      </c>
      <c r="I13178">
        <v>4.5</v>
      </c>
      <c r="J13178">
        <v>7</v>
      </c>
      <c r="K13178">
        <v>1</v>
      </c>
      <c r="L13178" t="s">
        <v>1173</v>
      </c>
    </row>
    <row r="13179" spans="1:12" x14ac:dyDescent="0.2">
      <c r="A13179" t="s">
        <v>43182</v>
      </c>
      <c r="B13179" t="s">
        <v>43183</v>
      </c>
      <c r="C13179" t="s">
        <v>35434</v>
      </c>
      <c r="D13179" t="s">
        <v>295</v>
      </c>
      <c r="E13179" t="s">
        <v>16</v>
      </c>
      <c r="F13179">
        <v>28134</v>
      </c>
      <c r="G13179">
        <v>35.093235300000003</v>
      </c>
      <c r="H13179">
        <v>-80.883430599999997</v>
      </c>
      <c r="I13179">
        <v>2.5</v>
      </c>
      <c r="J13179">
        <v>7</v>
      </c>
      <c r="K13179">
        <v>1</v>
      </c>
      <c r="L13179" t="s">
        <v>18200</v>
      </c>
    </row>
    <row r="13180" spans="1:12" x14ac:dyDescent="0.2">
      <c r="A13180" t="s">
        <v>43184</v>
      </c>
      <c r="B13180" t="s">
        <v>43185</v>
      </c>
      <c r="C13180" t="s">
        <v>43186</v>
      </c>
      <c r="D13180" t="s">
        <v>21</v>
      </c>
      <c r="E13180" t="s">
        <v>16</v>
      </c>
      <c r="F13180">
        <v>28210</v>
      </c>
      <c r="G13180">
        <v>35.090754799999999</v>
      </c>
      <c r="H13180">
        <v>-80.867966899999999</v>
      </c>
      <c r="I13180">
        <v>5</v>
      </c>
      <c r="J13180">
        <v>7</v>
      </c>
      <c r="K13180">
        <v>1</v>
      </c>
      <c r="L13180" t="s">
        <v>43187</v>
      </c>
    </row>
    <row r="13181" spans="1:12" x14ac:dyDescent="0.2">
      <c r="A13181" t="s">
        <v>43188</v>
      </c>
      <c r="B13181" t="s">
        <v>43189</v>
      </c>
      <c r="C13181" t="s">
        <v>43190</v>
      </c>
      <c r="D13181" t="s">
        <v>21</v>
      </c>
      <c r="E13181" t="s">
        <v>16</v>
      </c>
      <c r="F13181">
        <v>28273</v>
      </c>
      <c r="G13181">
        <v>35.138229199999998</v>
      </c>
      <c r="H13181">
        <v>-80.931426700000003</v>
      </c>
      <c r="I13181">
        <v>4.5</v>
      </c>
      <c r="J13181">
        <v>108</v>
      </c>
      <c r="K13181">
        <v>1</v>
      </c>
      <c r="L13181" t="s">
        <v>34365</v>
      </c>
    </row>
    <row r="13182" spans="1:12" x14ac:dyDescent="0.2">
      <c r="A13182" t="s">
        <v>43191</v>
      </c>
      <c r="B13182" t="s">
        <v>43192</v>
      </c>
      <c r="C13182" t="s">
        <v>391</v>
      </c>
      <c r="D13182" t="s">
        <v>21</v>
      </c>
      <c r="E13182" t="s">
        <v>16</v>
      </c>
      <c r="F13182">
        <v>28209</v>
      </c>
      <c r="G13182">
        <v>35.151563000000003</v>
      </c>
      <c r="H13182">
        <v>-80.833858000000006</v>
      </c>
      <c r="I13182">
        <v>3.5</v>
      </c>
      <c r="J13182">
        <v>5</v>
      </c>
      <c r="K13182">
        <v>1</v>
      </c>
      <c r="L13182" t="s">
        <v>43193</v>
      </c>
    </row>
    <row r="13183" spans="1:12" x14ac:dyDescent="0.2">
      <c r="A13183" t="s">
        <v>43194</v>
      </c>
      <c r="B13183" t="s">
        <v>43195</v>
      </c>
      <c r="C13183" t="s">
        <v>43196</v>
      </c>
      <c r="D13183" t="s">
        <v>15</v>
      </c>
      <c r="E13183" t="s">
        <v>16</v>
      </c>
      <c r="F13183">
        <v>28031</v>
      </c>
      <c r="G13183">
        <v>35.479002999999999</v>
      </c>
      <c r="H13183">
        <v>-80.857133000000005</v>
      </c>
      <c r="I13183">
        <v>5</v>
      </c>
      <c r="J13183">
        <v>3</v>
      </c>
      <c r="K13183">
        <v>1</v>
      </c>
      <c r="L13183" t="s">
        <v>43197</v>
      </c>
    </row>
    <row r="13184" spans="1:12" x14ac:dyDescent="0.2">
      <c r="A13184" t="s">
        <v>43198</v>
      </c>
      <c r="B13184" t="s">
        <v>12016</v>
      </c>
      <c r="C13184" t="s">
        <v>43199</v>
      </c>
      <c r="D13184" t="s">
        <v>39</v>
      </c>
      <c r="E13184" t="s">
        <v>16</v>
      </c>
      <c r="F13184">
        <v>28025</v>
      </c>
      <c r="G13184">
        <v>35.442342099999998</v>
      </c>
      <c r="H13184">
        <v>-80.605132499999996</v>
      </c>
      <c r="I13184">
        <v>4.5</v>
      </c>
      <c r="J13184">
        <v>9</v>
      </c>
      <c r="K13184">
        <v>1</v>
      </c>
      <c r="L13184" t="s">
        <v>29357</v>
      </c>
    </row>
    <row r="13185" spans="1:12" x14ac:dyDescent="0.2">
      <c r="A13185" t="s">
        <v>43200</v>
      </c>
      <c r="B13185" t="s">
        <v>22354</v>
      </c>
      <c r="C13185" t="s">
        <v>43201</v>
      </c>
      <c r="D13185" t="s">
        <v>39</v>
      </c>
      <c r="E13185" t="s">
        <v>16</v>
      </c>
      <c r="F13185">
        <v>28027</v>
      </c>
      <c r="G13185">
        <v>35.416929179999997</v>
      </c>
      <c r="H13185">
        <v>-80.669517517100005</v>
      </c>
      <c r="I13185">
        <v>4.5</v>
      </c>
      <c r="J13185">
        <v>9</v>
      </c>
      <c r="K13185">
        <v>0</v>
      </c>
      <c r="L13185" t="s">
        <v>1997</v>
      </c>
    </row>
    <row r="13186" spans="1:12" x14ac:dyDescent="0.2">
      <c r="A13186" t="s">
        <v>43202</v>
      </c>
      <c r="B13186" t="s">
        <v>1926</v>
      </c>
      <c r="C13186" t="s">
        <v>43203</v>
      </c>
      <c r="D13186" t="s">
        <v>21</v>
      </c>
      <c r="E13186" t="s">
        <v>16</v>
      </c>
      <c r="F13186">
        <v>28273</v>
      </c>
      <c r="G13186">
        <v>35.100460599999998</v>
      </c>
      <c r="H13186">
        <v>-80.987431099999995</v>
      </c>
      <c r="I13186">
        <v>3.5</v>
      </c>
      <c r="J13186">
        <v>9</v>
      </c>
      <c r="K13186">
        <v>1</v>
      </c>
      <c r="L13186" t="s">
        <v>1928</v>
      </c>
    </row>
    <row r="13187" spans="1:12" x14ac:dyDescent="0.2">
      <c r="A13187" t="s">
        <v>43204</v>
      </c>
      <c r="B13187" t="s">
        <v>43205</v>
      </c>
      <c r="C13187" t="s">
        <v>27629</v>
      </c>
      <c r="D13187" t="s">
        <v>167</v>
      </c>
      <c r="E13187" t="s">
        <v>16</v>
      </c>
      <c r="F13187">
        <v>28075</v>
      </c>
      <c r="G13187">
        <v>35.321717800000002</v>
      </c>
      <c r="H13187">
        <v>-80.659719300000006</v>
      </c>
      <c r="I13187">
        <v>4</v>
      </c>
      <c r="J13187">
        <v>58</v>
      </c>
      <c r="K13187">
        <v>0</v>
      </c>
      <c r="L13187" t="s">
        <v>43206</v>
      </c>
    </row>
    <row r="13188" spans="1:12" x14ac:dyDescent="0.2">
      <c r="A13188" t="s">
        <v>43207</v>
      </c>
      <c r="B13188" t="s">
        <v>43208</v>
      </c>
      <c r="C13188" t="s">
        <v>43209</v>
      </c>
      <c r="D13188" t="s">
        <v>21</v>
      </c>
      <c r="E13188" t="s">
        <v>16</v>
      </c>
      <c r="F13188">
        <v>28211</v>
      </c>
      <c r="G13188">
        <v>35.1708243</v>
      </c>
      <c r="H13188">
        <v>-80.807304200000004</v>
      </c>
      <c r="I13188">
        <v>3</v>
      </c>
      <c r="J13188">
        <v>4</v>
      </c>
      <c r="K13188">
        <v>0</v>
      </c>
      <c r="L13188" t="s">
        <v>159</v>
      </c>
    </row>
    <row r="13189" spans="1:12" x14ac:dyDescent="0.2">
      <c r="A13189" t="s">
        <v>43210</v>
      </c>
      <c r="B13189" t="s">
        <v>6152</v>
      </c>
      <c r="C13189" t="s">
        <v>32984</v>
      </c>
      <c r="D13189" t="s">
        <v>30</v>
      </c>
      <c r="E13189" t="s">
        <v>16</v>
      </c>
      <c r="F13189">
        <v>28054</v>
      </c>
      <c r="G13189">
        <v>35.264200000000002</v>
      </c>
      <c r="H13189">
        <v>-81.138300000000001</v>
      </c>
      <c r="I13189">
        <v>2.5</v>
      </c>
      <c r="J13189">
        <v>30</v>
      </c>
      <c r="K13189">
        <v>1</v>
      </c>
      <c r="L13189" t="s">
        <v>43211</v>
      </c>
    </row>
    <row r="13190" spans="1:12" x14ac:dyDescent="0.2">
      <c r="A13190" t="s">
        <v>43212</v>
      </c>
      <c r="B13190" t="s">
        <v>43213</v>
      </c>
      <c r="C13190" t="s">
        <v>43214</v>
      </c>
      <c r="D13190" t="s">
        <v>21</v>
      </c>
      <c r="E13190" t="s">
        <v>16</v>
      </c>
      <c r="F13190">
        <v>28206</v>
      </c>
      <c r="G13190">
        <v>35.253001099999999</v>
      </c>
      <c r="H13190">
        <v>-80.816757100000004</v>
      </c>
      <c r="I13190">
        <v>1</v>
      </c>
      <c r="J13190">
        <v>7</v>
      </c>
      <c r="K13190">
        <v>1</v>
      </c>
      <c r="L13190" t="s">
        <v>43215</v>
      </c>
    </row>
    <row r="13191" spans="1:12" x14ac:dyDescent="0.2">
      <c r="A13191" t="s">
        <v>43216</v>
      </c>
      <c r="B13191" t="s">
        <v>43217</v>
      </c>
      <c r="C13191" t="s">
        <v>5139</v>
      </c>
      <c r="D13191" t="s">
        <v>21</v>
      </c>
      <c r="E13191" t="s">
        <v>16</v>
      </c>
      <c r="F13191">
        <v>28273</v>
      </c>
      <c r="G13191">
        <v>35.134032900000001</v>
      </c>
      <c r="H13191">
        <v>-80.939046899999994</v>
      </c>
      <c r="I13191">
        <v>3.5</v>
      </c>
      <c r="J13191">
        <v>106</v>
      </c>
      <c r="K13191">
        <v>1</v>
      </c>
      <c r="L13191" t="s">
        <v>43218</v>
      </c>
    </row>
    <row r="13192" spans="1:12" x14ac:dyDescent="0.2">
      <c r="A13192" t="e">
        <f>-WDEZ9zidT995DBY6psNYg</f>
        <v>#NAME?</v>
      </c>
      <c r="B13192" t="s">
        <v>758</v>
      </c>
      <c r="C13192" t="s">
        <v>43219</v>
      </c>
      <c r="D13192" t="s">
        <v>697</v>
      </c>
      <c r="E13192" t="s">
        <v>16</v>
      </c>
      <c r="F13192">
        <v>28037</v>
      </c>
      <c r="G13192">
        <v>35.443983000000003</v>
      </c>
      <c r="H13192">
        <v>-80.998039372999997</v>
      </c>
      <c r="I13192">
        <v>2</v>
      </c>
      <c r="J13192">
        <v>9</v>
      </c>
      <c r="K13192">
        <v>1</v>
      </c>
      <c r="L13192" t="s">
        <v>43220</v>
      </c>
    </row>
    <row r="13193" spans="1:12" x14ac:dyDescent="0.2">
      <c r="A13193" t="s">
        <v>43221</v>
      </c>
      <c r="B13193" t="s">
        <v>43222</v>
      </c>
      <c r="C13193" t="s">
        <v>43223</v>
      </c>
      <c r="D13193" t="s">
        <v>39</v>
      </c>
      <c r="E13193" t="s">
        <v>16</v>
      </c>
      <c r="F13193">
        <v>28027</v>
      </c>
      <c r="G13193">
        <v>35.428928999999997</v>
      </c>
      <c r="H13193">
        <v>-80.608472000000006</v>
      </c>
      <c r="I13193">
        <v>3</v>
      </c>
      <c r="J13193">
        <v>6</v>
      </c>
      <c r="K13193">
        <v>1</v>
      </c>
      <c r="L13193" t="s">
        <v>43224</v>
      </c>
    </row>
    <row r="13194" spans="1:12" x14ac:dyDescent="0.2">
      <c r="A13194" t="s">
        <v>43225</v>
      </c>
      <c r="B13194" t="s">
        <v>43226</v>
      </c>
      <c r="C13194" t="s">
        <v>43227</v>
      </c>
      <c r="D13194" t="s">
        <v>21</v>
      </c>
      <c r="E13194" t="s">
        <v>16</v>
      </c>
      <c r="F13194">
        <v>28262</v>
      </c>
      <c r="G13194">
        <v>35.339824676500001</v>
      </c>
      <c r="H13194">
        <v>-80.765090942399993</v>
      </c>
      <c r="I13194">
        <v>2.5</v>
      </c>
      <c r="J13194">
        <v>28</v>
      </c>
      <c r="K13194">
        <v>1</v>
      </c>
      <c r="L13194" t="s">
        <v>709</v>
      </c>
    </row>
    <row r="13195" spans="1:12" x14ac:dyDescent="0.2">
      <c r="A13195" t="s">
        <v>43228</v>
      </c>
      <c r="B13195" t="s">
        <v>7806</v>
      </c>
      <c r="C13195" t="s">
        <v>43229</v>
      </c>
      <c r="D13195" t="s">
        <v>295</v>
      </c>
      <c r="E13195" t="s">
        <v>16</v>
      </c>
      <c r="F13195">
        <v>28134</v>
      </c>
      <c r="G13195">
        <v>35.089514999999999</v>
      </c>
      <c r="H13195">
        <v>-80.876656999999994</v>
      </c>
      <c r="I13195">
        <v>4.5</v>
      </c>
      <c r="J13195">
        <v>10</v>
      </c>
      <c r="K13195">
        <v>1</v>
      </c>
      <c r="L13195" t="s">
        <v>8198</v>
      </c>
    </row>
    <row r="13196" spans="1:12" x14ac:dyDescent="0.2">
      <c r="A13196" t="s">
        <v>43230</v>
      </c>
      <c r="B13196" t="s">
        <v>2453</v>
      </c>
      <c r="C13196" t="s">
        <v>43231</v>
      </c>
      <c r="D13196" t="s">
        <v>21</v>
      </c>
      <c r="E13196" t="s">
        <v>16</v>
      </c>
      <c r="F13196">
        <v>28203</v>
      </c>
      <c r="G13196">
        <v>35.203120699999999</v>
      </c>
      <c r="H13196">
        <v>-80.8457832</v>
      </c>
      <c r="I13196">
        <v>4.5</v>
      </c>
      <c r="J13196">
        <v>118</v>
      </c>
      <c r="K13196">
        <v>1</v>
      </c>
      <c r="L13196" t="s">
        <v>43232</v>
      </c>
    </row>
    <row r="13197" spans="1:12" x14ac:dyDescent="0.2">
      <c r="A13197" t="s">
        <v>43233</v>
      </c>
      <c r="B13197" t="s">
        <v>43234</v>
      </c>
      <c r="C13197" t="s">
        <v>30268</v>
      </c>
      <c r="D13197" t="s">
        <v>21</v>
      </c>
      <c r="E13197" t="s">
        <v>16</v>
      </c>
      <c r="F13197">
        <v>28211</v>
      </c>
      <c r="G13197">
        <v>35.194571699999997</v>
      </c>
      <c r="H13197">
        <v>-80.795429600000006</v>
      </c>
      <c r="I13197">
        <v>2.5</v>
      </c>
      <c r="J13197">
        <v>30</v>
      </c>
      <c r="K13197">
        <v>1</v>
      </c>
      <c r="L13197" t="s">
        <v>43235</v>
      </c>
    </row>
    <row r="13198" spans="1:12" x14ac:dyDescent="0.2">
      <c r="A13198" t="s">
        <v>43236</v>
      </c>
      <c r="B13198" t="s">
        <v>860</v>
      </c>
      <c r="C13198" t="s">
        <v>11285</v>
      </c>
      <c r="D13198" t="s">
        <v>26</v>
      </c>
      <c r="E13198" t="s">
        <v>16</v>
      </c>
      <c r="F13198">
        <v>28078</v>
      </c>
      <c r="G13198">
        <v>35.442686000000002</v>
      </c>
      <c r="H13198">
        <v>-80.857483000000002</v>
      </c>
      <c r="I13198">
        <v>2</v>
      </c>
      <c r="J13198">
        <v>45</v>
      </c>
      <c r="K13198">
        <v>1</v>
      </c>
      <c r="L13198" t="s">
        <v>19894</v>
      </c>
    </row>
    <row r="13199" spans="1:12" x14ac:dyDescent="0.2">
      <c r="A13199" t="s">
        <v>43237</v>
      </c>
      <c r="B13199" t="s">
        <v>43238</v>
      </c>
      <c r="C13199" t="s">
        <v>43239</v>
      </c>
      <c r="D13199" t="s">
        <v>21</v>
      </c>
      <c r="E13199" t="s">
        <v>16</v>
      </c>
      <c r="F13199">
        <v>28210</v>
      </c>
      <c r="G13199">
        <v>35.126165999999998</v>
      </c>
      <c r="H13199">
        <v>-80.875186999999997</v>
      </c>
      <c r="I13199">
        <v>2</v>
      </c>
      <c r="J13199">
        <v>7</v>
      </c>
      <c r="K13199">
        <v>0</v>
      </c>
      <c r="L13199" t="s">
        <v>43240</v>
      </c>
    </row>
    <row r="13200" spans="1:12" x14ac:dyDescent="0.2">
      <c r="A13200" t="s">
        <v>43241</v>
      </c>
      <c r="B13200" t="s">
        <v>8587</v>
      </c>
      <c r="C13200" t="s">
        <v>43242</v>
      </c>
      <c r="D13200" t="s">
        <v>21</v>
      </c>
      <c r="E13200" t="s">
        <v>16</v>
      </c>
      <c r="F13200">
        <v>28262</v>
      </c>
      <c r="G13200">
        <v>35.329192999999997</v>
      </c>
      <c r="H13200">
        <v>-80.741926000000007</v>
      </c>
      <c r="I13200">
        <v>3.5</v>
      </c>
      <c r="J13200">
        <v>3</v>
      </c>
      <c r="K13200">
        <v>1</v>
      </c>
      <c r="L13200" t="s">
        <v>3108</v>
      </c>
    </row>
    <row r="13201" spans="1:12" x14ac:dyDescent="0.2">
      <c r="A13201" t="s">
        <v>43243</v>
      </c>
      <c r="B13201" t="s">
        <v>43244</v>
      </c>
      <c r="C13201" t="s">
        <v>43245</v>
      </c>
      <c r="D13201" t="s">
        <v>21</v>
      </c>
      <c r="E13201" t="s">
        <v>16</v>
      </c>
      <c r="F13201">
        <v>28269</v>
      </c>
      <c r="G13201">
        <v>35.372159000000003</v>
      </c>
      <c r="H13201">
        <v>-80.782484999999994</v>
      </c>
      <c r="I13201">
        <v>2.5</v>
      </c>
      <c r="J13201">
        <v>20</v>
      </c>
      <c r="K13201">
        <v>1</v>
      </c>
      <c r="L13201" t="s">
        <v>43246</v>
      </c>
    </row>
    <row r="13202" spans="1:12" x14ac:dyDescent="0.2">
      <c r="A13202" t="s">
        <v>43247</v>
      </c>
      <c r="B13202" t="s">
        <v>43248</v>
      </c>
      <c r="C13202" t="s">
        <v>43249</v>
      </c>
      <c r="D13202" t="s">
        <v>21</v>
      </c>
      <c r="E13202" t="s">
        <v>16</v>
      </c>
      <c r="F13202">
        <v>28277</v>
      </c>
      <c r="G13202">
        <v>35.060642659700001</v>
      </c>
      <c r="H13202">
        <v>-80.826515927900004</v>
      </c>
      <c r="I13202">
        <v>4</v>
      </c>
      <c r="J13202">
        <v>12</v>
      </c>
      <c r="K13202">
        <v>1</v>
      </c>
      <c r="L13202" t="s">
        <v>58</v>
      </c>
    </row>
    <row r="13203" spans="1:12" x14ac:dyDescent="0.2">
      <c r="A13203" t="s">
        <v>43250</v>
      </c>
      <c r="B13203" t="s">
        <v>8393</v>
      </c>
      <c r="C13203" t="s">
        <v>43251</v>
      </c>
      <c r="D13203" t="s">
        <v>39</v>
      </c>
      <c r="E13203" t="s">
        <v>16</v>
      </c>
      <c r="F13203">
        <v>28025</v>
      </c>
      <c r="G13203">
        <v>35.438758800000002</v>
      </c>
      <c r="H13203">
        <v>-80.606520500000002</v>
      </c>
      <c r="I13203">
        <v>1.5</v>
      </c>
      <c r="J13203">
        <v>20</v>
      </c>
      <c r="K13203">
        <v>1</v>
      </c>
      <c r="L13203" t="s">
        <v>43252</v>
      </c>
    </row>
    <row r="13204" spans="1:12" x14ac:dyDescent="0.2">
      <c r="A13204" t="s">
        <v>43253</v>
      </c>
      <c r="B13204" t="s">
        <v>43254</v>
      </c>
      <c r="C13204" t="s">
        <v>13269</v>
      </c>
      <c r="D13204" t="s">
        <v>135</v>
      </c>
      <c r="E13204" t="s">
        <v>16</v>
      </c>
      <c r="F13204">
        <v>28105</v>
      </c>
      <c r="G13204">
        <v>35.115482999999998</v>
      </c>
      <c r="H13204">
        <v>-80.720707000000004</v>
      </c>
      <c r="I13204">
        <v>4.5</v>
      </c>
      <c r="J13204">
        <v>5</v>
      </c>
      <c r="K13204">
        <v>0</v>
      </c>
      <c r="L13204" t="s">
        <v>43255</v>
      </c>
    </row>
    <row r="13205" spans="1:12" x14ac:dyDescent="0.2">
      <c r="A13205" t="s">
        <v>43256</v>
      </c>
      <c r="B13205" t="s">
        <v>43257</v>
      </c>
      <c r="C13205" t="s">
        <v>7761</v>
      </c>
      <c r="D13205" t="s">
        <v>39</v>
      </c>
      <c r="E13205" t="s">
        <v>16</v>
      </c>
      <c r="F13205">
        <v>28027</v>
      </c>
      <c r="G13205">
        <v>35.429366999999999</v>
      </c>
      <c r="H13205">
        <v>-80.607817999999995</v>
      </c>
      <c r="I13205">
        <v>5</v>
      </c>
      <c r="J13205">
        <v>3</v>
      </c>
      <c r="K13205">
        <v>1</v>
      </c>
      <c r="L13205" t="s">
        <v>43258</v>
      </c>
    </row>
    <row r="13206" spans="1:12" x14ac:dyDescent="0.2">
      <c r="A13206" t="s">
        <v>43259</v>
      </c>
      <c r="B13206" t="s">
        <v>43260</v>
      </c>
      <c r="C13206" t="s">
        <v>43261</v>
      </c>
      <c r="D13206" t="s">
        <v>15</v>
      </c>
      <c r="E13206" t="s">
        <v>16</v>
      </c>
      <c r="F13206">
        <v>28031</v>
      </c>
      <c r="G13206">
        <v>35.491382999999999</v>
      </c>
      <c r="H13206">
        <v>-80.858224000000007</v>
      </c>
      <c r="I13206">
        <v>4.5</v>
      </c>
      <c r="J13206">
        <v>10</v>
      </c>
      <c r="K13206">
        <v>1</v>
      </c>
      <c r="L13206" t="s">
        <v>43262</v>
      </c>
    </row>
    <row r="13207" spans="1:12" x14ac:dyDescent="0.2">
      <c r="A13207" t="s">
        <v>43263</v>
      </c>
      <c r="B13207" t="s">
        <v>6462</v>
      </c>
      <c r="C13207" t="s">
        <v>43264</v>
      </c>
      <c r="D13207" t="s">
        <v>21</v>
      </c>
      <c r="E13207" t="s">
        <v>16</v>
      </c>
      <c r="F13207">
        <v>28216</v>
      </c>
      <c r="G13207">
        <v>35.305857699999997</v>
      </c>
      <c r="H13207">
        <v>-80.850947099999999</v>
      </c>
      <c r="I13207">
        <v>2.5</v>
      </c>
      <c r="J13207">
        <v>10</v>
      </c>
      <c r="K13207">
        <v>1</v>
      </c>
      <c r="L13207" t="s">
        <v>43265</v>
      </c>
    </row>
    <row r="13208" spans="1:12" x14ac:dyDescent="0.2">
      <c r="A13208" t="s">
        <v>43266</v>
      </c>
      <c r="B13208" t="s">
        <v>8273</v>
      </c>
      <c r="C13208" t="s">
        <v>43267</v>
      </c>
      <c r="D13208" t="s">
        <v>135</v>
      </c>
      <c r="E13208" t="s">
        <v>16</v>
      </c>
      <c r="F13208">
        <v>28105</v>
      </c>
      <c r="G13208">
        <v>35.051472998999998</v>
      </c>
      <c r="H13208">
        <v>-80.768975631700002</v>
      </c>
      <c r="I13208">
        <v>2</v>
      </c>
      <c r="J13208">
        <v>18</v>
      </c>
      <c r="K13208">
        <v>1</v>
      </c>
      <c r="L13208" t="s">
        <v>43268</v>
      </c>
    </row>
    <row r="13209" spans="1:12" x14ac:dyDescent="0.2">
      <c r="A13209" t="s">
        <v>43269</v>
      </c>
      <c r="B13209" t="s">
        <v>43270</v>
      </c>
      <c r="D13209" t="s">
        <v>26</v>
      </c>
      <c r="E13209" t="s">
        <v>16</v>
      </c>
      <c r="F13209">
        <v>28078</v>
      </c>
      <c r="G13209">
        <v>35.410693999999999</v>
      </c>
      <c r="H13209">
        <v>-80.842850400000003</v>
      </c>
      <c r="I13209">
        <v>4.5</v>
      </c>
      <c r="J13209">
        <v>68</v>
      </c>
      <c r="K13209">
        <v>1</v>
      </c>
      <c r="L13209" t="s">
        <v>43271</v>
      </c>
    </row>
    <row r="13210" spans="1:12" x14ac:dyDescent="0.2">
      <c r="A13210" t="s">
        <v>43272</v>
      </c>
      <c r="B13210" t="s">
        <v>43273</v>
      </c>
      <c r="C13210" t="s">
        <v>43274</v>
      </c>
      <c r="D13210" t="s">
        <v>21</v>
      </c>
      <c r="E13210" t="s">
        <v>16</v>
      </c>
      <c r="F13210">
        <v>28214</v>
      </c>
      <c r="G13210">
        <v>35.245978999999998</v>
      </c>
      <c r="H13210">
        <v>-80.938112000000004</v>
      </c>
      <c r="I13210">
        <v>2</v>
      </c>
      <c r="J13210">
        <v>4</v>
      </c>
      <c r="K13210">
        <v>1</v>
      </c>
      <c r="L13210" t="s">
        <v>287</v>
      </c>
    </row>
    <row r="13211" spans="1:12" x14ac:dyDescent="0.2">
      <c r="A13211" t="s">
        <v>43275</v>
      </c>
      <c r="B13211" t="s">
        <v>43276</v>
      </c>
      <c r="C13211" t="s">
        <v>13560</v>
      </c>
      <c r="D13211" t="s">
        <v>26</v>
      </c>
      <c r="E13211" t="s">
        <v>16</v>
      </c>
      <c r="F13211">
        <v>28078</v>
      </c>
      <c r="G13211">
        <v>35.444880388100003</v>
      </c>
      <c r="H13211">
        <v>-80.877100563499994</v>
      </c>
      <c r="I13211">
        <v>4</v>
      </c>
      <c r="J13211">
        <v>28</v>
      </c>
      <c r="K13211">
        <v>1</v>
      </c>
      <c r="L13211" t="s">
        <v>43277</v>
      </c>
    </row>
    <row r="13212" spans="1:12" x14ac:dyDescent="0.2">
      <c r="A13212" t="s">
        <v>43278</v>
      </c>
      <c r="B13212" t="s">
        <v>43279</v>
      </c>
      <c r="C13212" t="s">
        <v>43280</v>
      </c>
      <c r="D13212" t="s">
        <v>21</v>
      </c>
      <c r="E13212" t="s">
        <v>16</v>
      </c>
      <c r="F13212">
        <v>28211</v>
      </c>
      <c r="G13212">
        <v>35.1736152</v>
      </c>
      <c r="H13212">
        <v>-80.802263699999997</v>
      </c>
      <c r="I13212">
        <v>4</v>
      </c>
      <c r="J13212">
        <v>19</v>
      </c>
      <c r="K13212">
        <v>1</v>
      </c>
      <c r="L13212" t="s">
        <v>63</v>
      </c>
    </row>
    <row r="13213" spans="1:12" x14ac:dyDescent="0.2">
      <c r="A13213" t="s">
        <v>43281</v>
      </c>
      <c r="B13213" t="s">
        <v>43282</v>
      </c>
      <c r="C13213" t="s">
        <v>43283</v>
      </c>
      <c r="D13213" t="s">
        <v>21</v>
      </c>
      <c r="E13213" t="s">
        <v>16</v>
      </c>
      <c r="F13213">
        <v>28212</v>
      </c>
      <c r="G13213">
        <v>35.203775999999998</v>
      </c>
      <c r="H13213">
        <v>-80.735596000000001</v>
      </c>
      <c r="I13213">
        <v>4.5</v>
      </c>
      <c r="J13213">
        <v>3</v>
      </c>
      <c r="K13213">
        <v>1</v>
      </c>
      <c r="L13213" t="s">
        <v>43284</v>
      </c>
    </row>
    <row r="13214" spans="1:12" x14ac:dyDescent="0.2">
      <c r="A13214" t="s">
        <v>43285</v>
      </c>
      <c r="B13214" t="s">
        <v>43286</v>
      </c>
      <c r="C13214" t="s">
        <v>43287</v>
      </c>
      <c r="D13214" t="s">
        <v>21</v>
      </c>
      <c r="E13214" t="s">
        <v>16</v>
      </c>
      <c r="F13214">
        <v>28277</v>
      </c>
      <c r="G13214">
        <v>35.061110300000003</v>
      </c>
      <c r="H13214">
        <v>-80.817254000000005</v>
      </c>
      <c r="I13214">
        <v>3</v>
      </c>
      <c r="J13214">
        <v>15</v>
      </c>
      <c r="K13214">
        <v>0</v>
      </c>
      <c r="L13214" t="s">
        <v>5827</v>
      </c>
    </row>
    <row r="13215" spans="1:12" x14ac:dyDescent="0.2">
      <c r="A13215" t="s">
        <v>43288</v>
      </c>
      <c r="B13215" t="s">
        <v>73</v>
      </c>
      <c r="C13215" t="s">
        <v>43289</v>
      </c>
      <c r="D13215" t="s">
        <v>30</v>
      </c>
      <c r="E13215" t="s">
        <v>16</v>
      </c>
      <c r="F13215">
        <v>28054</v>
      </c>
      <c r="G13215">
        <v>35.263515900000002</v>
      </c>
      <c r="H13215">
        <v>-81.134064800000004</v>
      </c>
      <c r="I13215">
        <v>3</v>
      </c>
      <c r="J13215">
        <v>16</v>
      </c>
      <c r="K13215">
        <v>1</v>
      </c>
      <c r="L13215" t="s">
        <v>43290</v>
      </c>
    </row>
    <row r="13216" spans="1:12" x14ac:dyDescent="0.2">
      <c r="A13216" t="s">
        <v>43291</v>
      </c>
      <c r="B13216" t="s">
        <v>43292</v>
      </c>
      <c r="C13216" t="s">
        <v>43293</v>
      </c>
      <c r="D13216" t="s">
        <v>21</v>
      </c>
      <c r="E13216" t="s">
        <v>16</v>
      </c>
      <c r="F13216">
        <v>28269</v>
      </c>
      <c r="G13216">
        <v>35.352335312299999</v>
      </c>
      <c r="H13216">
        <v>-80.842242860100001</v>
      </c>
      <c r="I13216">
        <v>3.5</v>
      </c>
      <c r="J13216">
        <v>12</v>
      </c>
      <c r="K13216">
        <v>1</v>
      </c>
      <c r="L13216" t="s">
        <v>10831</v>
      </c>
    </row>
    <row r="13217" spans="1:12" x14ac:dyDescent="0.2">
      <c r="A13217" t="s">
        <v>43294</v>
      </c>
      <c r="B13217" t="s">
        <v>43295</v>
      </c>
      <c r="C13217" t="s">
        <v>43296</v>
      </c>
      <c r="D13217" t="s">
        <v>359</v>
      </c>
      <c r="E13217" t="s">
        <v>16</v>
      </c>
      <c r="F13217">
        <v>28036</v>
      </c>
      <c r="G13217">
        <v>35.501829499999999</v>
      </c>
      <c r="H13217">
        <v>-80.849726099999998</v>
      </c>
      <c r="I13217">
        <v>5</v>
      </c>
      <c r="J13217">
        <v>4</v>
      </c>
      <c r="K13217">
        <v>1</v>
      </c>
      <c r="L13217" t="s">
        <v>43297</v>
      </c>
    </row>
    <row r="13218" spans="1:12" x14ac:dyDescent="0.2">
      <c r="A13218" t="s">
        <v>43298</v>
      </c>
      <c r="B13218" t="s">
        <v>43299</v>
      </c>
      <c r="D13218" t="s">
        <v>21</v>
      </c>
      <c r="E13218" t="s">
        <v>16</v>
      </c>
      <c r="F13218">
        <v>28202</v>
      </c>
      <c r="G13218">
        <v>35.232678100000001</v>
      </c>
      <c r="H13218">
        <v>-80.846082199999998</v>
      </c>
      <c r="I13218">
        <v>5</v>
      </c>
      <c r="J13218">
        <v>8</v>
      </c>
      <c r="K13218">
        <v>1</v>
      </c>
      <c r="L13218" t="s">
        <v>43300</v>
      </c>
    </row>
    <row r="13219" spans="1:12" x14ac:dyDescent="0.2">
      <c r="A13219" t="s">
        <v>43301</v>
      </c>
      <c r="B13219" t="s">
        <v>43302</v>
      </c>
      <c r="D13219" t="s">
        <v>21</v>
      </c>
      <c r="E13219" t="s">
        <v>16</v>
      </c>
      <c r="F13219">
        <v>28105</v>
      </c>
      <c r="G13219">
        <v>35.1105564</v>
      </c>
      <c r="H13219">
        <v>-80.7103532</v>
      </c>
      <c r="I13219">
        <v>4.5</v>
      </c>
      <c r="J13219">
        <v>24</v>
      </c>
      <c r="K13219">
        <v>1</v>
      </c>
      <c r="L13219" t="s">
        <v>43303</v>
      </c>
    </row>
    <row r="13220" spans="1:12" x14ac:dyDescent="0.2">
      <c r="A13220" t="s">
        <v>43304</v>
      </c>
      <c r="B13220" t="s">
        <v>43305</v>
      </c>
      <c r="C13220" t="s">
        <v>13796</v>
      </c>
      <c r="D13220" t="s">
        <v>21</v>
      </c>
      <c r="E13220" t="s">
        <v>16</v>
      </c>
      <c r="F13220">
        <v>28212</v>
      </c>
      <c r="G13220">
        <v>35.203224403199997</v>
      </c>
      <c r="H13220">
        <v>-80.742733836200003</v>
      </c>
      <c r="I13220">
        <v>1.5</v>
      </c>
      <c r="J13220">
        <v>9</v>
      </c>
      <c r="K13220">
        <v>1</v>
      </c>
      <c r="L13220" t="s">
        <v>43306</v>
      </c>
    </row>
    <row r="13221" spans="1:12" x14ac:dyDescent="0.2">
      <c r="A13221" t="s">
        <v>43307</v>
      </c>
      <c r="B13221" t="s">
        <v>43308</v>
      </c>
      <c r="C13221" t="s">
        <v>43309</v>
      </c>
      <c r="D13221" t="s">
        <v>21</v>
      </c>
      <c r="E13221" t="s">
        <v>16</v>
      </c>
      <c r="F13221">
        <v>28211</v>
      </c>
      <c r="G13221">
        <v>35.152231100000002</v>
      </c>
      <c r="H13221">
        <v>-80.831896799999996</v>
      </c>
      <c r="I13221">
        <v>2</v>
      </c>
      <c r="J13221">
        <v>4</v>
      </c>
      <c r="K13221">
        <v>1</v>
      </c>
      <c r="L13221" t="s">
        <v>1323</v>
      </c>
    </row>
    <row r="13222" spans="1:12" x14ac:dyDescent="0.2">
      <c r="A13222" t="s">
        <v>43310</v>
      </c>
      <c r="B13222" t="s">
        <v>43311</v>
      </c>
      <c r="C13222" t="s">
        <v>43312</v>
      </c>
      <c r="D13222" t="s">
        <v>21</v>
      </c>
      <c r="E13222" t="s">
        <v>16</v>
      </c>
      <c r="F13222">
        <v>28277</v>
      </c>
      <c r="G13222">
        <v>35.026174663299997</v>
      </c>
      <c r="H13222">
        <v>-80.839462280299998</v>
      </c>
      <c r="I13222">
        <v>3.5</v>
      </c>
      <c r="J13222">
        <v>159</v>
      </c>
      <c r="K13222">
        <v>1</v>
      </c>
      <c r="L13222" t="s">
        <v>4358</v>
      </c>
    </row>
    <row r="13223" spans="1:12" x14ac:dyDescent="0.2">
      <c r="A13223" t="s">
        <v>43313</v>
      </c>
      <c r="B13223" t="s">
        <v>19169</v>
      </c>
      <c r="C13223" t="s">
        <v>43314</v>
      </c>
      <c r="D13223" t="s">
        <v>588</v>
      </c>
      <c r="E13223" t="s">
        <v>16</v>
      </c>
      <c r="F13223">
        <v>28110</v>
      </c>
      <c r="G13223">
        <v>35.004488000000002</v>
      </c>
      <c r="H13223">
        <v>-80.562196</v>
      </c>
      <c r="I13223">
        <v>3.5</v>
      </c>
      <c r="J13223">
        <v>7</v>
      </c>
      <c r="K13223">
        <v>1</v>
      </c>
      <c r="L13223" t="s">
        <v>9278</v>
      </c>
    </row>
    <row r="13224" spans="1:12" x14ac:dyDescent="0.2">
      <c r="A13224" t="s">
        <v>43315</v>
      </c>
      <c r="B13224" t="s">
        <v>43316</v>
      </c>
      <c r="C13224" t="s">
        <v>43317</v>
      </c>
      <c r="D13224" t="s">
        <v>21</v>
      </c>
      <c r="E13224" t="s">
        <v>16</v>
      </c>
      <c r="F13224">
        <v>28204</v>
      </c>
      <c r="G13224">
        <v>35.220751</v>
      </c>
      <c r="H13224">
        <v>-80.833691999999999</v>
      </c>
      <c r="I13224">
        <v>5</v>
      </c>
      <c r="J13224">
        <v>3</v>
      </c>
      <c r="K13224">
        <v>1</v>
      </c>
      <c r="L13224" t="s">
        <v>43318</v>
      </c>
    </row>
    <row r="13225" spans="1:12" x14ac:dyDescent="0.2">
      <c r="A13225" t="s">
        <v>43319</v>
      </c>
      <c r="B13225" t="s">
        <v>1265</v>
      </c>
      <c r="C13225" t="s">
        <v>43320</v>
      </c>
      <c r="D13225" t="s">
        <v>697</v>
      </c>
      <c r="E13225" t="s">
        <v>16</v>
      </c>
      <c r="F13225">
        <v>28037</v>
      </c>
      <c r="G13225">
        <v>35.448546999999998</v>
      </c>
      <c r="H13225">
        <v>-80.993629999999996</v>
      </c>
      <c r="I13225">
        <v>2.5</v>
      </c>
      <c r="J13225">
        <v>11</v>
      </c>
      <c r="K13225">
        <v>1</v>
      </c>
      <c r="L13225" t="s">
        <v>14386</v>
      </c>
    </row>
    <row r="13226" spans="1:12" x14ac:dyDescent="0.2">
      <c r="A13226" t="s">
        <v>43321</v>
      </c>
      <c r="B13226" t="s">
        <v>43322</v>
      </c>
      <c r="C13226" t="s">
        <v>43323</v>
      </c>
      <c r="D13226" t="s">
        <v>21</v>
      </c>
      <c r="E13226" t="s">
        <v>16</v>
      </c>
      <c r="F13226">
        <v>28227</v>
      </c>
      <c r="G13226">
        <v>35.187811000000004</v>
      </c>
      <c r="H13226">
        <v>-80.692591199999995</v>
      </c>
      <c r="I13226">
        <v>4</v>
      </c>
      <c r="J13226">
        <v>15</v>
      </c>
      <c r="K13226">
        <v>1</v>
      </c>
      <c r="L13226" t="s">
        <v>43324</v>
      </c>
    </row>
    <row r="13227" spans="1:12" x14ac:dyDescent="0.2">
      <c r="A13227" t="s">
        <v>43325</v>
      </c>
      <c r="B13227" t="s">
        <v>43326</v>
      </c>
      <c r="C13227" t="s">
        <v>13269</v>
      </c>
      <c r="D13227" t="s">
        <v>135</v>
      </c>
      <c r="E13227" t="s">
        <v>16</v>
      </c>
      <c r="F13227">
        <v>28105</v>
      </c>
      <c r="G13227">
        <v>35.115482999999998</v>
      </c>
      <c r="H13227">
        <v>-80.720707000000004</v>
      </c>
      <c r="I13227">
        <v>2.5</v>
      </c>
      <c r="J13227">
        <v>67</v>
      </c>
      <c r="K13227">
        <v>0</v>
      </c>
      <c r="L13227" t="s">
        <v>1056</v>
      </c>
    </row>
    <row r="13228" spans="1:12" x14ac:dyDescent="0.2">
      <c r="A13228" t="s">
        <v>43327</v>
      </c>
      <c r="B13228" t="s">
        <v>43328</v>
      </c>
      <c r="C13228" t="s">
        <v>43329</v>
      </c>
      <c r="D13228" t="s">
        <v>21</v>
      </c>
      <c r="E13228" t="s">
        <v>16</v>
      </c>
      <c r="F13228">
        <v>28211</v>
      </c>
      <c r="G13228">
        <v>35.177466321200001</v>
      </c>
      <c r="H13228">
        <v>-80.798681305599999</v>
      </c>
      <c r="I13228">
        <v>2.5</v>
      </c>
      <c r="J13228">
        <v>101</v>
      </c>
      <c r="K13228">
        <v>1</v>
      </c>
      <c r="L13228" t="s">
        <v>43330</v>
      </c>
    </row>
    <row r="13229" spans="1:12" x14ac:dyDescent="0.2">
      <c r="A13229" t="s">
        <v>43331</v>
      </c>
      <c r="B13229" t="s">
        <v>43332</v>
      </c>
      <c r="C13229" t="s">
        <v>43333</v>
      </c>
      <c r="D13229" t="s">
        <v>135</v>
      </c>
      <c r="E13229" t="s">
        <v>16</v>
      </c>
      <c r="F13229">
        <v>28104</v>
      </c>
      <c r="G13229">
        <v>35.140484000000001</v>
      </c>
      <c r="H13229">
        <v>-80.622960000000006</v>
      </c>
      <c r="I13229">
        <v>3</v>
      </c>
      <c r="J13229">
        <v>30</v>
      </c>
      <c r="K13229">
        <v>0</v>
      </c>
      <c r="L13229" t="s">
        <v>3548</v>
      </c>
    </row>
    <row r="13230" spans="1:12" x14ac:dyDescent="0.2">
      <c r="A13230" t="s">
        <v>43334</v>
      </c>
      <c r="B13230" t="s">
        <v>43335</v>
      </c>
      <c r="C13230" t="s">
        <v>43336</v>
      </c>
      <c r="D13230" t="s">
        <v>295</v>
      </c>
      <c r="E13230" t="s">
        <v>16</v>
      </c>
      <c r="F13230">
        <v>28134</v>
      </c>
      <c r="G13230">
        <v>35.085747599999998</v>
      </c>
      <c r="H13230">
        <v>-80.889639200000005</v>
      </c>
      <c r="I13230">
        <v>5</v>
      </c>
      <c r="J13230">
        <v>3</v>
      </c>
      <c r="K13230">
        <v>1</v>
      </c>
      <c r="L13230" t="s">
        <v>569</v>
      </c>
    </row>
    <row r="13231" spans="1:12" x14ac:dyDescent="0.2">
      <c r="A13231" t="s">
        <v>43337</v>
      </c>
      <c r="B13231" t="s">
        <v>43338</v>
      </c>
      <c r="C13231" t="s">
        <v>31800</v>
      </c>
      <c r="D13231" t="s">
        <v>21</v>
      </c>
      <c r="E13231" t="s">
        <v>16</v>
      </c>
      <c r="F13231">
        <v>28273</v>
      </c>
      <c r="G13231">
        <v>35.128079</v>
      </c>
      <c r="H13231">
        <v>-80.938537999999994</v>
      </c>
      <c r="I13231">
        <v>4</v>
      </c>
      <c r="J13231">
        <v>192</v>
      </c>
      <c r="K13231">
        <v>1</v>
      </c>
      <c r="L13231" t="s">
        <v>43339</v>
      </c>
    </row>
    <row r="13232" spans="1:12" x14ac:dyDescent="0.2">
      <c r="A13232" t="s">
        <v>43340</v>
      </c>
      <c r="B13232" t="s">
        <v>43341</v>
      </c>
      <c r="C13232" t="s">
        <v>43342</v>
      </c>
      <c r="D13232" t="s">
        <v>21</v>
      </c>
      <c r="E13232" t="s">
        <v>16</v>
      </c>
      <c r="F13232">
        <v>28205</v>
      </c>
      <c r="G13232">
        <v>35.240777100000003</v>
      </c>
      <c r="H13232">
        <v>-80.797352599999996</v>
      </c>
      <c r="I13232">
        <v>3</v>
      </c>
      <c r="J13232">
        <v>13</v>
      </c>
      <c r="K13232">
        <v>1</v>
      </c>
      <c r="L13232" t="s">
        <v>2342</v>
      </c>
    </row>
    <row r="13233" spans="1:12" x14ac:dyDescent="0.2">
      <c r="A13233" t="s">
        <v>43343</v>
      </c>
      <c r="B13233" t="s">
        <v>43344</v>
      </c>
      <c r="C13233" t="s">
        <v>43345</v>
      </c>
      <c r="D13233" t="s">
        <v>4275</v>
      </c>
      <c r="E13233" t="s">
        <v>16</v>
      </c>
      <c r="F13233">
        <v>28210</v>
      </c>
      <c r="G13233">
        <v>34.999378999999998</v>
      </c>
      <c r="H13233">
        <v>-80.698858000000001</v>
      </c>
      <c r="I13233">
        <v>4.5</v>
      </c>
      <c r="J13233">
        <v>93</v>
      </c>
      <c r="K13233">
        <v>1</v>
      </c>
      <c r="L13233" t="s">
        <v>43346</v>
      </c>
    </row>
    <row r="13234" spans="1:12" x14ac:dyDescent="0.2">
      <c r="A13234" t="s">
        <v>43347</v>
      </c>
      <c r="B13234" t="s">
        <v>43348</v>
      </c>
      <c r="C13234" t="s">
        <v>43349</v>
      </c>
      <c r="D13234" t="s">
        <v>21</v>
      </c>
      <c r="E13234" t="s">
        <v>16</v>
      </c>
      <c r="F13234">
        <v>28269</v>
      </c>
      <c r="G13234">
        <v>35.349950999999997</v>
      </c>
      <c r="H13234">
        <v>-80.8431219</v>
      </c>
      <c r="I13234">
        <v>2.5</v>
      </c>
      <c r="J13234">
        <v>15</v>
      </c>
      <c r="K13234">
        <v>0</v>
      </c>
      <c r="L13234" t="s">
        <v>176</v>
      </c>
    </row>
    <row r="13235" spans="1:12" x14ac:dyDescent="0.2">
      <c r="A13235" t="s">
        <v>43350</v>
      </c>
      <c r="B13235" t="s">
        <v>43351</v>
      </c>
      <c r="C13235" t="s">
        <v>43352</v>
      </c>
      <c r="D13235" t="s">
        <v>21</v>
      </c>
      <c r="E13235" t="s">
        <v>16</v>
      </c>
      <c r="F13235">
        <v>28212</v>
      </c>
      <c r="G13235">
        <v>35.192703999999999</v>
      </c>
      <c r="H13235">
        <v>-80.741148899999999</v>
      </c>
      <c r="I13235">
        <v>5</v>
      </c>
      <c r="J13235">
        <v>3</v>
      </c>
      <c r="K13235">
        <v>0</v>
      </c>
      <c r="L13235" t="s">
        <v>43353</v>
      </c>
    </row>
    <row r="13236" spans="1:12" x14ac:dyDescent="0.2">
      <c r="A13236" t="s">
        <v>43354</v>
      </c>
      <c r="B13236" t="s">
        <v>43355</v>
      </c>
      <c r="C13236" t="s">
        <v>43356</v>
      </c>
      <c r="D13236" t="s">
        <v>21</v>
      </c>
      <c r="E13236" t="s">
        <v>16</v>
      </c>
      <c r="F13236">
        <v>28227</v>
      </c>
      <c r="G13236">
        <v>35.143938900000002</v>
      </c>
      <c r="H13236">
        <v>-80.726725500000001</v>
      </c>
      <c r="I13236">
        <v>4</v>
      </c>
      <c r="J13236">
        <v>38</v>
      </c>
      <c r="K13236">
        <v>1</v>
      </c>
      <c r="L13236" t="s">
        <v>43357</v>
      </c>
    </row>
    <row r="13237" spans="1:12" x14ac:dyDescent="0.2">
      <c r="A13237" t="s">
        <v>43358</v>
      </c>
      <c r="B13237" t="s">
        <v>3485</v>
      </c>
      <c r="C13237" t="s">
        <v>7596</v>
      </c>
      <c r="D13237" t="s">
        <v>21</v>
      </c>
      <c r="E13237" t="s">
        <v>16</v>
      </c>
      <c r="F13237">
        <v>28211</v>
      </c>
      <c r="G13237">
        <v>35.147425495500002</v>
      </c>
      <c r="H13237">
        <v>-80.829314951399994</v>
      </c>
      <c r="I13237">
        <v>3</v>
      </c>
      <c r="J13237">
        <v>117</v>
      </c>
      <c r="K13237">
        <v>1</v>
      </c>
      <c r="L13237" t="s">
        <v>287</v>
      </c>
    </row>
    <row r="13238" spans="1:12" x14ac:dyDescent="0.2">
      <c r="A13238" t="s">
        <v>43359</v>
      </c>
      <c r="B13238" t="s">
        <v>43360</v>
      </c>
      <c r="C13238" t="s">
        <v>43361</v>
      </c>
      <c r="D13238" t="s">
        <v>135</v>
      </c>
      <c r="E13238" t="s">
        <v>16</v>
      </c>
      <c r="F13238">
        <v>28105</v>
      </c>
      <c r="G13238">
        <v>35.138317999999998</v>
      </c>
      <c r="H13238">
        <v>-80.683553000000003</v>
      </c>
      <c r="I13238">
        <v>3.5</v>
      </c>
      <c r="J13238">
        <v>3</v>
      </c>
      <c r="K13238">
        <v>0</v>
      </c>
      <c r="L13238" t="s">
        <v>43362</v>
      </c>
    </row>
    <row r="13239" spans="1:12" x14ac:dyDescent="0.2">
      <c r="A13239" t="s">
        <v>43363</v>
      </c>
      <c r="B13239" t="s">
        <v>43364</v>
      </c>
      <c r="C13239" t="s">
        <v>43365</v>
      </c>
      <c r="D13239" t="s">
        <v>39</v>
      </c>
      <c r="E13239" t="s">
        <v>16</v>
      </c>
      <c r="F13239">
        <v>28027</v>
      </c>
      <c r="G13239">
        <v>35.394603199999999</v>
      </c>
      <c r="H13239">
        <v>-80.614262100000005</v>
      </c>
      <c r="I13239">
        <v>4</v>
      </c>
      <c r="J13239">
        <v>17</v>
      </c>
      <c r="K13239">
        <v>1</v>
      </c>
      <c r="L13239" t="s">
        <v>43366</v>
      </c>
    </row>
    <row r="13240" spans="1:12" x14ac:dyDescent="0.2">
      <c r="A13240" t="s">
        <v>43367</v>
      </c>
      <c r="B13240" t="s">
        <v>43368</v>
      </c>
      <c r="C13240" t="s">
        <v>43369</v>
      </c>
      <c r="D13240" t="s">
        <v>21</v>
      </c>
      <c r="E13240" t="s">
        <v>16</v>
      </c>
      <c r="F13240">
        <v>28212</v>
      </c>
      <c r="G13240">
        <v>35.153224000000002</v>
      </c>
      <c r="H13240">
        <v>-80.746123999999995</v>
      </c>
      <c r="I13240">
        <v>5</v>
      </c>
      <c r="J13240">
        <v>3</v>
      </c>
      <c r="K13240">
        <v>1</v>
      </c>
      <c r="L13240" t="s">
        <v>43370</v>
      </c>
    </row>
    <row r="13241" spans="1:12" x14ac:dyDescent="0.2">
      <c r="A13241" t="s">
        <v>43371</v>
      </c>
      <c r="B13241" t="s">
        <v>19327</v>
      </c>
      <c r="C13241" t="s">
        <v>43372</v>
      </c>
      <c r="D13241" t="s">
        <v>26</v>
      </c>
      <c r="E13241" t="s">
        <v>16</v>
      </c>
      <c r="F13241">
        <v>28078</v>
      </c>
      <c r="G13241">
        <v>35.405209487699999</v>
      </c>
      <c r="H13241">
        <v>-80.867097240500001</v>
      </c>
      <c r="I13241">
        <v>3.5</v>
      </c>
      <c r="J13241">
        <v>120</v>
      </c>
      <c r="K13241">
        <v>1</v>
      </c>
      <c r="L13241" t="s">
        <v>43373</v>
      </c>
    </row>
    <row r="13242" spans="1:12" x14ac:dyDescent="0.2">
      <c r="A13242" t="s">
        <v>43374</v>
      </c>
      <c r="B13242" t="s">
        <v>43375</v>
      </c>
      <c r="C13242" t="s">
        <v>18843</v>
      </c>
      <c r="D13242" t="s">
        <v>21</v>
      </c>
      <c r="E13242" t="s">
        <v>16</v>
      </c>
      <c r="F13242">
        <v>28204</v>
      </c>
      <c r="G13242">
        <v>35.212868200000003</v>
      </c>
      <c r="H13242">
        <v>-80.825817799999996</v>
      </c>
      <c r="I13242">
        <v>3.5</v>
      </c>
      <c r="J13242">
        <v>8</v>
      </c>
      <c r="K13242">
        <v>0</v>
      </c>
      <c r="L13242" t="s">
        <v>43376</v>
      </c>
    </row>
    <row r="13243" spans="1:12" x14ac:dyDescent="0.2">
      <c r="A13243" t="s">
        <v>43377</v>
      </c>
      <c r="B13243" t="s">
        <v>6333</v>
      </c>
      <c r="C13243" t="s">
        <v>43378</v>
      </c>
      <c r="D13243" t="s">
        <v>21</v>
      </c>
      <c r="E13243" t="s">
        <v>16</v>
      </c>
      <c r="F13243">
        <v>28217</v>
      </c>
      <c r="G13243">
        <v>35.1643817</v>
      </c>
      <c r="H13243">
        <v>-80.878681900000004</v>
      </c>
      <c r="I13243">
        <v>4</v>
      </c>
      <c r="J13243">
        <v>20</v>
      </c>
      <c r="K13243">
        <v>1</v>
      </c>
      <c r="L13243" t="s">
        <v>25877</v>
      </c>
    </row>
    <row r="13244" spans="1:12" x14ac:dyDescent="0.2">
      <c r="A13244" t="s">
        <v>43379</v>
      </c>
      <c r="B13244" t="s">
        <v>43380</v>
      </c>
      <c r="C13244" t="s">
        <v>43381</v>
      </c>
      <c r="D13244" t="s">
        <v>239</v>
      </c>
      <c r="E13244" t="s">
        <v>16</v>
      </c>
      <c r="F13244">
        <v>28173</v>
      </c>
      <c r="G13244">
        <v>34.925274999999999</v>
      </c>
      <c r="H13244">
        <v>-80.743360999999993</v>
      </c>
      <c r="I13244">
        <v>4.5</v>
      </c>
      <c r="J13244">
        <v>99</v>
      </c>
      <c r="K13244">
        <v>1</v>
      </c>
      <c r="L13244" t="s">
        <v>17955</v>
      </c>
    </row>
    <row r="13245" spans="1:12" x14ac:dyDescent="0.2">
      <c r="A13245" t="s">
        <v>43382</v>
      </c>
      <c r="B13245" t="s">
        <v>1978</v>
      </c>
      <c r="C13245" t="s">
        <v>43383</v>
      </c>
      <c r="D13245" t="s">
        <v>21</v>
      </c>
      <c r="E13245" t="s">
        <v>16</v>
      </c>
      <c r="F13245">
        <v>28221</v>
      </c>
      <c r="G13245">
        <v>35.3061395</v>
      </c>
      <c r="H13245">
        <v>-80.852698399999994</v>
      </c>
      <c r="I13245">
        <v>1.5</v>
      </c>
      <c r="J13245">
        <v>26</v>
      </c>
      <c r="K13245">
        <v>1</v>
      </c>
      <c r="L13245" t="s">
        <v>43384</v>
      </c>
    </row>
    <row r="13246" spans="1:12" x14ac:dyDescent="0.2">
      <c r="A13246" t="s">
        <v>43385</v>
      </c>
      <c r="B13246" t="s">
        <v>33941</v>
      </c>
      <c r="C13246" t="s">
        <v>33942</v>
      </c>
      <c r="D13246" t="s">
        <v>21</v>
      </c>
      <c r="E13246" t="s">
        <v>16</v>
      </c>
      <c r="F13246">
        <v>28216</v>
      </c>
      <c r="G13246">
        <v>35.362321855499999</v>
      </c>
      <c r="H13246">
        <v>-80.856609726399995</v>
      </c>
      <c r="I13246">
        <v>2</v>
      </c>
      <c r="J13246">
        <v>20</v>
      </c>
      <c r="K13246">
        <v>0</v>
      </c>
      <c r="L13246" t="s">
        <v>119</v>
      </c>
    </row>
    <row r="13247" spans="1:12" x14ac:dyDescent="0.2">
      <c r="A13247" t="s">
        <v>43386</v>
      </c>
      <c r="B13247" t="s">
        <v>43387</v>
      </c>
      <c r="C13247" t="s">
        <v>43388</v>
      </c>
      <c r="D13247" t="s">
        <v>21</v>
      </c>
      <c r="E13247" t="s">
        <v>16</v>
      </c>
      <c r="F13247">
        <v>28202</v>
      </c>
      <c r="G13247">
        <v>35.224853699999997</v>
      </c>
      <c r="H13247">
        <v>-80.848612700000004</v>
      </c>
      <c r="I13247">
        <v>4.5</v>
      </c>
      <c r="J13247">
        <v>175</v>
      </c>
      <c r="K13247">
        <v>1</v>
      </c>
      <c r="L13247" t="s">
        <v>43389</v>
      </c>
    </row>
    <row r="13248" spans="1:12" x14ac:dyDescent="0.2">
      <c r="A13248" t="s">
        <v>43390</v>
      </c>
      <c r="B13248" t="s">
        <v>43391</v>
      </c>
      <c r="C13248" t="s">
        <v>9396</v>
      </c>
      <c r="D13248" t="s">
        <v>21</v>
      </c>
      <c r="E13248" t="s">
        <v>16</v>
      </c>
      <c r="F13248">
        <v>28277</v>
      </c>
      <c r="G13248">
        <v>35.061110300000003</v>
      </c>
      <c r="H13248">
        <v>-80.817254000000005</v>
      </c>
      <c r="I13248">
        <v>3.5</v>
      </c>
      <c r="J13248">
        <v>136</v>
      </c>
      <c r="K13248">
        <v>0</v>
      </c>
      <c r="L13248" t="s">
        <v>43392</v>
      </c>
    </row>
    <row r="13249" spans="1:12" x14ac:dyDescent="0.2">
      <c r="A13249" t="s">
        <v>43393</v>
      </c>
      <c r="B13249" t="s">
        <v>43394</v>
      </c>
      <c r="D13249" t="s">
        <v>21</v>
      </c>
      <c r="E13249" t="s">
        <v>16</v>
      </c>
      <c r="F13249">
        <v>28213</v>
      </c>
      <c r="G13249">
        <v>35.280422000000002</v>
      </c>
      <c r="H13249">
        <v>-80.753370000000004</v>
      </c>
      <c r="I13249">
        <v>4</v>
      </c>
      <c r="J13249">
        <v>54</v>
      </c>
      <c r="K13249">
        <v>1</v>
      </c>
      <c r="L13249" t="s">
        <v>43395</v>
      </c>
    </row>
    <row r="13250" spans="1:12" x14ac:dyDescent="0.2">
      <c r="A13250" t="s">
        <v>43396</v>
      </c>
      <c r="B13250" t="s">
        <v>4808</v>
      </c>
      <c r="C13250" t="s">
        <v>43397</v>
      </c>
      <c r="D13250" t="s">
        <v>135</v>
      </c>
      <c r="E13250" t="s">
        <v>16</v>
      </c>
      <c r="F13250">
        <v>28105</v>
      </c>
      <c r="G13250">
        <v>35.129283999999998</v>
      </c>
      <c r="H13250">
        <v>-80.702797000000004</v>
      </c>
      <c r="I13250">
        <v>3.5</v>
      </c>
      <c r="J13250">
        <v>20</v>
      </c>
      <c r="K13250">
        <v>1</v>
      </c>
      <c r="L13250" t="s">
        <v>43398</v>
      </c>
    </row>
    <row r="13251" spans="1:12" x14ac:dyDescent="0.2">
      <c r="A13251" t="s">
        <v>43399</v>
      </c>
      <c r="B13251" t="s">
        <v>43400</v>
      </c>
      <c r="C13251" t="s">
        <v>9983</v>
      </c>
      <c r="D13251" t="s">
        <v>4949</v>
      </c>
      <c r="E13251" t="s">
        <v>16</v>
      </c>
      <c r="F13251">
        <v>28098</v>
      </c>
      <c r="G13251">
        <v>35.266911</v>
      </c>
      <c r="H13251">
        <v>-81.100588000000002</v>
      </c>
      <c r="I13251">
        <v>4.5</v>
      </c>
      <c r="J13251">
        <v>6</v>
      </c>
      <c r="K13251">
        <v>1</v>
      </c>
      <c r="L13251" t="s">
        <v>43401</v>
      </c>
    </row>
    <row r="13252" spans="1:12" x14ac:dyDescent="0.2">
      <c r="A13252" t="s">
        <v>43402</v>
      </c>
      <c r="B13252" t="s">
        <v>43403</v>
      </c>
      <c r="C13252" t="s">
        <v>43404</v>
      </c>
      <c r="D13252" t="s">
        <v>135</v>
      </c>
      <c r="E13252" t="s">
        <v>16</v>
      </c>
      <c r="F13252">
        <v>28105</v>
      </c>
      <c r="G13252">
        <v>35.059758911199999</v>
      </c>
      <c r="H13252">
        <v>-80.7266179059</v>
      </c>
      <c r="I13252">
        <v>1.5</v>
      </c>
      <c r="J13252">
        <v>3</v>
      </c>
      <c r="K13252">
        <v>1</v>
      </c>
      <c r="L13252" t="s">
        <v>8153</v>
      </c>
    </row>
    <row r="13253" spans="1:12" x14ac:dyDescent="0.2">
      <c r="A13253" t="s">
        <v>43405</v>
      </c>
      <c r="B13253" t="s">
        <v>43406</v>
      </c>
      <c r="C13253" t="s">
        <v>391</v>
      </c>
      <c r="D13253" t="s">
        <v>21</v>
      </c>
      <c r="E13253" t="s">
        <v>16</v>
      </c>
      <c r="F13253">
        <v>28209</v>
      </c>
      <c r="G13253">
        <v>35.152650999999999</v>
      </c>
      <c r="H13253">
        <v>-80.832562999999993</v>
      </c>
      <c r="I13253">
        <v>4.5</v>
      </c>
      <c r="J13253">
        <v>10</v>
      </c>
      <c r="K13253">
        <v>1</v>
      </c>
      <c r="L13253" t="s">
        <v>416</v>
      </c>
    </row>
    <row r="13254" spans="1:12" x14ac:dyDescent="0.2">
      <c r="A13254" t="s">
        <v>43407</v>
      </c>
      <c r="B13254" t="s">
        <v>43408</v>
      </c>
      <c r="C13254" t="s">
        <v>1894</v>
      </c>
      <c r="D13254" t="s">
        <v>21</v>
      </c>
      <c r="E13254" t="s">
        <v>16</v>
      </c>
      <c r="F13254">
        <v>28211</v>
      </c>
      <c r="G13254">
        <v>35.154074199999997</v>
      </c>
      <c r="H13254">
        <v>-80.828877000000006</v>
      </c>
      <c r="I13254">
        <v>2.5</v>
      </c>
      <c r="J13254">
        <v>7</v>
      </c>
      <c r="K13254">
        <v>0</v>
      </c>
      <c r="L13254" t="s">
        <v>43409</v>
      </c>
    </row>
    <row r="13255" spans="1:12" x14ac:dyDescent="0.2">
      <c r="A13255" t="s">
        <v>43410</v>
      </c>
      <c r="B13255" t="s">
        <v>43411</v>
      </c>
      <c r="C13255" t="s">
        <v>30147</v>
      </c>
      <c r="D13255" t="s">
        <v>21</v>
      </c>
      <c r="E13255" t="s">
        <v>16</v>
      </c>
      <c r="F13255">
        <v>28202</v>
      </c>
      <c r="G13255">
        <v>35.225185500000002</v>
      </c>
      <c r="H13255">
        <v>-80.839335800000001</v>
      </c>
      <c r="I13255">
        <v>4</v>
      </c>
      <c r="J13255">
        <v>10</v>
      </c>
      <c r="K13255">
        <v>1</v>
      </c>
      <c r="L13255" t="s">
        <v>14284</v>
      </c>
    </row>
    <row r="13256" spans="1:12" x14ac:dyDescent="0.2">
      <c r="A13256" t="e">
        <f>-h5aj2mWRflhmjnw3bO6BA</f>
        <v>#NAME?</v>
      </c>
      <c r="B13256" t="s">
        <v>43412</v>
      </c>
      <c r="C13256" t="s">
        <v>37548</v>
      </c>
      <c r="D13256" t="s">
        <v>21</v>
      </c>
      <c r="E13256" t="s">
        <v>16</v>
      </c>
      <c r="F13256">
        <v>28202</v>
      </c>
      <c r="G13256">
        <v>35.225275400000001</v>
      </c>
      <c r="H13256">
        <v>-80.842026799999999</v>
      </c>
      <c r="I13256">
        <v>2</v>
      </c>
      <c r="J13256">
        <v>3</v>
      </c>
      <c r="K13256">
        <v>1</v>
      </c>
      <c r="L13256" t="s">
        <v>43413</v>
      </c>
    </row>
    <row r="13257" spans="1:12" x14ac:dyDescent="0.2">
      <c r="A13257" t="s">
        <v>43414</v>
      </c>
      <c r="B13257" t="s">
        <v>43415</v>
      </c>
      <c r="C13257" t="s">
        <v>43416</v>
      </c>
      <c r="D13257" t="s">
        <v>26</v>
      </c>
      <c r="E13257" t="s">
        <v>16</v>
      </c>
      <c r="F13257">
        <v>28078</v>
      </c>
      <c r="G13257">
        <v>35.408994</v>
      </c>
      <c r="H13257">
        <v>-80.860771</v>
      </c>
      <c r="I13257">
        <v>3.5</v>
      </c>
      <c r="J13257">
        <v>70</v>
      </c>
      <c r="K13257">
        <v>1</v>
      </c>
      <c r="L13257" t="s">
        <v>43417</v>
      </c>
    </row>
    <row r="13258" spans="1:12" x14ac:dyDescent="0.2">
      <c r="A13258" t="s">
        <v>43418</v>
      </c>
      <c r="B13258" t="s">
        <v>43419</v>
      </c>
      <c r="C13258" t="s">
        <v>43420</v>
      </c>
      <c r="D13258" t="s">
        <v>21</v>
      </c>
      <c r="E13258" t="s">
        <v>16</v>
      </c>
      <c r="F13258">
        <v>28206</v>
      </c>
      <c r="G13258">
        <v>35.262521200000002</v>
      </c>
      <c r="H13258">
        <v>-80.817847299999997</v>
      </c>
      <c r="I13258">
        <v>2.5</v>
      </c>
      <c r="J13258">
        <v>6</v>
      </c>
      <c r="K13258">
        <v>1</v>
      </c>
      <c r="L13258" t="s">
        <v>43421</v>
      </c>
    </row>
    <row r="13259" spans="1:12" x14ac:dyDescent="0.2">
      <c r="A13259" t="s">
        <v>43422</v>
      </c>
      <c r="B13259" t="s">
        <v>43423</v>
      </c>
      <c r="C13259" t="s">
        <v>43424</v>
      </c>
      <c r="D13259" t="s">
        <v>21</v>
      </c>
      <c r="E13259" t="s">
        <v>16</v>
      </c>
      <c r="F13259">
        <v>28203</v>
      </c>
      <c r="G13259">
        <v>35.204357999999999</v>
      </c>
      <c r="H13259">
        <v>-80.848438999999999</v>
      </c>
      <c r="I13259">
        <v>1.5</v>
      </c>
      <c r="J13259">
        <v>12</v>
      </c>
      <c r="K13259">
        <v>1</v>
      </c>
      <c r="L13259" t="s">
        <v>4855</v>
      </c>
    </row>
    <row r="13260" spans="1:12" x14ac:dyDescent="0.2">
      <c r="A13260" t="s">
        <v>43425</v>
      </c>
      <c r="B13260" t="s">
        <v>43426</v>
      </c>
      <c r="C13260" t="s">
        <v>43427</v>
      </c>
      <c r="D13260" t="s">
        <v>21</v>
      </c>
      <c r="E13260" t="s">
        <v>16</v>
      </c>
      <c r="F13260">
        <v>28205</v>
      </c>
      <c r="G13260">
        <v>35.200220700000003</v>
      </c>
      <c r="H13260">
        <v>-80.796032800000006</v>
      </c>
      <c r="I13260">
        <v>5</v>
      </c>
      <c r="J13260">
        <v>3</v>
      </c>
      <c r="K13260">
        <v>1</v>
      </c>
      <c r="L13260" t="s">
        <v>43428</v>
      </c>
    </row>
    <row r="13261" spans="1:12" x14ac:dyDescent="0.2">
      <c r="A13261" t="s">
        <v>43429</v>
      </c>
      <c r="B13261" t="s">
        <v>43430</v>
      </c>
      <c r="C13261" t="s">
        <v>43431</v>
      </c>
      <c r="D13261" t="s">
        <v>21</v>
      </c>
      <c r="E13261" t="s">
        <v>16</v>
      </c>
      <c r="F13261">
        <v>28227</v>
      </c>
      <c r="G13261">
        <v>35.199802599999998</v>
      </c>
      <c r="H13261">
        <v>-80.721984500000005</v>
      </c>
      <c r="I13261">
        <v>2.5</v>
      </c>
      <c r="J13261">
        <v>3</v>
      </c>
      <c r="K13261">
        <v>1</v>
      </c>
      <c r="L13261" t="s">
        <v>43432</v>
      </c>
    </row>
    <row r="13262" spans="1:12" x14ac:dyDescent="0.2">
      <c r="A13262" t="s">
        <v>43433</v>
      </c>
      <c r="B13262" t="s">
        <v>43434</v>
      </c>
      <c r="C13262" t="s">
        <v>43435</v>
      </c>
      <c r="D13262" t="s">
        <v>21</v>
      </c>
      <c r="E13262" t="s">
        <v>16</v>
      </c>
      <c r="F13262">
        <v>28202</v>
      </c>
      <c r="G13262">
        <v>35.222990199999998</v>
      </c>
      <c r="H13262">
        <v>-80.840609999999998</v>
      </c>
      <c r="I13262">
        <v>5</v>
      </c>
      <c r="J13262">
        <v>6</v>
      </c>
      <c r="K13262">
        <v>1</v>
      </c>
      <c r="L13262" t="s">
        <v>43436</v>
      </c>
    </row>
    <row r="13263" spans="1:12" x14ac:dyDescent="0.2">
      <c r="A13263" t="s">
        <v>43437</v>
      </c>
      <c r="B13263" t="s">
        <v>43438</v>
      </c>
      <c r="C13263" t="s">
        <v>43439</v>
      </c>
      <c r="D13263" t="s">
        <v>1239</v>
      </c>
      <c r="E13263" t="s">
        <v>16</v>
      </c>
      <c r="F13263">
        <v>28107</v>
      </c>
      <c r="G13263">
        <v>35.254111999999999</v>
      </c>
      <c r="H13263">
        <v>-80.500765999999999</v>
      </c>
      <c r="I13263">
        <v>4</v>
      </c>
      <c r="J13263">
        <v>21</v>
      </c>
      <c r="K13263">
        <v>1</v>
      </c>
      <c r="L13263" t="s">
        <v>43440</v>
      </c>
    </row>
    <row r="13264" spans="1:12" x14ac:dyDescent="0.2">
      <c r="A13264" t="s">
        <v>43441</v>
      </c>
      <c r="B13264" t="s">
        <v>43442</v>
      </c>
      <c r="C13264" t="s">
        <v>43443</v>
      </c>
      <c r="D13264" t="s">
        <v>21</v>
      </c>
      <c r="E13264" t="s">
        <v>16</v>
      </c>
      <c r="F13264">
        <v>28205</v>
      </c>
      <c r="G13264">
        <v>35.200317400000003</v>
      </c>
      <c r="H13264">
        <v>-80.781190499999994</v>
      </c>
      <c r="I13264">
        <v>3</v>
      </c>
      <c r="J13264">
        <v>23</v>
      </c>
      <c r="K13264">
        <v>1</v>
      </c>
      <c r="L13264" t="s">
        <v>43444</v>
      </c>
    </row>
    <row r="13265" spans="1:12" x14ac:dyDescent="0.2">
      <c r="A13265" t="s">
        <v>43445</v>
      </c>
      <c r="B13265" t="s">
        <v>43446</v>
      </c>
      <c r="C13265" t="s">
        <v>5268</v>
      </c>
      <c r="D13265" t="s">
        <v>15</v>
      </c>
      <c r="E13265" t="s">
        <v>16</v>
      </c>
      <c r="F13265">
        <v>28031</v>
      </c>
      <c r="G13265">
        <v>35.478367300000002</v>
      </c>
      <c r="H13265">
        <v>-80.893929200000002</v>
      </c>
      <c r="I13265">
        <v>3.5</v>
      </c>
      <c r="J13265">
        <v>14</v>
      </c>
      <c r="K13265">
        <v>1</v>
      </c>
      <c r="L13265" t="s">
        <v>287</v>
      </c>
    </row>
    <row r="13266" spans="1:12" x14ac:dyDescent="0.2">
      <c r="A13266" t="s">
        <v>43447</v>
      </c>
      <c r="B13266" t="s">
        <v>498</v>
      </c>
      <c r="C13266" t="s">
        <v>43448</v>
      </c>
      <c r="D13266" t="s">
        <v>21</v>
      </c>
      <c r="E13266" t="s">
        <v>16</v>
      </c>
      <c r="F13266">
        <v>28203</v>
      </c>
      <c r="G13266">
        <v>35.203645899999998</v>
      </c>
      <c r="H13266">
        <v>-80.844813200000004</v>
      </c>
      <c r="I13266">
        <v>3.5</v>
      </c>
      <c r="J13266">
        <v>45</v>
      </c>
      <c r="K13266">
        <v>1</v>
      </c>
      <c r="L13266" t="s">
        <v>43449</v>
      </c>
    </row>
    <row r="13267" spans="1:12" x14ac:dyDescent="0.2">
      <c r="A13267" t="s">
        <v>43450</v>
      </c>
      <c r="B13267" t="s">
        <v>43451</v>
      </c>
      <c r="C13267" t="s">
        <v>2160</v>
      </c>
      <c r="D13267" t="s">
        <v>295</v>
      </c>
      <c r="E13267" t="s">
        <v>16</v>
      </c>
      <c r="F13267">
        <v>28134</v>
      </c>
      <c r="G13267">
        <v>35.0822</v>
      </c>
      <c r="H13267">
        <v>-80.877224200000001</v>
      </c>
      <c r="I13267">
        <v>3</v>
      </c>
      <c r="J13267">
        <v>8</v>
      </c>
      <c r="K13267">
        <v>1</v>
      </c>
      <c r="L13267" t="s">
        <v>3492</v>
      </c>
    </row>
    <row r="13268" spans="1:12" x14ac:dyDescent="0.2">
      <c r="A13268" t="s">
        <v>43452</v>
      </c>
      <c r="B13268" t="s">
        <v>43453</v>
      </c>
      <c r="C13268" t="s">
        <v>8210</v>
      </c>
      <c r="D13268" t="s">
        <v>21</v>
      </c>
      <c r="E13268" t="s">
        <v>16</v>
      </c>
      <c r="F13268">
        <v>28205</v>
      </c>
      <c r="G13268">
        <v>35.246403000000001</v>
      </c>
      <c r="H13268">
        <v>-80.806467999999995</v>
      </c>
      <c r="I13268">
        <v>4.5</v>
      </c>
      <c r="J13268">
        <v>3</v>
      </c>
      <c r="K13268">
        <v>1</v>
      </c>
      <c r="L13268" t="s">
        <v>43454</v>
      </c>
    </row>
    <row r="13269" spans="1:12" x14ac:dyDescent="0.2">
      <c r="A13269" t="s">
        <v>43455</v>
      </c>
      <c r="B13269" t="s">
        <v>43456</v>
      </c>
      <c r="C13269" t="s">
        <v>43457</v>
      </c>
      <c r="D13269" t="s">
        <v>26</v>
      </c>
      <c r="E13269" t="s">
        <v>16</v>
      </c>
      <c r="F13269">
        <v>28078</v>
      </c>
      <c r="G13269">
        <v>35.411490800000003</v>
      </c>
      <c r="H13269">
        <v>-80.860243499999996</v>
      </c>
      <c r="I13269">
        <v>1</v>
      </c>
      <c r="J13269">
        <v>3</v>
      </c>
      <c r="K13269">
        <v>0</v>
      </c>
      <c r="L13269" t="s">
        <v>43458</v>
      </c>
    </row>
    <row r="13270" spans="1:12" x14ac:dyDescent="0.2">
      <c r="A13270" t="s">
        <v>43459</v>
      </c>
      <c r="B13270" t="s">
        <v>16028</v>
      </c>
      <c r="C13270" t="s">
        <v>43460</v>
      </c>
      <c r="D13270" t="s">
        <v>21</v>
      </c>
      <c r="E13270" t="s">
        <v>16</v>
      </c>
      <c r="F13270">
        <v>28273</v>
      </c>
      <c r="G13270">
        <v>35.102066999999998</v>
      </c>
      <c r="H13270">
        <v>-80.988816</v>
      </c>
      <c r="I13270">
        <v>4.5</v>
      </c>
      <c r="J13270">
        <v>11</v>
      </c>
      <c r="K13270">
        <v>1</v>
      </c>
      <c r="L13270" t="s">
        <v>43461</v>
      </c>
    </row>
    <row r="13271" spans="1:12" x14ac:dyDescent="0.2">
      <c r="A13271" t="s">
        <v>43462</v>
      </c>
      <c r="B13271" t="s">
        <v>25987</v>
      </c>
      <c r="C13271" t="s">
        <v>43463</v>
      </c>
      <c r="D13271" t="s">
        <v>30</v>
      </c>
      <c r="E13271" t="s">
        <v>16</v>
      </c>
      <c r="F13271">
        <v>28054</v>
      </c>
      <c r="G13271">
        <v>35.262562099999997</v>
      </c>
      <c r="H13271">
        <v>-81.135490000000004</v>
      </c>
      <c r="I13271">
        <v>3</v>
      </c>
      <c r="J13271">
        <v>6</v>
      </c>
      <c r="K13271">
        <v>1</v>
      </c>
      <c r="L13271" t="s">
        <v>43464</v>
      </c>
    </row>
    <row r="13272" spans="1:12" x14ac:dyDescent="0.2">
      <c r="A13272" t="s">
        <v>43465</v>
      </c>
      <c r="B13272" t="s">
        <v>43466</v>
      </c>
      <c r="C13272" t="s">
        <v>43467</v>
      </c>
      <c r="D13272" t="s">
        <v>21</v>
      </c>
      <c r="E13272" t="s">
        <v>16</v>
      </c>
      <c r="F13272">
        <v>28203</v>
      </c>
      <c r="G13272">
        <v>35.207158999999997</v>
      </c>
      <c r="H13272">
        <v>-80.860027400000007</v>
      </c>
      <c r="I13272">
        <v>4</v>
      </c>
      <c r="J13272">
        <v>268</v>
      </c>
      <c r="K13272">
        <v>1</v>
      </c>
      <c r="L13272" t="s">
        <v>287</v>
      </c>
    </row>
    <row r="13273" spans="1:12" x14ac:dyDescent="0.2">
      <c r="A13273" t="s">
        <v>43468</v>
      </c>
      <c r="B13273" t="s">
        <v>43469</v>
      </c>
      <c r="C13273" t="s">
        <v>43470</v>
      </c>
      <c r="D13273" t="s">
        <v>21</v>
      </c>
      <c r="E13273" t="s">
        <v>16</v>
      </c>
      <c r="F13273">
        <v>28212</v>
      </c>
      <c r="G13273">
        <v>35.187684099999998</v>
      </c>
      <c r="H13273">
        <v>-80.757255200000003</v>
      </c>
      <c r="I13273">
        <v>4</v>
      </c>
      <c r="J13273">
        <v>11</v>
      </c>
      <c r="K13273">
        <v>1</v>
      </c>
      <c r="L13273" t="s">
        <v>159</v>
      </c>
    </row>
    <row r="13274" spans="1:12" x14ac:dyDescent="0.2">
      <c r="A13274" t="s">
        <v>43471</v>
      </c>
      <c r="B13274" t="s">
        <v>43472</v>
      </c>
      <c r="D13274" t="s">
        <v>21</v>
      </c>
      <c r="E13274" t="s">
        <v>16</v>
      </c>
      <c r="F13274">
        <v>28211</v>
      </c>
      <c r="G13274">
        <v>35.166003199999999</v>
      </c>
      <c r="H13274">
        <v>-80.7934798</v>
      </c>
      <c r="I13274">
        <v>2.5</v>
      </c>
      <c r="J13274">
        <v>5</v>
      </c>
      <c r="K13274">
        <v>1</v>
      </c>
      <c r="L13274" t="s">
        <v>14961</v>
      </c>
    </row>
    <row r="13275" spans="1:12" x14ac:dyDescent="0.2">
      <c r="A13275" t="s">
        <v>43473</v>
      </c>
      <c r="B13275" t="s">
        <v>43474</v>
      </c>
      <c r="C13275" t="s">
        <v>43475</v>
      </c>
      <c r="D13275" t="s">
        <v>942</v>
      </c>
      <c r="E13275" t="s">
        <v>16</v>
      </c>
      <c r="F13275">
        <v>28120</v>
      </c>
      <c r="G13275">
        <v>35.3093255</v>
      </c>
      <c r="H13275">
        <v>-81.034469099999995</v>
      </c>
      <c r="I13275">
        <v>2</v>
      </c>
      <c r="J13275">
        <v>4</v>
      </c>
      <c r="K13275">
        <v>1</v>
      </c>
      <c r="L13275" t="s">
        <v>8153</v>
      </c>
    </row>
    <row r="13276" spans="1:12" x14ac:dyDescent="0.2">
      <c r="A13276" t="s">
        <v>43476</v>
      </c>
      <c r="B13276" t="s">
        <v>641</v>
      </c>
      <c r="C13276" t="s">
        <v>10647</v>
      </c>
      <c r="D13276" t="s">
        <v>21</v>
      </c>
      <c r="E13276" t="s">
        <v>16</v>
      </c>
      <c r="F13276">
        <v>28202</v>
      </c>
      <c r="G13276">
        <v>35.2254139</v>
      </c>
      <c r="H13276">
        <v>-80.843210400000004</v>
      </c>
      <c r="I13276">
        <v>3</v>
      </c>
      <c r="J13276">
        <v>6</v>
      </c>
      <c r="K13276">
        <v>0</v>
      </c>
      <c r="L13276" t="s">
        <v>43477</v>
      </c>
    </row>
    <row r="13277" spans="1:12" x14ac:dyDescent="0.2">
      <c r="A13277" t="s">
        <v>43478</v>
      </c>
      <c r="B13277" t="s">
        <v>43479</v>
      </c>
      <c r="C13277" t="s">
        <v>3129</v>
      </c>
      <c r="D13277" t="s">
        <v>30</v>
      </c>
      <c r="E13277" t="s">
        <v>16</v>
      </c>
      <c r="F13277">
        <v>28052</v>
      </c>
      <c r="G13277">
        <v>35.263767000000001</v>
      </c>
      <c r="H13277">
        <v>-81.182929700000003</v>
      </c>
      <c r="I13277">
        <v>4</v>
      </c>
      <c r="J13277">
        <v>4</v>
      </c>
      <c r="K13277">
        <v>0</v>
      </c>
      <c r="L13277" t="s">
        <v>448</v>
      </c>
    </row>
    <row r="13278" spans="1:12" x14ac:dyDescent="0.2">
      <c r="A13278" t="s">
        <v>43480</v>
      </c>
      <c r="B13278" t="s">
        <v>43481</v>
      </c>
      <c r="C13278" t="s">
        <v>43482</v>
      </c>
      <c r="D13278" t="s">
        <v>21</v>
      </c>
      <c r="E13278" t="s">
        <v>16</v>
      </c>
      <c r="F13278">
        <v>28273</v>
      </c>
      <c r="G13278">
        <v>35.1201838</v>
      </c>
      <c r="H13278">
        <v>-80.9351159</v>
      </c>
      <c r="I13278">
        <v>3.5</v>
      </c>
      <c r="J13278">
        <v>3</v>
      </c>
      <c r="K13278">
        <v>1</v>
      </c>
      <c r="L13278" t="s">
        <v>43483</v>
      </c>
    </row>
    <row r="13279" spans="1:12" x14ac:dyDescent="0.2">
      <c r="A13279" t="s">
        <v>43484</v>
      </c>
      <c r="B13279" t="s">
        <v>43485</v>
      </c>
      <c r="C13279" t="s">
        <v>43486</v>
      </c>
      <c r="D13279" t="s">
        <v>30</v>
      </c>
      <c r="E13279" t="s">
        <v>16</v>
      </c>
      <c r="F13279">
        <v>28056</v>
      </c>
      <c r="G13279">
        <v>35.255268999999998</v>
      </c>
      <c r="H13279">
        <v>-81.101276999999996</v>
      </c>
      <c r="I13279">
        <v>3.5</v>
      </c>
      <c r="J13279">
        <v>3</v>
      </c>
      <c r="K13279">
        <v>1</v>
      </c>
      <c r="L13279" t="s">
        <v>2069</v>
      </c>
    </row>
    <row r="13280" spans="1:12" x14ac:dyDescent="0.2">
      <c r="A13280" t="s">
        <v>43487</v>
      </c>
      <c r="B13280" t="s">
        <v>43488</v>
      </c>
      <c r="C13280" t="s">
        <v>29050</v>
      </c>
      <c r="D13280" t="s">
        <v>942</v>
      </c>
      <c r="E13280" t="s">
        <v>16</v>
      </c>
      <c r="F13280">
        <v>28120</v>
      </c>
      <c r="G13280">
        <v>35.296516199999999</v>
      </c>
      <c r="H13280">
        <v>-81.016624399999998</v>
      </c>
      <c r="I13280">
        <v>2</v>
      </c>
      <c r="J13280">
        <v>7</v>
      </c>
      <c r="K13280">
        <v>0</v>
      </c>
      <c r="L13280" t="s">
        <v>1547</v>
      </c>
    </row>
    <row r="13281" spans="1:12" x14ac:dyDescent="0.2">
      <c r="A13281" t="s">
        <v>43489</v>
      </c>
      <c r="B13281" t="s">
        <v>43490</v>
      </c>
      <c r="C13281" t="s">
        <v>43491</v>
      </c>
      <c r="D13281" t="s">
        <v>15</v>
      </c>
      <c r="E13281" t="s">
        <v>16</v>
      </c>
      <c r="F13281">
        <v>28031</v>
      </c>
      <c r="G13281">
        <v>35.448612099999998</v>
      </c>
      <c r="H13281">
        <v>-80.890677299999993</v>
      </c>
      <c r="I13281">
        <v>4</v>
      </c>
      <c r="J13281">
        <v>12</v>
      </c>
      <c r="K13281">
        <v>1</v>
      </c>
      <c r="L13281" t="s">
        <v>43492</v>
      </c>
    </row>
    <row r="13282" spans="1:12" x14ac:dyDescent="0.2">
      <c r="A13282" t="s">
        <v>43493</v>
      </c>
      <c r="B13282" t="s">
        <v>43494</v>
      </c>
      <c r="C13282" t="s">
        <v>43495</v>
      </c>
      <c r="D13282" t="s">
        <v>21</v>
      </c>
      <c r="E13282" t="s">
        <v>16</v>
      </c>
      <c r="F13282">
        <v>28203</v>
      </c>
      <c r="G13282">
        <v>35.208548</v>
      </c>
      <c r="H13282">
        <v>-80.861530000000002</v>
      </c>
      <c r="I13282">
        <v>3</v>
      </c>
      <c r="J13282">
        <v>31</v>
      </c>
      <c r="K13282">
        <v>0</v>
      </c>
      <c r="L13282" t="s">
        <v>43496</v>
      </c>
    </row>
    <row r="13283" spans="1:12" x14ac:dyDescent="0.2">
      <c r="A13283" t="e">
        <f>-j0LeqBqWmmFvapjgtu_QA</f>
        <v>#NAME?</v>
      </c>
      <c r="B13283" t="s">
        <v>314</v>
      </c>
      <c r="C13283" t="s">
        <v>43497</v>
      </c>
      <c r="D13283" t="s">
        <v>39</v>
      </c>
      <c r="E13283" t="s">
        <v>16</v>
      </c>
      <c r="F13283">
        <v>28027</v>
      </c>
      <c r="G13283">
        <v>35.370120900000003</v>
      </c>
      <c r="H13283">
        <v>-80.663643800000003</v>
      </c>
      <c r="I13283">
        <v>4</v>
      </c>
      <c r="J13283">
        <v>3</v>
      </c>
      <c r="K13283">
        <v>1</v>
      </c>
      <c r="L13283" t="s">
        <v>3224</v>
      </c>
    </row>
    <row r="13284" spans="1:12" x14ac:dyDescent="0.2">
      <c r="A13284" t="s">
        <v>43498</v>
      </c>
      <c r="B13284" t="s">
        <v>43499</v>
      </c>
      <c r="C13284" t="s">
        <v>21845</v>
      </c>
      <c r="D13284" t="s">
        <v>21</v>
      </c>
      <c r="E13284" t="s">
        <v>16</v>
      </c>
      <c r="F13284">
        <v>28202</v>
      </c>
      <c r="G13284">
        <v>35.2286231</v>
      </c>
      <c r="H13284">
        <v>-80.842359599999995</v>
      </c>
      <c r="I13284">
        <v>2.5</v>
      </c>
      <c r="J13284">
        <v>10</v>
      </c>
      <c r="K13284">
        <v>1</v>
      </c>
      <c r="L13284" t="s">
        <v>43500</v>
      </c>
    </row>
    <row r="13285" spans="1:12" x14ac:dyDescent="0.2">
      <c r="A13285" t="s">
        <v>43501</v>
      </c>
      <c r="B13285" t="s">
        <v>1791</v>
      </c>
      <c r="C13285" t="s">
        <v>43502</v>
      </c>
      <c r="D13285" t="s">
        <v>21</v>
      </c>
      <c r="E13285" t="s">
        <v>16</v>
      </c>
      <c r="F13285">
        <v>28207</v>
      </c>
      <c r="G13285">
        <v>35.210396199999998</v>
      </c>
      <c r="H13285">
        <v>-80.821266800000004</v>
      </c>
      <c r="I13285">
        <v>3.5</v>
      </c>
      <c r="J13285">
        <v>8</v>
      </c>
      <c r="K13285">
        <v>1</v>
      </c>
      <c r="L13285" t="s">
        <v>43503</v>
      </c>
    </row>
    <row r="13286" spans="1:12" x14ac:dyDescent="0.2">
      <c r="A13286" t="s">
        <v>43504</v>
      </c>
      <c r="B13286" t="s">
        <v>612</v>
      </c>
      <c r="C13286" t="s">
        <v>43505</v>
      </c>
      <c r="D13286" t="s">
        <v>21</v>
      </c>
      <c r="E13286" t="s">
        <v>16</v>
      </c>
      <c r="F13286">
        <v>28213</v>
      </c>
      <c r="G13286">
        <v>35.257522700000003</v>
      </c>
      <c r="H13286">
        <v>-80.778175300000001</v>
      </c>
      <c r="I13286">
        <v>3</v>
      </c>
      <c r="J13286">
        <v>8</v>
      </c>
      <c r="K13286">
        <v>1</v>
      </c>
      <c r="L13286" t="s">
        <v>43506</v>
      </c>
    </row>
    <row r="13287" spans="1:12" x14ac:dyDescent="0.2">
      <c r="A13287" t="s">
        <v>43507</v>
      </c>
      <c r="B13287" t="s">
        <v>1978</v>
      </c>
      <c r="C13287" t="s">
        <v>43508</v>
      </c>
      <c r="D13287" t="s">
        <v>21</v>
      </c>
      <c r="E13287" t="s">
        <v>16</v>
      </c>
      <c r="F13287">
        <v>28208</v>
      </c>
      <c r="G13287">
        <v>35.238811599999998</v>
      </c>
      <c r="H13287">
        <v>-80.884997499999997</v>
      </c>
      <c r="I13287">
        <v>2</v>
      </c>
      <c r="J13287">
        <v>7</v>
      </c>
      <c r="K13287">
        <v>1</v>
      </c>
      <c r="L13287" t="s">
        <v>43509</v>
      </c>
    </row>
    <row r="13288" spans="1:12" x14ac:dyDescent="0.2">
      <c r="A13288" t="s">
        <v>43510</v>
      </c>
      <c r="B13288" t="s">
        <v>43511</v>
      </c>
      <c r="C13288" t="s">
        <v>43512</v>
      </c>
      <c r="D13288" t="s">
        <v>21</v>
      </c>
      <c r="E13288" t="s">
        <v>16</v>
      </c>
      <c r="F13288">
        <v>28277</v>
      </c>
      <c r="G13288">
        <v>35.033224099999998</v>
      </c>
      <c r="H13288">
        <v>-80.806855499999998</v>
      </c>
      <c r="I13288">
        <v>3</v>
      </c>
      <c r="J13288">
        <v>18</v>
      </c>
      <c r="K13288">
        <v>1</v>
      </c>
      <c r="L13288" t="s">
        <v>24691</v>
      </c>
    </row>
    <row r="13289" spans="1:12" x14ac:dyDescent="0.2">
      <c r="A13289" t="s">
        <v>43513</v>
      </c>
      <c r="B13289" t="s">
        <v>43514</v>
      </c>
      <c r="C13289" t="s">
        <v>35380</v>
      </c>
      <c r="D13289" t="s">
        <v>21</v>
      </c>
      <c r="E13289" t="s">
        <v>16</v>
      </c>
      <c r="F13289">
        <v>28216</v>
      </c>
      <c r="G13289">
        <v>35.356593677299998</v>
      </c>
      <c r="H13289">
        <v>-80.854916271999997</v>
      </c>
      <c r="I13289">
        <v>5</v>
      </c>
      <c r="J13289">
        <v>3</v>
      </c>
      <c r="K13289">
        <v>1</v>
      </c>
      <c r="L13289" t="s">
        <v>2743</v>
      </c>
    </row>
    <row r="13290" spans="1:12" x14ac:dyDescent="0.2">
      <c r="A13290" t="s">
        <v>43515</v>
      </c>
      <c r="B13290" t="s">
        <v>43516</v>
      </c>
      <c r="C13290" t="s">
        <v>43517</v>
      </c>
      <c r="D13290" t="s">
        <v>21</v>
      </c>
      <c r="E13290" t="s">
        <v>16</v>
      </c>
      <c r="F13290">
        <v>28207</v>
      </c>
      <c r="G13290">
        <v>35.200634800000003</v>
      </c>
      <c r="H13290">
        <v>-80.824932899999993</v>
      </c>
      <c r="I13290">
        <v>4.5</v>
      </c>
      <c r="J13290">
        <v>36</v>
      </c>
      <c r="K13290">
        <v>1</v>
      </c>
      <c r="L13290" t="s">
        <v>43518</v>
      </c>
    </row>
    <row r="13291" spans="1:12" x14ac:dyDescent="0.2">
      <c r="A13291" t="s">
        <v>43519</v>
      </c>
      <c r="B13291" t="s">
        <v>43520</v>
      </c>
      <c r="C13291" t="s">
        <v>43521</v>
      </c>
      <c r="D13291" t="s">
        <v>21</v>
      </c>
      <c r="E13291" t="s">
        <v>16</v>
      </c>
      <c r="F13291">
        <v>28202</v>
      </c>
      <c r="G13291">
        <v>35.270691999999997</v>
      </c>
      <c r="H13291">
        <v>-80.733765000000005</v>
      </c>
      <c r="I13291">
        <v>3</v>
      </c>
      <c r="J13291">
        <v>8</v>
      </c>
      <c r="K13291">
        <v>0</v>
      </c>
      <c r="L13291" t="s">
        <v>43522</v>
      </c>
    </row>
    <row r="13292" spans="1:12" x14ac:dyDescent="0.2">
      <c r="A13292" t="s">
        <v>43523</v>
      </c>
      <c r="B13292" t="s">
        <v>43524</v>
      </c>
      <c r="C13292" t="s">
        <v>43525</v>
      </c>
      <c r="D13292" t="s">
        <v>30</v>
      </c>
      <c r="E13292" t="s">
        <v>16</v>
      </c>
      <c r="F13292">
        <v>28208</v>
      </c>
      <c r="G13292">
        <v>35.2559021</v>
      </c>
      <c r="H13292">
        <v>-81.105251100000004</v>
      </c>
      <c r="I13292">
        <v>1</v>
      </c>
      <c r="J13292">
        <v>3</v>
      </c>
      <c r="K13292">
        <v>1</v>
      </c>
      <c r="L13292" t="s">
        <v>23473</v>
      </c>
    </row>
    <row r="13293" spans="1:12" x14ac:dyDescent="0.2">
      <c r="A13293" t="s">
        <v>43526</v>
      </c>
      <c r="B13293" t="s">
        <v>43527</v>
      </c>
      <c r="D13293" t="s">
        <v>21</v>
      </c>
      <c r="E13293" t="s">
        <v>16</v>
      </c>
      <c r="F13293">
        <v>28277</v>
      </c>
      <c r="G13293">
        <v>35.053549599999997</v>
      </c>
      <c r="H13293">
        <v>-80.821169600000005</v>
      </c>
      <c r="I13293">
        <v>1.5</v>
      </c>
      <c r="J13293">
        <v>3</v>
      </c>
      <c r="K13293">
        <v>1</v>
      </c>
      <c r="L13293" t="s">
        <v>43528</v>
      </c>
    </row>
    <row r="13294" spans="1:12" x14ac:dyDescent="0.2">
      <c r="A13294" t="s">
        <v>43529</v>
      </c>
      <c r="B13294" t="s">
        <v>43530</v>
      </c>
      <c r="C13294" t="s">
        <v>43531</v>
      </c>
      <c r="D13294" t="s">
        <v>697</v>
      </c>
      <c r="E13294" t="s">
        <v>16</v>
      </c>
      <c r="F13294">
        <v>28037</v>
      </c>
      <c r="G13294">
        <v>35.449903046000003</v>
      </c>
      <c r="H13294">
        <v>-80.996704101600002</v>
      </c>
      <c r="I13294">
        <v>3.5</v>
      </c>
      <c r="J13294">
        <v>3</v>
      </c>
      <c r="K13294">
        <v>1</v>
      </c>
      <c r="L13294" t="s">
        <v>565</v>
      </c>
    </row>
    <row r="13295" spans="1:12" x14ac:dyDescent="0.2">
      <c r="A13295" t="s">
        <v>43532</v>
      </c>
      <c r="B13295" t="s">
        <v>43533</v>
      </c>
      <c r="C13295" t="s">
        <v>43534</v>
      </c>
      <c r="D13295" t="s">
        <v>21</v>
      </c>
      <c r="E13295" t="s">
        <v>16</v>
      </c>
      <c r="F13295">
        <v>28202</v>
      </c>
      <c r="G13295">
        <v>35.226430800000003</v>
      </c>
      <c r="H13295">
        <v>-80.840955300000005</v>
      </c>
      <c r="I13295">
        <v>4</v>
      </c>
      <c r="J13295">
        <v>526</v>
      </c>
      <c r="K13295">
        <v>1</v>
      </c>
      <c r="L13295" t="s">
        <v>43535</v>
      </c>
    </row>
    <row r="13296" spans="1:12" x14ac:dyDescent="0.2">
      <c r="A13296" t="s">
        <v>43536</v>
      </c>
      <c r="B13296" t="s">
        <v>28656</v>
      </c>
      <c r="C13296" t="s">
        <v>43537</v>
      </c>
      <c r="D13296" t="s">
        <v>643</v>
      </c>
      <c r="E13296" t="s">
        <v>16</v>
      </c>
      <c r="F13296">
        <v>28079</v>
      </c>
      <c r="G13296">
        <v>35.068621299999997</v>
      </c>
      <c r="H13296">
        <v>-80.677699599999997</v>
      </c>
      <c r="I13296">
        <v>4.5</v>
      </c>
      <c r="J13296">
        <v>5</v>
      </c>
      <c r="K13296">
        <v>1</v>
      </c>
      <c r="L13296" t="s">
        <v>43538</v>
      </c>
    </row>
    <row r="13297" spans="1:12" x14ac:dyDescent="0.2">
      <c r="A13297" t="s">
        <v>43539</v>
      </c>
      <c r="B13297" t="s">
        <v>1190</v>
      </c>
      <c r="C13297" t="s">
        <v>43540</v>
      </c>
      <c r="D13297" t="s">
        <v>21</v>
      </c>
      <c r="E13297" t="s">
        <v>16</v>
      </c>
      <c r="F13297">
        <v>28211</v>
      </c>
      <c r="G13297">
        <v>35.171453999999997</v>
      </c>
      <c r="H13297">
        <v>-80.806609199999997</v>
      </c>
      <c r="I13297">
        <v>3.5</v>
      </c>
      <c r="J13297">
        <v>11</v>
      </c>
      <c r="K13297">
        <v>1</v>
      </c>
      <c r="L13297" t="s">
        <v>188</v>
      </c>
    </row>
    <row r="13298" spans="1:12" x14ac:dyDescent="0.2">
      <c r="A13298" t="s">
        <v>43541</v>
      </c>
      <c r="B13298" t="s">
        <v>43542</v>
      </c>
      <c r="C13298" t="s">
        <v>43543</v>
      </c>
      <c r="D13298" t="s">
        <v>15</v>
      </c>
      <c r="E13298" t="s">
        <v>16</v>
      </c>
      <c r="F13298">
        <v>28031</v>
      </c>
      <c r="G13298">
        <v>35.479298200000002</v>
      </c>
      <c r="H13298">
        <v>-80.890914199999997</v>
      </c>
      <c r="I13298">
        <v>3.5</v>
      </c>
      <c r="J13298">
        <v>12</v>
      </c>
      <c r="K13298">
        <v>1</v>
      </c>
      <c r="L13298" t="s">
        <v>43544</v>
      </c>
    </row>
    <row r="13299" spans="1:12" x14ac:dyDescent="0.2">
      <c r="A13299" t="s">
        <v>43545</v>
      </c>
      <c r="B13299" t="s">
        <v>43546</v>
      </c>
      <c r="C13299" t="s">
        <v>43547</v>
      </c>
      <c r="D13299" t="s">
        <v>21</v>
      </c>
      <c r="E13299" t="s">
        <v>16</v>
      </c>
      <c r="F13299">
        <v>28262</v>
      </c>
      <c r="G13299">
        <v>35.336614802500002</v>
      </c>
      <c r="H13299">
        <v>-80.754449665500005</v>
      </c>
      <c r="I13299">
        <v>4</v>
      </c>
      <c r="J13299">
        <v>16</v>
      </c>
      <c r="K13299">
        <v>1</v>
      </c>
      <c r="L13299" t="s">
        <v>20660</v>
      </c>
    </row>
    <row r="13300" spans="1:12" x14ac:dyDescent="0.2">
      <c r="A13300" t="s">
        <v>43548</v>
      </c>
      <c r="B13300" t="s">
        <v>43549</v>
      </c>
      <c r="C13300" t="s">
        <v>43550</v>
      </c>
      <c r="D13300" t="s">
        <v>21</v>
      </c>
      <c r="E13300" t="s">
        <v>16</v>
      </c>
      <c r="F13300">
        <v>28277</v>
      </c>
      <c r="G13300">
        <v>35.067984000000003</v>
      </c>
      <c r="H13300">
        <v>-80.841327000000007</v>
      </c>
      <c r="I13300">
        <v>1.5</v>
      </c>
      <c r="J13300">
        <v>11</v>
      </c>
      <c r="K13300">
        <v>1</v>
      </c>
      <c r="L13300" t="s">
        <v>43551</v>
      </c>
    </row>
    <row r="13301" spans="1:12" x14ac:dyDescent="0.2">
      <c r="A13301" t="s">
        <v>43552</v>
      </c>
      <c r="B13301" t="s">
        <v>43553</v>
      </c>
      <c r="C13301" t="s">
        <v>43554</v>
      </c>
      <c r="D13301" t="s">
        <v>588</v>
      </c>
      <c r="E13301" t="s">
        <v>16</v>
      </c>
      <c r="F13301">
        <v>28110</v>
      </c>
      <c r="G13301">
        <v>35.027040999999997</v>
      </c>
      <c r="H13301">
        <v>-80.603617</v>
      </c>
      <c r="I13301">
        <v>4</v>
      </c>
      <c r="J13301">
        <v>11</v>
      </c>
      <c r="K13301">
        <v>1</v>
      </c>
      <c r="L13301" t="s">
        <v>11761</v>
      </c>
    </row>
    <row r="13302" spans="1:12" x14ac:dyDescent="0.2">
      <c r="A13302" t="s">
        <v>43555</v>
      </c>
      <c r="B13302" t="s">
        <v>43556</v>
      </c>
      <c r="C13302" t="s">
        <v>43557</v>
      </c>
      <c r="D13302" t="s">
        <v>21</v>
      </c>
      <c r="E13302" t="s">
        <v>16</v>
      </c>
      <c r="F13302">
        <v>28202</v>
      </c>
      <c r="G13302">
        <v>35.22533</v>
      </c>
      <c r="H13302">
        <v>-80.846155899999999</v>
      </c>
      <c r="I13302">
        <v>2.5</v>
      </c>
      <c r="J13302">
        <v>3</v>
      </c>
      <c r="K13302">
        <v>0</v>
      </c>
      <c r="L13302" t="s">
        <v>19683</v>
      </c>
    </row>
    <row r="13303" spans="1:12" x14ac:dyDescent="0.2">
      <c r="A13303" t="s">
        <v>43558</v>
      </c>
      <c r="B13303" t="s">
        <v>8747</v>
      </c>
      <c r="C13303" t="s">
        <v>43559</v>
      </c>
      <c r="D13303" t="s">
        <v>21</v>
      </c>
      <c r="E13303" t="s">
        <v>16</v>
      </c>
      <c r="F13303">
        <v>28205</v>
      </c>
      <c r="G13303">
        <v>35.190252296700002</v>
      </c>
      <c r="H13303">
        <v>-80.773042738399994</v>
      </c>
      <c r="I13303">
        <v>2.5</v>
      </c>
      <c r="J13303">
        <v>5</v>
      </c>
      <c r="K13303">
        <v>1</v>
      </c>
      <c r="L13303" t="s">
        <v>43560</v>
      </c>
    </row>
    <row r="13304" spans="1:12" x14ac:dyDescent="0.2">
      <c r="A13304" t="s">
        <v>43561</v>
      </c>
      <c r="B13304" t="s">
        <v>43562</v>
      </c>
      <c r="C13304" t="s">
        <v>43563</v>
      </c>
      <c r="D13304" t="s">
        <v>21</v>
      </c>
      <c r="E13304" t="s">
        <v>16</v>
      </c>
      <c r="F13304">
        <v>28208</v>
      </c>
      <c r="G13304">
        <v>35.233598000000001</v>
      </c>
      <c r="H13304">
        <v>-80.876497999999998</v>
      </c>
      <c r="I13304">
        <v>3.5</v>
      </c>
      <c r="J13304">
        <v>19</v>
      </c>
      <c r="K13304">
        <v>1</v>
      </c>
      <c r="L13304" t="s">
        <v>43564</v>
      </c>
    </row>
    <row r="13305" spans="1:12" x14ac:dyDescent="0.2">
      <c r="A13305" t="s">
        <v>43565</v>
      </c>
      <c r="B13305" t="s">
        <v>43566</v>
      </c>
      <c r="D13305" t="s">
        <v>21</v>
      </c>
      <c r="E13305" t="s">
        <v>16</v>
      </c>
      <c r="F13305">
        <v>28201</v>
      </c>
      <c r="G13305">
        <v>35.229413899999997</v>
      </c>
      <c r="H13305">
        <v>-80.924734599999994</v>
      </c>
      <c r="I13305">
        <v>5</v>
      </c>
      <c r="J13305">
        <v>5</v>
      </c>
      <c r="K13305">
        <v>1</v>
      </c>
      <c r="L13305" t="s">
        <v>43567</v>
      </c>
    </row>
    <row r="13306" spans="1:12" x14ac:dyDescent="0.2">
      <c r="A13306" t="s">
        <v>43568</v>
      </c>
      <c r="B13306" t="s">
        <v>43569</v>
      </c>
      <c r="C13306" t="s">
        <v>43570</v>
      </c>
      <c r="D13306" t="s">
        <v>21</v>
      </c>
      <c r="E13306" t="s">
        <v>16</v>
      </c>
      <c r="F13306">
        <v>28269</v>
      </c>
      <c r="G13306">
        <v>35.276076134999997</v>
      </c>
      <c r="H13306">
        <v>-80.835740380000004</v>
      </c>
      <c r="I13306">
        <v>5</v>
      </c>
      <c r="J13306">
        <v>3</v>
      </c>
      <c r="K13306">
        <v>1</v>
      </c>
      <c r="L13306" t="s">
        <v>457</v>
      </c>
    </row>
    <row r="13307" spans="1:12" x14ac:dyDescent="0.2">
      <c r="A13307" t="s">
        <v>43571</v>
      </c>
      <c r="B13307" t="s">
        <v>43572</v>
      </c>
      <c r="C13307" t="s">
        <v>43573</v>
      </c>
      <c r="D13307" t="s">
        <v>39</v>
      </c>
      <c r="E13307" t="s">
        <v>16</v>
      </c>
      <c r="F13307">
        <v>28027</v>
      </c>
      <c r="G13307">
        <v>35.374724016099997</v>
      </c>
      <c r="H13307">
        <v>-80.728032588999994</v>
      </c>
      <c r="I13307">
        <v>5</v>
      </c>
      <c r="J13307">
        <v>4</v>
      </c>
      <c r="K13307">
        <v>1</v>
      </c>
      <c r="L13307" t="s">
        <v>43574</v>
      </c>
    </row>
    <row r="13308" spans="1:12" x14ac:dyDescent="0.2">
      <c r="A13308" t="s">
        <v>43575</v>
      </c>
      <c r="B13308" t="s">
        <v>43576</v>
      </c>
      <c r="C13308" t="s">
        <v>21025</v>
      </c>
      <c r="D13308" t="s">
        <v>21</v>
      </c>
      <c r="E13308" t="s">
        <v>16</v>
      </c>
      <c r="F13308">
        <v>28209</v>
      </c>
      <c r="G13308">
        <v>35.197405799999999</v>
      </c>
      <c r="H13308">
        <v>-80.868782400000001</v>
      </c>
      <c r="I13308">
        <v>5</v>
      </c>
      <c r="J13308">
        <v>4</v>
      </c>
      <c r="K13308">
        <v>1</v>
      </c>
      <c r="L13308" t="s">
        <v>43577</v>
      </c>
    </row>
    <row r="13309" spans="1:12" x14ac:dyDescent="0.2">
      <c r="A13309" t="s">
        <v>43578</v>
      </c>
      <c r="B13309" t="s">
        <v>5229</v>
      </c>
      <c r="C13309" t="s">
        <v>43579</v>
      </c>
      <c r="D13309" t="s">
        <v>21</v>
      </c>
      <c r="E13309" t="s">
        <v>16</v>
      </c>
      <c r="F13309">
        <v>28273</v>
      </c>
      <c r="G13309">
        <v>35.103705699999999</v>
      </c>
      <c r="H13309">
        <v>-80.879520600000006</v>
      </c>
      <c r="I13309">
        <v>4</v>
      </c>
      <c r="J13309">
        <v>4</v>
      </c>
      <c r="K13309">
        <v>0</v>
      </c>
      <c r="L13309" t="s">
        <v>43580</v>
      </c>
    </row>
    <row r="13310" spans="1:12" x14ac:dyDescent="0.2">
      <c r="A13310" t="s">
        <v>43581</v>
      </c>
      <c r="B13310" t="s">
        <v>43582</v>
      </c>
      <c r="C13310" t="s">
        <v>43583</v>
      </c>
      <c r="D13310" t="s">
        <v>21</v>
      </c>
      <c r="E13310" t="s">
        <v>16</v>
      </c>
      <c r="F13310">
        <v>28273</v>
      </c>
      <c r="G13310">
        <v>35.148294900000003</v>
      </c>
      <c r="H13310">
        <v>-80.926951700000004</v>
      </c>
      <c r="I13310">
        <v>2</v>
      </c>
      <c r="J13310">
        <v>3</v>
      </c>
      <c r="K13310">
        <v>1</v>
      </c>
      <c r="L13310" t="s">
        <v>1041</v>
      </c>
    </row>
    <row r="13311" spans="1:12" x14ac:dyDescent="0.2">
      <c r="A13311" t="s">
        <v>43584</v>
      </c>
      <c r="B13311" t="s">
        <v>43585</v>
      </c>
      <c r="C13311" t="s">
        <v>43586</v>
      </c>
      <c r="D13311" t="s">
        <v>21</v>
      </c>
      <c r="E13311" t="s">
        <v>16</v>
      </c>
      <c r="F13311">
        <v>28202</v>
      </c>
      <c r="G13311">
        <v>35.212569951299997</v>
      </c>
      <c r="H13311">
        <v>-80.771921483400007</v>
      </c>
      <c r="I13311">
        <v>2.5</v>
      </c>
      <c r="J13311">
        <v>16</v>
      </c>
      <c r="K13311">
        <v>1</v>
      </c>
      <c r="L13311" t="s">
        <v>43587</v>
      </c>
    </row>
    <row r="13312" spans="1:12" x14ac:dyDescent="0.2">
      <c r="A13312" t="s">
        <v>43588</v>
      </c>
      <c r="B13312" t="s">
        <v>16558</v>
      </c>
      <c r="C13312" t="s">
        <v>36691</v>
      </c>
      <c r="D13312" t="s">
        <v>21</v>
      </c>
      <c r="E13312" t="s">
        <v>16</v>
      </c>
      <c r="F13312">
        <v>28273</v>
      </c>
      <c r="G13312">
        <v>35.1025098</v>
      </c>
      <c r="H13312">
        <v>-80.9856616</v>
      </c>
      <c r="I13312">
        <v>3.5</v>
      </c>
      <c r="J13312">
        <v>29</v>
      </c>
      <c r="K13312">
        <v>0</v>
      </c>
      <c r="L13312" t="s">
        <v>5884</v>
      </c>
    </row>
    <row r="13313" spans="1:12" x14ac:dyDescent="0.2">
      <c r="A13313" t="e">
        <f>-FpKsMctW7nmFEDeHe4-ag</f>
        <v>#NAME?</v>
      </c>
      <c r="B13313" t="s">
        <v>43589</v>
      </c>
      <c r="C13313" t="s">
        <v>43590</v>
      </c>
      <c r="D13313" t="s">
        <v>39</v>
      </c>
      <c r="E13313" t="s">
        <v>16</v>
      </c>
      <c r="F13313">
        <v>28027</v>
      </c>
      <c r="G13313">
        <v>35.402471200000001</v>
      </c>
      <c r="H13313">
        <v>-80.7586376</v>
      </c>
      <c r="I13313">
        <v>5</v>
      </c>
      <c r="J13313">
        <v>6</v>
      </c>
      <c r="K13313">
        <v>1</v>
      </c>
      <c r="L13313" t="s">
        <v>43591</v>
      </c>
    </row>
    <row r="13314" spans="1:12" x14ac:dyDescent="0.2">
      <c r="A13314" t="s">
        <v>43592</v>
      </c>
      <c r="B13314" t="s">
        <v>3088</v>
      </c>
      <c r="C13314" t="s">
        <v>20339</v>
      </c>
      <c r="D13314" t="s">
        <v>39</v>
      </c>
      <c r="E13314" t="s">
        <v>16</v>
      </c>
      <c r="F13314">
        <v>28027</v>
      </c>
      <c r="G13314">
        <v>35.366531999999999</v>
      </c>
      <c r="H13314">
        <v>-80.709297000000007</v>
      </c>
      <c r="I13314">
        <v>4</v>
      </c>
      <c r="J13314">
        <v>37</v>
      </c>
      <c r="K13314">
        <v>1</v>
      </c>
      <c r="L13314" t="s">
        <v>43</v>
      </c>
    </row>
    <row r="13315" spans="1:12" x14ac:dyDescent="0.2">
      <c r="A13315" t="s">
        <v>43593</v>
      </c>
      <c r="B13315" t="s">
        <v>43594</v>
      </c>
      <c r="C13315" t="s">
        <v>12498</v>
      </c>
      <c r="D13315" t="s">
        <v>21</v>
      </c>
      <c r="E13315" t="s">
        <v>16</v>
      </c>
      <c r="F13315">
        <v>28210</v>
      </c>
      <c r="G13315">
        <v>35.128121</v>
      </c>
      <c r="H13315">
        <v>-80.874704899999998</v>
      </c>
      <c r="I13315">
        <v>2.5</v>
      </c>
      <c r="J13315">
        <v>50</v>
      </c>
      <c r="K13315">
        <v>1</v>
      </c>
      <c r="L13315" t="s">
        <v>264</v>
      </c>
    </row>
    <row r="13316" spans="1:12" x14ac:dyDescent="0.2">
      <c r="A13316" t="s">
        <v>43595</v>
      </c>
      <c r="B13316" t="s">
        <v>3204</v>
      </c>
      <c r="C13316" t="s">
        <v>43596</v>
      </c>
      <c r="D13316" t="s">
        <v>21</v>
      </c>
      <c r="E13316" t="s">
        <v>16</v>
      </c>
      <c r="F13316">
        <v>28204</v>
      </c>
      <c r="G13316">
        <v>35.212141600000002</v>
      </c>
      <c r="H13316">
        <v>-80.833648499999995</v>
      </c>
      <c r="I13316">
        <v>4</v>
      </c>
      <c r="J13316">
        <v>23</v>
      </c>
      <c r="K13316">
        <v>1</v>
      </c>
      <c r="L13316" t="s">
        <v>7723</v>
      </c>
    </row>
    <row r="13317" spans="1:12" x14ac:dyDescent="0.2">
      <c r="A13317" t="s">
        <v>43597</v>
      </c>
      <c r="B13317" t="s">
        <v>43598</v>
      </c>
      <c r="C13317" t="s">
        <v>43599</v>
      </c>
      <c r="D13317" t="s">
        <v>21</v>
      </c>
      <c r="E13317" t="s">
        <v>16</v>
      </c>
      <c r="F13317">
        <v>28209</v>
      </c>
      <c r="G13317">
        <v>35.195203999999997</v>
      </c>
      <c r="H13317">
        <v>-80.873137</v>
      </c>
      <c r="I13317">
        <v>4.5</v>
      </c>
      <c r="J13317">
        <v>23</v>
      </c>
      <c r="K13317">
        <v>1</v>
      </c>
      <c r="L13317" t="s">
        <v>43600</v>
      </c>
    </row>
    <row r="13318" spans="1:12" x14ac:dyDescent="0.2">
      <c r="A13318" t="s">
        <v>43601</v>
      </c>
      <c r="B13318" t="s">
        <v>43602</v>
      </c>
      <c r="C13318" t="s">
        <v>6211</v>
      </c>
      <c r="D13318" t="s">
        <v>21</v>
      </c>
      <c r="E13318" t="s">
        <v>16</v>
      </c>
      <c r="F13318">
        <v>28202</v>
      </c>
      <c r="G13318">
        <v>35.228000000000002</v>
      </c>
      <c r="H13318">
        <v>-80.841672900000006</v>
      </c>
      <c r="I13318">
        <v>2.5</v>
      </c>
      <c r="J13318">
        <v>3</v>
      </c>
      <c r="K13318">
        <v>0</v>
      </c>
      <c r="L13318" t="s">
        <v>6212</v>
      </c>
    </row>
    <row r="13319" spans="1:12" x14ac:dyDescent="0.2">
      <c r="A13319" t="s">
        <v>43603</v>
      </c>
      <c r="B13319" t="s">
        <v>15114</v>
      </c>
      <c r="C13319" t="s">
        <v>30861</v>
      </c>
      <c r="D13319" t="s">
        <v>26</v>
      </c>
      <c r="E13319" t="s">
        <v>16</v>
      </c>
      <c r="F13319">
        <v>28078</v>
      </c>
      <c r="G13319">
        <v>35.408785700000003</v>
      </c>
      <c r="H13319">
        <v>-80.862778399999996</v>
      </c>
      <c r="I13319">
        <v>4.5</v>
      </c>
      <c r="J13319">
        <v>7</v>
      </c>
      <c r="K13319">
        <v>0</v>
      </c>
      <c r="L13319" t="s">
        <v>43604</v>
      </c>
    </row>
    <row r="13320" spans="1:12" x14ac:dyDescent="0.2">
      <c r="A13320" t="s">
        <v>43605</v>
      </c>
      <c r="B13320" t="s">
        <v>650</v>
      </c>
      <c r="C13320" t="s">
        <v>43606</v>
      </c>
      <c r="D13320" t="s">
        <v>21</v>
      </c>
      <c r="E13320" t="s">
        <v>16</v>
      </c>
      <c r="F13320">
        <v>28277</v>
      </c>
      <c r="G13320">
        <v>35.060937799999998</v>
      </c>
      <c r="H13320">
        <v>-80.817211400000005</v>
      </c>
      <c r="I13320">
        <v>4.5</v>
      </c>
      <c r="J13320">
        <v>3</v>
      </c>
      <c r="K13320">
        <v>0</v>
      </c>
      <c r="L13320" t="s">
        <v>43607</v>
      </c>
    </row>
    <row r="13321" spans="1:12" x14ac:dyDescent="0.2">
      <c r="A13321" t="s">
        <v>43608</v>
      </c>
      <c r="B13321" t="s">
        <v>43609</v>
      </c>
      <c r="C13321" t="s">
        <v>43610</v>
      </c>
      <c r="D13321" t="s">
        <v>21</v>
      </c>
      <c r="E13321" t="s">
        <v>16</v>
      </c>
      <c r="F13321">
        <v>28202</v>
      </c>
      <c r="G13321">
        <v>35.223308600000003</v>
      </c>
      <c r="H13321">
        <v>-80.832991300000003</v>
      </c>
      <c r="I13321">
        <v>4</v>
      </c>
      <c r="J13321">
        <v>4</v>
      </c>
      <c r="K13321">
        <v>0</v>
      </c>
      <c r="L13321" t="s">
        <v>43611</v>
      </c>
    </row>
    <row r="13322" spans="1:12" x14ac:dyDescent="0.2">
      <c r="A13322" t="s">
        <v>43612</v>
      </c>
      <c r="B13322" t="s">
        <v>43613</v>
      </c>
      <c r="D13322" t="s">
        <v>43614</v>
      </c>
      <c r="E13322" t="s">
        <v>16</v>
      </c>
      <c r="F13322">
        <v>28228</v>
      </c>
      <c r="G13322">
        <v>35.236443399999999</v>
      </c>
      <c r="H13322">
        <v>-80.913860799999995</v>
      </c>
      <c r="I13322">
        <v>1.5</v>
      </c>
      <c r="J13322">
        <v>17</v>
      </c>
      <c r="K13322">
        <v>1</v>
      </c>
      <c r="L13322" t="s">
        <v>43615</v>
      </c>
    </row>
    <row r="13323" spans="1:12" x14ac:dyDescent="0.2">
      <c r="A13323" t="s">
        <v>43616</v>
      </c>
      <c r="B13323" t="s">
        <v>1351</v>
      </c>
      <c r="C13323" t="s">
        <v>43617</v>
      </c>
      <c r="D13323" t="s">
        <v>21</v>
      </c>
      <c r="E13323" t="s">
        <v>16</v>
      </c>
      <c r="F13323">
        <v>28277</v>
      </c>
      <c r="G13323">
        <v>35.071159447699998</v>
      </c>
      <c r="H13323">
        <v>-80.844138294499999</v>
      </c>
      <c r="I13323">
        <v>3.5</v>
      </c>
      <c r="J13323">
        <v>167</v>
      </c>
      <c r="K13323">
        <v>1</v>
      </c>
      <c r="L13323" t="s">
        <v>43618</v>
      </c>
    </row>
    <row r="13324" spans="1:12" x14ac:dyDescent="0.2">
      <c r="A13324" t="s">
        <v>43619</v>
      </c>
      <c r="B13324" t="s">
        <v>21169</v>
      </c>
      <c r="C13324" t="s">
        <v>18740</v>
      </c>
      <c r="D13324" t="s">
        <v>135</v>
      </c>
      <c r="E13324" t="s">
        <v>16</v>
      </c>
      <c r="F13324">
        <v>28105</v>
      </c>
      <c r="G13324">
        <v>35.132052999999999</v>
      </c>
      <c r="H13324">
        <v>-80.711298999999997</v>
      </c>
      <c r="I13324">
        <v>3</v>
      </c>
      <c r="J13324">
        <v>69</v>
      </c>
      <c r="K13324">
        <v>1</v>
      </c>
      <c r="L13324" t="s">
        <v>43620</v>
      </c>
    </row>
    <row r="13325" spans="1:12" x14ac:dyDescent="0.2">
      <c r="A13325" t="s">
        <v>43621</v>
      </c>
      <c r="B13325" t="s">
        <v>43622</v>
      </c>
      <c r="C13325" t="s">
        <v>6784</v>
      </c>
      <c r="D13325" t="s">
        <v>39</v>
      </c>
      <c r="E13325" t="s">
        <v>16</v>
      </c>
      <c r="F13325">
        <v>28027</v>
      </c>
      <c r="G13325">
        <v>35.3700689</v>
      </c>
      <c r="H13325">
        <v>-80.723929799999993</v>
      </c>
      <c r="I13325">
        <v>4</v>
      </c>
      <c r="J13325">
        <v>5</v>
      </c>
      <c r="K13325">
        <v>1</v>
      </c>
      <c r="L13325" t="s">
        <v>43623</v>
      </c>
    </row>
    <row r="13326" spans="1:12" x14ac:dyDescent="0.2">
      <c r="A13326" t="s">
        <v>43624</v>
      </c>
      <c r="B13326" t="s">
        <v>6144</v>
      </c>
      <c r="C13326" t="s">
        <v>43625</v>
      </c>
      <c r="D13326" t="s">
        <v>26</v>
      </c>
      <c r="E13326" t="s">
        <v>16</v>
      </c>
      <c r="F13326">
        <v>28078</v>
      </c>
      <c r="G13326">
        <v>35.443352699999998</v>
      </c>
      <c r="H13326">
        <v>-80.863852699999995</v>
      </c>
      <c r="I13326">
        <v>2</v>
      </c>
      <c r="J13326">
        <v>15</v>
      </c>
      <c r="K13326">
        <v>0</v>
      </c>
      <c r="L13326" t="s">
        <v>43626</v>
      </c>
    </row>
    <row r="13327" spans="1:12" x14ac:dyDescent="0.2">
      <c r="A13327" t="s">
        <v>43627</v>
      </c>
      <c r="B13327" t="s">
        <v>43628</v>
      </c>
      <c r="C13327" t="s">
        <v>43629</v>
      </c>
      <c r="D13327" t="s">
        <v>135</v>
      </c>
      <c r="E13327" t="s">
        <v>16</v>
      </c>
      <c r="F13327">
        <v>28105</v>
      </c>
      <c r="G13327">
        <v>35.105319999999999</v>
      </c>
      <c r="H13327">
        <v>-80.684109000000007</v>
      </c>
      <c r="I13327">
        <v>2.5</v>
      </c>
      <c r="J13327">
        <v>3</v>
      </c>
      <c r="K13327">
        <v>0</v>
      </c>
      <c r="L13327" t="s">
        <v>29562</v>
      </c>
    </row>
    <row r="13328" spans="1:12" x14ac:dyDescent="0.2">
      <c r="A13328" t="s">
        <v>43630</v>
      </c>
      <c r="B13328" t="s">
        <v>43631</v>
      </c>
      <c r="C13328" t="s">
        <v>23324</v>
      </c>
      <c r="D13328" t="s">
        <v>21</v>
      </c>
      <c r="E13328" t="s">
        <v>16</v>
      </c>
      <c r="F13328">
        <v>28277</v>
      </c>
      <c r="G13328">
        <v>35.057029999999997</v>
      </c>
      <c r="H13328">
        <v>-80.851650000000006</v>
      </c>
      <c r="I13328">
        <v>3.5</v>
      </c>
      <c r="J13328">
        <v>16</v>
      </c>
      <c r="K13328">
        <v>0</v>
      </c>
      <c r="L13328" t="s">
        <v>4400</v>
      </c>
    </row>
    <row r="13329" spans="1:12" x14ac:dyDescent="0.2">
      <c r="A13329" t="s">
        <v>43632</v>
      </c>
      <c r="B13329" t="s">
        <v>33241</v>
      </c>
      <c r="C13329" t="s">
        <v>43633</v>
      </c>
      <c r="D13329" t="s">
        <v>21</v>
      </c>
      <c r="E13329" t="s">
        <v>16</v>
      </c>
      <c r="F13329">
        <v>28205</v>
      </c>
      <c r="G13329">
        <v>35.219653000000001</v>
      </c>
      <c r="H13329">
        <v>-80.798542499999996</v>
      </c>
      <c r="I13329">
        <v>5</v>
      </c>
      <c r="J13329">
        <v>3</v>
      </c>
      <c r="K13329">
        <v>1</v>
      </c>
      <c r="L13329" t="s">
        <v>29677</v>
      </c>
    </row>
    <row r="13330" spans="1:12" x14ac:dyDescent="0.2">
      <c r="A13330" t="s">
        <v>43634</v>
      </c>
      <c r="B13330" t="s">
        <v>353</v>
      </c>
      <c r="C13330" t="s">
        <v>43635</v>
      </c>
      <c r="D13330" t="s">
        <v>21</v>
      </c>
      <c r="E13330" t="s">
        <v>16</v>
      </c>
      <c r="F13330">
        <v>28205</v>
      </c>
      <c r="G13330">
        <v>35.218966299999998</v>
      </c>
      <c r="H13330">
        <v>-80.815262899999993</v>
      </c>
      <c r="I13330">
        <v>4</v>
      </c>
      <c r="J13330">
        <v>4</v>
      </c>
      <c r="K13330">
        <v>1</v>
      </c>
      <c r="L13330" t="s">
        <v>43636</v>
      </c>
    </row>
    <row r="13331" spans="1:12" x14ac:dyDescent="0.2">
      <c r="A13331" t="s">
        <v>43637</v>
      </c>
      <c r="B13331" t="s">
        <v>43638</v>
      </c>
      <c r="C13331" t="s">
        <v>43639</v>
      </c>
      <c r="D13331" t="s">
        <v>135</v>
      </c>
      <c r="E13331" t="s">
        <v>16</v>
      </c>
      <c r="F13331">
        <v>28105</v>
      </c>
      <c r="G13331">
        <v>35.119104100000001</v>
      </c>
      <c r="H13331">
        <v>-80.695753999999994</v>
      </c>
      <c r="I13331">
        <v>3</v>
      </c>
      <c r="J13331">
        <v>4</v>
      </c>
      <c r="K13331">
        <v>1</v>
      </c>
      <c r="L13331" t="s">
        <v>43640</v>
      </c>
    </row>
    <row r="13332" spans="1:12" x14ac:dyDescent="0.2">
      <c r="A13332" t="s">
        <v>43641</v>
      </c>
      <c r="B13332" t="s">
        <v>43642</v>
      </c>
      <c r="D13332" t="s">
        <v>26</v>
      </c>
      <c r="E13332" t="s">
        <v>16</v>
      </c>
      <c r="F13332">
        <v>28078</v>
      </c>
      <c r="G13332">
        <v>35.410693999999999</v>
      </c>
      <c r="H13332">
        <v>-80.842850400000003</v>
      </c>
      <c r="I13332">
        <v>5</v>
      </c>
      <c r="J13332">
        <v>4</v>
      </c>
      <c r="K13332">
        <v>1</v>
      </c>
      <c r="L13332" t="s">
        <v>19198</v>
      </c>
    </row>
    <row r="13333" spans="1:12" x14ac:dyDescent="0.2">
      <c r="A13333" t="s">
        <v>43643</v>
      </c>
      <c r="B13333" t="s">
        <v>43644</v>
      </c>
      <c r="C13333" t="s">
        <v>43645</v>
      </c>
      <c r="D13333" t="s">
        <v>26</v>
      </c>
      <c r="E13333" t="s">
        <v>16</v>
      </c>
      <c r="F13333">
        <v>28078</v>
      </c>
      <c r="G13333">
        <v>35.411239700000003</v>
      </c>
      <c r="H13333">
        <v>-80.860320400000006</v>
      </c>
      <c r="I13333">
        <v>2.5</v>
      </c>
      <c r="J13333">
        <v>3</v>
      </c>
      <c r="K13333">
        <v>1</v>
      </c>
      <c r="L13333" t="s">
        <v>43646</v>
      </c>
    </row>
    <row r="13334" spans="1:12" x14ac:dyDescent="0.2">
      <c r="A13334" t="s">
        <v>43647</v>
      </c>
      <c r="B13334" t="s">
        <v>43648</v>
      </c>
      <c r="C13334" t="s">
        <v>43649</v>
      </c>
      <c r="D13334" t="s">
        <v>21</v>
      </c>
      <c r="E13334" t="s">
        <v>16</v>
      </c>
      <c r="F13334">
        <v>28202</v>
      </c>
      <c r="G13334">
        <v>35.232241245899999</v>
      </c>
      <c r="H13334">
        <v>-80.837254866699993</v>
      </c>
      <c r="I13334">
        <v>5</v>
      </c>
      <c r="J13334">
        <v>4</v>
      </c>
      <c r="K13334">
        <v>1</v>
      </c>
      <c r="L13334" t="s">
        <v>43650</v>
      </c>
    </row>
    <row r="13335" spans="1:12" x14ac:dyDescent="0.2">
      <c r="A13335" t="s">
        <v>43651</v>
      </c>
      <c r="B13335" t="s">
        <v>43652</v>
      </c>
      <c r="C13335" t="s">
        <v>6034</v>
      </c>
      <c r="D13335" t="s">
        <v>21</v>
      </c>
      <c r="E13335" t="s">
        <v>16</v>
      </c>
      <c r="F13335">
        <v>28262</v>
      </c>
      <c r="G13335">
        <v>35.303739200000003</v>
      </c>
      <c r="H13335">
        <v>-80.749330299999997</v>
      </c>
      <c r="I13335">
        <v>2.5</v>
      </c>
      <c r="J13335">
        <v>3</v>
      </c>
      <c r="K13335">
        <v>1</v>
      </c>
      <c r="L13335" t="s">
        <v>30607</v>
      </c>
    </row>
    <row r="13336" spans="1:12" x14ac:dyDescent="0.2">
      <c r="A13336" t="s">
        <v>43653</v>
      </c>
      <c r="B13336" t="s">
        <v>43654</v>
      </c>
      <c r="C13336" t="s">
        <v>43655</v>
      </c>
      <c r="D13336" t="s">
        <v>21</v>
      </c>
      <c r="E13336" t="s">
        <v>16</v>
      </c>
      <c r="F13336">
        <v>28273</v>
      </c>
      <c r="G13336">
        <v>35.099939499999998</v>
      </c>
      <c r="H13336">
        <v>-80.957228099999995</v>
      </c>
      <c r="I13336">
        <v>3.5</v>
      </c>
      <c r="J13336">
        <v>3</v>
      </c>
      <c r="K13336">
        <v>1</v>
      </c>
      <c r="L13336" t="s">
        <v>43656</v>
      </c>
    </row>
    <row r="13337" spans="1:12" x14ac:dyDescent="0.2">
      <c r="A13337" t="s">
        <v>43657</v>
      </c>
      <c r="B13337" t="s">
        <v>641</v>
      </c>
      <c r="C13337" t="s">
        <v>43658</v>
      </c>
      <c r="D13337" t="s">
        <v>21</v>
      </c>
      <c r="E13337" t="s">
        <v>16</v>
      </c>
      <c r="F13337">
        <v>28211</v>
      </c>
      <c r="G13337">
        <v>35.192884831500002</v>
      </c>
      <c r="H13337">
        <v>-80.795696832900006</v>
      </c>
      <c r="I13337">
        <v>2</v>
      </c>
      <c r="J13337">
        <v>19</v>
      </c>
      <c r="K13337">
        <v>1</v>
      </c>
      <c r="L13337" t="s">
        <v>43659</v>
      </c>
    </row>
    <row r="13338" spans="1:12" x14ac:dyDescent="0.2">
      <c r="A13338" t="s">
        <v>43660</v>
      </c>
      <c r="B13338" t="s">
        <v>43661</v>
      </c>
      <c r="C13338" t="s">
        <v>43662</v>
      </c>
      <c r="D13338" t="s">
        <v>21</v>
      </c>
      <c r="E13338" t="s">
        <v>16</v>
      </c>
      <c r="F13338">
        <v>28273</v>
      </c>
      <c r="G13338">
        <v>35.129372559799997</v>
      </c>
      <c r="H13338">
        <v>-80.958057828199998</v>
      </c>
      <c r="I13338">
        <v>2.5</v>
      </c>
      <c r="J13338">
        <v>4</v>
      </c>
      <c r="K13338">
        <v>1</v>
      </c>
      <c r="L13338" t="s">
        <v>43663</v>
      </c>
    </row>
    <row r="13339" spans="1:12" x14ac:dyDescent="0.2">
      <c r="A13339" t="s">
        <v>43664</v>
      </c>
      <c r="B13339" t="s">
        <v>43665</v>
      </c>
      <c r="C13339" t="s">
        <v>43666</v>
      </c>
      <c r="D13339" t="s">
        <v>21</v>
      </c>
      <c r="E13339" t="s">
        <v>16</v>
      </c>
      <c r="F13339">
        <v>28227</v>
      </c>
      <c r="G13339">
        <v>35.276387</v>
      </c>
      <c r="H13339">
        <v>-80.936098000000001</v>
      </c>
      <c r="I13339">
        <v>1</v>
      </c>
      <c r="J13339">
        <v>6</v>
      </c>
      <c r="K13339">
        <v>1</v>
      </c>
      <c r="L13339" t="s">
        <v>43667</v>
      </c>
    </row>
    <row r="13340" spans="1:12" x14ac:dyDescent="0.2">
      <c r="A13340" t="s">
        <v>43668</v>
      </c>
      <c r="B13340" t="s">
        <v>43669</v>
      </c>
      <c r="C13340" t="s">
        <v>43670</v>
      </c>
      <c r="D13340" t="s">
        <v>21</v>
      </c>
      <c r="E13340" t="s">
        <v>16</v>
      </c>
      <c r="F13340">
        <v>28278</v>
      </c>
      <c r="G13340">
        <v>35.105777000000003</v>
      </c>
      <c r="H13340">
        <v>-80.993786999999998</v>
      </c>
      <c r="I13340">
        <v>3</v>
      </c>
      <c r="J13340">
        <v>6</v>
      </c>
      <c r="K13340">
        <v>1</v>
      </c>
      <c r="L13340" t="s">
        <v>2743</v>
      </c>
    </row>
    <row r="13341" spans="1:12" x14ac:dyDescent="0.2">
      <c r="A13341" t="s">
        <v>43671</v>
      </c>
      <c r="B13341" t="s">
        <v>3204</v>
      </c>
      <c r="C13341" t="s">
        <v>43672</v>
      </c>
      <c r="D13341" t="s">
        <v>39</v>
      </c>
      <c r="E13341" t="s">
        <v>16</v>
      </c>
      <c r="F13341">
        <v>28027</v>
      </c>
      <c r="G13341">
        <v>35.364907000000002</v>
      </c>
      <c r="H13341">
        <v>-80.711399</v>
      </c>
      <c r="I13341">
        <v>2</v>
      </c>
      <c r="J13341">
        <v>4</v>
      </c>
      <c r="K13341">
        <v>1</v>
      </c>
      <c r="L13341" t="s">
        <v>3212</v>
      </c>
    </row>
    <row r="13342" spans="1:12" x14ac:dyDescent="0.2">
      <c r="A13342" t="s">
        <v>43673</v>
      </c>
      <c r="B13342" t="s">
        <v>15222</v>
      </c>
      <c r="C13342" t="s">
        <v>43674</v>
      </c>
      <c r="D13342" t="s">
        <v>21</v>
      </c>
      <c r="E13342" t="s">
        <v>16</v>
      </c>
      <c r="F13342">
        <v>28270</v>
      </c>
      <c r="G13342">
        <v>35.140817900000002</v>
      </c>
      <c r="H13342">
        <v>-80.738064399999999</v>
      </c>
      <c r="I13342">
        <v>3</v>
      </c>
      <c r="J13342">
        <v>19</v>
      </c>
      <c r="K13342">
        <v>1</v>
      </c>
      <c r="L13342" t="s">
        <v>17363</v>
      </c>
    </row>
    <row r="13343" spans="1:12" x14ac:dyDescent="0.2">
      <c r="A13343" t="s">
        <v>43675</v>
      </c>
      <c r="B13343" t="s">
        <v>21399</v>
      </c>
      <c r="C13343" t="s">
        <v>43676</v>
      </c>
      <c r="D13343" t="s">
        <v>21</v>
      </c>
      <c r="E13343" t="s">
        <v>16</v>
      </c>
      <c r="F13343">
        <v>28277</v>
      </c>
      <c r="G13343">
        <v>35.035319000000001</v>
      </c>
      <c r="H13343">
        <v>-80.806121000000005</v>
      </c>
      <c r="I13343">
        <v>3.5</v>
      </c>
      <c r="J13343">
        <v>13</v>
      </c>
      <c r="K13343">
        <v>0</v>
      </c>
      <c r="L13343" t="s">
        <v>43677</v>
      </c>
    </row>
    <row r="13344" spans="1:12" x14ac:dyDescent="0.2">
      <c r="A13344" t="s">
        <v>43678</v>
      </c>
      <c r="B13344" t="s">
        <v>43679</v>
      </c>
      <c r="C13344" t="s">
        <v>4893</v>
      </c>
      <c r="D13344" t="s">
        <v>21</v>
      </c>
      <c r="E13344" t="s">
        <v>16</v>
      </c>
      <c r="F13344">
        <v>28203</v>
      </c>
      <c r="G13344">
        <v>35.216576000000003</v>
      </c>
      <c r="H13344">
        <v>-80.854651000000004</v>
      </c>
      <c r="I13344">
        <v>3</v>
      </c>
      <c r="J13344">
        <v>8</v>
      </c>
      <c r="K13344">
        <v>0</v>
      </c>
      <c r="L13344" t="s">
        <v>43680</v>
      </c>
    </row>
    <row r="13345" spans="1:12" x14ac:dyDescent="0.2">
      <c r="A13345" t="s">
        <v>43681</v>
      </c>
      <c r="B13345" t="s">
        <v>41508</v>
      </c>
      <c r="C13345" t="s">
        <v>43682</v>
      </c>
      <c r="D13345" t="s">
        <v>39</v>
      </c>
      <c r="E13345" t="s">
        <v>16</v>
      </c>
      <c r="F13345">
        <v>28027</v>
      </c>
      <c r="G13345">
        <v>35.372168000000002</v>
      </c>
      <c r="H13345">
        <v>-80.722623999999996</v>
      </c>
      <c r="I13345">
        <v>2.5</v>
      </c>
      <c r="J13345">
        <v>86</v>
      </c>
      <c r="K13345">
        <v>1</v>
      </c>
      <c r="L13345" t="s">
        <v>43683</v>
      </c>
    </row>
    <row r="13346" spans="1:12" x14ac:dyDescent="0.2">
      <c r="A13346" t="s">
        <v>43684</v>
      </c>
      <c r="B13346" t="s">
        <v>43685</v>
      </c>
      <c r="C13346" t="s">
        <v>43686</v>
      </c>
      <c r="D13346" t="s">
        <v>9498</v>
      </c>
      <c r="E13346" t="s">
        <v>16</v>
      </c>
      <c r="F13346">
        <v>28104</v>
      </c>
      <c r="G13346">
        <v>35.023316000000001</v>
      </c>
      <c r="H13346">
        <v>-80.763525999999999</v>
      </c>
      <c r="I13346">
        <v>5</v>
      </c>
      <c r="J13346">
        <v>12</v>
      </c>
      <c r="K13346">
        <v>1</v>
      </c>
      <c r="L13346" t="s">
        <v>43687</v>
      </c>
    </row>
    <row r="13347" spans="1:12" x14ac:dyDescent="0.2">
      <c r="A13347" t="s">
        <v>43688</v>
      </c>
      <c r="B13347" t="s">
        <v>43689</v>
      </c>
      <c r="C13347" t="s">
        <v>3408</v>
      </c>
      <c r="D13347" t="s">
        <v>135</v>
      </c>
      <c r="E13347" t="s">
        <v>16</v>
      </c>
      <c r="F13347">
        <v>28105</v>
      </c>
      <c r="G13347">
        <v>35.117415999999999</v>
      </c>
      <c r="H13347">
        <v>-80.726213000000001</v>
      </c>
      <c r="I13347">
        <v>4.5</v>
      </c>
      <c r="J13347">
        <v>3</v>
      </c>
      <c r="K13347">
        <v>0</v>
      </c>
      <c r="L13347" t="s">
        <v>1913</v>
      </c>
    </row>
    <row r="13348" spans="1:12" x14ac:dyDescent="0.2">
      <c r="A13348" t="s">
        <v>43690</v>
      </c>
      <c r="B13348" t="s">
        <v>43691</v>
      </c>
      <c r="C13348" t="s">
        <v>43692</v>
      </c>
      <c r="D13348" t="s">
        <v>295</v>
      </c>
      <c r="E13348" t="s">
        <v>16</v>
      </c>
      <c r="F13348">
        <v>28134</v>
      </c>
      <c r="G13348">
        <v>35.092514999999999</v>
      </c>
      <c r="H13348">
        <v>-80.886297999999996</v>
      </c>
      <c r="I13348">
        <v>3.5</v>
      </c>
      <c r="J13348">
        <v>63</v>
      </c>
      <c r="K13348">
        <v>1</v>
      </c>
      <c r="L13348" t="s">
        <v>43693</v>
      </c>
    </row>
    <row r="13349" spans="1:12" x14ac:dyDescent="0.2">
      <c r="A13349" t="s">
        <v>43694</v>
      </c>
      <c r="B13349" t="s">
        <v>43695</v>
      </c>
      <c r="C13349" t="s">
        <v>43696</v>
      </c>
      <c r="D13349" t="s">
        <v>21</v>
      </c>
      <c r="E13349" t="s">
        <v>16</v>
      </c>
      <c r="F13349">
        <v>28273</v>
      </c>
      <c r="G13349">
        <v>35.137563999999998</v>
      </c>
      <c r="H13349">
        <v>-80.933610000000002</v>
      </c>
      <c r="I13349">
        <v>4.5</v>
      </c>
      <c r="J13349">
        <v>37</v>
      </c>
      <c r="K13349">
        <v>1</v>
      </c>
      <c r="L13349" t="s">
        <v>38371</v>
      </c>
    </row>
    <row r="13350" spans="1:12" x14ac:dyDescent="0.2">
      <c r="A13350" t="s">
        <v>43697</v>
      </c>
      <c r="B13350" t="s">
        <v>438</v>
      </c>
      <c r="C13350" t="s">
        <v>43698</v>
      </c>
      <c r="D13350" t="s">
        <v>21</v>
      </c>
      <c r="E13350" t="s">
        <v>16</v>
      </c>
      <c r="F13350">
        <v>28269</v>
      </c>
      <c r="G13350">
        <v>35.373663573800002</v>
      </c>
      <c r="H13350">
        <v>-80.788261592400005</v>
      </c>
      <c r="I13350">
        <v>3</v>
      </c>
      <c r="J13350">
        <v>12</v>
      </c>
      <c r="K13350">
        <v>1</v>
      </c>
      <c r="L13350" t="s">
        <v>19565</v>
      </c>
    </row>
    <row r="13351" spans="1:12" x14ac:dyDescent="0.2">
      <c r="A13351" t="s">
        <v>43699</v>
      </c>
      <c r="B13351" t="s">
        <v>43700</v>
      </c>
      <c r="C13351" t="s">
        <v>43701</v>
      </c>
      <c r="D13351" t="s">
        <v>30</v>
      </c>
      <c r="E13351" t="s">
        <v>16</v>
      </c>
      <c r="F13351">
        <v>28056</v>
      </c>
      <c r="G13351">
        <v>35.1716172</v>
      </c>
      <c r="H13351">
        <v>-81.126019999999997</v>
      </c>
      <c r="I13351">
        <v>2</v>
      </c>
      <c r="J13351">
        <v>7</v>
      </c>
      <c r="K13351">
        <v>1</v>
      </c>
      <c r="L13351" t="s">
        <v>43702</v>
      </c>
    </row>
    <row r="13352" spans="1:12" x14ac:dyDescent="0.2">
      <c r="A13352" t="s">
        <v>43703</v>
      </c>
      <c r="B13352" t="s">
        <v>637</v>
      </c>
      <c r="C13352" t="s">
        <v>43704</v>
      </c>
      <c r="D13352" t="s">
        <v>21</v>
      </c>
      <c r="E13352" t="s">
        <v>16</v>
      </c>
      <c r="F13352">
        <v>28211</v>
      </c>
      <c r="G13352">
        <v>35.176141999999999</v>
      </c>
      <c r="H13352">
        <v>-80.802390000000003</v>
      </c>
      <c r="I13352">
        <v>3</v>
      </c>
      <c r="J13352">
        <v>44</v>
      </c>
      <c r="K13352">
        <v>1</v>
      </c>
      <c r="L13352" t="s">
        <v>43705</v>
      </c>
    </row>
    <row r="13353" spans="1:12" x14ac:dyDescent="0.2">
      <c r="A13353" t="s">
        <v>43706</v>
      </c>
      <c r="B13353" t="s">
        <v>43707</v>
      </c>
      <c r="C13353" t="s">
        <v>43708</v>
      </c>
      <c r="D13353" t="s">
        <v>21</v>
      </c>
      <c r="E13353" t="s">
        <v>16</v>
      </c>
      <c r="F13353">
        <v>28203</v>
      </c>
      <c r="G13353">
        <v>35.209245600000003</v>
      </c>
      <c r="H13353">
        <v>-80.860701300000002</v>
      </c>
      <c r="I13353">
        <v>5</v>
      </c>
      <c r="J13353">
        <v>3</v>
      </c>
      <c r="K13353">
        <v>1</v>
      </c>
      <c r="L13353" t="s">
        <v>43709</v>
      </c>
    </row>
    <row r="13354" spans="1:12" x14ac:dyDescent="0.2">
      <c r="A13354" t="s">
        <v>43710</v>
      </c>
      <c r="B13354" t="s">
        <v>43711</v>
      </c>
      <c r="C13354" t="s">
        <v>43712</v>
      </c>
      <c r="D13354" t="s">
        <v>456</v>
      </c>
      <c r="E13354" t="s">
        <v>16</v>
      </c>
      <c r="F13354">
        <v>28012</v>
      </c>
      <c r="G13354">
        <v>35.249458987799997</v>
      </c>
      <c r="H13354">
        <v>-81.030330956</v>
      </c>
      <c r="I13354">
        <v>5</v>
      </c>
      <c r="J13354">
        <v>17</v>
      </c>
      <c r="K13354">
        <v>1</v>
      </c>
      <c r="L13354" t="s">
        <v>43713</v>
      </c>
    </row>
    <row r="13355" spans="1:12" x14ac:dyDescent="0.2">
      <c r="A13355" t="s">
        <v>43714</v>
      </c>
      <c r="B13355" t="s">
        <v>43715</v>
      </c>
      <c r="C13355" t="s">
        <v>342</v>
      </c>
      <c r="D13355" t="s">
        <v>135</v>
      </c>
      <c r="E13355" t="s">
        <v>16</v>
      </c>
      <c r="F13355">
        <v>28105</v>
      </c>
      <c r="G13355">
        <v>35.117577799999999</v>
      </c>
      <c r="H13355">
        <v>-80.721311799999995</v>
      </c>
      <c r="I13355">
        <v>4.5</v>
      </c>
      <c r="J13355">
        <v>24</v>
      </c>
      <c r="K13355">
        <v>1</v>
      </c>
      <c r="L13355" t="s">
        <v>43716</v>
      </c>
    </row>
    <row r="13356" spans="1:12" x14ac:dyDescent="0.2">
      <c r="A13356" t="s">
        <v>43717</v>
      </c>
      <c r="B13356" t="s">
        <v>43718</v>
      </c>
      <c r="C13356" t="s">
        <v>16447</v>
      </c>
      <c r="D13356" t="s">
        <v>21</v>
      </c>
      <c r="E13356" t="s">
        <v>16</v>
      </c>
      <c r="F13356">
        <v>28202</v>
      </c>
      <c r="G13356">
        <v>35.231844199999998</v>
      </c>
      <c r="H13356">
        <v>-80.845440699999997</v>
      </c>
      <c r="I13356">
        <v>2.5</v>
      </c>
      <c r="J13356">
        <v>15</v>
      </c>
      <c r="K13356">
        <v>0</v>
      </c>
      <c r="L13356" t="s">
        <v>43719</v>
      </c>
    </row>
    <row r="13357" spans="1:12" x14ac:dyDescent="0.2">
      <c r="A13357" t="s">
        <v>43720</v>
      </c>
      <c r="B13357" t="s">
        <v>43721</v>
      </c>
      <c r="C13357" t="s">
        <v>4421</v>
      </c>
      <c r="D13357" t="s">
        <v>21</v>
      </c>
      <c r="E13357" t="s">
        <v>16</v>
      </c>
      <c r="F13357">
        <v>28273</v>
      </c>
      <c r="G13357">
        <v>35.105818999999997</v>
      </c>
      <c r="H13357">
        <v>-80.942519000000004</v>
      </c>
      <c r="I13357">
        <v>5</v>
      </c>
      <c r="J13357">
        <v>5</v>
      </c>
      <c r="K13357">
        <v>1</v>
      </c>
      <c r="L13357" t="s">
        <v>43722</v>
      </c>
    </row>
    <row r="13358" spans="1:12" x14ac:dyDescent="0.2">
      <c r="A13358" t="s">
        <v>43723</v>
      </c>
      <c r="B13358" t="s">
        <v>43724</v>
      </c>
      <c r="C13358" t="s">
        <v>43725</v>
      </c>
      <c r="D13358" t="s">
        <v>21</v>
      </c>
      <c r="E13358" t="s">
        <v>16</v>
      </c>
      <c r="F13358">
        <v>28270</v>
      </c>
      <c r="G13358">
        <v>35.140354700000003</v>
      </c>
      <c r="H13358">
        <v>-80.739198299999998</v>
      </c>
      <c r="I13358">
        <v>3</v>
      </c>
      <c r="J13358">
        <v>3</v>
      </c>
      <c r="K13358">
        <v>0</v>
      </c>
      <c r="L13358" t="s">
        <v>43726</v>
      </c>
    </row>
    <row r="13359" spans="1:12" x14ac:dyDescent="0.2">
      <c r="A13359" t="s">
        <v>43727</v>
      </c>
      <c r="B13359" t="s">
        <v>43728</v>
      </c>
      <c r="C13359" t="s">
        <v>43729</v>
      </c>
      <c r="D13359" t="s">
        <v>21</v>
      </c>
      <c r="E13359" t="s">
        <v>16</v>
      </c>
      <c r="F13359">
        <v>28226</v>
      </c>
      <c r="G13359">
        <v>35.0892895</v>
      </c>
      <c r="H13359">
        <v>-80.858362700000001</v>
      </c>
      <c r="I13359">
        <v>3</v>
      </c>
      <c r="J13359">
        <v>9</v>
      </c>
      <c r="K13359">
        <v>1</v>
      </c>
      <c r="L13359" t="s">
        <v>15350</v>
      </c>
    </row>
    <row r="13360" spans="1:12" x14ac:dyDescent="0.2">
      <c r="A13360" t="s">
        <v>43730</v>
      </c>
      <c r="B13360" t="s">
        <v>43731</v>
      </c>
      <c r="C13360" t="s">
        <v>18543</v>
      </c>
      <c r="D13360" t="s">
        <v>26</v>
      </c>
      <c r="E13360" t="s">
        <v>16</v>
      </c>
      <c r="F13360">
        <v>28078</v>
      </c>
      <c r="G13360">
        <v>35.437094700000003</v>
      </c>
      <c r="H13360">
        <v>-80.865004099999993</v>
      </c>
      <c r="I13360">
        <v>4.5</v>
      </c>
      <c r="J13360">
        <v>67</v>
      </c>
      <c r="K13360">
        <v>1</v>
      </c>
      <c r="L13360" t="s">
        <v>43732</v>
      </c>
    </row>
    <row r="13361" spans="1:12" x14ac:dyDescent="0.2">
      <c r="A13361" t="s">
        <v>43733</v>
      </c>
      <c r="B13361" t="s">
        <v>43734</v>
      </c>
      <c r="C13361" t="s">
        <v>43735</v>
      </c>
      <c r="D13361" t="s">
        <v>39</v>
      </c>
      <c r="E13361" t="s">
        <v>16</v>
      </c>
      <c r="F13361">
        <v>28027</v>
      </c>
      <c r="G13361">
        <v>35.414538999999998</v>
      </c>
      <c r="H13361">
        <v>-80.679107000000002</v>
      </c>
      <c r="I13361">
        <v>2</v>
      </c>
      <c r="J13361">
        <v>23</v>
      </c>
      <c r="K13361">
        <v>0</v>
      </c>
      <c r="L13361" t="s">
        <v>43736</v>
      </c>
    </row>
    <row r="13362" spans="1:12" x14ac:dyDescent="0.2">
      <c r="A13362" t="s">
        <v>43737</v>
      </c>
      <c r="B13362" t="s">
        <v>43738</v>
      </c>
      <c r="C13362" t="s">
        <v>29709</v>
      </c>
      <c r="D13362" t="s">
        <v>21</v>
      </c>
      <c r="E13362" t="s">
        <v>16</v>
      </c>
      <c r="F13362">
        <v>28203</v>
      </c>
      <c r="G13362">
        <v>35.217048599999998</v>
      </c>
      <c r="H13362">
        <v>-80.854946900000002</v>
      </c>
      <c r="I13362">
        <v>4</v>
      </c>
      <c r="J13362">
        <v>4</v>
      </c>
      <c r="K13362">
        <v>1</v>
      </c>
      <c r="L13362" t="s">
        <v>43739</v>
      </c>
    </row>
    <row r="13363" spans="1:12" x14ac:dyDescent="0.2">
      <c r="A13363" t="s">
        <v>43740</v>
      </c>
      <c r="B13363" t="s">
        <v>459</v>
      </c>
      <c r="C13363" t="s">
        <v>43741</v>
      </c>
      <c r="D13363" t="s">
        <v>30</v>
      </c>
      <c r="E13363" t="s">
        <v>16</v>
      </c>
      <c r="F13363">
        <v>28052</v>
      </c>
      <c r="G13363">
        <v>35.288457899999997</v>
      </c>
      <c r="H13363">
        <v>-81.188572399999998</v>
      </c>
      <c r="I13363">
        <v>2</v>
      </c>
      <c r="J13363">
        <v>10</v>
      </c>
      <c r="K13363">
        <v>1</v>
      </c>
      <c r="L13363" t="s">
        <v>43742</v>
      </c>
    </row>
    <row r="13364" spans="1:12" x14ac:dyDescent="0.2">
      <c r="A13364" t="s">
        <v>43743</v>
      </c>
      <c r="B13364" t="s">
        <v>43744</v>
      </c>
      <c r="C13364" t="s">
        <v>43745</v>
      </c>
      <c r="D13364" t="s">
        <v>21</v>
      </c>
      <c r="E13364" t="s">
        <v>16</v>
      </c>
      <c r="F13364">
        <v>28205</v>
      </c>
      <c r="G13364">
        <v>35.214206699999998</v>
      </c>
      <c r="H13364">
        <v>-80.767944799999995</v>
      </c>
      <c r="I13364">
        <v>4.5</v>
      </c>
      <c r="J13364">
        <v>6</v>
      </c>
      <c r="K13364">
        <v>1</v>
      </c>
      <c r="L13364" t="s">
        <v>3224</v>
      </c>
    </row>
    <row r="13365" spans="1:12" x14ac:dyDescent="0.2">
      <c r="A13365" t="s">
        <v>43746</v>
      </c>
      <c r="B13365" t="s">
        <v>43747</v>
      </c>
      <c r="C13365" t="s">
        <v>43748</v>
      </c>
      <c r="D13365" t="s">
        <v>21</v>
      </c>
      <c r="E13365" t="s">
        <v>16</v>
      </c>
      <c r="F13365">
        <v>28208</v>
      </c>
      <c r="G13365">
        <v>35.257522000000002</v>
      </c>
      <c r="H13365">
        <v>-80.896814000000006</v>
      </c>
      <c r="I13365">
        <v>4</v>
      </c>
      <c r="J13365">
        <v>91</v>
      </c>
      <c r="K13365">
        <v>1</v>
      </c>
      <c r="L13365" t="s">
        <v>43749</v>
      </c>
    </row>
    <row r="13366" spans="1:12" x14ac:dyDescent="0.2">
      <c r="A13366" t="s">
        <v>43750</v>
      </c>
      <c r="B13366" t="s">
        <v>1294</v>
      </c>
      <c r="C13366" t="s">
        <v>8177</v>
      </c>
      <c r="D13366" t="s">
        <v>21</v>
      </c>
      <c r="E13366" t="s">
        <v>16</v>
      </c>
      <c r="F13366">
        <v>28209</v>
      </c>
      <c r="G13366">
        <v>35.1827495</v>
      </c>
      <c r="H13366">
        <v>-80.8765638</v>
      </c>
      <c r="I13366">
        <v>5</v>
      </c>
      <c r="J13366">
        <v>11</v>
      </c>
      <c r="K13366">
        <v>1</v>
      </c>
      <c r="L13366" t="s">
        <v>10715</v>
      </c>
    </row>
    <row r="13367" spans="1:12" x14ac:dyDescent="0.2">
      <c r="A13367" t="s">
        <v>43751</v>
      </c>
      <c r="B13367" t="s">
        <v>43752</v>
      </c>
      <c r="C13367" t="s">
        <v>43753</v>
      </c>
      <c r="D13367" t="s">
        <v>30</v>
      </c>
      <c r="E13367" t="s">
        <v>16</v>
      </c>
      <c r="F13367">
        <v>28056</v>
      </c>
      <c r="G13367">
        <v>35.222919099999999</v>
      </c>
      <c r="H13367">
        <v>-81.102690899999999</v>
      </c>
      <c r="I13367">
        <v>2</v>
      </c>
      <c r="J13367">
        <v>5</v>
      </c>
      <c r="K13367">
        <v>1</v>
      </c>
      <c r="L13367" t="s">
        <v>2713</v>
      </c>
    </row>
    <row r="13368" spans="1:12" x14ac:dyDescent="0.2">
      <c r="A13368" t="s">
        <v>43754</v>
      </c>
      <c r="B13368" t="s">
        <v>43755</v>
      </c>
      <c r="C13368" t="s">
        <v>43756</v>
      </c>
      <c r="D13368" t="s">
        <v>21</v>
      </c>
      <c r="E13368" t="s">
        <v>16</v>
      </c>
      <c r="F13368">
        <v>28278</v>
      </c>
      <c r="G13368">
        <v>35.145161000000002</v>
      </c>
      <c r="H13368">
        <v>-80.896118999999999</v>
      </c>
      <c r="I13368">
        <v>3.5</v>
      </c>
      <c r="J13368">
        <v>3</v>
      </c>
      <c r="K13368">
        <v>1</v>
      </c>
      <c r="L13368" t="s">
        <v>43757</v>
      </c>
    </row>
    <row r="13369" spans="1:12" x14ac:dyDescent="0.2">
      <c r="A13369" t="s">
        <v>43758</v>
      </c>
      <c r="B13369" t="s">
        <v>43759</v>
      </c>
      <c r="C13369" t="s">
        <v>43760</v>
      </c>
      <c r="D13369" t="s">
        <v>21</v>
      </c>
      <c r="E13369" t="s">
        <v>16</v>
      </c>
      <c r="F13369">
        <v>28207</v>
      </c>
      <c r="G13369">
        <v>35.196249999999999</v>
      </c>
      <c r="H13369">
        <v>-80.826734999999999</v>
      </c>
      <c r="I13369">
        <v>2.5</v>
      </c>
      <c r="J13369">
        <v>3</v>
      </c>
      <c r="K13369">
        <v>0</v>
      </c>
      <c r="L13369" t="s">
        <v>43761</v>
      </c>
    </row>
    <row r="13370" spans="1:12" x14ac:dyDescent="0.2">
      <c r="A13370" t="s">
        <v>43762</v>
      </c>
      <c r="B13370" t="s">
        <v>43763</v>
      </c>
      <c r="C13370" t="s">
        <v>43764</v>
      </c>
      <c r="D13370" t="s">
        <v>21</v>
      </c>
      <c r="E13370" t="s">
        <v>16</v>
      </c>
      <c r="F13370">
        <v>28284</v>
      </c>
      <c r="G13370">
        <v>35.227096400000001</v>
      </c>
      <c r="H13370">
        <v>-80.843828700000003</v>
      </c>
      <c r="I13370">
        <v>3.5</v>
      </c>
      <c r="J13370">
        <v>291</v>
      </c>
      <c r="K13370">
        <v>1</v>
      </c>
      <c r="L13370" t="s">
        <v>43765</v>
      </c>
    </row>
    <row r="13371" spans="1:12" x14ac:dyDescent="0.2">
      <c r="A13371" t="s">
        <v>43766</v>
      </c>
      <c r="B13371" t="s">
        <v>43767</v>
      </c>
      <c r="C13371" t="s">
        <v>18468</v>
      </c>
      <c r="D13371" t="s">
        <v>21</v>
      </c>
      <c r="E13371" t="s">
        <v>16</v>
      </c>
      <c r="F13371">
        <v>28217</v>
      </c>
      <c r="G13371">
        <v>35.181560486800002</v>
      </c>
      <c r="H13371">
        <v>-80.914016962100007</v>
      </c>
      <c r="I13371">
        <v>4.5</v>
      </c>
      <c r="J13371">
        <v>17</v>
      </c>
      <c r="K13371">
        <v>1</v>
      </c>
      <c r="L13371" t="s">
        <v>260</v>
      </c>
    </row>
    <row r="13372" spans="1:12" x14ac:dyDescent="0.2">
      <c r="A13372" t="s">
        <v>43768</v>
      </c>
      <c r="B13372" t="s">
        <v>43769</v>
      </c>
      <c r="C13372" t="s">
        <v>43770</v>
      </c>
      <c r="D13372" t="s">
        <v>21</v>
      </c>
      <c r="E13372" t="s">
        <v>16</v>
      </c>
      <c r="F13372">
        <v>28208</v>
      </c>
      <c r="G13372">
        <v>35.235286799999997</v>
      </c>
      <c r="H13372">
        <v>-80.872629900000007</v>
      </c>
      <c r="I13372">
        <v>5</v>
      </c>
      <c r="J13372">
        <v>8</v>
      </c>
      <c r="K13372">
        <v>1</v>
      </c>
      <c r="L13372" t="s">
        <v>43771</v>
      </c>
    </row>
    <row r="13373" spans="1:12" x14ac:dyDescent="0.2">
      <c r="A13373" t="s">
        <v>43772</v>
      </c>
      <c r="B13373" t="s">
        <v>43773</v>
      </c>
      <c r="C13373" t="s">
        <v>43774</v>
      </c>
      <c r="D13373" t="s">
        <v>643</v>
      </c>
      <c r="E13373" t="s">
        <v>16</v>
      </c>
      <c r="F13373">
        <v>28079</v>
      </c>
      <c r="G13373">
        <v>35.0754746</v>
      </c>
      <c r="H13373">
        <v>-80.648581399999998</v>
      </c>
      <c r="I13373">
        <v>1</v>
      </c>
      <c r="J13373">
        <v>3</v>
      </c>
      <c r="K13373">
        <v>1</v>
      </c>
      <c r="L13373" t="s">
        <v>43775</v>
      </c>
    </row>
    <row r="13374" spans="1:12" x14ac:dyDescent="0.2">
      <c r="A13374" t="s">
        <v>43776</v>
      </c>
      <c r="B13374" t="s">
        <v>3321</v>
      </c>
      <c r="C13374" t="s">
        <v>43777</v>
      </c>
      <c r="D13374" t="s">
        <v>26</v>
      </c>
      <c r="E13374" t="s">
        <v>16</v>
      </c>
      <c r="F13374">
        <v>28078</v>
      </c>
      <c r="G13374">
        <v>35.407130600000002</v>
      </c>
      <c r="H13374">
        <v>-80.864113099999997</v>
      </c>
      <c r="I13374">
        <v>3</v>
      </c>
      <c r="J13374">
        <v>17</v>
      </c>
      <c r="K13374">
        <v>1</v>
      </c>
      <c r="L13374" t="s">
        <v>43778</v>
      </c>
    </row>
    <row r="13375" spans="1:12" x14ac:dyDescent="0.2">
      <c r="A13375" t="s">
        <v>43779</v>
      </c>
      <c r="B13375" t="s">
        <v>43780</v>
      </c>
      <c r="C13375" t="s">
        <v>43781</v>
      </c>
      <c r="D13375" t="s">
        <v>21</v>
      </c>
      <c r="E13375" t="s">
        <v>16</v>
      </c>
      <c r="F13375">
        <v>28202</v>
      </c>
      <c r="G13375">
        <v>35.225740000000002</v>
      </c>
      <c r="H13375">
        <v>-80.846467000000004</v>
      </c>
      <c r="I13375">
        <v>5</v>
      </c>
      <c r="J13375">
        <v>6</v>
      </c>
      <c r="K13375">
        <v>0</v>
      </c>
      <c r="L13375" t="s">
        <v>43782</v>
      </c>
    </row>
    <row r="13376" spans="1:12" x14ac:dyDescent="0.2">
      <c r="A13376" t="s">
        <v>43783</v>
      </c>
      <c r="B13376" t="s">
        <v>16962</v>
      </c>
      <c r="C13376" t="s">
        <v>391</v>
      </c>
      <c r="D13376" t="s">
        <v>21</v>
      </c>
      <c r="E13376" t="s">
        <v>16</v>
      </c>
      <c r="F13376">
        <v>28211</v>
      </c>
      <c r="G13376">
        <v>35.151837399999998</v>
      </c>
      <c r="H13376">
        <v>-80.830403599999997</v>
      </c>
      <c r="I13376">
        <v>3.5</v>
      </c>
      <c r="J13376">
        <v>3</v>
      </c>
      <c r="K13376">
        <v>0</v>
      </c>
      <c r="L13376" t="s">
        <v>43784</v>
      </c>
    </row>
    <row r="13377" spans="1:12" x14ac:dyDescent="0.2">
      <c r="A13377" t="s">
        <v>43785</v>
      </c>
      <c r="B13377" t="s">
        <v>43786</v>
      </c>
      <c r="C13377" t="s">
        <v>43787</v>
      </c>
      <c r="D13377" t="s">
        <v>26</v>
      </c>
      <c r="E13377" t="s">
        <v>16</v>
      </c>
      <c r="F13377">
        <v>28078</v>
      </c>
      <c r="G13377">
        <v>35.434185300000003</v>
      </c>
      <c r="H13377">
        <v>-80.843353699999994</v>
      </c>
      <c r="I13377">
        <v>3.5</v>
      </c>
      <c r="J13377">
        <v>8</v>
      </c>
      <c r="K13377">
        <v>1</v>
      </c>
      <c r="L13377" t="s">
        <v>9637</v>
      </c>
    </row>
    <row r="13378" spans="1:12" x14ac:dyDescent="0.2">
      <c r="A13378" t="s">
        <v>43788</v>
      </c>
      <c r="B13378" t="s">
        <v>41931</v>
      </c>
      <c r="C13378" t="s">
        <v>552</v>
      </c>
      <c r="D13378" t="s">
        <v>21</v>
      </c>
      <c r="E13378" t="s">
        <v>16</v>
      </c>
      <c r="F13378">
        <v>28208</v>
      </c>
      <c r="G13378">
        <v>35.220559399999999</v>
      </c>
      <c r="H13378">
        <v>-80.943873699999997</v>
      </c>
      <c r="I13378">
        <v>4.5</v>
      </c>
      <c r="J13378">
        <v>3</v>
      </c>
      <c r="K13378">
        <v>0</v>
      </c>
      <c r="L13378" t="s">
        <v>11930</v>
      </c>
    </row>
    <row r="13379" spans="1:12" x14ac:dyDescent="0.2">
      <c r="A13379" t="s">
        <v>43789</v>
      </c>
      <c r="B13379" t="s">
        <v>43790</v>
      </c>
      <c r="C13379" t="s">
        <v>43791</v>
      </c>
      <c r="D13379" t="s">
        <v>643</v>
      </c>
      <c r="E13379" t="s">
        <v>16</v>
      </c>
      <c r="F13379">
        <v>28079</v>
      </c>
      <c r="G13379">
        <v>35.068581000000002</v>
      </c>
      <c r="H13379">
        <v>-80.677563000000006</v>
      </c>
      <c r="I13379">
        <v>5</v>
      </c>
      <c r="J13379">
        <v>5</v>
      </c>
      <c r="K13379">
        <v>1</v>
      </c>
      <c r="L13379" t="s">
        <v>877</v>
      </c>
    </row>
    <row r="13380" spans="1:12" x14ac:dyDescent="0.2">
      <c r="A13380" t="s">
        <v>43792</v>
      </c>
      <c r="B13380" t="s">
        <v>43793</v>
      </c>
      <c r="C13380" t="s">
        <v>43794</v>
      </c>
      <c r="D13380" t="s">
        <v>135</v>
      </c>
      <c r="E13380" t="s">
        <v>16</v>
      </c>
      <c r="F13380">
        <v>28104</v>
      </c>
      <c r="G13380">
        <v>35.068692214000002</v>
      </c>
      <c r="H13380">
        <v>-80.701014933600007</v>
      </c>
      <c r="I13380">
        <v>3</v>
      </c>
      <c r="J13380">
        <v>8</v>
      </c>
      <c r="K13380">
        <v>1</v>
      </c>
      <c r="L13380" t="s">
        <v>43795</v>
      </c>
    </row>
    <row r="13381" spans="1:12" x14ac:dyDescent="0.2">
      <c r="A13381" t="s">
        <v>43796</v>
      </c>
      <c r="B13381" t="s">
        <v>43797</v>
      </c>
      <c r="C13381" t="s">
        <v>43798</v>
      </c>
      <c r="D13381" t="s">
        <v>135</v>
      </c>
      <c r="E13381" t="s">
        <v>16</v>
      </c>
      <c r="F13381">
        <v>28105</v>
      </c>
      <c r="G13381">
        <v>35.125768784199998</v>
      </c>
      <c r="H13381">
        <v>-80.729438080999998</v>
      </c>
      <c r="I13381">
        <v>3.5</v>
      </c>
      <c r="J13381">
        <v>20</v>
      </c>
      <c r="K13381">
        <v>1</v>
      </c>
      <c r="L13381" t="s">
        <v>43799</v>
      </c>
    </row>
    <row r="13382" spans="1:12" x14ac:dyDescent="0.2">
      <c r="A13382" t="s">
        <v>43800</v>
      </c>
      <c r="B13382" t="s">
        <v>43801</v>
      </c>
      <c r="C13382" t="s">
        <v>30186</v>
      </c>
      <c r="D13382" t="s">
        <v>21</v>
      </c>
      <c r="E13382" t="s">
        <v>16</v>
      </c>
      <c r="F13382">
        <v>28209</v>
      </c>
      <c r="G13382">
        <v>35.174778000000003</v>
      </c>
      <c r="H13382">
        <v>-80.839996999999997</v>
      </c>
      <c r="I13382">
        <v>4.5</v>
      </c>
      <c r="J13382">
        <v>41</v>
      </c>
      <c r="K13382">
        <v>0</v>
      </c>
      <c r="L13382" t="s">
        <v>43802</v>
      </c>
    </row>
    <row r="13383" spans="1:12" x14ac:dyDescent="0.2">
      <c r="A13383" t="s">
        <v>43803</v>
      </c>
      <c r="B13383" t="s">
        <v>43804</v>
      </c>
      <c r="C13383" t="s">
        <v>43805</v>
      </c>
      <c r="D13383" t="s">
        <v>21</v>
      </c>
      <c r="E13383" t="s">
        <v>16</v>
      </c>
      <c r="F13383">
        <v>28217</v>
      </c>
      <c r="G13383">
        <v>35.168012699999998</v>
      </c>
      <c r="H13383">
        <v>-80.8765638</v>
      </c>
      <c r="I13383">
        <v>2.5</v>
      </c>
      <c r="J13383">
        <v>5</v>
      </c>
      <c r="K13383">
        <v>1</v>
      </c>
      <c r="L13383" t="s">
        <v>955</v>
      </c>
    </row>
    <row r="13384" spans="1:12" x14ac:dyDescent="0.2">
      <c r="A13384" t="s">
        <v>43806</v>
      </c>
      <c r="B13384" t="s">
        <v>2159</v>
      </c>
      <c r="C13384" t="s">
        <v>43807</v>
      </c>
      <c r="D13384" t="s">
        <v>21</v>
      </c>
      <c r="E13384" t="s">
        <v>16</v>
      </c>
      <c r="F13384">
        <v>28211</v>
      </c>
      <c r="G13384">
        <v>35.152686772099997</v>
      </c>
      <c r="H13384">
        <v>-80.833080271200004</v>
      </c>
      <c r="I13384">
        <v>2</v>
      </c>
      <c r="J13384">
        <v>18</v>
      </c>
      <c r="K13384">
        <v>1</v>
      </c>
      <c r="L13384" t="s">
        <v>43808</v>
      </c>
    </row>
    <row r="13385" spans="1:12" x14ac:dyDescent="0.2">
      <c r="A13385" t="s">
        <v>43809</v>
      </c>
      <c r="B13385" t="s">
        <v>35044</v>
      </c>
      <c r="C13385" t="s">
        <v>43810</v>
      </c>
      <c r="D13385" t="s">
        <v>295</v>
      </c>
      <c r="E13385" t="s">
        <v>16</v>
      </c>
      <c r="F13385">
        <v>28134</v>
      </c>
      <c r="G13385">
        <v>35.082926999999998</v>
      </c>
      <c r="H13385">
        <v>-80.876966999999993</v>
      </c>
      <c r="I13385">
        <v>4</v>
      </c>
      <c r="J13385">
        <v>4</v>
      </c>
      <c r="K13385">
        <v>1</v>
      </c>
      <c r="L13385" t="s">
        <v>4898</v>
      </c>
    </row>
    <row r="13386" spans="1:12" x14ac:dyDescent="0.2">
      <c r="A13386" t="s">
        <v>43811</v>
      </c>
      <c r="B13386" t="s">
        <v>101</v>
      </c>
      <c r="C13386" t="s">
        <v>43812</v>
      </c>
      <c r="D13386" t="s">
        <v>21</v>
      </c>
      <c r="E13386" t="s">
        <v>16</v>
      </c>
      <c r="F13386">
        <v>28209</v>
      </c>
      <c r="G13386">
        <v>35.169226500000001</v>
      </c>
      <c r="H13386">
        <v>-80.850125500000004</v>
      </c>
      <c r="I13386">
        <v>2</v>
      </c>
      <c r="J13386">
        <v>6</v>
      </c>
      <c r="K13386">
        <v>1</v>
      </c>
      <c r="L13386" t="s">
        <v>36299</v>
      </c>
    </row>
    <row r="13387" spans="1:12" x14ac:dyDescent="0.2">
      <c r="A13387" t="s">
        <v>43813</v>
      </c>
      <c r="B13387" t="s">
        <v>5014</v>
      </c>
      <c r="C13387" t="s">
        <v>43814</v>
      </c>
      <c r="D13387" t="s">
        <v>135</v>
      </c>
      <c r="E13387" t="s">
        <v>16</v>
      </c>
      <c r="F13387">
        <v>28105</v>
      </c>
      <c r="G13387">
        <v>35.1151178</v>
      </c>
      <c r="H13387">
        <v>-80.719796799999997</v>
      </c>
      <c r="I13387">
        <v>2.5</v>
      </c>
      <c r="J13387">
        <v>13</v>
      </c>
      <c r="K13387">
        <v>1</v>
      </c>
      <c r="L13387" t="s">
        <v>2406</v>
      </c>
    </row>
    <row r="13388" spans="1:12" x14ac:dyDescent="0.2">
      <c r="A13388" t="s">
        <v>43815</v>
      </c>
      <c r="B13388" t="s">
        <v>43816</v>
      </c>
      <c r="C13388" t="s">
        <v>43817</v>
      </c>
      <c r="D13388" t="s">
        <v>21</v>
      </c>
      <c r="E13388" t="s">
        <v>16</v>
      </c>
      <c r="F13388">
        <v>28277</v>
      </c>
      <c r="G13388">
        <v>35.038603999999999</v>
      </c>
      <c r="H13388">
        <v>-80.794859000000002</v>
      </c>
      <c r="I13388">
        <v>4.5</v>
      </c>
      <c r="J13388">
        <v>6</v>
      </c>
      <c r="K13388">
        <v>1</v>
      </c>
      <c r="L13388" t="s">
        <v>13887</v>
      </c>
    </row>
    <row r="13389" spans="1:12" x14ac:dyDescent="0.2">
      <c r="A13389" t="s">
        <v>43818</v>
      </c>
      <c r="B13389" t="s">
        <v>43819</v>
      </c>
      <c r="C13389" t="s">
        <v>43820</v>
      </c>
      <c r="D13389" t="s">
        <v>21</v>
      </c>
      <c r="E13389" t="s">
        <v>16</v>
      </c>
      <c r="F13389">
        <v>28262</v>
      </c>
      <c r="G13389">
        <v>35.300541299999999</v>
      </c>
      <c r="H13389">
        <v>-80.752663200000001</v>
      </c>
      <c r="I13389">
        <v>3.5</v>
      </c>
      <c r="J13389">
        <v>70</v>
      </c>
      <c r="K13389">
        <v>1</v>
      </c>
      <c r="L13389" t="s">
        <v>43821</v>
      </c>
    </row>
    <row r="13390" spans="1:12" x14ac:dyDescent="0.2">
      <c r="A13390" t="s">
        <v>43822</v>
      </c>
      <c r="B13390" t="s">
        <v>3204</v>
      </c>
      <c r="C13390" t="s">
        <v>43823</v>
      </c>
      <c r="D13390" t="s">
        <v>15</v>
      </c>
      <c r="E13390" t="s">
        <v>16</v>
      </c>
      <c r="F13390">
        <v>28031</v>
      </c>
      <c r="G13390">
        <v>35.481643699999999</v>
      </c>
      <c r="H13390">
        <v>-80.876738900000007</v>
      </c>
      <c r="I13390">
        <v>3</v>
      </c>
      <c r="J13390">
        <v>5</v>
      </c>
      <c r="K13390">
        <v>1</v>
      </c>
      <c r="L13390" t="s">
        <v>3212</v>
      </c>
    </row>
    <row r="13391" spans="1:12" x14ac:dyDescent="0.2">
      <c r="A13391" t="s">
        <v>43824</v>
      </c>
      <c r="B13391" t="s">
        <v>43825</v>
      </c>
      <c r="C13391" t="s">
        <v>43826</v>
      </c>
      <c r="D13391" t="s">
        <v>21</v>
      </c>
      <c r="E13391" t="s">
        <v>16</v>
      </c>
      <c r="F13391">
        <v>28202</v>
      </c>
      <c r="G13391">
        <v>35.235878</v>
      </c>
      <c r="H13391">
        <v>-80.841076000000001</v>
      </c>
      <c r="I13391">
        <v>4.5</v>
      </c>
      <c r="J13391">
        <v>3</v>
      </c>
      <c r="K13391">
        <v>1</v>
      </c>
      <c r="L13391" t="s">
        <v>43827</v>
      </c>
    </row>
    <row r="13392" spans="1:12" x14ac:dyDescent="0.2">
      <c r="A13392" t="s">
        <v>43828</v>
      </c>
      <c r="B13392" t="s">
        <v>43829</v>
      </c>
      <c r="C13392" t="s">
        <v>43830</v>
      </c>
      <c r="D13392" t="s">
        <v>21</v>
      </c>
      <c r="E13392" t="s">
        <v>16</v>
      </c>
      <c r="F13392">
        <v>28203</v>
      </c>
      <c r="G13392">
        <v>35.212804599999998</v>
      </c>
      <c r="H13392">
        <v>-80.853995600000005</v>
      </c>
      <c r="I13392">
        <v>3.5</v>
      </c>
      <c r="J13392">
        <v>3</v>
      </c>
      <c r="K13392">
        <v>1</v>
      </c>
      <c r="L13392" t="s">
        <v>43831</v>
      </c>
    </row>
    <row r="13393" spans="1:12" x14ac:dyDescent="0.2">
      <c r="A13393" t="s">
        <v>43832</v>
      </c>
      <c r="B13393" t="s">
        <v>12006</v>
      </c>
      <c r="C13393" t="s">
        <v>43833</v>
      </c>
      <c r="D13393" t="s">
        <v>21</v>
      </c>
      <c r="E13393" t="s">
        <v>16</v>
      </c>
      <c r="F13393">
        <v>28202</v>
      </c>
      <c r="G13393">
        <v>35.227249299999997</v>
      </c>
      <c r="H13393">
        <v>-80.838617299999996</v>
      </c>
      <c r="I13393">
        <v>3.5</v>
      </c>
      <c r="J13393">
        <v>385</v>
      </c>
      <c r="K13393">
        <v>1</v>
      </c>
      <c r="L13393" t="s">
        <v>43834</v>
      </c>
    </row>
    <row r="13394" spans="1:12" x14ac:dyDescent="0.2">
      <c r="A13394" t="s">
        <v>43835</v>
      </c>
      <c r="B13394" t="s">
        <v>35498</v>
      </c>
      <c r="C13394" t="s">
        <v>43836</v>
      </c>
      <c r="D13394" t="s">
        <v>26</v>
      </c>
      <c r="E13394" t="s">
        <v>16</v>
      </c>
      <c r="F13394">
        <v>28078</v>
      </c>
      <c r="G13394">
        <v>35.426834900000003</v>
      </c>
      <c r="H13394">
        <v>-80.913816999999995</v>
      </c>
      <c r="I13394">
        <v>4</v>
      </c>
      <c r="J13394">
        <v>37</v>
      </c>
      <c r="K13394">
        <v>1</v>
      </c>
      <c r="L13394" t="s">
        <v>43837</v>
      </c>
    </row>
    <row r="13395" spans="1:12" x14ac:dyDescent="0.2">
      <c r="A13395" t="s">
        <v>43838</v>
      </c>
      <c r="B13395" t="s">
        <v>5346</v>
      </c>
      <c r="C13395" t="s">
        <v>43839</v>
      </c>
      <c r="D13395" t="s">
        <v>21</v>
      </c>
      <c r="E13395" t="s">
        <v>16</v>
      </c>
      <c r="F13395">
        <v>28226</v>
      </c>
      <c r="G13395">
        <v>35.089970600000001</v>
      </c>
      <c r="H13395">
        <v>-80.860349299999996</v>
      </c>
      <c r="I13395">
        <v>3</v>
      </c>
      <c r="J13395">
        <v>6</v>
      </c>
      <c r="K13395">
        <v>1</v>
      </c>
      <c r="L13395" t="s">
        <v>43840</v>
      </c>
    </row>
    <row r="13396" spans="1:12" x14ac:dyDescent="0.2">
      <c r="A13396" t="s">
        <v>43841</v>
      </c>
      <c r="B13396" t="s">
        <v>43842</v>
      </c>
      <c r="C13396" t="s">
        <v>36048</v>
      </c>
      <c r="D13396" t="s">
        <v>26</v>
      </c>
      <c r="E13396" t="s">
        <v>16</v>
      </c>
      <c r="F13396">
        <v>28078</v>
      </c>
      <c r="G13396">
        <v>35.396714000000003</v>
      </c>
      <c r="H13396">
        <v>-80.862859299999997</v>
      </c>
      <c r="I13396">
        <v>5</v>
      </c>
      <c r="J13396">
        <v>4</v>
      </c>
      <c r="K13396">
        <v>1</v>
      </c>
      <c r="L13396" t="s">
        <v>6584</v>
      </c>
    </row>
    <row r="13397" spans="1:12" x14ac:dyDescent="0.2">
      <c r="A13397" t="s">
        <v>43843</v>
      </c>
      <c r="B13397" t="s">
        <v>2528</v>
      </c>
      <c r="C13397" t="s">
        <v>43844</v>
      </c>
      <c r="D13397" t="s">
        <v>21</v>
      </c>
      <c r="E13397" t="s">
        <v>16</v>
      </c>
      <c r="F13397">
        <v>28208</v>
      </c>
      <c r="G13397">
        <v>35.228982100000003</v>
      </c>
      <c r="H13397">
        <v>-80.925849999999997</v>
      </c>
      <c r="I13397">
        <v>2.5</v>
      </c>
      <c r="J13397">
        <v>41</v>
      </c>
      <c r="K13397">
        <v>1</v>
      </c>
      <c r="L13397" t="s">
        <v>43845</v>
      </c>
    </row>
    <row r="13398" spans="1:12" x14ac:dyDescent="0.2">
      <c r="A13398" t="s">
        <v>43846</v>
      </c>
      <c r="B13398" t="s">
        <v>43847</v>
      </c>
      <c r="C13398" t="s">
        <v>43848</v>
      </c>
      <c r="D13398" t="s">
        <v>21</v>
      </c>
      <c r="E13398" t="s">
        <v>16</v>
      </c>
      <c r="F13398">
        <v>28227</v>
      </c>
      <c r="G13398">
        <v>35.210968000000001</v>
      </c>
      <c r="H13398">
        <v>-80.687591999999995</v>
      </c>
      <c r="I13398">
        <v>3</v>
      </c>
      <c r="J13398">
        <v>21</v>
      </c>
      <c r="K13398">
        <v>1</v>
      </c>
      <c r="L13398" t="s">
        <v>264</v>
      </c>
    </row>
    <row r="13399" spans="1:12" x14ac:dyDescent="0.2">
      <c r="A13399" t="s">
        <v>43849</v>
      </c>
      <c r="B13399" t="s">
        <v>43850</v>
      </c>
      <c r="C13399" t="s">
        <v>43851</v>
      </c>
      <c r="D13399" t="s">
        <v>21</v>
      </c>
      <c r="E13399" t="s">
        <v>16</v>
      </c>
      <c r="F13399">
        <v>28227</v>
      </c>
      <c r="G13399">
        <v>35.142026512999998</v>
      </c>
      <c r="H13399">
        <v>-80.724841766099999</v>
      </c>
      <c r="I13399">
        <v>5</v>
      </c>
      <c r="J13399">
        <v>10</v>
      </c>
      <c r="K13399">
        <v>1</v>
      </c>
      <c r="L13399" t="s">
        <v>43852</v>
      </c>
    </row>
    <row r="13400" spans="1:12" x14ac:dyDescent="0.2">
      <c r="A13400" t="s">
        <v>43853</v>
      </c>
      <c r="B13400" t="s">
        <v>43854</v>
      </c>
      <c r="C13400" t="s">
        <v>43855</v>
      </c>
      <c r="D13400" t="s">
        <v>21</v>
      </c>
      <c r="E13400" t="s">
        <v>16</v>
      </c>
      <c r="F13400">
        <v>28204</v>
      </c>
      <c r="G13400">
        <v>35.213593400000001</v>
      </c>
      <c r="H13400">
        <v>-80.8259927</v>
      </c>
      <c r="I13400">
        <v>4</v>
      </c>
      <c r="J13400">
        <v>60</v>
      </c>
      <c r="K13400">
        <v>1</v>
      </c>
      <c r="L13400" t="s">
        <v>43856</v>
      </c>
    </row>
    <row r="13401" spans="1:12" x14ac:dyDescent="0.2">
      <c r="A13401" t="s">
        <v>43857</v>
      </c>
      <c r="B13401" t="s">
        <v>43858</v>
      </c>
      <c r="C13401" t="s">
        <v>43859</v>
      </c>
      <c r="D13401" t="s">
        <v>21</v>
      </c>
      <c r="E13401" t="s">
        <v>16</v>
      </c>
      <c r="F13401">
        <v>28204</v>
      </c>
      <c r="G13401">
        <v>35.211407000000001</v>
      </c>
      <c r="H13401">
        <v>-80.828911000000005</v>
      </c>
      <c r="I13401">
        <v>3.5</v>
      </c>
      <c r="J13401">
        <v>9</v>
      </c>
      <c r="K13401">
        <v>1</v>
      </c>
      <c r="L13401" t="s">
        <v>43860</v>
      </c>
    </row>
    <row r="13402" spans="1:12" x14ac:dyDescent="0.2">
      <c r="A13402" t="s">
        <v>43861</v>
      </c>
      <c r="B13402" t="s">
        <v>43862</v>
      </c>
      <c r="C13402" t="s">
        <v>43863</v>
      </c>
      <c r="D13402" t="s">
        <v>39</v>
      </c>
      <c r="E13402" t="s">
        <v>16</v>
      </c>
      <c r="F13402">
        <v>28027</v>
      </c>
      <c r="G13402">
        <v>35.368228899999998</v>
      </c>
      <c r="H13402">
        <v>-80.664987400000001</v>
      </c>
      <c r="I13402">
        <v>4.5</v>
      </c>
      <c r="J13402">
        <v>29</v>
      </c>
      <c r="K13402">
        <v>1</v>
      </c>
      <c r="L13402" t="s">
        <v>43864</v>
      </c>
    </row>
    <row r="13403" spans="1:12" x14ac:dyDescent="0.2">
      <c r="A13403" t="s">
        <v>43865</v>
      </c>
      <c r="B13403" t="s">
        <v>43866</v>
      </c>
      <c r="C13403" t="s">
        <v>43867</v>
      </c>
      <c r="D13403" t="s">
        <v>21</v>
      </c>
      <c r="E13403" t="s">
        <v>16</v>
      </c>
      <c r="F13403">
        <v>28209</v>
      </c>
      <c r="G13403">
        <v>35.179001399999997</v>
      </c>
      <c r="H13403">
        <v>-80.840871100000001</v>
      </c>
      <c r="I13403">
        <v>4.5</v>
      </c>
      <c r="J13403">
        <v>9</v>
      </c>
      <c r="K13403">
        <v>1</v>
      </c>
      <c r="L13403" t="s">
        <v>43868</v>
      </c>
    </row>
    <row r="13404" spans="1:12" x14ac:dyDescent="0.2">
      <c r="A13404" t="s">
        <v>43869</v>
      </c>
      <c r="B13404" t="s">
        <v>31457</v>
      </c>
      <c r="C13404" t="s">
        <v>43870</v>
      </c>
      <c r="D13404" t="s">
        <v>21</v>
      </c>
      <c r="E13404" t="s">
        <v>16</v>
      </c>
      <c r="F13404">
        <v>28277</v>
      </c>
      <c r="G13404">
        <v>35.0353086</v>
      </c>
      <c r="H13404">
        <v>-80.806120000000007</v>
      </c>
      <c r="I13404">
        <v>4.5</v>
      </c>
      <c r="J13404">
        <v>7</v>
      </c>
      <c r="K13404">
        <v>1</v>
      </c>
      <c r="L13404" t="s">
        <v>43871</v>
      </c>
    </row>
    <row r="13405" spans="1:12" x14ac:dyDescent="0.2">
      <c r="A13405" t="s">
        <v>43872</v>
      </c>
      <c r="B13405" t="s">
        <v>43873</v>
      </c>
      <c r="C13405" t="s">
        <v>43874</v>
      </c>
      <c r="D13405" t="s">
        <v>21</v>
      </c>
      <c r="E13405" t="s">
        <v>16</v>
      </c>
      <c r="F13405">
        <v>28216</v>
      </c>
      <c r="G13405">
        <v>35.280453100000003</v>
      </c>
      <c r="H13405">
        <v>-80.898779899999994</v>
      </c>
      <c r="I13405">
        <v>5</v>
      </c>
      <c r="J13405">
        <v>3</v>
      </c>
      <c r="K13405">
        <v>0</v>
      </c>
      <c r="L13405" t="s">
        <v>43875</v>
      </c>
    </row>
    <row r="13406" spans="1:12" x14ac:dyDescent="0.2">
      <c r="A13406" t="s">
        <v>43876</v>
      </c>
      <c r="B13406" t="s">
        <v>43877</v>
      </c>
      <c r="C13406" t="s">
        <v>43878</v>
      </c>
      <c r="D13406" t="s">
        <v>21</v>
      </c>
      <c r="E13406" t="s">
        <v>16</v>
      </c>
      <c r="F13406">
        <v>28204</v>
      </c>
      <c r="G13406">
        <v>35.212440000000001</v>
      </c>
      <c r="H13406">
        <v>-80.835392999999996</v>
      </c>
      <c r="I13406">
        <v>2.5</v>
      </c>
      <c r="J13406">
        <v>11</v>
      </c>
      <c r="K13406">
        <v>1</v>
      </c>
      <c r="L13406" t="s">
        <v>43879</v>
      </c>
    </row>
    <row r="13407" spans="1:12" x14ac:dyDescent="0.2">
      <c r="A13407" t="s">
        <v>43880</v>
      </c>
      <c r="B13407" t="s">
        <v>43881</v>
      </c>
      <c r="C13407" t="s">
        <v>43882</v>
      </c>
      <c r="D13407" t="s">
        <v>62</v>
      </c>
      <c r="E13407" t="s">
        <v>16</v>
      </c>
      <c r="F13407">
        <v>28227</v>
      </c>
      <c r="G13407">
        <v>35.171421000000002</v>
      </c>
      <c r="H13407">
        <v>-80.656790000000001</v>
      </c>
      <c r="I13407">
        <v>2.5</v>
      </c>
      <c r="J13407">
        <v>34</v>
      </c>
      <c r="K13407">
        <v>0</v>
      </c>
      <c r="L13407" t="s">
        <v>176</v>
      </c>
    </row>
    <row r="13408" spans="1:12" x14ac:dyDescent="0.2">
      <c r="A13408" t="s">
        <v>43883</v>
      </c>
      <c r="B13408" t="s">
        <v>43884</v>
      </c>
      <c r="C13408" t="s">
        <v>6661</v>
      </c>
      <c r="D13408" t="s">
        <v>21</v>
      </c>
      <c r="E13408" t="s">
        <v>16</v>
      </c>
      <c r="F13408">
        <v>28204</v>
      </c>
      <c r="G13408">
        <v>35.215627300000001</v>
      </c>
      <c r="H13408">
        <v>-80.827268700000005</v>
      </c>
      <c r="I13408">
        <v>5</v>
      </c>
      <c r="J13408">
        <v>3</v>
      </c>
      <c r="K13408">
        <v>1</v>
      </c>
      <c r="L13408" t="s">
        <v>25527</v>
      </c>
    </row>
    <row r="13409" spans="1:12" x14ac:dyDescent="0.2">
      <c r="A13409" t="s">
        <v>43885</v>
      </c>
      <c r="B13409" t="s">
        <v>43886</v>
      </c>
      <c r="C13409" t="s">
        <v>43887</v>
      </c>
      <c r="D13409" t="s">
        <v>295</v>
      </c>
      <c r="E13409" t="s">
        <v>16</v>
      </c>
      <c r="F13409">
        <v>28134</v>
      </c>
      <c r="G13409">
        <v>35.085662999999997</v>
      </c>
      <c r="H13409">
        <v>-80.876160999999996</v>
      </c>
      <c r="I13409">
        <v>3</v>
      </c>
      <c r="J13409">
        <v>3</v>
      </c>
      <c r="K13409">
        <v>1</v>
      </c>
      <c r="L13409" t="s">
        <v>43888</v>
      </c>
    </row>
    <row r="13410" spans="1:12" x14ac:dyDescent="0.2">
      <c r="A13410" t="s">
        <v>43889</v>
      </c>
      <c r="B13410" t="s">
        <v>22260</v>
      </c>
      <c r="C13410" t="s">
        <v>43890</v>
      </c>
      <c r="D13410" t="s">
        <v>239</v>
      </c>
      <c r="E13410" t="s">
        <v>16</v>
      </c>
      <c r="F13410">
        <v>28173</v>
      </c>
      <c r="G13410">
        <v>34.933160700000002</v>
      </c>
      <c r="H13410">
        <v>-80.747207900000006</v>
      </c>
      <c r="I13410">
        <v>2</v>
      </c>
      <c r="J13410">
        <v>33</v>
      </c>
      <c r="K13410">
        <v>1</v>
      </c>
      <c r="L13410" t="s">
        <v>43891</v>
      </c>
    </row>
    <row r="13411" spans="1:12" x14ac:dyDescent="0.2">
      <c r="A13411" t="s">
        <v>43892</v>
      </c>
      <c r="B13411" t="s">
        <v>43893</v>
      </c>
      <c r="C13411" t="s">
        <v>34100</v>
      </c>
      <c r="D13411" t="s">
        <v>21</v>
      </c>
      <c r="E13411" t="s">
        <v>16</v>
      </c>
      <c r="F13411">
        <v>28269</v>
      </c>
      <c r="G13411">
        <v>35.342453599999999</v>
      </c>
      <c r="H13411">
        <v>-80.770675800000006</v>
      </c>
      <c r="I13411">
        <v>2.5</v>
      </c>
      <c r="J13411">
        <v>7</v>
      </c>
      <c r="K13411">
        <v>0</v>
      </c>
      <c r="L13411" t="s">
        <v>5905</v>
      </c>
    </row>
    <row r="13412" spans="1:12" x14ac:dyDescent="0.2">
      <c r="A13412" t="s">
        <v>43894</v>
      </c>
      <c r="B13412" t="s">
        <v>43895</v>
      </c>
      <c r="C13412" t="s">
        <v>43896</v>
      </c>
      <c r="D13412" t="s">
        <v>21</v>
      </c>
      <c r="E13412" t="s">
        <v>16</v>
      </c>
      <c r="F13412">
        <v>28204</v>
      </c>
      <c r="G13412">
        <v>35.209834100000002</v>
      </c>
      <c r="H13412">
        <v>-80.835616400000006</v>
      </c>
      <c r="I13412">
        <v>4.5</v>
      </c>
      <c r="J13412">
        <v>8</v>
      </c>
      <c r="K13412">
        <v>1</v>
      </c>
      <c r="L13412" t="s">
        <v>43897</v>
      </c>
    </row>
    <row r="13413" spans="1:12" x14ac:dyDescent="0.2">
      <c r="A13413" t="s">
        <v>43898</v>
      </c>
      <c r="B13413" t="s">
        <v>229</v>
      </c>
      <c r="C13413" t="s">
        <v>43899</v>
      </c>
      <c r="D13413" t="s">
        <v>21</v>
      </c>
      <c r="E13413" t="s">
        <v>16</v>
      </c>
      <c r="F13413">
        <v>28211</v>
      </c>
      <c r="G13413">
        <v>35.152236000000002</v>
      </c>
      <c r="H13413">
        <v>-80.831895000000003</v>
      </c>
      <c r="I13413">
        <v>2.5</v>
      </c>
      <c r="J13413">
        <v>47</v>
      </c>
      <c r="K13413">
        <v>1</v>
      </c>
      <c r="L13413" t="s">
        <v>6186</v>
      </c>
    </row>
    <row r="13414" spans="1:12" x14ac:dyDescent="0.2">
      <c r="A13414" t="s">
        <v>43900</v>
      </c>
      <c r="B13414" t="s">
        <v>43901</v>
      </c>
      <c r="C13414" t="s">
        <v>43902</v>
      </c>
      <c r="D13414" t="s">
        <v>21</v>
      </c>
      <c r="E13414" t="s">
        <v>16</v>
      </c>
      <c r="F13414">
        <v>28203</v>
      </c>
      <c r="G13414">
        <v>35.200493100000003</v>
      </c>
      <c r="H13414">
        <v>-80.851894400000006</v>
      </c>
      <c r="I13414">
        <v>4</v>
      </c>
      <c r="J13414">
        <v>14</v>
      </c>
      <c r="K13414">
        <v>1</v>
      </c>
      <c r="L13414" t="s">
        <v>188</v>
      </c>
    </row>
    <row r="13415" spans="1:12" x14ac:dyDescent="0.2">
      <c r="A13415" t="s">
        <v>43903</v>
      </c>
      <c r="B13415" t="s">
        <v>43904</v>
      </c>
      <c r="C13415" t="s">
        <v>872</v>
      </c>
      <c r="D13415" t="s">
        <v>21</v>
      </c>
      <c r="E13415" t="s">
        <v>16</v>
      </c>
      <c r="F13415">
        <v>28202</v>
      </c>
      <c r="G13415">
        <v>35.228782099999997</v>
      </c>
      <c r="H13415">
        <v>-80.845786700000005</v>
      </c>
      <c r="I13415">
        <v>2</v>
      </c>
      <c r="J13415">
        <v>11</v>
      </c>
      <c r="K13415">
        <v>0</v>
      </c>
      <c r="L13415" t="s">
        <v>5068</v>
      </c>
    </row>
    <row r="13416" spans="1:12" x14ac:dyDescent="0.2">
      <c r="A13416" t="s">
        <v>43905</v>
      </c>
      <c r="B13416" t="s">
        <v>43906</v>
      </c>
      <c r="C13416" t="s">
        <v>43907</v>
      </c>
      <c r="D13416" t="s">
        <v>21</v>
      </c>
      <c r="E13416" t="s">
        <v>16</v>
      </c>
      <c r="F13416">
        <v>28202</v>
      </c>
      <c r="G13416">
        <v>35.225354400000001</v>
      </c>
      <c r="H13416">
        <v>-80.8461468</v>
      </c>
      <c r="I13416">
        <v>4</v>
      </c>
      <c r="J13416">
        <v>25</v>
      </c>
      <c r="K13416">
        <v>1</v>
      </c>
      <c r="L13416" t="s">
        <v>43908</v>
      </c>
    </row>
    <row r="13417" spans="1:12" x14ac:dyDescent="0.2">
      <c r="A13417" t="s">
        <v>43909</v>
      </c>
      <c r="B13417" t="s">
        <v>43910</v>
      </c>
      <c r="C13417" t="s">
        <v>43911</v>
      </c>
      <c r="D13417" t="s">
        <v>643</v>
      </c>
      <c r="E13417" t="s">
        <v>16</v>
      </c>
      <c r="F13417">
        <v>28079</v>
      </c>
      <c r="G13417">
        <v>35.1071425652</v>
      </c>
      <c r="H13417">
        <v>-80.634498596200004</v>
      </c>
      <c r="I13417">
        <v>5</v>
      </c>
      <c r="J13417">
        <v>6</v>
      </c>
      <c r="K13417">
        <v>1</v>
      </c>
      <c r="L13417" t="s">
        <v>43912</v>
      </c>
    </row>
    <row r="13418" spans="1:12" x14ac:dyDescent="0.2">
      <c r="A13418" t="s">
        <v>43913</v>
      </c>
      <c r="B13418" t="s">
        <v>43914</v>
      </c>
      <c r="C13418" t="s">
        <v>43915</v>
      </c>
      <c r="D13418" t="s">
        <v>21</v>
      </c>
      <c r="E13418" t="s">
        <v>16</v>
      </c>
      <c r="F13418">
        <v>28210</v>
      </c>
      <c r="G13418">
        <v>35.094169000000001</v>
      </c>
      <c r="H13418">
        <v>-80.864756999999997</v>
      </c>
      <c r="I13418">
        <v>5</v>
      </c>
      <c r="J13418">
        <v>5</v>
      </c>
      <c r="K13418">
        <v>1</v>
      </c>
      <c r="L13418" t="s">
        <v>41040</v>
      </c>
    </row>
    <row r="13419" spans="1:12" x14ac:dyDescent="0.2">
      <c r="A13419" t="s">
        <v>43916</v>
      </c>
      <c r="B13419" t="s">
        <v>43917</v>
      </c>
      <c r="C13419" t="s">
        <v>3636</v>
      </c>
      <c r="D13419" t="s">
        <v>21</v>
      </c>
      <c r="E13419" t="s">
        <v>16</v>
      </c>
      <c r="F13419">
        <v>28202</v>
      </c>
      <c r="G13419">
        <v>35.225856</v>
      </c>
      <c r="H13419">
        <v>-80.841887</v>
      </c>
      <c r="I13419">
        <v>3.5</v>
      </c>
      <c r="J13419">
        <v>41</v>
      </c>
      <c r="K13419">
        <v>1</v>
      </c>
      <c r="L13419" t="s">
        <v>43918</v>
      </c>
    </row>
    <row r="13420" spans="1:12" x14ac:dyDescent="0.2">
      <c r="A13420" t="s">
        <v>43919</v>
      </c>
      <c r="B13420" t="s">
        <v>981</v>
      </c>
      <c r="C13420" t="s">
        <v>43920</v>
      </c>
      <c r="D13420" t="s">
        <v>21</v>
      </c>
      <c r="E13420" t="s">
        <v>16</v>
      </c>
      <c r="F13420">
        <v>28204</v>
      </c>
      <c r="G13420">
        <v>35.211682000000003</v>
      </c>
      <c r="H13420">
        <v>-80.8355447</v>
      </c>
      <c r="I13420">
        <v>4.5</v>
      </c>
      <c r="J13420">
        <v>45</v>
      </c>
      <c r="K13420">
        <v>1</v>
      </c>
      <c r="L13420" t="s">
        <v>43921</v>
      </c>
    </row>
    <row r="13421" spans="1:12" x14ac:dyDescent="0.2">
      <c r="A13421" t="s">
        <v>43922</v>
      </c>
      <c r="B13421" t="s">
        <v>43923</v>
      </c>
      <c r="C13421" t="s">
        <v>43924</v>
      </c>
      <c r="D13421" t="s">
        <v>643</v>
      </c>
      <c r="E13421" t="s">
        <v>16</v>
      </c>
      <c r="F13421">
        <v>28079</v>
      </c>
      <c r="G13421">
        <v>35.074912261999998</v>
      </c>
      <c r="H13421">
        <v>-80.650443446599994</v>
      </c>
      <c r="I13421">
        <v>1</v>
      </c>
      <c r="J13421">
        <v>7</v>
      </c>
      <c r="K13421">
        <v>1</v>
      </c>
      <c r="L13421" t="s">
        <v>1771</v>
      </c>
    </row>
    <row r="13422" spans="1:12" x14ac:dyDescent="0.2">
      <c r="A13422" t="s">
        <v>43925</v>
      </c>
      <c r="B13422" t="s">
        <v>36364</v>
      </c>
      <c r="C13422" t="s">
        <v>43926</v>
      </c>
      <c r="D13422" t="s">
        <v>21</v>
      </c>
      <c r="E13422" t="s">
        <v>16</v>
      </c>
      <c r="F13422">
        <v>28216</v>
      </c>
      <c r="G13422">
        <v>35.352552799999998</v>
      </c>
      <c r="H13422">
        <v>-80.851188800000003</v>
      </c>
      <c r="I13422">
        <v>1.5</v>
      </c>
      <c r="J13422">
        <v>3</v>
      </c>
      <c r="K13422">
        <v>1</v>
      </c>
      <c r="L13422" t="s">
        <v>7489</v>
      </c>
    </row>
    <row r="13423" spans="1:12" x14ac:dyDescent="0.2">
      <c r="A13423" t="s">
        <v>43927</v>
      </c>
      <c r="B13423" t="s">
        <v>43928</v>
      </c>
      <c r="C13423" t="s">
        <v>43929</v>
      </c>
      <c r="D13423" t="s">
        <v>39</v>
      </c>
      <c r="E13423" t="s">
        <v>16</v>
      </c>
      <c r="F13423">
        <v>28027</v>
      </c>
      <c r="G13423">
        <v>35.372581699999998</v>
      </c>
      <c r="H13423">
        <v>-80.726768800000002</v>
      </c>
      <c r="I13423">
        <v>2.5</v>
      </c>
      <c r="J13423">
        <v>77</v>
      </c>
      <c r="K13423">
        <v>1</v>
      </c>
      <c r="L13423" t="s">
        <v>2905</v>
      </c>
    </row>
    <row r="13424" spans="1:12" x14ac:dyDescent="0.2">
      <c r="A13424" t="s">
        <v>43930</v>
      </c>
      <c r="B13424" t="s">
        <v>856</v>
      </c>
      <c r="C13424" t="s">
        <v>43931</v>
      </c>
      <c r="D13424" t="s">
        <v>39</v>
      </c>
      <c r="E13424" t="s">
        <v>16</v>
      </c>
      <c r="F13424">
        <v>28027</v>
      </c>
      <c r="G13424">
        <v>35.368069400000003</v>
      </c>
      <c r="H13424">
        <v>-80.711501100000007</v>
      </c>
      <c r="I13424">
        <v>3.5</v>
      </c>
      <c r="J13424">
        <v>16</v>
      </c>
      <c r="K13424">
        <v>1</v>
      </c>
      <c r="L13424" t="s">
        <v>43932</v>
      </c>
    </row>
    <row r="13425" spans="1:12" x14ac:dyDescent="0.2">
      <c r="A13425" t="s">
        <v>43933</v>
      </c>
      <c r="B13425" t="s">
        <v>43934</v>
      </c>
      <c r="C13425" t="s">
        <v>33789</v>
      </c>
      <c r="D13425" t="s">
        <v>21</v>
      </c>
      <c r="E13425" t="s">
        <v>16</v>
      </c>
      <c r="F13425">
        <v>28226</v>
      </c>
      <c r="G13425">
        <v>35.085973000000003</v>
      </c>
      <c r="H13425">
        <v>-80.847224999999995</v>
      </c>
      <c r="I13425">
        <v>3.5</v>
      </c>
      <c r="J13425">
        <v>11</v>
      </c>
      <c r="K13425">
        <v>0</v>
      </c>
      <c r="L13425" t="s">
        <v>5827</v>
      </c>
    </row>
    <row r="13426" spans="1:12" x14ac:dyDescent="0.2">
      <c r="A13426" t="s">
        <v>43935</v>
      </c>
      <c r="B13426" t="s">
        <v>13477</v>
      </c>
      <c r="C13426" t="s">
        <v>43936</v>
      </c>
      <c r="D13426" t="s">
        <v>21</v>
      </c>
      <c r="E13426" t="s">
        <v>16</v>
      </c>
      <c r="F13426">
        <v>28204</v>
      </c>
      <c r="G13426">
        <v>35.212387900000003</v>
      </c>
      <c r="H13426">
        <v>-80.817146500000007</v>
      </c>
      <c r="I13426">
        <v>3</v>
      </c>
      <c r="J13426">
        <v>54</v>
      </c>
      <c r="K13426">
        <v>1</v>
      </c>
      <c r="L13426" t="s">
        <v>43937</v>
      </c>
    </row>
    <row r="13427" spans="1:12" x14ac:dyDescent="0.2">
      <c r="A13427" t="s">
        <v>43938</v>
      </c>
      <c r="B13427" t="s">
        <v>43939</v>
      </c>
      <c r="C13427" t="s">
        <v>43940</v>
      </c>
      <c r="D13427" t="s">
        <v>21</v>
      </c>
      <c r="E13427" t="s">
        <v>16</v>
      </c>
      <c r="F13427">
        <v>28207</v>
      </c>
      <c r="G13427">
        <v>35.200662999999999</v>
      </c>
      <c r="H13427">
        <v>-80.824620899999999</v>
      </c>
      <c r="I13427">
        <v>3.5</v>
      </c>
      <c r="J13427">
        <v>14</v>
      </c>
      <c r="K13427">
        <v>1</v>
      </c>
      <c r="L13427" t="s">
        <v>43941</v>
      </c>
    </row>
    <row r="13428" spans="1:12" x14ac:dyDescent="0.2">
      <c r="A13428" t="s">
        <v>43942</v>
      </c>
      <c r="B13428" t="s">
        <v>2196</v>
      </c>
      <c r="C13428" t="s">
        <v>29388</v>
      </c>
      <c r="D13428" t="s">
        <v>21</v>
      </c>
      <c r="E13428" t="s">
        <v>16</v>
      </c>
      <c r="F13428">
        <v>28269</v>
      </c>
      <c r="G13428">
        <v>35.334205500000003</v>
      </c>
      <c r="H13428">
        <v>-80.814284700000002</v>
      </c>
      <c r="I13428">
        <v>3</v>
      </c>
      <c r="J13428">
        <v>4</v>
      </c>
      <c r="K13428">
        <v>0</v>
      </c>
      <c r="L13428" t="s">
        <v>2198</v>
      </c>
    </row>
    <row r="13429" spans="1:12" x14ac:dyDescent="0.2">
      <c r="A13429" t="e">
        <f>-LGIVl0HBoiafmqaNCdTow</f>
        <v>#NAME?</v>
      </c>
      <c r="B13429" t="s">
        <v>43943</v>
      </c>
      <c r="C13429" t="s">
        <v>43944</v>
      </c>
      <c r="D13429" t="s">
        <v>135</v>
      </c>
      <c r="E13429" t="s">
        <v>16</v>
      </c>
      <c r="F13429">
        <v>28105</v>
      </c>
      <c r="G13429">
        <v>35.115443999999997</v>
      </c>
      <c r="H13429">
        <v>-80.720792000000003</v>
      </c>
      <c r="I13429">
        <v>5</v>
      </c>
      <c r="J13429">
        <v>9</v>
      </c>
      <c r="K13429">
        <v>1</v>
      </c>
      <c r="L13429" t="s">
        <v>43945</v>
      </c>
    </row>
    <row r="13430" spans="1:12" x14ac:dyDescent="0.2">
      <c r="A13430" t="s">
        <v>43946</v>
      </c>
      <c r="B13430" t="s">
        <v>43947</v>
      </c>
      <c r="C13430" t="s">
        <v>43948</v>
      </c>
      <c r="D13430" t="s">
        <v>21</v>
      </c>
      <c r="E13430" t="s">
        <v>16</v>
      </c>
      <c r="F13430">
        <v>28213</v>
      </c>
      <c r="G13430">
        <v>35.277693922200001</v>
      </c>
      <c r="H13430">
        <v>-80.728437419200006</v>
      </c>
      <c r="I13430">
        <v>4.5</v>
      </c>
      <c r="J13430">
        <v>6</v>
      </c>
      <c r="K13430">
        <v>1</v>
      </c>
      <c r="L13430" t="s">
        <v>43949</v>
      </c>
    </row>
    <row r="13431" spans="1:12" x14ac:dyDescent="0.2">
      <c r="A13431" t="s">
        <v>43950</v>
      </c>
      <c r="B13431" t="s">
        <v>43951</v>
      </c>
      <c r="C13431" t="s">
        <v>43952</v>
      </c>
      <c r="D13431" t="s">
        <v>2611</v>
      </c>
      <c r="E13431" t="s">
        <v>16</v>
      </c>
      <c r="F13431">
        <v>28117</v>
      </c>
      <c r="G13431">
        <v>35.548105999999997</v>
      </c>
      <c r="H13431">
        <v>-80.849762999999996</v>
      </c>
      <c r="I13431">
        <v>1</v>
      </c>
      <c r="J13431">
        <v>3</v>
      </c>
      <c r="K13431">
        <v>1</v>
      </c>
      <c r="L13431" t="s">
        <v>9107</v>
      </c>
    </row>
    <row r="13432" spans="1:12" x14ac:dyDescent="0.2">
      <c r="A13432" t="s">
        <v>43953</v>
      </c>
      <c r="B13432" t="s">
        <v>43954</v>
      </c>
      <c r="D13432" t="s">
        <v>21</v>
      </c>
      <c r="E13432" t="s">
        <v>16</v>
      </c>
      <c r="F13432">
        <v>28227</v>
      </c>
      <c r="G13432">
        <v>35.182596199999999</v>
      </c>
      <c r="H13432">
        <v>-80.654888200000002</v>
      </c>
      <c r="I13432">
        <v>4.5</v>
      </c>
      <c r="J13432">
        <v>48</v>
      </c>
      <c r="K13432">
        <v>1</v>
      </c>
      <c r="L13432" t="s">
        <v>43955</v>
      </c>
    </row>
    <row r="13433" spans="1:12" x14ac:dyDescent="0.2">
      <c r="A13433" t="s">
        <v>43956</v>
      </c>
      <c r="B13433" t="s">
        <v>21169</v>
      </c>
      <c r="C13433" t="s">
        <v>43957</v>
      </c>
      <c r="D13433" t="s">
        <v>295</v>
      </c>
      <c r="E13433" t="s">
        <v>16</v>
      </c>
      <c r="F13433">
        <v>28134</v>
      </c>
      <c r="G13433">
        <v>35.088609400000003</v>
      </c>
      <c r="H13433">
        <v>-80.876996000000005</v>
      </c>
      <c r="I13433">
        <v>3.5</v>
      </c>
      <c r="J13433">
        <v>112</v>
      </c>
      <c r="K13433">
        <v>1</v>
      </c>
      <c r="L13433" t="s">
        <v>43958</v>
      </c>
    </row>
    <row r="13434" spans="1:12" x14ac:dyDescent="0.2">
      <c r="A13434" t="s">
        <v>43959</v>
      </c>
      <c r="B13434" t="s">
        <v>43960</v>
      </c>
      <c r="C13434" t="s">
        <v>43961</v>
      </c>
      <c r="D13434" t="s">
        <v>21</v>
      </c>
      <c r="E13434" t="s">
        <v>16</v>
      </c>
      <c r="F13434">
        <v>28216</v>
      </c>
      <c r="G13434">
        <v>35.287238000000002</v>
      </c>
      <c r="H13434">
        <v>-80.905176999999995</v>
      </c>
      <c r="I13434">
        <v>4.5</v>
      </c>
      <c r="J13434">
        <v>5</v>
      </c>
      <c r="K13434">
        <v>1</v>
      </c>
      <c r="L13434" t="s">
        <v>43962</v>
      </c>
    </row>
    <row r="13435" spans="1:12" x14ac:dyDescent="0.2">
      <c r="A13435" t="s">
        <v>43963</v>
      </c>
      <c r="B13435" t="s">
        <v>43964</v>
      </c>
      <c r="C13435" t="s">
        <v>43965</v>
      </c>
      <c r="D13435" t="s">
        <v>21</v>
      </c>
      <c r="E13435" t="s">
        <v>16</v>
      </c>
      <c r="F13435">
        <v>28205</v>
      </c>
      <c r="G13435">
        <v>35.214162899999998</v>
      </c>
      <c r="H13435">
        <v>-80.770152400000001</v>
      </c>
      <c r="I13435">
        <v>4</v>
      </c>
      <c r="J13435">
        <v>5</v>
      </c>
      <c r="K13435">
        <v>1</v>
      </c>
      <c r="L13435" t="s">
        <v>416</v>
      </c>
    </row>
    <row r="13436" spans="1:12" x14ac:dyDescent="0.2">
      <c r="A13436" t="s">
        <v>43966</v>
      </c>
      <c r="B13436" t="s">
        <v>28425</v>
      </c>
      <c r="C13436" t="s">
        <v>31811</v>
      </c>
      <c r="D13436" t="s">
        <v>21</v>
      </c>
      <c r="E13436" t="s">
        <v>16</v>
      </c>
      <c r="F13436">
        <v>28203</v>
      </c>
      <c r="G13436">
        <v>35.291135599999997</v>
      </c>
      <c r="H13436">
        <v>-80.735185000000001</v>
      </c>
      <c r="I13436">
        <v>3.5</v>
      </c>
      <c r="J13436">
        <v>18</v>
      </c>
      <c r="K13436">
        <v>0</v>
      </c>
      <c r="L13436" t="s">
        <v>43967</v>
      </c>
    </row>
    <row r="13437" spans="1:12" x14ac:dyDescent="0.2">
      <c r="A13437" t="s">
        <v>43968</v>
      </c>
      <c r="B13437" t="s">
        <v>43969</v>
      </c>
      <c r="C13437" t="s">
        <v>43970</v>
      </c>
      <c r="D13437" t="s">
        <v>643</v>
      </c>
      <c r="E13437" t="s">
        <v>16</v>
      </c>
      <c r="F13437">
        <v>28079</v>
      </c>
      <c r="G13437">
        <v>35.100746000000001</v>
      </c>
      <c r="H13437">
        <v>-80.637427000000002</v>
      </c>
      <c r="I13437">
        <v>4</v>
      </c>
      <c r="J13437">
        <v>4</v>
      </c>
      <c r="K13437">
        <v>0</v>
      </c>
      <c r="L13437" t="s">
        <v>43971</v>
      </c>
    </row>
    <row r="13438" spans="1:12" x14ac:dyDescent="0.2">
      <c r="A13438" t="s">
        <v>43972</v>
      </c>
      <c r="B13438" t="s">
        <v>43973</v>
      </c>
      <c r="C13438" t="s">
        <v>10591</v>
      </c>
      <c r="D13438" t="s">
        <v>21</v>
      </c>
      <c r="E13438" t="s">
        <v>16</v>
      </c>
      <c r="F13438">
        <v>28213</v>
      </c>
      <c r="G13438">
        <v>35.305772699999999</v>
      </c>
      <c r="H13438">
        <v>-80.723390699999996</v>
      </c>
      <c r="I13438">
        <v>3.5</v>
      </c>
      <c r="J13438">
        <v>3</v>
      </c>
      <c r="K13438">
        <v>1</v>
      </c>
      <c r="L13438" t="s">
        <v>159</v>
      </c>
    </row>
    <row r="13439" spans="1:12" x14ac:dyDescent="0.2">
      <c r="A13439" t="s">
        <v>43974</v>
      </c>
      <c r="B13439" t="s">
        <v>43975</v>
      </c>
      <c r="C13439" t="s">
        <v>14185</v>
      </c>
      <c r="D13439" t="s">
        <v>21</v>
      </c>
      <c r="E13439" t="s">
        <v>16</v>
      </c>
      <c r="F13439">
        <v>28277</v>
      </c>
      <c r="G13439">
        <v>35.041879000000002</v>
      </c>
      <c r="H13439">
        <v>-80.862470200000004</v>
      </c>
      <c r="I13439">
        <v>3.5</v>
      </c>
      <c r="J13439">
        <v>86</v>
      </c>
      <c r="K13439">
        <v>1</v>
      </c>
      <c r="L13439" t="s">
        <v>43976</v>
      </c>
    </row>
    <row r="13440" spans="1:12" x14ac:dyDescent="0.2">
      <c r="A13440" t="s">
        <v>43977</v>
      </c>
      <c r="B13440" t="s">
        <v>43978</v>
      </c>
      <c r="C13440" t="s">
        <v>37758</v>
      </c>
      <c r="D13440" t="s">
        <v>21</v>
      </c>
      <c r="E13440" t="s">
        <v>16</v>
      </c>
      <c r="F13440">
        <v>28205</v>
      </c>
      <c r="G13440">
        <v>35.211281</v>
      </c>
      <c r="H13440">
        <v>-80.7625338</v>
      </c>
      <c r="I13440">
        <v>3.5</v>
      </c>
      <c r="J13440">
        <v>59</v>
      </c>
      <c r="K13440">
        <v>1</v>
      </c>
      <c r="L13440" t="s">
        <v>43979</v>
      </c>
    </row>
    <row r="13441" spans="1:12" x14ac:dyDescent="0.2">
      <c r="A13441" t="e">
        <f>-iE-wYKjSzNKp_9Q9G3W4w</f>
        <v>#NAME?</v>
      </c>
      <c r="B13441" t="s">
        <v>43980</v>
      </c>
      <c r="C13441" t="s">
        <v>43981</v>
      </c>
      <c r="D13441" t="s">
        <v>21</v>
      </c>
      <c r="E13441" t="s">
        <v>16</v>
      </c>
      <c r="F13441">
        <v>28226</v>
      </c>
      <c r="G13441">
        <v>35.088498000000001</v>
      </c>
      <c r="H13441">
        <v>-80.860703000000001</v>
      </c>
      <c r="I13441">
        <v>3</v>
      </c>
      <c r="J13441">
        <v>29</v>
      </c>
      <c r="K13441">
        <v>0</v>
      </c>
      <c r="L13441" t="s">
        <v>43982</v>
      </c>
    </row>
    <row r="13442" spans="1:12" x14ac:dyDescent="0.2">
      <c r="A13442" t="s">
        <v>43983</v>
      </c>
      <c r="B13442" t="s">
        <v>43984</v>
      </c>
      <c r="C13442" t="s">
        <v>43985</v>
      </c>
      <c r="D13442" t="s">
        <v>21</v>
      </c>
      <c r="E13442" t="s">
        <v>16</v>
      </c>
      <c r="F13442">
        <v>28203</v>
      </c>
      <c r="G13442">
        <v>35.204814399999997</v>
      </c>
      <c r="H13442">
        <v>-80.862037799999996</v>
      </c>
      <c r="I13442">
        <v>5</v>
      </c>
      <c r="J13442">
        <v>22</v>
      </c>
      <c r="K13442">
        <v>1</v>
      </c>
      <c r="L13442" t="s">
        <v>43986</v>
      </c>
    </row>
    <row r="13443" spans="1:12" x14ac:dyDescent="0.2">
      <c r="A13443" t="s">
        <v>43987</v>
      </c>
      <c r="B13443" t="s">
        <v>43988</v>
      </c>
      <c r="C13443" t="s">
        <v>43989</v>
      </c>
      <c r="D13443" t="s">
        <v>21</v>
      </c>
      <c r="E13443" t="s">
        <v>16</v>
      </c>
      <c r="F13443">
        <v>28206</v>
      </c>
      <c r="G13443">
        <v>35.221854202700001</v>
      </c>
      <c r="H13443">
        <v>-80.855745971199994</v>
      </c>
      <c r="I13443">
        <v>4.5</v>
      </c>
      <c r="J13443">
        <v>8</v>
      </c>
      <c r="K13443">
        <v>0</v>
      </c>
      <c r="L13443" t="s">
        <v>43990</v>
      </c>
    </row>
    <row r="13444" spans="1:12" x14ac:dyDescent="0.2">
      <c r="A13444" t="s">
        <v>43991</v>
      </c>
      <c r="B13444" t="s">
        <v>43992</v>
      </c>
      <c r="C13444" t="s">
        <v>447</v>
      </c>
      <c r="D13444" t="s">
        <v>21</v>
      </c>
      <c r="E13444" t="s">
        <v>16</v>
      </c>
      <c r="F13444">
        <v>28202</v>
      </c>
      <c r="G13444">
        <v>35.222351099999997</v>
      </c>
      <c r="H13444">
        <v>-80.845683199999996</v>
      </c>
      <c r="I13444">
        <v>4.5</v>
      </c>
      <c r="J13444">
        <v>3</v>
      </c>
      <c r="K13444">
        <v>1</v>
      </c>
      <c r="L13444" t="s">
        <v>43993</v>
      </c>
    </row>
    <row r="13445" spans="1:12" x14ac:dyDescent="0.2">
      <c r="A13445" t="s">
        <v>43994</v>
      </c>
      <c r="B13445" t="s">
        <v>43995</v>
      </c>
      <c r="C13445" t="s">
        <v>43996</v>
      </c>
      <c r="D13445" t="s">
        <v>21</v>
      </c>
      <c r="E13445" t="s">
        <v>16</v>
      </c>
      <c r="F13445">
        <v>28226</v>
      </c>
      <c r="G13445">
        <v>35.087401700000001</v>
      </c>
      <c r="H13445">
        <v>-80.836827400000004</v>
      </c>
      <c r="I13445">
        <v>3.5</v>
      </c>
      <c r="J13445">
        <v>6</v>
      </c>
      <c r="K13445">
        <v>1</v>
      </c>
      <c r="L13445" t="s">
        <v>4723</v>
      </c>
    </row>
    <row r="13446" spans="1:12" x14ac:dyDescent="0.2">
      <c r="A13446" t="s">
        <v>43997</v>
      </c>
      <c r="B13446" t="s">
        <v>6207</v>
      </c>
      <c r="C13446" t="s">
        <v>43998</v>
      </c>
      <c r="D13446" t="s">
        <v>21</v>
      </c>
      <c r="E13446" t="s">
        <v>16</v>
      </c>
      <c r="F13446">
        <v>28208</v>
      </c>
      <c r="G13446">
        <v>35.222942099599997</v>
      </c>
      <c r="H13446">
        <v>-80.947993665300004</v>
      </c>
      <c r="I13446">
        <v>3.5</v>
      </c>
      <c r="J13446">
        <v>27</v>
      </c>
      <c r="K13446">
        <v>1</v>
      </c>
      <c r="L13446" t="s">
        <v>43999</v>
      </c>
    </row>
    <row r="13447" spans="1:12" x14ac:dyDescent="0.2">
      <c r="A13447" t="s">
        <v>44000</v>
      </c>
      <c r="B13447" t="s">
        <v>44001</v>
      </c>
      <c r="C13447" t="s">
        <v>44002</v>
      </c>
      <c r="D13447" t="s">
        <v>21</v>
      </c>
      <c r="E13447" t="s">
        <v>16</v>
      </c>
      <c r="F13447">
        <v>28269</v>
      </c>
      <c r="G13447">
        <v>35.3673565</v>
      </c>
      <c r="H13447">
        <v>-80.788719599999993</v>
      </c>
      <c r="I13447">
        <v>3</v>
      </c>
      <c r="J13447">
        <v>8</v>
      </c>
      <c r="K13447">
        <v>1</v>
      </c>
      <c r="L13447" t="s">
        <v>5290</v>
      </c>
    </row>
    <row r="13448" spans="1:12" x14ac:dyDescent="0.2">
      <c r="A13448" t="s">
        <v>44003</v>
      </c>
      <c r="B13448" t="s">
        <v>44004</v>
      </c>
      <c r="C13448" t="s">
        <v>44005</v>
      </c>
      <c r="D13448" t="s">
        <v>643</v>
      </c>
      <c r="E13448" t="s">
        <v>16</v>
      </c>
      <c r="F13448">
        <v>28079</v>
      </c>
      <c r="G13448">
        <v>35.064164699999999</v>
      </c>
      <c r="H13448">
        <v>-80.638921199999999</v>
      </c>
      <c r="I13448">
        <v>4</v>
      </c>
      <c r="J13448">
        <v>12</v>
      </c>
      <c r="K13448">
        <v>1</v>
      </c>
      <c r="L13448" t="s">
        <v>44006</v>
      </c>
    </row>
    <row r="13449" spans="1:12" x14ac:dyDescent="0.2">
      <c r="A13449" t="s">
        <v>44007</v>
      </c>
      <c r="B13449" t="s">
        <v>44008</v>
      </c>
      <c r="C13449" t="s">
        <v>44009</v>
      </c>
      <c r="D13449" t="s">
        <v>135</v>
      </c>
      <c r="E13449" t="s">
        <v>16</v>
      </c>
      <c r="F13449">
        <v>28105</v>
      </c>
      <c r="G13449">
        <v>35.103040999999997</v>
      </c>
      <c r="H13449">
        <v>-80.680155999999997</v>
      </c>
      <c r="I13449">
        <v>3</v>
      </c>
      <c r="J13449">
        <v>12</v>
      </c>
      <c r="K13449">
        <v>1</v>
      </c>
      <c r="L13449" t="s">
        <v>44010</v>
      </c>
    </row>
    <row r="13450" spans="1:12" x14ac:dyDescent="0.2">
      <c r="A13450" t="s">
        <v>44011</v>
      </c>
      <c r="B13450" t="s">
        <v>44012</v>
      </c>
      <c r="C13450" t="s">
        <v>3636</v>
      </c>
      <c r="D13450" t="s">
        <v>21</v>
      </c>
      <c r="E13450" t="s">
        <v>16</v>
      </c>
      <c r="F13450">
        <v>28202</v>
      </c>
      <c r="G13450">
        <v>35.226210082000001</v>
      </c>
      <c r="H13450">
        <v>-80.842654269299999</v>
      </c>
      <c r="I13450">
        <v>3.5</v>
      </c>
      <c r="J13450">
        <v>119</v>
      </c>
      <c r="K13450">
        <v>1</v>
      </c>
      <c r="L13450" t="s">
        <v>44013</v>
      </c>
    </row>
    <row r="13451" spans="1:12" x14ac:dyDescent="0.2">
      <c r="A13451" t="s">
        <v>44014</v>
      </c>
      <c r="B13451" t="s">
        <v>44015</v>
      </c>
      <c r="C13451" t="s">
        <v>44016</v>
      </c>
      <c r="D13451" t="s">
        <v>21</v>
      </c>
      <c r="E13451" t="s">
        <v>16</v>
      </c>
      <c r="F13451">
        <v>28205</v>
      </c>
      <c r="G13451">
        <v>35.218049000000001</v>
      </c>
      <c r="H13451">
        <v>-80.791255000000007</v>
      </c>
      <c r="I13451">
        <v>4</v>
      </c>
      <c r="J13451">
        <v>4</v>
      </c>
      <c r="K13451">
        <v>1</v>
      </c>
      <c r="L13451" t="s">
        <v>256</v>
      </c>
    </row>
    <row r="13452" spans="1:12" x14ac:dyDescent="0.2">
      <c r="A13452" t="s">
        <v>44017</v>
      </c>
      <c r="B13452" t="s">
        <v>44018</v>
      </c>
      <c r="C13452" t="s">
        <v>44019</v>
      </c>
      <c r="D13452" t="s">
        <v>21</v>
      </c>
      <c r="E13452" t="s">
        <v>16</v>
      </c>
      <c r="F13452">
        <v>28210</v>
      </c>
      <c r="G13452">
        <v>35.147325000000002</v>
      </c>
      <c r="H13452">
        <v>-80.832713200000001</v>
      </c>
      <c r="I13452">
        <v>3.5</v>
      </c>
      <c r="J13452">
        <v>25</v>
      </c>
      <c r="K13452">
        <v>1</v>
      </c>
      <c r="L13452" t="s">
        <v>44020</v>
      </c>
    </row>
    <row r="13453" spans="1:12" x14ac:dyDescent="0.2">
      <c r="A13453" t="s">
        <v>44021</v>
      </c>
      <c r="B13453" t="s">
        <v>44022</v>
      </c>
      <c r="C13453" t="s">
        <v>36737</v>
      </c>
      <c r="D13453" t="s">
        <v>456</v>
      </c>
      <c r="E13453" t="s">
        <v>16</v>
      </c>
      <c r="F13453">
        <v>28012</v>
      </c>
      <c r="G13453">
        <v>35.2445618</v>
      </c>
      <c r="H13453">
        <v>-81.037447099999994</v>
      </c>
      <c r="I13453">
        <v>3.5</v>
      </c>
      <c r="J13453">
        <v>11</v>
      </c>
      <c r="K13453">
        <v>0</v>
      </c>
      <c r="L13453" t="s">
        <v>44023</v>
      </c>
    </row>
    <row r="13454" spans="1:12" x14ac:dyDescent="0.2">
      <c r="A13454" t="s">
        <v>44024</v>
      </c>
      <c r="B13454" t="s">
        <v>44025</v>
      </c>
      <c r="C13454" t="s">
        <v>44026</v>
      </c>
      <c r="D13454" t="s">
        <v>643</v>
      </c>
      <c r="E13454" t="s">
        <v>16</v>
      </c>
      <c r="F13454">
        <v>28079</v>
      </c>
      <c r="G13454">
        <v>35.069468999999998</v>
      </c>
      <c r="H13454">
        <v>-80.645386999999999</v>
      </c>
      <c r="I13454">
        <v>4.5</v>
      </c>
      <c r="J13454">
        <v>3</v>
      </c>
      <c r="K13454">
        <v>1</v>
      </c>
      <c r="L13454" t="s">
        <v>790</v>
      </c>
    </row>
    <row r="13455" spans="1:12" x14ac:dyDescent="0.2">
      <c r="A13455" t="s">
        <v>44027</v>
      </c>
      <c r="B13455" t="s">
        <v>17258</v>
      </c>
      <c r="C13455" t="s">
        <v>44028</v>
      </c>
      <c r="D13455" t="s">
        <v>39</v>
      </c>
      <c r="E13455" t="s">
        <v>16</v>
      </c>
      <c r="F13455">
        <v>28027</v>
      </c>
      <c r="G13455">
        <v>35.417889199999998</v>
      </c>
      <c r="H13455">
        <v>-80.675648699999996</v>
      </c>
      <c r="I13455">
        <v>3.5</v>
      </c>
      <c r="J13455">
        <v>97</v>
      </c>
      <c r="K13455">
        <v>1</v>
      </c>
      <c r="L13455" t="s">
        <v>2905</v>
      </c>
    </row>
    <row r="13456" spans="1:12" x14ac:dyDescent="0.2">
      <c r="A13456" t="s">
        <v>44029</v>
      </c>
      <c r="B13456" t="s">
        <v>44030</v>
      </c>
      <c r="C13456" t="s">
        <v>44031</v>
      </c>
      <c r="D13456" t="s">
        <v>21</v>
      </c>
      <c r="E13456" t="s">
        <v>16</v>
      </c>
      <c r="F13456">
        <v>28202</v>
      </c>
      <c r="G13456">
        <v>35.226008</v>
      </c>
      <c r="H13456">
        <v>-80.846744000000001</v>
      </c>
      <c r="I13456">
        <v>4.5</v>
      </c>
      <c r="J13456">
        <v>53</v>
      </c>
      <c r="K13456">
        <v>1</v>
      </c>
      <c r="L13456" t="s">
        <v>44032</v>
      </c>
    </row>
    <row r="13457" spans="1:12" x14ac:dyDescent="0.2">
      <c r="A13457" t="s">
        <v>44033</v>
      </c>
      <c r="B13457" t="s">
        <v>194</v>
      </c>
      <c r="C13457" t="s">
        <v>36169</v>
      </c>
      <c r="D13457" t="s">
        <v>21</v>
      </c>
      <c r="E13457" t="s">
        <v>16</v>
      </c>
      <c r="F13457">
        <v>28211</v>
      </c>
      <c r="G13457">
        <v>35.176145499999997</v>
      </c>
      <c r="H13457">
        <v>-80.7996081</v>
      </c>
      <c r="I13457">
        <v>4</v>
      </c>
      <c r="J13457">
        <v>66</v>
      </c>
      <c r="K13457">
        <v>1</v>
      </c>
      <c r="L13457" t="s">
        <v>44034</v>
      </c>
    </row>
    <row r="13458" spans="1:12" x14ac:dyDescent="0.2">
      <c r="A13458" t="s">
        <v>44035</v>
      </c>
      <c r="B13458" t="s">
        <v>44036</v>
      </c>
      <c r="C13458" t="s">
        <v>44037</v>
      </c>
      <c r="D13458" t="s">
        <v>21</v>
      </c>
      <c r="E13458" t="s">
        <v>16</v>
      </c>
      <c r="F13458">
        <v>28202</v>
      </c>
      <c r="G13458">
        <v>35.223240400000002</v>
      </c>
      <c r="H13458">
        <v>-80.846586799999997</v>
      </c>
      <c r="I13458">
        <v>2.5</v>
      </c>
      <c r="J13458">
        <v>5</v>
      </c>
      <c r="K13458">
        <v>0</v>
      </c>
      <c r="L13458" t="s">
        <v>44038</v>
      </c>
    </row>
    <row r="13459" spans="1:12" x14ac:dyDescent="0.2">
      <c r="A13459" t="s">
        <v>44039</v>
      </c>
      <c r="B13459" t="s">
        <v>44040</v>
      </c>
      <c r="C13459" t="s">
        <v>44041</v>
      </c>
      <c r="D13459" t="s">
        <v>21</v>
      </c>
      <c r="E13459" t="s">
        <v>16</v>
      </c>
      <c r="F13459">
        <v>28211</v>
      </c>
      <c r="G13459">
        <v>35.156797099999999</v>
      </c>
      <c r="H13459">
        <v>-80.824154300000004</v>
      </c>
      <c r="I13459">
        <v>2.5</v>
      </c>
      <c r="J13459">
        <v>3</v>
      </c>
      <c r="K13459">
        <v>1</v>
      </c>
      <c r="L13459" t="s">
        <v>159</v>
      </c>
    </row>
    <row r="13460" spans="1:12" x14ac:dyDescent="0.2">
      <c r="A13460" t="s">
        <v>44042</v>
      </c>
      <c r="B13460" t="s">
        <v>44043</v>
      </c>
      <c r="C13460" t="s">
        <v>44044</v>
      </c>
      <c r="D13460" t="s">
        <v>30</v>
      </c>
      <c r="E13460" t="s">
        <v>16</v>
      </c>
      <c r="F13460">
        <v>28052</v>
      </c>
      <c r="G13460">
        <v>35.263542000000001</v>
      </c>
      <c r="H13460">
        <v>-81.184015000000002</v>
      </c>
      <c r="I13460">
        <v>4.5</v>
      </c>
      <c r="J13460">
        <v>43</v>
      </c>
      <c r="K13460">
        <v>1</v>
      </c>
      <c r="L13460" t="s">
        <v>44045</v>
      </c>
    </row>
    <row r="13461" spans="1:12" x14ac:dyDescent="0.2">
      <c r="A13461" t="s">
        <v>44046</v>
      </c>
      <c r="B13461" t="s">
        <v>27708</v>
      </c>
      <c r="C13461" t="s">
        <v>3960</v>
      </c>
      <c r="D13461" t="s">
        <v>21</v>
      </c>
      <c r="E13461" t="s">
        <v>16</v>
      </c>
      <c r="F13461">
        <v>28216</v>
      </c>
      <c r="G13461">
        <v>35.3521701429</v>
      </c>
      <c r="H13461">
        <v>-80.849431380599995</v>
      </c>
      <c r="I13461">
        <v>4</v>
      </c>
      <c r="J13461">
        <v>7</v>
      </c>
      <c r="K13461">
        <v>1</v>
      </c>
      <c r="L13461" t="s">
        <v>8752</v>
      </c>
    </row>
    <row r="13462" spans="1:12" x14ac:dyDescent="0.2">
      <c r="A13462" t="s">
        <v>44047</v>
      </c>
      <c r="B13462" t="s">
        <v>44048</v>
      </c>
      <c r="C13462" t="s">
        <v>44049</v>
      </c>
      <c r="D13462" t="s">
        <v>21</v>
      </c>
      <c r="E13462" t="s">
        <v>16</v>
      </c>
      <c r="F13462">
        <v>28273</v>
      </c>
      <c r="G13462">
        <v>35.138674000000002</v>
      </c>
      <c r="H13462">
        <v>-80.932928099999998</v>
      </c>
      <c r="I13462">
        <v>2</v>
      </c>
      <c r="J13462">
        <v>4</v>
      </c>
      <c r="K13462">
        <v>1</v>
      </c>
      <c r="L13462" t="s">
        <v>63</v>
      </c>
    </row>
    <row r="13463" spans="1:12" x14ac:dyDescent="0.2">
      <c r="A13463" t="s">
        <v>44050</v>
      </c>
      <c r="B13463" t="s">
        <v>3106</v>
      </c>
      <c r="C13463" t="s">
        <v>44051</v>
      </c>
      <c r="D13463" t="s">
        <v>21</v>
      </c>
      <c r="E13463" t="s">
        <v>16</v>
      </c>
      <c r="F13463">
        <v>28227</v>
      </c>
      <c r="G13463">
        <v>35.203180000000003</v>
      </c>
      <c r="H13463">
        <v>-80.721874799999995</v>
      </c>
      <c r="I13463">
        <v>3</v>
      </c>
      <c r="J13463">
        <v>4</v>
      </c>
      <c r="K13463">
        <v>1</v>
      </c>
      <c r="L13463" t="s">
        <v>6557</v>
      </c>
    </row>
    <row r="13464" spans="1:12" x14ac:dyDescent="0.2">
      <c r="A13464" t="s">
        <v>44052</v>
      </c>
      <c r="B13464" t="s">
        <v>121</v>
      </c>
      <c r="C13464" t="s">
        <v>44053</v>
      </c>
      <c r="D13464" t="s">
        <v>21</v>
      </c>
      <c r="E13464" t="s">
        <v>16</v>
      </c>
      <c r="F13464">
        <v>28211</v>
      </c>
      <c r="G13464">
        <v>35.154150600000001</v>
      </c>
      <c r="H13464">
        <v>-80.828566300000006</v>
      </c>
      <c r="I13464">
        <v>3</v>
      </c>
      <c r="J13464">
        <v>5</v>
      </c>
      <c r="K13464">
        <v>1</v>
      </c>
      <c r="L13464" t="s">
        <v>4263</v>
      </c>
    </row>
    <row r="13465" spans="1:12" x14ac:dyDescent="0.2">
      <c r="A13465" t="s">
        <v>44054</v>
      </c>
      <c r="B13465" t="s">
        <v>44055</v>
      </c>
      <c r="C13465" t="s">
        <v>44056</v>
      </c>
      <c r="D13465" t="s">
        <v>21</v>
      </c>
      <c r="E13465" t="s">
        <v>16</v>
      </c>
      <c r="F13465">
        <v>28277</v>
      </c>
      <c r="G13465">
        <v>35.056293199999999</v>
      </c>
      <c r="H13465">
        <v>-80.8354073</v>
      </c>
      <c r="I13465">
        <v>2.5</v>
      </c>
      <c r="J13465">
        <v>5</v>
      </c>
      <c r="K13465">
        <v>1</v>
      </c>
      <c r="L13465" t="s">
        <v>44057</v>
      </c>
    </row>
    <row r="13466" spans="1:12" x14ac:dyDescent="0.2">
      <c r="A13466" t="s">
        <v>44058</v>
      </c>
      <c r="B13466" t="s">
        <v>44059</v>
      </c>
      <c r="C13466" t="s">
        <v>44060</v>
      </c>
      <c r="D13466" t="s">
        <v>21</v>
      </c>
      <c r="E13466" t="s">
        <v>16</v>
      </c>
      <c r="F13466">
        <v>28216</v>
      </c>
      <c r="G13466">
        <v>35.348020668700002</v>
      </c>
      <c r="H13466">
        <v>-80.858853692300002</v>
      </c>
      <c r="I13466">
        <v>4</v>
      </c>
      <c r="J13466">
        <v>4</v>
      </c>
      <c r="K13466">
        <v>1</v>
      </c>
      <c r="L13466" t="s">
        <v>1436</v>
      </c>
    </row>
    <row r="13467" spans="1:12" x14ac:dyDescent="0.2">
      <c r="A13467" t="s">
        <v>44061</v>
      </c>
      <c r="B13467" t="s">
        <v>34891</v>
      </c>
      <c r="C13467" t="s">
        <v>44062</v>
      </c>
      <c r="D13467" t="s">
        <v>15</v>
      </c>
      <c r="E13467" t="s">
        <v>16</v>
      </c>
      <c r="F13467">
        <v>28031</v>
      </c>
      <c r="G13467">
        <v>35.478972900000002</v>
      </c>
      <c r="H13467">
        <v>-80.894447400000004</v>
      </c>
      <c r="I13467">
        <v>5</v>
      </c>
      <c r="J13467">
        <v>4</v>
      </c>
      <c r="K13467">
        <v>0</v>
      </c>
      <c r="L13467" t="s">
        <v>44063</v>
      </c>
    </row>
    <row r="13468" spans="1:12" x14ac:dyDescent="0.2">
      <c r="A13468" t="s">
        <v>44064</v>
      </c>
      <c r="B13468" t="s">
        <v>44065</v>
      </c>
      <c r="C13468" t="s">
        <v>44066</v>
      </c>
      <c r="D13468" t="s">
        <v>21</v>
      </c>
      <c r="E13468" t="s">
        <v>16</v>
      </c>
      <c r="F13468">
        <v>28202</v>
      </c>
      <c r="G13468">
        <v>35.229902799999998</v>
      </c>
      <c r="H13468">
        <v>-80.837281500000003</v>
      </c>
      <c r="I13468">
        <v>2</v>
      </c>
      <c r="J13468">
        <v>3</v>
      </c>
      <c r="K13468">
        <v>1</v>
      </c>
      <c r="L13468" t="s">
        <v>44067</v>
      </c>
    </row>
    <row r="13469" spans="1:12" x14ac:dyDescent="0.2">
      <c r="A13469" t="s">
        <v>44068</v>
      </c>
      <c r="B13469" t="s">
        <v>44069</v>
      </c>
      <c r="C13469" t="s">
        <v>44070</v>
      </c>
      <c r="D13469" t="s">
        <v>21</v>
      </c>
      <c r="E13469" t="s">
        <v>16</v>
      </c>
      <c r="F13469">
        <v>28207</v>
      </c>
      <c r="G13469">
        <v>35.195476200000002</v>
      </c>
      <c r="H13469">
        <v>-80.826010499999995</v>
      </c>
      <c r="I13469">
        <v>3.5</v>
      </c>
      <c r="J13469">
        <v>3</v>
      </c>
      <c r="K13469">
        <v>1</v>
      </c>
      <c r="L13469" t="s">
        <v>44071</v>
      </c>
    </row>
    <row r="13470" spans="1:12" x14ac:dyDescent="0.2">
      <c r="A13470" t="s">
        <v>44072</v>
      </c>
      <c r="B13470" t="s">
        <v>44073</v>
      </c>
      <c r="C13470" t="s">
        <v>44074</v>
      </c>
      <c r="D13470" t="s">
        <v>21</v>
      </c>
      <c r="E13470" t="s">
        <v>16</v>
      </c>
      <c r="F13470">
        <v>28262</v>
      </c>
      <c r="G13470">
        <v>35.307524800000003</v>
      </c>
      <c r="H13470">
        <v>-80.756133000000005</v>
      </c>
      <c r="I13470">
        <v>5</v>
      </c>
      <c r="J13470">
        <v>3</v>
      </c>
      <c r="K13470">
        <v>1</v>
      </c>
      <c r="L13470" t="s">
        <v>42133</v>
      </c>
    </row>
    <row r="13471" spans="1:12" x14ac:dyDescent="0.2">
      <c r="A13471" t="s">
        <v>44075</v>
      </c>
      <c r="B13471" t="s">
        <v>1897</v>
      </c>
      <c r="C13471" t="s">
        <v>44076</v>
      </c>
      <c r="D13471" t="s">
        <v>21</v>
      </c>
      <c r="E13471" t="s">
        <v>16</v>
      </c>
      <c r="F13471">
        <v>28206</v>
      </c>
      <c r="G13471">
        <v>35.264189999999999</v>
      </c>
      <c r="H13471">
        <v>-80.822337500000003</v>
      </c>
      <c r="I13471">
        <v>1</v>
      </c>
      <c r="J13471">
        <v>111</v>
      </c>
      <c r="K13471">
        <v>0</v>
      </c>
      <c r="L13471" t="s">
        <v>1899</v>
      </c>
    </row>
    <row r="13472" spans="1:12" x14ac:dyDescent="0.2">
      <c r="A13472" t="s">
        <v>44077</v>
      </c>
      <c r="B13472" t="s">
        <v>44078</v>
      </c>
      <c r="C13472" t="s">
        <v>44079</v>
      </c>
      <c r="D13472" t="s">
        <v>135</v>
      </c>
      <c r="E13472" t="s">
        <v>16</v>
      </c>
      <c r="F13472">
        <v>28205</v>
      </c>
      <c r="G13472">
        <v>35.125914999999999</v>
      </c>
      <c r="H13472">
        <v>-80.707521</v>
      </c>
      <c r="I13472">
        <v>5</v>
      </c>
      <c r="J13472">
        <v>10</v>
      </c>
      <c r="K13472">
        <v>1</v>
      </c>
      <c r="L13472" t="s">
        <v>44080</v>
      </c>
    </row>
    <row r="13473" spans="1:12" x14ac:dyDescent="0.2">
      <c r="A13473" t="s">
        <v>44081</v>
      </c>
      <c r="B13473" t="s">
        <v>44082</v>
      </c>
      <c r="C13473" t="s">
        <v>44083</v>
      </c>
      <c r="D13473" t="s">
        <v>30</v>
      </c>
      <c r="E13473" t="s">
        <v>16</v>
      </c>
      <c r="F13473">
        <v>28054</v>
      </c>
      <c r="G13473">
        <v>35.2617902</v>
      </c>
      <c r="H13473">
        <v>-81.154410999999996</v>
      </c>
      <c r="I13473">
        <v>3</v>
      </c>
      <c r="J13473">
        <v>13</v>
      </c>
      <c r="K13473">
        <v>1</v>
      </c>
      <c r="L13473" t="s">
        <v>44084</v>
      </c>
    </row>
    <row r="13474" spans="1:12" x14ac:dyDescent="0.2">
      <c r="A13474" t="s">
        <v>44085</v>
      </c>
      <c r="B13474" t="s">
        <v>44086</v>
      </c>
      <c r="C13474" t="s">
        <v>5893</v>
      </c>
      <c r="D13474" t="s">
        <v>21</v>
      </c>
      <c r="E13474" t="s">
        <v>16</v>
      </c>
      <c r="F13474">
        <v>28273</v>
      </c>
      <c r="G13474">
        <v>35.115744999999997</v>
      </c>
      <c r="H13474">
        <v>-80.879976999999997</v>
      </c>
      <c r="I13474">
        <v>3.5</v>
      </c>
      <c r="J13474">
        <v>5</v>
      </c>
      <c r="K13474">
        <v>1</v>
      </c>
      <c r="L13474" t="s">
        <v>7414</v>
      </c>
    </row>
    <row r="13475" spans="1:12" x14ac:dyDescent="0.2">
      <c r="A13475" t="s">
        <v>44087</v>
      </c>
      <c r="B13475" t="s">
        <v>44088</v>
      </c>
      <c r="C13475" t="s">
        <v>44089</v>
      </c>
      <c r="D13475" t="s">
        <v>15</v>
      </c>
      <c r="E13475" t="s">
        <v>16</v>
      </c>
      <c r="F13475">
        <v>28031</v>
      </c>
      <c r="G13475">
        <v>35.483618</v>
      </c>
      <c r="H13475">
        <v>-80.867769899999999</v>
      </c>
      <c r="I13475">
        <v>4.5</v>
      </c>
      <c r="J13475">
        <v>7</v>
      </c>
      <c r="K13475">
        <v>1</v>
      </c>
      <c r="L13475" t="s">
        <v>1060</v>
      </c>
    </row>
    <row r="13476" spans="1:12" x14ac:dyDescent="0.2">
      <c r="A13476" t="s">
        <v>44090</v>
      </c>
      <c r="B13476" t="s">
        <v>44091</v>
      </c>
      <c r="D13476" t="s">
        <v>21</v>
      </c>
      <c r="E13476" t="s">
        <v>16</v>
      </c>
      <c r="F13476">
        <v>28277</v>
      </c>
      <c r="G13476">
        <v>35.053549599999997</v>
      </c>
      <c r="H13476">
        <v>-80.821169600000005</v>
      </c>
      <c r="I13476">
        <v>5</v>
      </c>
      <c r="J13476">
        <v>4</v>
      </c>
      <c r="K13476">
        <v>1</v>
      </c>
      <c r="L13476" t="s">
        <v>44092</v>
      </c>
    </row>
    <row r="13477" spans="1:12" x14ac:dyDescent="0.2">
      <c r="A13477" t="e">
        <f>-WvZ8KTqgRnEvhRwzc-bvA</f>
        <v>#NAME?</v>
      </c>
      <c r="B13477" t="s">
        <v>44093</v>
      </c>
      <c r="C13477" t="s">
        <v>3543</v>
      </c>
      <c r="D13477" t="s">
        <v>26</v>
      </c>
      <c r="E13477" t="s">
        <v>16</v>
      </c>
      <c r="F13477">
        <v>28078</v>
      </c>
      <c r="G13477">
        <v>35.445619100000002</v>
      </c>
      <c r="H13477">
        <v>-80.879034500000003</v>
      </c>
      <c r="I13477">
        <v>3.5</v>
      </c>
      <c r="J13477">
        <v>77</v>
      </c>
      <c r="K13477">
        <v>1</v>
      </c>
      <c r="L13477" t="s">
        <v>44094</v>
      </c>
    </row>
    <row r="13478" spans="1:12" x14ac:dyDescent="0.2">
      <c r="A13478" t="s">
        <v>44095</v>
      </c>
      <c r="B13478" t="s">
        <v>44096</v>
      </c>
      <c r="C13478" t="s">
        <v>44097</v>
      </c>
      <c r="D13478" t="s">
        <v>26</v>
      </c>
      <c r="E13478" t="s">
        <v>16</v>
      </c>
      <c r="F13478">
        <v>28078</v>
      </c>
      <c r="G13478">
        <v>35.421273999999997</v>
      </c>
      <c r="H13478">
        <v>-80.777196000000004</v>
      </c>
      <c r="I13478">
        <v>3</v>
      </c>
      <c r="J13478">
        <v>3</v>
      </c>
      <c r="K13478">
        <v>1</v>
      </c>
      <c r="L13478" t="s">
        <v>34121</v>
      </c>
    </row>
    <row r="13479" spans="1:12" x14ac:dyDescent="0.2">
      <c r="A13479" t="s">
        <v>44098</v>
      </c>
      <c r="B13479" t="s">
        <v>44099</v>
      </c>
      <c r="C13479" t="s">
        <v>44100</v>
      </c>
      <c r="D13479" t="s">
        <v>21</v>
      </c>
      <c r="E13479" t="s">
        <v>16</v>
      </c>
      <c r="F13479">
        <v>28209</v>
      </c>
      <c r="G13479">
        <v>35.168294099999997</v>
      </c>
      <c r="H13479">
        <v>-80.851352800000001</v>
      </c>
      <c r="I13479">
        <v>5</v>
      </c>
      <c r="J13479">
        <v>4</v>
      </c>
      <c r="K13479">
        <v>1</v>
      </c>
      <c r="L13479" t="s">
        <v>44101</v>
      </c>
    </row>
    <row r="13480" spans="1:12" x14ac:dyDescent="0.2">
      <c r="A13480" t="s">
        <v>44102</v>
      </c>
      <c r="B13480" t="s">
        <v>44103</v>
      </c>
      <c r="C13480" t="s">
        <v>44104</v>
      </c>
      <c r="D13480" t="s">
        <v>21</v>
      </c>
      <c r="E13480" t="s">
        <v>16</v>
      </c>
      <c r="F13480">
        <v>28202</v>
      </c>
      <c r="G13480">
        <v>35.225324000000001</v>
      </c>
      <c r="H13480">
        <v>-80.842186999999996</v>
      </c>
      <c r="I13480">
        <v>3.5</v>
      </c>
      <c r="J13480">
        <v>55</v>
      </c>
      <c r="K13480">
        <v>0</v>
      </c>
      <c r="L13480" t="s">
        <v>1014</v>
      </c>
    </row>
    <row r="13481" spans="1:12" x14ac:dyDescent="0.2">
      <c r="A13481" t="s">
        <v>44105</v>
      </c>
      <c r="B13481" t="s">
        <v>85</v>
      </c>
      <c r="C13481" t="s">
        <v>44106</v>
      </c>
      <c r="D13481" t="s">
        <v>21</v>
      </c>
      <c r="E13481" t="s">
        <v>16</v>
      </c>
      <c r="F13481">
        <v>28273</v>
      </c>
      <c r="G13481">
        <v>35.097662361600001</v>
      </c>
      <c r="H13481">
        <v>-80.989885574400006</v>
      </c>
      <c r="I13481">
        <v>2.5</v>
      </c>
      <c r="J13481">
        <v>4</v>
      </c>
      <c r="K13481">
        <v>1</v>
      </c>
      <c r="L13481" t="s">
        <v>44107</v>
      </c>
    </row>
    <row r="13482" spans="1:12" x14ac:dyDescent="0.2">
      <c r="A13482" t="s">
        <v>44108</v>
      </c>
      <c r="B13482" t="s">
        <v>7820</v>
      </c>
      <c r="C13482" t="s">
        <v>44109</v>
      </c>
      <c r="D13482" t="s">
        <v>21</v>
      </c>
      <c r="E13482" t="s">
        <v>16</v>
      </c>
      <c r="F13482">
        <v>28216</v>
      </c>
      <c r="G13482">
        <v>35.345180200000001</v>
      </c>
      <c r="H13482">
        <v>-80.887629399999994</v>
      </c>
      <c r="I13482">
        <v>2.5</v>
      </c>
      <c r="J13482">
        <v>5</v>
      </c>
      <c r="K13482">
        <v>1</v>
      </c>
      <c r="L13482" t="s">
        <v>1394</v>
      </c>
    </row>
    <row r="13483" spans="1:12" x14ac:dyDescent="0.2">
      <c r="A13483" t="s">
        <v>44110</v>
      </c>
      <c r="B13483" t="s">
        <v>8767</v>
      </c>
      <c r="C13483" t="s">
        <v>44111</v>
      </c>
      <c r="D13483" t="s">
        <v>21</v>
      </c>
      <c r="E13483" t="s">
        <v>16</v>
      </c>
      <c r="F13483">
        <v>28277</v>
      </c>
      <c r="G13483">
        <v>35.062672967799998</v>
      </c>
      <c r="H13483">
        <v>-80.772209194799998</v>
      </c>
      <c r="I13483">
        <v>3.5</v>
      </c>
      <c r="J13483">
        <v>7</v>
      </c>
      <c r="K13483">
        <v>1</v>
      </c>
      <c r="L13483" t="s">
        <v>44112</v>
      </c>
    </row>
    <row r="13484" spans="1:12" x14ac:dyDescent="0.2">
      <c r="A13484" t="s">
        <v>44113</v>
      </c>
      <c r="B13484" t="s">
        <v>44114</v>
      </c>
      <c r="C13484" t="s">
        <v>44115</v>
      </c>
      <c r="D13484" t="s">
        <v>30</v>
      </c>
      <c r="E13484" t="s">
        <v>16</v>
      </c>
      <c r="F13484">
        <v>28052</v>
      </c>
      <c r="G13484">
        <v>35.262729499999999</v>
      </c>
      <c r="H13484">
        <v>-81.190639099999999</v>
      </c>
      <c r="I13484">
        <v>3.5</v>
      </c>
      <c r="J13484">
        <v>3</v>
      </c>
      <c r="K13484">
        <v>1</v>
      </c>
      <c r="L13484" t="s">
        <v>6288</v>
      </c>
    </row>
    <row r="13485" spans="1:12" x14ac:dyDescent="0.2">
      <c r="A13485" t="e">
        <f>-Cu0SlTQuFgiGHym46w0vA</f>
        <v>#NAME?</v>
      </c>
      <c r="B13485" t="s">
        <v>2144</v>
      </c>
      <c r="C13485" t="s">
        <v>44116</v>
      </c>
      <c r="D13485" t="s">
        <v>3396</v>
      </c>
      <c r="E13485" t="s">
        <v>16</v>
      </c>
      <c r="F13485">
        <v>28104</v>
      </c>
      <c r="G13485">
        <v>35.123677600000001</v>
      </c>
      <c r="H13485">
        <v>-80.653219300000003</v>
      </c>
      <c r="I13485">
        <v>2.5</v>
      </c>
      <c r="J13485">
        <v>15</v>
      </c>
      <c r="K13485">
        <v>1</v>
      </c>
      <c r="L13485" t="s">
        <v>1202</v>
      </c>
    </row>
    <row r="13486" spans="1:12" x14ac:dyDescent="0.2">
      <c r="A13486" t="s">
        <v>44117</v>
      </c>
      <c r="B13486" t="s">
        <v>44118</v>
      </c>
      <c r="C13486" t="s">
        <v>391</v>
      </c>
      <c r="D13486" t="s">
        <v>21</v>
      </c>
      <c r="E13486" t="s">
        <v>16</v>
      </c>
      <c r="F13486">
        <v>28211</v>
      </c>
      <c r="G13486">
        <v>35.151800999999999</v>
      </c>
      <c r="H13486">
        <v>-80.831485999999998</v>
      </c>
      <c r="I13486">
        <v>3.5</v>
      </c>
      <c r="J13486">
        <v>3</v>
      </c>
      <c r="K13486">
        <v>1</v>
      </c>
      <c r="L13486" t="s">
        <v>32893</v>
      </c>
    </row>
    <row r="13487" spans="1:12" x14ac:dyDescent="0.2">
      <c r="A13487" t="s">
        <v>44119</v>
      </c>
      <c r="B13487" t="s">
        <v>44120</v>
      </c>
      <c r="C13487" t="s">
        <v>44121</v>
      </c>
      <c r="D13487" t="s">
        <v>21</v>
      </c>
      <c r="E13487" t="s">
        <v>16</v>
      </c>
      <c r="F13487">
        <v>28203</v>
      </c>
      <c r="G13487">
        <v>35.2104474</v>
      </c>
      <c r="H13487">
        <v>-80.863334899999998</v>
      </c>
      <c r="I13487">
        <v>4.5</v>
      </c>
      <c r="J13487">
        <v>13</v>
      </c>
      <c r="K13487">
        <v>1</v>
      </c>
      <c r="L13487" t="s">
        <v>22878</v>
      </c>
    </row>
    <row r="13488" spans="1:12" x14ac:dyDescent="0.2">
      <c r="A13488" t="s">
        <v>44122</v>
      </c>
      <c r="B13488" t="s">
        <v>11849</v>
      </c>
      <c r="C13488" t="s">
        <v>44123</v>
      </c>
      <c r="D13488" t="s">
        <v>21</v>
      </c>
      <c r="E13488" t="s">
        <v>16</v>
      </c>
      <c r="F13488">
        <v>28216</v>
      </c>
      <c r="G13488">
        <v>35.346760799999998</v>
      </c>
      <c r="H13488">
        <v>-80.860589000000004</v>
      </c>
      <c r="I13488">
        <v>3.5</v>
      </c>
      <c r="J13488">
        <v>3</v>
      </c>
      <c r="K13488">
        <v>0</v>
      </c>
      <c r="L13488" t="s">
        <v>44124</v>
      </c>
    </row>
    <row r="13489" spans="1:12" x14ac:dyDescent="0.2">
      <c r="A13489" t="s">
        <v>44125</v>
      </c>
      <c r="B13489" t="s">
        <v>44126</v>
      </c>
      <c r="C13489" t="s">
        <v>44127</v>
      </c>
      <c r="D13489" t="s">
        <v>21</v>
      </c>
      <c r="E13489" t="s">
        <v>16</v>
      </c>
      <c r="F13489">
        <v>28209</v>
      </c>
      <c r="G13489">
        <v>35.173254800000002</v>
      </c>
      <c r="H13489">
        <v>-80.840014300000007</v>
      </c>
      <c r="I13489">
        <v>4.5</v>
      </c>
      <c r="J13489">
        <v>96</v>
      </c>
      <c r="K13489">
        <v>1</v>
      </c>
      <c r="L13489" t="s">
        <v>4939</v>
      </c>
    </row>
    <row r="13490" spans="1:12" x14ac:dyDescent="0.2">
      <c r="A13490" t="s">
        <v>44128</v>
      </c>
      <c r="B13490" t="s">
        <v>44129</v>
      </c>
      <c r="C13490" t="s">
        <v>44130</v>
      </c>
      <c r="D13490" t="s">
        <v>21</v>
      </c>
      <c r="E13490" t="s">
        <v>16</v>
      </c>
      <c r="F13490">
        <v>28212</v>
      </c>
      <c r="G13490">
        <v>35.203620000000001</v>
      </c>
      <c r="H13490">
        <v>-80.744790600000002</v>
      </c>
      <c r="I13490">
        <v>5</v>
      </c>
      <c r="J13490">
        <v>5</v>
      </c>
      <c r="K13490">
        <v>0</v>
      </c>
      <c r="L13490" t="s">
        <v>44131</v>
      </c>
    </row>
    <row r="13491" spans="1:12" x14ac:dyDescent="0.2">
      <c r="A13491" t="s">
        <v>44132</v>
      </c>
      <c r="B13491" t="s">
        <v>44133</v>
      </c>
      <c r="C13491" t="s">
        <v>44134</v>
      </c>
      <c r="D13491" t="s">
        <v>21</v>
      </c>
      <c r="E13491" t="s">
        <v>16</v>
      </c>
      <c r="F13491">
        <v>28277</v>
      </c>
      <c r="G13491">
        <v>35.030748500000001</v>
      </c>
      <c r="H13491">
        <v>-80.852164599999995</v>
      </c>
      <c r="I13491">
        <v>3</v>
      </c>
      <c r="J13491">
        <v>32</v>
      </c>
      <c r="K13491">
        <v>1</v>
      </c>
      <c r="L13491" t="s">
        <v>709</v>
      </c>
    </row>
    <row r="13492" spans="1:12" x14ac:dyDescent="0.2">
      <c r="A13492" t="s">
        <v>44135</v>
      </c>
      <c r="B13492" t="s">
        <v>11431</v>
      </c>
      <c r="C13492" t="s">
        <v>263</v>
      </c>
      <c r="D13492" t="s">
        <v>21</v>
      </c>
      <c r="E13492" t="s">
        <v>16</v>
      </c>
      <c r="F13492">
        <v>28269</v>
      </c>
      <c r="G13492">
        <v>35.343217049899998</v>
      </c>
      <c r="H13492">
        <v>-80.769081375799999</v>
      </c>
      <c r="I13492">
        <v>2.5</v>
      </c>
      <c r="J13492">
        <v>11</v>
      </c>
      <c r="K13492">
        <v>1</v>
      </c>
      <c r="L13492" t="s">
        <v>15098</v>
      </c>
    </row>
    <row r="13493" spans="1:12" x14ac:dyDescent="0.2">
      <c r="A13493" t="s">
        <v>44136</v>
      </c>
      <c r="B13493" t="s">
        <v>44137</v>
      </c>
      <c r="C13493" t="s">
        <v>44138</v>
      </c>
      <c r="D13493" t="s">
        <v>21</v>
      </c>
      <c r="E13493" t="s">
        <v>16</v>
      </c>
      <c r="F13493">
        <v>28269</v>
      </c>
      <c r="G13493">
        <v>35.371974999999999</v>
      </c>
      <c r="H13493">
        <v>-80.782853000000003</v>
      </c>
      <c r="I13493">
        <v>3</v>
      </c>
      <c r="J13493">
        <v>5</v>
      </c>
      <c r="K13493">
        <v>1</v>
      </c>
      <c r="L13493" t="s">
        <v>44139</v>
      </c>
    </row>
    <row r="13494" spans="1:12" x14ac:dyDescent="0.2">
      <c r="A13494" t="s">
        <v>44140</v>
      </c>
      <c r="B13494" t="s">
        <v>18998</v>
      </c>
      <c r="C13494" t="s">
        <v>44141</v>
      </c>
      <c r="D13494" t="s">
        <v>21</v>
      </c>
      <c r="E13494" t="s">
        <v>16</v>
      </c>
      <c r="F13494">
        <v>28213</v>
      </c>
      <c r="G13494">
        <v>35.293988655299998</v>
      </c>
      <c r="H13494">
        <v>-80.750694269299998</v>
      </c>
      <c r="I13494">
        <v>3.5</v>
      </c>
      <c r="J13494">
        <v>16</v>
      </c>
      <c r="K13494">
        <v>1</v>
      </c>
      <c r="L13494" t="s">
        <v>44142</v>
      </c>
    </row>
    <row r="13495" spans="1:12" x14ac:dyDescent="0.2">
      <c r="A13495" t="s">
        <v>44143</v>
      </c>
      <c r="B13495" t="s">
        <v>36974</v>
      </c>
      <c r="C13495" t="s">
        <v>44144</v>
      </c>
      <c r="D13495" t="s">
        <v>21</v>
      </c>
      <c r="E13495" t="s">
        <v>16</v>
      </c>
      <c r="F13495">
        <v>28277</v>
      </c>
      <c r="G13495">
        <v>35.016453499999997</v>
      </c>
      <c r="H13495">
        <v>-80.852352400000001</v>
      </c>
      <c r="I13495">
        <v>2.5</v>
      </c>
      <c r="J13495">
        <v>28</v>
      </c>
      <c r="K13495">
        <v>1</v>
      </c>
      <c r="L13495" t="s">
        <v>44145</v>
      </c>
    </row>
    <row r="13496" spans="1:12" x14ac:dyDescent="0.2">
      <c r="A13496" t="s">
        <v>44146</v>
      </c>
      <c r="B13496" t="s">
        <v>44147</v>
      </c>
      <c r="C13496" t="s">
        <v>44148</v>
      </c>
      <c r="D13496" t="s">
        <v>21</v>
      </c>
      <c r="E13496" t="s">
        <v>16</v>
      </c>
      <c r="F13496">
        <v>28277</v>
      </c>
      <c r="G13496">
        <v>35.054273999999999</v>
      </c>
      <c r="H13496">
        <v>-80.861830999999995</v>
      </c>
      <c r="I13496">
        <v>3.5</v>
      </c>
      <c r="J13496">
        <v>5</v>
      </c>
      <c r="K13496">
        <v>1</v>
      </c>
      <c r="L13496" t="s">
        <v>901</v>
      </c>
    </row>
    <row r="13497" spans="1:12" x14ac:dyDescent="0.2">
      <c r="A13497" t="s">
        <v>44149</v>
      </c>
      <c r="B13497" t="s">
        <v>44150</v>
      </c>
      <c r="C13497" t="s">
        <v>3986</v>
      </c>
      <c r="D13497" t="s">
        <v>21</v>
      </c>
      <c r="E13497" t="s">
        <v>16</v>
      </c>
      <c r="F13497">
        <v>28277</v>
      </c>
      <c r="G13497">
        <v>35.034956999999999</v>
      </c>
      <c r="H13497">
        <v>-80.809162799999996</v>
      </c>
      <c r="I13497">
        <v>4</v>
      </c>
      <c r="J13497">
        <v>12</v>
      </c>
      <c r="K13497">
        <v>0</v>
      </c>
      <c r="L13497" t="s">
        <v>44151</v>
      </c>
    </row>
    <row r="13498" spans="1:12" x14ac:dyDescent="0.2">
      <c r="A13498" t="s">
        <v>44152</v>
      </c>
      <c r="B13498" t="s">
        <v>44153</v>
      </c>
      <c r="C13498" t="s">
        <v>5443</v>
      </c>
      <c r="D13498" t="s">
        <v>21</v>
      </c>
      <c r="E13498" t="s">
        <v>16</v>
      </c>
      <c r="F13498">
        <v>28210</v>
      </c>
      <c r="G13498">
        <v>35.148024599999999</v>
      </c>
      <c r="H13498">
        <v>-80.833323399999998</v>
      </c>
      <c r="I13498">
        <v>3</v>
      </c>
      <c r="J13498">
        <v>3</v>
      </c>
      <c r="K13498">
        <v>1</v>
      </c>
      <c r="L13498" t="s">
        <v>44154</v>
      </c>
    </row>
    <row r="13499" spans="1:12" x14ac:dyDescent="0.2">
      <c r="A13499" t="s">
        <v>44155</v>
      </c>
      <c r="B13499" t="s">
        <v>44156</v>
      </c>
      <c r="C13499" t="s">
        <v>44157</v>
      </c>
      <c r="D13499" t="s">
        <v>21</v>
      </c>
      <c r="E13499" t="s">
        <v>16</v>
      </c>
      <c r="F13499">
        <v>28203</v>
      </c>
      <c r="G13499">
        <v>35.209124099999997</v>
      </c>
      <c r="H13499">
        <v>-80.858232999999998</v>
      </c>
      <c r="I13499">
        <v>4.5</v>
      </c>
      <c r="J13499">
        <v>6</v>
      </c>
      <c r="K13499">
        <v>1</v>
      </c>
      <c r="L13499" t="s">
        <v>188</v>
      </c>
    </row>
    <row r="13500" spans="1:12" x14ac:dyDescent="0.2">
      <c r="A13500" t="s">
        <v>44158</v>
      </c>
      <c r="B13500" t="s">
        <v>44159</v>
      </c>
      <c r="C13500" t="s">
        <v>44160</v>
      </c>
      <c r="D13500" t="s">
        <v>21</v>
      </c>
      <c r="E13500" t="s">
        <v>16</v>
      </c>
      <c r="F13500">
        <v>28203</v>
      </c>
      <c r="G13500">
        <v>35.2104474</v>
      </c>
      <c r="H13500">
        <v>-80.863334899999998</v>
      </c>
      <c r="I13500">
        <v>4.5</v>
      </c>
      <c r="J13500">
        <v>38</v>
      </c>
      <c r="K13500">
        <v>1</v>
      </c>
      <c r="L13500" t="s">
        <v>44161</v>
      </c>
    </row>
    <row r="13501" spans="1:12" x14ac:dyDescent="0.2">
      <c r="A13501" t="s">
        <v>44162</v>
      </c>
      <c r="B13501" t="s">
        <v>44163</v>
      </c>
      <c r="C13501" t="s">
        <v>44164</v>
      </c>
      <c r="D13501" t="s">
        <v>21</v>
      </c>
      <c r="E13501" t="s">
        <v>16</v>
      </c>
      <c r="F13501">
        <v>28217</v>
      </c>
      <c r="G13501">
        <v>35.179164321199998</v>
      </c>
      <c r="H13501">
        <v>-80.925156176100003</v>
      </c>
      <c r="I13501">
        <v>4</v>
      </c>
      <c r="J13501">
        <v>17</v>
      </c>
      <c r="K13501">
        <v>1</v>
      </c>
      <c r="L13501" t="s">
        <v>44165</v>
      </c>
    </row>
    <row r="13502" spans="1:12" x14ac:dyDescent="0.2">
      <c r="A13502" t="s">
        <v>44166</v>
      </c>
      <c r="B13502" t="s">
        <v>44167</v>
      </c>
      <c r="C13502" t="s">
        <v>9787</v>
      </c>
      <c r="D13502" t="s">
        <v>26</v>
      </c>
      <c r="E13502" t="s">
        <v>16</v>
      </c>
      <c r="F13502">
        <v>28078</v>
      </c>
      <c r="G13502">
        <v>35.442733500000003</v>
      </c>
      <c r="H13502">
        <v>-80.885754300000002</v>
      </c>
      <c r="I13502">
        <v>4</v>
      </c>
      <c r="J13502">
        <v>99</v>
      </c>
      <c r="K13502">
        <v>1</v>
      </c>
      <c r="L13502" t="s">
        <v>18486</v>
      </c>
    </row>
    <row r="13503" spans="1:12" x14ac:dyDescent="0.2">
      <c r="A13503" t="s">
        <v>44168</v>
      </c>
      <c r="B13503" t="s">
        <v>44169</v>
      </c>
      <c r="C13503" t="s">
        <v>44170</v>
      </c>
      <c r="D13503" t="s">
        <v>21</v>
      </c>
      <c r="E13503" t="s">
        <v>16</v>
      </c>
      <c r="F13503">
        <v>28278</v>
      </c>
      <c r="G13503">
        <v>35.094593799999998</v>
      </c>
      <c r="H13503">
        <v>-81.005158699999996</v>
      </c>
      <c r="I13503">
        <v>3</v>
      </c>
      <c r="J13503">
        <v>9</v>
      </c>
      <c r="K13503">
        <v>1</v>
      </c>
      <c r="L13503" t="s">
        <v>287</v>
      </c>
    </row>
    <row r="13504" spans="1:12" x14ac:dyDescent="0.2">
      <c r="A13504" t="s">
        <v>44171</v>
      </c>
      <c r="B13504" t="s">
        <v>44172</v>
      </c>
      <c r="C13504" t="s">
        <v>44173</v>
      </c>
      <c r="D13504" t="s">
        <v>456</v>
      </c>
      <c r="E13504" t="s">
        <v>16</v>
      </c>
      <c r="F13504">
        <v>28012</v>
      </c>
      <c r="G13504">
        <v>35.253773000000002</v>
      </c>
      <c r="H13504">
        <v>-81.043593999999999</v>
      </c>
      <c r="I13504">
        <v>4.5</v>
      </c>
      <c r="J13504">
        <v>105</v>
      </c>
      <c r="K13504">
        <v>1</v>
      </c>
      <c r="L13504" t="s">
        <v>15871</v>
      </c>
    </row>
    <row r="13505" spans="1:12" x14ac:dyDescent="0.2">
      <c r="A13505" t="s">
        <v>44174</v>
      </c>
      <c r="B13505" t="s">
        <v>314</v>
      </c>
      <c r="C13505" t="s">
        <v>44175</v>
      </c>
      <c r="D13505" t="s">
        <v>21</v>
      </c>
      <c r="E13505" t="s">
        <v>16</v>
      </c>
      <c r="F13505">
        <v>28214</v>
      </c>
      <c r="G13505">
        <v>35.302804000000002</v>
      </c>
      <c r="H13505">
        <v>-80.987366399999999</v>
      </c>
      <c r="I13505">
        <v>1.5</v>
      </c>
      <c r="J13505">
        <v>3</v>
      </c>
      <c r="K13505">
        <v>1</v>
      </c>
      <c r="L13505" t="s">
        <v>3224</v>
      </c>
    </row>
    <row r="13506" spans="1:12" x14ac:dyDescent="0.2">
      <c r="A13506" t="s">
        <v>44176</v>
      </c>
      <c r="B13506" t="s">
        <v>44177</v>
      </c>
      <c r="C13506" t="s">
        <v>44178</v>
      </c>
      <c r="D13506" t="s">
        <v>15</v>
      </c>
      <c r="E13506" t="s">
        <v>16</v>
      </c>
      <c r="F13506">
        <v>28031</v>
      </c>
      <c r="G13506">
        <v>35.487121999999999</v>
      </c>
      <c r="H13506">
        <v>-80.871713999999997</v>
      </c>
      <c r="I13506">
        <v>2.5</v>
      </c>
      <c r="J13506">
        <v>5</v>
      </c>
      <c r="K13506">
        <v>1</v>
      </c>
      <c r="L13506" t="s">
        <v>256</v>
      </c>
    </row>
    <row r="13507" spans="1:12" x14ac:dyDescent="0.2">
      <c r="A13507" t="s">
        <v>44179</v>
      </c>
      <c r="B13507" t="s">
        <v>44180</v>
      </c>
      <c r="D13507" t="s">
        <v>21</v>
      </c>
      <c r="E13507" t="s">
        <v>16</v>
      </c>
      <c r="F13507">
        <v>28273</v>
      </c>
      <c r="G13507">
        <v>35.129055700000002</v>
      </c>
      <c r="H13507">
        <v>-80.953947499999998</v>
      </c>
      <c r="I13507">
        <v>5</v>
      </c>
      <c r="J13507">
        <v>5</v>
      </c>
      <c r="K13507">
        <v>1</v>
      </c>
      <c r="L13507" t="s">
        <v>44181</v>
      </c>
    </row>
    <row r="13508" spans="1:12" x14ac:dyDescent="0.2">
      <c r="A13508" t="s">
        <v>44182</v>
      </c>
      <c r="B13508" t="s">
        <v>44183</v>
      </c>
      <c r="C13508" t="s">
        <v>44184</v>
      </c>
      <c r="D13508" t="s">
        <v>21</v>
      </c>
      <c r="E13508" t="s">
        <v>16</v>
      </c>
      <c r="F13508">
        <v>28205</v>
      </c>
      <c r="G13508">
        <v>35.220622300000002</v>
      </c>
      <c r="H13508">
        <v>-80.809856800000006</v>
      </c>
      <c r="I13508">
        <v>4</v>
      </c>
      <c r="J13508">
        <v>5</v>
      </c>
      <c r="K13508">
        <v>1</v>
      </c>
      <c r="L13508" t="s">
        <v>44185</v>
      </c>
    </row>
    <row r="13509" spans="1:12" x14ac:dyDescent="0.2">
      <c r="A13509" t="s">
        <v>44186</v>
      </c>
      <c r="B13509" t="s">
        <v>44187</v>
      </c>
      <c r="C13509" t="s">
        <v>44188</v>
      </c>
      <c r="D13509" t="s">
        <v>21</v>
      </c>
      <c r="E13509" t="s">
        <v>16</v>
      </c>
      <c r="F13509">
        <v>28216</v>
      </c>
      <c r="G13509">
        <v>35.277566399999998</v>
      </c>
      <c r="H13509">
        <v>-80.856157600000003</v>
      </c>
      <c r="I13509">
        <v>5</v>
      </c>
      <c r="J13509">
        <v>3</v>
      </c>
      <c r="K13509">
        <v>1</v>
      </c>
      <c r="L13509" t="s">
        <v>44189</v>
      </c>
    </row>
    <row r="13510" spans="1:12" x14ac:dyDescent="0.2">
      <c r="A13510" t="s">
        <v>44190</v>
      </c>
      <c r="B13510" t="s">
        <v>44191</v>
      </c>
      <c r="C13510" t="s">
        <v>44192</v>
      </c>
      <c r="D13510" t="s">
        <v>21</v>
      </c>
      <c r="E13510" t="s">
        <v>16</v>
      </c>
      <c r="F13510">
        <v>28205</v>
      </c>
      <c r="G13510">
        <v>35.247903999999998</v>
      </c>
      <c r="H13510">
        <v>-80.805150999999995</v>
      </c>
      <c r="I13510">
        <v>4.5</v>
      </c>
      <c r="J13510">
        <v>27</v>
      </c>
      <c r="K13510">
        <v>1</v>
      </c>
      <c r="L13510" t="s">
        <v>41124</v>
      </c>
    </row>
    <row r="13511" spans="1:12" x14ac:dyDescent="0.2">
      <c r="A13511" t="s">
        <v>44193</v>
      </c>
      <c r="B13511" t="s">
        <v>44194</v>
      </c>
      <c r="C13511" t="s">
        <v>44195</v>
      </c>
      <c r="D13511" t="s">
        <v>21</v>
      </c>
      <c r="E13511" t="s">
        <v>16</v>
      </c>
      <c r="F13511">
        <v>28209</v>
      </c>
      <c r="G13511">
        <v>35.173991000000001</v>
      </c>
      <c r="H13511">
        <v>-80.840340999999995</v>
      </c>
      <c r="I13511">
        <v>4</v>
      </c>
      <c r="J13511">
        <v>76</v>
      </c>
      <c r="K13511">
        <v>1</v>
      </c>
      <c r="L13511" t="s">
        <v>44196</v>
      </c>
    </row>
    <row r="13512" spans="1:12" x14ac:dyDescent="0.2">
      <c r="A13512" t="s">
        <v>44197</v>
      </c>
      <c r="B13512" t="s">
        <v>6794</v>
      </c>
      <c r="C13512" t="s">
        <v>44198</v>
      </c>
      <c r="D13512" t="s">
        <v>21</v>
      </c>
      <c r="E13512" t="s">
        <v>16</v>
      </c>
      <c r="F13512">
        <v>28277</v>
      </c>
      <c r="G13512">
        <v>35.063698000000002</v>
      </c>
      <c r="H13512">
        <v>-80.773411107800001</v>
      </c>
      <c r="I13512">
        <v>2.5</v>
      </c>
      <c r="J13512">
        <v>32</v>
      </c>
      <c r="K13512">
        <v>1</v>
      </c>
      <c r="L13512" t="s">
        <v>27918</v>
      </c>
    </row>
    <row r="13513" spans="1:12" x14ac:dyDescent="0.2">
      <c r="A13513" t="s">
        <v>44199</v>
      </c>
      <c r="B13513" t="s">
        <v>44200</v>
      </c>
      <c r="C13513" t="s">
        <v>44201</v>
      </c>
      <c r="D13513" t="s">
        <v>21</v>
      </c>
      <c r="E13513" t="s">
        <v>16</v>
      </c>
      <c r="F13513">
        <v>28205</v>
      </c>
      <c r="G13513">
        <v>35.193833972599997</v>
      </c>
      <c r="H13513">
        <v>-80.784128308299998</v>
      </c>
      <c r="I13513">
        <v>4.5</v>
      </c>
      <c r="J13513">
        <v>8</v>
      </c>
      <c r="K13513">
        <v>0</v>
      </c>
      <c r="L13513" t="s">
        <v>44202</v>
      </c>
    </row>
    <row r="13514" spans="1:12" x14ac:dyDescent="0.2">
      <c r="A13514" t="s">
        <v>44203</v>
      </c>
      <c r="B13514" t="s">
        <v>44204</v>
      </c>
      <c r="C13514" t="s">
        <v>40787</v>
      </c>
      <c r="D13514" t="s">
        <v>21</v>
      </c>
      <c r="E13514" t="s">
        <v>16</v>
      </c>
      <c r="F13514">
        <v>28202</v>
      </c>
      <c r="G13514">
        <v>35.228307000000001</v>
      </c>
      <c r="H13514">
        <v>-80.845550000000003</v>
      </c>
      <c r="I13514">
        <v>2.5</v>
      </c>
      <c r="J13514">
        <v>13</v>
      </c>
      <c r="K13514">
        <v>0</v>
      </c>
      <c r="L13514" t="s">
        <v>3548</v>
      </c>
    </row>
    <row r="13515" spans="1:12" x14ac:dyDescent="0.2">
      <c r="A13515" t="s">
        <v>44205</v>
      </c>
      <c r="B13515" t="s">
        <v>44206</v>
      </c>
      <c r="C13515" t="s">
        <v>44207</v>
      </c>
      <c r="D13515" t="s">
        <v>21</v>
      </c>
      <c r="E13515" t="s">
        <v>16</v>
      </c>
      <c r="F13515">
        <v>28205</v>
      </c>
      <c r="G13515">
        <v>35.248561799999997</v>
      </c>
      <c r="H13515">
        <v>-80.806546900000001</v>
      </c>
      <c r="I13515">
        <v>4</v>
      </c>
      <c r="J13515">
        <v>65</v>
      </c>
      <c r="K13515">
        <v>1</v>
      </c>
      <c r="L13515" t="s">
        <v>44208</v>
      </c>
    </row>
    <row r="13516" spans="1:12" x14ac:dyDescent="0.2">
      <c r="A13516" t="s">
        <v>44209</v>
      </c>
      <c r="B13516" t="s">
        <v>44210</v>
      </c>
      <c r="C13516" t="s">
        <v>11002</v>
      </c>
      <c r="D13516" t="s">
        <v>15</v>
      </c>
      <c r="E13516" t="s">
        <v>16</v>
      </c>
      <c r="F13516">
        <v>28031</v>
      </c>
      <c r="G13516">
        <v>35.463814499999998</v>
      </c>
      <c r="H13516">
        <v>-80.871462699999995</v>
      </c>
      <c r="I13516">
        <v>5</v>
      </c>
      <c r="J13516">
        <v>10</v>
      </c>
      <c r="K13516">
        <v>1</v>
      </c>
      <c r="L13516" t="s">
        <v>12559</v>
      </c>
    </row>
    <row r="13517" spans="1:12" x14ac:dyDescent="0.2">
      <c r="A13517" t="s">
        <v>44211</v>
      </c>
      <c r="B13517" t="s">
        <v>44212</v>
      </c>
      <c r="C13517" t="s">
        <v>44213</v>
      </c>
      <c r="D13517" t="s">
        <v>30</v>
      </c>
      <c r="E13517" t="s">
        <v>16</v>
      </c>
      <c r="F13517">
        <v>28056</v>
      </c>
      <c r="G13517">
        <v>35.261388221399997</v>
      </c>
      <c r="H13517">
        <v>-81.132128499399997</v>
      </c>
      <c r="I13517">
        <v>4</v>
      </c>
      <c r="J13517">
        <v>90</v>
      </c>
      <c r="K13517">
        <v>1</v>
      </c>
      <c r="L13517" t="s">
        <v>44214</v>
      </c>
    </row>
    <row r="13518" spans="1:12" x14ac:dyDescent="0.2">
      <c r="A13518" t="s">
        <v>44215</v>
      </c>
      <c r="B13518" t="s">
        <v>44216</v>
      </c>
      <c r="C13518" t="s">
        <v>6784</v>
      </c>
      <c r="D13518" t="s">
        <v>39</v>
      </c>
      <c r="E13518" t="s">
        <v>16</v>
      </c>
      <c r="F13518">
        <v>28027</v>
      </c>
      <c r="G13518">
        <v>35.3700689</v>
      </c>
      <c r="H13518">
        <v>-80.723929799999993</v>
      </c>
      <c r="I13518">
        <v>4.5</v>
      </c>
      <c r="J13518">
        <v>14</v>
      </c>
      <c r="K13518">
        <v>1</v>
      </c>
      <c r="L13518" t="s">
        <v>8081</v>
      </c>
    </row>
    <row r="13519" spans="1:12" x14ac:dyDescent="0.2">
      <c r="A13519" t="s">
        <v>44217</v>
      </c>
      <c r="B13519" t="s">
        <v>44218</v>
      </c>
      <c r="C13519" t="s">
        <v>44219</v>
      </c>
      <c r="D13519" t="s">
        <v>21</v>
      </c>
      <c r="E13519" t="s">
        <v>16</v>
      </c>
      <c r="F13519">
        <v>28202</v>
      </c>
      <c r="G13519">
        <v>35.226036000000001</v>
      </c>
      <c r="H13519">
        <v>-80.846997000000002</v>
      </c>
      <c r="I13519">
        <v>3.5</v>
      </c>
      <c r="J13519">
        <v>113</v>
      </c>
      <c r="K13519">
        <v>1</v>
      </c>
      <c r="L13519" t="s">
        <v>44220</v>
      </c>
    </row>
    <row r="13520" spans="1:12" x14ac:dyDescent="0.2">
      <c r="A13520" t="s">
        <v>44221</v>
      </c>
      <c r="B13520" t="s">
        <v>44222</v>
      </c>
      <c r="C13520" t="s">
        <v>10259</v>
      </c>
      <c r="D13520" t="s">
        <v>21</v>
      </c>
      <c r="E13520" t="s">
        <v>16</v>
      </c>
      <c r="F13520">
        <v>28203</v>
      </c>
      <c r="G13520">
        <v>35.217118900000003</v>
      </c>
      <c r="H13520">
        <v>-80.852341899999999</v>
      </c>
      <c r="I13520">
        <v>5</v>
      </c>
      <c r="J13520">
        <v>12</v>
      </c>
      <c r="K13520">
        <v>1</v>
      </c>
      <c r="L13520" t="s">
        <v>44223</v>
      </c>
    </row>
    <row r="13521" spans="1:12" x14ac:dyDescent="0.2">
      <c r="A13521" t="s">
        <v>44224</v>
      </c>
      <c r="B13521" t="s">
        <v>44225</v>
      </c>
      <c r="C13521" t="s">
        <v>44226</v>
      </c>
      <c r="D13521" t="s">
        <v>15</v>
      </c>
      <c r="E13521" t="s">
        <v>16</v>
      </c>
      <c r="F13521">
        <v>28031</v>
      </c>
      <c r="G13521">
        <v>35.448799000000001</v>
      </c>
      <c r="H13521">
        <v>-80.890923999999998</v>
      </c>
      <c r="I13521">
        <v>2.5</v>
      </c>
      <c r="J13521">
        <v>3</v>
      </c>
      <c r="K13521">
        <v>0</v>
      </c>
      <c r="L13521" t="s">
        <v>287</v>
      </c>
    </row>
    <row r="13522" spans="1:12" x14ac:dyDescent="0.2">
      <c r="A13522" t="s">
        <v>44227</v>
      </c>
      <c r="B13522" t="s">
        <v>1265</v>
      </c>
      <c r="C13522" t="s">
        <v>44228</v>
      </c>
      <c r="D13522" t="s">
        <v>21</v>
      </c>
      <c r="E13522" t="s">
        <v>16</v>
      </c>
      <c r="F13522">
        <v>28209</v>
      </c>
      <c r="G13522">
        <v>35.174993276599999</v>
      </c>
      <c r="H13522">
        <v>-80.839254409099993</v>
      </c>
      <c r="I13522">
        <v>4</v>
      </c>
      <c r="J13522">
        <v>8</v>
      </c>
      <c r="K13522">
        <v>1</v>
      </c>
      <c r="L13522" t="s">
        <v>27166</v>
      </c>
    </row>
    <row r="13523" spans="1:12" x14ac:dyDescent="0.2">
      <c r="A13523" t="s">
        <v>44229</v>
      </c>
      <c r="B13523" t="s">
        <v>44230</v>
      </c>
      <c r="C13523" t="s">
        <v>44231</v>
      </c>
      <c r="D13523" t="s">
        <v>21</v>
      </c>
      <c r="E13523" t="s">
        <v>16</v>
      </c>
      <c r="F13523">
        <v>28216</v>
      </c>
      <c r="G13523">
        <v>35.325536399999997</v>
      </c>
      <c r="H13523">
        <v>-80.947339799999995</v>
      </c>
      <c r="I13523">
        <v>4.5</v>
      </c>
      <c r="J13523">
        <v>9</v>
      </c>
      <c r="K13523">
        <v>1</v>
      </c>
      <c r="L13523" t="s">
        <v>1913</v>
      </c>
    </row>
    <row r="13524" spans="1:12" x14ac:dyDescent="0.2">
      <c r="A13524" t="s">
        <v>44232</v>
      </c>
      <c r="B13524" t="s">
        <v>44233</v>
      </c>
      <c r="C13524" t="s">
        <v>11268</v>
      </c>
      <c r="D13524" t="s">
        <v>21</v>
      </c>
      <c r="E13524" t="s">
        <v>16</v>
      </c>
      <c r="F13524">
        <v>28262</v>
      </c>
      <c r="G13524">
        <v>35.3432587</v>
      </c>
      <c r="H13524">
        <v>-80.763070900000002</v>
      </c>
      <c r="I13524">
        <v>3.5</v>
      </c>
      <c r="J13524">
        <v>14</v>
      </c>
      <c r="K13524">
        <v>1</v>
      </c>
      <c r="L13524" t="s">
        <v>44234</v>
      </c>
    </row>
    <row r="13525" spans="1:12" x14ac:dyDescent="0.2">
      <c r="A13525" t="s">
        <v>44235</v>
      </c>
      <c r="B13525" t="s">
        <v>44236</v>
      </c>
      <c r="D13525" t="s">
        <v>21</v>
      </c>
      <c r="E13525" t="s">
        <v>16</v>
      </c>
      <c r="F13525">
        <v>28105</v>
      </c>
      <c r="G13525">
        <v>35.1105564</v>
      </c>
      <c r="H13525">
        <v>-80.7103532</v>
      </c>
      <c r="I13525">
        <v>2.5</v>
      </c>
      <c r="J13525">
        <v>3</v>
      </c>
      <c r="K13525">
        <v>1</v>
      </c>
      <c r="L13525" t="s">
        <v>9296</v>
      </c>
    </row>
    <row r="13526" spans="1:12" x14ac:dyDescent="0.2">
      <c r="A13526" t="s">
        <v>44237</v>
      </c>
      <c r="B13526" t="s">
        <v>44238</v>
      </c>
      <c r="C13526" t="s">
        <v>44239</v>
      </c>
      <c r="D13526" t="s">
        <v>26</v>
      </c>
      <c r="E13526" t="s">
        <v>16</v>
      </c>
      <c r="F13526">
        <v>28078</v>
      </c>
      <c r="G13526">
        <v>35.444504000000002</v>
      </c>
      <c r="H13526">
        <v>-80.882073000000005</v>
      </c>
      <c r="I13526">
        <v>3</v>
      </c>
      <c r="J13526">
        <v>5</v>
      </c>
      <c r="K13526">
        <v>0</v>
      </c>
      <c r="L13526" t="s">
        <v>7700</v>
      </c>
    </row>
    <row r="13527" spans="1:12" x14ac:dyDescent="0.2">
      <c r="A13527" t="s">
        <v>44240</v>
      </c>
      <c r="B13527" t="s">
        <v>44241</v>
      </c>
      <c r="C13527" t="s">
        <v>44242</v>
      </c>
      <c r="D13527" t="s">
        <v>21</v>
      </c>
      <c r="E13527" t="s">
        <v>16</v>
      </c>
      <c r="F13527">
        <v>28202</v>
      </c>
      <c r="G13527">
        <v>35.221916999999998</v>
      </c>
      <c r="H13527">
        <v>-80.842555000000004</v>
      </c>
      <c r="I13527">
        <v>3.5</v>
      </c>
      <c r="J13527">
        <v>22</v>
      </c>
      <c r="K13527">
        <v>0</v>
      </c>
      <c r="L13527" t="s">
        <v>44243</v>
      </c>
    </row>
    <row r="13528" spans="1:12" x14ac:dyDescent="0.2">
      <c r="A13528" t="s">
        <v>44244</v>
      </c>
      <c r="B13528" t="s">
        <v>1265</v>
      </c>
      <c r="C13528" t="s">
        <v>44245</v>
      </c>
      <c r="D13528" t="s">
        <v>21</v>
      </c>
      <c r="E13528" t="s">
        <v>16</v>
      </c>
      <c r="F13528">
        <v>28217</v>
      </c>
      <c r="G13528">
        <v>35.163773900000002</v>
      </c>
      <c r="H13528">
        <v>-80.884646000000004</v>
      </c>
      <c r="I13528">
        <v>4</v>
      </c>
      <c r="J13528">
        <v>4</v>
      </c>
      <c r="K13528">
        <v>1</v>
      </c>
      <c r="L13528" t="s">
        <v>44246</v>
      </c>
    </row>
    <row r="13529" spans="1:12" x14ac:dyDescent="0.2">
      <c r="A13529" t="s">
        <v>44247</v>
      </c>
      <c r="B13529" t="s">
        <v>44248</v>
      </c>
      <c r="C13529" t="s">
        <v>27193</v>
      </c>
      <c r="D13529" t="s">
        <v>21</v>
      </c>
      <c r="E13529" t="s">
        <v>16</v>
      </c>
      <c r="F13529">
        <v>28208</v>
      </c>
      <c r="G13529">
        <v>35.229970700000003</v>
      </c>
      <c r="H13529">
        <v>-80.920039299999999</v>
      </c>
      <c r="I13529">
        <v>4</v>
      </c>
      <c r="J13529">
        <v>4</v>
      </c>
      <c r="K13529">
        <v>1</v>
      </c>
      <c r="L13529" t="s">
        <v>457</v>
      </c>
    </row>
    <row r="13530" spans="1:12" x14ac:dyDescent="0.2">
      <c r="A13530" t="s">
        <v>44249</v>
      </c>
      <c r="B13530" t="s">
        <v>44250</v>
      </c>
      <c r="C13530" t="s">
        <v>30147</v>
      </c>
      <c r="D13530" t="s">
        <v>21</v>
      </c>
      <c r="E13530" t="s">
        <v>16</v>
      </c>
      <c r="F13530">
        <v>28202</v>
      </c>
      <c r="G13530">
        <v>35.225185500000002</v>
      </c>
      <c r="H13530">
        <v>-80.839335800000001</v>
      </c>
      <c r="I13530">
        <v>3.5</v>
      </c>
      <c r="J13530">
        <v>39</v>
      </c>
      <c r="K13530">
        <v>1</v>
      </c>
      <c r="L13530" t="s">
        <v>44251</v>
      </c>
    </row>
    <row r="13531" spans="1:12" x14ac:dyDescent="0.2">
      <c r="A13531" t="s">
        <v>44252</v>
      </c>
      <c r="B13531" t="s">
        <v>44253</v>
      </c>
      <c r="C13531" t="s">
        <v>44254</v>
      </c>
      <c r="D13531" t="s">
        <v>21</v>
      </c>
      <c r="E13531" t="s">
        <v>16</v>
      </c>
      <c r="F13531">
        <v>28204</v>
      </c>
      <c r="G13531">
        <v>35.2209048</v>
      </c>
      <c r="H13531">
        <v>-80.818033299999996</v>
      </c>
      <c r="I13531">
        <v>4</v>
      </c>
      <c r="J13531">
        <v>18</v>
      </c>
      <c r="K13531">
        <v>1</v>
      </c>
      <c r="L13531" t="s">
        <v>44255</v>
      </c>
    </row>
    <row r="13532" spans="1:12" x14ac:dyDescent="0.2">
      <c r="A13532" t="s">
        <v>44256</v>
      </c>
      <c r="B13532" t="s">
        <v>604</v>
      </c>
      <c r="C13532" t="s">
        <v>44257</v>
      </c>
      <c r="D13532" t="s">
        <v>21</v>
      </c>
      <c r="E13532" t="s">
        <v>16</v>
      </c>
      <c r="F13532">
        <v>28207</v>
      </c>
      <c r="G13532">
        <v>35.202573000000001</v>
      </c>
      <c r="H13532">
        <v>-80.825704000000002</v>
      </c>
      <c r="I13532">
        <v>1.5</v>
      </c>
      <c r="J13532">
        <v>14</v>
      </c>
      <c r="K13532">
        <v>0</v>
      </c>
      <c r="L13532" t="s">
        <v>44258</v>
      </c>
    </row>
    <row r="13533" spans="1:12" x14ac:dyDescent="0.2">
      <c r="A13533" t="s">
        <v>44259</v>
      </c>
      <c r="B13533" t="s">
        <v>44260</v>
      </c>
      <c r="C13533" t="s">
        <v>11082</v>
      </c>
      <c r="D13533" t="s">
        <v>21</v>
      </c>
      <c r="E13533" t="s">
        <v>16</v>
      </c>
      <c r="F13533">
        <v>28202</v>
      </c>
      <c r="G13533">
        <v>35.225606800000001</v>
      </c>
      <c r="H13533">
        <v>-80.848806600000003</v>
      </c>
      <c r="I13533">
        <v>2</v>
      </c>
      <c r="J13533">
        <v>5</v>
      </c>
      <c r="K13533">
        <v>1</v>
      </c>
      <c r="L13533" t="s">
        <v>44261</v>
      </c>
    </row>
    <row r="13534" spans="1:12" x14ac:dyDescent="0.2">
      <c r="A13534" t="s">
        <v>44262</v>
      </c>
      <c r="B13534" t="s">
        <v>44263</v>
      </c>
      <c r="C13534" t="s">
        <v>44264</v>
      </c>
      <c r="D13534" t="s">
        <v>15</v>
      </c>
      <c r="E13534" t="s">
        <v>16</v>
      </c>
      <c r="F13534">
        <v>28031</v>
      </c>
      <c r="G13534">
        <v>35.487921393400001</v>
      </c>
      <c r="H13534">
        <v>-80.847713980899996</v>
      </c>
      <c r="I13534">
        <v>2</v>
      </c>
      <c r="J13534">
        <v>8</v>
      </c>
      <c r="K13534">
        <v>0</v>
      </c>
      <c r="L13534" t="s">
        <v>44265</v>
      </c>
    </row>
    <row r="13535" spans="1:12" x14ac:dyDescent="0.2">
      <c r="A13535" t="s">
        <v>44266</v>
      </c>
      <c r="B13535" t="s">
        <v>44267</v>
      </c>
      <c r="C13535" t="s">
        <v>44268</v>
      </c>
      <c r="D13535" t="s">
        <v>30</v>
      </c>
      <c r="E13535" t="s">
        <v>16</v>
      </c>
      <c r="F13535">
        <v>28056</v>
      </c>
      <c r="G13535">
        <v>35.253946200000001</v>
      </c>
      <c r="H13535">
        <v>-81.085387499999996</v>
      </c>
      <c r="I13535">
        <v>3.5</v>
      </c>
      <c r="J13535">
        <v>3</v>
      </c>
      <c r="K13535">
        <v>1</v>
      </c>
      <c r="L13535" t="s">
        <v>44269</v>
      </c>
    </row>
    <row r="13536" spans="1:12" x14ac:dyDescent="0.2">
      <c r="A13536" t="s">
        <v>44270</v>
      </c>
      <c r="B13536" t="s">
        <v>44271</v>
      </c>
      <c r="C13536" t="s">
        <v>44272</v>
      </c>
      <c r="D13536" t="s">
        <v>21</v>
      </c>
      <c r="E13536" t="s">
        <v>16</v>
      </c>
      <c r="F13536">
        <v>28217</v>
      </c>
      <c r="G13536">
        <v>35.199474000000002</v>
      </c>
      <c r="H13536">
        <v>-80.879974000000004</v>
      </c>
      <c r="I13536">
        <v>4</v>
      </c>
      <c r="J13536">
        <v>38</v>
      </c>
      <c r="K13536">
        <v>1</v>
      </c>
      <c r="L13536" t="s">
        <v>44273</v>
      </c>
    </row>
    <row r="13537" spans="1:12" x14ac:dyDescent="0.2">
      <c r="A13537" t="s">
        <v>44274</v>
      </c>
      <c r="B13537" t="s">
        <v>7806</v>
      </c>
      <c r="C13537" t="s">
        <v>44275</v>
      </c>
      <c r="D13537" t="s">
        <v>135</v>
      </c>
      <c r="E13537" t="s">
        <v>16</v>
      </c>
      <c r="F13537">
        <v>28105</v>
      </c>
      <c r="G13537">
        <v>35.137494354600001</v>
      </c>
      <c r="H13537">
        <v>-80.714904795500004</v>
      </c>
      <c r="I13537">
        <v>3</v>
      </c>
      <c r="J13537">
        <v>6</v>
      </c>
      <c r="K13537">
        <v>1</v>
      </c>
      <c r="L13537" t="s">
        <v>17875</v>
      </c>
    </row>
    <row r="13538" spans="1:12" x14ac:dyDescent="0.2">
      <c r="A13538" t="s">
        <v>44276</v>
      </c>
      <c r="B13538" t="s">
        <v>4286</v>
      </c>
      <c r="C13538" t="s">
        <v>44277</v>
      </c>
      <c r="D13538" t="s">
        <v>21</v>
      </c>
      <c r="E13538" t="s">
        <v>16</v>
      </c>
      <c r="F13538">
        <v>28277</v>
      </c>
      <c r="G13538">
        <v>35.070584699999998</v>
      </c>
      <c r="H13538">
        <v>-80.844457300000002</v>
      </c>
      <c r="I13538">
        <v>4.5</v>
      </c>
      <c r="J13538">
        <v>449</v>
      </c>
      <c r="K13538">
        <v>1</v>
      </c>
      <c r="L13538" t="s">
        <v>44278</v>
      </c>
    </row>
    <row r="13539" spans="1:12" x14ac:dyDescent="0.2">
      <c r="A13539" t="s">
        <v>44279</v>
      </c>
      <c r="B13539" t="s">
        <v>6347</v>
      </c>
      <c r="C13539" t="s">
        <v>44280</v>
      </c>
      <c r="D13539" t="s">
        <v>21</v>
      </c>
      <c r="E13539" t="s">
        <v>16</v>
      </c>
      <c r="F13539">
        <v>28205</v>
      </c>
      <c r="G13539">
        <v>35.201498000000001</v>
      </c>
      <c r="H13539">
        <v>-80.777353000000005</v>
      </c>
      <c r="I13539">
        <v>3</v>
      </c>
      <c r="J13539">
        <v>4</v>
      </c>
      <c r="K13539">
        <v>1</v>
      </c>
      <c r="L13539" t="s">
        <v>2029</v>
      </c>
    </row>
    <row r="13540" spans="1:12" x14ac:dyDescent="0.2">
      <c r="A13540" t="s">
        <v>44281</v>
      </c>
      <c r="B13540" t="s">
        <v>44282</v>
      </c>
      <c r="C13540" t="s">
        <v>33901</v>
      </c>
      <c r="D13540" t="s">
        <v>21</v>
      </c>
      <c r="E13540" t="s">
        <v>16</v>
      </c>
      <c r="F13540">
        <v>28278</v>
      </c>
      <c r="G13540">
        <v>35.139762500000003</v>
      </c>
      <c r="H13540">
        <v>-80.983697000000006</v>
      </c>
      <c r="I13540">
        <v>5</v>
      </c>
      <c r="J13540">
        <v>5</v>
      </c>
      <c r="K13540">
        <v>1</v>
      </c>
      <c r="L13540" t="s">
        <v>44283</v>
      </c>
    </row>
    <row r="13541" spans="1:12" x14ac:dyDescent="0.2">
      <c r="A13541" t="s">
        <v>44284</v>
      </c>
      <c r="B13541" t="s">
        <v>44285</v>
      </c>
      <c r="C13541" t="s">
        <v>44286</v>
      </c>
      <c r="D13541" t="s">
        <v>21</v>
      </c>
      <c r="E13541" t="s">
        <v>16</v>
      </c>
      <c r="F13541">
        <v>28216</v>
      </c>
      <c r="G13541">
        <v>35.352350000000001</v>
      </c>
      <c r="H13541">
        <v>-80.85163</v>
      </c>
      <c r="I13541">
        <v>2.5</v>
      </c>
      <c r="J13541">
        <v>11</v>
      </c>
      <c r="K13541">
        <v>0</v>
      </c>
      <c r="L13541" t="s">
        <v>44287</v>
      </c>
    </row>
    <row r="13542" spans="1:12" x14ac:dyDescent="0.2">
      <c r="A13542" t="s">
        <v>44288</v>
      </c>
      <c r="B13542" t="s">
        <v>44289</v>
      </c>
      <c r="C13542" t="s">
        <v>44290</v>
      </c>
      <c r="D13542" t="s">
        <v>21</v>
      </c>
      <c r="E13542" t="s">
        <v>16</v>
      </c>
      <c r="F13542">
        <v>28277</v>
      </c>
      <c r="G13542">
        <v>35.069797515899999</v>
      </c>
      <c r="H13542">
        <v>-80.842475891099994</v>
      </c>
      <c r="I13542">
        <v>5</v>
      </c>
      <c r="J13542">
        <v>3</v>
      </c>
      <c r="K13542">
        <v>1</v>
      </c>
      <c r="L13542" t="s">
        <v>44291</v>
      </c>
    </row>
    <row r="13543" spans="1:12" x14ac:dyDescent="0.2">
      <c r="A13543" t="s">
        <v>44292</v>
      </c>
      <c r="B13543" t="s">
        <v>44293</v>
      </c>
      <c r="C13543" t="s">
        <v>44294</v>
      </c>
      <c r="D13543" t="s">
        <v>21</v>
      </c>
      <c r="E13543" t="s">
        <v>16</v>
      </c>
      <c r="F13543">
        <v>28202</v>
      </c>
      <c r="G13543">
        <v>35.229647999999997</v>
      </c>
      <c r="H13543">
        <v>-80.843079000000003</v>
      </c>
      <c r="I13543">
        <v>4</v>
      </c>
      <c r="J13543">
        <v>8</v>
      </c>
      <c r="K13543">
        <v>1</v>
      </c>
      <c r="L13543" t="s">
        <v>44295</v>
      </c>
    </row>
    <row r="13544" spans="1:12" x14ac:dyDescent="0.2">
      <c r="A13544" t="s">
        <v>44296</v>
      </c>
      <c r="B13544" t="s">
        <v>44297</v>
      </c>
      <c r="C13544" t="s">
        <v>44298</v>
      </c>
      <c r="D13544" t="s">
        <v>135</v>
      </c>
      <c r="E13544" t="s">
        <v>16</v>
      </c>
      <c r="F13544">
        <v>28104</v>
      </c>
      <c r="G13544">
        <v>35.023466999999997</v>
      </c>
      <c r="H13544">
        <v>-80.760853999999995</v>
      </c>
      <c r="I13544">
        <v>3</v>
      </c>
      <c r="J13544">
        <v>19</v>
      </c>
      <c r="K13544">
        <v>1</v>
      </c>
      <c r="L13544" t="s">
        <v>176</v>
      </c>
    </row>
    <row r="13545" spans="1:12" x14ac:dyDescent="0.2">
      <c r="A13545" t="s">
        <v>44299</v>
      </c>
      <c r="B13545" t="s">
        <v>44300</v>
      </c>
      <c r="D13545" t="s">
        <v>239</v>
      </c>
      <c r="E13545" t="s">
        <v>16</v>
      </c>
      <c r="F13545">
        <v>28173</v>
      </c>
      <c r="G13545">
        <v>34.9245935</v>
      </c>
      <c r="H13545">
        <v>-80.743401899999995</v>
      </c>
      <c r="I13545">
        <v>5</v>
      </c>
      <c r="J13545">
        <v>4</v>
      </c>
      <c r="K13545">
        <v>1</v>
      </c>
      <c r="L13545" t="s">
        <v>7529</v>
      </c>
    </row>
    <row r="13546" spans="1:12" x14ac:dyDescent="0.2">
      <c r="A13546" t="s">
        <v>44301</v>
      </c>
      <c r="B13546" t="s">
        <v>28712</v>
      </c>
      <c r="C13546" t="s">
        <v>44302</v>
      </c>
      <c r="D13546" t="s">
        <v>21</v>
      </c>
      <c r="E13546" t="s">
        <v>16</v>
      </c>
      <c r="F13546">
        <v>28273</v>
      </c>
      <c r="G13546">
        <v>35.105518000000004</v>
      </c>
      <c r="H13546">
        <v>-80.878489000000002</v>
      </c>
      <c r="I13546">
        <v>3</v>
      </c>
      <c r="J13546">
        <v>19</v>
      </c>
      <c r="K13546">
        <v>1</v>
      </c>
      <c r="L13546" t="s">
        <v>44303</v>
      </c>
    </row>
    <row r="13547" spans="1:12" x14ac:dyDescent="0.2">
      <c r="A13547" t="s">
        <v>44304</v>
      </c>
      <c r="B13547" t="s">
        <v>44305</v>
      </c>
      <c r="C13547" t="s">
        <v>44306</v>
      </c>
      <c r="D13547" t="s">
        <v>21</v>
      </c>
      <c r="E13547" t="s">
        <v>16</v>
      </c>
      <c r="F13547">
        <v>28269</v>
      </c>
      <c r="G13547">
        <v>35.389153999999998</v>
      </c>
      <c r="H13547">
        <v>-80.754897</v>
      </c>
      <c r="I13547">
        <v>2</v>
      </c>
      <c r="J13547">
        <v>3</v>
      </c>
      <c r="K13547">
        <v>1</v>
      </c>
      <c r="L13547" t="s">
        <v>25720</v>
      </c>
    </row>
    <row r="13548" spans="1:12" x14ac:dyDescent="0.2">
      <c r="A13548" t="s">
        <v>44307</v>
      </c>
      <c r="B13548" t="s">
        <v>44308</v>
      </c>
      <c r="C13548" t="s">
        <v>44309</v>
      </c>
      <c r="D13548" t="s">
        <v>295</v>
      </c>
      <c r="E13548" t="s">
        <v>16</v>
      </c>
      <c r="F13548">
        <v>28134</v>
      </c>
      <c r="G13548">
        <v>35.083163385699997</v>
      </c>
      <c r="H13548">
        <v>-80.883347250599996</v>
      </c>
      <c r="I13548">
        <v>3</v>
      </c>
      <c r="J13548">
        <v>20</v>
      </c>
      <c r="K13548">
        <v>1</v>
      </c>
      <c r="L13548" t="s">
        <v>3422</v>
      </c>
    </row>
    <row r="13549" spans="1:12" x14ac:dyDescent="0.2">
      <c r="A13549" t="e">
        <f>-lbhXSwDi1id-RFQxWvDQw</f>
        <v>#NAME?</v>
      </c>
      <c r="B13549" t="s">
        <v>44310</v>
      </c>
      <c r="C13549" t="s">
        <v>10109</v>
      </c>
      <c r="D13549" t="s">
        <v>39</v>
      </c>
      <c r="E13549" t="s">
        <v>16</v>
      </c>
      <c r="F13549">
        <v>28025</v>
      </c>
      <c r="G13549">
        <v>35.431940400000002</v>
      </c>
      <c r="H13549">
        <v>-80.606158399999998</v>
      </c>
      <c r="I13549">
        <v>4</v>
      </c>
      <c r="J13549">
        <v>18</v>
      </c>
      <c r="K13549">
        <v>0</v>
      </c>
      <c r="L13549" t="s">
        <v>44311</v>
      </c>
    </row>
    <row r="13550" spans="1:12" x14ac:dyDescent="0.2">
      <c r="A13550" t="s">
        <v>44312</v>
      </c>
      <c r="B13550" t="s">
        <v>44313</v>
      </c>
      <c r="C13550" t="s">
        <v>44314</v>
      </c>
      <c r="D13550" t="s">
        <v>21</v>
      </c>
      <c r="E13550" t="s">
        <v>16</v>
      </c>
      <c r="F13550">
        <v>28211</v>
      </c>
      <c r="G13550">
        <v>35.190052000000001</v>
      </c>
      <c r="H13550">
        <v>-80.804796999999994</v>
      </c>
      <c r="I13550">
        <v>2.5</v>
      </c>
      <c r="J13550">
        <v>7</v>
      </c>
      <c r="K13550">
        <v>1</v>
      </c>
      <c r="L13550" t="s">
        <v>44315</v>
      </c>
    </row>
    <row r="13551" spans="1:12" x14ac:dyDescent="0.2">
      <c r="A13551" t="s">
        <v>44316</v>
      </c>
      <c r="B13551" t="s">
        <v>44317</v>
      </c>
      <c r="C13551" t="s">
        <v>44318</v>
      </c>
      <c r="D13551" t="s">
        <v>39</v>
      </c>
      <c r="E13551" t="s">
        <v>16</v>
      </c>
      <c r="F13551">
        <v>28027</v>
      </c>
      <c r="G13551">
        <v>35.405558300000003</v>
      </c>
      <c r="H13551">
        <v>-80.684653900000001</v>
      </c>
      <c r="I13551">
        <v>2.5</v>
      </c>
      <c r="J13551">
        <v>3</v>
      </c>
      <c r="K13551">
        <v>1</v>
      </c>
      <c r="L13551" t="s">
        <v>44319</v>
      </c>
    </row>
    <row r="13552" spans="1:12" x14ac:dyDescent="0.2">
      <c r="A13552" t="s">
        <v>44320</v>
      </c>
      <c r="B13552" t="s">
        <v>44321</v>
      </c>
      <c r="C13552" t="s">
        <v>44322</v>
      </c>
      <c r="D13552" t="s">
        <v>135</v>
      </c>
      <c r="E13552" t="s">
        <v>16</v>
      </c>
      <c r="F13552">
        <v>28105</v>
      </c>
      <c r="G13552">
        <v>35.124631800000003</v>
      </c>
      <c r="H13552">
        <v>-80.730065499999995</v>
      </c>
      <c r="I13552">
        <v>4</v>
      </c>
      <c r="J13552">
        <v>265</v>
      </c>
      <c r="K13552">
        <v>1</v>
      </c>
      <c r="L13552" t="s">
        <v>44323</v>
      </c>
    </row>
    <row r="13553" spans="1:12" x14ac:dyDescent="0.2">
      <c r="A13553" t="s">
        <v>44324</v>
      </c>
      <c r="B13553" t="s">
        <v>44325</v>
      </c>
      <c r="C13553" t="s">
        <v>44326</v>
      </c>
      <c r="D13553" t="s">
        <v>21</v>
      </c>
      <c r="E13553" t="s">
        <v>16</v>
      </c>
      <c r="F13553">
        <v>28205</v>
      </c>
      <c r="G13553">
        <v>35.199049000000002</v>
      </c>
      <c r="H13553">
        <v>-80.794537000000005</v>
      </c>
      <c r="I13553">
        <v>4</v>
      </c>
      <c r="J13553">
        <v>18</v>
      </c>
      <c r="K13553">
        <v>1</v>
      </c>
      <c r="L13553" t="s">
        <v>44327</v>
      </c>
    </row>
    <row r="13554" spans="1:12" x14ac:dyDescent="0.2">
      <c r="A13554" t="s">
        <v>44328</v>
      </c>
      <c r="B13554" t="s">
        <v>44329</v>
      </c>
      <c r="D13554" t="s">
        <v>21</v>
      </c>
      <c r="E13554" t="s">
        <v>16</v>
      </c>
      <c r="F13554">
        <v>28211</v>
      </c>
      <c r="G13554">
        <v>35.166003199999999</v>
      </c>
      <c r="H13554">
        <v>-80.7934798</v>
      </c>
      <c r="I13554">
        <v>4.5</v>
      </c>
      <c r="J13554">
        <v>16</v>
      </c>
      <c r="K13554">
        <v>1</v>
      </c>
      <c r="L13554" t="s">
        <v>44330</v>
      </c>
    </row>
    <row r="13555" spans="1:12" x14ac:dyDescent="0.2">
      <c r="A13555" t="s">
        <v>44331</v>
      </c>
      <c r="B13555" t="s">
        <v>5252</v>
      </c>
      <c r="C13555" t="s">
        <v>44332</v>
      </c>
      <c r="D13555" t="s">
        <v>21</v>
      </c>
      <c r="E13555" t="s">
        <v>16</v>
      </c>
      <c r="F13555">
        <v>28262</v>
      </c>
      <c r="G13555">
        <v>35.303719221000001</v>
      </c>
      <c r="H13555">
        <v>-80.749315550899993</v>
      </c>
      <c r="I13555">
        <v>3.5</v>
      </c>
      <c r="J13555">
        <v>39</v>
      </c>
      <c r="K13555">
        <v>1</v>
      </c>
      <c r="L13555" t="s">
        <v>44333</v>
      </c>
    </row>
    <row r="13556" spans="1:12" x14ac:dyDescent="0.2">
      <c r="A13556" t="s">
        <v>44334</v>
      </c>
      <c r="B13556" t="s">
        <v>44335</v>
      </c>
      <c r="C13556" t="s">
        <v>44336</v>
      </c>
      <c r="D13556" t="s">
        <v>30</v>
      </c>
      <c r="E13556" t="s">
        <v>16</v>
      </c>
      <c r="F13556">
        <v>28056</v>
      </c>
      <c r="G13556">
        <v>35.284025999999997</v>
      </c>
      <c r="H13556">
        <v>-81.075097299999996</v>
      </c>
      <c r="I13556">
        <v>4</v>
      </c>
      <c r="J13556">
        <v>7</v>
      </c>
      <c r="K13556">
        <v>1</v>
      </c>
      <c r="L13556" t="s">
        <v>14979</v>
      </c>
    </row>
    <row r="13557" spans="1:12" x14ac:dyDescent="0.2">
      <c r="A13557" t="s">
        <v>44337</v>
      </c>
      <c r="B13557" t="s">
        <v>44338</v>
      </c>
      <c r="C13557" t="s">
        <v>44339</v>
      </c>
      <c r="D13557" t="s">
        <v>135</v>
      </c>
      <c r="E13557" t="s">
        <v>16</v>
      </c>
      <c r="F13557">
        <v>28105</v>
      </c>
      <c r="G13557">
        <v>35.123348999999997</v>
      </c>
      <c r="H13557">
        <v>-80.710076000000001</v>
      </c>
      <c r="I13557">
        <v>4</v>
      </c>
      <c r="J13557">
        <v>38</v>
      </c>
      <c r="K13557">
        <v>0</v>
      </c>
      <c r="L13557" t="s">
        <v>7328</v>
      </c>
    </row>
    <row r="13558" spans="1:12" x14ac:dyDescent="0.2">
      <c r="A13558" t="s">
        <v>44340</v>
      </c>
      <c r="B13558" t="s">
        <v>44341</v>
      </c>
      <c r="C13558" t="s">
        <v>44342</v>
      </c>
      <c r="D13558" t="s">
        <v>21</v>
      </c>
      <c r="E13558" t="s">
        <v>16</v>
      </c>
      <c r="F13558">
        <v>28204</v>
      </c>
      <c r="G13558">
        <v>35.209511900000003</v>
      </c>
      <c r="H13558">
        <v>-80.836365000000001</v>
      </c>
      <c r="I13558">
        <v>4.5</v>
      </c>
      <c r="J13558">
        <v>3</v>
      </c>
      <c r="K13558">
        <v>1</v>
      </c>
      <c r="L13558" t="s">
        <v>27</v>
      </c>
    </row>
    <row r="13559" spans="1:12" x14ac:dyDescent="0.2">
      <c r="A13559" t="s">
        <v>44343</v>
      </c>
      <c r="B13559" t="s">
        <v>1197</v>
      </c>
      <c r="C13559" t="s">
        <v>44344</v>
      </c>
      <c r="D13559" t="s">
        <v>21</v>
      </c>
      <c r="E13559" t="s">
        <v>16</v>
      </c>
      <c r="F13559">
        <v>28262</v>
      </c>
      <c r="G13559">
        <v>35.3179345</v>
      </c>
      <c r="H13559">
        <v>-80.738190700000004</v>
      </c>
      <c r="I13559">
        <v>4</v>
      </c>
      <c r="J13559">
        <v>74</v>
      </c>
      <c r="K13559">
        <v>1</v>
      </c>
      <c r="L13559" t="s">
        <v>44345</v>
      </c>
    </row>
    <row r="13560" spans="1:12" x14ac:dyDescent="0.2">
      <c r="A13560" t="s">
        <v>44346</v>
      </c>
      <c r="B13560" t="s">
        <v>44347</v>
      </c>
      <c r="C13560" t="s">
        <v>2409</v>
      </c>
      <c r="D13560" t="s">
        <v>21</v>
      </c>
      <c r="E13560" t="s">
        <v>16</v>
      </c>
      <c r="F13560">
        <v>28277</v>
      </c>
      <c r="G13560">
        <v>35.0686131</v>
      </c>
      <c r="H13560">
        <v>-80.842575199999999</v>
      </c>
      <c r="I13560">
        <v>4</v>
      </c>
      <c r="J13560">
        <v>60</v>
      </c>
      <c r="K13560">
        <v>1</v>
      </c>
      <c r="L13560" t="s">
        <v>893</v>
      </c>
    </row>
    <row r="13561" spans="1:12" x14ac:dyDescent="0.2">
      <c r="A13561" t="s">
        <v>44348</v>
      </c>
      <c r="B13561" t="s">
        <v>23586</v>
      </c>
      <c r="C13561" t="s">
        <v>44349</v>
      </c>
      <c r="D13561" t="s">
        <v>21</v>
      </c>
      <c r="E13561" t="s">
        <v>16</v>
      </c>
      <c r="F13561">
        <v>28217</v>
      </c>
      <c r="G13561">
        <v>35.169111299999997</v>
      </c>
      <c r="H13561">
        <v>-80.875607299999999</v>
      </c>
      <c r="I13561">
        <v>3.5</v>
      </c>
      <c r="J13561">
        <v>5</v>
      </c>
      <c r="K13561">
        <v>0</v>
      </c>
      <c r="L13561" t="s">
        <v>22589</v>
      </c>
    </row>
    <row r="13562" spans="1:12" x14ac:dyDescent="0.2">
      <c r="A13562" t="s">
        <v>44350</v>
      </c>
      <c r="B13562" t="s">
        <v>44351</v>
      </c>
      <c r="C13562" t="s">
        <v>44352</v>
      </c>
      <c r="D13562" t="s">
        <v>456</v>
      </c>
      <c r="E13562" t="s">
        <v>16</v>
      </c>
      <c r="F13562">
        <v>28012</v>
      </c>
      <c r="G13562">
        <v>35.206280700000001</v>
      </c>
      <c r="H13562">
        <v>-81.074991299999994</v>
      </c>
      <c r="I13562">
        <v>5</v>
      </c>
      <c r="J13562">
        <v>3</v>
      </c>
      <c r="K13562">
        <v>1</v>
      </c>
      <c r="L13562" t="s">
        <v>3224</v>
      </c>
    </row>
    <row r="13563" spans="1:12" x14ac:dyDescent="0.2">
      <c r="A13563" t="s">
        <v>44353</v>
      </c>
      <c r="B13563" t="s">
        <v>44354</v>
      </c>
      <c r="C13563" t="s">
        <v>44355</v>
      </c>
      <c r="D13563" t="s">
        <v>21</v>
      </c>
      <c r="E13563" t="s">
        <v>16</v>
      </c>
      <c r="F13563">
        <v>28202</v>
      </c>
      <c r="G13563">
        <v>35.226066000000003</v>
      </c>
      <c r="H13563">
        <v>-80.843053999999995</v>
      </c>
      <c r="I13563">
        <v>4.5</v>
      </c>
      <c r="J13563">
        <v>68</v>
      </c>
      <c r="K13563">
        <v>1</v>
      </c>
      <c r="L13563" t="s">
        <v>44356</v>
      </c>
    </row>
    <row r="13564" spans="1:12" x14ac:dyDescent="0.2">
      <c r="A13564" t="s">
        <v>44357</v>
      </c>
      <c r="B13564" t="s">
        <v>44358</v>
      </c>
      <c r="C13564" t="s">
        <v>44359</v>
      </c>
      <c r="D13564" t="s">
        <v>39</v>
      </c>
      <c r="E13564" t="s">
        <v>16</v>
      </c>
      <c r="F13564">
        <v>28027</v>
      </c>
      <c r="G13564">
        <v>35.421973600000001</v>
      </c>
      <c r="H13564">
        <v>-80.675526399999995</v>
      </c>
      <c r="I13564">
        <v>5</v>
      </c>
      <c r="J13564">
        <v>3</v>
      </c>
      <c r="K13564">
        <v>1</v>
      </c>
      <c r="L13564" t="s">
        <v>12880</v>
      </c>
    </row>
    <row r="13565" spans="1:12" x14ac:dyDescent="0.2">
      <c r="A13565" t="s">
        <v>44360</v>
      </c>
      <c r="B13565" t="s">
        <v>446</v>
      </c>
      <c r="C13565" t="s">
        <v>44361</v>
      </c>
      <c r="D13565" t="s">
        <v>21</v>
      </c>
      <c r="E13565" t="s">
        <v>16</v>
      </c>
      <c r="F13565">
        <v>28031</v>
      </c>
      <c r="G13565">
        <v>35.482496500000003</v>
      </c>
      <c r="H13565">
        <v>-80.878530600000005</v>
      </c>
      <c r="I13565">
        <v>3</v>
      </c>
      <c r="J13565">
        <v>17</v>
      </c>
      <c r="K13565">
        <v>1</v>
      </c>
      <c r="L13565" t="s">
        <v>9788</v>
      </c>
    </row>
    <row r="13566" spans="1:12" x14ac:dyDescent="0.2">
      <c r="A13566" t="s">
        <v>44362</v>
      </c>
      <c r="B13566" t="s">
        <v>44363</v>
      </c>
      <c r="C13566" t="s">
        <v>44364</v>
      </c>
      <c r="D13566" t="s">
        <v>21</v>
      </c>
      <c r="E13566" t="s">
        <v>16</v>
      </c>
      <c r="F13566">
        <v>28206</v>
      </c>
      <c r="G13566">
        <v>35.247617599999998</v>
      </c>
      <c r="H13566">
        <v>-80.832394199999996</v>
      </c>
      <c r="I13566">
        <v>4.5</v>
      </c>
      <c r="J13566">
        <v>60</v>
      </c>
      <c r="K13566">
        <v>0</v>
      </c>
      <c r="L13566" t="s">
        <v>44365</v>
      </c>
    </row>
    <row r="13567" spans="1:12" x14ac:dyDescent="0.2">
      <c r="A13567" t="s">
        <v>44366</v>
      </c>
      <c r="B13567" t="s">
        <v>2708</v>
      </c>
      <c r="C13567" t="s">
        <v>44367</v>
      </c>
      <c r="D13567" t="s">
        <v>30</v>
      </c>
      <c r="E13567" t="s">
        <v>16</v>
      </c>
      <c r="F13567">
        <v>28052</v>
      </c>
      <c r="G13567">
        <v>35.290449000000002</v>
      </c>
      <c r="H13567">
        <v>-81.189250000000001</v>
      </c>
      <c r="I13567">
        <v>4.5</v>
      </c>
      <c r="J13567">
        <v>17</v>
      </c>
      <c r="K13567">
        <v>1</v>
      </c>
      <c r="L13567" t="s">
        <v>43077</v>
      </c>
    </row>
    <row r="13568" spans="1:12" x14ac:dyDescent="0.2">
      <c r="A13568" t="s">
        <v>44368</v>
      </c>
      <c r="B13568" t="s">
        <v>44369</v>
      </c>
      <c r="C13568" t="s">
        <v>44370</v>
      </c>
      <c r="D13568" t="s">
        <v>21</v>
      </c>
      <c r="E13568" t="s">
        <v>16</v>
      </c>
      <c r="F13568">
        <v>28217</v>
      </c>
      <c r="G13568">
        <v>35.1888377406</v>
      </c>
      <c r="H13568">
        <v>-80.893197686999997</v>
      </c>
      <c r="I13568">
        <v>4.5</v>
      </c>
      <c r="J13568">
        <v>5</v>
      </c>
      <c r="K13568">
        <v>1</v>
      </c>
      <c r="L13568" t="s">
        <v>44371</v>
      </c>
    </row>
    <row r="13569" spans="1:12" x14ac:dyDescent="0.2">
      <c r="A13569" t="s">
        <v>44372</v>
      </c>
      <c r="B13569" t="s">
        <v>6555</v>
      </c>
      <c r="C13569" t="s">
        <v>44373</v>
      </c>
      <c r="D13569" t="s">
        <v>21</v>
      </c>
      <c r="E13569" t="s">
        <v>16</v>
      </c>
      <c r="F13569">
        <v>28277</v>
      </c>
      <c r="G13569">
        <v>35.030253999999999</v>
      </c>
      <c r="H13569">
        <v>-80.822398000000007</v>
      </c>
      <c r="I13569">
        <v>5</v>
      </c>
      <c r="J13569">
        <v>3</v>
      </c>
      <c r="K13569">
        <v>0</v>
      </c>
      <c r="L13569" t="s">
        <v>6557</v>
      </c>
    </row>
    <row r="13570" spans="1:12" x14ac:dyDescent="0.2">
      <c r="A13570" t="s">
        <v>44374</v>
      </c>
      <c r="B13570" t="s">
        <v>44375</v>
      </c>
      <c r="C13570" t="s">
        <v>30510</v>
      </c>
      <c r="D13570" t="s">
        <v>21</v>
      </c>
      <c r="E13570" t="s">
        <v>16</v>
      </c>
      <c r="F13570">
        <v>28203</v>
      </c>
      <c r="G13570">
        <v>35.200967400000003</v>
      </c>
      <c r="H13570">
        <v>-80.842752300000001</v>
      </c>
      <c r="I13570">
        <v>4.5</v>
      </c>
      <c r="J13570">
        <v>10</v>
      </c>
      <c r="K13570">
        <v>1</v>
      </c>
      <c r="L13570" t="s">
        <v>44376</v>
      </c>
    </row>
    <row r="13571" spans="1:12" x14ac:dyDescent="0.2">
      <c r="A13571" t="s">
        <v>44377</v>
      </c>
      <c r="B13571" t="s">
        <v>44378</v>
      </c>
      <c r="C13571" t="s">
        <v>44379</v>
      </c>
      <c r="D13571" t="s">
        <v>21</v>
      </c>
      <c r="E13571" t="s">
        <v>16</v>
      </c>
      <c r="F13571">
        <v>28277</v>
      </c>
      <c r="G13571">
        <v>35.031191999999997</v>
      </c>
      <c r="H13571">
        <v>-80.852930000000001</v>
      </c>
      <c r="I13571">
        <v>3</v>
      </c>
      <c r="J13571">
        <v>14</v>
      </c>
      <c r="K13571">
        <v>1</v>
      </c>
      <c r="L13571" t="s">
        <v>188</v>
      </c>
    </row>
    <row r="13572" spans="1:12" x14ac:dyDescent="0.2">
      <c r="A13572" t="s">
        <v>44380</v>
      </c>
      <c r="B13572" t="s">
        <v>21169</v>
      </c>
      <c r="C13572" t="s">
        <v>44381</v>
      </c>
      <c r="D13572" t="s">
        <v>21</v>
      </c>
      <c r="E13572" t="s">
        <v>16</v>
      </c>
      <c r="F13572">
        <v>28262</v>
      </c>
      <c r="G13572">
        <v>35.317478299999998</v>
      </c>
      <c r="H13572">
        <v>-80.778376100000003</v>
      </c>
      <c r="I13572">
        <v>3.5</v>
      </c>
      <c r="J13572">
        <v>92</v>
      </c>
      <c r="K13572">
        <v>1</v>
      </c>
      <c r="L13572" t="s">
        <v>44382</v>
      </c>
    </row>
    <row r="13573" spans="1:12" x14ac:dyDescent="0.2">
      <c r="A13573" t="s">
        <v>44383</v>
      </c>
      <c r="B13573" t="s">
        <v>44384</v>
      </c>
      <c r="C13573" t="s">
        <v>44385</v>
      </c>
      <c r="D13573" t="s">
        <v>21</v>
      </c>
      <c r="E13573" t="s">
        <v>16</v>
      </c>
      <c r="F13573">
        <v>28203</v>
      </c>
      <c r="G13573">
        <v>35.210437400000004</v>
      </c>
      <c r="H13573">
        <v>-80.856449600000005</v>
      </c>
      <c r="I13573">
        <v>3</v>
      </c>
      <c r="J13573">
        <v>3</v>
      </c>
      <c r="K13573">
        <v>0</v>
      </c>
      <c r="L13573" t="s">
        <v>36569</v>
      </c>
    </row>
    <row r="13574" spans="1:12" x14ac:dyDescent="0.2">
      <c r="A13574" t="s">
        <v>44386</v>
      </c>
      <c r="B13574" t="s">
        <v>44387</v>
      </c>
      <c r="C13574" t="s">
        <v>44388</v>
      </c>
      <c r="D13574" t="s">
        <v>21</v>
      </c>
      <c r="E13574" t="s">
        <v>16</v>
      </c>
      <c r="F13574">
        <v>28213</v>
      </c>
      <c r="G13574">
        <v>35.264001</v>
      </c>
      <c r="H13574">
        <v>-80.769655999999998</v>
      </c>
      <c r="I13574">
        <v>5</v>
      </c>
      <c r="J13574">
        <v>8</v>
      </c>
      <c r="K13574">
        <v>1</v>
      </c>
      <c r="L13574" t="s">
        <v>15523</v>
      </c>
    </row>
    <row r="13575" spans="1:12" x14ac:dyDescent="0.2">
      <c r="A13575" t="s">
        <v>44389</v>
      </c>
      <c r="B13575" t="s">
        <v>44390</v>
      </c>
      <c r="D13575" t="s">
        <v>21</v>
      </c>
      <c r="E13575" t="s">
        <v>16</v>
      </c>
      <c r="F13575">
        <v>28208</v>
      </c>
      <c r="G13575">
        <v>35.212972999999998</v>
      </c>
      <c r="H13575">
        <v>-80.9097127</v>
      </c>
      <c r="I13575">
        <v>2</v>
      </c>
      <c r="J13575">
        <v>5</v>
      </c>
      <c r="K13575">
        <v>1</v>
      </c>
      <c r="L13575" t="s">
        <v>666</v>
      </c>
    </row>
    <row r="13576" spans="1:12" x14ac:dyDescent="0.2">
      <c r="A13576" t="s">
        <v>44391</v>
      </c>
      <c r="B13576" t="s">
        <v>36956</v>
      </c>
      <c r="C13576" t="s">
        <v>44392</v>
      </c>
      <c r="D13576" t="s">
        <v>21</v>
      </c>
      <c r="E13576" t="s">
        <v>16</v>
      </c>
      <c r="F13576">
        <v>28217</v>
      </c>
      <c r="G13576">
        <v>35.148215</v>
      </c>
      <c r="H13576">
        <v>-80.8950909</v>
      </c>
      <c r="I13576">
        <v>3</v>
      </c>
      <c r="J13576">
        <v>20</v>
      </c>
      <c r="K13576">
        <v>1</v>
      </c>
      <c r="L13576" t="s">
        <v>4787</v>
      </c>
    </row>
    <row r="13577" spans="1:12" x14ac:dyDescent="0.2">
      <c r="A13577" t="s">
        <v>44393</v>
      </c>
      <c r="B13577" t="s">
        <v>44394</v>
      </c>
      <c r="C13577" t="s">
        <v>44395</v>
      </c>
      <c r="D13577" t="s">
        <v>135</v>
      </c>
      <c r="E13577" t="s">
        <v>16</v>
      </c>
      <c r="F13577">
        <v>28105</v>
      </c>
      <c r="G13577">
        <v>35.136605000000003</v>
      </c>
      <c r="H13577">
        <v>-80.7139399</v>
      </c>
      <c r="I13577">
        <v>4</v>
      </c>
      <c r="J13577">
        <v>3</v>
      </c>
      <c r="K13577">
        <v>0</v>
      </c>
      <c r="L13577" t="s">
        <v>44396</v>
      </c>
    </row>
    <row r="13578" spans="1:12" x14ac:dyDescent="0.2">
      <c r="A13578" t="s">
        <v>44397</v>
      </c>
      <c r="B13578" t="s">
        <v>9465</v>
      </c>
      <c r="C13578" t="s">
        <v>44398</v>
      </c>
      <c r="D13578" t="s">
        <v>21</v>
      </c>
      <c r="E13578" t="s">
        <v>16</v>
      </c>
      <c r="F13578">
        <v>28208</v>
      </c>
      <c r="G13578">
        <v>35.220506</v>
      </c>
      <c r="H13578">
        <v>-80.943585999999996</v>
      </c>
      <c r="I13578">
        <v>3</v>
      </c>
      <c r="J13578">
        <v>15</v>
      </c>
      <c r="K13578">
        <v>0</v>
      </c>
      <c r="L13578" t="s">
        <v>11121</v>
      </c>
    </row>
    <row r="13579" spans="1:12" x14ac:dyDescent="0.2">
      <c r="A13579" t="s">
        <v>44399</v>
      </c>
      <c r="B13579" t="s">
        <v>612</v>
      </c>
      <c r="C13579" t="s">
        <v>44400</v>
      </c>
      <c r="D13579" t="s">
        <v>295</v>
      </c>
      <c r="E13579" t="s">
        <v>16</v>
      </c>
      <c r="F13579">
        <v>28134</v>
      </c>
      <c r="G13579">
        <v>35.086827900000003</v>
      </c>
      <c r="H13579">
        <v>-80.887002600000002</v>
      </c>
      <c r="I13579">
        <v>3</v>
      </c>
      <c r="J13579">
        <v>23</v>
      </c>
      <c r="K13579">
        <v>1</v>
      </c>
      <c r="L13579" t="s">
        <v>20061</v>
      </c>
    </row>
    <row r="13580" spans="1:12" x14ac:dyDescent="0.2">
      <c r="A13580" t="s">
        <v>44401</v>
      </c>
      <c r="B13580" t="s">
        <v>459</v>
      </c>
      <c r="C13580" t="s">
        <v>44402</v>
      </c>
      <c r="D13580" t="s">
        <v>239</v>
      </c>
      <c r="E13580" t="s">
        <v>16</v>
      </c>
      <c r="F13580">
        <v>28173</v>
      </c>
      <c r="G13580">
        <v>34.955589634699997</v>
      </c>
      <c r="H13580">
        <v>-80.755930015800004</v>
      </c>
      <c r="I13580">
        <v>2.5</v>
      </c>
      <c r="J13580">
        <v>17</v>
      </c>
      <c r="K13580">
        <v>1</v>
      </c>
      <c r="L13580" t="s">
        <v>44403</v>
      </c>
    </row>
    <row r="13581" spans="1:12" x14ac:dyDescent="0.2">
      <c r="A13581" t="s">
        <v>44404</v>
      </c>
      <c r="B13581" t="s">
        <v>7047</v>
      </c>
      <c r="C13581" t="s">
        <v>30058</v>
      </c>
      <c r="D13581" t="s">
        <v>39</v>
      </c>
      <c r="E13581" t="s">
        <v>16</v>
      </c>
      <c r="F13581">
        <v>28027</v>
      </c>
      <c r="G13581">
        <v>35.415713199999999</v>
      </c>
      <c r="H13581">
        <v>-80.679613799999998</v>
      </c>
      <c r="I13581">
        <v>4</v>
      </c>
      <c r="J13581">
        <v>4</v>
      </c>
      <c r="K13581">
        <v>1</v>
      </c>
      <c r="L13581" t="s">
        <v>3699</v>
      </c>
    </row>
    <row r="13582" spans="1:12" x14ac:dyDescent="0.2">
      <c r="A13582" t="s">
        <v>44405</v>
      </c>
      <c r="B13582" t="s">
        <v>44406</v>
      </c>
      <c r="C13582" t="s">
        <v>3972</v>
      </c>
      <c r="D13582" t="s">
        <v>21</v>
      </c>
      <c r="E13582" t="s">
        <v>16</v>
      </c>
      <c r="F13582">
        <v>28210</v>
      </c>
      <c r="G13582">
        <v>35.152852000000003</v>
      </c>
      <c r="H13582">
        <v>-80.840463999999997</v>
      </c>
      <c r="I13582">
        <v>1.5</v>
      </c>
      <c r="J13582">
        <v>3</v>
      </c>
      <c r="K13582">
        <v>0</v>
      </c>
      <c r="L13582" t="s">
        <v>44407</v>
      </c>
    </row>
    <row r="13583" spans="1:12" x14ac:dyDescent="0.2">
      <c r="A13583" t="s">
        <v>44408</v>
      </c>
      <c r="B13583" t="s">
        <v>44409</v>
      </c>
      <c r="C13583" t="s">
        <v>32132</v>
      </c>
      <c r="D13583" t="s">
        <v>135</v>
      </c>
      <c r="E13583" t="s">
        <v>16</v>
      </c>
      <c r="F13583">
        <v>28105</v>
      </c>
      <c r="G13583">
        <v>35.082365000000003</v>
      </c>
      <c r="H13583">
        <v>-80.729816999999997</v>
      </c>
      <c r="I13583">
        <v>4</v>
      </c>
      <c r="J13583">
        <v>33</v>
      </c>
      <c r="K13583">
        <v>1</v>
      </c>
      <c r="L13583" t="s">
        <v>3224</v>
      </c>
    </row>
    <row r="13584" spans="1:12" x14ac:dyDescent="0.2">
      <c r="A13584" t="s">
        <v>44410</v>
      </c>
      <c r="B13584" t="s">
        <v>44411</v>
      </c>
      <c r="C13584" t="s">
        <v>44412</v>
      </c>
      <c r="D13584" t="s">
        <v>21</v>
      </c>
      <c r="E13584" t="s">
        <v>16</v>
      </c>
      <c r="F13584">
        <v>28207</v>
      </c>
      <c r="G13584">
        <v>35.199993133500001</v>
      </c>
      <c r="H13584">
        <v>-80.824943542499994</v>
      </c>
      <c r="I13584">
        <v>3.5</v>
      </c>
      <c r="J13584">
        <v>3</v>
      </c>
      <c r="K13584">
        <v>1</v>
      </c>
      <c r="L13584" t="s">
        <v>44413</v>
      </c>
    </row>
    <row r="13585" spans="1:12" x14ac:dyDescent="0.2">
      <c r="A13585" t="s">
        <v>44414</v>
      </c>
      <c r="B13585" t="s">
        <v>24000</v>
      </c>
      <c r="C13585" t="s">
        <v>44415</v>
      </c>
      <c r="D13585" t="s">
        <v>21</v>
      </c>
      <c r="E13585" t="s">
        <v>16</v>
      </c>
      <c r="F13585">
        <v>28277</v>
      </c>
      <c r="G13585">
        <v>35.051268700000001</v>
      </c>
      <c r="H13585">
        <v>-80.766399100000001</v>
      </c>
      <c r="I13585">
        <v>5</v>
      </c>
      <c r="J13585">
        <v>10</v>
      </c>
      <c r="K13585">
        <v>1</v>
      </c>
      <c r="L13585" t="s">
        <v>25852</v>
      </c>
    </row>
    <row r="13586" spans="1:12" x14ac:dyDescent="0.2">
      <c r="A13586" t="s">
        <v>44416</v>
      </c>
      <c r="B13586" t="s">
        <v>44417</v>
      </c>
      <c r="C13586" t="s">
        <v>44418</v>
      </c>
      <c r="D13586" t="s">
        <v>21</v>
      </c>
      <c r="E13586" t="s">
        <v>16</v>
      </c>
      <c r="F13586">
        <v>28277</v>
      </c>
      <c r="G13586">
        <v>35.056258800000002</v>
      </c>
      <c r="H13586">
        <v>-80.854082099999999</v>
      </c>
      <c r="I13586">
        <v>3</v>
      </c>
      <c r="J13586">
        <v>16</v>
      </c>
      <c r="K13586">
        <v>1</v>
      </c>
      <c r="L13586" t="s">
        <v>155</v>
      </c>
    </row>
    <row r="13587" spans="1:12" x14ac:dyDescent="0.2">
      <c r="A13587" t="s">
        <v>44419</v>
      </c>
      <c r="B13587" t="s">
        <v>44420</v>
      </c>
      <c r="C13587" t="s">
        <v>44421</v>
      </c>
      <c r="D13587" t="s">
        <v>21</v>
      </c>
      <c r="E13587" t="s">
        <v>16</v>
      </c>
      <c r="F13587">
        <v>28269</v>
      </c>
      <c r="G13587">
        <v>35.342027999999999</v>
      </c>
      <c r="H13587">
        <v>-80.835188000000002</v>
      </c>
      <c r="I13587">
        <v>2.5</v>
      </c>
      <c r="J13587">
        <v>7</v>
      </c>
      <c r="K13587">
        <v>1</v>
      </c>
      <c r="L13587" t="s">
        <v>44422</v>
      </c>
    </row>
    <row r="13588" spans="1:12" x14ac:dyDescent="0.2">
      <c r="A13588" t="s">
        <v>44423</v>
      </c>
      <c r="B13588" t="s">
        <v>44424</v>
      </c>
      <c r="C13588" t="s">
        <v>552</v>
      </c>
      <c r="D13588" t="s">
        <v>21</v>
      </c>
      <c r="E13588" t="s">
        <v>16</v>
      </c>
      <c r="F13588">
        <v>28208</v>
      </c>
      <c r="G13588">
        <v>35.220559399999999</v>
      </c>
      <c r="H13588">
        <v>-80.943873699999997</v>
      </c>
      <c r="I13588">
        <v>3.5</v>
      </c>
      <c r="J13588">
        <v>40</v>
      </c>
      <c r="K13588">
        <v>0</v>
      </c>
      <c r="L13588" t="s">
        <v>15366</v>
      </c>
    </row>
    <row r="13589" spans="1:12" x14ac:dyDescent="0.2">
      <c r="A13589" t="s">
        <v>44425</v>
      </c>
      <c r="B13589" t="s">
        <v>44426</v>
      </c>
      <c r="C13589" t="s">
        <v>44427</v>
      </c>
      <c r="D13589" t="s">
        <v>21</v>
      </c>
      <c r="E13589" t="s">
        <v>16</v>
      </c>
      <c r="F13589">
        <v>28211</v>
      </c>
      <c r="G13589">
        <v>35.149221900000001</v>
      </c>
      <c r="H13589">
        <v>-80.827614699999998</v>
      </c>
      <c r="I13589">
        <v>4.5</v>
      </c>
      <c r="J13589">
        <v>11</v>
      </c>
      <c r="K13589">
        <v>1</v>
      </c>
      <c r="L13589" t="s">
        <v>44428</v>
      </c>
    </row>
    <row r="13590" spans="1:12" x14ac:dyDescent="0.2">
      <c r="A13590" t="s">
        <v>44429</v>
      </c>
      <c r="B13590" t="s">
        <v>44430</v>
      </c>
      <c r="C13590" t="s">
        <v>44431</v>
      </c>
      <c r="D13590" t="s">
        <v>21</v>
      </c>
      <c r="E13590" t="s">
        <v>16</v>
      </c>
      <c r="F13590">
        <v>28202</v>
      </c>
      <c r="G13590">
        <v>35.225217000000001</v>
      </c>
      <c r="H13590">
        <v>-80.8362889</v>
      </c>
      <c r="I13590">
        <v>4</v>
      </c>
      <c r="J13590">
        <v>8</v>
      </c>
      <c r="K13590">
        <v>0</v>
      </c>
      <c r="L13590" t="s">
        <v>44432</v>
      </c>
    </row>
    <row r="13591" spans="1:12" x14ac:dyDescent="0.2">
      <c r="A13591" t="s">
        <v>44433</v>
      </c>
      <c r="B13591" t="s">
        <v>44434</v>
      </c>
      <c r="C13591" t="s">
        <v>44435</v>
      </c>
      <c r="D13591" t="s">
        <v>21</v>
      </c>
      <c r="E13591" t="s">
        <v>16</v>
      </c>
      <c r="F13591">
        <v>28216</v>
      </c>
      <c r="G13591">
        <v>35.345733699999997</v>
      </c>
      <c r="H13591">
        <v>-80.852037499999994</v>
      </c>
      <c r="I13591">
        <v>3.5</v>
      </c>
      <c r="J13591">
        <v>7</v>
      </c>
      <c r="K13591">
        <v>0</v>
      </c>
      <c r="L13591" t="s">
        <v>44436</v>
      </c>
    </row>
    <row r="13592" spans="1:12" x14ac:dyDescent="0.2">
      <c r="A13592" t="s">
        <v>44437</v>
      </c>
      <c r="B13592" t="s">
        <v>44438</v>
      </c>
      <c r="C13592" t="s">
        <v>44439</v>
      </c>
      <c r="D13592" t="s">
        <v>21</v>
      </c>
      <c r="E13592" t="s">
        <v>16</v>
      </c>
      <c r="F13592">
        <v>28208</v>
      </c>
      <c r="G13592">
        <v>35.2404771</v>
      </c>
      <c r="H13592">
        <v>-80.913731200000001</v>
      </c>
      <c r="I13592">
        <v>5</v>
      </c>
      <c r="J13592">
        <v>8</v>
      </c>
      <c r="K13592">
        <v>1</v>
      </c>
      <c r="L13592" t="s">
        <v>44440</v>
      </c>
    </row>
    <row r="13593" spans="1:12" x14ac:dyDescent="0.2">
      <c r="A13593" t="s">
        <v>44441</v>
      </c>
      <c r="B13593" t="s">
        <v>44442</v>
      </c>
      <c r="C13593" t="s">
        <v>44443</v>
      </c>
      <c r="D13593" t="s">
        <v>30</v>
      </c>
      <c r="E13593" t="s">
        <v>16</v>
      </c>
      <c r="F13593">
        <v>28054</v>
      </c>
      <c r="G13593">
        <v>35.269379399999998</v>
      </c>
      <c r="H13593">
        <v>-81.143917799999997</v>
      </c>
      <c r="I13593">
        <v>3.5</v>
      </c>
      <c r="J13593">
        <v>22</v>
      </c>
      <c r="K13593">
        <v>1</v>
      </c>
      <c r="L13593" t="s">
        <v>44444</v>
      </c>
    </row>
    <row r="13594" spans="1:12" x14ac:dyDescent="0.2">
      <c r="A13594" t="s">
        <v>44445</v>
      </c>
      <c r="B13594" t="s">
        <v>44446</v>
      </c>
      <c r="C13594" t="s">
        <v>44447</v>
      </c>
      <c r="D13594" t="s">
        <v>643</v>
      </c>
      <c r="E13594" t="s">
        <v>16</v>
      </c>
      <c r="F13594">
        <v>28079</v>
      </c>
      <c r="G13594">
        <v>35.103921</v>
      </c>
      <c r="H13594">
        <v>-80.640640000000005</v>
      </c>
      <c r="I13594">
        <v>5</v>
      </c>
      <c r="J13594">
        <v>4</v>
      </c>
      <c r="K13594">
        <v>1</v>
      </c>
      <c r="L13594" t="s">
        <v>44448</v>
      </c>
    </row>
    <row r="13595" spans="1:12" x14ac:dyDescent="0.2">
      <c r="A13595" t="s">
        <v>44449</v>
      </c>
      <c r="B13595" t="s">
        <v>1012</v>
      </c>
      <c r="C13595" t="s">
        <v>44450</v>
      </c>
      <c r="D13595" t="s">
        <v>239</v>
      </c>
      <c r="E13595" t="s">
        <v>16</v>
      </c>
      <c r="F13595">
        <v>28173</v>
      </c>
      <c r="G13595">
        <v>34.954504999999997</v>
      </c>
      <c r="H13595">
        <v>-80.759740699999995</v>
      </c>
      <c r="I13595">
        <v>2.5</v>
      </c>
      <c r="J13595">
        <v>10</v>
      </c>
      <c r="K13595">
        <v>1</v>
      </c>
      <c r="L13595" t="s">
        <v>1323</v>
      </c>
    </row>
    <row r="13596" spans="1:12" x14ac:dyDescent="0.2">
      <c r="A13596" t="s">
        <v>44451</v>
      </c>
      <c r="B13596" t="s">
        <v>19327</v>
      </c>
      <c r="C13596" t="s">
        <v>44452</v>
      </c>
      <c r="D13596" t="s">
        <v>21</v>
      </c>
      <c r="E13596" t="s">
        <v>16</v>
      </c>
      <c r="F13596">
        <v>28262</v>
      </c>
      <c r="G13596">
        <v>35.310253000000003</v>
      </c>
      <c r="H13596">
        <v>-80.749391000000003</v>
      </c>
      <c r="I13596">
        <v>4</v>
      </c>
      <c r="J13596">
        <v>273</v>
      </c>
      <c r="K13596">
        <v>1</v>
      </c>
      <c r="L13596" t="s">
        <v>44453</v>
      </c>
    </row>
    <row r="13597" spans="1:12" x14ac:dyDescent="0.2">
      <c r="A13597" t="s">
        <v>44454</v>
      </c>
      <c r="B13597" t="s">
        <v>36247</v>
      </c>
      <c r="C13597" t="s">
        <v>36248</v>
      </c>
      <c r="D13597" t="s">
        <v>26</v>
      </c>
      <c r="E13597" t="s">
        <v>16</v>
      </c>
      <c r="F13597">
        <v>28078</v>
      </c>
      <c r="G13597">
        <v>35.395054000000002</v>
      </c>
      <c r="H13597">
        <v>-80.851038000000003</v>
      </c>
      <c r="I13597">
        <v>4</v>
      </c>
      <c r="J13597">
        <v>122</v>
      </c>
      <c r="K13597">
        <v>1</v>
      </c>
      <c r="L13597" t="s">
        <v>44455</v>
      </c>
    </row>
    <row r="13598" spans="1:12" x14ac:dyDescent="0.2">
      <c r="A13598" t="s">
        <v>44456</v>
      </c>
      <c r="B13598" t="s">
        <v>44457</v>
      </c>
      <c r="C13598" t="s">
        <v>41536</v>
      </c>
      <c r="D13598" t="s">
        <v>21</v>
      </c>
      <c r="E13598" t="s">
        <v>16</v>
      </c>
      <c r="F13598">
        <v>28202</v>
      </c>
      <c r="G13598">
        <v>35.222603100599997</v>
      </c>
      <c r="H13598">
        <v>-80.841244775500002</v>
      </c>
      <c r="I13598">
        <v>3.5</v>
      </c>
      <c r="J13598">
        <v>79</v>
      </c>
      <c r="K13598">
        <v>1</v>
      </c>
      <c r="L13598" t="s">
        <v>482</v>
      </c>
    </row>
    <row r="13599" spans="1:12" x14ac:dyDescent="0.2">
      <c r="A13599" t="s">
        <v>44458</v>
      </c>
      <c r="B13599" t="s">
        <v>6873</v>
      </c>
      <c r="C13599" t="s">
        <v>44459</v>
      </c>
      <c r="D13599" t="s">
        <v>21</v>
      </c>
      <c r="E13599" t="s">
        <v>16</v>
      </c>
      <c r="F13599">
        <v>28269</v>
      </c>
      <c r="G13599">
        <v>35.350830799999997</v>
      </c>
      <c r="H13599">
        <v>-80.841671199999993</v>
      </c>
      <c r="I13599">
        <v>3.5</v>
      </c>
      <c r="J13599">
        <v>197</v>
      </c>
      <c r="K13599">
        <v>1</v>
      </c>
      <c r="L13599" t="s">
        <v>2905</v>
      </c>
    </row>
    <row r="13600" spans="1:12" x14ac:dyDescent="0.2">
      <c r="A13600" t="s">
        <v>44460</v>
      </c>
      <c r="B13600" t="s">
        <v>44461</v>
      </c>
      <c r="C13600" t="s">
        <v>44462</v>
      </c>
      <c r="D13600" t="s">
        <v>21</v>
      </c>
      <c r="E13600" t="s">
        <v>16</v>
      </c>
      <c r="F13600">
        <v>28209</v>
      </c>
      <c r="G13600">
        <v>35.174743599999999</v>
      </c>
      <c r="H13600">
        <v>-80.849303899999995</v>
      </c>
      <c r="I13600">
        <v>3.5</v>
      </c>
      <c r="J13600">
        <v>19</v>
      </c>
      <c r="K13600">
        <v>1</v>
      </c>
      <c r="L13600" t="s">
        <v>388</v>
      </c>
    </row>
    <row r="13601" spans="1:12" x14ac:dyDescent="0.2">
      <c r="A13601" t="s">
        <v>44463</v>
      </c>
      <c r="B13601" t="s">
        <v>345</v>
      </c>
      <c r="C13601" t="s">
        <v>44464</v>
      </c>
      <c r="D13601" t="s">
        <v>39</v>
      </c>
      <c r="E13601" t="s">
        <v>16</v>
      </c>
      <c r="F13601">
        <v>28027</v>
      </c>
      <c r="G13601">
        <v>35.364807900000002</v>
      </c>
      <c r="H13601">
        <v>-80.708851899999999</v>
      </c>
      <c r="I13601">
        <v>3.5</v>
      </c>
      <c r="J13601">
        <v>11</v>
      </c>
      <c r="K13601">
        <v>1</v>
      </c>
      <c r="L13601" t="s">
        <v>440</v>
      </c>
    </row>
    <row r="13602" spans="1:12" x14ac:dyDescent="0.2">
      <c r="A13602" t="s">
        <v>44465</v>
      </c>
      <c r="B13602" t="s">
        <v>44466</v>
      </c>
      <c r="C13602" t="s">
        <v>44467</v>
      </c>
      <c r="D13602" t="s">
        <v>21</v>
      </c>
      <c r="E13602" t="s">
        <v>16</v>
      </c>
      <c r="F13602">
        <v>28277</v>
      </c>
      <c r="G13602">
        <v>35.054732999999999</v>
      </c>
      <c r="H13602">
        <v>-80.846110999999993</v>
      </c>
      <c r="I13602">
        <v>2</v>
      </c>
      <c r="J13602">
        <v>11</v>
      </c>
      <c r="K13602">
        <v>1</v>
      </c>
      <c r="L13602" t="s">
        <v>3822</v>
      </c>
    </row>
    <row r="13603" spans="1:12" x14ac:dyDescent="0.2">
      <c r="A13603" t="s">
        <v>44468</v>
      </c>
      <c r="B13603" t="s">
        <v>612</v>
      </c>
      <c r="C13603" t="s">
        <v>44469</v>
      </c>
      <c r="D13603" t="s">
        <v>21</v>
      </c>
      <c r="E13603" t="s">
        <v>16</v>
      </c>
      <c r="F13603">
        <v>28269</v>
      </c>
      <c r="G13603">
        <v>35.320447793600003</v>
      </c>
      <c r="H13603">
        <v>-80.825729370100007</v>
      </c>
      <c r="I13603">
        <v>3</v>
      </c>
      <c r="J13603">
        <v>10</v>
      </c>
      <c r="K13603">
        <v>1</v>
      </c>
      <c r="L13603" t="s">
        <v>614</v>
      </c>
    </row>
    <row r="13604" spans="1:12" x14ac:dyDescent="0.2">
      <c r="A13604" t="s">
        <v>44470</v>
      </c>
      <c r="B13604" t="s">
        <v>44471</v>
      </c>
      <c r="C13604" t="s">
        <v>7975</v>
      </c>
      <c r="D13604" t="s">
        <v>26</v>
      </c>
      <c r="E13604" t="s">
        <v>16</v>
      </c>
      <c r="F13604">
        <v>28078</v>
      </c>
      <c r="G13604">
        <v>35.446788699999999</v>
      </c>
      <c r="H13604">
        <v>-80.878638699999996</v>
      </c>
      <c r="I13604">
        <v>4.5</v>
      </c>
      <c r="J13604">
        <v>7</v>
      </c>
      <c r="K13604">
        <v>0</v>
      </c>
      <c r="L13604" t="s">
        <v>287</v>
      </c>
    </row>
    <row r="13605" spans="1:12" x14ac:dyDescent="0.2">
      <c r="A13605" t="s">
        <v>44472</v>
      </c>
      <c r="B13605" t="s">
        <v>28712</v>
      </c>
      <c r="C13605" t="s">
        <v>29027</v>
      </c>
      <c r="D13605" t="s">
        <v>135</v>
      </c>
      <c r="E13605" t="s">
        <v>16</v>
      </c>
      <c r="F13605">
        <v>28105</v>
      </c>
      <c r="G13605">
        <v>35.129992999999999</v>
      </c>
      <c r="H13605">
        <v>-80.700047999999995</v>
      </c>
      <c r="I13605">
        <v>2.5</v>
      </c>
      <c r="J13605">
        <v>14</v>
      </c>
      <c r="K13605">
        <v>1</v>
      </c>
      <c r="L13605" t="s">
        <v>3905</v>
      </c>
    </row>
    <row r="13606" spans="1:12" x14ac:dyDescent="0.2">
      <c r="A13606" t="s">
        <v>44473</v>
      </c>
      <c r="B13606" t="s">
        <v>3263</v>
      </c>
      <c r="C13606" t="s">
        <v>44474</v>
      </c>
      <c r="D13606" t="s">
        <v>21</v>
      </c>
      <c r="E13606" t="s">
        <v>16</v>
      </c>
      <c r="F13606">
        <v>28262</v>
      </c>
      <c r="G13606">
        <v>35.311421922800001</v>
      </c>
      <c r="H13606">
        <v>-80.755068249999994</v>
      </c>
      <c r="I13606">
        <v>2</v>
      </c>
      <c r="J13606">
        <v>9</v>
      </c>
      <c r="K13606">
        <v>1</v>
      </c>
      <c r="L13606" t="s">
        <v>7155</v>
      </c>
    </row>
    <row r="13607" spans="1:12" x14ac:dyDescent="0.2">
      <c r="A13607" t="s">
        <v>44475</v>
      </c>
      <c r="B13607" t="s">
        <v>44476</v>
      </c>
      <c r="C13607" t="s">
        <v>44477</v>
      </c>
      <c r="D13607" t="s">
        <v>21</v>
      </c>
      <c r="E13607" t="s">
        <v>16</v>
      </c>
      <c r="F13607">
        <v>28211</v>
      </c>
      <c r="G13607">
        <v>35.171282699999999</v>
      </c>
      <c r="H13607">
        <v>-80.807503100000005</v>
      </c>
      <c r="I13607">
        <v>3.5</v>
      </c>
      <c r="J13607">
        <v>90</v>
      </c>
      <c r="K13607">
        <v>1</v>
      </c>
      <c r="L13607" t="s">
        <v>44478</v>
      </c>
    </row>
    <row r="13608" spans="1:12" x14ac:dyDescent="0.2">
      <c r="A13608" t="s">
        <v>44479</v>
      </c>
      <c r="B13608" t="s">
        <v>44480</v>
      </c>
      <c r="C13608" t="s">
        <v>44481</v>
      </c>
      <c r="D13608" t="s">
        <v>21</v>
      </c>
      <c r="E13608" t="s">
        <v>16</v>
      </c>
      <c r="F13608">
        <v>28211</v>
      </c>
      <c r="G13608">
        <v>35.148769514999998</v>
      </c>
      <c r="H13608">
        <v>-80.829648290799994</v>
      </c>
      <c r="I13608">
        <v>4.5</v>
      </c>
      <c r="J13608">
        <v>7</v>
      </c>
      <c r="K13608">
        <v>1</v>
      </c>
      <c r="L13608" t="s">
        <v>44482</v>
      </c>
    </row>
    <row r="13609" spans="1:12" x14ac:dyDescent="0.2">
      <c r="A13609" t="s">
        <v>44483</v>
      </c>
      <c r="B13609" t="s">
        <v>44484</v>
      </c>
      <c r="C13609" t="s">
        <v>44485</v>
      </c>
      <c r="D13609" t="s">
        <v>15</v>
      </c>
      <c r="E13609" t="s">
        <v>16</v>
      </c>
      <c r="F13609">
        <v>28031</v>
      </c>
      <c r="G13609">
        <v>35.465378000000001</v>
      </c>
      <c r="H13609">
        <v>-80.886352000000002</v>
      </c>
      <c r="I13609">
        <v>1.5</v>
      </c>
      <c r="J13609">
        <v>6</v>
      </c>
      <c r="K13609">
        <v>1</v>
      </c>
      <c r="L13609" t="s">
        <v>901</v>
      </c>
    </row>
    <row r="13610" spans="1:12" x14ac:dyDescent="0.2">
      <c r="A13610" t="s">
        <v>44486</v>
      </c>
      <c r="B13610" t="s">
        <v>44487</v>
      </c>
      <c r="C13610" t="s">
        <v>44488</v>
      </c>
      <c r="D13610" t="s">
        <v>21</v>
      </c>
      <c r="E13610" t="s">
        <v>16</v>
      </c>
      <c r="F13610">
        <v>28205</v>
      </c>
      <c r="G13610">
        <v>35.210316906800003</v>
      </c>
      <c r="H13610">
        <v>-80.7812841609</v>
      </c>
      <c r="I13610">
        <v>2.5</v>
      </c>
      <c r="J13610">
        <v>3</v>
      </c>
      <c r="K13610">
        <v>1</v>
      </c>
      <c r="L13610" t="s">
        <v>8322</v>
      </c>
    </row>
    <row r="13611" spans="1:12" x14ac:dyDescent="0.2">
      <c r="A13611" t="s">
        <v>44489</v>
      </c>
      <c r="B13611" t="s">
        <v>44490</v>
      </c>
      <c r="C13611" t="s">
        <v>44491</v>
      </c>
      <c r="D13611" t="s">
        <v>21</v>
      </c>
      <c r="E13611" t="s">
        <v>16</v>
      </c>
      <c r="F13611">
        <v>28205</v>
      </c>
      <c r="G13611">
        <v>35.198931000000002</v>
      </c>
      <c r="H13611">
        <v>-80.796154999999999</v>
      </c>
      <c r="I13611">
        <v>4</v>
      </c>
      <c r="J13611">
        <v>3</v>
      </c>
      <c r="K13611">
        <v>1</v>
      </c>
      <c r="L13611" t="s">
        <v>44492</v>
      </c>
    </row>
    <row r="13612" spans="1:12" x14ac:dyDescent="0.2">
      <c r="A13612" t="s">
        <v>44493</v>
      </c>
      <c r="B13612" t="s">
        <v>2914</v>
      </c>
      <c r="C13612" t="s">
        <v>770</v>
      </c>
      <c r="D13612" t="s">
        <v>21</v>
      </c>
      <c r="E13612" t="s">
        <v>16</v>
      </c>
      <c r="F13612">
        <v>28216</v>
      </c>
      <c r="G13612">
        <v>35.329591399999998</v>
      </c>
      <c r="H13612">
        <v>-80.9457424</v>
      </c>
      <c r="I13612">
        <v>2.5</v>
      </c>
      <c r="J13612">
        <v>23</v>
      </c>
      <c r="K13612">
        <v>1</v>
      </c>
      <c r="L13612" t="s">
        <v>44494</v>
      </c>
    </row>
    <row r="13613" spans="1:12" x14ac:dyDescent="0.2">
      <c r="A13613" t="s">
        <v>44495</v>
      </c>
      <c r="B13613" t="s">
        <v>44496</v>
      </c>
      <c r="C13613" t="s">
        <v>44497</v>
      </c>
      <c r="D13613" t="s">
        <v>601</v>
      </c>
      <c r="E13613" t="s">
        <v>16</v>
      </c>
      <c r="F13613">
        <v>28081</v>
      </c>
      <c r="G13613">
        <v>35.475535399999998</v>
      </c>
      <c r="H13613">
        <v>-80.637949699999993</v>
      </c>
      <c r="I13613">
        <v>4</v>
      </c>
      <c r="J13613">
        <v>32</v>
      </c>
      <c r="K13613">
        <v>1</v>
      </c>
      <c r="L13613" t="s">
        <v>1353</v>
      </c>
    </row>
    <row r="13614" spans="1:12" x14ac:dyDescent="0.2">
      <c r="A13614" t="s">
        <v>44498</v>
      </c>
      <c r="B13614" t="s">
        <v>44499</v>
      </c>
      <c r="C13614" t="s">
        <v>44500</v>
      </c>
      <c r="D13614" t="s">
        <v>21</v>
      </c>
      <c r="E13614" t="s">
        <v>16</v>
      </c>
      <c r="F13614">
        <v>28211</v>
      </c>
      <c r="G13614">
        <v>35.175991000000003</v>
      </c>
      <c r="H13614">
        <v>-80.799403999999996</v>
      </c>
      <c r="I13614">
        <v>3</v>
      </c>
      <c r="J13614">
        <v>16</v>
      </c>
      <c r="K13614">
        <v>1</v>
      </c>
      <c r="L13614" t="s">
        <v>44501</v>
      </c>
    </row>
    <row r="13615" spans="1:12" x14ac:dyDescent="0.2">
      <c r="A13615" t="s">
        <v>44502</v>
      </c>
      <c r="B13615" t="s">
        <v>44503</v>
      </c>
      <c r="C13615" t="s">
        <v>44504</v>
      </c>
      <c r="D13615" t="s">
        <v>39</v>
      </c>
      <c r="E13615" t="s">
        <v>16</v>
      </c>
      <c r="F13615">
        <v>28027</v>
      </c>
      <c r="G13615">
        <v>35.365495600000003</v>
      </c>
      <c r="H13615">
        <v>-80.712032100000002</v>
      </c>
      <c r="I13615">
        <v>3</v>
      </c>
      <c r="J13615">
        <v>145</v>
      </c>
      <c r="K13615">
        <v>0</v>
      </c>
      <c r="L13615" t="s">
        <v>44505</v>
      </c>
    </row>
    <row r="13616" spans="1:12" x14ac:dyDescent="0.2">
      <c r="A13616" t="s">
        <v>44506</v>
      </c>
      <c r="B13616" t="s">
        <v>44507</v>
      </c>
      <c r="C13616" t="s">
        <v>44508</v>
      </c>
      <c r="D13616" t="s">
        <v>39</v>
      </c>
      <c r="E13616" t="s">
        <v>16</v>
      </c>
      <c r="F13616">
        <v>28027</v>
      </c>
      <c r="G13616">
        <v>35.346890899999998</v>
      </c>
      <c r="H13616">
        <v>-80.611312999999996</v>
      </c>
      <c r="I13616">
        <v>5</v>
      </c>
      <c r="J13616">
        <v>5</v>
      </c>
      <c r="K13616">
        <v>1</v>
      </c>
      <c r="L13616" t="s">
        <v>457</v>
      </c>
    </row>
    <row r="13617" spans="1:12" x14ac:dyDescent="0.2">
      <c r="A13617" t="s">
        <v>44509</v>
      </c>
      <c r="B13617" t="s">
        <v>44510</v>
      </c>
      <c r="C13617" t="s">
        <v>44511</v>
      </c>
      <c r="D13617" t="s">
        <v>21</v>
      </c>
      <c r="E13617" t="s">
        <v>16</v>
      </c>
      <c r="F13617">
        <v>28216</v>
      </c>
      <c r="G13617">
        <v>35.305707699999999</v>
      </c>
      <c r="H13617">
        <v>-80.852611899999999</v>
      </c>
      <c r="I13617">
        <v>2</v>
      </c>
      <c r="J13617">
        <v>20</v>
      </c>
      <c r="K13617">
        <v>1</v>
      </c>
      <c r="L13617" t="s">
        <v>3004</v>
      </c>
    </row>
    <row r="13618" spans="1:12" x14ac:dyDescent="0.2">
      <c r="A13618" t="s">
        <v>44512</v>
      </c>
      <c r="B13618" t="s">
        <v>44513</v>
      </c>
      <c r="C13618" t="s">
        <v>44514</v>
      </c>
      <c r="D13618" t="s">
        <v>21</v>
      </c>
      <c r="E13618" t="s">
        <v>16</v>
      </c>
      <c r="F13618">
        <v>28215</v>
      </c>
      <c r="G13618">
        <v>35.249535999999999</v>
      </c>
      <c r="H13618">
        <v>-80.778818999999999</v>
      </c>
      <c r="I13618">
        <v>5</v>
      </c>
      <c r="J13618">
        <v>4</v>
      </c>
      <c r="K13618">
        <v>0</v>
      </c>
      <c r="L13618" t="s">
        <v>44515</v>
      </c>
    </row>
    <row r="13619" spans="1:12" x14ac:dyDescent="0.2">
      <c r="A13619" t="s">
        <v>44516</v>
      </c>
      <c r="B13619" t="s">
        <v>3006</v>
      </c>
      <c r="C13619" t="s">
        <v>44517</v>
      </c>
      <c r="D13619" t="s">
        <v>21</v>
      </c>
      <c r="E13619" t="s">
        <v>16</v>
      </c>
      <c r="F13619">
        <v>28262</v>
      </c>
      <c r="G13619">
        <v>35.312168100000001</v>
      </c>
      <c r="H13619">
        <v>-80.745097400000006</v>
      </c>
      <c r="I13619">
        <v>4</v>
      </c>
      <c r="J13619">
        <v>22</v>
      </c>
      <c r="K13619">
        <v>0</v>
      </c>
      <c r="L13619" t="s">
        <v>6002</v>
      </c>
    </row>
    <row r="13620" spans="1:12" x14ac:dyDescent="0.2">
      <c r="A13620" t="s">
        <v>44518</v>
      </c>
      <c r="B13620" t="s">
        <v>856</v>
      </c>
      <c r="C13620" t="s">
        <v>44519</v>
      </c>
      <c r="D13620" t="s">
        <v>21</v>
      </c>
      <c r="E13620" t="s">
        <v>16</v>
      </c>
      <c r="F13620">
        <v>28227</v>
      </c>
      <c r="G13620">
        <v>35.211861599999999</v>
      </c>
      <c r="H13620">
        <v>-80.694682299999997</v>
      </c>
      <c r="I13620">
        <v>2</v>
      </c>
      <c r="J13620">
        <v>26</v>
      </c>
      <c r="K13620">
        <v>1</v>
      </c>
      <c r="L13620" t="s">
        <v>44520</v>
      </c>
    </row>
    <row r="13621" spans="1:12" x14ac:dyDescent="0.2">
      <c r="A13621" t="s">
        <v>44521</v>
      </c>
      <c r="B13621" t="s">
        <v>44522</v>
      </c>
      <c r="C13621" t="s">
        <v>44523</v>
      </c>
      <c r="D13621" t="s">
        <v>456</v>
      </c>
      <c r="E13621" t="s">
        <v>16</v>
      </c>
      <c r="F13621">
        <v>28012</v>
      </c>
      <c r="G13621">
        <v>35.271440684200002</v>
      </c>
      <c r="H13621">
        <v>-81.031147353400002</v>
      </c>
      <c r="I13621">
        <v>5</v>
      </c>
      <c r="J13621">
        <v>8</v>
      </c>
      <c r="K13621">
        <v>1</v>
      </c>
      <c r="L13621" t="s">
        <v>3645</v>
      </c>
    </row>
    <row r="13622" spans="1:12" x14ac:dyDescent="0.2">
      <c r="A13622" t="s">
        <v>44524</v>
      </c>
      <c r="B13622" t="s">
        <v>44525</v>
      </c>
      <c r="C13622" t="s">
        <v>25953</v>
      </c>
      <c r="D13622" t="s">
        <v>39</v>
      </c>
      <c r="E13622" t="s">
        <v>16</v>
      </c>
      <c r="F13622">
        <v>28027</v>
      </c>
      <c r="G13622">
        <v>35.373722727100002</v>
      </c>
      <c r="H13622">
        <v>-80.727555823599999</v>
      </c>
      <c r="I13622">
        <v>4</v>
      </c>
      <c r="J13622">
        <v>9</v>
      </c>
      <c r="K13622">
        <v>1</v>
      </c>
      <c r="L13622" t="s">
        <v>44526</v>
      </c>
    </row>
    <row r="13623" spans="1:12" x14ac:dyDescent="0.2">
      <c r="A13623" t="s">
        <v>44527</v>
      </c>
      <c r="B13623" t="s">
        <v>25902</v>
      </c>
      <c r="C13623" t="s">
        <v>3607</v>
      </c>
      <c r="D13623" t="s">
        <v>295</v>
      </c>
      <c r="E13623" t="s">
        <v>16</v>
      </c>
      <c r="F13623">
        <v>28134</v>
      </c>
      <c r="G13623">
        <v>35.092506200000003</v>
      </c>
      <c r="H13623">
        <v>-80.886289500000004</v>
      </c>
      <c r="I13623">
        <v>3</v>
      </c>
      <c r="J13623">
        <v>20</v>
      </c>
      <c r="K13623">
        <v>1</v>
      </c>
      <c r="L13623" t="s">
        <v>44528</v>
      </c>
    </row>
    <row r="13624" spans="1:12" x14ac:dyDescent="0.2">
      <c r="A13624" t="s">
        <v>44529</v>
      </c>
      <c r="B13624" t="s">
        <v>44530</v>
      </c>
      <c r="C13624" t="s">
        <v>2217</v>
      </c>
      <c r="D13624" t="s">
        <v>21</v>
      </c>
      <c r="E13624" t="s">
        <v>16</v>
      </c>
      <c r="F13624">
        <v>28269</v>
      </c>
      <c r="G13624">
        <v>35.339782999999997</v>
      </c>
      <c r="H13624">
        <v>-80.834053999999995</v>
      </c>
      <c r="I13624">
        <v>3.5</v>
      </c>
      <c r="J13624">
        <v>9</v>
      </c>
      <c r="K13624">
        <v>0</v>
      </c>
      <c r="L13624" t="s">
        <v>5884</v>
      </c>
    </row>
    <row r="13625" spans="1:12" x14ac:dyDescent="0.2">
      <c r="A13625" t="s">
        <v>44531</v>
      </c>
      <c r="B13625" t="s">
        <v>44532</v>
      </c>
      <c r="D13625" t="s">
        <v>26</v>
      </c>
      <c r="E13625" t="s">
        <v>16</v>
      </c>
      <c r="F13625">
        <v>28078</v>
      </c>
      <c r="G13625">
        <v>35.410693999999999</v>
      </c>
      <c r="H13625">
        <v>-80.842850400000003</v>
      </c>
      <c r="I13625">
        <v>3.5</v>
      </c>
      <c r="J13625">
        <v>7</v>
      </c>
      <c r="K13625">
        <v>1</v>
      </c>
      <c r="L13625" t="s">
        <v>44533</v>
      </c>
    </row>
    <row r="13626" spans="1:12" x14ac:dyDescent="0.2">
      <c r="A13626" t="s">
        <v>44534</v>
      </c>
      <c r="B13626" t="s">
        <v>44535</v>
      </c>
      <c r="C13626" t="s">
        <v>44536</v>
      </c>
      <c r="D13626" t="s">
        <v>456</v>
      </c>
      <c r="E13626" t="s">
        <v>16</v>
      </c>
      <c r="F13626">
        <v>28012</v>
      </c>
      <c r="G13626">
        <v>35.252688062899999</v>
      </c>
      <c r="H13626">
        <v>-81.035586121600005</v>
      </c>
      <c r="I13626">
        <v>3</v>
      </c>
      <c r="J13626">
        <v>4</v>
      </c>
      <c r="K13626">
        <v>1</v>
      </c>
      <c r="L13626" t="s">
        <v>44537</v>
      </c>
    </row>
    <row r="13627" spans="1:12" x14ac:dyDescent="0.2">
      <c r="A13627" t="s">
        <v>44538</v>
      </c>
      <c r="B13627" t="s">
        <v>44539</v>
      </c>
      <c r="C13627" t="s">
        <v>44540</v>
      </c>
      <c r="D13627" t="s">
        <v>21</v>
      </c>
      <c r="E13627" t="s">
        <v>16</v>
      </c>
      <c r="F13627">
        <v>28226</v>
      </c>
      <c r="G13627">
        <v>35.089846399999999</v>
      </c>
      <c r="H13627">
        <v>-80.858613300000002</v>
      </c>
      <c r="I13627">
        <v>5</v>
      </c>
      <c r="J13627">
        <v>6</v>
      </c>
      <c r="K13627">
        <v>1</v>
      </c>
      <c r="L13627" t="s">
        <v>44541</v>
      </c>
    </row>
    <row r="13628" spans="1:12" x14ac:dyDescent="0.2">
      <c r="A13628" t="s">
        <v>44542</v>
      </c>
      <c r="B13628" t="s">
        <v>44543</v>
      </c>
      <c r="C13628" t="s">
        <v>44544</v>
      </c>
      <c r="D13628" t="s">
        <v>135</v>
      </c>
      <c r="E13628" t="s">
        <v>16</v>
      </c>
      <c r="F13628">
        <v>28105</v>
      </c>
      <c r="G13628">
        <v>35.128839900000003</v>
      </c>
      <c r="H13628">
        <v>-80.702381000000003</v>
      </c>
      <c r="I13628">
        <v>2</v>
      </c>
      <c r="J13628">
        <v>5</v>
      </c>
      <c r="K13628">
        <v>0</v>
      </c>
      <c r="L13628" t="s">
        <v>971</v>
      </c>
    </row>
    <row r="13629" spans="1:12" x14ac:dyDescent="0.2">
      <c r="A13629" t="s">
        <v>44545</v>
      </c>
      <c r="B13629" t="s">
        <v>44546</v>
      </c>
      <c r="C13629" t="s">
        <v>44547</v>
      </c>
      <c r="D13629" t="s">
        <v>588</v>
      </c>
      <c r="E13629" t="s">
        <v>16</v>
      </c>
      <c r="F13629">
        <v>28110</v>
      </c>
      <c r="G13629">
        <v>35.000706999999998</v>
      </c>
      <c r="H13629">
        <v>-80.553496199999998</v>
      </c>
      <c r="I13629">
        <v>4</v>
      </c>
      <c r="J13629">
        <v>6</v>
      </c>
      <c r="K13629">
        <v>1</v>
      </c>
      <c r="L13629" t="s">
        <v>44548</v>
      </c>
    </row>
    <row r="13630" spans="1:12" x14ac:dyDescent="0.2">
      <c r="A13630" t="s">
        <v>44549</v>
      </c>
      <c r="B13630" t="s">
        <v>44550</v>
      </c>
      <c r="C13630" t="s">
        <v>44551</v>
      </c>
      <c r="D13630" t="s">
        <v>21</v>
      </c>
      <c r="E13630" t="s">
        <v>16</v>
      </c>
      <c r="F13630">
        <v>28203</v>
      </c>
      <c r="G13630">
        <v>35.201190799999999</v>
      </c>
      <c r="H13630">
        <v>-80.842882099999997</v>
      </c>
      <c r="I13630">
        <v>4</v>
      </c>
      <c r="J13630">
        <v>9</v>
      </c>
      <c r="K13630">
        <v>1</v>
      </c>
      <c r="L13630" t="s">
        <v>44552</v>
      </c>
    </row>
    <row r="13631" spans="1:12" x14ac:dyDescent="0.2">
      <c r="A13631" t="s">
        <v>44553</v>
      </c>
      <c r="B13631" t="s">
        <v>44554</v>
      </c>
      <c r="C13631" t="s">
        <v>44555</v>
      </c>
      <c r="D13631" t="s">
        <v>39</v>
      </c>
      <c r="E13631" t="s">
        <v>16</v>
      </c>
      <c r="F13631">
        <v>28025</v>
      </c>
      <c r="G13631">
        <v>35.431289999999997</v>
      </c>
      <c r="H13631">
        <v>-80.601056</v>
      </c>
      <c r="I13631">
        <v>3.5</v>
      </c>
      <c r="J13631">
        <v>3</v>
      </c>
      <c r="K13631">
        <v>1</v>
      </c>
      <c r="L13631" t="s">
        <v>10547</v>
      </c>
    </row>
    <row r="13632" spans="1:12" x14ac:dyDescent="0.2">
      <c r="A13632" t="s">
        <v>44556</v>
      </c>
      <c r="B13632" t="s">
        <v>3204</v>
      </c>
      <c r="C13632" t="s">
        <v>44557</v>
      </c>
      <c r="D13632" t="s">
        <v>697</v>
      </c>
      <c r="E13632" t="s">
        <v>16</v>
      </c>
      <c r="F13632">
        <v>28037</v>
      </c>
      <c r="G13632">
        <v>35.451794</v>
      </c>
      <c r="H13632">
        <v>-81.001341999999994</v>
      </c>
      <c r="I13632">
        <v>3</v>
      </c>
      <c r="J13632">
        <v>3</v>
      </c>
      <c r="K13632">
        <v>1</v>
      </c>
      <c r="L13632" t="s">
        <v>7723</v>
      </c>
    </row>
    <row r="13633" spans="1:12" x14ac:dyDescent="0.2">
      <c r="A13633" t="s">
        <v>44558</v>
      </c>
      <c r="B13633" t="s">
        <v>44559</v>
      </c>
      <c r="C13633" t="s">
        <v>44560</v>
      </c>
      <c r="D13633" t="s">
        <v>39</v>
      </c>
      <c r="E13633" t="s">
        <v>16</v>
      </c>
      <c r="F13633">
        <v>28027</v>
      </c>
      <c r="G13633">
        <v>35.379113639499998</v>
      </c>
      <c r="H13633">
        <v>-80.698034717499993</v>
      </c>
      <c r="I13633">
        <v>5</v>
      </c>
      <c r="J13633">
        <v>4</v>
      </c>
      <c r="K13633">
        <v>1</v>
      </c>
      <c r="L13633" t="s">
        <v>44561</v>
      </c>
    </row>
    <row r="13634" spans="1:12" x14ac:dyDescent="0.2">
      <c r="A13634" t="s">
        <v>44562</v>
      </c>
      <c r="B13634" t="s">
        <v>19969</v>
      </c>
      <c r="C13634" t="s">
        <v>44563</v>
      </c>
      <c r="D13634" t="s">
        <v>21</v>
      </c>
      <c r="E13634" t="s">
        <v>16</v>
      </c>
      <c r="F13634">
        <v>28212</v>
      </c>
      <c r="G13634">
        <v>35.203006100000003</v>
      </c>
      <c r="H13634">
        <v>-80.752316800000003</v>
      </c>
      <c r="I13634">
        <v>2.5</v>
      </c>
      <c r="J13634">
        <v>7</v>
      </c>
      <c r="K13634">
        <v>1</v>
      </c>
      <c r="L13634" t="s">
        <v>44564</v>
      </c>
    </row>
    <row r="13635" spans="1:12" x14ac:dyDescent="0.2">
      <c r="A13635" t="s">
        <v>44565</v>
      </c>
      <c r="B13635" t="s">
        <v>1576</v>
      </c>
      <c r="C13635" t="s">
        <v>44566</v>
      </c>
      <c r="D13635" t="s">
        <v>643</v>
      </c>
      <c r="E13635" t="s">
        <v>16</v>
      </c>
      <c r="F13635">
        <v>28079</v>
      </c>
      <c r="G13635">
        <v>35.078371300000001</v>
      </c>
      <c r="H13635">
        <v>-80.653739099999996</v>
      </c>
      <c r="I13635">
        <v>4.5</v>
      </c>
      <c r="J13635">
        <v>13</v>
      </c>
      <c r="K13635">
        <v>0</v>
      </c>
      <c r="L13635" t="s">
        <v>44567</v>
      </c>
    </row>
    <row r="13636" spans="1:12" x14ac:dyDescent="0.2">
      <c r="A13636" t="s">
        <v>44568</v>
      </c>
      <c r="B13636" t="s">
        <v>44569</v>
      </c>
      <c r="C13636" t="s">
        <v>44570</v>
      </c>
      <c r="D13636" t="s">
        <v>21</v>
      </c>
      <c r="E13636" t="s">
        <v>16</v>
      </c>
      <c r="F13636">
        <v>28208</v>
      </c>
      <c r="G13636">
        <v>35.240836999999999</v>
      </c>
      <c r="H13636">
        <v>-80.900672999999998</v>
      </c>
      <c r="I13636">
        <v>3</v>
      </c>
      <c r="J13636">
        <v>18</v>
      </c>
      <c r="K13636">
        <v>1</v>
      </c>
      <c r="L13636" t="s">
        <v>44571</v>
      </c>
    </row>
    <row r="13637" spans="1:12" x14ac:dyDescent="0.2">
      <c r="A13637" t="s">
        <v>44572</v>
      </c>
      <c r="B13637" t="s">
        <v>44573</v>
      </c>
      <c r="C13637" t="s">
        <v>11288</v>
      </c>
      <c r="D13637" t="s">
        <v>21</v>
      </c>
      <c r="E13637" t="s">
        <v>16</v>
      </c>
      <c r="F13637">
        <v>28226</v>
      </c>
      <c r="G13637">
        <v>35.089051699999999</v>
      </c>
      <c r="H13637">
        <v>-80.867052999999999</v>
      </c>
      <c r="I13637">
        <v>4</v>
      </c>
      <c r="J13637">
        <v>3</v>
      </c>
      <c r="K13637">
        <v>1</v>
      </c>
      <c r="L13637" t="s">
        <v>4759</v>
      </c>
    </row>
    <row r="13638" spans="1:12" x14ac:dyDescent="0.2">
      <c r="A13638" t="s">
        <v>44574</v>
      </c>
      <c r="B13638" t="s">
        <v>1012</v>
      </c>
      <c r="C13638" t="s">
        <v>44575</v>
      </c>
      <c r="D13638" t="s">
        <v>21</v>
      </c>
      <c r="E13638" t="s">
        <v>16</v>
      </c>
      <c r="F13638">
        <v>28262</v>
      </c>
      <c r="G13638">
        <v>35.313329099999997</v>
      </c>
      <c r="H13638">
        <v>-80.7431378</v>
      </c>
      <c r="I13638">
        <v>2</v>
      </c>
      <c r="J13638">
        <v>20</v>
      </c>
      <c r="K13638">
        <v>1</v>
      </c>
      <c r="L13638" t="s">
        <v>5827</v>
      </c>
    </row>
    <row r="13639" spans="1:12" x14ac:dyDescent="0.2">
      <c r="A13639" t="s">
        <v>44576</v>
      </c>
      <c r="B13639" t="s">
        <v>44577</v>
      </c>
      <c r="C13639" t="s">
        <v>44578</v>
      </c>
      <c r="D13639" t="s">
        <v>21</v>
      </c>
      <c r="E13639" t="s">
        <v>16</v>
      </c>
      <c r="F13639">
        <v>28216</v>
      </c>
      <c r="G13639">
        <v>35.347353400000003</v>
      </c>
      <c r="H13639">
        <v>-80.853737800000005</v>
      </c>
      <c r="I13639">
        <v>3</v>
      </c>
      <c r="J13639">
        <v>59</v>
      </c>
      <c r="K13639">
        <v>1</v>
      </c>
      <c r="L13639" t="s">
        <v>8338</v>
      </c>
    </row>
    <row r="13640" spans="1:12" x14ac:dyDescent="0.2">
      <c r="A13640" t="s">
        <v>44579</v>
      </c>
      <c r="B13640" t="s">
        <v>6747</v>
      </c>
      <c r="C13640" t="s">
        <v>44580</v>
      </c>
      <c r="D13640" t="s">
        <v>21</v>
      </c>
      <c r="E13640" t="s">
        <v>16</v>
      </c>
      <c r="F13640">
        <v>28270</v>
      </c>
      <c r="G13640">
        <v>35.137538300000003</v>
      </c>
      <c r="H13640">
        <v>-80.734347499999998</v>
      </c>
      <c r="I13640">
        <v>2.5</v>
      </c>
      <c r="J13640">
        <v>11</v>
      </c>
      <c r="K13640">
        <v>1</v>
      </c>
      <c r="L13640" t="s">
        <v>44581</v>
      </c>
    </row>
    <row r="13641" spans="1:12" x14ac:dyDescent="0.2">
      <c r="A13641" t="s">
        <v>44582</v>
      </c>
      <c r="B13641" t="s">
        <v>44583</v>
      </c>
      <c r="C13641" t="s">
        <v>44584</v>
      </c>
      <c r="D13641" t="s">
        <v>21</v>
      </c>
      <c r="E13641" t="s">
        <v>16</v>
      </c>
      <c r="F13641">
        <v>28209</v>
      </c>
      <c r="G13641">
        <v>35.15475</v>
      </c>
      <c r="H13641">
        <v>-80.836843000000002</v>
      </c>
      <c r="I13641">
        <v>4</v>
      </c>
      <c r="J13641">
        <v>246</v>
      </c>
      <c r="K13641">
        <v>1</v>
      </c>
      <c r="L13641" t="s">
        <v>44585</v>
      </c>
    </row>
    <row r="13642" spans="1:12" x14ac:dyDescent="0.2">
      <c r="A13642" t="s">
        <v>44586</v>
      </c>
      <c r="B13642" t="s">
        <v>2144</v>
      </c>
      <c r="C13642" t="s">
        <v>44587</v>
      </c>
      <c r="D13642" t="s">
        <v>697</v>
      </c>
      <c r="E13642" t="s">
        <v>16</v>
      </c>
      <c r="F13642">
        <v>28037</v>
      </c>
      <c r="G13642">
        <v>35.444176499999998</v>
      </c>
      <c r="H13642">
        <v>-80.991635599999995</v>
      </c>
      <c r="I13642">
        <v>2.5</v>
      </c>
      <c r="J13642">
        <v>14</v>
      </c>
      <c r="K13642">
        <v>1</v>
      </c>
      <c r="L13642" t="s">
        <v>2146</v>
      </c>
    </row>
    <row r="13643" spans="1:12" x14ac:dyDescent="0.2">
      <c r="A13643" t="s">
        <v>44588</v>
      </c>
      <c r="B13643" t="s">
        <v>44589</v>
      </c>
      <c r="C13643" t="s">
        <v>44590</v>
      </c>
      <c r="D13643" t="s">
        <v>15</v>
      </c>
      <c r="E13643" t="s">
        <v>16</v>
      </c>
      <c r="F13643">
        <v>28031</v>
      </c>
      <c r="G13643">
        <v>35.480052800000003</v>
      </c>
      <c r="H13643">
        <v>-80.891146800000001</v>
      </c>
      <c r="I13643">
        <v>4</v>
      </c>
      <c r="J13643">
        <v>8</v>
      </c>
      <c r="K13643">
        <v>0</v>
      </c>
      <c r="L13643" t="s">
        <v>2819</v>
      </c>
    </row>
    <row r="13644" spans="1:12" x14ac:dyDescent="0.2">
      <c r="A13644" t="s">
        <v>44591</v>
      </c>
      <c r="B13644" t="s">
        <v>44592</v>
      </c>
      <c r="C13644" t="s">
        <v>44593</v>
      </c>
      <c r="D13644" t="s">
        <v>26</v>
      </c>
      <c r="E13644" t="s">
        <v>16</v>
      </c>
      <c r="F13644">
        <v>28078</v>
      </c>
      <c r="G13644">
        <v>35.405996100000003</v>
      </c>
      <c r="H13644">
        <v>-80.865074500000006</v>
      </c>
      <c r="I13644">
        <v>4</v>
      </c>
      <c r="J13644">
        <v>303</v>
      </c>
      <c r="K13644">
        <v>1</v>
      </c>
      <c r="L13644" t="s">
        <v>35729</v>
      </c>
    </row>
    <row r="13645" spans="1:12" x14ac:dyDescent="0.2">
      <c r="A13645" t="s">
        <v>44594</v>
      </c>
      <c r="B13645" t="s">
        <v>1190</v>
      </c>
      <c r="C13645" t="s">
        <v>44595</v>
      </c>
      <c r="D13645" t="s">
        <v>643</v>
      </c>
      <c r="E13645" t="s">
        <v>16</v>
      </c>
      <c r="F13645">
        <v>28079</v>
      </c>
      <c r="G13645">
        <v>35.089573999999999</v>
      </c>
      <c r="H13645">
        <v>-80.660448000000002</v>
      </c>
      <c r="I13645">
        <v>2.5</v>
      </c>
      <c r="J13645">
        <v>3</v>
      </c>
      <c r="K13645">
        <v>1</v>
      </c>
      <c r="L13645" t="s">
        <v>159</v>
      </c>
    </row>
    <row r="13646" spans="1:12" x14ac:dyDescent="0.2">
      <c r="A13646" t="s">
        <v>44596</v>
      </c>
      <c r="B13646" t="s">
        <v>891</v>
      </c>
      <c r="C13646" t="s">
        <v>44597</v>
      </c>
      <c r="D13646" t="s">
        <v>643</v>
      </c>
      <c r="E13646" t="s">
        <v>16</v>
      </c>
      <c r="F13646">
        <v>28079</v>
      </c>
      <c r="G13646">
        <v>35.047306018599997</v>
      </c>
      <c r="H13646">
        <v>-80.646417</v>
      </c>
      <c r="I13646">
        <v>3</v>
      </c>
      <c r="J13646">
        <v>8</v>
      </c>
      <c r="K13646">
        <v>1</v>
      </c>
      <c r="L13646" t="s">
        <v>16948</v>
      </c>
    </row>
    <row r="13647" spans="1:12" x14ac:dyDescent="0.2">
      <c r="A13647" t="s">
        <v>44598</v>
      </c>
      <c r="B13647" t="s">
        <v>44599</v>
      </c>
      <c r="C13647" t="s">
        <v>44600</v>
      </c>
      <c r="D13647" t="s">
        <v>601</v>
      </c>
      <c r="E13647" t="s">
        <v>16</v>
      </c>
      <c r="G13647">
        <v>35.4720668</v>
      </c>
      <c r="H13647">
        <v>-80.623431600000004</v>
      </c>
      <c r="I13647">
        <v>4</v>
      </c>
      <c r="J13647">
        <v>3</v>
      </c>
      <c r="K13647">
        <v>1</v>
      </c>
      <c r="L13647" t="s">
        <v>44601</v>
      </c>
    </row>
    <row r="13648" spans="1:12" x14ac:dyDescent="0.2">
      <c r="A13648" t="s">
        <v>44602</v>
      </c>
      <c r="B13648" t="s">
        <v>44603</v>
      </c>
      <c r="C13648" t="s">
        <v>44604</v>
      </c>
      <c r="D13648" t="s">
        <v>30</v>
      </c>
      <c r="E13648" t="s">
        <v>16</v>
      </c>
      <c r="F13648">
        <v>28056</v>
      </c>
      <c r="G13648">
        <v>35.292396799999999</v>
      </c>
      <c r="H13648">
        <v>-81.081823900000003</v>
      </c>
      <c r="I13648">
        <v>3.5</v>
      </c>
      <c r="J13648">
        <v>3</v>
      </c>
      <c r="K13648">
        <v>1</v>
      </c>
      <c r="L13648" t="s">
        <v>38120</v>
      </c>
    </row>
    <row r="13649" spans="1:12" x14ac:dyDescent="0.2">
      <c r="A13649" t="s">
        <v>44605</v>
      </c>
      <c r="B13649" t="s">
        <v>44606</v>
      </c>
      <c r="C13649" t="s">
        <v>44607</v>
      </c>
      <c r="D13649" t="s">
        <v>21</v>
      </c>
      <c r="E13649" t="s">
        <v>16</v>
      </c>
      <c r="F13649">
        <v>28214</v>
      </c>
      <c r="G13649">
        <v>35.249541999999998</v>
      </c>
      <c r="H13649">
        <v>-80.939217999999997</v>
      </c>
      <c r="I13649">
        <v>4</v>
      </c>
      <c r="J13649">
        <v>5</v>
      </c>
      <c r="K13649">
        <v>1</v>
      </c>
      <c r="L13649" t="s">
        <v>44608</v>
      </c>
    </row>
    <row r="13650" spans="1:12" x14ac:dyDescent="0.2">
      <c r="A13650" t="s">
        <v>44609</v>
      </c>
      <c r="B13650" t="s">
        <v>44610</v>
      </c>
      <c r="C13650" t="s">
        <v>44611</v>
      </c>
      <c r="D13650" t="s">
        <v>1239</v>
      </c>
      <c r="E13650" t="s">
        <v>16</v>
      </c>
      <c r="F13650">
        <v>28107</v>
      </c>
      <c r="G13650">
        <v>35.243321700000003</v>
      </c>
      <c r="H13650">
        <v>-80.469498799999997</v>
      </c>
      <c r="I13650">
        <v>3.5</v>
      </c>
      <c r="J13650">
        <v>5</v>
      </c>
      <c r="K13650">
        <v>1</v>
      </c>
      <c r="L13650" t="s">
        <v>44612</v>
      </c>
    </row>
    <row r="13651" spans="1:12" x14ac:dyDescent="0.2">
      <c r="A13651" t="s">
        <v>44613</v>
      </c>
      <c r="B13651" t="s">
        <v>44614</v>
      </c>
      <c r="C13651" t="s">
        <v>37629</v>
      </c>
      <c r="D13651" t="s">
        <v>21</v>
      </c>
      <c r="E13651" t="s">
        <v>16</v>
      </c>
      <c r="F13651">
        <v>28203</v>
      </c>
      <c r="G13651">
        <v>35.215057799999997</v>
      </c>
      <c r="H13651">
        <v>-80.856481900000006</v>
      </c>
      <c r="I13651">
        <v>4.5</v>
      </c>
      <c r="J13651">
        <v>104</v>
      </c>
      <c r="K13651">
        <v>1</v>
      </c>
      <c r="L13651" t="s">
        <v>44615</v>
      </c>
    </row>
    <row r="13652" spans="1:12" x14ac:dyDescent="0.2">
      <c r="A13652" t="s">
        <v>44616</v>
      </c>
      <c r="B13652" t="s">
        <v>44617</v>
      </c>
      <c r="C13652" t="s">
        <v>44618</v>
      </c>
      <c r="D13652" t="s">
        <v>295</v>
      </c>
      <c r="E13652" t="s">
        <v>16</v>
      </c>
      <c r="F13652">
        <v>28134</v>
      </c>
      <c r="G13652">
        <v>35.074485899999999</v>
      </c>
      <c r="H13652">
        <v>-80.876866399999997</v>
      </c>
      <c r="I13652">
        <v>3</v>
      </c>
      <c r="J13652">
        <v>29</v>
      </c>
      <c r="K13652">
        <v>1</v>
      </c>
      <c r="L13652" t="s">
        <v>44619</v>
      </c>
    </row>
    <row r="13653" spans="1:12" x14ac:dyDescent="0.2">
      <c r="A13653" t="s">
        <v>44620</v>
      </c>
      <c r="B13653" t="s">
        <v>44621</v>
      </c>
      <c r="C13653" t="s">
        <v>44622</v>
      </c>
      <c r="D13653" t="s">
        <v>21</v>
      </c>
      <c r="E13653" t="s">
        <v>16</v>
      </c>
      <c r="F13653">
        <v>28227</v>
      </c>
      <c r="G13653">
        <v>35.186110200000002</v>
      </c>
      <c r="H13653">
        <v>-80.687466700000002</v>
      </c>
      <c r="I13653">
        <v>2.5</v>
      </c>
      <c r="J13653">
        <v>3</v>
      </c>
      <c r="K13653">
        <v>1</v>
      </c>
      <c r="L13653" t="s">
        <v>13043</v>
      </c>
    </row>
    <row r="13654" spans="1:12" x14ac:dyDescent="0.2">
      <c r="A13654" t="s">
        <v>44623</v>
      </c>
      <c r="B13654" t="s">
        <v>44624</v>
      </c>
      <c r="C13654" t="s">
        <v>44625</v>
      </c>
      <c r="D13654" t="s">
        <v>21</v>
      </c>
      <c r="E13654" t="s">
        <v>16</v>
      </c>
      <c r="F13654">
        <v>28277</v>
      </c>
      <c r="G13654">
        <v>35.039317199999999</v>
      </c>
      <c r="H13654">
        <v>-80.8286528</v>
      </c>
      <c r="I13654">
        <v>4.5</v>
      </c>
      <c r="J13654">
        <v>12</v>
      </c>
      <c r="K13654">
        <v>1</v>
      </c>
      <c r="L13654" t="s">
        <v>44626</v>
      </c>
    </row>
    <row r="13655" spans="1:12" x14ac:dyDescent="0.2">
      <c r="A13655" t="s">
        <v>44627</v>
      </c>
      <c r="B13655" t="s">
        <v>44628</v>
      </c>
      <c r="D13655" t="s">
        <v>1239</v>
      </c>
      <c r="E13655" t="s">
        <v>16</v>
      </c>
      <c r="F13655">
        <v>28107</v>
      </c>
      <c r="G13655">
        <v>35.259321499999999</v>
      </c>
      <c r="H13655">
        <v>-80.521618399999994</v>
      </c>
      <c r="I13655">
        <v>4</v>
      </c>
      <c r="J13655">
        <v>9</v>
      </c>
      <c r="K13655">
        <v>1</v>
      </c>
      <c r="L13655" t="s">
        <v>44629</v>
      </c>
    </row>
    <row r="13656" spans="1:12" x14ac:dyDescent="0.2">
      <c r="A13656" t="s">
        <v>44630</v>
      </c>
      <c r="B13656" t="s">
        <v>44631</v>
      </c>
      <c r="C13656" t="s">
        <v>44632</v>
      </c>
      <c r="D13656" t="s">
        <v>21</v>
      </c>
      <c r="E13656" t="s">
        <v>16</v>
      </c>
      <c r="F13656">
        <v>28202</v>
      </c>
      <c r="G13656">
        <v>35.227844699999999</v>
      </c>
      <c r="H13656">
        <v>-80.841563100000002</v>
      </c>
      <c r="I13656">
        <v>3</v>
      </c>
      <c r="J13656">
        <v>51</v>
      </c>
      <c r="K13656">
        <v>1</v>
      </c>
      <c r="L13656" t="s">
        <v>44633</v>
      </c>
    </row>
    <row r="13657" spans="1:12" x14ac:dyDescent="0.2">
      <c r="A13657" t="s">
        <v>44634</v>
      </c>
      <c r="B13657" t="s">
        <v>44635</v>
      </c>
      <c r="C13657" t="s">
        <v>44636</v>
      </c>
      <c r="D13657" t="s">
        <v>21</v>
      </c>
      <c r="E13657" t="s">
        <v>16</v>
      </c>
      <c r="F13657">
        <v>28227</v>
      </c>
      <c r="G13657">
        <v>35.175837000000001</v>
      </c>
      <c r="H13657">
        <v>-80.595112700000001</v>
      </c>
      <c r="I13657">
        <v>5</v>
      </c>
      <c r="J13657">
        <v>4</v>
      </c>
      <c r="K13657">
        <v>1</v>
      </c>
      <c r="L13657" t="s">
        <v>44637</v>
      </c>
    </row>
    <row r="13658" spans="1:12" x14ac:dyDescent="0.2">
      <c r="A13658" t="s">
        <v>44638</v>
      </c>
      <c r="B13658" t="s">
        <v>44639</v>
      </c>
      <c r="C13658" t="s">
        <v>552</v>
      </c>
      <c r="D13658" t="s">
        <v>21</v>
      </c>
      <c r="E13658" t="s">
        <v>16</v>
      </c>
      <c r="F13658">
        <v>28208</v>
      </c>
      <c r="G13658">
        <v>35.220313288</v>
      </c>
      <c r="H13658">
        <v>-80.943445537100004</v>
      </c>
      <c r="I13658">
        <v>3</v>
      </c>
      <c r="J13658">
        <v>4</v>
      </c>
      <c r="K13658">
        <v>1</v>
      </c>
      <c r="L13658" t="s">
        <v>7268</v>
      </c>
    </row>
    <row r="13659" spans="1:12" x14ac:dyDescent="0.2">
      <c r="A13659" t="s">
        <v>44640</v>
      </c>
      <c r="B13659" t="s">
        <v>44641</v>
      </c>
      <c r="C13659" t="s">
        <v>17132</v>
      </c>
      <c r="D13659" t="s">
        <v>21</v>
      </c>
      <c r="E13659" t="s">
        <v>16</v>
      </c>
      <c r="F13659">
        <v>28209</v>
      </c>
      <c r="G13659">
        <v>35.181882999999999</v>
      </c>
      <c r="H13659">
        <v>-80.863631999999996</v>
      </c>
      <c r="I13659">
        <v>1.5</v>
      </c>
      <c r="J13659">
        <v>3</v>
      </c>
      <c r="K13659">
        <v>1</v>
      </c>
      <c r="L13659" t="s">
        <v>119</v>
      </c>
    </row>
    <row r="13660" spans="1:12" x14ac:dyDescent="0.2">
      <c r="A13660" t="s">
        <v>44642</v>
      </c>
      <c r="B13660" t="s">
        <v>44643</v>
      </c>
      <c r="C13660" t="s">
        <v>44644</v>
      </c>
      <c r="D13660" t="s">
        <v>643</v>
      </c>
      <c r="E13660" t="s">
        <v>16</v>
      </c>
      <c r="F13660">
        <v>28079</v>
      </c>
      <c r="G13660">
        <v>35.045681000000002</v>
      </c>
      <c r="H13660">
        <v>-80.648863000000006</v>
      </c>
      <c r="I13660">
        <v>4</v>
      </c>
      <c r="J13660">
        <v>24</v>
      </c>
      <c r="K13660">
        <v>1</v>
      </c>
      <c r="L13660" t="s">
        <v>159</v>
      </c>
    </row>
    <row r="13661" spans="1:12" x14ac:dyDescent="0.2">
      <c r="A13661" t="s">
        <v>44645</v>
      </c>
      <c r="B13661" t="s">
        <v>44646</v>
      </c>
      <c r="C13661" t="s">
        <v>44647</v>
      </c>
      <c r="D13661" t="s">
        <v>26</v>
      </c>
      <c r="E13661" t="s">
        <v>16</v>
      </c>
      <c r="F13661">
        <v>28078</v>
      </c>
      <c r="G13661">
        <v>35.410612499999999</v>
      </c>
      <c r="H13661">
        <v>-80.842601000000002</v>
      </c>
      <c r="I13661">
        <v>4</v>
      </c>
      <c r="J13661">
        <v>5</v>
      </c>
      <c r="K13661">
        <v>1</v>
      </c>
      <c r="L13661" t="s">
        <v>44648</v>
      </c>
    </row>
    <row r="13662" spans="1:12" x14ac:dyDescent="0.2">
      <c r="A13662" t="s">
        <v>44649</v>
      </c>
      <c r="B13662" t="s">
        <v>44650</v>
      </c>
      <c r="C13662" t="s">
        <v>27026</v>
      </c>
      <c r="D13662" t="s">
        <v>21</v>
      </c>
      <c r="E13662" t="s">
        <v>16</v>
      </c>
      <c r="F13662">
        <v>28273</v>
      </c>
      <c r="G13662">
        <v>35.115941900000003</v>
      </c>
      <c r="H13662">
        <v>-80.959259200000005</v>
      </c>
      <c r="I13662">
        <v>4.5</v>
      </c>
      <c r="J13662">
        <v>10</v>
      </c>
      <c r="K13662">
        <v>0</v>
      </c>
      <c r="L13662" t="s">
        <v>42133</v>
      </c>
    </row>
    <row r="13663" spans="1:12" x14ac:dyDescent="0.2">
      <c r="A13663" t="s">
        <v>44651</v>
      </c>
      <c r="B13663" t="s">
        <v>18103</v>
      </c>
      <c r="C13663" t="s">
        <v>44652</v>
      </c>
      <c r="D13663" t="s">
        <v>26</v>
      </c>
      <c r="E13663" t="s">
        <v>16</v>
      </c>
      <c r="F13663">
        <v>28078</v>
      </c>
      <c r="G13663">
        <v>35.445923441399998</v>
      </c>
      <c r="H13663">
        <v>-80.866898810600006</v>
      </c>
      <c r="I13663">
        <v>4</v>
      </c>
      <c r="J13663">
        <v>18</v>
      </c>
      <c r="K13663">
        <v>1</v>
      </c>
      <c r="L13663" t="s">
        <v>3319</v>
      </c>
    </row>
    <row r="13664" spans="1:12" x14ac:dyDescent="0.2">
      <c r="A13664" t="s">
        <v>44653</v>
      </c>
      <c r="B13664" t="s">
        <v>4532</v>
      </c>
      <c r="C13664" t="s">
        <v>44654</v>
      </c>
      <c r="D13664" t="s">
        <v>39</v>
      </c>
      <c r="E13664" t="s">
        <v>16</v>
      </c>
      <c r="F13664">
        <v>28027</v>
      </c>
      <c r="G13664">
        <v>35.414629300000001</v>
      </c>
      <c r="H13664">
        <v>-80.666460999999998</v>
      </c>
      <c r="I13664">
        <v>2.5</v>
      </c>
      <c r="J13664">
        <v>17</v>
      </c>
      <c r="K13664">
        <v>1</v>
      </c>
      <c r="L13664" t="s">
        <v>15752</v>
      </c>
    </row>
    <row r="13665" spans="1:12" x14ac:dyDescent="0.2">
      <c r="A13665" t="s">
        <v>44655</v>
      </c>
      <c r="B13665" t="s">
        <v>2330</v>
      </c>
      <c r="C13665" t="s">
        <v>44656</v>
      </c>
      <c r="D13665" t="s">
        <v>21</v>
      </c>
      <c r="E13665" t="s">
        <v>16</v>
      </c>
      <c r="F13665">
        <v>28277</v>
      </c>
      <c r="G13665">
        <v>35.098038000000003</v>
      </c>
      <c r="H13665">
        <v>-80.780421000000004</v>
      </c>
      <c r="I13665">
        <v>2.5</v>
      </c>
      <c r="J13665">
        <v>11</v>
      </c>
      <c r="K13665">
        <v>1</v>
      </c>
      <c r="L13665" t="s">
        <v>15486</v>
      </c>
    </row>
    <row r="13666" spans="1:12" x14ac:dyDescent="0.2">
      <c r="A13666" t="s">
        <v>44657</v>
      </c>
      <c r="B13666" t="s">
        <v>314</v>
      </c>
      <c r="C13666" t="s">
        <v>34192</v>
      </c>
      <c r="D13666" t="s">
        <v>21</v>
      </c>
      <c r="E13666" t="s">
        <v>16</v>
      </c>
      <c r="F13666">
        <v>28269</v>
      </c>
      <c r="G13666">
        <v>35.3353517802</v>
      </c>
      <c r="H13666">
        <v>-80.796441201099995</v>
      </c>
      <c r="I13666">
        <v>3</v>
      </c>
      <c r="J13666">
        <v>9</v>
      </c>
      <c r="K13666">
        <v>1</v>
      </c>
      <c r="L13666" t="s">
        <v>3224</v>
      </c>
    </row>
    <row r="13667" spans="1:12" x14ac:dyDescent="0.2">
      <c r="A13667" t="s">
        <v>44658</v>
      </c>
      <c r="B13667" t="s">
        <v>44659</v>
      </c>
      <c r="C13667" t="s">
        <v>44660</v>
      </c>
      <c r="D13667" t="s">
        <v>830</v>
      </c>
      <c r="E13667" t="s">
        <v>16</v>
      </c>
      <c r="F13667">
        <v>28034</v>
      </c>
      <c r="G13667">
        <v>35.336168000000001</v>
      </c>
      <c r="H13667">
        <v>-81.186854999999994</v>
      </c>
      <c r="I13667">
        <v>3.5</v>
      </c>
      <c r="J13667">
        <v>3</v>
      </c>
      <c r="K13667">
        <v>1</v>
      </c>
      <c r="L13667" t="s">
        <v>44661</v>
      </c>
    </row>
    <row r="13668" spans="1:12" x14ac:dyDescent="0.2">
      <c r="A13668" t="s">
        <v>44662</v>
      </c>
      <c r="B13668" t="s">
        <v>35283</v>
      </c>
      <c r="C13668" t="s">
        <v>44663</v>
      </c>
      <c r="D13668" t="s">
        <v>21</v>
      </c>
      <c r="E13668" t="s">
        <v>16</v>
      </c>
      <c r="F13668">
        <v>28273</v>
      </c>
      <c r="G13668">
        <v>35.145859984700003</v>
      </c>
      <c r="H13668">
        <v>-80.936464187400006</v>
      </c>
      <c r="I13668">
        <v>4</v>
      </c>
      <c r="J13668">
        <v>169</v>
      </c>
      <c r="K13668">
        <v>1</v>
      </c>
      <c r="L13668" t="s">
        <v>4209</v>
      </c>
    </row>
    <row r="13669" spans="1:12" x14ac:dyDescent="0.2">
      <c r="A13669" t="s">
        <v>44664</v>
      </c>
      <c r="B13669" t="s">
        <v>44665</v>
      </c>
      <c r="C13669" t="s">
        <v>44666</v>
      </c>
      <c r="D13669" t="s">
        <v>21</v>
      </c>
      <c r="E13669" t="s">
        <v>16</v>
      </c>
      <c r="F13669">
        <v>28270</v>
      </c>
      <c r="G13669">
        <v>35.137222999999999</v>
      </c>
      <c r="H13669">
        <v>-80.734594000000001</v>
      </c>
      <c r="I13669">
        <v>2.5</v>
      </c>
      <c r="J13669">
        <v>3</v>
      </c>
      <c r="K13669">
        <v>0</v>
      </c>
      <c r="L13669" t="s">
        <v>7612</v>
      </c>
    </row>
    <row r="13670" spans="1:12" x14ac:dyDescent="0.2">
      <c r="A13670" t="s">
        <v>44667</v>
      </c>
      <c r="B13670" t="s">
        <v>44668</v>
      </c>
      <c r="C13670" t="s">
        <v>44669</v>
      </c>
      <c r="D13670" t="s">
        <v>21</v>
      </c>
      <c r="E13670" t="s">
        <v>16</v>
      </c>
      <c r="F13670">
        <v>28214</v>
      </c>
      <c r="G13670">
        <v>35.299750500000002</v>
      </c>
      <c r="H13670">
        <v>-80.989136200000004</v>
      </c>
      <c r="I13670">
        <v>2.5</v>
      </c>
      <c r="J13670">
        <v>8</v>
      </c>
      <c r="K13670">
        <v>1</v>
      </c>
      <c r="L13670" t="s">
        <v>1319</v>
      </c>
    </row>
    <row r="13671" spans="1:12" x14ac:dyDescent="0.2">
      <c r="A13671" t="s">
        <v>44670</v>
      </c>
      <c r="B13671" t="s">
        <v>44671</v>
      </c>
      <c r="C13671" t="s">
        <v>44672</v>
      </c>
      <c r="D13671" t="s">
        <v>39</v>
      </c>
      <c r="E13671" t="s">
        <v>16</v>
      </c>
      <c r="F13671">
        <v>28027</v>
      </c>
      <c r="G13671">
        <v>35.400284999999997</v>
      </c>
      <c r="H13671">
        <v>-80.697226999999998</v>
      </c>
      <c r="I13671">
        <v>4</v>
      </c>
      <c r="J13671">
        <v>114</v>
      </c>
      <c r="K13671">
        <v>1</v>
      </c>
      <c r="L13671" t="s">
        <v>618</v>
      </c>
    </row>
    <row r="13672" spans="1:12" x14ac:dyDescent="0.2">
      <c r="A13672" t="s">
        <v>44673</v>
      </c>
      <c r="B13672" t="s">
        <v>44674</v>
      </c>
      <c r="C13672" t="s">
        <v>44675</v>
      </c>
      <c r="D13672" t="s">
        <v>21</v>
      </c>
      <c r="E13672" t="s">
        <v>16</v>
      </c>
      <c r="F13672">
        <v>28202</v>
      </c>
      <c r="G13672">
        <v>35.224178999999999</v>
      </c>
      <c r="H13672">
        <v>-80.839033099999995</v>
      </c>
      <c r="I13672">
        <v>4</v>
      </c>
      <c r="J13672">
        <v>8</v>
      </c>
      <c r="K13672">
        <v>1</v>
      </c>
      <c r="L13672" t="s">
        <v>260</v>
      </c>
    </row>
    <row r="13673" spans="1:12" x14ac:dyDescent="0.2">
      <c r="A13673" t="s">
        <v>44676</v>
      </c>
      <c r="B13673" t="s">
        <v>44677</v>
      </c>
      <c r="C13673" t="s">
        <v>1756</v>
      </c>
      <c r="D13673" t="s">
        <v>39</v>
      </c>
      <c r="E13673" t="s">
        <v>16</v>
      </c>
      <c r="F13673">
        <v>28027</v>
      </c>
      <c r="G13673">
        <v>35.352656070899997</v>
      </c>
      <c r="H13673">
        <v>-80.681533813499996</v>
      </c>
      <c r="I13673">
        <v>2.5</v>
      </c>
      <c r="J13673">
        <v>4</v>
      </c>
      <c r="K13673">
        <v>0</v>
      </c>
      <c r="L13673" t="s">
        <v>44251</v>
      </c>
    </row>
    <row r="13674" spans="1:12" x14ac:dyDescent="0.2">
      <c r="A13674" t="s">
        <v>44678</v>
      </c>
      <c r="B13674" t="s">
        <v>3729</v>
      </c>
      <c r="C13674" t="s">
        <v>44679</v>
      </c>
      <c r="D13674" t="s">
        <v>21</v>
      </c>
      <c r="E13674" t="s">
        <v>16</v>
      </c>
      <c r="F13674">
        <v>28216</v>
      </c>
      <c r="G13674">
        <v>35.347424199999999</v>
      </c>
      <c r="H13674">
        <v>-80.857299900000001</v>
      </c>
      <c r="I13674">
        <v>3</v>
      </c>
      <c r="J13674">
        <v>12</v>
      </c>
      <c r="K13674">
        <v>1</v>
      </c>
      <c r="L13674" t="s">
        <v>3731</v>
      </c>
    </row>
    <row r="13675" spans="1:12" x14ac:dyDescent="0.2">
      <c r="A13675" t="s">
        <v>44680</v>
      </c>
      <c r="B13675" t="s">
        <v>44681</v>
      </c>
      <c r="C13675" t="s">
        <v>5701</v>
      </c>
      <c r="D13675" t="s">
        <v>21</v>
      </c>
      <c r="E13675" t="s">
        <v>16</v>
      </c>
      <c r="F13675">
        <v>28277</v>
      </c>
      <c r="G13675">
        <v>35.078841599999997</v>
      </c>
      <c r="H13675">
        <v>-80.817854299999993</v>
      </c>
      <c r="I13675">
        <v>3.5</v>
      </c>
      <c r="J13675">
        <v>65</v>
      </c>
      <c r="K13675">
        <v>0</v>
      </c>
      <c r="L13675" t="s">
        <v>3430</v>
      </c>
    </row>
    <row r="13676" spans="1:12" x14ac:dyDescent="0.2">
      <c r="A13676" t="s">
        <v>44682</v>
      </c>
      <c r="B13676" t="s">
        <v>612</v>
      </c>
      <c r="C13676" t="s">
        <v>44683</v>
      </c>
      <c r="D13676" t="s">
        <v>21</v>
      </c>
      <c r="E13676" t="s">
        <v>16</v>
      </c>
      <c r="F13676">
        <v>28270</v>
      </c>
      <c r="G13676">
        <v>35.139506099999998</v>
      </c>
      <c r="H13676">
        <v>-80.739659200000006</v>
      </c>
      <c r="I13676">
        <v>3.5</v>
      </c>
      <c r="J13676">
        <v>20</v>
      </c>
      <c r="K13676">
        <v>1</v>
      </c>
      <c r="L13676" t="s">
        <v>44684</v>
      </c>
    </row>
    <row r="13677" spans="1:12" x14ac:dyDescent="0.2">
      <c r="A13677" t="s">
        <v>44685</v>
      </c>
      <c r="B13677" t="s">
        <v>44686</v>
      </c>
      <c r="C13677" t="s">
        <v>44687</v>
      </c>
      <c r="D13677" t="s">
        <v>21</v>
      </c>
      <c r="E13677" t="s">
        <v>16</v>
      </c>
      <c r="F13677">
        <v>28210</v>
      </c>
      <c r="G13677">
        <v>35.148913</v>
      </c>
      <c r="H13677">
        <v>-80.835312999999999</v>
      </c>
      <c r="I13677">
        <v>4.5</v>
      </c>
      <c r="J13677">
        <v>11</v>
      </c>
      <c r="K13677">
        <v>1</v>
      </c>
      <c r="L13677" t="s">
        <v>44688</v>
      </c>
    </row>
    <row r="13678" spans="1:12" x14ac:dyDescent="0.2">
      <c r="A13678" t="s">
        <v>44689</v>
      </c>
      <c r="B13678" t="s">
        <v>39051</v>
      </c>
      <c r="C13678" t="s">
        <v>44690</v>
      </c>
      <c r="D13678" t="s">
        <v>21</v>
      </c>
      <c r="E13678" t="s">
        <v>16</v>
      </c>
      <c r="F13678">
        <v>28203</v>
      </c>
      <c r="G13678">
        <v>35.214229500000002</v>
      </c>
      <c r="H13678">
        <v>-80.854929499999997</v>
      </c>
      <c r="I13678">
        <v>4</v>
      </c>
      <c r="J13678">
        <v>16</v>
      </c>
      <c r="K13678">
        <v>0</v>
      </c>
      <c r="L13678" t="s">
        <v>44691</v>
      </c>
    </row>
    <row r="13679" spans="1:12" x14ac:dyDescent="0.2">
      <c r="A13679" t="s">
        <v>44692</v>
      </c>
      <c r="B13679" t="s">
        <v>21270</v>
      </c>
      <c r="C13679" t="s">
        <v>1831</v>
      </c>
      <c r="D13679" t="s">
        <v>21</v>
      </c>
      <c r="E13679" t="s">
        <v>16</v>
      </c>
      <c r="F13679">
        <v>28204</v>
      </c>
      <c r="G13679">
        <v>35.209834100000002</v>
      </c>
      <c r="H13679">
        <v>-80.835616400000006</v>
      </c>
      <c r="I13679">
        <v>3</v>
      </c>
      <c r="J13679">
        <v>49</v>
      </c>
      <c r="K13679">
        <v>1</v>
      </c>
      <c r="L13679" t="s">
        <v>176</v>
      </c>
    </row>
    <row r="13680" spans="1:12" x14ac:dyDescent="0.2">
      <c r="A13680" t="s">
        <v>44693</v>
      </c>
      <c r="B13680" t="s">
        <v>44694</v>
      </c>
      <c r="C13680" t="s">
        <v>44695</v>
      </c>
      <c r="D13680" t="s">
        <v>167</v>
      </c>
      <c r="E13680" t="s">
        <v>16</v>
      </c>
      <c r="F13680">
        <v>28075</v>
      </c>
      <c r="G13680">
        <v>35.321140700000001</v>
      </c>
      <c r="H13680">
        <v>-80.651835399999996</v>
      </c>
      <c r="I13680">
        <v>3.5</v>
      </c>
      <c r="J13680">
        <v>50</v>
      </c>
      <c r="K13680">
        <v>1</v>
      </c>
      <c r="L13680" t="s">
        <v>44696</v>
      </c>
    </row>
    <row r="13681" spans="1:12" x14ac:dyDescent="0.2">
      <c r="A13681" t="s">
        <v>44697</v>
      </c>
      <c r="B13681" t="s">
        <v>12422</v>
      </c>
      <c r="C13681" t="s">
        <v>44698</v>
      </c>
      <c r="D13681" t="s">
        <v>21</v>
      </c>
      <c r="E13681" t="s">
        <v>16</v>
      </c>
      <c r="F13681">
        <v>28213</v>
      </c>
      <c r="G13681">
        <v>35.2577018</v>
      </c>
      <c r="H13681">
        <v>-80.7935734</v>
      </c>
      <c r="I13681">
        <v>3.5</v>
      </c>
      <c r="J13681">
        <v>15</v>
      </c>
      <c r="K13681">
        <v>1</v>
      </c>
      <c r="L13681" t="s">
        <v>44699</v>
      </c>
    </row>
    <row r="13682" spans="1:12" x14ac:dyDescent="0.2">
      <c r="A13682" t="s">
        <v>44700</v>
      </c>
      <c r="B13682" t="s">
        <v>44701</v>
      </c>
      <c r="C13682" t="s">
        <v>44702</v>
      </c>
      <c r="D13682" t="s">
        <v>30</v>
      </c>
      <c r="E13682" t="s">
        <v>16</v>
      </c>
      <c r="F13682">
        <v>28052</v>
      </c>
      <c r="G13682">
        <v>35.265700099999997</v>
      </c>
      <c r="H13682">
        <v>-81.187750199999996</v>
      </c>
      <c r="I13682">
        <v>4.5</v>
      </c>
      <c r="J13682">
        <v>19</v>
      </c>
      <c r="K13682">
        <v>1</v>
      </c>
      <c r="L13682" t="s">
        <v>44703</v>
      </c>
    </row>
    <row r="13683" spans="1:12" x14ac:dyDescent="0.2">
      <c r="A13683" t="s">
        <v>44704</v>
      </c>
      <c r="B13683" t="s">
        <v>37928</v>
      </c>
      <c r="C13683" t="s">
        <v>44705</v>
      </c>
      <c r="D13683" t="s">
        <v>21</v>
      </c>
      <c r="E13683" t="s">
        <v>16</v>
      </c>
      <c r="F13683">
        <v>28213</v>
      </c>
      <c r="G13683">
        <v>35.312134</v>
      </c>
      <c r="H13683">
        <v>-80.713846000000004</v>
      </c>
      <c r="I13683">
        <v>2</v>
      </c>
      <c r="J13683">
        <v>3</v>
      </c>
      <c r="K13683">
        <v>1</v>
      </c>
      <c r="L13683" t="s">
        <v>13936</v>
      </c>
    </row>
    <row r="13684" spans="1:12" x14ac:dyDescent="0.2">
      <c r="A13684" t="s">
        <v>44706</v>
      </c>
      <c r="B13684" t="s">
        <v>44707</v>
      </c>
      <c r="C13684" t="s">
        <v>44708</v>
      </c>
      <c r="D13684" t="s">
        <v>21</v>
      </c>
      <c r="E13684" t="s">
        <v>16</v>
      </c>
      <c r="F13684">
        <v>28277</v>
      </c>
      <c r="G13684">
        <v>35.071232100000003</v>
      </c>
      <c r="H13684">
        <v>-80.844574199999997</v>
      </c>
      <c r="I13684">
        <v>2.5</v>
      </c>
      <c r="J13684">
        <v>5</v>
      </c>
      <c r="K13684">
        <v>1</v>
      </c>
      <c r="L13684" t="s">
        <v>20701</v>
      </c>
    </row>
    <row r="13685" spans="1:12" x14ac:dyDescent="0.2">
      <c r="A13685" t="s">
        <v>44709</v>
      </c>
      <c r="B13685" t="s">
        <v>8747</v>
      </c>
      <c r="C13685" t="s">
        <v>44710</v>
      </c>
      <c r="D13685" t="s">
        <v>21</v>
      </c>
      <c r="E13685" t="s">
        <v>16</v>
      </c>
      <c r="F13685">
        <v>28273</v>
      </c>
      <c r="G13685">
        <v>35.145095179400002</v>
      </c>
      <c r="H13685">
        <v>-80.928755700599993</v>
      </c>
      <c r="I13685">
        <v>3</v>
      </c>
      <c r="J13685">
        <v>6</v>
      </c>
      <c r="K13685">
        <v>1</v>
      </c>
      <c r="L13685" t="s">
        <v>44711</v>
      </c>
    </row>
    <row r="13686" spans="1:12" x14ac:dyDescent="0.2">
      <c r="A13686" t="s">
        <v>44712</v>
      </c>
      <c r="B13686" t="s">
        <v>44713</v>
      </c>
      <c r="C13686" t="s">
        <v>44714</v>
      </c>
      <c r="D13686" t="s">
        <v>21</v>
      </c>
      <c r="E13686" t="s">
        <v>16</v>
      </c>
      <c r="F13686">
        <v>28217</v>
      </c>
      <c r="G13686">
        <v>35.154672900000001</v>
      </c>
      <c r="H13686">
        <v>-80.875072399999993</v>
      </c>
      <c r="I13686">
        <v>4</v>
      </c>
      <c r="J13686">
        <v>272</v>
      </c>
      <c r="K13686">
        <v>1</v>
      </c>
      <c r="L13686" t="s">
        <v>44715</v>
      </c>
    </row>
    <row r="13687" spans="1:12" x14ac:dyDescent="0.2">
      <c r="A13687" t="s">
        <v>44716</v>
      </c>
      <c r="B13687" t="s">
        <v>44717</v>
      </c>
      <c r="C13687" t="s">
        <v>44718</v>
      </c>
      <c r="D13687" t="s">
        <v>21</v>
      </c>
      <c r="E13687" t="s">
        <v>16</v>
      </c>
      <c r="F13687">
        <v>28212</v>
      </c>
      <c r="G13687">
        <v>35.1786016</v>
      </c>
      <c r="H13687">
        <v>-80.740812300000002</v>
      </c>
      <c r="I13687">
        <v>1</v>
      </c>
      <c r="J13687">
        <v>17</v>
      </c>
      <c r="K13687">
        <v>1</v>
      </c>
      <c r="L13687" t="s">
        <v>1920</v>
      </c>
    </row>
    <row r="13688" spans="1:12" x14ac:dyDescent="0.2">
      <c r="A13688" t="s">
        <v>44719</v>
      </c>
      <c r="B13688" t="s">
        <v>36956</v>
      </c>
      <c r="C13688" t="s">
        <v>36559</v>
      </c>
      <c r="D13688" t="s">
        <v>21</v>
      </c>
      <c r="E13688" t="s">
        <v>16</v>
      </c>
      <c r="F13688">
        <v>28217</v>
      </c>
      <c r="G13688">
        <v>35.160744999999999</v>
      </c>
      <c r="H13688">
        <v>-80.875748000000002</v>
      </c>
      <c r="I13688">
        <v>3.5</v>
      </c>
      <c r="J13688">
        <v>35</v>
      </c>
      <c r="K13688">
        <v>1</v>
      </c>
      <c r="L13688" t="s">
        <v>44720</v>
      </c>
    </row>
    <row r="13689" spans="1:12" x14ac:dyDescent="0.2">
      <c r="A13689" t="s">
        <v>44721</v>
      </c>
      <c r="B13689" t="s">
        <v>44722</v>
      </c>
      <c r="C13689" t="s">
        <v>44723</v>
      </c>
      <c r="D13689" t="s">
        <v>15</v>
      </c>
      <c r="E13689" t="s">
        <v>16</v>
      </c>
      <c r="F13689">
        <v>28031</v>
      </c>
      <c r="G13689">
        <v>35.453675599999997</v>
      </c>
      <c r="H13689">
        <v>-80.891086999999999</v>
      </c>
      <c r="I13689">
        <v>4.5</v>
      </c>
      <c r="J13689">
        <v>6</v>
      </c>
      <c r="K13689">
        <v>1</v>
      </c>
      <c r="L13689" t="s">
        <v>44724</v>
      </c>
    </row>
    <row r="13690" spans="1:12" x14ac:dyDescent="0.2">
      <c r="A13690" t="s">
        <v>44725</v>
      </c>
      <c r="B13690" t="s">
        <v>44726</v>
      </c>
      <c r="C13690" t="s">
        <v>44727</v>
      </c>
      <c r="D13690" t="s">
        <v>21</v>
      </c>
      <c r="E13690" t="s">
        <v>16</v>
      </c>
      <c r="F13690">
        <v>28277</v>
      </c>
      <c r="G13690">
        <v>35.060759699999998</v>
      </c>
      <c r="H13690">
        <v>-80.815095700000001</v>
      </c>
      <c r="I13690">
        <v>2</v>
      </c>
      <c r="J13690">
        <v>4</v>
      </c>
      <c r="K13690">
        <v>0</v>
      </c>
      <c r="L13690" t="s">
        <v>44728</v>
      </c>
    </row>
    <row r="13691" spans="1:12" x14ac:dyDescent="0.2">
      <c r="A13691" t="s">
        <v>44729</v>
      </c>
      <c r="B13691" t="s">
        <v>44730</v>
      </c>
      <c r="C13691" t="s">
        <v>7525</v>
      </c>
      <c r="D13691" t="s">
        <v>15</v>
      </c>
      <c r="E13691" t="s">
        <v>16</v>
      </c>
      <c r="F13691">
        <v>28031</v>
      </c>
      <c r="G13691">
        <v>35.458087800000001</v>
      </c>
      <c r="H13691">
        <v>-80.868064000000004</v>
      </c>
      <c r="I13691">
        <v>4.5</v>
      </c>
      <c r="J13691">
        <v>9</v>
      </c>
      <c r="K13691">
        <v>1</v>
      </c>
      <c r="L13691" t="s">
        <v>8638</v>
      </c>
    </row>
    <row r="13692" spans="1:12" x14ac:dyDescent="0.2">
      <c r="A13692" t="s">
        <v>44731</v>
      </c>
      <c r="B13692" t="s">
        <v>44732</v>
      </c>
      <c r="C13692" t="s">
        <v>44733</v>
      </c>
      <c r="D13692" t="s">
        <v>21</v>
      </c>
      <c r="E13692" t="s">
        <v>16</v>
      </c>
      <c r="F13692">
        <v>28209</v>
      </c>
      <c r="G13692">
        <v>35.185953997299997</v>
      </c>
      <c r="H13692">
        <v>-80.876158542300004</v>
      </c>
      <c r="I13692">
        <v>3.5</v>
      </c>
      <c r="J13692">
        <v>4</v>
      </c>
      <c r="K13692">
        <v>1</v>
      </c>
      <c r="L13692" t="s">
        <v>44734</v>
      </c>
    </row>
    <row r="13693" spans="1:12" x14ac:dyDescent="0.2">
      <c r="A13693" t="s">
        <v>44735</v>
      </c>
      <c r="B13693" t="s">
        <v>44736</v>
      </c>
      <c r="C13693" t="s">
        <v>44737</v>
      </c>
      <c r="D13693" t="s">
        <v>21</v>
      </c>
      <c r="E13693" t="s">
        <v>16</v>
      </c>
      <c r="F13693">
        <v>28216</v>
      </c>
      <c r="G13693">
        <v>35.265322820000002</v>
      </c>
      <c r="H13693">
        <v>-80.870554271200007</v>
      </c>
      <c r="I13693">
        <v>4</v>
      </c>
      <c r="J13693">
        <v>5</v>
      </c>
      <c r="K13693">
        <v>1</v>
      </c>
      <c r="L13693" t="s">
        <v>44738</v>
      </c>
    </row>
    <row r="13694" spans="1:12" x14ac:dyDescent="0.2">
      <c r="A13694" t="s">
        <v>44739</v>
      </c>
      <c r="B13694" t="s">
        <v>44740</v>
      </c>
      <c r="C13694" t="s">
        <v>44741</v>
      </c>
      <c r="D13694" t="s">
        <v>21</v>
      </c>
      <c r="E13694" t="s">
        <v>16</v>
      </c>
      <c r="F13694">
        <v>28212</v>
      </c>
      <c r="G13694">
        <v>35.189647000000001</v>
      </c>
      <c r="H13694">
        <v>-80.762186999999997</v>
      </c>
      <c r="I13694">
        <v>1</v>
      </c>
      <c r="J13694">
        <v>4</v>
      </c>
      <c r="K13694">
        <v>0</v>
      </c>
      <c r="L13694" t="s">
        <v>44742</v>
      </c>
    </row>
    <row r="13695" spans="1:12" x14ac:dyDescent="0.2">
      <c r="A13695" t="s">
        <v>44743</v>
      </c>
      <c r="B13695" t="s">
        <v>314</v>
      </c>
      <c r="C13695" t="s">
        <v>44744</v>
      </c>
      <c r="D13695" t="s">
        <v>26</v>
      </c>
      <c r="E13695" t="s">
        <v>16</v>
      </c>
      <c r="F13695">
        <v>28078</v>
      </c>
      <c r="G13695">
        <v>35.384464999999999</v>
      </c>
      <c r="H13695">
        <v>-80.784695999999997</v>
      </c>
      <c r="I13695">
        <v>4</v>
      </c>
      <c r="J13695">
        <v>5</v>
      </c>
      <c r="K13695">
        <v>1</v>
      </c>
      <c r="L13695" t="s">
        <v>44745</v>
      </c>
    </row>
    <row r="13696" spans="1:12" x14ac:dyDescent="0.2">
      <c r="A13696" t="s">
        <v>44746</v>
      </c>
      <c r="B13696" t="s">
        <v>44747</v>
      </c>
      <c r="C13696" t="s">
        <v>44748</v>
      </c>
      <c r="D13696" t="s">
        <v>21</v>
      </c>
      <c r="E13696" t="s">
        <v>16</v>
      </c>
      <c r="F13696">
        <v>28205</v>
      </c>
      <c r="G13696">
        <v>35.203609</v>
      </c>
      <c r="H13696">
        <v>-80.801694999999995</v>
      </c>
      <c r="I13696">
        <v>4</v>
      </c>
      <c r="J13696">
        <v>4</v>
      </c>
      <c r="K13696">
        <v>0</v>
      </c>
      <c r="L13696" t="s">
        <v>268</v>
      </c>
    </row>
    <row r="13697" spans="1:12" x14ac:dyDescent="0.2">
      <c r="A13697" t="s">
        <v>44749</v>
      </c>
      <c r="B13697" t="s">
        <v>8792</v>
      </c>
      <c r="C13697" t="s">
        <v>44750</v>
      </c>
      <c r="D13697" t="s">
        <v>21</v>
      </c>
      <c r="E13697" t="s">
        <v>16</v>
      </c>
      <c r="F13697">
        <v>28262</v>
      </c>
      <c r="G13697">
        <v>35.309940400000002</v>
      </c>
      <c r="H13697">
        <v>-80.750794999999997</v>
      </c>
      <c r="I13697">
        <v>3</v>
      </c>
      <c r="J13697">
        <v>10</v>
      </c>
      <c r="K13697">
        <v>1</v>
      </c>
      <c r="L13697" t="s">
        <v>44751</v>
      </c>
    </row>
    <row r="13698" spans="1:12" x14ac:dyDescent="0.2">
      <c r="A13698" t="s">
        <v>44752</v>
      </c>
      <c r="B13698" t="s">
        <v>44753</v>
      </c>
      <c r="C13698" t="s">
        <v>44754</v>
      </c>
      <c r="D13698" t="s">
        <v>21</v>
      </c>
      <c r="E13698" t="s">
        <v>16</v>
      </c>
      <c r="F13698">
        <v>28277</v>
      </c>
      <c r="G13698">
        <v>35.059190200000003</v>
      </c>
      <c r="H13698">
        <v>-80.849882899999997</v>
      </c>
      <c r="I13698">
        <v>5</v>
      </c>
      <c r="J13698">
        <v>3</v>
      </c>
      <c r="K13698">
        <v>1</v>
      </c>
      <c r="L13698" t="s">
        <v>44755</v>
      </c>
    </row>
    <row r="13699" spans="1:12" x14ac:dyDescent="0.2">
      <c r="A13699" t="s">
        <v>44756</v>
      </c>
      <c r="B13699" t="s">
        <v>44757</v>
      </c>
      <c r="C13699" t="s">
        <v>44758</v>
      </c>
      <c r="D13699" t="s">
        <v>2611</v>
      </c>
      <c r="E13699" t="s">
        <v>16</v>
      </c>
      <c r="F13699">
        <v>28117</v>
      </c>
      <c r="G13699">
        <v>35.549344499999997</v>
      </c>
      <c r="H13699">
        <v>-80.852452900000003</v>
      </c>
      <c r="I13699">
        <v>4</v>
      </c>
      <c r="J13699">
        <v>4</v>
      </c>
      <c r="K13699">
        <v>1</v>
      </c>
      <c r="L13699" t="s">
        <v>44759</v>
      </c>
    </row>
    <row r="13700" spans="1:12" x14ac:dyDescent="0.2">
      <c r="A13700" t="s">
        <v>44760</v>
      </c>
      <c r="B13700" t="s">
        <v>44761</v>
      </c>
      <c r="C13700" t="s">
        <v>44762</v>
      </c>
      <c r="D13700" t="s">
        <v>21</v>
      </c>
      <c r="E13700" t="s">
        <v>16</v>
      </c>
      <c r="F13700">
        <v>28277</v>
      </c>
      <c r="G13700">
        <v>35.053453699999999</v>
      </c>
      <c r="H13700">
        <v>-80.851880199999997</v>
      </c>
      <c r="I13700">
        <v>2.5</v>
      </c>
      <c r="J13700">
        <v>3</v>
      </c>
      <c r="K13700">
        <v>1</v>
      </c>
      <c r="L13700" t="s">
        <v>44763</v>
      </c>
    </row>
    <row r="13701" spans="1:12" x14ac:dyDescent="0.2">
      <c r="A13701" t="s">
        <v>44764</v>
      </c>
      <c r="B13701" t="s">
        <v>32559</v>
      </c>
      <c r="C13701" t="s">
        <v>44765</v>
      </c>
      <c r="D13701" t="s">
        <v>295</v>
      </c>
      <c r="E13701" t="s">
        <v>16</v>
      </c>
      <c r="F13701">
        <v>28134</v>
      </c>
      <c r="G13701">
        <v>35.082299300000003</v>
      </c>
      <c r="H13701">
        <v>-80.876516800000005</v>
      </c>
      <c r="I13701">
        <v>3</v>
      </c>
      <c r="J13701">
        <v>8</v>
      </c>
      <c r="K13701">
        <v>0</v>
      </c>
      <c r="L13701" t="s">
        <v>44766</v>
      </c>
    </row>
    <row r="13702" spans="1:12" x14ac:dyDescent="0.2">
      <c r="A13702" t="s">
        <v>44767</v>
      </c>
      <c r="B13702" t="s">
        <v>2727</v>
      </c>
      <c r="C13702" t="s">
        <v>44768</v>
      </c>
      <c r="D13702" t="s">
        <v>21</v>
      </c>
      <c r="E13702" t="s">
        <v>16</v>
      </c>
      <c r="F13702">
        <v>28273</v>
      </c>
      <c r="G13702">
        <v>35.102366400000001</v>
      </c>
      <c r="H13702">
        <v>-80.984098599999996</v>
      </c>
      <c r="I13702">
        <v>3</v>
      </c>
      <c r="J13702">
        <v>43</v>
      </c>
      <c r="K13702">
        <v>0</v>
      </c>
      <c r="L13702" t="s">
        <v>515</v>
      </c>
    </row>
    <row r="13703" spans="1:12" x14ac:dyDescent="0.2">
      <c r="A13703" t="s">
        <v>44769</v>
      </c>
      <c r="B13703" t="s">
        <v>1822</v>
      </c>
      <c r="C13703" t="s">
        <v>44770</v>
      </c>
      <c r="D13703" t="s">
        <v>21</v>
      </c>
      <c r="E13703" t="s">
        <v>16</v>
      </c>
      <c r="F13703">
        <v>28212</v>
      </c>
      <c r="G13703">
        <v>35.201665800000001</v>
      </c>
      <c r="H13703">
        <v>-80.726552299999994</v>
      </c>
      <c r="I13703">
        <v>2.5</v>
      </c>
      <c r="J13703">
        <v>5</v>
      </c>
      <c r="K13703">
        <v>1</v>
      </c>
      <c r="L13703" t="s">
        <v>44771</v>
      </c>
    </row>
    <row r="13704" spans="1:12" x14ac:dyDescent="0.2">
      <c r="A13704" t="s">
        <v>44772</v>
      </c>
      <c r="B13704" t="s">
        <v>28712</v>
      </c>
      <c r="C13704" t="s">
        <v>391</v>
      </c>
      <c r="D13704" t="s">
        <v>21</v>
      </c>
      <c r="E13704" t="s">
        <v>16</v>
      </c>
      <c r="F13704">
        <v>28211</v>
      </c>
      <c r="G13704">
        <v>35.153012799999999</v>
      </c>
      <c r="H13704">
        <v>-80.830874549499995</v>
      </c>
      <c r="I13704">
        <v>4</v>
      </c>
      <c r="J13704">
        <v>4</v>
      </c>
      <c r="K13704">
        <v>1</v>
      </c>
      <c r="L13704" t="s">
        <v>44773</v>
      </c>
    </row>
    <row r="13705" spans="1:12" x14ac:dyDescent="0.2">
      <c r="A13705" t="s">
        <v>44774</v>
      </c>
      <c r="B13705" t="s">
        <v>5309</v>
      </c>
      <c r="C13705" t="s">
        <v>4805</v>
      </c>
      <c r="D13705" t="s">
        <v>21</v>
      </c>
      <c r="E13705" t="s">
        <v>16</v>
      </c>
      <c r="F13705">
        <v>28282</v>
      </c>
      <c r="G13705">
        <v>35.225406</v>
      </c>
      <c r="H13705">
        <v>-80.845229799999998</v>
      </c>
      <c r="I13705">
        <v>3.5</v>
      </c>
      <c r="J13705">
        <v>5</v>
      </c>
      <c r="K13705">
        <v>1</v>
      </c>
      <c r="L13705" t="s">
        <v>44775</v>
      </c>
    </row>
    <row r="13706" spans="1:12" x14ac:dyDescent="0.2">
      <c r="A13706" t="s">
        <v>44776</v>
      </c>
      <c r="B13706" t="s">
        <v>44777</v>
      </c>
      <c r="C13706" t="s">
        <v>44778</v>
      </c>
      <c r="D13706" t="s">
        <v>1239</v>
      </c>
      <c r="E13706" t="s">
        <v>16</v>
      </c>
      <c r="F13706">
        <v>28107</v>
      </c>
      <c r="G13706">
        <v>35.284452000000002</v>
      </c>
      <c r="H13706">
        <v>-80.459699000000001</v>
      </c>
      <c r="I13706">
        <v>4</v>
      </c>
      <c r="J13706">
        <v>18</v>
      </c>
      <c r="K13706">
        <v>1</v>
      </c>
      <c r="L13706" t="s">
        <v>44779</v>
      </c>
    </row>
    <row r="13707" spans="1:12" x14ac:dyDescent="0.2">
      <c r="A13707" t="s">
        <v>44780</v>
      </c>
      <c r="B13707" t="s">
        <v>44781</v>
      </c>
      <c r="C13707" t="s">
        <v>44782</v>
      </c>
      <c r="D13707" t="s">
        <v>21</v>
      </c>
      <c r="E13707" t="s">
        <v>16</v>
      </c>
      <c r="F13707">
        <v>28210</v>
      </c>
      <c r="G13707">
        <v>35.156898099999999</v>
      </c>
      <c r="H13707">
        <v>-80.874921099999995</v>
      </c>
      <c r="I13707">
        <v>2.5</v>
      </c>
      <c r="J13707">
        <v>3</v>
      </c>
      <c r="K13707">
        <v>1</v>
      </c>
      <c r="L13707" t="s">
        <v>1444</v>
      </c>
    </row>
    <row r="13708" spans="1:12" x14ac:dyDescent="0.2">
      <c r="A13708" t="s">
        <v>44783</v>
      </c>
      <c r="B13708" t="s">
        <v>44784</v>
      </c>
      <c r="C13708" t="s">
        <v>41592</v>
      </c>
      <c r="D13708" t="s">
        <v>21</v>
      </c>
      <c r="E13708" t="s">
        <v>16</v>
      </c>
      <c r="F13708">
        <v>28227</v>
      </c>
      <c r="G13708">
        <v>35.2104912</v>
      </c>
      <c r="H13708">
        <v>-80.690294899999998</v>
      </c>
      <c r="I13708">
        <v>3.5</v>
      </c>
      <c r="J13708">
        <v>3</v>
      </c>
      <c r="K13708">
        <v>1</v>
      </c>
      <c r="L13708" t="s">
        <v>7790</v>
      </c>
    </row>
    <row r="13709" spans="1:12" x14ac:dyDescent="0.2">
      <c r="A13709" t="s">
        <v>44785</v>
      </c>
      <c r="B13709" t="s">
        <v>44786</v>
      </c>
      <c r="C13709" t="s">
        <v>12619</v>
      </c>
      <c r="D13709" t="s">
        <v>21</v>
      </c>
      <c r="E13709" t="s">
        <v>16</v>
      </c>
      <c r="F13709">
        <v>28277</v>
      </c>
      <c r="G13709">
        <v>35.063188076800003</v>
      </c>
      <c r="H13709">
        <v>-80.773612603900006</v>
      </c>
      <c r="I13709">
        <v>4</v>
      </c>
      <c r="J13709">
        <v>73</v>
      </c>
      <c r="K13709">
        <v>0</v>
      </c>
      <c r="L13709" t="s">
        <v>44787</v>
      </c>
    </row>
    <row r="13710" spans="1:12" x14ac:dyDescent="0.2">
      <c r="A13710" t="s">
        <v>44788</v>
      </c>
      <c r="B13710" t="s">
        <v>446</v>
      </c>
      <c r="C13710" t="s">
        <v>44789</v>
      </c>
      <c r="D13710" t="s">
        <v>21</v>
      </c>
      <c r="E13710" t="s">
        <v>16</v>
      </c>
      <c r="F13710">
        <v>28226</v>
      </c>
      <c r="G13710">
        <v>35.116990000000001</v>
      </c>
      <c r="H13710">
        <v>-80.823672000000002</v>
      </c>
      <c r="I13710">
        <v>2.5</v>
      </c>
      <c r="J13710">
        <v>17</v>
      </c>
      <c r="K13710">
        <v>1</v>
      </c>
      <c r="L13710" t="s">
        <v>1997</v>
      </c>
    </row>
    <row r="13711" spans="1:12" x14ac:dyDescent="0.2">
      <c r="A13711" t="s">
        <v>44790</v>
      </c>
      <c r="B13711" t="s">
        <v>44791</v>
      </c>
      <c r="D13711" t="s">
        <v>21</v>
      </c>
      <c r="E13711" t="s">
        <v>16</v>
      </c>
      <c r="F13711">
        <v>28208</v>
      </c>
      <c r="G13711">
        <v>35.212972999999998</v>
      </c>
      <c r="H13711">
        <v>-80.9097127</v>
      </c>
      <c r="I13711">
        <v>5</v>
      </c>
      <c r="J13711">
        <v>3</v>
      </c>
      <c r="K13711">
        <v>1</v>
      </c>
      <c r="L13711" t="s">
        <v>44792</v>
      </c>
    </row>
    <row r="13712" spans="1:12" x14ac:dyDescent="0.2">
      <c r="A13712" t="e">
        <f>-TFv_KaosUSnkJFUb9MUaA</f>
        <v>#NAME?</v>
      </c>
      <c r="B13712" t="s">
        <v>44793</v>
      </c>
      <c r="C13712" t="s">
        <v>44794</v>
      </c>
      <c r="D13712" t="s">
        <v>21</v>
      </c>
      <c r="E13712" t="s">
        <v>16</v>
      </c>
      <c r="F13712">
        <v>28210</v>
      </c>
      <c r="G13712">
        <v>35.115468999999997</v>
      </c>
      <c r="H13712">
        <v>-80.870118000000005</v>
      </c>
      <c r="I13712">
        <v>1.5</v>
      </c>
      <c r="J13712">
        <v>7</v>
      </c>
      <c r="K13712">
        <v>1</v>
      </c>
      <c r="L13712" t="s">
        <v>119</v>
      </c>
    </row>
    <row r="13713" spans="1:12" x14ac:dyDescent="0.2">
      <c r="A13713" t="s">
        <v>44795</v>
      </c>
      <c r="B13713" t="s">
        <v>44796</v>
      </c>
      <c r="D13713" t="s">
        <v>21</v>
      </c>
      <c r="E13713" t="s">
        <v>16</v>
      </c>
      <c r="G13713">
        <v>35.227086900000003</v>
      </c>
      <c r="H13713">
        <v>-80.843126699999999</v>
      </c>
      <c r="I13713">
        <v>3</v>
      </c>
      <c r="J13713">
        <v>7</v>
      </c>
      <c r="K13713">
        <v>1</v>
      </c>
      <c r="L13713" t="s">
        <v>15421</v>
      </c>
    </row>
    <row r="13714" spans="1:12" x14ac:dyDescent="0.2">
      <c r="A13714" t="s">
        <v>44797</v>
      </c>
      <c r="B13714" t="s">
        <v>44798</v>
      </c>
      <c r="C13714" t="s">
        <v>44799</v>
      </c>
      <c r="D13714" t="s">
        <v>30</v>
      </c>
      <c r="E13714" t="s">
        <v>16</v>
      </c>
      <c r="F13714">
        <v>28054</v>
      </c>
      <c r="G13714">
        <v>35.2530073</v>
      </c>
      <c r="H13714">
        <v>-81.149725200000006</v>
      </c>
      <c r="I13714">
        <v>4.5</v>
      </c>
      <c r="J13714">
        <v>3</v>
      </c>
      <c r="K13714">
        <v>1</v>
      </c>
      <c r="L13714" t="s">
        <v>248</v>
      </c>
    </row>
    <row r="13715" spans="1:12" x14ac:dyDescent="0.2">
      <c r="A13715" t="s">
        <v>44800</v>
      </c>
      <c r="B13715" t="s">
        <v>8348</v>
      </c>
      <c r="C13715" t="s">
        <v>44801</v>
      </c>
      <c r="D13715" t="s">
        <v>21</v>
      </c>
      <c r="E13715" t="s">
        <v>16</v>
      </c>
      <c r="F13715">
        <v>28204</v>
      </c>
      <c r="G13715">
        <v>35.208800500000002</v>
      </c>
      <c r="H13715">
        <v>-80.840503499999997</v>
      </c>
      <c r="I13715">
        <v>4.5</v>
      </c>
      <c r="J13715">
        <v>3</v>
      </c>
      <c r="K13715">
        <v>1</v>
      </c>
      <c r="L13715" t="s">
        <v>3492</v>
      </c>
    </row>
    <row r="13716" spans="1:12" x14ac:dyDescent="0.2">
      <c r="A13716" t="s">
        <v>44802</v>
      </c>
      <c r="B13716" t="s">
        <v>44803</v>
      </c>
      <c r="C13716" t="s">
        <v>44804</v>
      </c>
      <c r="D13716" t="s">
        <v>21</v>
      </c>
      <c r="E13716" t="s">
        <v>16</v>
      </c>
      <c r="F13716">
        <v>28202</v>
      </c>
      <c r="G13716">
        <v>35.230799599999997</v>
      </c>
      <c r="H13716">
        <v>-80.840308199999996</v>
      </c>
      <c r="I13716">
        <v>2.5</v>
      </c>
      <c r="J13716">
        <v>5</v>
      </c>
      <c r="K13716">
        <v>1</v>
      </c>
      <c r="L13716" t="s">
        <v>44805</v>
      </c>
    </row>
    <row r="13717" spans="1:12" x14ac:dyDescent="0.2">
      <c r="A13717" t="s">
        <v>44806</v>
      </c>
      <c r="B13717" t="s">
        <v>44807</v>
      </c>
      <c r="C13717" t="s">
        <v>44808</v>
      </c>
      <c r="D13717" t="s">
        <v>21</v>
      </c>
      <c r="E13717" t="s">
        <v>16</v>
      </c>
      <c r="F13717">
        <v>28277</v>
      </c>
      <c r="G13717">
        <v>35.052705565099998</v>
      </c>
      <c r="H13717">
        <v>-80.846368234600007</v>
      </c>
      <c r="I13717">
        <v>3.5</v>
      </c>
      <c r="J13717">
        <v>6</v>
      </c>
      <c r="K13717">
        <v>1</v>
      </c>
      <c r="L13717" t="s">
        <v>44809</v>
      </c>
    </row>
    <row r="13718" spans="1:12" x14ac:dyDescent="0.2">
      <c r="A13718" t="s">
        <v>44810</v>
      </c>
      <c r="B13718" t="s">
        <v>44811</v>
      </c>
      <c r="D13718" t="s">
        <v>21</v>
      </c>
      <c r="E13718" t="s">
        <v>16</v>
      </c>
      <c r="F13718">
        <v>28209</v>
      </c>
      <c r="G13718">
        <v>35.1811188</v>
      </c>
      <c r="H13718">
        <v>-80.848849799999996</v>
      </c>
      <c r="I13718">
        <v>4.5</v>
      </c>
      <c r="J13718">
        <v>14</v>
      </c>
      <c r="K13718">
        <v>1</v>
      </c>
      <c r="L13718" t="s">
        <v>44812</v>
      </c>
    </row>
    <row r="13719" spans="1:12" x14ac:dyDescent="0.2">
      <c r="A13719" t="s">
        <v>44813</v>
      </c>
      <c r="B13719" t="s">
        <v>44814</v>
      </c>
      <c r="C13719" t="s">
        <v>44815</v>
      </c>
      <c r="D13719" t="s">
        <v>697</v>
      </c>
      <c r="E13719" t="s">
        <v>16</v>
      </c>
      <c r="F13719">
        <v>28164</v>
      </c>
      <c r="G13719">
        <v>35.444338600000002</v>
      </c>
      <c r="H13719">
        <v>-80.992589499999994</v>
      </c>
      <c r="I13719">
        <v>5</v>
      </c>
      <c r="J13719">
        <v>13</v>
      </c>
      <c r="K13719">
        <v>1</v>
      </c>
      <c r="L13719" t="s">
        <v>9713</v>
      </c>
    </row>
    <row r="13720" spans="1:12" x14ac:dyDescent="0.2">
      <c r="A13720" t="s">
        <v>44816</v>
      </c>
      <c r="B13720" t="s">
        <v>24209</v>
      </c>
      <c r="C13720" t="s">
        <v>44817</v>
      </c>
      <c r="D13720" t="s">
        <v>21</v>
      </c>
      <c r="E13720" t="s">
        <v>16</v>
      </c>
      <c r="F13720">
        <v>28226</v>
      </c>
      <c r="G13720">
        <v>35.089978899999998</v>
      </c>
      <c r="H13720">
        <v>-80.869041699999997</v>
      </c>
      <c r="I13720">
        <v>4</v>
      </c>
      <c r="J13720">
        <v>14</v>
      </c>
      <c r="K13720">
        <v>1</v>
      </c>
      <c r="L13720" t="s">
        <v>44818</v>
      </c>
    </row>
    <row r="13721" spans="1:12" x14ac:dyDescent="0.2">
      <c r="A13721" t="s">
        <v>44819</v>
      </c>
      <c r="B13721" t="s">
        <v>44820</v>
      </c>
      <c r="C13721" t="s">
        <v>44821</v>
      </c>
      <c r="D13721" t="s">
        <v>21</v>
      </c>
      <c r="E13721" t="s">
        <v>16</v>
      </c>
      <c r="F13721">
        <v>28203</v>
      </c>
      <c r="G13721">
        <v>35.200012999999998</v>
      </c>
      <c r="H13721">
        <v>-80.852611999999993</v>
      </c>
      <c r="I13721">
        <v>4</v>
      </c>
      <c r="J13721">
        <v>74</v>
      </c>
      <c r="K13721">
        <v>1</v>
      </c>
      <c r="L13721" t="s">
        <v>30045</v>
      </c>
    </row>
    <row r="13722" spans="1:12" x14ac:dyDescent="0.2">
      <c r="A13722" t="s">
        <v>44822</v>
      </c>
      <c r="B13722" t="s">
        <v>44823</v>
      </c>
      <c r="C13722" t="s">
        <v>44824</v>
      </c>
      <c r="D13722" t="s">
        <v>21</v>
      </c>
      <c r="E13722" t="s">
        <v>16</v>
      </c>
      <c r="F13722">
        <v>28203</v>
      </c>
      <c r="G13722">
        <v>35.233009299999999</v>
      </c>
      <c r="H13722">
        <v>-80.8496521</v>
      </c>
      <c r="I13722">
        <v>2.5</v>
      </c>
      <c r="J13722">
        <v>3</v>
      </c>
      <c r="K13722">
        <v>1</v>
      </c>
      <c r="L13722" t="s">
        <v>44825</v>
      </c>
    </row>
    <row r="13723" spans="1:12" x14ac:dyDescent="0.2">
      <c r="A13723" t="s">
        <v>44826</v>
      </c>
      <c r="B13723" t="s">
        <v>44827</v>
      </c>
      <c r="D13723" t="s">
        <v>21</v>
      </c>
      <c r="E13723" t="s">
        <v>16</v>
      </c>
      <c r="F13723">
        <v>28202</v>
      </c>
      <c r="G13723">
        <v>35.232678100000001</v>
      </c>
      <c r="H13723">
        <v>-80.846082199999998</v>
      </c>
      <c r="I13723">
        <v>4</v>
      </c>
      <c r="J13723">
        <v>14</v>
      </c>
      <c r="K13723">
        <v>1</v>
      </c>
      <c r="L13723" t="s">
        <v>44828</v>
      </c>
    </row>
    <row r="13724" spans="1:12" x14ac:dyDescent="0.2">
      <c r="A13724" t="s">
        <v>44829</v>
      </c>
      <c r="B13724" t="s">
        <v>44830</v>
      </c>
      <c r="C13724" t="s">
        <v>44831</v>
      </c>
      <c r="D13724" t="s">
        <v>21</v>
      </c>
      <c r="E13724" t="s">
        <v>16</v>
      </c>
      <c r="F13724">
        <v>28208</v>
      </c>
      <c r="G13724">
        <v>35.196855900000003</v>
      </c>
      <c r="H13724">
        <v>-80.913708</v>
      </c>
      <c r="I13724">
        <v>4.5</v>
      </c>
      <c r="J13724">
        <v>10</v>
      </c>
      <c r="K13724">
        <v>1</v>
      </c>
      <c r="L13724" t="s">
        <v>1357</v>
      </c>
    </row>
    <row r="13725" spans="1:12" x14ac:dyDescent="0.2">
      <c r="A13725" t="s">
        <v>44832</v>
      </c>
      <c r="B13725" t="s">
        <v>44833</v>
      </c>
      <c r="C13725" t="s">
        <v>11436</v>
      </c>
      <c r="D13725" t="s">
        <v>21</v>
      </c>
      <c r="E13725" t="s">
        <v>16</v>
      </c>
      <c r="F13725">
        <v>28277</v>
      </c>
      <c r="G13725">
        <v>35.035579400000003</v>
      </c>
      <c r="H13725">
        <v>-80.804167399999997</v>
      </c>
      <c r="I13725">
        <v>4.5</v>
      </c>
      <c r="J13725">
        <v>20</v>
      </c>
      <c r="K13725">
        <v>1</v>
      </c>
      <c r="L13725" t="s">
        <v>44834</v>
      </c>
    </row>
    <row r="13726" spans="1:12" x14ac:dyDescent="0.2">
      <c r="A13726" t="s">
        <v>44835</v>
      </c>
      <c r="B13726" t="s">
        <v>44836</v>
      </c>
      <c r="C13726" t="s">
        <v>44837</v>
      </c>
      <c r="D13726" t="s">
        <v>21</v>
      </c>
      <c r="E13726" t="s">
        <v>16</v>
      </c>
      <c r="F13726">
        <v>28273</v>
      </c>
      <c r="G13726">
        <v>35.115431000000001</v>
      </c>
      <c r="H13726">
        <v>-80.958136400000001</v>
      </c>
      <c r="I13726">
        <v>4</v>
      </c>
      <c r="J13726">
        <v>17</v>
      </c>
      <c r="K13726">
        <v>1</v>
      </c>
      <c r="L13726" t="s">
        <v>44838</v>
      </c>
    </row>
    <row r="13727" spans="1:12" x14ac:dyDescent="0.2">
      <c r="A13727" t="s">
        <v>44839</v>
      </c>
      <c r="B13727" t="s">
        <v>44840</v>
      </c>
      <c r="C13727" t="s">
        <v>44841</v>
      </c>
      <c r="D13727" t="s">
        <v>26</v>
      </c>
      <c r="E13727" t="s">
        <v>16</v>
      </c>
      <c r="F13727">
        <v>28078</v>
      </c>
      <c r="G13727">
        <v>35.4045779</v>
      </c>
      <c r="H13727">
        <v>-80.841433300000006</v>
      </c>
      <c r="I13727">
        <v>4</v>
      </c>
      <c r="J13727">
        <v>124</v>
      </c>
      <c r="K13727">
        <v>1</v>
      </c>
      <c r="L13727" t="s">
        <v>44842</v>
      </c>
    </row>
    <row r="13728" spans="1:12" x14ac:dyDescent="0.2">
      <c r="A13728" t="s">
        <v>44843</v>
      </c>
      <c r="B13728" t="s">
        <v>44844</v>
      </c>
      <c r="D13728" t="s">
        <v>9498</v>
      </c>
      <c r="E13728" t="s">
        <v>16</v>
      </c>
      <c r="G13728">
        <v>35.022370799999997</v>
      </c>
      <c r="H13728">
        <v>-80.760903499999998</v>
      </c>
      <c r="I13728">
        <v>1</v>
      </c>
      <c r="J13728">
        <v>3</v>
      </c>
      <c r="K13728">
        <v>1</v>
      </c>
      <c r="L13728" t="s">
        <v>3747</v>
      </c>
    </row>
    <row r="13729" spans="1:12" x14ac:dyDescent="0.2">
      <c r="A13729" t="s">
        <v>44845</v>
      </c>
      <c r="B13729" t="s">
        <v>3729</v>
      </c>
      <c r="C13729" t="s">
        <v>44846</v>
      </c>
      <c r="D13729" t="s">
        <v>39</v>
      </c>
      <c r="E13729" t="s">
        <v>16</v>
      </c>
      <c r="F13729">
        <v>28027</v>
      </c>
      <c r="G13729">
        <v>35.372695499999999</v>
      </c>
      <c r="H13729">
        <v>-80.714425000000006</v>
      </c>
      <c r="I13729">
        <v>3.5</v>
      </c>
      <c r="J13729">
        <v>7</v>
      </c>
      <c r="K13729">
        <v>1</v>
      </c>
      <c r="L13729" t="s">
        <v>1394</v>
      </c>
    </row>
    <row r="13730" spans="1:12" x14ac:dyDescent="0.2">
      <c r="A13730" t="s">
        <v>44847</v>
      </c>
      <c r="B13730" t="s">
        <v>44848</v>
      </c>
      <c r="C13730" t="s">
        <v>4421</v>
      </c>
      <c r="D13730" t="s">
        <v>21</v>
      </c>
      <c r="E13730" t="s">
        <v>16</v>
      </c>
      <c r="F13730">
        <v>28273</v>
      </c>
      <c r="G13730">
        <v>35.101274955000001</v>
      </c>
      <c r="H13730">
        <v>-80.944187697399997</v>
      </c>
      <c r="I13730">
        <v>3.5</v>
      </c>
      <c r="J13730">
        <v>6</v>
      </c>
      <c r="K13730">
        <v>1</v>
      </c>
      <c r="L13730" t="s">
        <v>44849</v>
      </c>
    </row>
    <row r="13731" spans="1:12" x14ac:dyDescent="0.2">
      <c r="A13731" t="s">
        <v>44850</v>
      </c>
      <c r="B13731" t="s">
        <v>44851</v>
      </c>
      <c r="C13731" t="s">
        <v>44852</v>
      </c>
      <c r="D13731" t="s">
        <v>135</v>
      </c>
      <c r="E13731" t="s">
        <v>16</v>
      </c>
      <c r="F13731">
        <v>28105</v>
      </c>
      <c r="G13731">
        <v>35.1070735013</v>
      </c>
      <c r="H13731">
        <v>-80.7004344809</v>
      </c>
      <c r="I13731">
        <v>5</v>
      </c>
      <c r="J13731">
        <v>8</v>
      </c>
      <c r="K13731">
        <v>1</v>
      </c>
      <c r="L13731" t="s">
        <v>44853</v>
      </c>
    </row>
    <row r="13732" spans="1:12" x14ac:dyDescent="0.2">
      <c r="A13732" t="s">
        <v>44854</v>
      </c>
      <c r="B13732" t="s">
        <v>44855</v>
      </c>
      <c r="C13732" t="s">
        <v>44856</v>
      </c>
      <c r="D13732" t="s">
        <v>21</v>
      </c>
      <c r="E13732" t="s">
        <v>16</v>
      </c>
      <c r="F13732">
        <v>28216</v>
      </c>
      <c r="G13732">
        <v>35.316830102499999</v>
      </c>
      <c r="H13732">
        <v>-80.8664068434</v>
      </c>
      <c r="I13732">
        <v>4</v>
      </c>
      <c r="J13732">
        <v>3</v>
      </c>
      <c r="K13732">
        <v>1</v>
      </c>
      <c r="L13732" t="s">
        <v>1165</v>
      </c>
    </row>
    <row r="13733" spans="1:12" x14ac:dyDescent="0.2">
      <c r="A13733" t="s">
        <v>44857</v>
      </c>
      <c r="B13733" t="s">
        <v>5309</v>
      </c>
      <c r="C13733" t="s">
        <v>44858</v>
      </c>
      <c r="D13733" t="s">
        <v>21</v>
      </c>
      <c r="E13733" t="s">
        <v>16</v>
      </c>
      <c r="F13733">
        <v>28205</v>
      </c>
      <c r="G13733">
        <v>35.220014200000001</v>
      </c>
      <c r="H13733">
        <v>-80.811371100000002</v>
      </c>
      <c r="I13733">
        <v>2.5</v>
      </c>
      <c r="J13733">
        <v>7</v>
      </c>
      <c r="K13733">
        <v>1</v>
      </c>
      <c r="L13733" t="s">
        <v>2652</v>
      </c>
    </row>
    <row r="13734" spans="1:12" x14ac:dyDescent="0.2">
      <c r="A13734" t="s">
        <v>44859</v>
      </c>
      <c r="B13734" t="s">
        <v>44860</v>
      </c>
      <c r="C13734" t="s">
        <v>44861</v>
      </c>
      <c r="D13734" t="s">
        <v>135</v>
      </c>
      <c r="E13734" t="s">
        <v>16</v>
      </c>
      <c r="F13734">
        <v>28104</v>
      </c>
      <c r="G13734">
        <v>35.133969200000003</v>
      </c>
      <c r="H13734">
        <v>-80.641093600000005</v>
      </c>
      <c r="I13734">
        <v>5</v>
      </c>
      <c r="J13734">
        <v>3</v>
      </c>
      <c r="K13734">
        <v>1</v>
      </c>
      <c r="L13734" t="s">
        <v>44862</v>
      </c>
    </row>
    <row r="13735" spans="1:12" x14ac:dyDescent="0.2">
      <c r="A13735" t="s">
        <v>44863</v>
      </c>
      <c r="B13735" t="s">
        <v>15655</v>
      </c>
      <c r="C13735" t="s">
        <v>3585</v>
      </c>
      <c r="D13735" t="s">
        <v>21</v>
      </c>
      <c r="E13735" t="s">
        <v>16</v>
      </c>
      <c r="F13735">
        <v>28217</v>
      </c>
      <c r="G13735">
        <v>35.148197799999998</v>
      </c>
      <c r="H13735">
        <v>-80.925094000000001</v>
      </c>
      <c r="I13735">
        <v>3</v>
      </c>
      <c r="J13735">
        <v>4</v>
      </c>
      <c r="K13735">
        <v>1</v>
      </c>
      <c r="L13735" t="s">
        <v>44864</v>
      </c>
    </row>
    <row r="13736" spans="1:12" x14ac:dyDescent="0.2">
      <c r="A13736" t="s">
        <v>44865</v>
      </c>
      <c r="B13736" t="s">
        <v>44866</v>
      </c>
      <c r="C13736" t="s">
        <v>44867</v>
      </c>
      <c r="D13736" t="s">
        <v>21</v>
      </c>
      <c r="E13736" t="s">
        <v>16</v>
      </c>
      <c r="F13736">
        <v>28211</v>
      </c>
      <c r="G13736">
        <v>35.154129900000001</v>
      </c>
      <c r="H13736">
        <v>-80.824370599999995</v>
      </c>
      <c r="I13736">
        <v>4</v>
      </c>
      <c r="J13736">
        <v>11</v>
      </c>
      <c r="K13736">
        <v>1</v>
      </c>
      <c r="L13736" t="s">
        <v>44868</v>
      </c>
    </row>
    <row r="13737" spans="1:12" x14ac:dyDescent="0.2">
      <c r="A13737" t="s">
        <v>44869</v>
      </c>
      <c r="B13737" t="s">
        <v>44870</v>
      </c>
      <c r="C13737" t="s">
        <v>44871</v>
      </c>
      <c r="D13737" t="s">
        <v>39</v>
      </c>
      <c r="E13737" t="s">
        <v>16</v>
      </c>
      <c r="F13737">
        <v>28027</v>
      </c>
      <c r="G13737">
        <v>35.421836599999999</v>
      </c>
      <c r="H13737">
        <v>-80.675397599999997</v>
      </c>
      <c r="I13737">
        <v>4</v>
      </c>
      <c r="J13737">
        <v>67</v>
      </c>
      <c r="K13737">
        <v>1</v>
      </c>
      <c r="L13737" t="s">
        <v>44872</v>
      </c>
    </row>
    <row r="13738" spans="1:12" x14ac:dyDescent="0.2">
      <c r="A13738" t="s">
        <v>44873</v>
      </c>
      <c r="B13738" t="s">
        <v>44874</v>
      </c>
      <c r="C13738" t="s">
        <v>18886</v>
      </c>
      <c r="D13738" t="s">
        <v>21</v>
      </c>
      <c r="E13738" t="s">
        <v>16</v>
      </c>
      <c r="F13738">
        <v>28205</v>
      </c>
      <c r="G13738">
        <v>35.220587899999998</v>
      </c>
      <c r="H13738">
        <v>-80.812755499999994</v>
      </c>
      <c r="I13738">
        <v>2.5</v>
      </c>
      <c r="J13738">
        <v>8</v>
      </c>
      <c r="K13738">
        <v>1</v>
      </c>
      <c r="L13738" t="s">
        <v>5299</v>
      </c>
    </row>
    <row r="13739" spans="1:12" x14ac:dyDescent="0.2">
      <c r="A13739" t="s">
        <v>44875</v>
      </c>
      <c r="B13739" t="s">
        <v>44876</v>
      </c>
      <c r="C13739" t="s">
        <v>44877</v>
      </c>
      <c r="D13739" t="s">
        <v>21</v>
      </c>
      <c r="E13739" t="s">
        <v>16</v>
      </c>
      <c r="F13739">
        <v>28203</v>
      </c>
      <c r="G13739">
        <v>35.214316250099998</v>
      </c>
      <c r="H13739">
        <v>-80.856250226499995</v>
      </c>
      <c r="I13739">
        <v>5</v>
      </c>
      <c r="J13739">
        <v>4</v>
      </c>
      <c r="K13739">
        <v>1</v>
      </c>
      <c r="L13739" t="s">
        <v>26525</v>
      </c>
    </row>
    <row r="13740" spans="1:12" x14ac:dyDescent="0.2">
      <c r="A13740" t="s">
        <v>44878</v>
      </c>
      <c r="B13740" t="s">
        <v>5411</v>
      </c>
      <c r="C13740" t="s">
        <v>44879</v>
      </c>
      <c r="D13740" t="s">
        <v>39</v>
      </c>
      <c r="E13740" t="s">
        <v>16</v>
      </c>
      <c r="F13740">
        <v>28025</v>
      </c>
      <c r="G13740">
        <v>35.403428400000003</v>
      </c>
      <c r="H13740">
        <v>-80.608744700000003</v>
      </c>
      <c r="I13740">
        <v>2.5</v>
      </c>
      <c r="J13740">
        <v>19</v>
      </c>
      <c r="K13740">
        <v>1</v>
      </c>
      <c r="L13740" t="s">
        <v>44880</v>
      </c>
    </row>
    <row r="13741" spans="1:12" x14ac:dyDescent="0.2">
      <c r="A13741" t="s">
        <v>44881</v>
      </c>
      <c r="B13741" t="s">
        <v>101</v>
      </c>
      <c r="C13741" t="s">
        <v>44882</v>
      </c>
      <c r="D13741" t="s">
        <v>456</v>
      </c>
      <c r="E13741" t="s">
        <v>16</v>
      </c>
      <c r="F13741">
        <v>28012</v>
      </c>
      <c r="G13741">
        <v>35.253878999999998</v>
      </c>
      <c r="H13741">
        <v>-81.027890499999998</v>
      </c>
      <c r="I13741">
        <v>2.5</v>
      </c>
      <c r="J13741">
        <v>6</v>
      </c>
      <c r="K13741">
        <v>1</v>
      </c>
      <c r="L13741" t="s">
        <v>44883</v>
      </c>
    </row>
    <row r="13742" spans="1:12" x14ac:dyDescent="0.2">
      <c r="A13742" t="s">
        <v>44884</v>
      </c>
      <c r="B13742" t="s">
        <v>44885</v>
      </c>
      <c r="C13742" t="s">
        <v>44886</v>
      </c>
      <c r="D13742" t="s">
        <v>697</v>
      </c>
      <c r="E13742" t="s">
        <v>16</v>
      </c>
      <c r="F13742">
        <v>28036</v>
      </c>
      <c r="G13742">
        <v>35.484776500000002</v>
      </c>
      <c r="H13742">
        <v>-81.012183899999997</v>
      </c>
      <c r="I13742">
        <v>3</v>
      </c>
      <c r="J13742">
        <v>3</v>
      </c>
      <c r="K13742">
        <v>1</v>
      </c>
      <c r="L13742" t="s">
        <v>29188</v>
      </c>
    </row>
    <row r="13743" spans="1:12" x14ac:dyDescent="0.2">
      <c r="A13743" t="s">
        <v>44887</v>
      </c>
      <c r="B13743" t="s">
        <v>44888</v>
      </c>
      <c r="C13743" t="s">
        <v>39493</v>
      </c>
      <c r="D13743" t="s">
        <v>39</v>
      </c>
      <c r="E13743" t="s">
        <v>16</v>
      </c>
      <c r="F13743">
        <v>28027</v>
      </c>
      <c r="G13743">
        <v>35.373437000000003</v>
      </c>
      <c r="H13743">
        <v>-80.725887999999998</v>
      </c>
      <c r="I13743">
        <v>1</v>
      </c>
      <c r="J13743">
        <v>4</v>
      </c>
      <c r="K13743">
        <v>0</v>
      </c>
      <c r="L13743" t="s">
        <v>44889</v>
      </c>
    </row>
    <row r="13744" spans="1:12" x14ac:dyDescent="0.2">
      <c r="A13744" t="s">
        <v>44890</v>
      </c>
      <c r="B13744" t="s">
        <v>44891</v>
      </c>
      <c r="C13744" t="s">
        <v>44892</v>
      </c>
      <c r="D13744" t="s">
        <v>135</v>
      </c>
      <c r="E13744" t="s">
        <v>16</v>
      </c>
      <c r="F13744">
        <v>28105</v>
      </c>
      <c r="G13744">
        <v>35.103321000000001</v>
      </c>
      <c r="H13744">
        <v>-80.712342000000007</v>
      </c>
      <c r="I13744">
        <v>2.5</v>
      </c>
      <c r="J13744">
        <v>5</v>
      </c>
      <c r="K13744">
        <v>1</v>
      </c>
      <c r="L13744" t="s">
        <v>256</v>
      </c>
    </row>
    <row r="13745" spans="1:12" x14ac:dyDescent="0.2">
      <c r="A13745" t="s">
        <v>44893</v>
      </c>
      <c r="B13745" t="s">
        <v>4324</v>
      </c>
      <c r="C13745" t="s">
        <v>44894</v>
      </c>
      <c r="D13745" t="s">
        <v>456</v>
      </c>
      <c r="E13745" t="s">
        <v>16</v>
      </c>
      <c r="F13745">
        <v>28012</v>
      </c>
      <c r="G13745">
        <v>35.2512039</v>
      </c>
      <c r="H13745">
        <v>-81.044866400000004</v>
      </c>
      <c r="I13745">
        <v>3.5</v>
      </c>
      <c r="J13745">
        <v>47</v>
      </c>
      <c r="K13745">
        <v>1</v>
      </c>
      <c r="L13745" t="s">
        <v>1056</v>
      </c>
    </row>
    <row r="13746" spans="1:12" x14ac:dyDescent="0.2">
      <c r="A13746" t="s">
        <v>44895</v>
      </c>
      <c r="B13746" t="s">
        <v>44896</v>
      </c>
      <c r="C13746" t="s">
        <v>12597</v>
      </c>
      <c r="D13746" t="s">
        <v>21</v>
      </c>
      <c r="E13746" t="s">
        <v>16</v>
      </c>
      <c r="F13746">
        <v>28202</v>
      </c>
      <c r="G13746">
        <v>35.2284474</v>
      </c>
      <c r="H13746">
        <v>-80.854777600000006</v>
      </c>
      <c r="I13746">
        <v>4</v>
      </c>
      <c r="J13746">
        <v>34</v>
      </c>
      <c r="K13746">
        <v>1</v>
      </c>
      <c r="L13746" t="s">
        <v>44897</v>
      </c>
    </row>
    <row r="13747" spans="1:12" x14ac:dyDescent="0.2">
      <c r="A13747" t="s">
        <v>44898</v>
      </c>
      <c r="B13747" t="s">
        <v>44899</v>
      </c>
      <c r="C13747" t="s">
        <v>44900</v>
      </c>
      <c r="D13747" t="s">
        <v>30</v>
      </c>
      <c r="E13747" t="s">
        <v>16</v>
      </c>
      <c r="F13747">
        <v>28054</v>
      </c>
      <c r="G13747">
        <v>35.264702999999997</v>
      </c>
      <c r="H13747">
        <v>-81.148187899999996</v>
      </c>
      <c r="I13747">
        <v>4.5</v>
      </c>
      <c r="J13747">
        <v>7</v>
      </c>
      <c r="K13747">
        <v>1</v>
      </c>
      <c r="L13747" t="s">
        <v>22151</v>
      </c>
    </row>
    <row r="13748" spans="1:12" x14ac:dyDescent="0.2">
      <c r="A13748" t="s">
        <v>44901</v>
      </c>
      <c r="B13748" t="s">
        <v>44902</v>
      </c>
      <c r="C13748" t="s">
        <v>44903</v>
      </c>
      <c r="D13748" t="s">
        <v>21</v>
      </c>
      <c r="E13748" t="s">
        <v>16</v>
      </c>
      <c r="F13748">
        <v>28203</v>
      </c>
      <c r="G13748">
        <v>35.216661999999999</v>
      </c>
      <c r="H13748">
        <v>-80.857625999999996</v>
      </c>
      <c r="I13748">
        <v>2.5</v>
      </c>
      <c r="J13748">
        <v>13</v>
      </c>
      <c r="K13748">
        <v>1</v>
      </c>
      <c r="L13748" t="s">
        <v>44904</v>
      </c>
    </row>
    <row r="13749" spans="1:12" x14ac:dyDescent="0.2">
      <c r="A13749" t="s">
        <v>44905</v>
      </c>
      <c r="B13749" t="s">
        <v>44906</v>
      </c>
      <c r="C13749" t="s">
        <v>44907</v>
      </c>
      <c r="D13749" t="s">
        <v>21</v>
      </c>
      <c r="E13749" t="s">
        <v>16</v>
      </c>
      <c r="F13749">
        <v>28262</v>
      </c>
      <c r="G13749">
        <v>35.288473500000002</v>
      </c>
      <c r="H13749">
        <v>-80.7598603</v>
      </c>
      <c r="I13749">
        <v>4.5</v>
      </c>
      <c r="J13749">
        <v>6</v>
      </c>
      <c r="K13749">
        <v>1</v>
      </c>
      <c r="L13749" t="s">
        <v>44908</v>
      </c>
    </row>
    <row r="13750" spans="1:12" x14ac:dyDescent="0.2">
      <c r="A13750" t="s">
        <v>44909</v>
      </c>
      <c r="B13750" t="s">
        <v>44910</v>
      </c>
      <c r="C13750" t="s">
        <v>44911</v>
      </c>
      <c r="D13750" t="s">
        <v>21</v>
      </c>
      <c r="E13750" t="s">
        <v>16</v>
      </c>
      <c r="F13750">
        <v>28226</v>
      </c>
      <c r="G13750">
        <v>35.101286000000002</v>
      </c>
      <c r="H13750">
        <v>-80.779544700000002</v>
      </c>
      <c r="I13750">
        <v>5</v>
      </c>
      <c r="J13750">
        <v>3</v>
      </c>
      <c r="K13750">
        <v>1</v>
      </c>
      <c r="L13750" t="s">
        <v>44912</v>
      </c>
    </row>
    <row r="13751" spans="1:12" x14ac:dyDescent="0.2">
      <c r="A13751" t="s">
        <v>44913</v>
      </c>
      <c r="B13751" t="s">
        <v>44914</v>
      </c>
      <c r="C13751" t="s">
        <v>44915</v>
      </c>
      <c r="D13751" t="s">
        <v>39</v>
      </c>
      <c r="E13751" t="s">
        <v>16</v>
      </c>
      <c r="F13751">
        <v>28027</v>
      </c>
      <c r="G13751">
        <v>35.398823</v>
      </c>
      <c r="H13751">
        <v>-80.611092999999997</v>
      </c>
      <c r="I13751">
        <v>4.5</v>
      </c>
      <c r="J13751">
        <v>3</v>
      </c>
      <c r="K13751">
        <v>1</v>
      </c>
      <c r="L13751" t="s">
        <v>44916</v>
      </c>
    </row>
    <row r="13752" spans="1:12" x14ac:dyDescent="0.2">
      <c r="A13752" t="s">
        <v>44917</v>
      </c>
      <c r="B13752" t="s">
        <v>44918</v>
      </c>
      <c r="C13752" t="s">
        <v>44919</v>
      </c>
      <c r="D13752" t="s">
        <v>21</v>
      </c>
      <c r="E13752" t="s">
        <v>16</v>
      </c>
      <c r="F13752">
        <v>28269</v>
      </c>
      <c r="G13752">
        <v>35.343994000000002</v>
      </c>
      <c r="H13752">
        <v>-80.770872999999995</v>
      </c>
      <c r="I13752">
        <v>3</v>
      </c>
      <c r="J13752">
        <v>4</v>
      </c>
      <c r="K13752">
        <v>1</v>
      </c>
      <c r="L13752" t="s">
        <v>44920</v>
      </c>
    </row>
    <row r="13753" spans="1:12" x14ac:dyDescent="0.2">
      <c r="A13753" t="s">
        <v>44921</v>
      </c>
      <c r="B13753" t="s">
        <v>1298</v>
      </c>
      <c r="C13753" t="s">
        <v>44922</v>
      </c>
      <c r="D13753" t="s">
        <v>21</v>
      </c>
      <c r="E13753" t="s">
        <v>16</v>
      </c>
      <c r="F13753">
        <v>28211</v>
      </c>
      <c r="G13753">
        <v>35.156558131899999</v>
      </c>
      <c r="H13753">
        <v>-80.824327245399999</v>
      </c>
      <c r="I13753">
        <v>4.5</v>
      </c>
      <c r="J13753">
        <v>488</v>
      </c>
      <c r="K13753">
        <v>1</v>
      </c>
      <c r="L13753" t="s">
        <v>44923</v>
      </c>
    </row>
    <row r="13754" spans="1:12" x14ac:dyDescent="0.2">
      <c r="A13754" t="s">
        <v>44924</v>
      </c>
      <c r="B13754" t="s">
        <v>438</v>
      </c>
      <c r="C13754" t="s">
        <v>44925</v>
      </c>
      <c r="D13754" t="s">
        <v>39</v>
      </c>
      <c r="E13754" t="s">
        <v>16</v>
      </c>
      <c r="F13754">
        <v>28027</v>
      </c>
      <c r="G13754">
        <v>35.374989900000003</v>
      </c>
      <c r="H13754">
        <v>-80.728804299999993</v>
      </c>
      <c r="I13754">
        <v>3.5</v>
      </c>
      <c r="J13754">
        <v>6</v>
      </c>
      <c r="K13754">
        <v>1</v>
      </c>
      <c r="L13754" t="s">
        <v>14823</v>
      </c>
    </row>
    <row r="13755" spans="1:12" x14ac:dyDescent="0.2">
      <c r="A13755" t="s">
        <v>44926</v>
      </c>
      <c r="B13755" t="s">
        <v>44927</v>
      </c>
      <c r="C13755" t="s">
        <v>44928</v>
      </c>
      <c r="D13755" t="s">
        <v>21</v>
      </c>
      <c r="E13755" t="s">
        <v>16</v>
      </c>
      <c r="F13755">
        <v>28214</v>
      </c>
      <c r="G13755">
        <v>35.246125200000002</v>
      </c>
      <c r="H13755">
        <v>-80.938161399999998</v>
      </c>
      <c r="I13755">
        <v>4</v>
      </c>
      <c r="J13755">
        <v>26</v>
      </c>
      <c r="K13755">
        <v>1</v>
      </c>
      <c r="L13755" t="s">
        <v>44929</v>
      </c>
    </row>
    <row r="13756" spans="1:12" x14ac:dyDescent="0.2">
      <c r="A13756" t="s">
        <v>44930</v>
      </c>
      <c r="B13756" t="s">
        <v>44931</v>
      </c>
      <c r="C13756" t="s">
        <v>44932</v>
      </c>
      <c r="D13756" t="s">
        <v>21</v>
      </c>
      <c r="E13756" t="s">
        <v>16</v>
      </c>
      <c r="F13756">
        <v>28217</v>
      </c>
      <c r="G13756">
        <v>35.203720300000001</v>
      </c>
      <c r="H13756">
        <v>-80.863684500000005</v>
      </c>
      <c r="I13756">
        <v>4</v>
      </c>
      <c r="J13756">
        <v>27</v>
      </c>
      <c r="K13756">
        <v>1</v>
      </c>
      <c r="L13756" t="s">
        <v>44933</v>
      </c>
    </row>
    <row r="13757" spans="1:12" x14ac:dyDescent="0.2">
      <c r="A13757" t="s">
        <v>44934</v>
      </c>
      <c r="B13757" t="s">
        <v>44935</v>
      </c>
      <c r="C13757" t="s">
        <v>44936</v>
      </c>
      <c r="D13757" t="s">
        <v>21</v>
      </c>
      <c r="E13757" t="s">
        <v>16</v>
      </c>
      <c r="F13757">
        <v>28277</v>
      </c>
      <c r="G13757">
        <v>35.051212507599999</v>
      </c>
      <c r="H13757">
        <v>-80.766441324400006</v>
      </c>
      <c r="I13757">
        <v>4</v>
      </c>
      <c r="J13757">
        <v>130</v>
      </c>
      <c r="K13757">
        <v>1</v>
      </c>
      <c r="L13757" t="s">
        <v>44937</v>
      </c>
    </row>
    <row r="13758" spans="1:12" x14ac:dyDescent="0.2">
      <c r="A13758" t="s">
        <v>44938</v>
      </c>
      <c r="B13758" t="s">
        <v>44939</v>
      </c>
      <c r="C13758" t="s">
        <v>44940</v>
      </c>
      <c r="D13758" t="s">
        <v>135</v>
      </c>
      <c r="E13758" t="s">
        <v>16</v>
      </c>
      <c r="F13758">
        <v>28105</v>
      </c>
      <c r="G13758">
        <v>35.1354829</v>
      </c>
      <c r="H13758">
        <v>-80.693522700000003</v>
      </c>
      <c r="I13758">
        <v>3</v>
      </c>
      <c r="J13758">
        <v>4</v>
      </c>
      <c r="K13758">
        <v>1</v>
      </c>
      <c r="L13758" t="s">
        <v>44941</v>
      </c>
    </row>
    <row r="13759" spans="1:12" x14ac:dyDescent="0.2">
      <c r="A13759" t="s">
        <v>44942</v>
      </c>
      <c r="B13759" t="s">
        <v>44943</v>
      </c>
      <c r="C13759" t="s">
        <v>44944</v>
      </c>
      <c r="D13759" t="s">
        <v>295</v>
      </c>
      <c r="E13759" t="s">
        <v>16</v>
      </c>
      <c r="F13759">
        <v>28134</v>
      </c>
      <c r="G13759">
        <v>35.093440700000002</v>
      </c>
      <c r="H13759">
        <v>-80.885079200000007</v>
      </c>
      <c r="I13759">
        <v>5</v>
      </c>
      <c r="J13759">
        <v>14</v>
      </c>
      <c r="K13759">
        <v>1</v>
      </c>
      <c r="L13759" t="s">
        <v>44945</v>
      </c>
    </row>
    <row r="13760" spans="1:12" x14ac:dyDescent="0.2">
      <c r="A13760" t="s">
        <v>44946</v>
      </c>
      <c r="B13760" t="s">
        <v>44947</v>
      </c>
      <c r="C13760" t="s">
        <v>9674</v>
      </c>
      <c r="D13760" t="s">
        <v>21</v>
      </c>
      <c r="E13760" t="s">
        <v>16</v>
      </c>
      <c r="F13760">
        <v>28269</v>
      </c>
      <c r="G13760">
        <v>35.334830500000002</v>
      </c>
      <c r="H13760">
        <v>-80.794604800000002</v>
      </c>
      <c r="I13760">
        <v>1.5</v>
      </c>
      <c r="J13760">
        <v>12</v>
      </c>
      <c r="K13760">
        <v>1</v>
      </c>
      <c r="L13760" t="s">
        <v>5759</v>
      </c>
    </row>
    <row r="13761" spans="1:12" x14ac:dyDescent="0.2">
      <c r="A13761" t="s">
        <v>44948</v>
      </c>
      <c r="B13761" t="s">
        <v>44949</v>
      </c>
      <c r="C13761" t="s">
        <v>29178</v>
      </c>
      <c r="D13761" t="s">
        <v>21</v>
      </c>
      <c r="E13761" t="s">
        <v>16</v>
      </c>
      <c r="F13761">
        <v>28206</v>
      </c>
      <c r="G13761">
        <v>35.254097899999998</v>
      </c>
      <c r="H13761">
        <v>-80.801575</v>
      </c>
      <c r="I13761">
        <v>2.5</v>
      </c>
      <c r="J13761">
        <v>11</v>
      </c>
      <c r="K13761">
        <v>1</v>
      </c>
      <c r="L13761" t="s">
        <v>159</v>
      </c>
    </row>
    <row r="13762" spans="1:12" x14ac:dyDescent="0.2">
      <c r="A13762" t="s">
        <v>44950</v>
      </c>
      <c r="B13762" t="s">
        <v>44951</v>
      </c>
      <c r="C13762" t="s">
        <v>44952</v>
      </c>
      <c r="D13762" t="s">
        <v>15</v>
      </c>
      <c r="E13762" t="s">
        <v>16</v>
      </c>
      <c r="F13762">
        <v>28031</v>
      </c>
      <c r="G13762">
        <v>35.448084799999997</v>
      </c>
      <c r="H13762">
        <v>-80.890136200000001</v>
      </c>
      <c r="I13762">
        <v>2.5</v>
      </c>
      <c r="J13762">
        <v>4</v>
      </c>
      <c r="K13762">
        <v>1</v>
      </c>
      <c r="L13762" t="s">
        <v>44953</v>
      </c>
    </row>
    <row r="13763" spans="1:12" x14ac:dyDescent="0.2">
      <c r="A13763" t="s">
        <v>44954</v>
      </c>
      <c r="B13763" t="s">
        <v>44955</v>
      </c>
      <c r="D13763" t="s">
        <v>21</v>
      </c>
      <c r="E13763" t="s">
        <v>16</v>
      </c>
      <c r="F13763">
        <v>28214</v>
      </c>
      <c r="G13763">
        <v>35.283329299999998</v>
      </c>
      <c r="H13763">
        <v>-80.976055599999995</v>
      </c>
      <c r="I13763">
        <v>1.5</v>
      </c>
      <c r="J13763">
        <v>31</v>
      </c>
      <c r="K13763">
        <v>1</v>
      </c>
      <c r="L13763" t="s">
        <v>44956</v>
      </c>
    </row>
    <row r="13764" spans="1:12" x14ac:dyDescent="0.2">
      <c r="A13764" t="s">
        <v>44957</v>
      </c>
      <c r="B13764" t="s">
        <v>44958</v>
      </c>
      <c r="C13764" t="s">
        <v>44959</v>
      </c>
      <c r="D13764" t="s">
        <v>21</v>
      </c>
      <c r="E13764" t="s">
        <v>16</v>
      </c>
      <c r="F13764">
        <v>28217</v>
      </c>
      <c r="G13764">
        <v>35.182229200000002</v>
      </c>
      <c r="H13764">
        <v>-80.919261599999999</v>
      </c>
      <c r="I13764">
        <v>3.5</v>
      </c>
      <c r="J13764">
        <v>38</v>
      </c>
      <c r="K13764">
        <v>1</v>
      </c>
      <c r="L13764" t="s">
        <v>1464</v>
      </c>
    </row>
    <row r="13765" spans="1:12" x14ac:dyDescent="0.2">
      <c r="A13765" t="s">
        <v>44960</v>
      </c>
      <c r="B13765" t="s">
        <v>3771</v>
      </c>
      <c r="C13765" t="s">
        <v>44961</v>
      </c>
      <c r="D13765" t="s">
        <v>21</v>
      </c>
      <c r="E13765" t="s">
        <v>16</v>
      </c>
      <c r="F13765">
        <v>28208</v>
      </c>
      <c r="G13765">
        <v>35.251789698000003</v>
      </c>
      <c r="H13765">
        <v>-80.894811690799997</v>
      </c>
      <c r="I13765">
        <v>3.5</v>
      </c>
      <c r="J13765">
        <v>10</v>
      </c>
      <c r="K13765">
        <v>1</v>
      </c>
      <c r="L13765" t="s">
        <v>44962</v>
      </c>
    </row>
    <row r="13766" spans="1:12" x14ac:dyDescent="0.2">
      <c r="A13766" t="s">
        <v>44963</v>
      </c>
      <c r="B13766" t="s">
        <v>1613</v>
      </c>
      <c r="C13766" t="s">
        <v>44964</v>
      </c>
      <c r="D13766" t="s">
        <v>21</v>
      </c>
      <c r="E13766" t="s">
        <v>16</v>
      </c>
      <c r="F13766">
        <v>28204</v>
      </c>
      <c r="G13766">
        <v>35.2131817</v>
      </c>
      <c r="H13766">
        <v>-80.828414899999999</v>
      </c>
      <c r="I13766">
        <v>5</v>
      </c>
      <c r="J13766">
        <v>10</v>
      </c>
      <c r="K13766">
        <v>1</v>
      </c>
      <c r="L13766" t="s">
        <v>44965</v>
      </c>
    </row>
    <row r="13767" spans="1:12" x14ac:dyDescent="0.2">
      <c r="A13767" t="s">
        <v>44966</v>
      </c>
      <c r="B13767" t="s">
        <v>44967</v>
      </c>
      <c r="C13767" t="s">
        <v>44968</v>
      </c>
      <c r="D13767" t="s">
        <v>21</v>
      </c>
      <c r="E13767" t="s">
        <v>16</v>
      </c>
      <c r="F13767">
        <v>28262</v>
      </c>
      <c r="G13767">
        <v>35.327586699999998</v>
      </c>
      <c r="H13767">
        <v>-80.739500500000005</v>
      </c>
      <c r="I13767">
        <v>4.5</v>
      </c>
      <c r="J13767">
        <v>17</v>
      </c>
      <c r="K13767">
        <v>1</v>
      </c>
      <c r="L13767" t="s">
        <v>44969</v>
      </c>
    </row>
    <row r="13768" spans="1:12" x14ac:dyDescent="0.2">
      <c r="A13768" t="s">
        <v>44970</v>
      </c>
      <c r="B13768" t="s">
        <v>856</v>
      </c>
      <c r="C13768" t="s">
        <v>44971</v>
      </c>
      <c r="D13768" t="s">
        <v>21</v>
      </c>
      <c r="E13768" t="s">
        <v>16</v>
      </c>
      <c r="F13768">
        <v>28262</v>
      </c>
      <c r="G13768">
        <v>35.290478999999998</v>
      </c>
      <c r="H13768">
        <v>-80.763897400000005</v>
      </c>
      <c r="I13768">
        <v>2.5</v>
      </c>
      <c r="J13768">
        <v>54</v>
      </c>
      <c r="K13768">
        <v>1</v>
      </c>
      <c r="L13768" t="s">
        <v>44972</v>
      </c>
    </row>
    <row r="13769" spans="1:12" x14ac:dyDescent="0.2">
      <c r="A13769" t="s">
        <v>44973</v>
      </c>
      <c r="B13769" t="s">
        <v>44974</v>
      </c>
      <c r="C13769" t="s">
        <v>44975</v>
      </c>
      <c r="D13769" t="s">
        <v>15</v>
      </c>
      <c r="E13769" t="s">
        <v>16</v>
      </c>
      <c r="F13769">
        <v>28031</v>
      </c>
      <c r="G13769">
        <v>35.485729499999998</v>
      </c>
      <c r="H13769">
        <v>-80.878419399999999</v>
      </c>
      <c r="I13769">
        <v>5</v>
      </c>
      <c r="J13769">
        <v>9</v>
      </c>
      <c r="K13769">
        <v>1</v>
      </c>
      <c r="L13769" t="s">
        <v>8367</v>
      </c>
    </row>
    <row r="13770" spans="1:12" x14ac:dyDescent="0.2">
      <c r="A13770" t="s">
        <v>44976</v>
      </c>
      <c r="B13770" t="s">
        <v>44977</v>
      </c>
      <c r="C13770" t="s">
        <v>44978</v>
      </c>
      <c r="D13770" t="s">
        <v>21</v>
      </c>
      <c r="E13770" t="s">
        <v>16</v>
      </c>
      <c r="G13770">
        <v>35.274581378199997</v>
      </c>
      <c r="H13770">
        <v>-80.716338157699994</v>
      </c>
      <c r="I13770">
        <v>3.5</v>
      </c>
      <c r="J13770">
        <v>13</v>
      </c>
      <c r="K13770">
        <v>1</v>
      </c>
      <c r="L13770" t="s">
        <v>27055</v>
      </c>
    </row>
    <row r="13771" spans="1:12" x14ac:dyDescent="0.2">
      <c r="A13771" t="s">
        <v>44979</v>
      </c>
      <c r="B13771" t="s">
        <v>9259</v>
      </c>
      <c r="C13771" t="s">
        <v>44980</v>
      </c>
      <c r="D13771" t="s">
        <v>295</v>
      </c>
      <c r="E13771" t="s">
        <v>16</v>
      </c>
      <c r="F13771">
        <v>28134</v>
      </c>
      <c r="G13771">
        <v>35.093436911300003</v>
      </c>
      <c r="H13771">
        <v>-80.877560377099996</v>
      </c>
      <c r="I13771">
        <v>3</v>
      </c>
      <c r="J13771">
        <v>18</v>
      </c>
      <c r="K13771">
        <v>1</v>
      </c>
      <c r="L13771" t="s">
        <v>44981</v>
      </c>
    </row>
    <row r="13772" spans="1:12" x14ac:dyDescent="0.2">
      <c r="A13772" t="s">
        <v>44982</v>
      </c>
      <c r="B13772" t="s">
        <v>44983</v>
      </c>
      <c r="C13772" t="s">
        <v>21456</v>
      </c>
      <c r="D13772" t="s">
        <v>21</v>
      </c>
      <c r="E13772" t="s">
        <v>16</v>
      </c>
      <c r="F13772">
        <v>28263</v>
      </c>
      <c r="G13772">
        <v>35.315933299999998</v>
      </c>
      <c r="H13772">
        <v>-80.740453200000005</v>
      </c>
      <c r="I13772">
        <v>4</v>
      </c>
      <c r="J13772">
        <v>6</v>
      </c>
      <c r="K13772">
        <v>1</v>
      </c>
      <c r="L13772" t="s">
        <v>790</v>
      </c>
    </row>
    <row r="13773" spans="1:12" x14ac:dyDescent="0.2">
      <c r="A13773" t="s">
        <v>44984</v>
      </c>
      <c r="B13773" t="s">
        <v>44985</v>
      </c>
      <c r="C13773" t="s">
        <v>44986</v>
      </c>
      <c r="D13773" t="s">
        <v>21</v>
      </c>
      <c r="E13773" t="s">
        <v>16</v>
      </c>
      <c r="F13773">
        <v>28217</v>
      </c>
      <c r="G13773">
        <v>35.188545499999996</v>
      </c>
      <c r="H13773">
        <v>-80.887888700000005</v>
      </c>
      <c r="I13773">
        <v>3.5</v>
      </c>
      <c r="J13773">
        <v>6</v>
      </c>
      <c r="K13773">
        <v>1</v>
      </c>
      <c r="L13773" t="s">
        <v>44987</v>
      </c>
    </row>
    <row r="13774" spans="1:12" x14ac:dyDescent="0.2">
      <c r="A13774" t="s">
        <v>44988</v>
      </c>
      <c r="B13774" t="s">
        <v>3193</v>
      </c>
      <c r="C13774" t="s">
        <v>35838</v>
      </c>
      <c r="D13774" t="s">
        <v>135</v>
      </c>
      <c r="E13774" t="s">
        <v>16</v>
      </c>
      <c r="F13774">
        <v>28105</v>
      </c>
      <c r="G13774">
        <v>35.1333277094</v>
      </c>
      <c r="H13774">
        <v>-80.709791925600001</v>
      </c>
      <c r="I13774">
        <v>2.5</v>
      </c>
      <c r="J13774">
        <v>3</v>
      </c>
      <c r="K13774">
        <v>1</v>
      </c>
      <c r="L13774" t="s">
        <v>3082</v>
      </c>
    </row>
    <row r="13775" spans="1:12" x14ac:dyDescent="0.2">
      <c r="A13775" t="s">
        <v>44989</v>
      </c>
      <c r="B13775" t="s">
        <v>44990</v>
      </c>
      <c r="C13775" t="s">
        <v>44991</v>
      </c>
      <c r="D13775" t="s">
        <v>21</v>
      </c>
      <c r="E13775" t="s">
        <v>16</v>
      </c>
      <c r="F13775">
        <v>28227</v>
      </c>
      <c r="G13775">
        <v>35.162734999999998</v>
      </c>
      <c r="H13775">
        <v>-80.685345999999996</v>
      </c>
      <c r="I13775">
        <v>4.5</v>
      </c>
      <c r="J13775">
        <v>3</v>
      </c>
      <c r="K13775">
        <v>1</v>
      </c>
      <c r="L13775" t="s">
        <v>44992</v>
      </c>
    </row>
    <row r="13776" spans="1:12" x14ac:dyDescent="0.2">
      <c r="A13776" t="s">
        <v>44993</v>
      </c>
      <c r="B13776" t="s">
        <v>44994</v>
      </c>
      <c r="C13776" t="s">
        <v>44995</v>
      </c>
      <c r="D13776" t="s">
        <v>21</v>
      </c>
      <c r="E13776" t="s">
        <v>16</v>
      </c>
      <c r="F13776">
        <v>28273</v>
      </c>
      <c r="G13776">
        <v>35.136201</v>
      </c>
      <c r="H13776">
        <v>-80.875557299999997</v>
      </c>
      <c r="I13776">
        <v>5</v>
      </c>
      <c r="J13776">
        <v>10</v>
      </c>
      <c r="K13776">
        <v>1</v>
      </c>
      <c r="L13776" t="s">
        <v>44996</v>
      </c>
    </row>
    <row r="13777" spans="1:12" x14ac:dyDescent="0.2">
      <c r="A13777" t="s">
        <v>44997</v>
      </c>
      <c r="B13777" t="s">
        <v>44998</v>
      </c>
      <c r="D13777" t="s">
        <v>21</v>
      </c>
      <c r="E13777" t="s">
        <v>16</v>
      </c>
      <c r="F13777">
        <v>28209</v>
      </c>
      <c r="G13777">
        <v>35.1811188</v>
      </c>
      <c r="H13777">
        <v>-80.848849799999996</v>
      </c>
      <c r="I13777">
        <v>5</v>
      </c>
      <c r="J13777">
        <v>4</v>
      </c>
      <c r="K13777">
        <v>1</v>
      </c>
      <c r="L13777" t="s">
        <v>44999</v>
      </c>
    </row>
    <row r="13778" spans="1:12" x14ac:dyDescent="0.2">
      <c r="A13778" t="s">
        <v>45000</v>
      </c>
      <c r="B13778" t="s">
        <v>45001</v>
      </c>
      <c r="C13778" t="s">
        <v>45002</v>
      </c>
      <c r="D13778" t="s">
        <v>135</v>
      </c>
      <c r="E13778" t="s">
        <v>16</v>
      </c>
      <c r="F13778">
        <v>28105</v>
      </c>
      <c r="G13778">
        <v>35.125487300000003</v>
      </c>
      <c r="H13778">
        <v>-80.719449400000002</v>
      </c>
      <c r="I13778">
        <v>4.5</v>
      </c>
      <c r="J13778">
        <v>10</v>
      </c>
      <c r="K13778">
        <v>1</v>
      </c>
      <c r="L13778" t="s">
        <v>45003</v>
      </c>
    </row>
    <row r="13779" spans="1:12" x14ac:dyDescent="0.2">
      <c r="A13779" t="s">
        <v>45004</v>
      </c>
      <c r="B13779" t="s">
        <v>45005</v>
      </c>
      <c r="D13779" t="s">
        <v>21</v>
      </c>
      <c r="E13779" t="s">
        <v>16</v>
      </c>
      <c r="F13779">
        <v>28211</v>
      </c>
      <c r="G13779">
        <v>35.166003199999999</v>
      </c>
      <c r="H13779">
        <v>-80.7934798</v>
      </c>
      <c r="I13779">
        <v>4.5</v>
      </c>
      <c r="J13779">
        <v>25</v>
      </c>
      <c r="K13779">
        <v>0</v>
      </c>
      <c r="L13779" t="s">
        <v>45006</v>
      </c>
    </row>
    <row r="13780" spans="1:12" x14ac:dyDescent="0.2">
      <c r="A13780" t="s">
        <v>45007</v>
      </c>
      <c r="B13780" t="s">
        <v>45008</v>
      </c>
      <c r="C13780" t="s">
        <v>41595</v>
      </c>
      <c r="D13780" t="s">
        <v>21</v>
      </c>
      <c r="E13780" t="s">
        <v>16</v>
      </c>
      <c r="F13780">
        <v>28269</v>
      </c>
      <c r="G13780">
        <v>35.355770300000003</v>
      </c>
      <c r="H13780">
        <v>-80.799451199999993</v>
      </c>
      <c r="I13780">
        <v>4</v>
      </c>
      <c r="J13780">
        <v>7</v>
      </c>
      <c r="K13780">
        <v>1</v>
      </c>
      <c r="L13780" t="s">
        <v>1165</v>
      </c>
    </row>
    <row r="13781" spans="1:12" x14ac:dyDescent="0.2">
      <c r="A13781" t="s">
        <v>45009</v>
      </c>
      <c r="B13781" t="s">
        <v>29614</v>
      </c>
      <c r="C13781" t="s">
        <v>45010</v>
      </c>
      <c r="D13781" t="s">
        <v>26</v>
      </c>
      <c r="E13781" t="s">
        <v>16</v>
      </c>
      <c r="F13781">
        <v>28078</v>
      </c>
      <c r="G13781">
        <v>35.402496681899997</v>
      </c>
      <c r="H13781">
        <v>-80.868493169499999</v>
      </c>
      <c r="I13781">
        <v>4</v>
      </c>
      <c r="J13781">
        <v>3</v>
      </c>
      <c r="K13781">
        <v>1</v>
      </c>
      <c r="L13781" t="s">
        <v>45011</v>
      </c>
    </row>
    <row r="13782" spans="1:12" x14ac:dyDescent="0.2">
      <c r="A13782" t="s">
        <v>45012</v>
      </c>
      <c r="B13782" t="s">
        <v>2239</v>
      </c>
      <c r="C13782" t="s">
        <v>45013</v>
      </c>
      <c r="D13782" t="s">
        <v>21</v>
      </c>
      <c r="E13782" t="s">
        <v>16</v>
      </c>
      <c r="F13782">
        <v>28202</v>
      </c>
      <c r="G13782">
        <v>35.232529999999997</v>
      </c>
      <c r="H13782">
        <v>-80.845118999999997</v>
      </c>
      <c r="I13782">
        <v>2.5</v>
      </c>
      <c r="J13782">
        <v>24</v>
      </c>
      <c r="K13782">
        <v>1</v>
      </c>
      <c r="L13782" t="s">
        <v>45014</v>
      </c>
    </row>
    <row r="13783" spans="1:12" x14ac:dyDescent="0.2">
      <c r="A13783" t="s">
        <v>45015</v>
      </c>
      <c r="B13783" t="s">
        <v>1822</v>
      </c>
      <c r="C13783" t="s">
        <v>45016</v>
      </c>
      <c r="D13783" t="s">
        <v>39</v>
      </c>
      <c r="E13783" t="s">
        <v>16</v>
      </c>
      <c r="F13783">
        <v>28027</v>
      </c>
      <c r="G13783">
        <v>35.395642600000002</v>
      </c>
      <c r="H13783">
        <v>-80.607453000000007</v>
      </c>
      <c r="I13783">
        <v>3.5</v>
      </c>
      <c r="J13783">
        <v>4</v>
      </c>
      <c r="K13783">
        <v>1</v>
      </c>
      <c r="L13783" t="s">
        <v>45017</v>
      </c>
    </row>
    <row r="13784" spans="1:12" x14ac:dyDescent="0.2">
      <c r="A13784" t="s">
        <v>45018</v>
      </c>
      <c r="B13784" t="s">
        <v>45019</v>
      </c>
      <c r="C13784" t="s">
        <v>45020</v>
      </c>
      <c r="D13784" t="s">
        <v>135</v>
      </c>
      <c r="E13784" t="s">
        <v>16</v>
      </c>
      <c r="F13784">
        <v>28105</v>
      </c>
      <c r="G13784">
        <v>35.118737899999999</v>
      </c>
      <c r="H13784">
        <v>-80.700952799999996</v>
      </c>
      <c r="I13784">
        <v>5</v>
      </c>
      <c r="J13784">
        <v>6</v>
      </c>
      <c r="K13784">
        <v>1</v>
      </c>
      <c r="L13784" t="s">
        <v>45021</v>
      </c>
    </row>
    <row r="13785" spans="1:12" x14ac:dyDescent="0.2">
      <c r="A13785" t="s">
        <v>45022</v>
      </c>
      <c r="B13785" t="s">
        <v>20345</v>
      </c>
      <c r="C13785" t="s">
        <v>5147</v>
      </c>
      <c r="D13785" t="s">
        <v>21</v>
      </c>
      <c r="E13785" t="s">
        <v>16</v>
      </c>
      <c r="F13785">
        <v>28202</v>
      </c>
      <c r="G13785">
        <v>35.2277591</v>
      </c>
      <c r="H13785">
        <v>-80.838199299999999</v>
      </c>
      <c r="I13785">
        <v>4.5</v>
      </c>
      <c r="J13785">
        <v>90</v>
      </c>
      <c r="K13785">
        <v>1</v>
      </c>
      <c r="L13785" t="s">
        <v>45023</v>
      </c>
    </row>
    <row r="13786" spans="1:12" x14ac:dyDescent="0.2">
      <c r="A13786" t="s">
        <v>45024</v>
      </c>
      <c r="B13786" t="s">
        <v>1197</v>
      </c>
      <c r="C13786" t="s">
        <v>45025</v>
      </c>
      <c r="D13786" t="s">
        <v>21</v>
      </c>
      <c r="E13786" t="s">
        <v>16</v>
      </c>
      <c r="F13786">
        <v>28208</v>
      </c>
      <c r="G13786">
        <v>35.237036400000001</v>
      </c>
      <c r="H13786">
        <v>-80.881265600000006</v>
      </c>
      <c r="I13786">
        <v>3.5</v>
      </c>
      <c r="J13786">
        <v>58</v>
      </c>
      <c r="K13786">
        <v>1</v>
      </c>
      <c r="L13786" t="s">
        <v>39356</v>
      </c>
    </row>
    <row r="13787" spans="1:12" x14ac:dyDescent="0.2">
      <c r="A13787" t="s">
        <v>45026</v>
      </c>
      <c r="B13787" t="s">
        <v>45027</v>
      </c>
      <c r="C13787" t="s">
        <v>45028</v>
      </c>
      <c r="D13787" t="s">
        <v>21</v>
      </c>
      <c r="E13787" t="s">
        <v>16</v>
      </c>
      <c r="F13787">
        <v>28211</v>
      </c>
      <c r="G13787">
        <v>35.151851000000001</v>
      </c>
      <c r="H13787">
        <v>-80.829063000000005</v>
      </c>
      <c r="I13787">
        <v>4</v>
      </c>
      <c r="J13787">
        <v>31</v>
      </c>
      <c r="K13787">
        <v>1</v>
      </c>
      <c r="L13787" t="s">
        <v>45029</v>
      </c>
    </row>
    <row r="13788" spans="1:12" x14ac:dyDescent="0.2">
      <c r="A13788" t="s">
        <v>45030</v>
      </c>
      <c r="B13788" t="s">
        <v>45031</v>
      </c>
      <c r="C13788" t="s">
        <v>39572</v>
      </c>
      <c r="D13788" t="s">
        <v>39</v>
      </c>
      <c r="E13788" t="s">
        <v>16</v>
      </c>
      <c r="F13788">
        <v>28027</v>
      </c>
      <c r="G13788">
        <v>35.361699211400001</v>
      </c>
      <c r="H13788">
        <v>-80.700067877799995</v>
      </c>
      <c r="I13788">
        <v>3</v>
      </c>
      <c r="J13788">
        <v>24</v>
      </c>
      <c r="K13788">
        <v>1</v>
      </c>
      <c r="L13788" t="s">
        <v>35</v>
      </c>
    </row>
    <row r="13789" spans="1:12" x14ac:dyDescent="0.2">
      <c r="A13789" t="s">
        <v>45032</v>
      </c>
      <c r="B13789" t="s">
        <v>438</v>
      </c>
      <c r="C13789" t="s">
        <v>45033</v>
      </c>
      <c r="D13789" t="s">
        <v>21</v>
      </c>
      <c r="E13789" t="s">
        <v>16</v>
      </c>
      <c r="F13789">
        <v>28278</v>
      </c>
      <c r="G13789">
        <v>35.161365000000004</v>
      </c>
      <c r="H13789">
        <v>-80.973332999999997</v>
      </c>
      <c r="I13789">
        <v>3</v>
      </c>
      <c r="J13789">
        <v>15</v>
      </c>
      <c r="K13789">
        <v>1</v>
      </c>
      <c r="L13789" t="s">
        <v>19565</v>
      </c>
    </row>
    <row r="13790" spans="1:12" x14ac:dyDescent="0.2">
      <c r="A13790" t="s">
        <v>45034</v>
      </c>
      <c r="B13790" t="s">
        <v>45035</v>
      </c>
      <c r="C13790" t="s">
        <v>45036</v>
      </c>
      <c r="D13790" t="s">
        <v>21</v>
      </c>
      <c r="E13790" t="s">
        <v>16</v>
      </c>
      <c r="F13790">
        <v>28269</v>
      </c>
      <c r="G13790">
        <v>35.334684600000003</v>
      </c>
      <c r="H13790">
        <v>-80.789204600000005</v>
      </c>
      <c r="I13790">
        <v>1.5</v>
      </c>
      <c r="J13790">
        <v>3</v>
      </c>
      <c r="K13790">
        <v>1</v>
      </c>
      <c r="L13790" t="s">
        <v>44436</v>
      </c>
    </row>
    <row r="13791" spans="1:12" x14ac:dyDescent="0.2">
      <c r="A13791" t="s">
        <v>45037</v>
      </c>
      <c r="B13791" t="s">
        <v>3474</v>
      </c>
      <c r="C13791" t="s">
        <v>45038</v>
      </c>
      <c r="D13791" t="s">
        <v>21</v>
      </c>
      <c r="E13791" t="s">
        <v>16</v>
      </c>
      <c r="F13791">
        <v>28270</v>
      </c>
      <c r="G13791">
        <v>35.141322899999999</v>
      </c>
      <c r="H13791">
        <v>-80.742833099999999</v>
      </c>
      <c r="I13791">
        <v>5</v>
      </c>
      <c r="J13791">
        <v>5</v>
      </c>
      <c r="K13791">
        <v>1</v>
      </c>
      <c r="L13791" t="s">
        <v>45039</v>
      </c>
    </row>
    <row r="13792" spans="1:12" x14ac:dyDescent="0.2">
      <c r="A13792" t="s">
        <v>45040</v>
      </c>
      <c r="B13792" t="s">
        <v>498</v>
      </c>
      <c r="C13792" t="s">
        <v>45041</v>
      </c>
      <c r="D13792" t="s">
        <v>697</v>
      </c>
      <c r="E13792" t="s">
        <v>16</v>
      </c>
      <c r="F13792">
        <v>28037</v>
      </c>
      <c r="G13792">
        <v>35.443506499999998</v>
      </c>
      <c r="H13792">
        <v>-80.995654099999996</v>
      </c>
      <c r="I13792">
        <v>4</v>
      </c>
      <c r="J13792">
        <v>8</v>
      </c>
      <c r="K13792">
        <v>1</v>
      </c>
      <c r="L13792" t="s">
        <v>45042</v>
      </c>
    </row>
    <row r="13793" spans="1:12" x14ac:dyDescent="0.2">
      <c r="A13793" t="s">
        <v>45043</v>
      </c>
      <c r="B13793" t="s">
        <v>45044</v>
      </c>
      <c r="C13793" t="s">
        <v>45045</v>
      </c>
      <c r="D13793" t="s">
        <v>135</v>
      </c>
      <c r="E13793" t="s">
        <v>16</v>
      </c>
      <c r="F13793">
        <v>28105</v>
      </c>
      <c r="G13793">
        <v>35.132562596200003</v>
      </c>
      <c r="H13793">
        <v>-80.708137423899998</v>
      </c>
      <c r="I13793">
        <v>4.5</v>
      </c>
      <c r="J13793">
        <v>3</v>
      </c>
      <c r="K13793">
        <v>1</v>
      </c>
      <c r="L13793" t="s">
        <v>45046</v>
      </c>
    </row>
    <row r="13794" spans="1:12" x14ac:dyDescent="0.2">
      <c r="A13794" t="s">
        <v>45047</v>
      </c>
      <c r="B13794" t="s">
        <v>5256</v>
      </c>
      <c r="C13794" t="s">
        <v>45048</v>
      </c>
      <c r="D13794" t="s">
        <v>588</v>
      </c>
      <c r="E13794" t="s">
        <v>16</v>
      </c>
      <c r="F13794">
        <v>28110</v>
      </c>
      <c r="G13794">
        <v>35.045830000000002</v>
      </c>
      <c r="H13794">
        <v>-80.641935000000004</v>
      </c>
      <c r="I13794">
        <v>4.5</v>
      </c>
      <c r="J13794">
        <v>11</v>
      </c>
      <c r="K13794">
        <v>1</v>
      </c>
      <c r="L13794" t="s">
        <v>5827</v>
      </c>
    </row>
    <row r="13795" spans="1:12" x14ac:dyDescent="0.2">
      <c r="A13795" t="s">
        <v>45049</v>
      </c>
      <c r="B13795" t="s">
        <v>45050</v>
      </c>
      <c r="C13795" t="s">
        <v>45051</v>
      </c>
      <c r="D13795" t="s">
        <v>21</v>
      </c>
      <c r="E13795" t="s">
        <v>16</v>
      </c>
      <c r="F13795">
        <v>28217</v>
      </c>
      <c r="G13795">
        <v>35.175704699999997</v>
      </c>
      <c r="H13795">
        <v>-80.881967099999997</v>
      </c>
      <c r="I13795">
        <v>4.5</v>
      </c>
      <c r="J13795">
        <v>10</v>
      </c>
      <c r="K13795">
        <v>1</v>
      </c>
      <c r="L13795" t="s">
        <v>2958</v>
      </c>
    </row>
    <row r="13796" spans="1:12" x14ac:dyDescent="0.2">
      <c r="A13796" t="s">
        <v>45052</v>
      </c>
      <c r="B13796" t="s">
        <v>45053</v>
      </c>
      <c r="C13796" t="s">
        <v>45054</v>
      </c>
      <c r="D13796" t="s">
        <v>21</v>
      </c>
      <c r="E13796" t="s">
        <v>16</v>
      </c>
      <c r="F13796">
        <v>28212</v>
      </c>
      <c r="G13796">
        <v>35.202902299999998</v>
      </c>
      <c r="H13796">
        <v>-80.753182699999996</v>
      </c>
      <c r="I13796">
        <v>2.5</v>
      </c>
      <c r="J13796">
        <v>6</v>
      </c>
      <c r="K13796">
        <v>1</v>
      </c>
      <c r="L13796" t="s">
        <v>3731</v>
      </c>
    </row>
    <row r="13797" spans="1:12" x14ac:dyDescent="0.2">
      <c r="A13797" t="s">
        <v>45055</v>
      </c>
      <c r="B13797" t="s">
        <v>45056</v>
      </c>
      <c r="C13797" t="s">
        <v>9224</v>
      </c>
      <c r="D13797" t="s">
        <v>21</v>
      </c>
      <c r="E13797" t="s">
        <v>16</v>
      </c>
      <c r="F13797">
        <v>28208</v>
      </c>
      <c r="G13797">
        <v>35.223954047900001</v>
      </c>
      <c r="H13797">
        <v>-80.897084361899999</v>
      </c>
      <c r="I13797">
        <v>3.5</v>
      </c>
      <c r="J13797">
        <v>3</v>
      </c>
      <c r="K13797">
        <v>0</v>
      </c>
      <c r="L13797" t="s">
        <v>2146</v>
      </c>
    </row>
    <row r="13798" spans="1:12" x14ac:dyDescent="0.2">
      <c r="A13798" t="s">
        <v>45057</v>
      </c>
      <c r="B13798" t="s">
        <v>45058</v>
      </c>
      <c r="C13798" t="s">
        <v>30241</v>
      </c>
      <c r="D13798" t="s">
        <v>643</v>
      </c>
      <c r="E13798" t="s">
        <v>16</v>
      </c>
      <c r="F13798">
        <v>28079</v>
      </c>
      <c r="G13798">
        <v>35.047400000000003</v>
      </c>
      <c r="H13798">
        <v>-80.648067999999995</v>
      </c>
      <c r="I13798">
        <v>4.5</v>
      </c>
      <c r="J13798">
        <v>3</v>
      </c>
      <c r="K13798">
        <v>0</v>
      </c>
      <c r="L13798" t="s">
        <v>1436</v>
      </c>
    </row>
    <row r="13799" spans="1:12" x14ac:dyDescent="0.2">
      <c r="A13799" t="s">
        <v>45059</v>
      </c>
      <c r="B13799" t="s">
        <v>45060</v>
      </c>
      <c r="C13799" t="s">
        <v>45061</v>
      </c>
      <c r="D13799" t="s">
        <v>588</v>
      </c>
      <c r="E13799" t="s">
        <v>16</v>
      </c>
      <c r="F13799">
        <v>28110</v>
      </c>
      <c r="G13799">
        <v>35.008417399999999</v>
      </c>
      <c r="H13799">
        <v>-80.608740600000004</v>
      </c>
      <c r="I13799">
        <v>2.5</v>
      </c>
      <c r="J13799">
        <v>5</v>
      </c>
      <c r="K13799">
        <v>1</v>
      </c>
      <c r="L13799" t="s">
        <v>1247</v>
      </c>
    </row>
    <row r="13800" spans="1:12" x14ac:dyDescent="0.2">
      <c r="A13800" t="s">
        <v>45062</v>
      </c>
      <c r="B13800" t="s">
        <v>45063</v>
      </c>
      <c r="C13800" t="s">
        <v>45064</v>
      </c>
      <c r="D13800" t="s">
        <v>21</v>
      </c>
      <c r="E13800" t="s">
        <v>16</v>
      </c>
      <c r="F13800">
        <v>28227</v>
      </c>
      <c r="G13800">
        <v>35.200135099999997</v>
      </c>
      <c r="H13800">
        <v>-80.7256529</v>
      </c>
      <c r="I13800">
        <v>4</v>
      </c>
      <c r="J13800">
        <v>6</v>
      </c>
      <c r="K13800">
        <v>0</v>
      </c>
      <c r="L13800" t="s">
        <v>45065</v>
      </c>
    </row>
    <row r="13801" spans="1:12" x14ac:dyDescent="0.2">
      <c r="A13801" t="s">
        <v>45066</v>
      </c>
      <c r="B13801" t="s">
        <v>45067</v>
      </c>
      <c r="C13801" t="s">
        <v>37247</v>
      </c>
      <c r="D13801" t="s">
        <v>21</v>
      </c>
      <c r="E13801" t="s">
        <v>16</v>
      </c>
      <c r="F13801">
        <v>28269</v>
      </c>
      <c r="G13801">
        <v>35.367179</v>
      </c>
      <c r="H13801">
        <v>-80.786417999999998</v>
      </c>
      <c r="I13801">
        <v>4.5</v>
      </c>
      <c r="J13801">
        <v>203</v>
      </c>
      <c r="K13801">
        <v>1</v>
      </c>
      <c r="L13801" t="s">
        <v>1323</v>
      </c>
    </row>
    <row r="13802" spans="1:12" x14ac:dyDescent="0.2">
      <c r="A13802" t="s">
        <v>45068</v>
      </c>
      <c r="B13802" t="s">
        <v>1978</v>
      </c>
      <c r="C13802" t="s">
        <v>45069</v>
      </c>
      <c r="D13802" t="s">
        <v>21</v>
      </c>
      <c r="E13802" t="s">
        <v>16</v>
      </c>
      <c r="F13802">
        <v>28227</v>
      </c>
      <c r="G13802">
        <v>35.213787699999997</v>
      </c>
      <c r="H13802">
        <v>-80.829106999999993</v>
      </c>
      <c r="I13802">
        <v>2</v>
      </c>
      <c r="J13802">
        <v>18</v>
      </c>
      <c r="K13802">
        <v>1</v>
      </c>
      <c r="L13802" t="s">
        <v>45070</v>
      </c>
    </row>
    <row r="13803" spans="1:12" x14ac:dyDescent="0.2">
      <c r="A13803" t="s">
        <v>45071</v>
      </c>
      <c r="B13803" t="s">
        <v>45072</v>
      </c>
      <c r="C13803" t="s">
        <v>45073</v>
      </c>
      <c r="D13803" t="s">
        <v>21</v>
      </c>
      <c r="E13803" t="s">
        <v>16</v>
      </c>
      <c r="F13803">
        <v>28205</v>
      </c>
      <c r="G13803">
        <v>35.217885000000003</v>
      </c>
      <c r="H13803">
        <v>-80.790394000000006</v>
      </c>
      <c r="I13803">
        <v>5</v>
      </c>
      <c r="J13803">
        <v>3</v>
      </c>
      <c r="K13803">
        <v>1</v>
      </c>
      <c r="L13803" t="s">
        <v>45074</v>
      </c>
    </row>
    <row r="13804" spans="1:12" x14ac:dyDescent="0.2">
      <c r="A13804" t="s">
        <v>45075</v>
      </c>
      <c r="B13804" t="s">
        <v>45076</v>
      </c>
      <c r="C13804" t="s">
        <v>45077</v>
      </c>
      <c r="D13804" t="s">
        <v>21</v>
      </c>
      <c r="E13804" t="s">
        <v>16</v>
      </c>
      <c r="F13804">
        <v>28269</v>
      </c>
      <c r="G13804">
        <v>35.3104704</v>
      </c>
      <c r="H13804">
        <v>-80.808775199999999</v>
      </c>
      <c r="I13804">
        <v>2</v>
      </c>
      <c r="J13804">
        <v>6</v>
      </c>
      <c r="K13804">
        <v>1</v>
      </c>
      <c r="L13804" t="s">
        <v>34570</v>
      </c>
    </row>
    <row r="13805" spans="1:12" x14ac:dyDescent="0.2">
      <c r="A13805" t="s">
        <v>45078</v>
      </c>
      <c r="B13805" t="s">
        <v>45079</v>
      </c>
      <c r="C13805" t="s">
        <v>45080</v>
      </c>
      <c r="D13805" t="s">
        <v>21</v>
      </c>
      <c r="E13805" t="s">
        <v>16</v>
      </c>
      <c r="F13805">
        <v>28277</v>
      </c>
      <c r="G13805">
        <v>35.056697300000003</v>
      </c>
      <c r="H13805">
        <v>-80.856094600000006</v>
      </c>
      <c r="I13805">
        <v>3.5</v>
      </c>
      <c r="J13805">
        <v>5</v>
      </c>
      <c r="K13805">
        <v>1</v>
      </c>
      <c r="L13805" t="s">
        <v>3695</v>
      </c>
    </row>
    <row r="13806" spans="1:12" x14ac:dyDescent="0.2">
      <c r="A13806" t="s">
        <v>45081</v>
      </c>
      <c r="B13806" t="s">
        <v>45082</v>
      </c>
      <c r="C13806" t="s">
        <v>45083</v>
      </c>
      <c r="D13806" t="s">
        <v>359</v>
      </c>
      <c r="E13806" t="s">
        <v>16</v>
      </c>
      <c r="F13806">
        <v>28036</v>
      </c>
      <c r="G13806">
        <v>35.495876000000003</v>
      </c>
      <c r="H13806">
        <v>-80.853340000000003</v>
      </c>
      <c r="I13806">
        <v>4</v>
      </c>
      <c r="J13806">
        <v>4</v>
      </c>
      <c r="K13806">
        <v>1</v>
      </c>
      <c r="L13806" t="s">
        <v>1725</v>
      </c>
    </row>
    <row r="13807" spans="1:12" x14ac:dyDescent="0.2">
      <c r="A13807" t="s">
        <v>45084</v>
      </c>
      <c r="B13807" t="s">
        <v>45085</v>
      </c>
      <c r="C13807" t="s">
        <v>45086</v>
      </c>
      <c r="D13807" t="s">
        <v>643</v>
      </c>
      <c r="E13807" t="s">
        <v>16</v>
      </c>
      <c r="F13807">
        <v>28079</v>
      </c>
      <c r="G13807">
        <v>35.078124500000001</v>
      </c>
      <c r="H13807">
        <v>-80.654359299999996</v>
      </c>
      <c r="I13807">
        <v>3.5</v>
      </c>
      <c r="J13807">
        <v>46</v>
      </c>
      <c r="K13807">
        <v>0</v>
      </c>
      <c r="L13807" t="s">
        <v>1327</v>
      </c>
    </row>
    <row r="13808" spans="1:12" x14ac:dyDescent="0.2">
      <c r="A13808" t="s">
        <v>45087</v>
      </c>
      <c r="B13808" t="s">
        <v>45088</v>
      </c>
      <c r="C13808" t="s">
        <v>45089</v>
      </c>
      <c r="D13808" t="s">
        <v>21</v>
      </c>
      <c r="E13808" t="s">
        <v>16</v>
      </c>
      <c r="F13808">
        <v>28208</v>
      </c>
      <c r="G13808">
        <v>35.220787600000001</v>
      </c>
      <c r="H13808">
        <v>-80.882961199999997</v>
      </c>
      <c r="I13808">
        <v>4.5</v>
      </c>
      <c r="J13808">
        <v>13</v>
      </c>
      <c r="K13808">
        <v>1</v>
      </c>
      <c r="L13808" t="s">
        <v>457</v>
      </c>
    </row>
    <row r="13809" spans="1:12" x14ac:dyDescent="0.2">
      <c r="A13809" t="s">
        <v>45090</v>
      </c>
      <c r="B13809" t="s">
        <v>45091</v>
      </c>
      <c r="C13809" t="s">
        <v>45092</v>
      </c>
      <c r="D13809" t="s">
        <v>21</v>
      </c>
      <c r="E13809" t="s">
        <v>16</v>
      </c>
      <c r="F13809">
        <v>28273</v>
      </c>
      <c r="G13809">
        <v>35.1383066</v>
      </c>
      <c r="H13809">
        <v>-80.931761300000005</v>
      </c>
      <c r="I13809">
        <v>3.5</v>
      </c>
      <c r="J13809">
        <v>10</v>
      </c>
      <c r="K13809">
        <v>1</v>
      </c>
      <c r="L13809" t="s">
        <v>45093</v>
      </c>
    </row>
    <row r="13810" spans="1:12" x14ac:dyDescent="0.2">
      <c r="A13810" t="s">
        <v>45094</v>
      </c>
      <c r="B13810" t="s">
        <v>5502</v>
      </c>
      <c r="C13810" t="s">
        <v>45095</v>
      </c>
      <c r="D13810" t="s">
        <v>21</v>
      </c>
      <c r="E13810" t="s">
        <v>16</v>
      </c>
      <c r="F13810">
        <v>28226</v>
      </c>
      <c r="G13810">
        <v>35.089821439700003</v>
      </c>
      <c r="H13810">
        <v>-80.865372905399994</v>
      </c>
      <c r="I13810">
        <v>2.5</v>
      </c>
      <c r="J13810">
        <v>13</v>
      </c>
      <c r="K13810">
        <v>1</v>
      </c>
      <c r="L13810" t="s">
        <v>45096</v>
      </c>
    </row>
    <row r="13811" spans="1:12" x14ac:dyDescent="0.2">
      <c r="A13811" t="s">
        <v>45097</v>
      </c>
      <c r="B13811" t="s">
        <v>45098</v>
      </c>
      <c r="C13811" t="s">
        <v>45099</v>
      </c>
      <c r="D13811" t="s">
        <v>167</v>
      </c>
      <c r="E13811" t="s">
        <v>16</v>
      </c>
      <c r="F13811">
        <v>28075</v>
      </c>
      <c r="G13811">
        <v>35.321700999999997</v>
      </c>
      <c r="H13811">
        <v>-80.658371000000002</v>
      </c>
      <c r="I13811">
        <v>3</v>
      </c>
      <c r="J13811">
        <v>4</v>
      </c>
      <c r="K13811">
        <v>1</v>
      </c>
      <c r="L13811" t="s">
        <v>4415</v>
      </c>
    </row>
    <row r="13812" spans="1:12" x14ac:dyDescent="0.2">
      <c r="A13812" t="s">
        <v>45100</v>
      </c>
      <c r="B13812" t="s">
        <v>1190</v>
      </c>
      <c r="C13812" t="s">
        <v>44019</v>
      </c>
      <c r="D13812" t="s">
        <v>21</v>
      </c>
      <c r="E13812" t="s">
        <v>16</v>
      </c>
      <c r="F13812">
        <v>28211</v>
      </c>
      <c r="G13812">
        <v>35.147310400000002</v>
      </c>
      <c r="H13812">
        <v>-80.8331065</v>
      </c>
      <c r="I13812">
        <v>3</v>
      </c>
      <c r="J13812">
        <v>3</v>
      </c>
      <c r="K13812">
        <v>1</v>
      </c>
      <c r="L13812" t="s">
        <v>188</v>
      </c>
    </row>
    <row r="13813" spans="1:12" x14ac:dyDescent="0.2">
      <c r="A13813" t="s">
        <v>45101</v>
      </c>
      <c r="B13813" t="s">
        <v>45102</v>
      </c>
      <c r="C13813" t="s">
        <v>45103</v>
      </c>
      <c r="D13813" t="s">
        <v>239</v>
      </c>
      <c r="E13813" t="s">
        <v>16</v>
      </c>
      <c r="F13813">
        <v>28173</v>
      </c>
      <c r="G13813">
        <v>34.925307599999996</v>
      </c>
      <c r="H13813">
        <v>-80.744189399999996</v>
      </c>
      <c r="I13813">
        <v>4</v>
      </c>
      <c r="J13813">
        <v>108</v>
      </c>
      <c r="K13813">
        <v>1</v>
      </c>
      <c r="L13813" t="s">
        <v>45104</v>
      </c>
    </row>
    <row r="13814" spans="1:12" x14ac:dyDescent="0.2">
      <c r="A13814" t="s">
        <v>45105</v>
      </c>
      <c r="B13814" t="s">
        <v>1822</v>
      </c>
      <c r="C13814" t="s">
        <v>45106</v>
      </c>
      <c r="D13814" t="s">
        <v>643</v>
      </c>
      <c r="E13814" t="s">
        <v>16</v>
      </c>
      <c r="F13814">
        <v>28079</v>
      </c>
      <c r="G13814">
        <v>35.083694000000001</v>
      </c>
      <c r="H13814">
        <v>-80.661563299999997</v>
      </c>
      <c r="I13814">
        <v>2.5</v>
      </c>
      <c r="J13814">
        <v>5</v>
      </c>
      <c r="K13814">
        <v>1</v>
      </c>
      <c r="L13814" t="s">
        <v>45107</v>
      </c>
    </row>
    <row r="13815" spans="1:12" x14ac:dyDescent="0.2">
      <c r="A13815" t="s">
        <v>45108</v>
      </c>
      <c r="B13815" t="s">
        <v>5502</v>
      </c>
      <c r="C13815" t="s">
        <v>45109</v>
      </c>
      <c r="D13815" t="s">
        <v>39</v>
      </c>
      <c r="E13815" t="s">
        <v>16</v>
      </c>
      <c r="F13815">
        <v>28027</v>
      </c>
      <c r="G13815">
        <v>35.364006799999999</v>
      </c>
      <c r="H13815">
        <v>-80.712053600000004</v>
      </c>
      <c r="I13815">
        <v>3</v>
      </c>
      <c r="J13815">
        <v>7</v>
      </c>
      <c r="K13815">
        <v>1</v>
      </c>
      <c r="L13815" t="s">
        <v>45110</v>
      </c>
    </row>
    <row r="13816" spans="1:12" x14ac:dyDescent="0.2">
      <c r="A13816" t="s">
        <v>45111</v>
      </c>
      <c r="B13816" t="s">
        <v>45112</v>
      </c>
      <c r="C13816" t="s">
        <v>35349</v>
      </c>
      <c r="D13816" t="s">
        <v>135</v>
      </c>
      <c r="E13816" t="s">
        <v>16</v>
      </c>
      <c r="F13816">
        <v>28104</v>
      </c>
      <c r="G13816">
        <v>35.003101999999998</v>
      </c>
      <c r="H13816">
        <v>-80.698929000000007</v>
      </c>
      <c r="I13816">
        <v>4</v>
      </c>
      <c r="J13816">
        <v>124</v>
      </c>
      <c r="K13816">
        <v>1</v>
      </c>
      <c r="L13816" t="s">
        <v>45113</v>
      </c>
    </row>
    <row r="13817" spans="1:12" x14ac:dyDescent="0.2">
      <c r="A13817" t="s">
        <v>45114</v>
      </c>
      <c r="B13817" t="s">
        <v>45115</v>
      </c>
      <c r="C13817" t="s">
        <v>45116</v>
      </c>
      <c r="D13817" t="s">
        <v>21</v>
      </c>
      <c r="E13817" t="s">
        <v>16</v>
      </c>
      <c r="F13817">
        <v>28205</v>
      </c>
      <c r="G13817">
        <v>35.2197368</v>
      </c>
      <c r="H13817">
        <v>-80.812123499999998</v>
      </c>
      <c r="I13817">
        <v>4</v>
      </c>
      <c r="J13817">
        <v>545</v>
      </c>
      <c r="K13817">
        <v>1</v>
      </c>
      <c r="L13817" t="s">
        <v>2284</v>
      </c>
    </row>
    <row r="13818" spans="1:12" x14ac:dyDescent="0.2">
      <c r="A13818" t="s">
        <v>45117</v>
      </c>
      <c r="B13818" t="s">
        <v>45118</v>
      </c>
      <c r="C13818" t="s">
        <v>45119</v>
      </c>
      <c r="D13818" t="s">
        <v>21</v>
      </c>
      <c r="E13818" t="s">
        <v>16</v>
      </c>
      <c r="F13818">
        <v>28216</v>
      </c>
      <c r="G13818">
        <v>35.268763999999997</v>
      </c>
      <c r="H13818">
        <v>-80.885986900000006</v>
      </c>
      <c r="I13818">
        <v>3.5</v>
      </c>
      <c r="J13818">
        <v>15</v>
      </c>
      <c r="K13818">
        <v>1</v>
      </c>
      <c r="L13818" t="s">
        <v>45120</v>
      </c>
    </row>
    <row r="13819" spans="1:12" x14ac:dyDescent="0.2">
      <c r="A13819" t="s">
        <v>45121</v>
      </c>
      <c r="B13819" t="s">
        <v>23771</v>
      </c>
      <c r="C13819" t="s">
        <v>45122</v>
      </c>
      <c r="D13819" t="s">
        <v>295</v>
      </c>
      <c r="E13819" t="s">
        <v>16</v>
      </c>
      <c r="F13819">
        <v>28134</v>
      </c>
      <c r="G13819">
        <v>35.0822</v>
      </c>
      <c r="H13819">
        <v>-80.877224200000001</v>
      </c>
      <c r="I13819">
        <v>4.5</v>
      </c>
      <c r="J13819">
        <v>33</v>
      </c>
      <c r="K13819">
        <v>1</v>
      </c>
      <c r="L13819" t="s">
        <v>29677</v>
      </c>
    </row>
    <row r="13820" spans="1:12" x14ac:dyDescent="0.2">
      <c r="A13820" t="s">
        <v>45123</v>
      </c>
      <c r="B13820" t="s">
        <v>45124</v>
      </c>
      <c r="C13820" t="s">
        <v>24790</v>
      </c>
      <c r="D13820" t="s">
        <v>21</v>
      </c>
      <c r="E13820" t="s">
        <v>16</v>
      </c>
      <c r="F13820">
        <v>28270</v>
      </c>
      <c r="G13820">
        <v>35.138443500000001</v>
      </c>
      <c r="H13820">
        <v>-80.735040299999994</v>
      </c>
      <c r="I13820">
        <v>5</v>
      </c>
      <c r="J13820">
        <v>5</v>
      </c>
      <c r="K13820">
        <v>0</v>
      </c>
      <c r="L13820" t="s">
        <v>45125</v>
      </c>
    </row>
    <row r="13821" spans="1:12" x14ac:dyDescent="0.2">
      <c r="A13821" t="s">
        <v>45126</v>
      </c>
      <c r="B13821" t="s">
        <v>45127</v>
      </c>
      <c r="C13821" t="s">
        <v>45128</v>
      </c>
      <c r="D13821" t="s">
        <v>21</v>
      </c>
      <c r="E13821" t="s">
        <v>16</v>
      </c>
      <c r="F13821">
        <v>28204</v>
      </c>
      <c r="G13821">
        <v>35.206033300000001</v>
      </c>
      <c r="H13821">
        <v>-80.809257000000002</v>
      </c>
      <c r="I13821">
        <v>5</v>
      </c>
      <c r="J13821">
        <v>5</v>
      </c>
      <c r="K13821">
        <v>1</v>
      </c>
      <c r="L13821" t="s">
        <v>9962</v>
      </c>
    </row>
    <row r="13822" spans="1:12" x14ac:dyDescent="0.2">
      <c r="A13822" t="s">
        <v>45129</v>
      </c>
      <c r="B13822" t="s">
        <v>13390</v>
      </c>
      <c r="C13822" t="s">
        <v>45130</v>
      </c>
      <c r="D13822" t="s">
        <v>21</v>
      </c>
      <c r="E13822" t="s">
        <v>16</v>
      </c>
      <c r="F13822">
        <v>28273</v>
      </c>
      <c r="G13822">
        <v>35.138148999999999</v>
      </c>
      <c r="H13822">
        <v>-80.933113000000006</v>
      </c>
      <c r="I13822">
        <v>4.5</v>
      </c>
      <c r="J13822">
        <v>38</v>
      </c>
      <c r="K13822">
        <v>1</v>
      </c>
      <c r="L13822" t="s">
        <v>45131</v>
      </c>
    </row>
    <row r="13823" spans="1:12" x14ac:dyDescent="0.2">
      <c r="A13823" t="s">
        <v>45132</v>
      </c>
      <c r="B13823" t="s">
        <v>45133</v>
      </c>
      <c r="C13823" t="s">
        <v>45134</v>
      </c>
      <c r="D13823" t="s">
        <v>21</v>
      </c>
      <c r="E13823" t="s">
        <v>16</v>
      </c>
      <c r="F13823">
        <v>28262</v>
      </c>
      <c r="G13823">
        <v>35.320752599999999</v>
      </c>
      <c r="H13823">
        <v>-80.773117299999996</v>
      </c>
      <c r="I13823">
        <v>5</v>
      </c>
      <c r="J13823">
        <v>3</v>
      </c>
      <c r="K13823">
        <v>1</v>
      </c>
      <c r="L13823" t="s">
        <v>42614</v>
      </c>
    </row>
    <row r="13824" spans="1:12" x14ac:dyDescent="0.2">
      <c r="A13824" t="s">
        <v>45135</v>
      </c>
      <c r="B13824" t="s">
        <v>45136</v>
      </c>
      <c r="D13824" t="s">
        <v>21</v>
      </c>
      <c r="E13824" t="s">
        <v>16</v>
      </c>
      <c r="F13824">
        <v>28208</v>
      </c>
      <c r="G13824">
        <v>35.212972999999998</v>
      </c>
      <c r="H13824">
        <v>-80.9097127</v>
      </c>
      <c r="I13824">
        <v>3</v>
      </c>
      <c r="J13824">
        <v>4</v>
      </c>
      <c r="K13824">
        <v>1</v>
      </c>
      <c r="L13824" t="s">
        <v>45137</v>
      </c>
    </row>
    <row r="13825" spans="1:12" x14ac:dyDescent="0.2">
      <c r="A13825" t="s">
        <v>45138</v>
      </c>
      <c r="B13825" t="s">
        <v>45139</v>
      </c>
      <c r="C13825" t="s">
        <v>45140</v>
      </c>
      <c r="D13825" t="s">
        <v>21</v>
      </c>
      <c r="E13825" t="s">
        <v>16</v>
      </c>
      <c r="F13825">
        <v>28202</v>
      </c>
      <c r="G13825">
        <v>35.222683500000002</v>
      </c>
      <c r="H13825">
        <v>-80.837216600000005</v>
      </c>
      <c r="I13825">
        <v>3.5</v>
      </c>
      <c r="J13825">
        <v>4</v>
      </c>
      <c r="K13825">
        <v>1</v>
      </c>
      <c r="L13825" t="s">
        <v>45141</v>
      </c>
    </row>
    <row r="13826" spans="1:12" x14ac:dyDescent="0.2">
      <c r="A13826" t="s">
        <v>45142</v>
      </c>
      <c r="B13826" t="s">
        <v>45143</v>
      </c>
      <c r="C13826" t="s">
        <v>30585</v>
      </c>
      <c r="D13826" t="s">
        <v>21</v>
      </c>
      <c r="E13826" t="s">
        <v>16</v>
      </c>
      <c r="F13826">
        <v>28262</v>
      </c>
      <c r="G13826">
        <v>35.303871999999998</v>
      </c>
      <c r="H13826">
        <v>-80.749548000000004</v>
      </c>
      <c r="I13826">
        <v>3.5</v>
      </c>
      <c r="J13826">
        <v>60</v>
      </c>
      <c r="K13826">
        <v>0</v>
      </c>
      <c r="L13826" t="s">
        <v>45144</v>
      </c>
    </row>
    <row r="13827" spans="1:12" x14ac:dyDescent="0.2">
      <c r="A13827" t="s">
        <v>45145</v>
      </c>
      <c r="B13827" t="s">
        <v>45146</v>
      </c>
      <c r="C13827" t="s">
        <v>45147</v>
      </c>
      <c r="D13827" t="s">
        <v>643</v>
      </c>
      <c r="E13827" t="s">
        <v>16</v>
      </c>
      <c r="F13827">
        <v>28079</v>
      </c>
      <c r="G13827">
        <v>35.068984899999997</v>
      </c>
      <c r="H13827">
        <v>-80.678691099999995</v>
      </c>
      <c r="I13827">
        <v>3.5</v>
      </c>
      <c r="J13827">
        <v>16</v>
      </c>
      <c r="K13827">
        <v>1</v>
      </c>
      <c r="L13827" t="s">
        <v>176</v>
      </c>
    </row>
    <row r="13828" spans="1:12" x14ac:dyDescent="0.2">
      <c r="A13828" t="s">
        <v>45148</v>
      </c>
      <c r="B13828" t="s">
        <v>45149</v>
      </c>
      <c r="C13828" t="s">
        <v>45150</v>
      </c>
      <c r="D13828" t="s">
        <v>15</v>
      </c>
      <c r="E13828" t="s">
        <v>16</v>
      </c>
      <c r="F13828">
        <v>28031</v>
      </c>
      <c r="G13828">
        <v>35.483558100000003</v>
      </c>
      <c r="H13828">
        <v>-80.865410199999999</v>
      </c>
      <c r="I13828">
        <v>4.5</v>
      </c>
      <c r="J13828">
        <v>6</v>
      </c>
      <c r="K13828">
        <v>1</v>
      </c>
      <c r="L13828" t="s">
        <v>32724</v>
      </c>
    </row>
    <row r="13829" spans="1:12" x14ac:dyDescent="0.2">
      <c r="A13829" t="s">
        <v>45151</v>
      </c>
      <c r="B13829" t="s">
        <v>45152</v>
      </c>
      <c r="C13829" t="s">
        <v>45153</v>
      </c>
      <c r="D13829" t="s">
        <v>15</v>
      </c>
      <c r="E13829" t="s">
        <v>16</v>
      </c>
      <c r="F13829">
        <v>28031</v>
      </c>
      <c r="G13829">
        <v>35.468798</v>
      </c>
      <c r="H13829">
        <v>-80.914675000000003</v>
      </c>
      <c r="I13829">
        <v>5</v>
      </c>
      <c r="J13829">
        <v>5</v>
      </c>
      <c r="K13829">
        <v>1</v>
      </c>
      <c r="L13829" t="s">
        <v>45154</v>
      </c>
    </row>
    <row r="13830" spans="1:12" x14ac:dyDescent="0.2">
      <c r="A13830" t="s">
        <v>45155</v>
      </c>
      <c r="B13830" t="s">
        <v>45156</v>
      </c>
      <c r="C13830" t="s">
        <v>45157</v>
      </c>
      <c r="D13830" t="s">
        <v>21</v>
      </c>
      <c r="E13830" t="s">
        <v>16</v>
      </c>
      <c r="F13830">
        <v>28269</v>
      </c>
      <c r="G13830">
        <v>35.350544163599999</v>
      </c>
      <c r="H13830">
        <v>-80.841705612799998</v>
      </c>
      <c r="I13830">
        <v>4.5</v>
      </c>
      <c r="J13830">
        <v>15</v>
      </c>
      <c r="K13830">
        <v>0</v>
      </c>
      <c r="L13830" t="s">
        <v>45158</v>
      </c>
    </row>
    <row r="13831" spans="1:12" x14ac:dyDescent="0.2">
      <c r="A13831" t="s">
        <v>45159</v>
      </c>
      <c r="B13831" t="s">
        <v>14906</v>
      </c>
      <c r="C13831" t="s">
        <v>45160</v>
      </c>
      <c r="D13831" t="s">
        <v>21</v>
      </c>
      <c r="E13831" t="s">
        <v>16</v>
      </c>
      <c r="F13831">
        <v>28203</v>
      </c>
      <c r="G13831">
        <v>35.211229003699998</v>
      </c>
      <c r="H13831">
        <v>-80.857732241400001</v>
      </c>
      <c r="I13831">
        <v>2.5</v>
      </c>
      <c r="J13831">
        <v>157</v>
      </c>
      <c r="K13831">
        <v>1</v>
      </c>
      <c r="L13831" t="s">
        <v>45161</v>
      </c>
    </row>
    <row r="13832" spans="1:12" x14ac:dyDescent="0.2">
      <c r="A13832" t="s">
        <v>45162</v>
      </c>
      <c r="B13832" t="s">
        <v>45163</v>
      </c>
      <c r="C13832" t="s">
        <v>16391</v>
      </c>
      <c r="D13832" t="s">
        <v>21</v>
      </c>
      <c r="E13832" t="s">
        <v>16</v>
      </c>
      <c r="F13832">
        <v>28217</v>
      </c>
      <c r="G13832">
        <v>35.194568699999998</v>
      </c>
      <c r="H13832">
        <v>-80.875180499999999</v>
      </c>
      <c r="I13832">
        <v>4.5</v>
      </c>
      <c r="J13832">
        <v>8</v>
      </c>
      <c r="K13832">
        <v>1</v>
      </c>
      <c r="L13832" t="s">
        <v>20201</v>
      </c>
    </row>
    <row r="13833" spans="1:12" x14ac:dyDescent="0.2">
      <c r="A13833" t="s">
        <v>45164</v>
      </c>
      <c r="B13833" t="s">
        <v>22632</v>
      </c>
      <c r="C13833" t="s">
        <v>45165</v>
      </c>
      <c r="D13833" t="s">
        <v>21</v>
      </c>
      <c r="E13833" t="s">
        <v>16</v>
      </c>
      <c r="F13833">
        <v>28214</v>
      </c>
      <c r="G13833">
        <v>35.336669999999998</v>
      </c>
      <c r="H13833">
        <v>-80.962235199999995</v>
      </c>
      <c r="I13833">
        <v>3</v>
      </c>
      <c r="J13833">
        <v>4</v>
      </c>
      <c r="K13833">
        <v>1</v>
      </c>
      <c r="L13833" t="s">
        <v>8958</v>
      </c>
    </row>
    <row r="13834" spans="1:12" x14ac:dyDescent="0.2">
      <c r="A13834" t="s">
        <v>45166</v>
      </c>
      <c r="B13834" t="s">
        <v>13093</v>
      </c>
      <c r="C13834" t="s">
        <v>45167</v>
      </c>
      <c r="D13834" t="s">
        <v>21</v>
      </c>
      <c r="E13834" t="s">
        <v>16</v>
      </c>
      <c r="F13834">
        <v>28210</v>
      </c>
      <c r="G13834">
        <v>35.146556298699998</v>
      </c>
      <c r="H13834">
        <v>-80.826794475300005</v>
      </c>
      <c r="I13834">
        <v>3</v>
      </c>
      <c r="J13834">
        <v>261</v>
      </c>
      <c r="K13834">
        <v>1</v>
      </c>
      <c r="L13834" t="s">
        <v>13095</v>
      </c>
    </row>
    <row r="13835" spans="1:12" x14ac:dyDescent="0.2">
      <c r="A13835" t="s">
        <v>45168</v>
      </c>
      <c r="B13835" t="s">
        <v>45169</v>
      </c>
      <c r="C13835" t="s">
        <v>28537</v>
      </c>
      <c r="D13835" t="s">
        <v>21</v>
      </c>
      <c r="E13835" t="s">
        <v>16</v>
      </c>
      <c r="F13835">
        <v>28205</v>
      </c>
      <c r="G13835">
        <v>35.218502999999998</v>
      </c>
      <c r="H13835">
        <v>-80.812619999999995</v>
      </c>
      <c r="I13835">
        <v>4.5</v>
      </c>
      <c r="J13835">
        <v>11</v>
      </c>
      <c r="K13835">
        <v>0</v>
      </c>
      <c r="L13835" t="s">
        <v>45170</v>
      </c>
    </row>
    <row r="13836" spans="1:12" x14ac:dyDescent="0.2">
      <c r="A13836" t="s">
        <v>45171</v>
      </c>
      <c r="B13836" t="s">
        <v>45172</v>
      </c>
      <c r="D13836" t="s">
        <v>21</v>
      </c>
      <c r="E13836" t="s">
        <v>16</v>
      </c>
      <c r="F13836">
        <v>28205</v>
      </c>
      <c r="G13836">
        <v>35.208768900000003</v>
      </c>
      <c r="H13836">
        <v>-80.783372999999997</v>
      </c>
      <c r="I13836">
        <v>5</v>
      </c>
      <c r="J13836">
        <v>9</v>
      </c>
      <c r="K13836">
        <v>0</v>
      </c>
      <c r="L13836" t="s">
        <v>15421</v>
      </c>
    </row>
    <row r="13837" spans="1:12" x14ac:dyDescent="0.2">
      <c r="A13837" t="s">
        <v>45173</v>
      </c>
      <c r="B13837" t="s">
        <v>45174</v>
      </c>
      <c r="C13837" t="s">
        <v>6969</v>
      </c>
      <c r="D13837" t="s">
        <v>21</v>
      </c>
      <c r="E13837" t="s">
        <v>16</v>
      </c>
      <c r="F13837">
        <v>28269</v>
      </c>
      <c r="G13837">
        <v>35.333812999999999</v>
      </c>
      <c r="H13837">
        <v>-80.791409999999999</v>
      </c>
      <c r="I13837">
        <v>2.5</v>
      </c>
      <c r="J13837">
        <v>11</v>
      </c>
      <c r="K13837">
        <v>0</v>
      </c>
      <c r="L13837" t="s">
        <v>1353</v>
      </c>
    </row>
    <row r="13838" spans="1:12" x14ac:dyDescent="0.2">
      <c r="A13838" t="s">
        <v>45175</v>
      </c>
      <c r="B13838" t="s">
        <v>45176</v>
      </c>
      <c r="C13838" t="s">
        <v>45177</v>
      </c>
      <c r="D13838" t="s">
        <v>643</v>
      </c>
      <c r="E13838" t="s">
        <v>16</v>
      </c>
      <c r="F13838">
        <v>28079</v>
      </c>
      <c r="G13838">
        <v>35.079195482899998</v>
      </c>
      <c r="H13838">
        <v>-80.6590444319</v>
      </c>
      <c r="I13838">
        <v>4.5</v>
      </c>
      <c r="J13838">
        <v>13</v>
      </c>
      <c r="K13838">
        <v>1</v>
      </c>
      <c r="L13838" t="s">
        <v>45178</v>
      </c>
    </row>
    <row r="13839" spans="1:12" x14ac:dyDescent="0.2">
      <c r="A13839" t="s">
        <v>45179</v>
      </c>
      <c r="B13839" t="s">
        <v>45180</v>
      </c>
      <c r="C13839" t="s">
        <v>45181</v>
      </c>
      <c r="D13839" t="s">
        <v>30</v>
      </c>
      <c r="E13839" t="s">
        <v>16</v>
      </c>
      <c r="F13839">
        <v>28052</v>
      </c>
      <c r="G13839">
        <v>35.263571800000001</v>
      </c>
      <c r="H13839">
        <v>-81.183310800000001</v>
      </c>
      <c r="I13839">
        <v>4</v>
      </c>
      <c r="J13839">
        <v>26</v>
      </c>
      <c r="K13839">
        <v>1</v>
      </c>
      <c r="L13839" t="s">
        <v>45182</v>
      </c>
    </row>
    <row r="13840" spans="1:12" x14ac:dyDescent="0.2">
      <c r="A13840" t="s">
        <v>45183</v>
      </c>
      <c r="B13840" t="s">
        <v>45184</v>
      </c>
      <c r="C13840" t="s">
        <v>32315</v>
      </c>
      <c r="D13840" t="s">
        <v>21</v>
      </c>
      <c r="E13840" t="s">
        <v>16</v>
      </c>
      <c r="F13840">
        <v>28277</v>
      </c>
      <c r="G13840">
        <v>35.052847399999997</v>
      </c>
      <c r="H13840">
        <v>-80.851786500000003</v>
      </c>
      <c r="I13840">
        <v>4.5</v>
      </c>
      <c r="J13840">
        <v>14</v>
      </c>
      <c r="K13840">
        <v>1</v>
      </c>
      <c r="L13840" t="s">
        <v>45185</v>
      </c>
    </row>
    <row r="13841" spans="1:12" x14ac:dyDescent="0.2">
      <c r="A13841" t="s">
        <v>45186</v>
      </c>
      <c r="B13841" t="s">
        <v>45187</v>
      </c>
      <c r="C13841" t="s">
        <v>45188</v>
      </c>
      <c r="D13841" t="s">
        <v>21</v>
      </c>
      <c r="E13841" t="s">
        <v>16</v>
      </c>
      <c r="F13841">
        <v>28278</v>
      </c>
      <c r="G13841">
        <v>35.114641900000002</v>
      </c>
      <c r="H13841">
        <v>-80.960122799999994</v>
      </c>
      <c r="I13841">
        <v>2.5</v>
      </c>
      <c r="J13841">
        <v>3</v>
      </c>
      <c r="K13841">
        <v>1</v>
      </c>
      <c r="L13841" t="s">
        <v>45189</v>
      </c>
    </row>
    <row r="13842" spans="1:12" x14ac:dyDescent="0.2">
      <c r="A13842" t="s">
        <v>45190</v>
      </c>
      <c r="B13842" t="s">
        <v>45191</v>
      </c>
      <c r="C13842" t="s">
        <v>45192</v>
      </c>
      <c r="D13842" t="s">
        <v>39</v>
      </c>
      <c r="E13842" t="s">
        <v>16</v>
      </c>
      <c r="F13842">
        <v>28025</v>
      </c>
      <c r="G13842">
        <v>35.446036999999997</v>
      </c>
      <c r="H13842">
        <v>-80.596120499999998</v>
      </c>
      <c r="I13842">
        <v>4</v>
      </c>
      <c r="J13842">
        <v>4</v>
      </c>
      <c r="K13842">
        <v>1</v>
      </c>
      <c r="L13842" t="s">
        <v>9962</v>
      </c>
    </row>
    <row r="13843" spans="1:12" x14ac:dyDescent="0.2">
      <c r="A13843" t="s">
        <v>45193</v>
      </c>
      <c r="B13843" t="s">
        <v>45194</v>
      </c>
      <c r="C13843" t="s">
        <v>45195</v>
      </c>
      <c r="D13843" t="s">
        <v>21</v>
      </c>
      <c r="E13843" t="s">
        <v>16</v>
      </c>
      <c r="F13843">
        <v>28215</v>
      </c>
      <c r="G13843">
        <v>35.212437999999999</v>
      </c>
      <c r="H13843">
        <v>-80.685278999999994</v>
      </c>
      <c r="I13843">
        <v>4</v>
      </c>
      <c r="J13843">
        <v>9</v>
      </c>
      <c r="K13843">
        <v>1</v>
      </c>
      <c r="L13843" t="s">
        <v>9713</v>
      </c>
    </row>
    <row r="13844" spans="1:12" x14ac:dyDescent="0.2">
      <c r="A13844" t="s">
        <v>45196</v>
      </c>
      <c r="B13844" t="s">
        <v>18332</v>
      </c>
      <c r="C13844" t="s">
        <v>39413</v>
      </c>
      <c r="D13844" t="s">
        <v>21</v>
      </c>
      <c r="E13844" t="s">
        <v>16</v>
      </c>
      <c r="F13844">
        <v>28205</v>
      </c>
      <c r="G13844">
        <v>35.213923808399997</v>
      </c>
      <c r="H13844">
        <v>-80.769236999399993</v>
      </c>
      <c r="I13844">
        <v>3.5</v>
      </c>
      <c r="J13844">
        <v>49</v>
      </c>
      <c r="K13844">
        <v>1</v>
      </c>
      <c r="L13844" t="s">
        <v>45197</v>
      </c>
    </row>
    <row r="13845" spans="1:12" x14ac:dyDescent="0.2">
      <c r="A13845" t="s">
        <v>45198</v>
      </c>
      <c r="B13845" t="s">
        <v>45199</v>
      </c>
      <c r="C13845" t="s">
        <v>45200</v>
      </c>
      <c r="D13845" t="s">
        <v>21</v>
      </c>
      <c r="E13845" t="s">
        <v>16</v>
      </c>
      <c r="F13845">
        <v>28262</v>
      </c>
      <c r="G13845">
        <v>35.337398515300002</v>
      </c>
      <c r="H13845">
        <v>-80.757014726999998</v>
      </c>
      <c r="I13845">
        <v>4.5</v>
      </c>
      <c r="J13845">
        <v>15</v>
      </c>
      <c r="K13845">
        <v>1</v>
      </c>
      <c r="L13845" t="s">
        <v>45201</v>
      </c>
    </row>
    <row r="13846" spans="1:12" x14ac:dyDescent="0.2">
      <c r="A13846" t="s">
        <v>45202</v>
      </c>
      <c r="B13846" t="s">
        <v>3729</v>
      </c>
      <c r="C13846" t="s">
        <v>45203</v>
      </c>
      <c r="D13846" t="s">
        <v>21</v>
      </c>
      <c r="E13846" t="s">
        <v>16</v>
      </c>
      <c r="F13846">
        <v>28227</v>
      </c>
      <c r="G13846">
        <v>35.210318600000001</v>
      </c>
      <c r="H13846">
        <v>-80.696880399999998</v>
      </c>
      <c r="I13846">
        <v>4.5</v>
      </c>
      <c r="J13846">
        <v>4</v>
      </c>
      <c r="K13846">
        <v>1</v>
      </c>
      <c r="L13846" t="s">
        <v>45204</v>
      </c>
    </row>
    <row r="13847" spans="1:12" x14ac:dyDescent="0.2">
      <c r="A13847" t="s">
        <v>45205</v>
      </c>
      <c r="B13847" t="s">
        <v>45206</v>
      </c>
      <c r="C13847" t="s">
        <v>45207</v>
      </c>
      <c r="D13847" t="s">
        <v>21</v>
      </c>
      <c r="E13847" t="s">
        <v>16</v>
      </c>
      <c r="F13847">
        <v>28202</v>
      </c>
      <c r="G13847">
        <v>35.225666099999998</v>
      </c>
      <c r="H13847">
        <v>-80.846830699999998</v>
      </c>
      <c r="I13847">
        <v>4.5</v>
      </c>
      <c r="J13847">
        <v>10</v>
      </c>
      <c r="K13847">
        <v>1</v>
      </c>
      <c r="L13847" t="s">
        <v>45208</v>
      </c>
    </row>
    <row r="13848" spans="1:12" x14ac:dyDescent="0.2">
      <c r="A13848" t="s">
        <v>45209</v>
      </c>
      <c r="B13848" t="s">
        <v>45210</v>
      </c>
      <c r="C13848" t="s">
        <v>45211</v>
      </c>
      <c r="D13848" t="s">
        <v>21</v>
      </c>
      <c r="E13848" t="s">
        <v>16</v>
      </c>
      <c r="F13848">
        <v>28216</v>
      </c>
      <c r="G13848">
        <v>35.351433218499999</v>
      </c>
      <c r="H13848">
        <v>-80.857753681800006</v>
      </c>
      <c r="I13848">
        <v>2</v>
      </c>
      <c r="J13848">
        <v>5</v>
      </c>
      <c r="K13848">
        <v>0</v>
      </c>
      <c r="L13848" t="s">
        <v>256</v>
      </c>
    </row>
    <row r="13849" spans="1:12" x14ac:dyDescent="0.2">
      <c r="A13849" t="s">
        <v>45212</v>
      </c>
      <c r="B13849" t="s">
        <v>438</v>
      </c>
      <c r="C13849" t="s">
        <v>45213</v>
      </c>
      <c r="D13849" t="s">
        <v>26</v>
      </c>
      <c r="E13849" t="s">
        <v>16</v>
      </c>
      <c r="F13849">
        <v>28078</v>
      </c>
      <c r="G13849">
        <v>35.409880000000001</v>
      </c>
      <c r="H13849">
        <v>-80.853127999999998</v>
      </c>
      <c r="I13849">
        <v>3</v>
      </c>
      <c r="J13849">
        <v>17</v>
      </c>
      <c r="K13849">
        <v>1</v>
      </c>
      <c r="L13849" t="s">
        <v>19565</v>
      </c>
    </row>
    <row r="13850" spans="1:12" x14ac:dyDescent="0.2">
      <c r="A13850" t="s">
        <v>45214</v>
      </c>
      <c r="B13850" t="s">
        <v>11617</v>
      </c>
      <c r="C13850" t="s">
        <v>45215</v>
      </c>
      <c r="D13850" t="s">
        <v>21</v>
      </c>
      <c r="E13850" t="s">
        <v>16</v>
      </c>
      <c r="F13850">
        <v>28211</v>
      </c>
      <c r="G13850">
        <v>35.156818000000001</v>
      </c>
      <c r="H13850">
        <v>-80.796866899999998</v>
      </c>
      <c r="I13850">
        <v>3.5</v>
      </c>
      <c r="J13850">
        <v>53</v>
      </c>
      <c r="K13850">
        <v>1</v>
      </c>
      <c r="L13850" t="s">
        <v>45216</v>
      </c>
    </row>
    <row r="13851" spans="1:12" x14ac:dyDescent="0.2">
      <c r="A13851" t="s">
        <v>45217</v>
      </c>
      <c r="B13851" t="s">
        <v>45218</v>
      </c>
      <c r="C13851" t="s">
        <v>45219</v>
      </c>
      <c r="D13851" t="s">
        <v>21</v>
      </c>
      <c r="E13851" t="s">
        <v>16</v>
      </c>
      <c r="F13851">
        <v>28227</v>
      </c>
      <c r="G13851">
        <v>35.180762999999999</v>
      </c>
      <c r="H13851">
        <v>-80.710359999999994</v>
      </c>
      <c r="I13851">
        <v>2</v>
      </c>
      <c r="J13851">
        <v>4</v>
      </c>
      <c r="K13851">
        <v>1</v>
      </c>
      <c r="L13851" t="s">
        <v>1041</v>
      </c>
    </row>
    <row r="13852" spans="1:12" x14ac:dyDescent="0.2">
      <c r="A13852" t="s">
        <v>45220</v>
      </c>
      <c r="B13852" t="s">
        <v>45221</v>
      </c>
      <c r="C13852" t="s">
        <v>1546</v>
      </c>
      <c r="D13852" t="s">
        <v>15</v>
      </c>
      <c r="E13852" t="s">
        <v>16</v>
      </c>
      <c r="F13852">
        <v>28031</v>
      </c>
      <c r="G13852">
        <v>35.480713999999999</v>
      </c>
      <c r="H13852">
        <v>-80.860512</v>
      </c>
      <c r="I13852">
        <v>4</v>
      </c>
      <c r="J13852">
        <v>29</v>
      </c>
      <c r="K13852">
        <v>0</v>
      </c>
      <c r="L13852" t="s">
        <v>45222</v>
      </c>
    </row>
    <row r="13853" spans="1:12" x14ac:dyDescent="0.2">
      <c r="A13853" t="s">
        <v>45223</v>
      </c>
      <c r="B13853" t="s">
        <v>45224</v>
      </c>
      <c r="C13853" t="s">
        <v>45225</v>
      </c>
      <c r="D13853" t="s">
        <v>21</v>
      </c>
      <c r="E13853" t="s">
        <v>16</v>
      </c>
      <c r="F13853">
        <v>28217</v>
      </c>
      <c r="G13853">
        <v>35.188562300000001</v>
      </c>
      <c r="H13853">
        <v>-80.887885800000006</v>
      </c>
      <c r="I13853">
        <v>4</v>
      </c>
      <c r="J13853">
        <v>3</v>
      </c>
      <c r="K13853">
        <v>0</v>
      </c>
      <c r="L13853" t="s">
        <v>18913</v>
      </c>
    </row>
    <row r="13854" spans="1:12" x14ac:dyDescent="0.2">
      <c r="A13854" t="s">
        <v>45226</v>
      </c>
      <c r="B13854" t="s">
        <v>45227</v>
      </c>
      <c r="C13854" t="s">
        <v>45228</v>
      </c>
      <c r="D13854" t="s">
        <v>39</v>
      </c>
      <c r="E13854" t="s">
        <v>16</v>
      </c>
      <c r="F13854">
        <v>28025</v>
      </c>
      <c r="G13854">
        <v>35.444093299999999</v>
      </c>
      <c r="H13854">
        <v>-80.595785100000001</v>
      </c>
      <c r="I13854">
        <v>3</v>
      </c>
      <c r="J13854">
        <v>12</v>
      </c>
      <c r="K13854">
        <v>1</v>
      </c>
      <c r="L13854" t="s">
        <v>709</v>
      </c>
    </row>
    <row r="13855" spans="1:12" x14ac:dyDescent="0.2">
      <c r="A13855" t="s">
        <v>45229</v>
      </c>
      <c r="B13855" t="s">
        <v>45230</v>
      </c>
      <c r="C13855" t="s">
        <v>45231</v>
      </c>
      <c r="D13855" t="s">
        <v>21</v>
      </c>
      <c r="E13855" t="s">
        <v>16</v>
      </c>
      <c r="F13855">
        <v>28216</v>
      </c>
      <c r="G13855">
        <v>35.3471215</v>
      </c>
      <c r="H13855">
        <v>-80.851355999999996</v>
      </c>
      <c r="I13855">
        <v>5</v>
      </c>
      <c r="J13855">
        <v>3</v>
      </c>
      <c r="K13855">
        <v>1</v>
      </c>
      <c r="L13855" t="s">
        <v>45232</v>
      </c>
    </row>
    <row r="13856" spans="1:12" x14ac:dyDescent="0.2">
      <c r="A13856" t="s">
        <v>45233</v>
      </c>
      <c r="B13856" t="s">
        <v>45234</v>
      </c>
      <c r="C13856" t="s">
        <v>45235</v>
      </c>
      <c r="D13856" t="s">
        <v>135</v>
      </c>
      <c r="E13856" t="s">
        <v>16</v>
      </c>
      <c r="F13856">
        <v>28105</v>
      </c>
      <c r="G13856">
        <v>35.1348731</v>
      </c>
      <c r="H13856">
        <v>-80.714359999999999</v>
      </c>
      <c r="I13856">
        <v>4</v>
      </c>
      <c r="J13856">
        <v>41</v>
      </c>
      <c r="K13856">
        <v>1</v>
      </c>
      <c r="L13856" t="s">
        <v>45236</v>
      </c>
    </row>
    <row r="13857" spans="1:12" x14ac:dyDescent="0.2">
      <c r="A13857" t="s">
        <v>45237</v>
      </c>
      <c r="B13857" t="s">
        <v>37874</v>
      </c>
      <c r="C13857" t="s">
        <v>45238</v>
      </c>
      <c r="D13857" t="s">
        <v>21</v>
      </c>
      <c r="E13857" t="s">
        <v>16</v>
      </c>
      <c r="F13857">
        <v>28202</v>
      </c>
      <c r="G13857">
        <v>35.225541999999997</v>
      </c>
      <c r="H13857">
        <v>-80.841115000000002</v>
      </c>
      <c r="I13857">
        <v>3</v>
      </c>
      <c r="J13857">
        <v>87</v>
      </c>
      <c r="K13857">
        <v>1</v>
      </c>
      <c r="L13857" t="s">
        <v>45239</v>
      </c>
    </row>
    <row r="13858" spans="1:12" x14ac:dyDescent="0.2">
      <c r="A13858" t="s">
        <v>45240</v>
      </c>
      <c r="B13858" t="s">
        <v>17881</v>
      </c>
      <c r="C13858" t="s">
        <v>45241</v>
      </c>
      <c r="D13858" t="s">
        <v>30</v>
      </c>
      <c r="E13858" t="s">
        <v>16</v>
      </c>
      <c r="F13858">
        <v>28056</v>
      </c>
      <c r="G13858">
        <v>35.260891100000002</v>
      </c>
      <c r="H13858">
        <v>-81.118573299999994</v>
      </c>
      <c r="I13858">
        <v>2</v>
      </c>
      <c r="J13858">
        <v>17</v>
      </c>
      <c r="K13858">
        <v>1</v>
      </c>
      <c r="L13858" t="s">
        <v>45242</v>
      </c>
    </row>
    <row r="13859" spans="1:12" x14ac:dyDescent="0.2">
      <c r="A13859" t="s">
        <v>45243</v>
      </c>
      <c r="B13859" t="s">
        <v>45244</v>
      </c>
      <c r="C13859" t="s">
        <v>45245</v>
      </c>
      <c r="D13859" t="s">
        <v>30</v>
      </c>
      <c r="E13859" t="s">
        <v>16</v>
      </c>
      <c r="F13859">
        <v>28054</v>
      </c>
      <c r="G13859">
        <v>35.252766999999999</v>
      </c>
      <c r="H13859">
        <v>-81.148017899999999</v>
      </c>
      <c r="I13859">
        <v>3.5</v>
      </c>
      <c r="J13859">
        <v>3</v>
      </c>
      <c r="K13859">
        <v>0</v>
      </c>
      <c r="L13859" t="s">
        <v>618</v>
      </c>
    </row>
    <row r="13860" spans="1:12" x14ac:dyDescent="0.2">
      <c r="A13860" t="s">
        <v>45246</v>
      </c>
      <c r="B13860" t="s">
        <v>45247</v>
      </c>
      <c r="C13860" t="s">
        <v>45248</v>
      </c>
      <c r="D13860" t="s">
        <v>21</v>
      </c>
      <c r="E13860" t="s">
        <v>16</v>
      </c>
      <c r="F13860">
        <v>28202</v>
      </c>
      <c r="G13860">
        <v>35.224825000000003</v>
      </c>
      <c r="H13860">
        <v>-80.848730000000003</v>
      </c>
      <c r="I13860">
        <v>5</v>
      </c>
      <c r="J13860">
        <v>6</v>
      </c>
      <c r="K13860">
        <v>1</v>
      </c>
      <c r="L13860" t="s">
        <v>2743</v>
      </c>
    </row>
    <row r="13861" spans="1:12" x14ac:dyDescent="0.2">
      <c r="A13861" t="e">
        <f>-iwea1d13xBfpg1JUBy9tw</f>
        <v>#NAME?</v>
      </c>
      <c r="B13861" t="s">
        <v>45249</v>
      </c>
      <c r="C13861" t="s">
        <v>45250</v>
      </c>
      <c r="D13861" t="s">
        <v>26</v>
      </c>
      <c r="E13861" t="s">
        <v>16</v>
      </c>
      <c r="F13861">
        <v>28078</v>
      </c>
      <c r="G13861">
        <v>35.443351438199997</v>
      </c>
      <c r="H13861">
        <v>-80.885355207700002</v>
      </c>
      <c r="I13861">
        <v>4</v>
      </c>
      <c r="J13861">
        <v>11</v>
      </c>
      <c r="K13861">
        <v>1</v>
      </c>
      <c r="L13861" t="s">
        <v>63</v>
      </c>
    </row>
    <row r="13862" spans="1:12" x14ac:dyDescent="0.2">
      <c r="A13862" t="s">
        <v>45251</v>
      </c>
      <c r="B13862" t="s">
        <v>45252</v>
      </c>
      <c r="C13862" t="s">
        <v>45253</v>
      </c>
      <c r="D13862" t="s">
        <v>295</v>
      </c>
      <c r="E13862" t="s">
        <v>16</v>
      </c>
      <c r="F13862">
        <v>28134</v>
      </c>
      <c r="G13862">
        <v>35.090710999999999</v>
      </c>
      <c r="H13862">
        <v>-80.886161000000001</v>
      </c>
      <c r="I13862">
        <v>5</v>
      </c>
      <c r="J13862">
        <v>5</v>
      </c>
      <c r="K13862">
        <v>1</v>
      </c>
      <c r="L13862" t="s">
        <v>45254</v>
      </c>
    </row>
    <row r="13863" spans="1:12" x14ac:dyDescent="0.2">
      <c r="A13863" t="s">
        <v>45255</v>
      </c>
      <c r="B13863" t="s">
        <v>13069</v>
      </c>
      <c r="C13863" t="s">
        <v>45256</v>
      </c>
      <c r="D13863" t="s">
        <v>39</v>
      </c>
      <c r="E13863" t="s">
        <v>16</v>
      </c>
      <c r="F13863">
        <v>28027</v>
      </c>
      <c r="G13863">
        <v>35.372539000000003</v>
      </c>
      <c r="H13863">
        <v>-80.716850600000001</v>
      </c>
      <c r="I13863">
        <v>4</v>
      </c>
      <c r="J13863">
        <v>9</v>
      </c>
      <c r="K13863">
        <v>1</v>
      </c>
      <c r="L13863" t="s">
        <v>45257</v>
      </c>
    </row>
    <row r="13864" spans="1:12" x14ac:dyDescent="0.2">
      <c r="A13864" t="s">
        <v>45258</v>
      </c>
      <c r="B13864" t="s">
        <v>33470</v>
      </c>
      <c r="C13864" t="s">
        <v>19656</v>
      </c>
      <c r="D13864" t="s">
        <v>942</v>
      </c>
      <c r="E13864" t="s">
        <v>16</v>
      </c>
      <c r="F13864">
        <v>28120</v>
      </c>
      <c r="G13864">
        <v>35.2982637</v>
      </c>
      <c r="H13864">
        <v>-81.016220399999995</v>
      </c>
      <c r="I13864">
        <v>4</v>
      </c>
      <c r="J13864">
        <v>7</v>
      </c>
      <c r="K13864">
        <v>0</v>
      </c>
      <c r="L13864" t="s">
        <v>45222</v>
      </c>
    </row>
    <row r="13865" spans="1:12" x14ac:dyDescent="0.2">
      <c r="A13865" t="s">
        <v>45259</v>
      </c>
      <c r="B13865" t="s">
        <v>604</v>
      </c>
      <c r="C13865" t="s">
        <v>45260</v>
      </c>
      <c r="D13865" t="s">
        <v>21</v>
      </c>
      <c r="E13865" t="s">
        <v>16</v>
      </c>
      <c r="F13865">
        <v>28213</v>
      </c>
      <c r="G13865">
        <v>35.295535000000001</v>
      </c>
      <c r="H13865">
        <v>-80.739742000000007</v>
      </c>
      <c r="I13865">
        <v>4</v>
      </c>
      <c r="J13865">
        <v>5</v>
      </c>
      <c r="K13865">
        <v>0</v>
      </c>
      <c r="L13865" t="s">
        <v>45261</v>
      </c>
    </row>
    <row r="13866" spans="1:12" x14ac:dyDescent="0.2">
      <c r="A13866" t="s">
        <v>45262</v>
      </c>
      <c r="B13866" t="s">
        <v>45263</v>
      </c>
      <c r="C13866" t="s">
        <v>45264</v>
      </c>
      <c r="D13866" t="s">
        <v>21</v>
      </c>
      <c r="E13866" t="s">
        <v>16</v>
      </c>
      <c r="F13866">
        <v>28208</v>
      </c>
      <c r="G13866">
        <v>35.238923</v>
      </c>
      <c r="H13866">
        <v>-80.888649999999998</v>
      </c>
      <c r="I13866">
        <v>1.5</v>
      </c>
      <c r="J13866">
        <v>7</v>
      </c>
      <c r="K13866">
        <v>1</v>
      </c>
      <c r="L13866" t="s">
        <v>709</v>
      </c>
    </row>
    <row r="13867" spans="1:12" x14ac:dyDescent="0.2">
      <c r="A13867" t="s">
        <v>45265</v>
      </c>
      <c r="B13867" t="s">
        <v>45266</v>
      </c>
      <c r="C13867" t="s">
        <v>45267</v>
      </c>
      <c r="D13867" t="s">
        <v>21</v>
      </c>
      <c r="E13867" t="s">
        <v>16</v>
      </c>
      <c r="F13867">
        <v>28205</v>
      </c>
      <c r="G13867">
        <v>35.238622999999997</v>
      </c>
      <c r="H13867">
        <v>-80.798840999999996</v>
      </c>
      <c r="I13867">
        <v>5</v>
      </c>
      <c r="J13867">
        <v>25</v>
      </c>
      <c r="K13867">
        <v>0</v>
      </c>
      <c r="L13867" t="s">
        <v>1206</v>
      </c>
    </row>
    <row r="13868" spans="1:12" x14ac:dyDescent="0.2">
      <c r="A13868" t="s">
        <v>45268</v>
      </c>
      <c r="B13868" t="s">
        <v>45269</v>
      </c>
      <c r="C13868" t="s">
        <v>45270</v>
      </c>
      <c r="D13868" t="s">
        <v>15</v>
      </c>
      <c r="E13868" t="s">
        <v>16</v>
      </c>
      <c r="F13868">
        <v>28031</v>
      </c>
      <c r="G13868">
        <v>35.480807599999999</v>
      </c>
      <c r="H13868">
        <v>-80.886059700000004</v>
      </c>
      <c r="I13868">
        <v>5</v>
      </c>
      <c r="J13868">
        <v>4</v>
      </c>
      <c r="K13868">
        <v>1</v>
      </c>
      <c r="L13868" t="s">
        <v>45271</v>
      </c>
    </row>
    <row r="13869" spans="1:12" x14ac:dyDescent="0.2">
      <c r="A13869" t="s">
        <v>45272</v>
      </c>
      <c r="B13869" t="s">
        <v>45273</v>
      </c>
      <c r="C13869" t="s">
        <v>45274</v>
      </c>
      <c r="D13869" t="s">
        <v>21</v>
      </c>
      <c r="E13869" t="s">
        <v>16</v>
      </c>
      <c r="F13869">
        <v>28204</v>
      </c>
      <c r="G13869">
        <v>35.209544299999997</v>
      </c>
      <c r="H13869">
        <v>-80.814464299999997</v>
      </c>
      <c r="I13869">
        <v>5</v>
      </c>
      <c r="J13869">
        <v>3</v>
      </c>
      <c r="K13869">
        <v>1</v>
      </c>
      <c r="L13869" t="s">
        <v>45275</v>
      </c>
    </row>
    <row r="13870" spans="1:12" x14ac:dyDescent="0.2">
      <c r="A13870" t="s">
        <v>45276</v>
      </c>
      <c r="B13870" t="s">
        <v>45277</v>
      </c>
      <c r="C13870" t="s">
        <v>13372</v>
      </c>
      <c r="D13870" t="s">
        <v>21</v>
      </c>
      <c r="E13870" t="s">
        <v>16</v>
      </c>
      <c r="F13870">
        <v>28203</v>
      </c>
      <c r="G13870">
        <v>35.211082599999997</v>
      </c>
      <c r="H13870">
        <v>-80.8610434</v>
      </c>
      <c r="I13870">
        <v>3.5</v>
      </c>
      <c r="J13870">
        <v>326</v>
      </c>
      <c r="K13870">
        <v>0</v>
      </c>
      <c r="L13870" t="s">
        <v>45278</v>
      </c>
    </row>
    <row r="13871" spans="1:12" x14ac:dyDescent="0.2">
      <c r="A13871" t="s">
        <v>45279</v>
      </c>
      <c r="B13871" t="s">
        <v>9846</v>
      </c>
      <c r="C13871" t="s">
        <v>45280</v>
      </c>
      <c r="D13871" t="s">
        <v>21</v>
      </c>
      <c r="E13871" t="s">
        <v>16</v>
      </c>
      <c r="F13871">
        <v>28227</v>
      </c>
      <c r="G13871">
        <v>35.211788400000003</v>
      </c>
      <c r="H13871">
        <v>-80.685458299999993</v>
      </c>
      <c r="I13871">
        <v>4</v>
      </c>
      <c r="J13871">
        <v>14</v>
      </c>
      <c r="K13871">
        <v>1</v>
      </c>
      <c r="L13871" t="s">
        <v>13956</v>
      </c>
    </row>
    <row r="13872" spans="1:12" x14ac:dyDescent="0.2">
      <c r="A13872" t="s">
        <v>45281</v>
      </c>
      <c r="B13872" t="s">
        <v>2133</v>
      </c>
      <c r="C13872" t="s">
        <v>45282</v>
      </c>
      <c r="D13872" t="s">
        <v>21</v>
      </c>
      <c r="E13872" t="s">
        <v>16</v>
      </c>
      <c r="F13872">
        <v>28226</v>
      </c>
      <c r="G13872">
        <v>35.096288999999999</v>
      </c>
      <c r="H13872">
        <v>-80.785227000000006</v>
      </c>
      <c r="I13872">
        <v>4</v>
      </c>
      <c r="J13872">
        <v>5</v>
      </c>
      <c r="K13872">
        <v>1</v>
      </c>
      <c r="L13872" t="s">
        <v>45283</v>
      </c>
    </row>
    <row r="13873" spans="1:12" x14ac:dyDescent="0.2">
      <c r="A13873" t="s">
        <v>45284</v>
      </c>
      <c r="B13873" t="s">
        <v>45285</v>
      </c>
      <c r="C13873" t="s">
        <v>32011</v>
      </c>
      <c r="D13873" t="s">
        <v>30</v>
      </c>
      <c r="E13873" t="s">
        <v>16</v>
      </c>
      <c r="F13873">
        <v>28054</v>
      </c>
      <c r="G13873">
        <v>35.265481999999999</v>
      </c>
      <c r="H13873">
        <v>-81.147159000000002</v>
      </c>
      <c r="I13873">
        <v>2.5</v>
      </c>
      <c r="J13873">
        <v>3</v>
      </c>
      <c r="K13873">
        <v>1</v>
      </c>
      <c r="L13873" t="s">
        <v>45286</v>
      </c>
    </row>
    <row r="13874" spans="1:12" x14ac:dyDescent="0.2">
      <c r="A13874" t="s">
        <v>45287</v>
      </c>
      <c r="B13874" t="s">
        <v>45288</v>
      </c>
      <c r="C13874" t="s">
        <v>700</v>
      </c>
      <c r="D13874" t="s">
        <v>21</v>
      </c>
      <c r="E13874" t="s">
        <v>16</v>
      </c>
      <c r="F13874">
        <v>28202</v>
      </c>
      <c r="G13874">
        <v>35.225217000000001</v>
      </c>
      <c r="H13874">
        <v>-80.8362889</v>
      </c>
      <c r="I13874">
        <v>3</v>
      </c>
      <c r="J13874">
        <v>28</v>
      </c>
      <c r="K13874">
        <v>0</v>
      </c>
      <c r="L13874" t="s">
        <v>45289</v>
      </c>
    </row>
    <row r="13875" spans="1:12" x14ac:dyDescent="0.2">
      <c r="A13875" t="s">
        <v>45290</v>
      </c>
      <c r="B13875" t="s">
        <v>6125</v>
      </c>
      <c r="C13875" t="s">
        <v>37528</v>
      </c>
      <c r="D13875" t="s">
        <v>21</v>
      </c>
      <c r="E13875" t="s">
        <v>16</v>
      </c>
      <c r="F13875">
        <v>28203</v>
      </c>
      <c r="G13875">
        <v>35.202624200000002</v>
      </c>
      <c r="H13875">
        <v>-80.844419099999996</v>
      </c>
      <c r="I13875">
        <v>4.5</v>
      </c>
      <c r="J13875">
        <v>492</v>
      </c>
      <c r="K13875">
        <v>1</v>
      </c>
      <c r="L13875" t="s">
        <v>45291</v>
      </c>
    </row>
    <row r="13876" spans="1:12" x14ac:dyDescent="0.2">
      <c r="A13876" t="s">
        <v>45292</v>
      </c>
      <c r="B13876" t="s">
        <v>45293</v>
      </c>
      <c r="C13876" t="s">
        <v>45294</v>
      </c>
      <c r="D13876" t="s">
        <v>21</v>
      </c>
      <c r="E13876" t="s">
        <v>16</v>
      </c>
      <c r="F13876">
        <v>28227</v>
      </c>
      <c r="G13876">
        <v>35.167242600000002</v>
      </c>
      <c r="H13876">
        <v>-80.743695200000005</v>
      </c>
      <c r="I13876">
        <v>4</v>
      </c>
      <c r="J13876">
        <v>77</v>
      </c>
      <c r="K13876">
        <v>1</v>
      </c>
      <c r="L13876" t="s">
        <v>839</v>
      </c>
    </row>
    <row r="13877" spans="1:12" x14ac:dyDescent="0.2">
      <c r="A13877" t="s">
        <v>45295</v>
      </c>
      <c r="B13877" t="s">
        <v>45296</v>
      </c>
      <c r="C13877" t="s">
        <v>45297</v>
      </c>
      <c r="D13877" t="s">
        <v>30</v>
      </c>
      <c r="E13877" t="s">
        <v>16</v>
      </c>
      <c r="F13877">
        <v>28056</v>
      </c>
      <c r="G13877">
        <v>35.186169900000003</v>
      </c>
      <c r="H13877">
        <v>-81.146063499999997</v>
      </c>
      <c r="I13877">
        <v>4</v>
      </c>
      <c r="J13877">
        <v>3</v>
      </c>
      <c r="K13877">
        <v>1</v>
      </c>
      <c r="L13877" t="s">
        <v>45298</v>
      </c>
    </row>
    <row r="13878" spans="1:12" x14ac:dyDescent="0.2">
      <c r="A13878" t="s">
        <v>45299</v>
      </c>
      <c r="B13878" t="s">
        <v>45300</v>
      </c>
      <c r="C13878" t="s">
        <v>45301</v>
      </c>
      <c r="D13878" t="s">
        <v>21</v>
      </c>
      <c r="E13878" t="s">
        <v>16</v>
      </c>
      <c r="F13878">
        <v>28210</v>
      </c>
      <c r="G13878">
        <v>35.128067000000001</v>
      </c>
      <c r="H13878">
        <v>-80.874878999999893</v>
      </c>
      <c r="I13878">
        <v>4.5</v>
      </c>
      <c r="J13878">
        <v>34</v>
      </c>
      <c r="K13878">
        <v>0</v>
      </c>
      <c r="L13878" t="s">
        <v>45302</v>
      </c>
    </row>
    <row r="13879" spans="1:12" x14ac:dyDescent="0.2">
      <c r="A13879" t="s">
        <v>45303</v>
      </c>
      <c r="B13879" t="s">
        <v>45304</v>
      </c>
      <c r="C13879" t="s">
        <v>45305</v>
      </c>
      <c r="D13879" t="s">
        <v>239</v>
      </c>
      <c r="E13879" t="s">
        <v>16</v>
      </c>
      <c r="F13879">
        <v>28173</v>
      </c>
      <c r="G13879">
        <v>34.917245000000001</v>
      </c>
      <c r="H13879">
        <v>-80.744067999999999</v>
      </c>
      <c r="I13879">
        <v>5</v>
      </c>
      <c r="J13879">
        <v>3</v>
      </c>
      <c r="K13879">
        <v>1</v>
      </c>
      <c r="L13879" t="s">
        <v>45306</v>
      </c>
    </row>
    <row r="13880" spans="1:12" x14ac:dyDescent="0.2">
      <c r="A13880" t="s">
        <v>45307</v>
      </c>
      <c r="B13880" t="s">
        <v>45308</v>
      </c>
      <c r="D13880" t="s">
        <v>21</v>
      </c>
      <c r="E13880" t="s">
        <v>16</v>
      </c>
      <c r="F13880">
        <v>28226</v>
      </c>
      <c r="G13880">
        <v>35.117347299999999</v>
      </c>
      <c r="H13880">
        <v>-80.799018500000003</v>
      </c>
      <c r="I13880">
        <v>2.5</v>
      </c>
      <c r="J13880">
        <v>3</v>
      </c>
      <c r="K13880">
        <v>1</v>
      </c>
      <c r="L13880" t="s">
        <v>45309</v>
      </c>
    </row>
    <row r="13881" spans="1:12" x14ac:dyDescent="0.2">
      <c r="A13881" t="s">
        <v>45310</v>
      </c>
      <c r="B13881" t="s">
        <v>45311</v>
      </c>
      <c r="C13881" t="s">
        <v>45312</v>
      </c>
      <c r="D13881" t="s">
        <v>21</v>
      </c>
      <c r="E13881" t="s">
        <v>16</v>
      </c>
      <c r="F13881">
        <v>28211</v>
      </c>
      <c r="G13881">
        <v>35.171312999999998</v>
      </c>
      <c r="H13881">
        <v>-80.807579000000004</v>
      </c>
      <c r="I13881">
        <v>4</v>
      </c>
      <c r="J13881">
        <v>17</v>
      </c>
      <c r="K13881">
        <v>1</v>
      </c>
      <c r="L13881" t="s">
        <v>45313</v>
      </c>
    </row>
    <row r="13882" spans="1:12" x14ac:dyDescent="0.2">
      <c r="A13882" t="s">
        <v>45314</v>
      </c>
      <c r="B13882" t="s">
        <v>45315</v>
      </c>
      <c r="C13882" t="s">
        <v>45316</v>
      </c>
      <c r="D13882" t="s">
        <v>601</v>
      </c>
      <c r="E13882" t="s">
        <v>16</v>
      </c>
      <c r="F13882">
        <v>28081</v>
      </c>
      <c r="G13882">
        <v>35.475704999999998</v>
      </c>
      <c r="H13882">
        <v>-80.673182999999995</v>
      </c>
      <c r="I13882">
        <v>3.5</v>
      </c>
      <c r="J13882">
        <v>3</v>
      </c>
      <c r="K13882">
        <v>1</v>
      </c>
      <c r="L13882" t="s">
        <v>10907</v>
      </c>
    </row>
    <row r="13883" spans="1:12" x14ac:dyDescent="0.2">
      <c r="A13883" t="s">
        <v>45317</v>
      </c>
      <c r="B13883" t="s">
        <v>28712</v>
      </c>
      <c r="C13883" t="s">
        <v>45318</v>
      </c>
      <c r="D13883" t="s">
        <v>21</v>
      </c>
      <c r="E13883" t="s">
        <v>16</v>
      </c>
      <c r="F13883">
        <v>28262</v>
      </c>
      <c r="G13883">
        <v>35.296036000000001</v>
      </c>
      <c r="H13883">
        <v>-80.763775899999999</v>
      </c>
      <c r="I13883">
        <v>3</v>
      </c>
      <c r="J13883">
        <v>12</v>
      </c>
      <c r="K13883">
        <v>1</v>
      </c>
      <c r="L13883" t="s">
        <v>45319</v>
      </c>
    </row>
    <row r="13884" spans="1:12" x14ac:dyDescent="0.2">
      <c r="A13884" t="s">
        <v>45320</v>
      </c>
      <c r="B13884" t="s">
        <v>14331</v>
      </c>
      <c r="C13884" t="s">
        <v>45321</v>
      </c>
      <c r="D13884" t="s">
        <v>295</v>
      </c>
      <c r="E13884" t="s">
        <v>16</v>
      </c>
      <c r="F13884">
        <v>28134</v>
      </c>
      <c r="G13884">
        <v>35.089112287600003</v>
      </c>
      <c r="H13884">
        <v>-80.876877754899994</v>
      </c>
      <c r="I13884">
        <v>2</v>
      </c>
      <c r="J13884">
        <v>20</v>
      </c>
      <c r="K13884">
        <v>1</v>
      </c>
      <c r="L13884" t="s">
        <v>45322</v>
      </c>
    </row>
    <row r="13885" spans="1:12" x14ac:dyDescent="0.2">
      <c r="A13885" t="s">
        <v>45323</v>
      </c>
      <c r="B13885" t="s">
        <v>45324</v>
      </c>
      <c r="C13885" t="s">
        <v>30645</v>
      </c>
      <c r="D13885" t="s">
        <v>21</v>
      </c>
      <c r="E13885" t="s">
        <v>16</v>
      </c>
      <c r="F13885">
        <v>28211</v>
      </c>
      <c r="G13885">
        <v>35.178412000000002</v>
      </c>
      <c r="H13885">
        <v>-80.789410000000004</v>
      </c>
      <c r="I13885">
        <v>2.5</v>
      </c>
      <c r="J13885">
        <v>3</v>
      </c>
      <c r="K13885">
        <v>1</v>
      </c>
      <c r="L13885" t="s">
        <v>2743</v>
      </c>
    </row>
    <row r="13886" spans="1:12" x14ac:dyDescent="0.2">
      <c r="A13886" t="s">
        <v>45325</v>
      </c>
      <c r="B13886" t="s">
        <v>45326</v>
      </c>
      <c r="C13886" t="s">
        <v>45327</v>
      </c>
      <c r="D13886" t="s">
        <v>21</v>
      </c>
      <c r="E13886" t="s">
        <v>16</v>
      </c>
      <c r="F13886">
        <v>28210</v>
      </c>
      <c r="G13886">
        <v>35.147360900000002</v>
      </c>
      <c r="H13886">
        <v>-80.833040999999994</v>
      </c>
      <c r="I13886">
        <v>4.5</v>
      </c>
      <c r="J13886">
        <v>49</v>
      </c>
      <c r="K13886">
        <v>1</v>
      </c>
      <c r="L13886" t="s">
        <v>45328</v>
      </c>
    </row>
    <row r="13887" spans="1:12" x14ac:dyDescent="0.2">
      <c r="A13887" t="s">
        <v>45329</v>
      </c>
      <c r="B13887" t="s">
        <v>45330</v>
      </c>
      <c r="C13887" t="s">
        <v>45331</v>
      </c>
      <c r="D13887" t="s">
        <v>601</v>
      </c>
      <c r="E13887" t="s">
        <v>16</v>
      </c>
      <c r="F13887">
        <v>28083</v>
      </c>
      <c r="G13887">
        <v>35.484811499999999</v>
      </c>
      <c r="H13887">
        <v>-80.615863200000007</v>
      </c>
      <c r="I13887">
        <v>3.5</v>
      </c>
      <c r="J13887">
        <v>5</v>
      </c>
      <c r="K13887">
        <v>1</v>
      </c>
      <c r="L13887" t="s">
        <v>457</v>
      </c>
    </row>
    <row r="13888" spans="1:12" x14ac:dyDescent="0.2">
      <c r="A13888" t="s">
        <v>45332</v>
      </c>
      <c r="B13888" t="s">
        <v>45333</v>
      </c>
      <c r="C13888" t="s">
        <v>45334</v>
      </c>
      <c r="D13888" t="s">
        <v>21</v>
      </c>
      <c r="E13888" t="s">
        <v>16</v>
      </c>
      <c r="F13888">
        <v>28202</v>
      </c>
      <c r="G13888">
        <v>35.227340499999997</v>
      </c>
      <c r="H13888">
        <v>-80.842239599999999</v>
      </c>
      <c r="I13888">
        <v>3</v>
      </c>
      <c r="J13888">
        <v>6</v>
      </c>
      <c r="K13888">
        <v>0</v>
      </c>
      <c r="L13888" t="s">
        <v>45335</v>
      </c>
    </row>
    <row r="13889" spans="1:12" x14ac:dyDescent="0.2">
      <c r="A13889" t="s">
        <v>45336</v>
      </c>
      <c r="B13889" t="s">
        <v>45337</v>
      </c>
      <c r="C13889" t="s">
        <v>3791</v>
      </c>
      <c r="D13889" t="s">
        <v>21</v>
      </c>
      <c r="E13889" t="s">
        <v>16</v>
      </c>
      <c r="F13889">
        <v>28208</v>
      </c>
      <c r="G13889">
        <v>35.210211280800003</v>
      </c>
      <c r="H13889">
        <v>-80.856310896899998</v>
      </c>
      <c r="I13889">
        <v>4.5</v>
      </c>
      <c r="J13889">
        <v>6</v>
      </c>
      <c r="K13889">
        <v>1</v>
      </c>
      <c r="L13889" t="s">
        <v>45338</v>
      </c>
    </row>
    <row r="13890" spans="1:12" x14ac:dyDescent="0.2">
      <c r="A13890" t="s">
        <v>45339</v>
      </c>
      <c r="B13890" t="s">
        <v>8273</v>
      </c>
      <c r="C13890" t="s">
        <v>45340</v>
      </c>
      <c r="D13890" t="s">
        <v>39</v>
      </c>
      <c r="E13890" t="s">
        <v>16</v>
      </c>
      <c r="F13890">
        <v>28027</v>
      </c>
      <c r="G13890">
        <v>35.372238299999999</v>
      </c>
      <c r="H13890">
        <v>-80.718237999999999</v>
      </c>
      <c r="I13890">
        <v>3</v>
      </c>
      <c r="J13890">
        <v>53</v>
      </c>
      <c r="K13890">
        <v>1</v>
      </c>
      <c r="L13890" t="s">
        <v>45341</v>
      </c>
    </row>
    <row r="13891" spans="1:12" x14ac:dyDescent="0.2">
      <c r="A13891" t="s">
        <v>45342</v>
      </c>
      <c r="B13891" t="s">
        <v>45343</v>
      </c>
      <c r="C13891" t="s">
        <v>19946</v>
      </c>
      <c r="D13891" t="s">
        <v>21</v>
      </c>
      <c r="E13891" t="s">
        <v>16</v>
      </c>
      <c r="F13891">
        <v>28204</v>
      </c>
      <c r="G13891">
        <v>35.213967699999998</v>
      </c>
      <c r="H13891">
        <v>-80.828674500000005</v>
      </c>
      <c r="I13891">
        <v>4.5</v>
      </c>
      <c r="J13891">
        <v>19</v>
      </c>
      <c r="K13891">
        <v>1</v>
      </c>
      <c r="L13891" t="s">
        <v>45344</v>
      </c>
    </row>
    <row r="13892" spans="1:12" x14ac:dyDescent="0.2">
      <c r="A13892" t="s">
        <v>45345</v>
      </c>
      <c r="B13892" t="s">
        <v>45346</v>
      </c>
      <c r="C13892" t="s">
        <v>45347</v>
      </c>
      <c r="D13892" t="s">
        <v>21</v>
      </c>
      <c r="E13892" t="s">
        <v>16</v>
      </c>
      <c r="F13892">
        <v>28269</v>
      </c>
      <c r="G13892">
        <v>35.372914000000002</v>
      </c>
      <c r="H13892">
        <v>-80.792550000000006</v>
      </c>
      <c r="I13892">
        <v>2.5</v>
      </c>
      <c r="J13892">
        <v>3</v>
      </c>
      <c r="K13892">
        <v>1</v>
      </c>
      <c r="L13892" t="s">
        <v>45348</v>
      </c>
    </row>
    <row r="13893" spans="1:12" x14ac:dyDescent="0.2">
      <c r="A13893" t="s">
        <v>45349</v>
      </c>
      <c r="B13893" t="s">
        <v>45350</v>
      </c>
      <c r="C13893" t="s">
        <v>45351</v>
      </c>
      <c r="D13893" t="s">
        <v>21</v>
      </c>
      <c r="E13893" t="s">
        <v>16</v>
      </c>
      <c r="F13893">
        <v>28204</v>
      </c>
      <c r="G13893">
        <v>35.2209048</v>
      </c>
      <c r="H13893">
        <v>-80.818033299999996</v>
      </c>
      <c r="I13893">
        <v>5</v>
      </c>
      <c r="J13893">
        <v>8</v>
      </c>
      <c r="K13893">
        <v>1</v>
      </c>
      <c r="L13893" t="s">
        <v>45352</v>
      </c>
    </row>
    <row r="13894" spans="1:12" x14ac:dyDescent="0.2">
      <c r="A13894" t="s">
        <v>45353</v>
      </c>
      <c r="B13894" t="s">
        <v>4808</v>
      </c>
      <c r="C13894" t="s">
        <v>45354</v>
      </c>
      <c r="D13894" t="s">
        <v>295</v>
      </c>
      <c r="E13894" t="s">
        <v>16</v>
      </c>
      <c r="F13894">
        <v>28134</v>
      </c>
      <c r="G13894">
        <v>35.084276000000003</v>
      </c>
      <c r="H13894">
        <v>-80.885227999999998</v>
      </c>
      <c r="I13894">
        <v>3</v>
      </c>
      <c r="J13894">
        <v>7</v>
      </c>
      <c r="K13894">
        <v>1</v>
      </c>
      <c r="L13894" t="s">
        <v>45355</v>
      </c>
    </row>
    <row r="13895" spans="1:12" x14ac:dyDescent="0.2">
      <c r="A13895" t="s">
        <v>45356</v>
      </c>
      <c r="B13895" t="s">
        <v>9656</v>
      </c>
      <c r="C13895" t="s">
        <v>45357</v>
      </c>
      <c r="D13895" t="s">
        <v>21</v>
      </c>
      <c r="E13895" t="s">
        <v>16</v>
      </c>
      <c r="F13895">
        <v>28202</v>
      </c>
      <c r="G13895">
        <v>35.224661699999999</v>
      </c>
      <c r="H13895">
        <v>-80.846145500000006</v>
      </c>
      <c r="I13895">
        <v>3.5</v>
      </c>
      <c r="J13895">
        <v>62</v>
      </c>
      <c r="K13895">
        <v>1</v>
      </c>
      <c r="L13895" t="s">
        <v>42444</v>
      </c>
    </row>
    <row r="13896" spans="1:12" x14ac:dyDescent="0.2">
      <c r="A13896" t="s">
        <v>45358</v>
      </c>
      <c r="B13896" t="s">
        <v>45359</v>
      </c>
      <c r="C13896" t="s">
        <v>45360</v>
      </c>
      <c r="D13896" t="s">
        <v>21</v>
      </c>
      <c r="E13896" t="s">
        <v>16</v>
      </c>
      <c r="F13896">
        <v>28206</v>
      </c>
      <c r="G13896">
        <v>35.253695999999998</v>
      </c>
      <c r="H13896">
        <v>-80.827381000000003</v>
      </c>
      <c r="I13896">
        <v>3.5</v>
      </c>
      <c r="J13896">
        <v>3</v>
      </c>
      <c r="K13896">
        <v>1</v>
      </c>
      <c r="L13896" t="s">
        <v>45361</v>
      </c>
    </row>
    <row r="13897" spans="1:12" x14ac:dyDescent="0.2">
      <c r="A13897" t="s">
        <v>45362</v>
      </c>
      <c r="B13897" t="s">
        <v>45363</v>
      </c>
      <c r="C13897" t="s">
        <v>45364</v>
      </c>
      <c r="D13897" t="s">
        <v>21</v>
      </c>
      <c r="E13897" t="s">
        <v>16</v>
      </c>
      <c r="F13897">
        <v>28269</v>
      </c>
      <c r="G13897">
        <v>35.273559722800002</v>
      </c>
      <c r="H13897">
        <v>-80.833685898100001</v>
      </c>
      <c r="I13897">
        <v>2</v>
      </c>
      <c r="J13897">
        <v>4</v>
      </c>
      <c r="K13897">
        <v>1</v>
      </c>
      <c r="L13897" t="s">
        <v>45365</v>
      </c>
    </row>
    <row r="13898" spans="1:12" x14ac:dyDescent="0.2">
      <c r="A13898" t="s">
        <v>45366</v>
      </c>
      <c r="B13898" t="s">
        <v>3380</v>
      </c>
      <c r="C13898" t="s">
        <v>45367</v>
      </c>
      <c r="D13898" t="s">
        <v>135</v>
      </c>
      <c r="E13898" t="s">
        <v>16</v>
      </c>
      <c r="F13898">
        <v>28105</v>
      </c>
      <c r="G13898">
        <v>35.130933451099999</v>
      </c>
      <c r="H13898">
        <v>-80.712225224500003</v>
      </c>
      <c r="I13898">
        <v>4.5</v>
      </c>
      <c r="J13898">
        <v>3</v>
      </c>
      <c r="K13898">
        <v>1</v>
      </c>
      <c r="L13898" t="s">
        <v>45368</v>
      </c>
    </row>
    <row r="13899" spans="1:12" x14ac:dyDescent="0.2">
      <c r="A13899" t="s">
        <v>45369</v>
      </c>
      <c r="B13899" t="s">
        <v>12358</v>
      </c>
      <c r="C13899" t="s">
        <v>45370</v>
      </c>
      <c r="D13899" t="s">
        <v>21</v>
      </c>
      <c r="E13899" t="s">
        <v>16</v>
      </c>
      <c r="F13899">
        <v>28244</v>
      </c>
      <c r="G13899">
        <v>35.225047000000004</v>
      </c>
      <c r="H13899">
        <v>-80.842659999999995</v>
      </c>
      <c r="I13899">
        <v>3.5</v>
      </c>
      <c r="J13899">
        <v>26</v>
      </c>
      <c r="K13899">
        <v>1</v>
      </c>
      <c r="L13899" t="s">
        <v>45371</v>
      </c>
    </row>
    <row r="13900" spans="1:12" x14ac:dyDescent="0.2">
      <c r="A13900" t="s">
        <v>45372</v>
      </c>
      <c r="B13900" t="s">
        <v>6805</v>
      </c>
      <c r="C13900" t="s">
        <v>45373</v>
      </c>
      <c r="D13900" t="s">
        <v>21</v>
      </c>
      <c r="E13900" t="s">
        <v>16</v>
      </c>
      <c r="F13900">
        <v>28277</v>
      </c>
      <c r="G13900">
        <v>35.049999999999997</v>
      </c>
      <c r="H13900">
        <v>-80.819999999999993</v>
      </c>
      <c r="I13900">
        <v>3</v>
      </c>
      <c r="J13900">
        <v>25</v>
      </c>
      <c r="K13900">
        <v>1</v>
      </c>
      <c r="L13900" t="s">
        <v>45374</v>
      </c>
    </row>
    <row r="13901" spans="1:12" x14ac:dyDescent="0.2">
      <c r="A13901" t="s">
        <v>45375</v>
      </c>
      <c r="B13901" t="s">
        <v>1204</v>
      </c>
      <c r="C13901" t="s">
        <v>45376</v>
      </c>
      <c r="D13901" t="s">
        <v>135</v>
      </c>
      <c r="E13901" t="s">
        <v>16</v>
      </c>
      <c r="F13901">
        <v>28105</v>
      </c>
      <c r="G13901">
        <v>35.136767300000002</v>
      </c>
      <c r="H13901">
        <v>-80.716186699999994</v>
      </c>
      <c r="I13901">
        <v>2.5</v>
      </c>
      <c r="J13901">
        <v>6</v>
      </c>
      <c r="K13901">
        <v>0</v>
      </c>
      <c r="L13901" t="s">
        <v>4734</v>
      </c>
    </row>
    <row r="13902" spans="1:12" x14ac:dyDescent="0.2">
      <c r="A13902" t="s">
        <v>45377</v>
      </c>
      <c r="B13902" t="s">
        <v>595</v>
      </c>
      <c r="C13902" t="s">
        <v>45378</v>
      </c>
      <c r="D13902" t="s">
        <v>21</v>
      </c>
      <c r="E13902" t="s">
        <v>16</v>
      </c>
      <c r="F13902">
        <v>28273</v>
      </c>
      <c r="G13902">
        <v>35.143922799999999</v>
      </c>
      <c r="H13902">
        <v>-80.930861199999995</v>
      </c>
      <c r="I13902">
        <v>3.5</v>
      </c>
      <c r="J13902">
        <v>15</v>
      </c>
      <c r="K13902">
        <v>1</v>
      </c>
      <c r="L13902" t="s">
        <v>7723</v>
      </c>
    </row>
    <row r="13903" spans="1:12" x14ac:dyDescent="0.2">
      <c r="A13903" t="s">
        <v>45379</v>
      </c>
      <c r="B13903" t="s">
        <v>45380</v>
      </c>
      <c r="C13903" t="s">
        <v>45381</v>
      </c>
      <c r="D13903" t="s">
        <v>601</v>
      </c>
      <c r="E13903" t="s">
        <v>16</v>
      </c>
      <c r="F13903">
        <v>28083</v>
      </c>
      <c r="G13903">
        <v>35.475090660399999</v>
      </c>
      <c r="H13903">
        <v>-80.609633177500001</v>
      </c>
      <c r="I13903">
        <v>5</v>
      </c>
      <c r="J13903">
        <v>34</v>
      </c>
      <c r="K13903">
        <v>1</v>
      </c>
      <c r="L13903" t="s">
        <v>45382</v>
      </c>
    </row>
    <row r="13904" spans="1:12" x14ac:dyDescent="0.2">
      <c r="A13904" t="s">
        <v>45383</v>
      </c>
      <c r="B13904" t="s">
        <v>45384</v>
      </c>
      <c r="C13904" t="s">
        <v>45385</v>
      </c>
      <c r="D13904" t="s">
        <v>26</v>
      </c>
      <c r="E13904" t="s">
        <v>16</v>
      </c>
      <c r="F13904">
        <v>28078</v>
      </c>
      <c r="G13904">
        <v>35.4469154182</v>
      </c>
      <c r="H13904">
        <v>-80.878611793800005</v>
      </c>
      <c r="I13904">
        <v>5</v>
      </c>
      <c r="J13904">
        <v>13</v>
      </c>
      <c r="K13904">
        <v>1</v>
      </c>
      <c r="L13904" t="s">
        <v>45386</v>
      </c>
    </row>
    <row r="13905" spans="1:12" x14ac:dyDescent="0.2">
      <c r="A13905" t="s">
        <v>45387</v>
      </c>
      <c r="B13905" t="s">
        <v>45388</v>
      </c>
      <c r="C13905" t="s">
        <v>1209</v>
      </c>
      <c r="D13905" t="s">
        <v>21</v>
      </c>
      <c r="E13905" t="s">
        <v>16</v>
      </c>
      <c r="F13905">
        <v>28205</v>
      </c>
      <c r="G13905">
        <v>35.219804000000003</v>
      </c>
      <c r="H13905">
        <v>-80.802166299999996</v>
      </c>
      <c r="I13905">
        <v>5</v>
      </c>
      <c r="J13905">
        <v>7</v>
      </c>
      <c r="K13905">
        <v>1</v>
      </c>
      <c r="L13905" t="s">
        <v>713</v>
      </c>
    </row>
    <row r="13906" spans="1:12" x14ac:dyDescent="0.2">
      <c r="A13906" t="s">
        <v>45389</v>
      </c>
      <c r="B13906" t="s">
        <v>45390</v>
      </c>
      <c r="C13906" t="s">
        <v>45391</v>
      </c>
      <c r="D13906" t="s">
        <v>21</v>
      </c>
      <c r="E13906" t="s">
        <v>16</v>
      </c>
      <c r="F13906">
        <v>28277</v>
      </c>
      <c r="G13906">
        <v>35.017138000000003</v>
      </c>
      <c r="H13906">
        <v>-80.851200000000006</v>
      </c>
      <c r="I13906">
        <v>4.5</v>
      </c>
      <c r="J13906">
        <v>6</v>
      </c>
      <c r="K13906">
        <v>1</v>
      </c>
      <c r="L13906" t="s">
        <v>45392</v>
      </c>
    </row>
    <row r="13907" spans="1:12" x14ac:dyDescent="0.2">
      <c r="A13907" t="s">
        <v>45393</v>
      </c>
      <c r="B13907" t="s">
        <v>45394</v>
      </c>
      <c r="C13907" t="s">
        <v>45395</v>
      </c>
      <c r="D13907" t="s">
        <v>21</v>
      </c>
      <c r="E13907" t="s">
        <v>16</v>
      </c>
      <c r="F13907">
        <v>28208</v>
      </c>
      <c r="G13907">
        <v>35.220968999999997</v>
      </c>
      <c r="H13907">
        <v>-80.944215</v>
      </c>
      <c r="I13907">
        <v>4</v>
      </c>
      <c r="J13907">
        <v>6</v>
      </c>
      <c r="K13907">
        <v>1</v>
      </c>
      <c r="L13907" t="s">
        <v>45396</v>
      </c>
    </row>
    <row r="13908" spans="1:12" x14ac:dyDescent="0.2">
      <c r="A13908" t="s">
        <v>45397</v>
      </c>
      <c r="B13908" t="s">
        <v>45398</v>
      </c>
      <c r="C13908" t="s">
        <v>45399</v>
      </c>
      <c r="D13908" t="s">
        <v>21</v>
      </c>
      <c r="E13908" t="s">
        <v>16</v>
      </c>
      <c r="F13908">
        <v>28203</v>
      </c>
      <c r="G13908">
        <v>35.206683699999999</v>
      </c>
      <c r="H13908">
        <v>-80.851595700000004</v>
      </c>
      <c r="I13908">
        <v>3.5</v>
      </c>
      <c r="J13908">
        <v>3</v>
      </c>
      <c r="K13908">
        <v>1</v>
      </c>
      <c r="L13908" t="s">
        <v>31737</v>
      </c>
    </row>
    <row r="13909" spans="1:12" x14ac:dyDescent="0.2">
      <c r="A13909" t="s">
        <v>45400</v>
      </c>
      <c r="B13909" t="s">
        <v>45401</v>
      </c>
      <c r="C13909" t="s">
        <v>45402</v>
      </c>
      <c r="D13909" t="s">
        <v>62</v>
      </c>
      <c r="E13909" t="s">
        <v>16</v>
      </c>
      <c r="F13909">
        <v>28227</v>
      </c>
      <c r="G13909">
        <v>35.174767899999999</v>
      </c>
      <c r="H13909">
        <v>-80.655776799999998</v>
      </c>
      <c r="I13909">
        <v>3.5</v>
      </c>
      <c r="J13909">
        <v>16</v>
      </c>
      <c r="K13909">
        <v>1</v>
      </c>
      <c r="L13909" t="s">
        <v>45403</v>
      </c>
    </row>
    <row r="13910" spans="1:12" x14ac:dyDescent="0.2">
      <c r="A13910" t="s">
        <v>45404</v>
      </c>
      <c r="B13910" t="s">
        <v>45405</v>
      </c>
      <c r="C13910" t="s">
        <v>45406</v>
      </c>
      <c r="D13910" t="s">
        <v>21</v>
      </c>
      <c r="E13910" t="s">
        <v>16</v>
      </c>
      <c r="F13910">
        <v>28211</v>
      </c>
      <c r="G13910">
        <v>35.156343999999997</v>
      </c>
      <c r="H13910">
        <v>-80.831879000000001</v>
      </c>
      <c r="I13910">
        <v>4</v>
      </c>
      <c r="J13910">
        <v>349</v>
      </c>
      <c r="K13910">
        <v>1</v>
      </c>
      <c r="L13910" t="s">
        <v>45407</v>
      </c>
    </row>
    <row r="13911" spans="1:12" x14ac:dyDescent="0.2">
      <c r="A13911" t="s">
        <v>45408</v>
      </c>
      <c r="B13911" t="s">
        <v>45409</v>
      </c>
      <c r="C13911" t="s">
        <v>35414</v>
      </c>
      <c r="D13911" t="s">
        <v>21</v>
      </c>
      <c r="E13911" t="s">
        <v>16</v>
      </c>
      <c r="F13911">
        <v>28277</v>
      </c>
      <c r="G13911">
        <v>35.060831299999997</v>
      </c>
      <c r="H13911">
        <v>-80.814291299999994</v>
      </c>
      <c r="I13911">
        <v>3.5</v>
      </c>
      <c r="J13911">
        <v>64</v>
      </c>
      <c r="K13911">
        <v>0</v>
      </c>
      <c r="L13911" t="s">
        <v>45410</v>
      </c>
    </row>
    <row r="13912" spans="1:12" x14ac:dyDescent="0.2">
      <c r="A13912" t="s">
        <v>45411</v>
      </c>
      <c r="B13912" t="s">
        <v>45412</v>
      </c>
      <c r="C13912" t="s">
        <v>45413</v>
      </c>
      <c r="D13912" t="s">
        <v>39</v>
      </c>
      <c r="E13912" t="s">
        <v>16</v>
      </c>
      <c r="F13912">
        <v>28027</v>
      </c>
      <c r="G13912">
        <v>35.4063661</v>
      </c>
      <c r="H13912">
        <v>-80.713166400000006</v>
      </c>
      <c r="I13912">
        <v>2.5</v>
      </c>
      <c r="J13912">
        <v>3</v>
      </c>
      <c r="K13912">
        <v>1</v>
      </c>
      <c r="L13912" t="s">
        <v>1296</v>
      </c>
    </row>
    <row r="13913" spans="1:12" x14ac:dyDescent="0.2">
      <c r="A13913" t="s">
        <v>45414</v>
      </c>
      <c r="B13913" t="s">
        <v>26415</v>
      </c>
      <c r="C13913" t="s">
        <v>45415</v>
      </c>
      <c r="D13913" t="s">
        <v>21</v>
      </c>
      <c r="E13913" t="s">
        <v>16</v>
      </c>
      <c r="F13913">
        <v>28210</v>
      </c>
      <c r="G13913">
        <v>35.092057599999997</v>
      </c>
      <c r="H13913">
        <v>-80.857195300000001</v>
      </c>
      <c r="I13913">
        <v>3.5</v>
      </c>
      <c r="J13913">
        <v>11</v>
      </c>
      <c r="K13913">
        <v>1</v>
      </c>
      <c r="L13913" t="s">
        <v>45416</v>
      </c>
    </row>
    <row r="13914" spans="1:12" x14ac:dyDescent="0.2">
      <c r="A13914" t="s">
        <v>45417</v>
      </c>
      <c r="B13914" t="s">
        <v>2144</v>
      </c>
      <c r="C13914" t="s">
        <v>45418</v>
      </c>
      <c r="D13914" t="s">
        <v>643</v>
      </c>
      <c r="E13914" t="s">
        <v>16</v>
      </c>
      <c r="F13914">
        <v>28079</v>
      </c>
      <c r="G13914">
        <v>35.066539300000002</v>
      </c>
      <c r="H13914">
        <v>-80.677280400000001</v>
      </c>
      <c r="I13914">
        <v>3.5</v>
      </c>
      <c r="J13914">
        <v>14</v>
      </c>
      <c r="K13914">
        <v>1</v>
      </c>
      <c r="L13914" t="s">
        <v>2146</v>
      </c>
    </row>
    <row r="13915" spans="1:12" x14ac:dyDescent="0.2">
      <c r="A13915" t="s">
        <v>45419</v>
      </c>
      <c r="B13915" t="s">
        <v>45420</v>
      </c>
      <c r="C13915" t="s">
        <v>7986</v>
      </c>
      <c r="D13915" t="s">
        <v>239</v>
      </c>
      <c r="E13915" t="s">
        <v>16</v>
      </c>
      <c r="F13915">
        <v>28173</v>
      </c>
      <c r="G13915">
        <v>34.9324254</v>
      </c>
      <c r="H13915">
        <v>-80.747277999999994</v>
      </c>
      <c r="I13915">
        <v>3.5</v>
      </c>
      <c r="J13915">
        <v>3</v>
      </c>
      <c r="K13915">
        <v>0</v>
      </c>
      <c r="L13915" t="s">
        <v>21256</v>
      </c>
    </row>
    <row r="13916" spans="1:12" x14ac:dyDescent="0.2">
      <c r="A13916" t="s">
        <v>45421</v>
      </c>
      <c r="B13916" t="s">
        <v>45422</v>
      </c>
      <c r="C13916" t="s">
        <v>45423</v>
      </c>
      <c r="D13916" t="s">
        <v>21</v>
      </c>
      <c r="E13916" t="s">
        <v>16</v>
      </c>
      <c r="F13916">
        <v>28273</v>
      </c>
      <c r="G13916">
        <v>35.1505643729</v>
      </c>
      <c r="H13916">
        <v>-80.948292575799996</v>
      </c>
      <c r="I13916">
        <v>3</v>
      </c>
      <c r="J13916">
        <v>8</v>
      </c>
      <c r="K13916">
        <v>1</v>
      </c>
      <c r="L13916" t="s">
        <v>45424</v>
      </c>
    </row>
    <row r="13917" spans="1:12" x14ac:dyDescent="0.2">
      <c r="A13917" t="s">
        <v>45425</v>
      </c>
      <c r="B13917" t="s">
        <v>45426</v>
      </c>
      <c r="C13917" t="s">
        <v>45427</v>
      </c>
      <c r="D13917" t="s">
        <v>21</v>
      </c>
      <c r="E13917" t="s">
        <v>16</v>
      </c>
      <c r="F13917">
        <v>28226</v>
      </c>
      <c r="G13917">
        <v>35.100461799999998</v>
      </c>
      <c r="H13917">
        <v>-80.780340800000005</v>
      </c>
      <c r="I13917">
        <v>3.5</v>
      </c>
      <c r="J13917">
        <v>3</v>
      </c>
      <c r="K13917">
        <v>1</v>
      </c>
      <c r="L13917" t="s">
        <v>1692</v>
      </c>
    </row>
    <row r="13918" spans="1:12" x14ac:dyDescent="0.2">
      <c r="A13918" t="s">
        <v>45428</v>
      </c>
      <c r="B13918" t="s">
        <v>45429</v>
      </c>
      <c r="C13918" t="s">
        <v>45430</v>
      </c>
      <c r="D13918" t="s">
        <v>21</v>
      </c>
      <c r="E13918" t="s">
        <v>16</v>
      </c>
      <c r="F13918">
        <v>28277</v>
      </c>
      <c r="G13918">
        <v>35.0591644</v>
      </c>
      <c r="H13918">
        <v>-80.811360699999994</v>
      </c>
      <c r="I13918">
        <v>5</v>
      </c>
      <c r="J13918">
        <v>6</v>
      </c>
      <c r="K13918">
        <v>1</v>
      </c>
      <c r="L13918" t="s">
        <v>45431</v>
      </c>
    </row>
    <row r="13919" spans="1:12" x14ac:dyDescent="0.2">
      <c r="A13919" t="s">
        <v>45432</v>
      </c>
      <c r="B13919" t="s">
        <v>45433</v>
      </c>
      <c r="C13919" t="s">
        <v>45434</v>
      </c>
      <c r="D13919" t="s">
        <v>21</v>
      </c>
      <c r="E13919" t="s">
        <v>16</v>
      </c>
      <c r="F13919">
        <v>28210</v>
      </c>
      <c r="G13919">
        <v>35.1483931203</v>
      </c>
      <c r="H13919">
        <v>-80.833416448899996</v>
      </c>
      <c r="I13919">
        <v>4</v>
      </c>
      <c r="J13919">
        <v>302</v>
      </c>
      <c r="K13919">
        <v>1</v>
      </c>
      <c r="L13919" t="s">
        <v>45435</v>
      </c>
    </row>
    <row r="13920" spans="1:12" x14ac:dyDescent="0.2">
      <c r="A13920" t="s">
        <v>45436</v>
      </c>
      <c r="B13920" t="s">
        <v>45437</v>
      </c>
      <c r="C13920" t="s">
        <v>45438</v>
      </c>
      <c r="D13920" t="s">
        <v>21</v>
      </c>
      <c r="E13920" t="s">
        <v>16</v>
      </c>
      <c r="F13920">
        <v>28205</v>
      </c>
      <c r="G13920">
        <v>35.219774200000003</v>
      </c>
      <c r="H13920">
        <v>-80.815559699999994</v>
      </c>
      <c r="I13920">
        <v>4.5</v>
      </c>
      <c r="J13920">
        <v>9</v>
      </c>
      <c r="K13920">
        <v>1</v>
      </c>
      <c r="L13920" t="s">
        <v>45439</v>
      </c>
    </row>
    <row r="13921" spans="1:12" x14ac:dyDescent="0.2">
      <c r="A13921" t="s">
        <v>45440</v>
      </c>
      <c r="B13921" t="s">
        <v>24555</v>
      </c>
      <c r="C13921" t="s">
        <v>45441</v>
      </c>
      <c r="D13921" t="s">
        <v>21</v>
      </c>
      <c r="E13921" t="s">
        <v>16</v>
      </c>
      <c r="F13921">
        <v>28269</v>
      </c>
      <c r="G13921">
        <v>35.347652014499999</v>
      </c>
      <c r="H13921">
        <v>-80.842204839000004</v>
      </c>
      <c r="I13921">
        <v>2.5</v>
      </c>
      <c r="J13921">
        <v>60</v>
      </c>
      <c r="K13921">
        <v>1</v>
      </c>
      <c r="L13921" t="s">
        <v>45442</v>
      </c>
    </row>
    <row r="13922" spans="1:12" x14ac:dyDescent="0.2">
      <c r="A13922" t="s">
        <v>45443</v>
      </c>
      <c r="B13922" t="s">
        <v>35564</v>
      </c>
      <c r="C13922" t="s">
        <v>45444</v>
      </c>
      <c r="D13922" t="s">
        <v>359</v>
      </c>
      <c r="E13922" t="s">
        <v>16</v>
      </c>
      <c r="F13922">
        <v>28036</v>
      </c>
      <c r="G13922">
        <v>35.495764135599998</v>
      </c>
      <c r="H13922">
        <v>-80.853358222599994</v>
      </c>
      <c r="I13922">
        <v>4.5</v>
      </c>
      <c r="J13922">
        <v>70</v>
      </c>
      <c r="K13922">
        <v>1</v>
      </c>
      <c r="L13922" t="s">
        <v>5978</v>
      </c>
    </row>
    <row r="13923" spans="1:12" x14ac:dyDescent="0.2">
      <c r="A13923" t="s">
        <v>45445</v>
      </c>
      <c r="B13923" t="s">
        <v>45446</v>
      </c>
      <c r="C13923" t="s">
        <v>45447</v>
      </c>
      <c r="D13923" t="s">
        <v>21</v>
      </c>
      <c r="E13923" t="s">
        <v>16</v>
      </c>
      <c r="F13923">
        <v>28226</v>
      </c>
      <c r="G13923">
        <v>35.0906485</v>
      </c>
      <c r="H13923">
        <v>-80.845347099999998</v>
      </c>
      <c r="I13923">
        <v>4.5</v>
      </c>
      <c r="J13923">
        <v>11</v>
      </c>
      <c r="K13923">
        <v>1</v>
      </c>
      <c r="L13923" t="s">
        <v>45448</v>
      </c>
    </row>
    <row r="13924" spans="1:12" x14ac:dyDescent="0.2">
      <c r="A13924" t="s">
        <v>45449</v>
      </c>
      <c r="B13924" t="s">
        <v>45450</v>
      </c>
      <c r="C13924" t="s">
        <v>45451</v>
      </c>
      <c r="D13924" t="s">
        <v>39</v>
      </c>
      <c r="E13924" t="s">
        <v>16</v>
      </c>
      <c r="F13924">
        <v>28027</v>
      </c>
      <c r="G13924">
        <v>35.383965199999999</v>
      </c>
      <c r="H13924">
        <v>-80.597932299999997</v>
      </c>
      <c r="I13924">
        <v>3</v>
      </c>
      <c r="J13924">
        <v>3</v>
      </c>
      <c r="K13924">
        <v>1</v>
      </c>
      <c r="L13924" t="s">
        <v>45452</v>
      </c>
    </row>
    <row r="13925" spans="1:12" x14ac:dyDescent="0.2">
      <c r="A13925" t="s">
        <v>45453</v>
      </c>
      <c r="B13925" t="s">
        <v>45454</v>
      </c>
      <c r="C13925" t="s">
        <v>45455</v>
      </c>
      <c r="D13925" t="s">
        <v>21</v>
      </c>
      <c r="E13925" t="s">
        <v>16</v>
      </c>
      <c r="F13925">
        <v>28269</v>
      </c>
      <c r="G13925">
        <v>35.353234899999997</v>
      </c>
      <c r="H13925">
        <v>-80.839350699999997</v>
      </c>
      <c r="I13925">
        <v>3</v>
      </c>
      <c r="J13925">
        <v>23</v>
      </c>
      <c r="K13925">
        <v>1</v>
      </c>
      <c r="L13925" t="s">
        <v>45456</v>
      </c>
    </row>
    <row r="13926" spans="1:12" x14ac:dyDescent="0.2">
      <c r="A13926" t="s">
        <v>45457</v>
      </c>
      <c r="B13926" t="s">
        <v>45458</v>
      </c>
      <c r="C13926" t="s">
        <v>45459</v>
      </c>
      <c r="D13926" t="s">
        <v>697</v>
      </c>
      <c r="E13926" t="s">
        <v>16</v>
      </c>
      <c r="F13926">
        <v>28037</v>
      </c>
      <c r="G13926">
        <v>35.482885899999999</v>
      </c>
      <c r="H13926">
        <v>-80.995151399999997</v>
      </c>
      <c r="I13926">
        <v>2</v>
      </c>
      <c r="J13926">
        <v>15</v>
      </c>
      <c r="K13926">
        <v>1</v>
      </c>
      <c r="L13926" t="s">
        <v>1056</v>
      </c>
    </row>
    <row r="13927" spans="1:12" x14ac:dyDescent="0.2">
      <c r="A13927" t="s">
        <v>45460</v>
      </c>
      <c r="B13927" t="s">
        <v>45461</v>
      </c>
      <c r="C13927" t="s">
        <v>45462</v>
      </c>
      <c r="D13927" t="s">
        <v>21</v>
      </c>
      <c r="E13927" t="s">
        <v>16</v>
      </c>
      <c r="F13927">
        <v>28213</v>
      </c>
      <c r="G13927">
        <v>35.2676911</v>
      </c>
      <c r="H13927">
        <v>-80.736902400000005</v>
      </c>
      <c r="I13927">
        <v>3</v>
      </c>
      <c r="J13927">
        <v>4</v>
      </c>
      <c r="K13927">
        <v>1</v>
      </c>
      <c r="L13927" t="s">
        <v>457</v>
      </c>
    </row>
    <row r="13928" spans="1:12" x14ac:dyDescent="0.2">
      <c r="A13928" t="s">
        <v>45463</v>
      </c>
      <c r="B13928" t="s">
        <v>45464</v>
      </c>
      <c r="C13928" t="s">
        <v>20265</v>
      </c>
      <c r="D13928" t="s">
        <v>21</v>
      </c>
      <c r="E13928" t="s">
        <v>16</v>
      </c>
      <c r="F13928">
        <v>28273</v>
      </c>
      <c r="G13928">
        <v>35.105111600000001</v>
      </c>
      <c r="H13928">
        <v>-80.987299399999998</v>
      </c>
      <c r="I13928">
        <v>4.5</v>
      </c>
      <c r="J13928">
        <v>10</v>
      </c>
      <c r="K13928">
        <v>1</v>
      </c>
      <c r="L13928" t="s">
        <v>45465</v>
      </c>
    </row>
    <row r="13929" spans="1:12" x14ac:dyDescent="0.2">
      <c r="A13929" t="s">
        <v>45466</v>
      </c>
      <c r="B13929" t="s">
        <v>45467</v>
      </c>
      <c r="C13929" t="s">
        <v>45468</v>
      </c>
      <c r="D13929" t="s">
        <v>39</v>
      </c>
      <c r="E13929" t="s">
        <v>16</v>
      </c>
      <c r="F13929">
        <v>28025</v>
      </c>
      <c r="G13929">
        <v>35.446221600000001</v>
      </c>
      <c r="H13929">
        <v>-80.598040699999999</v>
      </c>
      <c r="I13929">
        <v>4</v>
      </c>
      <c r="J13929">
        <v>53</v>
      </c>
      <c r="K13929">
        <v>1</v>
      </c>
      <c r="L13929" t="s">
        <v>45469</v>
      </c>
    </row>
    <row r="13930" spans="1:12" x14ac:dyDescent="0.2">
      <c r="A13930" t="s">
        <v>45470</v>
      </c>
      <c r="B13930" t="s">
        <v>45471</v>
      </c>
      <c r="C13930" t="s">
        <v>45472</v>
      </c>
      <c r="D13930" t="s">
        <v>21</v>
      </c>
      <c r="E13930" t="s">
        <v>16</v>
      </c>
      <c r="F13930">
        <v>28209</v>
      </c>
      <c r="G13930">
        <v>35.200924800000003</v>
      </c>
      <c r="H13930">
        <v>-80.867117199999996</v>
      </c>
      <c r="I13930">
        <v>4</v>
      </c>
      <c r="J13930">
        <v>8</v>
      </c>
      <c r="K13930">
        <v>1</v>
      </c>
      <c r="L13930" t="s">
        <v>2743</v>
      </c>
    </row>
    <row r="13931" spans="1:12" x14ac:dyDescent="0.2">
      <c r="A13931" t="s">
        <v>45473</v>
      </c>
      <c r="B13931" t="s">
        <v>45474</v>
      </c>
      <c r="C13931" t="s">
        <v>45475</v>
      </c>
      <c r="D13931" t="s">
        <v>21</v>
      </c>
      <c r="E13931" t="s">
        <v>16</v>
      </c>
      <c r="F13931">
        <v>28210</v>
      </c>
      <c r="G13931">
        <v>35.0952962</v>
      </c>
      <c r="H13931">
        <v>-80.868341400000006</v>
      </c>
      <c r="I13931">
        <v>3.5</v>
      </c>
      <c r="J13931">
        <v>42</v>
      </c>
      <c r="K13931">
        <v>1</v>
      </c>
      <c r="L13931" t="s">
        <v>45476</v>
      </c>
    </row>
    <row r="13932" spans="1:12" x14ac:dyDescent="0.2">
      <c r="A13932" t="s">
        <v>45477</v>
      </c>
      <c r="B13932" t="s">
        <v>25902</v>
      </c>
      <c r="C13932" t="s">
        <v>13666</v>
      </c>
      <c r="D13932" t="s">
        <v>135</v>
      </c>
      <c r="E13932" t="s">
        <v>16</v>
      </c>
      <c r="F13932">
        <v>28105</v>
      </c>
      <c r="G13932">
        <v>35.131076</v>
      </c>
      <c r="H13932">
        <v>-80.708073999999996</v>
      </c>
      <c r="I13932">
        <v>3.5</v>
      </c>
      <c r="J13932">
        <v>21</v>
      </c>
      <c r="K13932">
        <v>1</v>
      </c>
      <c r="L13932" t="s">
        <v>45478</v>
      </c>
    </row>
    <row r="13933" spans="1:12" x14ac:dyDescent="0.2">
      <c r="A13933" t="s">
        <v>45479</v>
      </c>
      <c r="B13933" t="s">
        <v>45480</v>
      </c>
      <c r="C13933" t="s">
        <v>45481</v>
      </c>
      <c r="D13933" t="s">
        <v>30</v>
      </c>
      <c r="E13933" t="s">
        <v>16</v>
      </c>
      <c r="F13933">
        <v>28054</v>
      </c>
      <c r="G13933">
        <v>35.2532183</v>
      </c>
      <c r="H13933">
        <v>-81.158986600000006</v>
      </c>
      <c r="I13933">
        <v>3.5</v>
      </c>
      <c r="J13933">
        <v>21</v>
      </c>
      <c r="K13933">
        <v>1</v>
      </c>
      <c r="L13933" t="s">
        <v>18248</v>
      </c>
    </row>
    <row r="13934" spans="1:12" x14ac:dyDescent="0.2">
      <c r="A13934" t="s">
        <v>45482</v>
      </c>
      <c r="B13934" t="s">
        <v>1167</v>
      </c>
      <c r="C13934" t="s">
        <v>45483</v>
      </c>
      <c r="D13934" t="s">
        <v>21</v>
      </c>
      <c r="E13934" t="s">
        <v>16</v>
      </c>
      <c r="F13934">
        <v>28277</v>
      </c>
      <c r="G13934">
        <v>35.0594386</v>
      </c>
      <c r="H13934">
        <v>-80.816267300000007</v>
      </c>
      <c r="I13934">
        <v>3.5</v>
      </c>
      <c r="J13934">
        <v>4</v>
      </c>
      <c r="K13934">
        <v>1</v>
      </c>
      <c r="L13934" t="s">
        <v>7013</v>
      </c>
    </row>
    <row r="13935" spans="1:12" x14ac:dyDescent="0.2">
      <c r="A13935" t="s">
        <v>45484</v>
      </c>
      <c r="B13935" t="s">
        <v>45485</v>
      </c>
      <c r="C13935" t="s">
        <v>19370</v>
      </c>
      <c r="D13935" t="s">
        <v>21</v>
      </c>
      <c r="E13935" t="s">
        <v>16</v>
      </c>
      <c r="F13935">
        <v>28202</v>
      </c>
      <c r="G13935">
        <v>35.220610999999998</v>
      </c>
      <c r="H13935">
        <v>-80.846256999999994</v>
      </c>
      <c r="I13935">
        <v>5</v>
      </c>
      <c r="J13935">
        <v>5</v>
      </c>
      <c r="K13935">
        <v>0</v>
      </c>
      <c r="L13935" t="s">
        <v>1041</v>
      </c>
    </row>
    <row r="13936" spans="1:12" x14ac:dyDescent="0.2">
      <c r="A13936" t="s">
        <v>45486</v>
      </c>
      <c r="B13936" t="s">
        <v>30016</v>
      </c>
      <c r="C13936" t="s">
        <v>45487</v>
      </c>
      <c r="D13936" t="s">
        <v>21</v>
      </c>
      <c r="E13936" t="s">
        <v>16</v>
      </c>
      <c r="F13936">
        <v>28216</v>
      </c>
      <c r="G13936">
        <v>35.350699499999997</v>
      </c>
      <c r="H13936">
        <v>-80.856157600000003</v>
      </c>
      <c r="I13936">
        <v>3</v>
      </c>
      <c r="J13936">
        <v>105</v>
      </c>
      <c r="K13936">
        <v>1</v>
      </c>
      <c r="L13936" t="s">
        <v>45488</v>
      </c>
    </row>
    <row r="13937" spans="1:12" x14ac:dyDescent="0.2">
      <c r="A13937" t="e">
        <f>-J3_fJ9_p_12aVYA4sSBIA</f>
        <v>#NAME?</v>
      </c>
      <c r="B13937" t="s">
        <v>45489</v>
      </c>
      <c r="C13937" t="s">
        <v>45490</v>
      </c>
      <c r="D13937" t="s">
        <v>21</v>
      </c>
      <c r="E13937" t="s">
        <v>16</v>
      </c>
      <c r="F13937">
        <v>28277</v>
      </c>
      <c r="G13937">
        <v>35.026440999999998</v>
      </c>
      <c r="H13937">
        <v>-80.840433000000004</v>
      </c>
      <c r="I13937">
        <v>5</v>
      </c>
      <c r="J13937">
        <v>6</v>
      </c>
      <c r="K13937">
        <v>1</v>
      </c>
      <c r="L13937" t="s">
        <v>8367</v>
      </c>
    </row>
    <row r="13938" spans="1:12" x14ac:dyDescent="0.2">
      <c r="A13938" t="s">
        <v>45491</v>
      </c>
      <c r="B13938" t="s">
        <v>45492</v>
      </c>
      <c r="C13938" t="s">
        <v>45493</v>
      </c>
      <c r="D13938" t="s">
        <v>21</v>
      </c>
      <c r="E13938" t="s">
        <v>16</v>
      </c>
      <c r="F13938">
        <v>28210</v>
      </c>
      <c r="G13938">
        <v>35.146269400000001</v>
      </c>
      <c r="H13938">
        <v>-80.827463699999996</v>
      </c>
      <c r="I13938">
        <v>3.5</v>
      </c>
      <c r="J13938">
        <v>9</v>
      </c>
      <c r="K13938">
        <v>1</v>
      </c>
      <c r="L13938" t="s">
        <v>45494</v>
      </c>
    </row>
    <row r="13939" spans="1:12" x14ac:dyDescent="0.2">
      <c r="A13939" t="s">
        <v>45495</v>
      </c>
      <c r="B13939" t="s">
        <v>45496</v>
      </c>
      <c r="C13939" t="s">
        <v>45497</v>
      </c>
      <c r="D13939" t="s">
        <v>21</v>
      </c>
      <c r="E13939" t="s">
        <v>16</v>
      </c>
      <c r="F13939">
        <v>28212</v>
      </c>
      <c r="G13939">
        <v>35.192895999999998</v>
      </c>
      <c r="H13939">
        <v>-80.764145299999996</v>
      </c>
      <c r="I13939">
        <v>4.5</v>
      </c>
      <c r="J13939">
        <v>9</v>
      </c>
      <c r="K13939">
        <v>0</v>
      </c>
      <c r="L13939" t="s">
        <v>45498</v>
      </c>
    </row>
    <row r="13940" spans="1:12" x14ac:dyDescent="0.2">
      <c r="A13940" t="s">
        <v>45499</v>
      </c>
      <c r="B13940" t="s">
        <v>45500</v>
      </c>
      <c r="C13940" t="s">
        <v>45501</v>
      </c>
      <c r="D13940" t="s">
        <v>697</v>
      </c>
      <c r="E13940" t="s">
        <v>16</v>
      </c>
      <c r="F13940">
        <v>28037</v>
      </c>
      <c r="G13940">
        <v>35.478205000000003</v>
      </c>
      <c r="H13940">
        <v>-80.993054999999998</v>
      </c>
      <c r="I13940">
        <v>4.5</v>
      </c>
      <c r="J13940">
        <v>12</v>
      </c>
      <c r="K13940">
        <v>1</v>
      </c>
      <c r="L13940" t="s">
        <v>45502</v>
      </c>
    </row>
    <row r="13941" spans="1:12" x14ac:dyDescent="0.2">
      <c r="A13941" t="s">
        <v>45503</v>
      </c>
      <c r="B13941" t="s">
        <v>1093</v>
      </c>
      <c r="C13941" t="s">
        <v>45504</v>
      </c>
      <c r="D13941" t="s">
        <v>30</v>
      </c>
      <c r="E13941" t="s">
        <v>16</v>
      </c>
      <c r="F13941">
        <v>28054</v>
      </c>
      <c r="G13941">
        <v>35.233356899999997</v>
      </c>
      <c r="H13941">
        <v>-81.169474199999996</v>
      </c>
      <c r="I13941">
        <v>2</v>
      </c>
      <c r="J13941">
        <v>5</v>
      </c>
      <c r="K13941">
        <v>1</v>
      </c>
      <c r="L13941" t="s">
        <v>25995</v>
      </c>
    </row>
    <row r="13942" spans="1:12" x14ac:dyDescent="0.2">
      <c r="A13942" t="s">
        <v>45505</v>
      </c>
      <c r="B13942" t="s">
        <v>45506</v>
      </c>
      <c r="C13942" t="s">
        <v>45507</v>
      </c>
      <c r="D13942" t="s">
        <v>21</v>
      </c>
      <c r="E13942" t="s">
        <v>16</v>
      </c>
      <c r="F13942">
        <v>28202</v>
      </c>
      <c r="G13942">
        <v>35.233529900000001</v>
      </c>
      <c r="H13942">
        <v>-80.848893099999998</v>
      </c>
      <c r="I13942">
        <v>2</v>
      </c>
      <c r="J13942">
        <v>16</v>
      </c>
      <c r="K13942">
        <v>1</v>
      </c>
      <c r="L13942" t="s">
        <v>2743</v>
      </c>
    </row>
    <row r="13943" spans="1:12" x14ac:dyDescent="0.2">
      <c r="A13943" t="s">
        <v>45508</v>
      </c>
      <c r="B13943" t="s">
        <v>19996</v>
      </c>
      <c r="C13943" t="s">
        <v>45509</v>
      </c>
      <c r="D13943" t="s">
        <v>21</v>
      </c>
      <c r="E13943" t="s">
        <v>16</v>
      </c>
      <c r="F13943">
        <v>28226</v>
      </c>
      <c r="G13943">
        <v>35.097549999999998</v>
      </c>
      <c r="H13943">
        <v>-80.784214000000006</v>
      </c>
      <c r="I13943">
        <v>2.5</v>
      </c>
      <c r="J13943">
        <v>13</v>
      </c>
      <c r="K13943">
        <v>1</v>
      </c>
      <c r="L13943" t="s">
        <v>39594</v>
      </c>
    </row>
    <row r="13944" spans="1:12" x14ac:dyDescent="0.2">
      <c r="A13944" t="s">
        <v>45510</v>
      </c>
      <c r="B13944" t="s">
        <v>1769</v>
      </c>
      <c r="C13944" t="s">
        <v>45511</v>
      </c>
      <c r="D13944" t="s">
        <v>21</v>
      </c>
      <c r="E13944" t="s">
        <v>16</v>
      </c>
      <c r="F13944">
        <v>28209</v>
      </c>
      <c r="G13944">
        <v>35.178313799999998</v>
      </c>
      <c r="H13944">
        <v>-80.875353399999995</v>
      </c>
      <c r="I13944">
        <v>4.5</v>
      </c>
      <c r="J13944">
        <v>22</v>
      </c>
      <c r="K13944">
        <v>1</v>
      </c>
      <c r="L13944" t="s">
        <v>2146</v>
      </c>
    </row>
    <row r="13945" spans="1:12" x14ac:dyDescent="0.2">
      <c r="A13945" t="s">
        <v>45512</v>
      </c>
      <c r="B13945" t="s">
        <v>45513</v>
      </c>
      <c r="C13945" t="s">
        <v>45514</v>
      </c>
      <c r="D13945" t="s">
        <v>135</v>
      </c>
      <c r="E13945" t="s">
        <v>16</v>
      </c>
      <c r="F13945">
        <v>28105</v>
      </c>
      <c r="G13945">
        <v>35.117288000000002</v>
      </c>
      <c r="H13945">
        <v>-80.725361000000007</v>
      </c>
      <c r="I13945">
        <v>4.5</v>
      </c>
      <c r="J13945">
        <v>111</v>
      </c>
      <c r="K13945">
        <v>1</v>
      </c>
      <c r="L13945" t="s">
        <v>45515</v>
      </c>
    </row>
    <row r="13946" spans="1:12" x14ac:dyDescent="0.2">
      <c r="A13946" t="s">
        <v>45516</v>
      </c>
      <c r="B13946" t="s">
        <v>18117</v>
      </c>
      <c r="C13946" t="s">
        <v>45517</v>
      </c>
      <c r="D13946" t="s">
        <v>39</v>
      </c>
      <c r="E13946" t="s">
        <v>16</v>
      </c>
      <c r="F13946">
        <v>28027</v>
      </c>
      <c r="G13946">
        <v>35.342789332099997</v>
      </c>
      <c r="H13946">
        <v>-80.676488837999997</v>
      </c>
      <c r="I13946">
        <v>5</v>
      </c>
      <c r="J13946">
        <v>3</v>
      </c>
      <c r="K13946">
        <v>1</v>
      </c>
      <c r="L13946" t="s">
        <v>45518</v>
      </c>
    </row>
    <row r="13947" spans="1:12" x14ac:dyDescent="0.2">
      <c r="A13947" t="e">
        <f>-KyUHXKeih7WL0zGV6BcsQ</f>
        <v>#NAME?</v>
      </c>
      <c r="B13947" t="s">
        <v>45519</v>
      </c>
      <c r="C13947" t="s">
        <v>45520</v>
      </c>
      <c r="D13947" t="s">
        <v>21</v>
      </c>
      <c r="E13947" t="s">
        <v>16</v>
      </c>
      <c r="F13947">
        <v>28205</v>
      </c>
      <c r="G13947">
        <v>35.2040741084</v>
      </c>
      <c r="H13947">
        <v>-80.806309318999993</v>
      </c>
      <c r="I13947">
        <v>5</v>
      </c>
      <c r="J13947">
        <v>3</v>
      </c>
      <c r="K13947">
        <v>1</v>
      </c>
      <c r="L13947" t="s">
        <v>3108</v>
      </c>
    </row>
    <row r="13948" spans="1:12" x14ac:dyDescent="0.2">
      <c r="A13948" t="s">
        <v>45521</v>
      </c>
      <c r="B13948" t="s">
        <v>45522</v>
      </c>
      <c r="D13948" t="s">
        <v>21</v>
      </c>
      <c r="E13948" t="s">
        <v>16</v>
      </c>
      <c r="F13948">
        <v>28262</v>
      </c>
      <c r="G13948">
        <v>35.330152900000002</v>
      </c>
      <c r="H13948">
        <v>-80.732528700000003</v>
      </c>
      <c r="I13948">
        <v>2.5</v>
      </c>
      <c r="J13948">
        <v>3</v>
      </c>
      <c r="K13948">
        <v>1</v>
      </c>
      <c r="L13948" t="s">
        <v>45523</v>
      </c>
    </row>
    <row r="13949" spans="1:12" x14ac:dyDescent="0.2">
      <c r="A13949" t="s">
        <v>45524</v>
      </c>
      <c r="B13949" t="s">
        <v>45525</v>
      </c>
      <c r="C13949" t="s">
        <v>45526</v>
      </c>
      <c r="D13949" t="s">
        <v>26</v>
      </c>
      <c r="E13949" t="s">
        <v>16</v>
      </c>
      <c r="F13949">
        <v>28078</v>
      </c>
      <c r="G13949">
        <v>35.441277900000003</v>
      </c>
      <c r="H13949">
        <v>-80.862151999999995</v>
      </c>
      <c r="I13949">
        <v>4.5</v>
      </c>
      <c r="J13949">
        <v>7</v>
      </c>
      <c r="K13949">
        <v>1</v>
      </c>
      <c r="L13949" t="s">
        <v>45527</v>
      </c>
    </row>
    <row r="13950" spans="1:12" x14ac:dyDescent="0.2">
      <c r="A13950" t="s">
        <v>45528</v>
      </c>
      <c r="B13950" t="s">
        <v>45529</v>
      </c>
      <c r="C13950" t="s">
        <v>45530</v>
      </c>
      <c r="D13950" t="s">
        <v>2611</v>
      </c>
      <c r="E13950" t="s">
        <v>16</v>
      </c>
      <c r="F13950">
        <v>28117</v>
      </c>
      <c r="G13950">
        <v>35.5436665</v>
      </c>
      <c r="H13950">
        <v>-80.894220399999995</v>
      </c>
      <c r="I13950">
        <v>4</v>
      </c>
      <c r="J13950">
        <v>4</v>
      </c>
      <c r="K13950">
        <v>1</v>
      </c>
      <c r="L13950" t="s">
        <v>45531</v>
      </c>
    </row>
    <row r="13951" spans="1:12" x14ac:dyDescent="0.2">
      <c r="A13951" t="s">
        <v>45532</v>
      </c>
      <c r="B13951" t="s">
        <v>45533</v>
      </c>
      <c r="C13951" t="s">
        <v>45534</v>
      </c>
      <c r="D13951" t="s">
        <v>21</v>
      </c>
      <c r="E13951" t="s">
        <v>16</v>
      </c>
      <c r="F13951">
        <v>28204</v>
      </c>
      <c r="G13951">
        <v>35.218704700000004</v>
      </c>
      <c r="H13951">
        <v>-80.835979699999996</v>
      </c>
      <c r="I13951">
        <v>2.5</v>
      </c>
      <c r="J13951">
        <v>32</v>
      </c>
      <c r="K13951">
        <v>0</v>
      </c>
      <c r="L13951" t="s">
        <v>45535</v>
      </c>
    </row>
    <row r="13952" spans="1:12" x14ac:dyDescent="0.2">
      <c r="A13952" t="s">
        <v>45536</v>
      </c>
      <c r="B13952" t="s">
        <v>45537</v>
      </c>
      <c r="C13952" t="s">
        <v>45538</v>
      </c>
      <c r="D13952" t="s">
        <v>135</v>
      </c>
      <c r="E13952" t="s">
        <v>16</v>
      </c>
      <c r="F13952">
        <v>28105</v>
      </c>
      <c r="G13952">
        <v>35.117733600000001</v>
      </c>
      <c r="H13952">
        <v>-80.720012400000002</v>
      </c>
      <c r="I13952">
        <v>3.5</v>
      </c>
      <c r="J13952">
        <v>111</v>
      </c>
      <c r="K13952">
        <v>1</v>
      </c>
      <c r="L13952" t="s">
        <v>45539</v>
      </c>
    </row>
    <row r="13953" spans="1:12" x14ac:dyDescent="0.2">
      <c r="A13953" t="s">
        <v>45540</v>
      </c>
      <c r="B13953" t="s">
        <v>45541</v>
      </c>
      <c r="C13953" t="s">
        <v>45542</v>
      </c>
      <c r="D13953" t="s">
        <v>21</v>
      </c>
      <c r="E13953" t="s">
        <v>16</v>
      </c>
      <c r="F13953">
        <v>28206</v>
      </c>
      <c r="G13953">
        <v>35.237948000000003</v>
      </c>
      <c r="H13953">
        <v>-80.839768300000003</v>
      </c>
      <c r="I13953">
        <v>3.5</v>
      </c>
      <c r="J13953">
        <v>3</v>
      </c>
      <c r="K13953">
        <v>1</v>
      </c>
      <c r="L13953" t="s">
        <v>2743</v>
      </c>
    </row>
    <row r="13954" spans="1:12" x14ac:dyDescent="0.2">
      <c r="A13954" t="s">
        <v>45543</v>
      </c>
      <c r="B13954" t="s">
        <v>45544</v>
      </c>
      <c r="C13954" t="s">
        <v>45545</v>
      </c>
      <c r="D13954" t="s">
        <v>21</v>
      </c>
      <c r="E13954" t="s">
        <v>16</v>
      </c>
      <c r="F13954">
        <v>28226</v>
      </c>
      <c r="G13954">
        <v>35.091494500000003</v>
      </c>
      <c r="H13954">
        <v>-80.845822799999993</v>
      </c>
      <c r="I13954">
        <v>3.5</v>
      </c>
      <c r="J13954">
        <v>3</v>
      </c>
      <c r="K13954">
        <v>1</v>
      </c>
      <c r="L13954" t="s">
        <v>45546</v>
      </c>
    </row>
    <row r="13955" spans="1:12" x14ac:dyDescent="0.2">
      <c r="A13955" t="s">
        <v>45547</v>
      </c>
      <c r="B13955" t="s">
        <v>45548</v>
      </c>
      <c r="C13955" t="s">
        <v>45549</v>
      </c>
      <c r="D13955" t="s">
        <v>21</v>
      </c>
      <c r="E13955" t="s">
        <v>16</v>
      </c>
      <c r="F13955">
        <v>28211</v>
      </c>
      <c r="G13955">
        <v>35.191613500000003</v>
      </c>
      <c r="H13955">
        <v>-80.806547100000003</v>
      </c>
      <c r="I13955">
        <v>1.5</v>
      </c>
      <c r="J13955">
        <v>3</v>
      </c>
      <c r="K13955">
        <v>1</v>
      </c>
      <c r="L13955" t="s">
        <v>45550</v>
      </c>
    </row>
    <row r="13956" spans="1:12" x14ac:dyDescent="0.2">
      <c r="A13956" t="s">
        <v>45551</v>
      </c>
      <c r="B13956" t="s">
        <v>45552</v>
      </c>
      <c r="C13956" t="s">
        <v>21725</v>
      </c>
      <c r="D13956" t="s">
        <v>21</v>
      </c>
      <c r="E13956" t="s">
        <v>16</v>
      </c>
      <c r="F13956">
        <v>28217</v>
      </c>
      <c r="G13956">
        <v>35.176316</v>
      </c>
      <c r="H13956">
        <v>-80.888048999999995</v>
      </c>
      <c r="I13956">
        <v>2</v>
      </c>
      <c r="J13956">
        <v>4</v>
      </c>
      <c r="K13956">
        <v>1</v>
      </c>
      <c r="L13956" t="s">
        <v>45553</v>
      </c>
    </row>
    <row r="13957" spans="1:12" x14ac:dyDescent="0.2">
      <c r="A13957" t="s">
        <v>45554</v>
      </c>
      <c r="B13957" t="s">
        <v>45555</v>
      </c>
      <c r="C13957" t="s">
        <v>45556</v>
      </c>
      <c r="D13957" t="s">
        <v>21</v>
      </c>
      <c r="E13957" t="s">
        <v>16</v>
      </c>
      <c r="F13957">
        <v>28203</v>
      </c>
      <c r="G13957">
        <v>35.220460899999999</v>
      </c>
      <c r="H13957">
        <v>-80.857562799999997</v>
      </c>
      <c r="I13957">
        <v>5</v>
      </c>
      <c r="J13957">
        <v>6</v>
      </c>
      <c r="K13957">
        <v>1</v>
      </c>
      <c r="L13957" t="s">
        <v>45557</v>
      </c>
    </row>
    <row r="13958" spans="1:12" x14ac:dyDescent="0.2">
      <c r="A13958" t="s">
        <v>45558</v>
      </c>
      <c r="B13958" t="s">
        <v>45559</v>
      </c>
      <c r="C13958" t="s">
        <v>45560</v>
      </c>
      <c r="D13958" t="s">
        <v>21</v>
      </c>
      <c r="E13958" t="s">
        <v>16</v>
      </c>
      <c r="F13958">
        <v>28277</v>
      </c>
      <c r="G13958">
        <v>35.031083000000002</v>
      </c>
      <c r="H13958">
        <v>-80.805907000000005</v>
      </c>
      <c r="I13958">
        <v>4</v>
      </c>
      <c r="J13958">
        <v>7</v>
      </c>
      <c r="K13958">
        <v>1</v>
      </c>
      <c r="L13958" t="s">
        <v>256</v>
      </c>
    </row>
    <row r="13959" spans="1:12" x14ac:dyDescent="0.2">
      <c r="A13959" t="s">
        <v>45561</v>
      </c>
      <c r="B13959" t="s">
        <v>45562</v>
      </c>
      <c r="C13959" t="s">
        <v>45563</v>
      </c>
      <c r="D13959" t="s">
        <v>942</v>
      </c>
      <c r="E13959" t="s">
        <v>16</v>
      </c>
      <c r="F13959">
        <v>28120</v>
      </c>
      <c r="G13959">
        <v>35.276882000000001</v>
      </c>
      <c r="H13959">
        <v>-81.027788000000001</v>
      </c>
      <c r="I13959">
        <v>2.5</v>
      </c>
      <c r="J13959">
        <v>4</v>
      </c>
      <c r="K13959">
        <v>1</v>
      </c>
      <c r="L13959" t="s">
        <v>4164</v>
      </c>
    </row>
    <row r="13960" spans="1:12" x14ac:dyDescent="0.2">
      <c r="A13960" t="s">
        <v>45564</v>
      </c>
      <c r="B13960" t="s">
        <v>45565</v>
      </c>
      <c r="C13960" t="s">
        <v>45566</v>
      </c>
      <c r="D13960" t="s">
        <v>359</v>
      </c>
      <c r="E13960" t="s">
        <v>16</v>
      </c>
      <c r="F13960">
        <v>28036</v>
      </c>
      <c r="G13960">
        <v>35.441059299999999</v>
      </c>
      <c r="H13960">
        <v>-80.763857700000003</v>
      </c>
      <c r="I13960">
        <v>3</v>
      </c>
      <c r="J13960">
        <v>3</v>
      </c>
      <c r="K13960">
        <v>1</v>
      </c>
      <c r="L13960" t="s">
        <v>16094</v>
      </c>
    </row>
    <row r="13961" spans="1:12" x14ac:dyDescent="0.2">
      <c r="A13961" t="s">
        <v>45567</v>
      </c>
      <c r="B13961" t="s">
        <v>8980</v>
      </c>
      <c r="C13961" t="s">
        <v>45568</v>
      </c>
      <c r="D13961" t="s">
        <v>21</v>
      </c>
      <c r="E13961" t="s">
        <v>16</v>
      </c>
      <c r="F13961">
        <v>28273</v>
      </c>
      <c r="G13961">
        <v>35.108898000000003</v>
      </c>
      <c r="H13961">
        <v>-80.882351</v>
      </c>
      <c r="I13961">
        <v>2.5</v>
      </c>
      <c r="J13961">
        <v>35</v>
      </c>
      <c r="K13961">
        <v>1</v>
      </c>
      <c r="L13961" t="s">
        <v>45569</v>
      </c>
    </row>
    <row r="13962" spans="1:12" x14ac:dyDescent="0.2">
      <c r="A13962" t="s">
        <v>45570</v>
      </c>
      <c r="B13962" t="s">
        <v>45571</v>
      </c>
      <c r="C13962" t="s">
        <v>45572</v>
      </c>
      <c r="D13962" t="s">
        <v>21</v>
      </c>
      <c r="E13962" t="s">
        <v>16</v>
      </c>
      <c r="F13962">
        <v>28210</v>
      </c>
      <c r="G13962">
        <v>35.090218800000002</v>
      </c>
      <c r="H13962">
        <v>-80.868955299999996</v>
      </c>
      <c r="I13962">
        <v>4.5</v>
      </c>
      <c r="J13962">
        <v>24</v>
      </c>
      <c r="K13962">
        <v>1</v>
      </c>
      <c r="L13962" t="s">
        <v>709</v>
      </c>
    </row>
    <row r="13963" spans="1:12" x14ac:dyDescent="0.2">
      <c r="A13963" t="s">
        <v>45573</v>
      </c>
      <c r="B13963" t="s">
        <v>45574</v>
      </c>
      <c r="C13963" t="s">
        <v>18843</v>
      </c>
      <c r="D13963" t="s">
        <v>21</v>
      </c>
      <c r="E13963" t="s">
        <v>16</v>
      </c>
      <c r="F13963">
        <v>28204</v>
      </c>
      <c r="G13963">
        <v>35.213641000000003</v>
      </c>
      <c r="H13963">
        <v>-80.826167999999996</v>
      </c>
      <c r="I13963">
        <v>3.5</v>
      </c>
      <c r="J13963">
        <v>45</v>
      </c>
      <c r="K13963">
        <v>0</v>
      </c>
      <c r="L13963" t="s">
        <v>45575</v>
      </c>
    </row>
    <row r="13964" spans="1:12" x14ac:dyDescent="0.2">
      <c r="A13964" t="s">
        <v>45576</v>
      </c>
      <c r="B13964" t="s">
        <v>45577</v>
      </c>
      <c r="C13964" t="s">
        <v>45578</v>
      </c>
      <c r="D13964" t="s">
        <v>39</v>
      </c>
      <c r="E13964" t="s">
        <v>16</v>
      </c>
      <c r="F13964">
        <v>28027</v>
      </c>
      <c r="G13964">
        <v>35.395951199999999</v>
      </c>
      <c r="H13964">
        <v>-80.612798900000001</v>
      </c>
      <c r="I13964">
        <v>3</v>
      </c>
      <c r="J13964">
        <v>4</v>
      </c>
      <c r="K13964">
        <v>1</v>
      </c>
      <c r="L13964" t="s">
        <v>2146</v>
      </c>
    </row>
    <row r="13965" spans="1:12" x14ac:dyDescent="0.2">
      <c r="A13965" t="s">
        <v>45579</v>
      </c>
      <c r="B13965" t="s">
        <v>45580</v>
      </c>
      <c r="C13965" t="s">
        <v>9291</v>
      </c>
      <c r="D13965" t="s">
        <v>21</v>
      </c>
      <c r="E13965" t="s">
        <v>16</v>
      </c>
      <c r="F13965">
        <v>28202</v>
      </c>
      <c r="G13965">
        <v>35.230232231700001</v>
      </c>
      <c r="H13965">
        <v>-80.847211852699999</v>
      </c>
      <c r="I13965">
        <v>4.5</v>
      </c>
      <c r="J13965">
        <v>138</v>
      </c>
      <c r="K13965">
        <v>1</v>
      </c>
      <c r="L13965" t="s">
        <v>45581</v>
      </c>
    </row>
    <row r="13966" spans="1:12" x14ac:dyDescent="0.2">
      <c r="A13966" t="s">
        <v>45582</v>
      </c>
      <c r="B13966" t="s">
        <v>45583</v>
      </c>
      <c r="C13966" t="s">
        <v>45584</v>
      </c>
      <c r="D13966" t="s">
        <v>21</v>
      </c>
      <c r="E13966" t="s">
        <v>16</v>
      </c>
      <c r="F13966">
        <v>28204</v>
      </c>
      <c r="G13966">
        <v>35.212440000000001</v>
      </c>
      <c r="H13966">
        <v>-80.835392999999996</v>
      </c>
      <c r="I13966">
        <v>4</v>
      </c>
      <c r="J13966">
        <v>7</v>
      </c>
      <c r="K13966">
        <v>0</v>
      </c>
      <c r="L13966" t="s">
        <v>45585</v>
      </c>
    </row>
    <row r="13967" spans="1:12" x14ac:dyDescent="0.2">
      <c r="A13967" t="s">
        <v>45586</v>
      </c>
      <c r="B13967" t="s">
        <v>45587</v>
      </c>
      <c r="C13967" t="s">
        <v>45588</v>
      </c>
      <c r="D13967" t="s">
        <v>135</v>
      </c>
      <c r="E13967" t="s">
        <v>16</v>
      </c>
      <c r="F13967">
        <v>28105</v>
      </c>
      <c r="G13967">
        <v>35.118315000000003</v>
      </c>
      <c r="H13967">
        <v>-80.7020792</v>
      </c>
      <c r="I13967">
        <v>4</v>
      </c>
      <c r="J13967">
        <v>73</v>
      </c>
      <c r="K13967">
        <v>1</v>
      </c>
      <c r="L13967" t="s">
        <v>12495</v>
      </c>
    </row>
    <row r="13968" spans="1:12" x14ac:dyDescent="0.2">
      <c r="A13968" t="s">
        <v>45589</v>
      </c>
      <c r="B13968" t="s">
        <v>45590</v>
      </c>
      <c r="C13968" t="s">
        <v>45591</v>
      </c>
      <c r="D13968" t="s">
        <v>30</v>
      </c>
      <c r="E13968" t="s">
        <v>16</v>
      </c>
      <c r="F13968">
        <v>28056</v>
      </c>
      <c r="G13968">
        <v>35.261084809700002</v>
      </c>
      <c r="H13968">
        <v>-81.131749963000004</v>
      </c>
      <c r="I13968">
        <v>2.5</v>
      </c>
      <c r="J13968">
        <v>3</v>
      </c>
      <c r="K13968">
        <v>1</v>
      </c>
      <c r="L13968" t="s">
        <v>45592</v>
      </c>
    </row>
    <row r="13969" spans="1:12" x14ac:dyDescent="0.2">
      <c r="A13969" t="s">
        <v>45593</v>
      </c>
      <c r="B13969" t="s">
        <v>29307</v>
      </c>
      <c r="C13969" t="s">
        <v>26864</v>
      </c>
      <c r="D13969" t="s">
        <v>295</v>
      </c>
      <c r="E13969" t="s">
        <v>16</v>
      </c>
      <c r="F13969">
        <v>28134</v>
      </c>
      <c r="G13969">
        <v>35.081733999999997</v>
      </c>
      <c r="H13969">
        <v>-80.875175999999996</v>
      </c>
      <c r="I13969">
        <v>2</v>
      </c>
      <c r="J13969">
        <v>9</v>
      </c>
      <c r="K13969">
        <v>1</v>
      </c>
      <c r="L13969" t="s">
        <v>45594</v>
      </c>
    </row>
    <row r="13970" spans="1:12" x14ac:dyDescent="0.2">
      <c r="A13970" t="s">
        <v>45595</v>
      </c>
      <c r="B13970" t="s">
        <v>459</v>
      </c>
      <c r="C13970" t="s">
        <v>45596</v>
      </c>
      <c r="D13970" t="s">
        <v>30</v>
      </c>
      <c r="E13970" t="s">
        <v>16</v>
      </c>
      <c r="F13970">
        <v>28054</v>
      </c>
      <c r="G13970">
        <v>35.232559999999999</v>
      </c>
      <c r="H13970">
        <v>-81.169417999999993</v>
      </c>
      <c r="I13970">
        <v>1.5</v>
      </c>
      <c r="J13970">
        <v>9</v>
      </c>
      <c r="K13970">
        <v>1</v>
      </c>
      <c r="L13970" t="s">
        <v>30707</v>
      </c>
    </row>
    <row r="13971" spans="1:12" x14ac:dyDescent="0.2">
      <c r="A13971" t="s">
        <v>45597</v>
      </c>
      <c r="B13971" t="s">
        <v>45598</v>
      </c>
      <c r="D13971" t="s">
        <v>21</v>
      </c>
      <c r="E13971" t="s">
        <v>16</v>
      </c>
      <c r="F13971">
        <v>28231</v>
      </c>
      <c r="G13971">
        <v>35.221955399999999</v>
      </c>
      <c r="H13971">
        <v>-80.832872399999999</v>
      </c>
      <c r="I13971">
        <v>4.5</v>
      </c>
      <c r="J13971">
        <v>8</v>
      </c>
      <c r="K13971">
        <v>0</v>
      </c>
      <c r="L13971" t="s">
        <v>45599</v>
      </c>
    </row>
    <row r="13972" spans="1:12" x14ac:dyDescent="0.2">
      <c r="A13972" t="s">
        <v>45600</v>
      </c>
      <c r="B13972" t="s">
        <v>4532</v>
      </c>
      <c r="C13972" t="s">
        <v>45601</v>
      </c>
      <c r="D13972" t="s">
        <v>21</v>
      </c>
      <c r="E13972" t="s">
        <v>16</v>
      </c>
      <c r="F13972">
        <v>28277</v>
      </c>
      <c r="G13972">
        <v>35.054034000000001</v>
      </c>
      <c r="H13972">
        <v>-80.846311999999998</v>
      </c>
      <c r="I13972">
        <v>2</v>
      </c>
      <c r="J13972">
        <v>39</v>
      </c>
      <c r="K13972">
        <v>1</v>
      </c>
      <c r="L13972" t="s">
        <v>15752</v>
      </c>
    </row>
    <row r="13973" spans="1:12" x14ac:dyDescent="0.2">
      <c r="A13973" t="s">
        <v>45602</v>
      </c>
      <c r="B13973" t="s">
        <v>45603</v>
      </c>
      <c r="C13973" t="s">
        <v>45604</v>
      </c>
      <c r="D13973" t="s">
        <v>39</v>
      </c>
      <c r="E13973" t="s">
        <v>16</v>
      </c>
      <c r="F13973">
        <v>28027</v>
      </c>
      <c r="G13973">
        <v>35.398296000000002</v>
      </c>
      <c r="H13973">
        <v>-80.616387000000003</v>
      </c>
      <c r="I13973">
        <v>3</v>
      </c>
      <c r="J13973">
        <v>3</v>
      </c>
      <c r="K13973">
        <v>1</v>
      </c>
      <c r="L13973" t="s">
        <v>256</v>
      </c>
    </row>
    <row r="13974" spans="1:12" x14ac:dyDescent="0.2">
      <c r="A13974" t="s">
        <v>45605</v>
      </c>
      <c r="B13974" t="s">
        <v>45606</v>
      </c>
      <c r="C13974" t="s">
        <v>45607</v>
      </c>
      <c r="D13974" t="s">
        <v>21</v>
      </c>
      <c r="E13974" t="s">
        <v>16</v>
      </c>
      <c r="F13974">
        <v>28205</v>
      </c>
      <c r="G13974">
        <v>35.220604999999999</v>
      </c>
      <c r="H13974">
        <v>-80.812629999999999</v>
      </c>
      <c r="I13974">
        <v>3</v>
      </c>
      <c r="J13974">
        <v>22</v>
      </c>
      <c r="K13974">
        <v>1</v>
      </c>
      <c r="L13974" t="s">
        <v>45608</v>
      </c>
    </row>
    <row r="13975" spans="1:12" x14ac:dyDescent="0.2">
      <c r="A13975" t="s">
        <v>45609</v>
      </c>
      <c r="B13975" t="s">
        <v>8747</v>
      </c>
      <c r="C13975" t="s">
        <v>45610</v>
      </c>
      <c r="D13975" t="s">
        <v>21</v>
      </c>
      <c r="E13975" t="s">
        <v>16</v>
      </c>
      <c r="F13975">
        <v>28208</v>
      </c>
      <c r="G13975">
        <v>35.189875268999998</v>
      </c>
      <c r="H13975">
        <v>-80.930037796500002</v>
      </c>
      <c r="I13975">
        <v>3.5</v>
      </c>
      <c r="J13975">
        <v>3</v>
      </c>
      <c r="K13975">
        <v>1</v>
      </c>
      <c r="L13975" t="s">
        <v>45611</v>
      </c>
    </row>
    <row r="13976" spans="1:12" x14ac:dyDescent="0.2">
      <c r="A13976" t="s">
        <v>45612</v>
      </c>
      <c r="B13976" t="s">
        <v>45613</v>
      </c>
      <c r="C13976" t="s">
        <v>45614</v>
      </c>
      <c r="D13976" t="s">
        <v>15</v>
      </c>
      <c r="E13976" t="s">
        <v>16</v>
      </c>
      <c r="F13976">
        <v>28031</v>
      </c>
      <c r="G13976">
        <v>35.458087800000001</v>
      </c>
      <c r="H13976">
        <v>-80.868064000000004</v>
      </c>
      <c r="I13976">
        <v>5</v>
      </c>
      <c r="J13976">
        <v>3</v>
      </c>
      <c r="K13976">
        <v>1</v>
      </c>
      <c r="L13976" t="s">
        <v>45615</v>
      </c>
    </row>
    <row r="13977" spans="1:12" x14ac:dyDescent="0.2">
      <c r="A13977" t="s">
        <v>45616</v>
      </c>
      <c r="B13977" t="s">
        <v>45617</v>
      </c>
      <c r="C13977" t="s">
        <v>45618</v>
      </c>
      <c r="D13977" t="s">
        <v>456</v>
      </c>
      <c r="E13977" t="s">
        <v>16</v>
      </c>
      <c r="F13977">
        <v>28012</v>
      </c>
      <c r="G13977">
        <v>35.248456900000001</v>
      </c>
      <c r="H13977">
        <v>-81.032248100000004</v>
      </c>
      <c r="I13977">
        <v>3</v>
      </c>
      <c r="J13977">
        <v>7</v>
      </c>
      <c r="K13977">
        <v>1</v>
      </c>
      <c r="L13977" t="s">
        <v>17146</v>
      </c>
    </row>
    <row r="13978" spans="1:12" x14ac:dyDescent="0.2">
      <c r="A13978" t="s">
        <v>45619</v>
      </c>
      <c r="B13978" t="s">
        <v>38010</v>
      </c>
      <c r="C13978" t="s">
        <v>45620</v>
      </c>
      <c r="D13978" t="s">
        <v>21</v>
      </c>
      <c r="E13978" t="s">
        <v>16</v>
      </c>
      <c r="F13978">
        <v>28205</v>
      </c>
      <c r="G13978">
        <v>35.246972499999998</v>
      </c>
      <c r="H13978">
        <v>-80.806208600000005</v>
      </c>
      <c r="I13978">
        <v>4.5</v>
      </c>
      <c r="J13978">
        <v>215</v>
      </c>
      <c r="K13978">
        <v>1</v>
      </c>
      <c r="L13978" t="s">
        <v>45621</v>
      </c>
    </row>
    <row r="13979" spans="1:12" x14ac:dyDescent="0.2">
      <c r="A13979" t="s">
        <v>45622</v>
      </c>
      <c r="B13979" t="s">
        <v>45623</v>
      </c>
      <c r="C13979" t="s">
        <v>14027</v>
      </c>
      <c r="D13979" t="s">
        <v>643</v>
      </c>
      <c r="E13979" t="s">
        <v>16</v>
      </c>
      <c r="F13979">
        <v>28079</v>
      </c>
      <c r="G13979">
        <v>35.106963800000003</v>
      </c>
      <c r="H13979">
        <v>-80.632559099999995</v>
      </c>
      <c r="I13979">
        <v>3.5</v>
      </c>
      <c r="J13979">
        <v>71</v>
      </c>
      <c r="K13979">
        <v>1</v>
      </c>
      <c r="L13979" t="s">
        <v>45624</v>
      </c>
    </row>
    <row r="13980" spans="1:12" x14ac:dyDescent="0.2">
      <c r="A13980" t="s">
        <v>45625</v>
      </c>
      <c r="B13980" t="s">
        <v>45626</v>
      </c>
      <c r="C13980" t="s">
        <v>45627</v>
      </c>
      <c r="D13980" t="s">
        <v>21</v>
      </c>
      <c r="E13980" t="s">
        <v>16</v>
      </c>
      <c r="F13980">
        <v>28262</v>
      </c>
      <c r="G13980">
        <v>35.337148900000003</v>
      </c>
      <c r="H13980">
        <v>-80.755757000000003</v>
      </c>
      <c r="I13980">
        <v>2.5</v>
      </c>
      <c r="J13980">
        <v>3</v>
      </c>
      <c r="K13980">
        <v>0</v>
      </c>
      <c r="L13980" t="s">
        <v>3699</v>
      </c>
    </row>
    <row r="13981" spans="1:12" x14ac:dyDescent="0.2">
      <c r="A13981" t="s">
        <v>45628</v>
      </c>
      <c r="B13981" t="s">
        <v>45629</v>
      </c>
      <c r="C13981" t="s">
        <v>45630</v>
      </c>
      <c r="D13981" t="s">
        <v>21</v>
      </c>
      <c r="E13981" t="s">
        <v>16</v>
      </c>
      <c r="F13981">
        <v>28217</v>
      </c>
      <c r="G13981">
        <v>35.158403999999997</v>
      </c>
      <c r="H13981">
        <v>-80.885334999999998</v>
      </c>
      <c r="I13981">
        <v>5</v>
      </c>
      <c r="J13981">
        <v>3</v>
      </c>
      <c r="K13981">
        <v>1</v>
      </c>
      <c r="L13981" t="s">
        <v>5068</v>
      </c>
    </row>
    <row r="13982" spans="1:12" x14ac:dyDescent="0.2">
      <c r="A13982" t="s">
        <v>45631</v>
      </c>
      <c r="B13982" t="s">
        <v>45632</v>
      </c>
      <c r="C13982" t="s">
        <v>45633</v>
      </c>
      <c r="D13982" t="s">
        <v>21</v>
      </c>
      <c r="E13982" t="s">
        <v>16</v>
      </c>
      <c r="F13982">
        <v>28226</v>
      </c>
      <c r="G13982">
        <v>35.143666500000002</v>
      </c>
      <c r="H13982">
        <v>-80.787681000000006</v>
      </c>
      <c r="I13982">
        <v>2</v>
      </c>
      <c r="J13982">
        <v>3</v>
      </c>
      <c r="K13982">
        <v>1</v>
      </c>
      <c r="L13982" t="s">
        <v>45634</v>
      </c>
    </row>
    <row r="13983" spans="1:12" x14ac:dyDescent="0.2">
      <c r="A13983" t="s">
        <v>45635</v>
      </c>
      <c r="B13983" t="s">
        <v>45636</v>
      </c>
      <c r="C13983" t="s">
        <v>45637</v>
      </c>
      <c r="D13983" t="s">
        <v>135</v>
      </c>
      <c r="E13983" t="s">
        <v>16</v>
      </c>
      <c r="F13983">
        <v>28104</v>
      </c>
      <c r="G13983">
        <v>35.122109999999999</v>
      </c>
      <c r="H13983">
        <v>-80.654888</v>
      </c>
      <c r="I13983">
        <v>3.5</v>
      </c>
      <c r="J13983">
        <v>106</v>
      </c>
      <c r="K13983">
        <v>1</v>
      </c>
      <c r="L13983" t="s">
        <v>45638</v>
      </c>
    </row>
    <row r="13984" spans="1:12" x14ac:dyDescent="0.2">
      <c r="A13984" t="s">
        <v>45639</v>
      </c>
      <c r="B13984" t="s">
        <v>45640</v>
      </c>
      <c r="D13984" t="s">
        <v>21</v>
      </c>
      <c r="E13984" t="s">
        <v>16</v>
      </c>
      <c r="F13984">
        <v>28205</v>
      </c>
      <c r="G13984">
        <v>35.2049436</v>
      </c>
      <c r="H13984">
        <v>-80.7928304</v>
      </c>
      <c r="I13984">
        <v>4.5</v>
      </c>
      <c r="J13984">
        <v>8</v>
      </c>
      <c r="K13984">
        <v>1</v>
      </c>
      <c r="L13984" t="s">
        <v>45641</v>
      </c>
    </row>
    <row r="13985" spans="1:12" x14ac:dyDescent="0.2">
      <c r="A13985" t="s">
        <v>45642</v>
      </c>
      <c r="B13985" t="s">
        <v>446</v>
      </c>
      <c r="C13985" t="s">
        <v>28294</v>
      </c>
      <c r="D13985" t="s">
        <v>21</v>
      </c>
      <c r="E13985" t="s">
        <v>16</v>
      </c>
      <c r="F13985">
        <v>28262</v>
      </c>
      <c r="G13985">
        <v>35.308550218599997</v>
      </c>
      <c r="H13985">
        <v>-80.733828582699999</v>
      </c>
      <c r="I13985">
        <v>3.5</v>
      </c>
      <c r="J13985">
        <v>4</v>
      </c>
      <c r="K13985">
        <v>0</v>
      </c>
      <c r="L13985" t="s">
        <v>1997</v>
      </c>
    </row>
    <row r="13986" spans="1:12" x14ac:dyDescent="0.2">
      <c r="A13986" t="s">
        <v>45643</v>
      </c>
      <c r="B13986" t="s">
        <v>45644</v>
      </c>
      <c r="C13986" t="s">
        <v>45645</v>
      </c>
      <c r="D13986" t="s">
        <v>21</v>
      </c>
      <c r="E13986" t="s">
        <v>16</v>
      </c>
      <c r="F13986">
        <v>28217</v>
      </c>
      <c r="G13986">
        <v>35.192298999999998</v>
      </c>
      <c r="H13986">
        <v>-80.910567999999998</v>
      </c>
      <c r="I13986">
        <v>3.5</v>
      </c>
      <c r="J13986">
        <v>3</v>
      </c>
      <c r="K13986">
        <v>1</v>
      </c>
      <c r="L13986" t="s">
        <v>45646</v>
      </c>
    </row>
    <row r="13987" spans="1:12" x14ac:dyDescent="0.2">
      <c r="A13987" t="s">
        <v>45647</v>
      </c>
      <c r="B13987" t="s">
        <v>45648</v>
      </c>
      <c r="C13987" t="s">
        <v>45649</v>
      </c>
      <c r="D13987" t="s">
        <v>643</v>
      </c>
      <c r="E13987" t="s">
        <v>16</v>
      </c>
      <c r="F13987">
        <v>28079</v>
      </c>
      <c r="G13987">
        <v>35.080236999999997</v>
      </c>
      <c r="H13987">
        <v>-80.665494800000005</v>
      </c>
      <c r="I13987">
        <v>4.5</v>
      </c>
      <c r="J13987">
        <v>15</v>
      </c>
      <c r="K13987">
        <v>1</v>
      </c>
      <c r="L13987" t="s">
        <v>21199</v>
      </c>
    </row>
    <row r="13988" spans="1:12" x14ac:dyDescent="0.2">
      <c r="A13988" t="s">
        <v>45650</v>
      </c>
      <c r="B13988" t="s">
        <v>3040</v>
      </c>
      <c r="C13988" t="s">
        <v>391</v>
      </c>
      <c r="D13988" t="s">
        <v>21</v>
      </c>
      <c r="E13988" t="s">
        <v>16</v>
      </c>
      <c r="F13988">
        <v>28211</v>
      </c>
      <c r="G13988">
        <v>35.152231100000002</v>
      </c>
      <c r="H13988">
        <v>-80.831896799999996</v>
      </c>
      <c r="I13988">
        <v>3</v>
      </c>
      <c r="J13988">
        <v>19</v>
      </c>
      <c r="K13988">
        <v>1</v>
      </c>
      <c r="L13988" t="s">
        <v>45651</v>
      </c>
    </row>
    <row r="13989" spans="1:12" x14ac:dyDescent="0.2">
      <c r="A13989" t="s">
        <v>45652</v>
      </c>
      <c r="B13989" t="s">
        <v>45653</v>
      </c>
      <c r="C13989" t="s">
        <v>45654</v>
      </c>
      <c r="D13989" t="s">
        <v>26</v>
      </c>
      <c r="E13989" t="s">
        <v>16</v>
      </c>
      <c r="F13989">
        <v>28078</v>
      </c>
      <c r="G13989">
        <v>35.426275199999999</v>
      </c>
      <c r="H13989">
        <v>-80.916993300000001</v>
      </c>
      <c r="I13989">
        <v>3.5</v>
      </c>
      <c r="J13989">
        <v>3</v>
      </c>
      <c r="K13989">
        <v>1</v>
      </c>
      <c r="L13989" t="s">
        <v>2284</v>
      </c>
    </row>
    <row r="13990" spans="1:12" x14ac:dyDescent="0.2">
      <c r="A13990" t="s">
        <v>45655</v>
      </c>
      <c r="B13990" t="s">
        <v>45656</v>
      </c>
      <c r="C13990" t="s">
        <v>45657</v>
      </c>
      <c r="D13990" t="s">
        <v>30</v>
      </c>
      <c r="E13990" t="s">
        <v>16</v>
      </c>
      <c r="F13990">
        <v>28052</v>
      </c>
      <c r="G13990">
        <v>35.262755499999997</v>
      </c>
      <c r="H13990">
        <v>-81.183581700000005</v>
      </c>
      <c r="I13990">
        <v>4.5</v>
      </c>
      <c r="J13990">
        <v>31</v>
      </c>
      <c r="K13990">
        <v>0</v>
      </c>
      <c r="L13990" t="s">
        <v>45658</v>
      </c>
    </row>
    <row r="13991" spans="1:12" x14ac:dyDescent="0.2">
      <c r="A13991" t="s">
        <v>45659</v>
      </c>
      <c r="B13991" t="s">
        <v>45660</v>
      </c>
      <c r="C13991" t="s">
        <v>14625</v>
      </c>
      <c r="D13991" t="s">
        <v>1452</v>
      </c>
      <c r="E13991" t="s">
        <v>16</v>
      </c>
      <c r="F13991">
        <v>28164</v>
      </c>
      <c r="G13991">
        <v>35.370677999999998</v>
      </c>
      <c r="H13991">
        <v>-81.096992</v>
      </c>
      <c r="I13991">
        <v>4</v>
      </c>
      <c r="J13991">
        <v>4</v>
      </c>
      <c r="K13991">
        <v>0</v>
      </c>
      <c r="L13991" t="s">
        <v>1547</v>
      </c>
    </row>
    <row r="13992" spans="1:12" x14ac:dyDescent="0.2">
      <c r="A13992" t="s">
        <v>45661</v>
      </c>
      <c r="B13992" t="s">
        <v>3444</v>
      </c>
      <c r="C13992" t="s">
        <v>45662</v>
      </c>
      <c r="D13992" t="s">
        <v>21</v>
      </c>
      <c r="E13992" t="s">
        <v>16</v>
      </c>
      <c r="F13992">
        <v>28209</v>
      </c>
      <c r="G13992">
        <v>35.171872999999998</v>
      </c>
      <c r="H13992">
        <v>-80.849031999999994</v>
      </c>
      <c r="I13992">
        <v>3</v>
      </c>
      <c r="J13992">
        <v>48</v>
      </c>
      <c r="K13992">
        <v>1</v>
      </c>
      <c r="L13992" t="s">
        <v>16512</v>
      </c>
    </row>
    <row r="13993" spans="1:12" x14ac:dyDescent="0.2">
      <c r="A13993" t="s">
        <v>45663</v>
      </c>
      <c r="B13993" t="s">
        <v>6462</v>
      </c>
      <c r="C13993" t="s">
        <v>45664</v>
      </c>
      <c r="D13993" t="s">
        <v>601</v>
      </c>
      <c r="E13993" t="s">
        <v>16</v>
      </c>
      <c r="F13993">
        <v>28083</v>
      </c>
      <c r="G13993">
        <v>35.480125000000001</v>
      </c>
      <c r="H13993">
        <v>-80.612386400000005</v>
      </c>
      <c r="I13993">
        <v>3.5</v>
      </c>
      <c r="J13993">
        <v>9</v>
      </c>
      <c r="K13993">
        <v>1</v>
      </c>
      <c r="L13993" t="s">
        <v>45665</v>
      </c>
    </row>
    <row r="13994" spans="1:12" x14ac:dyDescent="0.2">
      <c r="A13994" t="s">
        <v>45666</v>
      </c>
      <c r="B13994" t="s">
        <v>446</v>
      </c>
      <c r="C13994" t="s">
        <v>45667</v>
      </c>
      <c r="D13994" t="s">
        <v>21</v>
      </c>
      <c r="E13994" t="s">
        <v>16</v>
      </c>
      <c r="F13994">
        <v>28277</v>
      </c>
      <c r="G13994">
        <v>35.053103399999998</v>
      </c>
      <c r="H13994">
        <v>-80.8490228</v>
      </c>
      <c r="I13994">
        <v>4</v>
      </c>
      <c r="J13994">
        <v>4</v>
      </c>
      <c r="K13994">
        <v>1</v>
      </c>
      <c r="L13994" t="s">
        <v>1997</v>
      </c>
    </row>
    <row r="13995" spans="1:12" x14ac:dyDescent="0.2">
      <c r="A13995" t="s">
        <v>45668</v>
      </c>
      <c r="B13995" t="s">
        <v>45669</v>
      </c>
      <c r="C13995" t="s">
        <v>45670</v>
      </c>
      <c r="D13995" t="s">
        <v>21</v>
      </c>
      <c r="E13995" t="s">
        <v>16</v>
      </c>
      <c r="F13995">
        <v>28273</v>
      </c>
      <c r="G13995">
        <v>35.132820299999999</v>
      </c>
      <c r="H13995">
        <v>-80.952997400000001</v>
      </c>
      <c r="I13995">
        <v>5</v>
      </c>
      <c r="J13995">
        <v>122</v>
      </c>
      <c r="K13995">
        <v>1</v>
      </c>
      <c r="L13995" t="s">
        <v>45671</v>
      </c>
    </row>
    <row r="13996" spans="1:12" x14ac:dyDescent="0.2">
      <c r="A13996" t="s">
        <v>45672</v>
      </c>
      <c r="B13996" t="s">
        <v>34533</v>
      </c>
      <c r="C13996" t="s">
        <v>45673</v>
      </c>
      <c r="D13996" t="s">
        <v>26</v>
      </c>
      <c r="E13996" t="s">
        <v>16</v>
      </c>
      <c r="F13996">
        <v>28078</v>
      </c>
      <c r="G13996">
        <v>35.357556000000002</v>
      </c>
      <c r="H13996">
        <v>-80.868144000000001</v>
      </c>
      <c r="I13996">
        <v>4.5</v>
      </c>
      <c r="J13996">
        <v>143</v>
      </c>
      <c r="K13996">
        <v>1</v>
      </c>
      <c r="L13996" t="s">
        <v>45674</v>
      </c>
    </row>
    <row r="13997" spans="1:12" x14ac:dyDescent="0.2">
      <c r="A13997" t="s">
        <v>45675</v>
      </c>
      <c r="B13997" t="s">
        <v>45676</v>
      </c>
      <c r="C13997" t="s">
        <v>13796</v>
      </c>
      <c r="D13997" t="s">
        <v>21</v>
      </c>
      <c r="E13997" t="s">
        <v>16</v>
      </c>
      <c r="F13997">
        <v>28212</v>
      </c>
      <c r="G13997">
        <v>35.203626100000001</v>
      </c>
      <c r="H13997">
        <v>-80.742531600000007</v>
      </c>
      <c r="I13997">
        <v>2.5</v>
      </c>
      <c r="J13997">
        <v>10</v>
      </c>
      <c r="K13997">
        <v>1</v>
      </c>
      <c r="L13997" t="s">
        <v>45677</v>
      </c>
    </row>
    <row r="13998" spans="1:12" x14ac:dyDescent="0.2">
      <c r="A13998" t="s">
        <v>45678</v>
      </c>
      <c r="B13998" t="s">
        <v>1638</v>
      </c>
      <c r="C13998" t="s">
        <v>45679</v>
      </c>
      <c r="D13998" t="s">
        <v>21</v>
      </c>
      <c r="E13998" t="s">
        <v>16</v>
      </c>
      <c r="F13998">
        <v>28211</v>
      </c>
      <c r="G13998">
        <v>35.171126999999998</v>
      </c>
      <c r="H13998">
        <v>-80.807119</v>
      </c>
      <c r="I13998">
        <v>3</v>
      </c>
      <c r="J13998">
        <v>38</v>
      </c>
      <c r="K13998">
        <v>1</v>
      </c>
      <c r="L13998" t="s">
        <v>709</v>
      </c>
    </row>
    <row r="13999" spans="1:12" x14ac:dyDescent="0.2">
      <c r="A13999" t="s">
        <v>45680</v>
      </c>
      <c r="B13999" t="s">
        <v>45681</v>
      </c>
      <c r="C13999" t="s">
        <v>45682</v>
      </c>
      <c r="D13999" t="s">
        <v>21</v>
      </c>
      <c r="E13999" t="s">
        <v>16</v>
      </c>
      <c r="F13999">
        <v>28226</v>
      </c>
      <c r="G13999">
        <v>35.088624199999998</v>
      </c>
      <c r="H13999">
        <v>-80.861486299999996</v>
      </c>
      <c r="I13999">
        <v>4</v>
      </c>
      <c r="J13999">
        <v>198</v>
      </c>
      <c r="K13999">
        <v>1</v>
      </c>
      <c r="L13999" t="s">
        <v>176</v>
      </c>
    </row>
    <row r="14000" spans="1:12" x14ac:dyDescent="0.2">
      <c r="A14000" t="s">
        <v>45683</v>
      </c>
      <c r="B14000" t="s">
        <v>45684</v>
      </c>
      <c r="C14000" t="s">
        <v>45685</v>
      </c>
      <c r="D14000" t="s">
        <v>21</v>
      </c>
      <c r="E14000" t="s">
        <v>16</v>
      </c>
      <c r="F14000">
        <v>28206</v>
      </c>
      <c r="G14000">
        <v>35.269898099999999</v>
      </c>
      <c r="H14000">
        <v>-80.812678000000005</v>
      </c>
      <c r="I14000">
        <v>5</v>
      </c>
      <c r="J14000">
        <v>5</v>
      </c>
      <c r="K14000">
        <v>1</v>
      </c>
      <c r="L14000" t="s">
        <v>457</v>
      </c>
    </row>
    <row r="14001" spans="1:12" x14ac:dyDescent="0.2">
      <c r="A14001" t="s">
        <v>45686</v>
      </c>
      <c r="B14001" t="s">
        <v>45687</v>
      </c>
      <c r="C14001" t="s">
        <v>45688</v>
      </c>
      <c r="D14001" t="s">
        <v>21</v>
      </c>
      <c r="E14001" t="s">
        <v>16</v>
      </c>
      <c r="F14001">
        <v>28210</v>
      </c>
      <c r="G14001">
        <v>35.1216613</v>
      </c>
      <c r="H14001">
        <v>-80.8693466</v>
      </c>
      <c r="I14001">
        <v>5</v>
      </c>
      <c r="J14001">
        <v>4</v>
      </c>
      <c r="K14001">
        <v>1</v>
      </c>
      <c r="L14001" t="s">
        <v>45689</v>
      </c>
    </row>
    <row r="14002" spans="1:12" x14ac:dyDescent="0.2">
      <c r="A14002" t="s">
        <v>45690</v>
      </c>
      <c r="B14002" t="s">
        <v>45691</v>
      </c>
      <c r="C14002" t="s">
        <v>2316</v>
      </c>
      <c r="D14002" t="s">
        <v>135</v>
      </c>
      <c r="E14002" t="s">
        <v>16</v>
      </c>
      <c r="F14002">
        <v>28105</v>
      </c>
      <c r="G14002">
        <v>35.128155999999997</v>
      </c>
      <c r="H14002">
        <v>-80.702288999999993</v>
      </c>
      <c r="I14002">
        <v>4</v>
      </c>
      <c r="J14002">
        <v>10</v>
      </c>
      <c r="K14002">
        <v>1</v>
      </c>
      <c r="L14002" t="s">
        <v>45692</v>
      </c>
    </row>
    <row r="14003" spans="1:12" x14ac:dyDescent="0.2">
      <c r="A14003" t="s">
        <v>45693</v>
      </c>
      <c r="B14003" t="s">
        <v>45694</v>
      </c>
      <c r="C14003" t="s">
        <v>45695</v>
      </c>
      <c r="D14003" t="s">
        <v>21</v>
      </c>
      <c r="E14003" t="s">
        <v>16</v>
      </c>
      <c r="F14003">
        <v>28211</v>
      </c>
      <c r="G14003">
        <v>35.148933999999997</v>
      </c>
      <c r="H14003">
        <v>-80.829431400000004</v>
      </c>
      <c r="I14003">
        <v>5</v>
      </c>
      <c r="J14003">
        <v>4</v>
      </c>
      <c r="K14003">
        <v>1</v>
      </c>
      <c r="L14003" t="s">
        <v>45696</v>
      </c>
    </row>
    <row r="14004" spans="1:12" x14ac:dyDescent="0.2">
      <c r="A14004" t="s">
        <v>45697</v>
      </c>
      <c r="B14004" t="s">
        <v>45698</v>
      </c>
      <c r="C14004" t="s">
        <v>28270</v>
      </c>
      <c r="D14004" t="s">
        <v>601</v>
      </c>
      <c r="E14004" t="s">
        <v>16</v>
      </c>
      <c r="F14004">
        <v>28083</v>
      </c>
      <c r="G14004">
        <v>35.450339769499998</v>
      </c>
      <c r="H14004">
        <v>-80.601055400000007</v>
      </c>
      <c r="I14004">
        <v>3.5</v>
      </c>
      <c r="J14004">
        <v>11</v>
      </c>
      <c r="K14004">
        <v>1</v>
      </c>
      <c r="L14004" t="s">
        <v>45699</v>
      </c>
    </row>
    <row r="14005" spans="1:12" x14ac:dyDescent="0.2">
      <c r="A14005" t="s">
        <v>45700</v>
      </c>
      <c r="B14005" t="s">
        <v>45701</v>
      </c>
      <c r="C14005" t="s">
        <v>391</v>
      </c>
      <c r="D14005" t="s">
        <v>21</v>
      </c>
      <c r="E14005" t="s">
        <v>16</v>
      </c>
      <c r="F14005">
        <v>28210</v>
      </c>
      <c r="G14005">
        <v>35.152738261000003</v>
      </c>
      <c r="H14005">
        <v>-80.832555634900004</v>
      </c>
      <c r="I14005">
        <v>4</v>
      </c>
      <c r="J14005">
        <v>28</v>
      </c>
      <c r="K14005">
        <v>1</v>
      </c>
      <c r="L14005" t="s">
        <v>8547</v>
      </c>
    </row>
    <row r="14006" spans="1:12" x14ac:dyDescent="0.2">
      <c r="A14006" t="s">
        <v>45702</v>
      </c>
      <c r="B14006" t="s">
        <v>23369</v>
      </c>
      <c r="C14006" t="s">
        <v>45703</v>
      </c>
      <c r="D14006" t="s">
        <v>21</v>
      </c>
      <c r="E14006" t="s">
        <v>16</v>
      </c>
      <c r="F14006">
        <v>28280</v>
      </c>
      <c r="G14006">
        <v>35.2266604</v>
      </c>
      <c r="H14006">
        <v>-80.843191300000001</v>
      </c>
      <c r="I14006">
        <v>3.5</v>
      </c>
      <c r="J14006">
        <v>48</v>
      </c>
      <c r="K14006">
        <v>1</v>
      </c>
      <c r="L14006" t="s">
        <v>45704</v>
      </c>
    </row>
    <row r="14007" spans="1:12" x14ac:dyDescent="0.2">
      <c r="A14007" t="s">
        <v>45705</v>
      </c>
      <c r="B14007" t="s">
        <v>35325</v>
      </c>
      <c r="C14007" t="s">
        <v>45706</v>
      </c>
      <c r="D14007" t="s">
        <v>15</v>
      </c>
      <c r="E14007" t="s">
        <v>16</v>
      </c>
      <c r="F14007">
        <v>28031</v>
      </c>
      <c r="G14007">
        <v>35.482225999999997</v>
      </c>
      <c r="H14007">
        <v>-80.880550999999997</v>
      </c>
      <c r="I14007">
        <v>3.5</v>
      </c>
      <c r="J14007">
        <v>3</v>
      </c>
      <c r="K14007">
        <v>0</v>
      </c>
      <c r="L14007" t="s">
        <v>1323</v>
      </c>
    </row>
    <row r="14008" spans="1:12" x14ac:dyDescent="0.2">
      <c r="A14008" t="s">
        <v>45707</v>
      </c>
      <c r="B14008" t="s">
        <v>45708</v>
      </c>
      <c r="C14008" t="s">
        <v>45709</v>
      </c>
      <c r="D14008" t="s">
        <v>21</v>
      </c>
      <c r="E14008" t="s">
        <v>16</v>
      </c>
      <c r="F14008">
        <v>28277</v>
      </c>
      <c r="G14008">
        <v>35.032771199999999</v>
      </c>
      <c r="H14008">
        <v>-80.806503800000002</v>
      </c>
      <c r="I14008">
        <v>3.5</v>
      </c>
      <c r="J14008">
        <v>15</v>
      </c>
      <c r="K14008">
        <v>1</v>
      </c>
      <c r="L14008" t="s">
        <v>2448</v>
      </c>
    </row>
    <row r="14009" spans="1:12" x14ac:dyDescent="0.2">
      <c r="A14009" t="s">
        <v>45710</v>
      </c>
      <c r="B14009" t="s">
        <v>45711</v>
      </c>
      <c r="C14009" t="s">
        <v>45712</v>
      </c>
      <c r="D14009" t="s">
        <v>21</v>
      </c>
      <c r="E14009" t="s">
        <v>16</v>
      </c>
      <c r="F14009">
        <v>28202</v>
      </c>
      <c r="G14009">
        <v>35.231225000000002</v>
      </c>
      <c r="H14009">
        <v>-80.848244399999999</v>
      </c>
      <c r="I14009">
        <v>1.5</v>
      </c>
      <c r="J14009">
        <v>30</v>
      </c>
      <c r="K14009">
        <v>1</v>
      </c>
      <c r="L14009" t="s">
        <v>4108</v>
      </c>
    </row>
    <row r="14010" spans="1:12" x14ac:dyDescent="0.2">
      <c r="A14010" t="s">
        <v>45713</v>
      </c>
      <c r="B14010" t="s">
        <v>45714</v>
      </c>
      <c r="C14010" t="s">
        <v>45715</v>
      </c>
      <c r="D14010" t="s">
        <v>30</v>
      </c>
      <c r="E14010" t="s">
        <v>16</v>
      </c>
      <c r="F14010">
        <v>28054</v>
      </c>
      <c r="G14010">
        <v>35.252473999999999</v>
      </c>
      <c r="H14010">
        <v>-81.155844000000002</v>
      </c>
      <c r="I14010">
        <v>2.5</v>
      </c>
      <c r="J14010">
        <v>3</v>
      </c>
      <c r="K14010">
        <v>1</v>
      </c>
      <c r="L14010" t="s">
        <v>2592</v>
      </c>
    </row>
    <row r="14011" spans="1:12" x14ac:dyDescent="0.2">
      <c r="A14011" t="s">
        <v>45716</v>
      </c>
      <c r="B14011" t="s">
        <v>45717</v>
      </c>
      <c r="C14011" t="s">
        <v>45718</v>
      </c>
      <c r="D14011" t="s">
        <v>21</v>
      </c>
      <c r="E14011" t="s">
        <v>16</v>
      </c>
      <c r="F14011">
        <v>28277</v>
      </c>
      <c r="G14011">
        <v>35.026200000000003</v>
      </c>
      <c r="H14011">
        <v>-80.840689999999995</v>
      </c>
      <c r="I14011">
        <v>5</v>
      </c>
      <c r="J14011">
        <v>3</v>
      </c>
      <c r="K14011">
        <v>1</v>
      </c>
      <c r="L14011" t="s">
        <v>188</v>
      </c>
    </row>
    <row r="14012" spans="1:12" x14ac:dyDescent="0.2">
      <c r="A14012" t="s">
        <v>45719</v>
      </c>
      <c r="B14012" t="s">
        <v>6044</v>
      </c>
      <c r="C14012" t="s">
        <v>45720</v>
      </c>
      <c r="D14012" t="s">
        <v>21</v>
      </c>
      <c r="E14012" t="s">
        <v>16</v>
      </c>
      <c r="F14012">
        <v>28217</v>
      </c>
      <c r="G14012">
        <v>35.190026400000001</v>
      </c>
      <c r="H14012">
        <v>-80.887197099999995</v>
      </c>
      <c r="I14012">
        <v>4.5</v>
      </c>
      <c r="J14012">
        <v>17</v>
      </c>
      <c r="K14012">
        <v>1</v>
      </c>
      <c r="L14012" t="s">
        <v>40697</v>
      </c>
    </row>
    <row r="14013" spans="1:12" x14ac:dyDescent="0.2">
      <c r="A14013" t="s">
        <v>45721</v>
      </c>
      <c r="B14013" t="s">
        <v>45722</v>
      </c>
      <c r="C14013" t="s">
        <v>1756</v>
      </c>
      <c r="D14013" t="s">
        <v>39</v>
      </c>
      <c r="E14013" t="s">
        <v>16</v>
      </c>
      <c r="F14013">
        <v>28027</v>
      </c>
      <c r="G14013">
        <v>35.227086900000003</v>
      </c>
      <c r="H14013">
        <v>-80.843126699999999</v>
      </c>
      <c r="I14013">
        <v>1.5</v>
      </c>
      <c r="J14013">
        <v>3</v>
      </c>
      <c r="K14013">
        <v>1</v>
      </c>
      <c r="L14013" t="s">
        <v>45723</v>
      </c>
    </row>
    <row r="14014" spans="1:12" x14ac:dyDescent="0.2">
      <c r="A14014" t="s">
        <v>45724</v>
      </c>
      <c r="B14014" t="s">
        <v>45725</v>
      </c>
      <c r="C14014" t="s">
        <v>45726</v>
      </c>
      <c r="D14014" t="s">
        <v>30</v>
      </c>
      <c r="E14014" t="s">
        <v>16</v>
      </c>
      <c r="F14014">
        <v>28056</v>
      </c>
      <c r="G14014">
        <v>35.238163</v>
      </c>
      <c r="H14014">
        <v>-81.122444999999999</v>
      </c>
      <c r="I14014">
        <v>2.5</v>
      </c>
      <c r="J14014">
        <v>3</v>
      </c>
      <c r="K14014">
        <v>1</v>
      </c>
      <c r="L14014" t="s">
        <v>901</v>
      </c>
    </row>
    <row r="14015" spans="1:12" x14ac:dyDescent="0.2">
      <c r="A14015" t="s">
        <v>45727</v>
      </c>
      <c r="B14015" t="s">
        <v>45728</v>
      </c>
      <c r="C14015" t="s">
        <v>45729</v>
      </c>
      <c r="D14015" t="s">
        <v>21</v>
      </c>
      <c r="E14015" t="s">
        <v>16</v>
      </c>
      <c r="F14015">
        <v>28217</v>
      </c>
      <c r="G14015">
        <v>35.179046100000001</v>
      </c>
      <c r="H14015">
        <v>-80.889974100000003</v>
      </c>
      <c r="I14015">
        <v>3.5</v>
      </c>
      <c r="J14015">
        <v>3</v>
      </c>
      <c r="K14015">
        <v>1</v>
      </c>
      <c r="L14015" t="s">
        <v>45730</v>
      </c>
    </row>
    <row r="14016" spans="1:12" x14ac:dyDescent="0.2">
      <c r="A14016" t="s">
        <v>45731</v>
      </c>
      <c r="B14016" t="s">
        <v>45732</v>
      </c>
      <c r="C14016" t="s">
        <v>45733</v>
      </c>
      <c r="D14016" t="s">
        <v>21</v>
      </c>
      <c r="E14016" t="s">
        <v>16</v>
      </c>
      <c r="F14016">
        <v>28262</v>
      </c>
      <c r="G14016">
        <v>35.337114399999997</v>
      </c>
      <c r="H14016">
        <v>-80.755734399999994</v>
      </c>
      <c r="I14016">
        <v>3</v>
      </c>
      <c r="J14016">
        <v>17</v>
      </c>
      <c r="K14016">
        <v>1</v>
      </c>
      <c r="L14016" t="s">
        <v>45734</v>
      </c>
    </row>
    <row r="14017" spans="1:12" x14ac:dyDescent="0.2">
      <c r="A14017" t="s">
        <v>45735</v>
      </c>
      <c r="B14017" t="s">
        <v>8747</v>
      </c>
      <c r="C14017" t="s">
        <v>45736</v>
      </c>
      <c r="D14017" t="s">
        <v>21</v>
      </c>
      <c r="E14017" t="s">
        <v>16</v>
      </c>
      <c r="F14017">
        <v>28202</v>
      </c>
      <c r="G14017">
        <v>35.226137000000001</v>
      </c>
      <c r="H14017">
        <v>-80.848146999999997</v>
      </c>
      <c r="I14017">
        <v>4.5</v>
      </c>
      <c r="J14017">
        <v>3</v>
      </c>
      <c r="K14017">
        <v>1</v>
      </c>
      <c r="L14017" t="s">
        <v>45737</v>
      </c>
    </row>
    <row r="14018" spans="1:12" x14ac:dyDescent="0.2">
      <c r="A14018" t="s">
        <v>45738</v>
      </c>
      <c r="B14018" t="s">
        <v>45739</v>
      </c>
      <c r="C14018" t="s">
        <v>45740</v>
      </c>
      <c r="D14018" t="s">
        <v>135</v>
      </c>
      <c r="E14018" t="s">
        <v>16</v>
      </c>
      <c r="F14018">
        <v>28105</v>
      </c>
      <c r="G14018">
        <v>35.081845999999999</v>
      </c>
      <c r="H14018">
        <v>-80.728847599999995</v>
      </c>
      <c r="I14018">
        <v>5</v>
      </c>
      <c r="J14018">
        <v>4</v>
      </c>
      <c r="K14018">
        <v>1</v>
      </c>
      <c r="L14018" t="s">
        <v>45741</v>
      </c>
    </row>
    <row r="14019" spans="1:12" x14ac:dyDescent="0.2">
      <c r="A14019" t="s">
        <v>45742</v>
      </c>
      <c r="B14019" t="s">
        <v>45743</v>
      </c>
      <c r="C14019" t="s">
        <v>45744</v>
      </c>
      <c r="D14019" t="s">
        <v>135</v>
      </c>
      <c r="E14019" t="s">
        <v>16</v>
      </c>
      <c r="F14019">
        <v>28105</v>
      </c>
      <c r="G14019">
        <v>35.127848200000003</v>
      </c>
      <c r="H14019">
        <v>-80.731597600000001</v>
      </c>
      <c r="I14019">
        <v>4.5</v>
      </c>
      <c r="J14019">
        <v>13</v>
      </c>
      <c r="K14019">
        <v>1</v>
      </c>
      <c r="L14019" t="s">
        <v>3082</v>
      </c>
    </row>
    <row r="14020" spans="1:12" x14ac:dyDescent="0.2">
      <c r="A14020" t="s">
        <v>45745</v>
      </c>
      <c r="B14020" t="s">
        <v>4770</v>
      </c>
      <c r="C14020" t="s">
        <v>6323</v>
      </c>
      <c r="D14020" t="s">
        <v>135</v>
      </c>
      <c r="E14020" t="s">
        <v>16</v>
      </c>
      <c r="F14020">
        <v>28105</v>
      </c>
      <c r="G14020">
        <v>35.1357219</v>
      </c>
      <c r="H14020">
        <v>-80.7092308</v>
      </c>
      <c r="I14020">
        <v>3</v>
      </c>
      <c r="J14020">
        <v>7</v>
      </c>
      <c r="K14020">
        <v>0</v>
      </c>
      <c r="L14020" t="s">
        <v>45746</v>
      </c>
    </row>
    <row r="14021" spans="1:12" x14ac:dyDescent="0.2">
      <c r="A14021" t="s">
        <v>45747</v>
      </c>
      <c r="B14021" t="s">
        <v>45748</v>
      </c>
      <c r="C14021" t="s">
        <v>45749</v>
      </c>
      <c r="D14021" t="s">
        <v>21</v>
      </c>
      <c r="E14021" t="s">
        <v>16</v>
      </c>
      <c r="F14021">
        <v>28208</v>
      </c>
      <c r="G14021">
        <v>35.241579000000002</v>
      </c>
      <c r="H14021">
        <v>-80.888738000000004</v>
      </c>
      <c r="I14021">
        <v>3</v>
      </c>
      <c r="J14021">
        <v>7</v>
      </c>
      <c r="K14021">
        <v>0</v>
      </c>
      <c r="L14021" t="s">
        <v>1699</v>
      </c>
    </row>
    <row r="14022" spans="1:12" x14ac:dyDescent="0.2">
      <c r="A14022" t="s">
        <v>45750</v>
      </c>
      <c r="B14022" t="s">
        <v>1426</v>
      </c>
      <c r="C14022" t="s">
        <v>45751</v>
      </c>
      <c r="D14022" t="s">
        <v>21</v>
      </c>
      <c r="E14022" t="s">
        <v>16</v>
      </c>
      <c r="F14022">
        <v>28262</v>
      </c>
      <c r="G14022">
        <v>35.342417331100002</v>
      </c>
      <c r="H14022">
        <v>-80.766931999999997</v>
      </c>
      <c r="I14022">
        <v>2</v>
      </c>
      <c r="J14022">
        <v>23</v>
      </c>
      <c r="K14022">
        <v>1</v>
      </c>
      <c r="L14022" t="s">
        <v>45752</v>
      </c>
    </row>
    <row r="14023" spans="1:12" x14ac:dyDescent="0.2">
      <c r="A14023" t="s">
        <v>45753</v>
      </c>
      <c r="B14023" t="s">
        <v>45754</v>
      </c>
      <c r="C14023" t="s">
        <v>45755</v>
      </c>
      <c r="D14023" t="s">
        <v>39</v>
      </c>
      <c r="E14023" t="s">
        <v>16</v>
      </c>
      <c r="F14023">
        <v>28025</v>
      </c>
      <c r="G14023">
        <v>35.409591745999997</v>
      </c>
      <c r="H14023">
        <v>-80.580448603700006</v>
      </c>
      <c r="I14023">
        <v>3.5</v>
      </c>
      <c r="J14023">
        <v>6</v>
      </c>
      <c r="K14023">
        <v>1</v>
      </c>
      <c r="L14023" t="s">
        <v>45756</v>
      </c>
    </row>
    <row r="14024" spans="1:12" x14ac:dyDescent="0.2">
      <c r="A14024" t="s">
        <v>45757</v>
      </c>
      <c r="B14024" t="s">
        <v>3204</v>
      </c>
      <c r="C14024" t="s">
        <v>45758</v>
      </c>
      <c r="D14024" t="s">
        <v>21</v>
      </c>
      <c r="E14024" t="s">
        <v>16</v>
      </c>
      <c r="F14024">
        <v>28216</v>
      </c>
      <c r="G14024">
        <v>35.303359999999998</v>
      </c>
      <c r="H14024">
        <v>-80.936606400000002</v>
      </c>
      <c r="I14024">
        <v>2</v>
      </c>
      <c r="J14024">
        <v>7</v>
      </c>
      <c r="K14024">
        <v>1</v>
      </c>
      <c r="L14024" t="s">
        <v>7723</v>
      </c>
    </row>
    <row r="14025" spans="1:12" x14ac:dyDescent="0.2">
      <c r="A14025" t="s">
        <v>45759</v>
      </c>
      <c r="B14025" t="s">
        <v>6387</v>
      </c>
      <c r="C14025" t="s">
        <v>45760</v>
      </c>
      <c r="D14025" t="s">
        <v>21</v>
      </c>
      <c r="E14025" t="s">
        <v>16</v>
      </c>
      <c r="F14025">
        <v>28273</v>
      </c>
      <c r="G14025">
        <v>35.102980600000002</v>
      </c>
      <c r="H14025">
        <v>-80.9866241</v>
      </c>
      <c r="I14025">
        <v>2</v>
      </c>
      <c r="J14025">
        <v>113</v>
      </c>
      <c r="K14025">
        <v>1</v>
      </c>
      <c r="L14025" t="s">
        <v>45761</v>
      </c>
    </row>
    <row r="14026" spans="1:12" x14ac:dyDescent="0.2">
      <c r="A14026" t="s">
        <v>45762</v>
      </c>
      <c r="B14026" t="s">
        <v>45763</v>
      </c>
      <c r="C14026" t="s">
        <v>45764</v>
      </c>
      <c r="D14026" t="s">
        <v>21</v>
      </c>
      <c r="E14026" t="s">
        <v>16</v>
      </c>
      <c r="F14026">
        <v>28205</v>
      </c>
      <c r="G14026">
        <v>35.246403000000001</v>
      </c>
      <c r="H14026">
        <v>-80.806467999999995</v>
      </c>
      <c r="I14026">
        <v>4.5</v>
      </c>
      <c r="J14026">
        <v>23</v>
      </c>
      <c r="K14026">
        <v>1</v>
      </c>
      <c r="L14026" t="s">
        <v>45765</v>
      </c>
    </row>
    <row r="14027" spans="1:12" x14ac:dyDescent="0.2">
      <c r="A14027" t="s">
        <v>45766</v>
      </c>
      <c r="B14027" t="s">
        <v>45767</v>
      </c>
      <c r="C14027" t="s">
        <v>8375</v>
      </c>
      <c r="D14027" t="s">
        <v>21</v>
      </c>
      <c r="E14027" t="s">
        <v>16</v>
      </c>
      <c r="F14027">
        <v>28209</v>
      </c>
      <c r="G14027">
        <v>35.181275200000002</v>
      </c>
      <c r="H14027">
        <v>-80.876779900000002</v>
      </c>
      <c r="I14027">
        <v>4</v>
      </c>
      <c r="J14027">
        <v>108</v>
      </c>
      <c r="K14027">
        <v>1</v>
      </c>
      <c r="L14027" t="s">
        <v>45768</v>
      </c>
    </row>
    <row r="14028" spans="1:12" x14ac:dyDescent="0.2">
      <c r="A14028" t="s">
        <v>45769</v>
      </c>
      <c r="B14028" t="s">
        <v>2864</v>
      </c>
      <c r="C14028" t="s">
        <v>45770</v>
      </c>
      <c r="D14028" t="s">
        <v>21</v>
      </c>
      <c r="E14028" t="s">
        <v>16</v>
      </c>
      <c r="F14028">
        <v>28211</v>
      </c>
      <c r="G14028">
        <v>35.148212999999998</v>
      </c>
      <c r="H14028">
        <v>-80.824197600000005</v>
      </c>
      <c r="I14028">
        <v>3.5</v>
      </c>
      <c r="J14028">
        <v>3</v>
      </c>
      <c r="K14028">
        <v>1</v>
      </c>
      <c r="L14028" t="s">
        <v>45771</v>
      </c>
    </row>
    <row r="14029" spans="1:12" x14ac:dyDescent="0.2">
      <c r="A14029" t="s">
        <v>45772</v>
      </c>
      <c r="B14029" t="s">
        <v>45773</v>
      </c>
      <c r="C14029" t="s">
        <v>45774</v>
      </c>
      <c r="D14029" t="s">
        <v>295</v>
      </c>
      <c r="E14029" t="s">
        <v>16</v>
      </c>
      <c r="F14029">
        <v>28134</v>
      </c>
      <c r="G14029">
        <v>35.0822</v>
      </c>
      <c r="H14029">
        <v>-80.877224200000001</v>
      </c>
      <c r="I14029">
        <v>1.5</v>
      </c>
      <c r="J14029">
        <v>19</v>
      </c>
      <c r="K14029">
        <v>1</v>
      </c>
      <c r="L14029" t="s">
        <v>45775</v>
      </c>
    </row>
    <row r="14030" spans="1:12" x14ac:dyDescent="0.2">
      <c r="A14030" t="s">
        <v>45776</v>
      </c>
      <c r="B14030" t="s">
        <v>45777</v>
      </c>
      <c r="C14030" t="s">
        <v>45778</v>
      </c>
      <c r="D14030" t="s">
        <v>21</v>
      </c>
      <c r="E14030" t="s">
        <v>16</v>
      </c>
      <c r="F14030">
        <v>28262</v>
      </c>
      <c r="G14030">
        <v>35.313618699999999</v>
      </c>
      <c r="H14030">
        <v>-80.752970700000006</v>
      </c>
      <c r="I14030">
        <v>4</v>
      </c>
      <c r="J14030">
        <v>4</v>
      </c>
      <c r="K14030">
        <v>0</v>
      </c>
      <c r="L14030" t="s">
        <v>45779</v>
      </c>
    </row>
    <row r="14031" spans="1:12" x14ac:dyDescent="0.2">
      <c r="A14031" t="s">
        <v>45780</v>
      </c>
      <c r="B14031" t="s">
        <v>45781</v>
      </c>
      <c r="C14031" t="s">
        <v>45782</v>
      </c>
      <c r="D14031" t="s">
        <v>588</v>
      </c>
      <c r="E14031" t="s">
        <v>16</v>
      </c>
      <c r="F14031">
        <v>28110</v>
      </c>
      <c r="G14031">
        <v>35.011059000000003</v>
      </c>
      <c r="H14031">
        <v>-80.566563900000006</v>
      </c>
      <c r="I14031">
        <v>3.5</v>
      </c>
      <c r="J14031">
        <v>16</v>
      </c>
      <c r="K14031">
        <v>1</v>
      </c>
      <c r="L14031" t="s">
        <v>1681</v>
      </c>
    </row>
    <row r="14032" spans="1:12" x14ac:dyDescent="0.2">
      <c r="A14032" t="s">
        <v>45783</v>
      </c>
      <c r="B14032" t="s">
        <v>38443</v>
      </c>
      <c r="C14032" t="s">
        <v>45784</v>
      </c>
      <c r="D14032" t="s">
        <v>21</v>
      </c>
      <c r="E14032" t="s">
        <v>16</v>
      </c>
      <c r="F14032">
        <v>28212</v>
      </c>
      <c r="G14032">
        <v>35.178043624700003</v>
      </c>
      <c r="H14032">
        <v>-80.756360087700003</v>
      </c>
      <c r="I14032">
        <v>4</v>
      </c>
      <c r="J14032">
        <v>46</v>
      </c>
      <c r="K14032">
        <v>1</v>
      </c>
      <c r="L14032" t="s">
        <v>45785</v>
      </c>
    </row>
    <row r="14033" spans="1:12" x14ac:dyDescent="0.2">
      <c r="A14033" t="s">
        <v>45786</v>
      </c>
      <c r="B14033" t="s">
        <v>6805</v>
      </c>
      <c r="C14033" t="s">
        <v>44349</v>
      </c>
      <c r="D14033" t="s">
        <v>21</v>
      </c>
      <c r="E14033" t="s">
        <v>16</v>
      </c>
      <c r="F14033">
        <v>28217</v>
      </c>
      <c r="G14033">
        <v>35.169096584999998</v>
      </c>
      <c r="H14033">
        <v>-80.875615775599996</v>
      </c>
      <c r="I14033">
        <v>3.5</v>
      </c>
      <c r="J14033">
        <v>10</v>
      </c>
      <c r="K14033">
        <v>1</v>
      </c>
      <c r="L14033" t="s">
        <v>3319</v>
      </c>
    </row>
    <row r="14034" spans="1:12" x14ac:dyDescent="0.2">
      <c r="A14034" t="s">
        <v>45787</v>
      </c>
      <c r="B14034" t="s">
        <v>45788</v>
      </c>
      <c r="C14034" t="s">
        <v>45789</v>
      </c>
      <c r="D14034" t="s">
        <v>21</v>
      </c>
      <c r="E14034" t="s">
        <v>16</v>
      </c>
      <c r="F14034">
        <v>28226</v>
      </c>
      <c r="G14034">
        <v>35.087686499999997</v>
      </c>
      <c r="H14034">
        <v>-80.847227500000002</v>
      </c>
      <c r="I14034">
        <v>2</v>
      </c>
      <c r="J14034">
        <v>3</v>
      </c>
      <c r="K14034">
        <v>1</v>
      </c>
      <c r="L14034" t="s">
        <v>45790</v>
      </c>
    </row>
    <row r="14035" spans="1:12" x14ac:dyDescent="0.2">
      <c r="A14035" t="s">
        <v>45791</v>
      </c>
      <c r="B14035" t="s">
        <v>45767</v>
      </c>
      <c r="C14035" t="s">
        <v>45792</v>
      </c>
      <c r="D14035" t="s">
        <v>30</v>
      </c>
      <c r="E14035" t="s">
        <v>16</v>
      </c>
      <c r="F14035">
        <v>28052</v>
      </c>
      <c r="G14035">
        <v>35.263675900000003</v>
      </c>
      <c r="H14035">
        <v>-81.1823069</v>
      </c>
      <c r="I14035">
        <v>4</v>
      </c>
      <c r="J14035">
        <v>5</v>
      </c>
      <c r="K14035">
        <v>1</v>
      </c>
      <c r="L14035" t="s">
        <v>45793</v>
      </c>
    </row>
    <row r="14036" spans="1:12" x14ac:dyDescent="0.2">
      <c r="A14036" t="s">
        <v>45794</v>
      </c>
      <c r="B14036" t="s">
        <v>45795</v>
      </c>
      <c r="C14036" t="s">
        <v>32454</v>
      </c>
      <c r="D14036" t="s">
        <v>21</v>
      </c>
      <c r="E14036" t="s">
        <v>16</v>
      </c>
      <c r="F14036">
        <v>28211</v>
      </c>
      <c r="G14036">
        <v>35.176634643299998</v>
      </c>
      <c r="H14036">
        <v>-80.799641953399998</v>
      </c>
      <c r="I14036">
        <v>4</v>
      </c>
      <c r="J14036">
        <v>306</v>
      </c>
      <c r="K14036">
        <v>0</v>
      </c>
      <c r="L14036" t="s">
        <v>45796</v>
      </c>
    </row>
    <row r="14037" spans="1:12" x14ac:dyDescent="0.2">
      <c r="A14037" t="s">
        <v>45797</v>
      </c>
      <c r="B14037" t="s">
        <v>45798</v>
      </c>
      <c r="C14037" t="s">
        <v>45799</v>
      </c>
      <c r="D14037" t="s">
        <v>643</v>
      </c>
      <c r="E14037" t="s">
        <v>16</v>
      </c>
      <c r="F14037">
        <v>28079</v>
      </c>
      <c r="G14037">
        <v>35.084299299999998</v>
      </c>
      <c r="H14037">
        <v>-80.658919299999994</v>
      </c>
      <c r="I14037">
        <v>3</v>
      </c>
      <c r="J14037">
        <v>11</v>
      </c>
      <c r="K14037">
        <v>1</v>
      </c>
      <c r="L14037" t="s">
        <v>45800</v>
      </c>
    </row>
    <row r="14038" spans="1:12" x14ac:dyDescent="0.2">
      <c r="A14038" t="s">
        <v>45801</v>
      </c>
      <c r="B14038" t="s">
        <v>32064</v>
      </c>
      <c r="C14038" t="s">
        <v>45802</v>
      </c>
      <c r="D14038" t="s">
        <v>21</v>
      </c>
      <c r="E14038" t="s">
        <v>16</v>
      </c>
      <c r="F14038">
        <v>28207</v>
      </c>
      <c r="G14038">
        <v>35.208548899999997</v>
      </c>
      <c r="H14038">
        <v>-80.821925399999998</v>
      </c>
      <c r="I14038">
        <v>2</v>
      </c>
      <c r="J14038">
        <v>17</v>
      </c>
      <c r="K14038">
        <v>1</v>
      </c>
      <c r="L14038" t="s">
        <v>45803</v>
      </c>
    </row>
    <row r="14039" spans="1:12" x14ac:dyDescent="0.2">
      <c r="A14039" t="s">
        <v>45804</v>
      </c>
      <c r="B14039" t="s">
        <v>45805</v>
      </c>
      <c r="C14039" t="s">
        <v>45806</v>
      </c>
      <c r="D14039" t="s">
        <v>21</v>
      </c>
      <c r="E14039" t="s">
        <v>16</v>
      </c>
      <c r="F14039">
        <v>28209</v>
      </c>
      <c r="G14039">
        <v>35.173307000000001</v>
      </c>
      <c r="H14039">
        <v>-80.849951000000004</v>
      </c>
      <c r="I14039">
        <v>4</v>
      </c>
      <c r="J14039">
        <v>22</v>
      </c>
      <c r="K14039">
        <v>1</v>
      </c>
      <c r="L14039" t="s">
        <v>45807</v>
      </c>
    </row>
    <row r="14040" spans="1:12" x14ac:dyDescent="0.2">
      <c r="A14040" t="s">
        <v>45808</v>
      </c>
      <c r="B14040" t="s">
        <v>45809</v>
      </c>
      <c r="C14040" t="s">
        <v>45810</v>
      </c>
      <c r="D14040" t="s">
        <v>21</v>
      </c>
      <c r="E14040" t="s">
        <v>16</v>
      </c>
      <c r="F14040">
        <v>28212</v>
      </c>
      <c r="G14040">
        <v>35.187243100000003</v>
      </c>
      <c r="H14040">
        <v>-80.758636600000003</v>
      </c>
      <c r="I14040">
        <v>4</v>
      </c>
      <c r="J14040">
        <v>53</v>
      </c>
      <c r="K14040">
        <v>0</v>
      </c>
      <c r="L14040" t="s">
        <v>1365</v>
      </c>
    </row>
    <row r="14041" spans="1:12" x14ac:dyDescent="0.2">
      <c r="A14041" t="s">
        <v>45811</v>
      </c>
      <c r="B14041" t="s">
        <v>45812</v>
      </c>
      <c r="C14041" t="s">
        <v>45813</v>
      </c>
      <c r="D14041" t="s">
        <v>21</v>
      </c>
      <c r="E14041" t="s">
        <v>16</v>
      </c>
      <c r="F14041">
        <v>28209</v>
      </c>
      <c r="G14041">
        <v>35.199806734399999</v>
      </c>
      <c r="H14041">
        <v>-80.869030952499998</v>
      </c>
      <c r="I14041">
        <v>4</v>
      </c>
      <c r="J14041">
        <v>6</v>
      </c>
      <c r="K14041">
        <v>1</v>
      </c>
      <c r="L14041" t="s">
        <v>1851</v>
      </c>
    </row>
    <row r="14042" spans="1:12" x14ac:dyDescent="0.2">
      <c r="A14042" t="s">
        <v>45814</v>
      </c>
      <c r="B14042" t="s">
        <v>45815</v>
      </c>
      <c r="C14042" t="s">
        <v>45816</v>
      </c>
      <c r="D14042" t="s">
        <v>21</v>
      </c>
      <c r="E14042" t="s">
        <v>16</v>
      </c>
      <c r="F14042">
        <v>28277</v>
      </c>
      <c r="G14042">
        <v>35.0573671</v>
      </c>
      <c r="H14042">
        <v>-80.854454500000003</v>
      </c>
      <c r="I14042">
        <v>3.5</v>
      </c>
      <c r="J14042">
        <v>3</v>
      </c>
      <c r="K14042">
        <v>1</v>
      </c>
      <c r="L14042" t="s">
        <v>10263</v>
      </c>
    </row>
    <row r="14043" spans="1:12" x14ac:dyDescent="0.2">
      <c r="A14043" t="s">
        <v>45817</v>
      </c>
      <c r="B14043" t="s">
        <v>45818</v>
      </c>
      <c r="C14043" t="s">
        <v>45819</v>
      </c>
      <c r="D14043" t="s">
        <v>21</v>
      </c>
      <c r="E14043" t="s">
        <v>16</v>
      </c>
      <c r="F14043">
        <v>28205</v>
      </c>
      <c r="G14043">
        <v>35.191833338999999</v>
      </c>
      <c r="H14043">
        <v>-80.777347697300002</v>
      </c>
      <c r="I14043">
        <v>3.5</v>
      </c>
      <c r="J14043">
        <v>7</v>
      </c>
      <c r="K14043">
        <v>1</v>
      </c>
      <c r="L14043" t="s">
        <v>45820</v>
      </c>
    </row>
    <row r="14044" spans="1:12" x14ac:dyDescent="0.2">
      <c r="A14044" t="s">
        <v>45821</v>
      </c>
      <c r="B14044" t="s">
        <v>45822</v>
      </c>
      <c r="C14044" t="s">
        <v>45823</v>
      </c>
      <c r="D14044" t="s">
        <v>643</v>
      </c>
      <c r="E14044" t="s">
        <v>16</v>
      </c>
      <c r="F14044">
        <v>28079</v>
      </c>
      <c r="G14044">
        <v>35.088225999999999</v>
      </c>
      <c r="H14044">
        <v>-80.655018999999996</v>
      </c>
      <c r="I14044">
        <v>3.5</v>
      </c>
      <c r="J14044">
        <v>10</v>
      </c>
      <c r="K14044">
        <v>1</v>
      </c>
      <c r="L14044" t="s">
        <v>45824</v>
      </c>
    </row>
    <row r="14045" spans="1:12" x14ac:dyDescent="0.2">
      <c r="A14045" t="s">
        <v>45825</v>
      </c>
      <c r="B14045" t="s">
        <v>45826</v>
      </c>
      <c r="C14045" t="s">
        <v>45827</v>
      </c>
      <c r="D14045" t="s">
        <v>456</v>
      </c>
      <c r="E14045" t="s">
        <v>16</v>
      </c>
      <c r="F14045">
        <v>28012</v>
      </c>
      <c r="G14045">
        <v>35.241702699999998</v>
      </c>
      <c r="H14045">
        <v>-81.037882400000001</v>
      </c>
      <c r="I14045">
        <v>3.5</v>
      </c>
      <c r="J14045">
        <v>129</v>
      </c>
      <c r="K14045">
        <v>1</v>
      </c>
      <c r="L14045" t="s">
        <v>3257</v>
      </c>
    </row>
    <row r="14046" spans="1:12" x14ac:dyDescent="0.2">
      <c r="A14046" t="s">
        <v>45828</v>
      </c>
      <c r="B14046" t="s">
        <v>45829</v>
      </c>
      <c r="C14046" t="s">
        <v>45830</v>
      </c>
      <c r="D14046" t="s">
        <v>21</v>
      </c>
      <c r="E14046" t="s">
        <v>16</v>
      </c>
      <c r="F14046">
        <v>28211</v>
      </c>
      <c r="G14046">
        <v>35.1585635</v>
      </c>
      <c r="H14046">
        <v>-80.796165000000002</v>
      </c>
      <c r="I14046">
        <v>2</v>
      </c>
      <c r="J14046">
        <v>6</v>
      </c>
      <c r="K14046">
        <v>1</v>
      </c>
      <c r="L14046" t="s">
        <v>2743</v>
      </c>
    </row>
    <row r="14047" spans="1:12" x14ac:dyDescent="0.2">
      <c r="A14047" t="s">
        <v>45831</v>
      </c>
      <c r="B14047" t="s">
        <v>2525</v>
      </c>
      <c r="C14047" t="s">
        <v>45832</v>
      </c>
      <c r="D14047" t="s">
        <v>21</v>
      </c>
      <c r="E14047" t="s">
        <v>16</v>
      </c>
      <c r="F14047">
        <v>28217</v>
      </c>
      <c r="G14047">
        <v>35.140247110499999</v>
      </c>
      <c r="H14047">
        <v>-80.876134917100003</v>
      </c>
      <c r="I14047">
        <v>2.5</v>
      </c>
      <c r="J14047">
        <v>8</v>
      </c>
      <c r="K14047">
        <v>1</v>
      </c>
      <c r="L14047" t="s">
        <v>1010</v>
      </c>
    </row>
    <row r="14048" spans="1:12" x14ac:dyDescent="0.2">
      <c r="A14048" t="s">
        <v>45833</v>
      </c>
      <c r="B14048" t="s">
        <v>45834</v>
      </c>
      <c r="C14048" t="s">
        <v>45835</v>
      </c>
      <c r="D14048" t="s">
        <v>21</v>
      </c>
      <c r="E14048" t="s">
        <v>16</v>
      </c>
      <c r="F14048">
        <v>28277</v>
      </c>
      <c r="G14048">
        <v>35.026339800000002</v>
      </c>
      <c r="H14048">
        <v>-80.840393199999994</v>
      </c>
      <c r="I14048">
        <v>5</v>
      </c>
      <c r="J14048">
        <v>6</v>
      </c>
      <c r="K14048">
        <v>1</v>
      </c>
      <c r="L14048" t="s">
        <v>45836</v>
      </c>
    </row>
    <row r="14049" spans="1:12" x14ac:dyDescent="0.2">
      <c r="A14049" t="s">
        <v>45837</v>
      </c>
      <c r="B14049" t="s">
        <v>35052</v>
      </c>
      <c r="C14049" t="s">
        <v>22420</v>
      </c>
      <c r="D14049" t="s">
        <v>21</v>
      </c>
      <c r="E14049" t="s">
        <v>16</v>
      </c>
      <c r="F14049">
        <v>28205</v>
      </c>
      <c r="G14049">
        <v>35.2190285</v>
      </c>
      <c r="H14049">
        <v>-80.811143900000005</v>
      </c>
      <c r="I14049">
        <v>3</v>
      </c>
      <c r="J14049">
        <v>102</v>
      </c>
      <c r="K14049">
        <v>0</v>
      </c>
      <c r="L14049" t="s">
        <v>24759</v>
      </c>
    </row>
    <row r="14050" spans="1:12" x14ac:dyDescent="0.2">
      <c r="A14050" t="s">
        <v>45838</v>
      </c>
      <c r="B14050" t="s">
        <v>45839</v>
      </c>
      <c r="C14050" t="s">
        <v>45840</v>
      </c>
      <c r="D14050" t="s">
        <v>15</v>
      </c>
      <c r="E14050" t="s">
        <v>16</v>
      </c>
      <c r="F14050">
        <v>28031</v>
      </c>
      <c r="G14050">
        <v>35.449495499999998</v>
      </c>
      <c r="H14050">
        <v>-80.889703999999995</v>
      </c>
      <c r="I14050">
        <v>3.5</v>
      </c>
      <c r="J14050">
        <v>58</v>
      </c>
      <c r="K14050">
        <v>1</v>
      </c>
      <c r="L14050" t="s">
        <v>45841</v>
      </c>
    </row>
    <row r="14051" spans="1:12" x14ac:dyDescent="0.2">
      <c r="A14051" t="s">
        <v>45842</v>
      </c>
      <c r="B14051" t="s">
        <v>438</v>
      </c>
      <c r="C14051" t="s">
        <v>41718</v>
      </c>
      <c r="D14051" t="s">
        <v>21</v>
      </c>
      <c r="E14051" t="s">
        <v>16</v>
      </c>
      <c r="F14051">
        <v>28203</v>
      </c>
      <c r="G14051">
        <v>35.201612723499998</v>
      </c>
      <c r="H14051">
        <v>-80.844579935100001</v>
      </c>
      <c r="I14051">
        <v>4</v>
      </c>
      <c r="J14051">
        <v>40</v>
      </c>
      <c r="K14051">
        <v>1</v>
      </c>
      <c r="L14051" t="s">
        <v>14472</v>
      </c>
    </row>
    <row r="14052" spans="1:12" x14ac:dyDescent="0.2">
      <c r="A14052" t="s">
        <v>45843</v>
      </c>
      <c r="B14052" t="s">
        <v>891</v>
      </c>
      <c r="C14052" t="s">
        <v>45844</v>
      </c>
      <c r="D14052" t="s">
        <v>21</v>
      </c>
      <c r="E14052" t="s">
        <v>16</v>
      </c>
      <c r="F14052">
        <v>28205</v>
      </c>
      <c r="G14052">
        <v>35.214253200000002</v>
      </c>
      <c r="H14052">
        <v>-80.782183000000003</v>
      </c>
      <c r="I14052">
        <v>1</v>
      </c>
      <c r="J14052">
        <v>18</v>
      </c>
      <c r="K14052">
        <v>1</v>
      </c>
      <c r="L14052" t="s">
        <v>42786</v>
      </c>
    </row>
    <row r="14053" spans="1:12" x14ac:dyDescent="0.2">
      <c r="A14053" t="s">
        <v>45845</v>
      </c>
      <c r="B14053" t="s">
        <v>45846</v>
      </c>
      <c r="C14053" t="s">
        <v>45847</v>
      </c>
      <c r="D14053" t="s">
        <v>21</v>
      </c>
      <c r="E14053" t="s">
        <v>16</v>
      </c>
      <c r="F14053">
        <v>28203</v>
      </c>
      <c r="G14053">
        <v>35.220505899999999</v>
      </c>
      <c r="H14053">
        <v>-80.857539399999993</v>
      </c>
      <c r="I14053">
        <v>1</v>
      </c>
      <c r="J14053">
        <v>9</v>
      </c>
      <c r="K14053">
        <v>0</v>
      </c>
      <c r="L14053" t="s">
        <v>27</v>
      </c>
    </row>
    <row r="14054" spans="1:12" x14ac:dyDescent="0.2">
      <c r="A14054" t="s">
        <v>45848</v>
      </c>
      <c r="B14054" t="s">
        <v>22166</v>
      </c>
      <c r="C14054" t="s">
        <v>45849</v>
      </c>
      <c r="D14054" t="s">
        <v>4275</v>
      </c>
      <c r="E14054" t="s">
        <v>16</v>
      </c>
      <c r="F14054">
        <v>28104</v>
      </c>
      <c r="G14054">
        <v>35.003118000000001</v>
      </c>
      <c r="H14054">
        <v>-80.699896999999893</v>
      </c>
      <c r="I14054">
        <v>4.5</v>
      </c>
      <c r="J14054">
        <v>19</v>
      </c>
      <c r="K14054">
        <v>1</v>
      </c>
      <c r="L14054" t="s">
        <v>45850</v>
      </c>
    </row>
    <row r="14055" spans="1:12" x14ac:dyDescent="0.2">
      <c r="A14055" t="s">
        <v>45851</v>
      </c>
      <c r="B14055" t="s">
        <v>45852</v>
      </c>
      <c r="C14055" t="s">
        <v>31105</v>
      </c>
      <c r="D14055" t="s">
        <v>21</v>
      </c>
      <c r="E14055" t="s">
        <v>16</v>
      </c>
      <c r="F14055">
        <v>28212</v>
      </c>
      <c r="G14055">
        <v>35.187596900000003</v>
      </c>
      <c r="H14055">
        <v>-80.757154</v>
      </c>
      <c r="I14055">
        <v>3.5</v>
      </c>
      <c r="J14055">
        <v>3</v>
      </c>
      <c r="K14055">
        <v>0</v>
      </c>
      <c r="L14055" t="s">
        <v>10029</v>
      </c>
    </row>
    <row r="14056" spans="1:12" x14ac:dyDescent="0.2">
      <c r="A14056" t="s">
        <v>45853</v>
      </c>
      <c r="B14056" t="s">
        <v>45854</v>
      </c>
      <c r="C14056" t="s">
        <v>45855</v>
      </c>
      <c r="D14056" t="s">
        <v>135</v>
      </c>
      <c r="E14056" t="s">
        <v>16</v>
      </c>
      <c r="F14056">
        <v>28105</v>
      </c>
      <c r="G14056">
        <v>35.116323000000001</v>
      </c>
      <c r="H14056">
        <v>-80.722538</v>
      </c>
      <c r="I14056">
        <v>4</v>
      </c>
      <c r="J14056">
        <v>24</v>
      </c>
      <c r="K14056">
        <v>1</v>
      </c>
      <c r="L14056" t="s">
        <v>45856</v>
      </c>
    </row>
    <row r="14057" spans="1:12" x14ac:dyDescent="0.2">
      <c r="A14057" t="s">
        <v>45857</v>
      </c>
      <c r="B14057" t="s">
        <v>7487</v>
      </c>
      <c r="C14057" t="s">
        <v>45858</v>
      </c>
      <c r="D14057" t="s">
        <v>30</v>
      </c>
      <c r="E14057" t="s">
        <v>16</v>
      </c>
      <c r="F14057">
        <v>28056</v>
      </c>
      <c r="G14057">
        <v>35.2620577</v>
      </c>
      <c r="H14057">
        <v>-81.126469999999998</v>
      </c>
      <c r="I14057">
        <v>2.5</v>
      </c>
      <c r="J14057">
        <v>3</v>
      </c>
      <c r="K14057">
        <v>1</v>
      </c>
      <c r="L14057" t="s">
        <v>45859</v>
      </c>
    </row>
    <row r="14058" spans="1:12" x14ac:dyDescent="0.2">
      <c r="A14058" t="s">
        <v>45860</v>
      </c>
      <c r="B14058" t="s">
        <v>45861</v>
      </c>
      <c r="C14058" t="s">
        <v>45862</v>
      </c>
      <c r="D14058" t="s">
        <v>21</v>
      </c>
      <c r="E14058" t="s">
        <v>16</v>
      </c>
      <c r="F14058">
        <v>28227</v>
      </c>
      <c r="G14058">
        <v>35.142323900000001</v>
      </c>
      <c r="H14058">
        <v>-80.729821999999999</v>
      </c>
      <c r="I14058">
        <v>3.5</v>
      </c>
      <c r="J14058">
        <v>26</v>
      </c>
      <c r="K14058">
        <v>1</v>
      </c>
      <c r="L14058" t="s">
        <v>45863</v>
      </c>
    </row>
    <row r="14059" spans="1:12" x14ac:dyDescent="0.2">
      <c r="A14059" t="s">
        <v>45864</v>
      </c>
      <c r="B14059" t="s">
        <v>45865</v>
      </c>
      <c r="C14059" t="s">
        <v>45866</v>
      </c>
      <c r="D14059" t="s">
        <v>21</v>
      </c>
      <c r="E14059" t="s">
        <v>16</v>
      </c>
      <c r="F14059">
        <v>28269</v>
      </c>
      <c r="G14059">
        <v>35.277570799999999</v>
      </c>
      <c r="H14059">
        <v>-80.817622299999996</v>
      </c>
      <c r="I14059">
        <v>3</v>
      </c>
      <c r="J14059">
        <v>4</v>
      </c>
      <c r="K14059">
        <v>0</v>
      </c>
      <c r="L14059" t="s">
        <v>45867</v>
      </c>
    </row>
    <row r="14060" spans="1:12" x14ac:dyDescent="0.2">
      <c r="A14060" t="s">
        <v>45868</v>
      </c>
      <c r="B14060" t="s">
        <v>21830</v>
      </c>
      <c r="C14060" t="s">
        <v>14622</v>
      </c>
      <c r="D14060" t="s">
        <v>135</v>
      </c>
      <c r="E14060" t="s">
        <v>16</v>
      </c>
      <c r="F14060">
        <v>28105</v>
      </c>
      <c r="G14060">
        <v>35.064121900000004</v>
      </c>
      <c r="H14060">
        <v>-80.726768800000002</v>
      </c>
      <c r="I14060">
        <v>4.5</v>
      </c>
      <c r="J14060">
        <v>15</v>
      </c>
      <c r="K14060">
        <v>1</v>
      </c>
      <c r="L14060" t="s">
        <v>6212</v>
      </c>
    </row>
    <row r="14061" spans="1:12" x14ac:dyDescent="0.2">
      <c r="A14061" t="s">
        <v>45869</v>
      </c>
      <c r="B14061" t="s">
        <v>3831</v>
      </c>
      <c r="C14061" t="s">
        <v>45870</v>
      </c>
      <c r="D14061" t="s">
        <v>21</v>
      </c>
      <c r="E14061" t="s">
        <v>16</v>
      </c>
      <c r="F14061">
        <v>28212</v>
      </c>
      <c r="G14061">
        <v>35.153606500000002</v>
      </c>
      <c r="H14061">
        <v>-80.746125399999997</v>
      </c>
      <c r="I14061">
        <v>3</v>
      </c>
      <c r="J14061">
        <v>109</v>
      </c>
      <c r="K14061">
        <v>1</v>
      </c>
      <c r="L14061" t="s">
        <v>45871</v>
      </c>
    </row>
    <row r="14062" spans="1:12" x14ac:dyDescent="0.2">
      <c r="A14062" t="s">
        <v>45872</v>
      </c>
      <c r="B14062" t="s">
        <v>1978</v>
      </c>
      <c r="C14062" t="s">
        <v>45873</v>
      </c>
      <c r="D14062" t="s">
        <v>643</v>
      </c>
      <c r="E14062" t="s">
        <v>16</v>
      </c>
      <c r="F14062">
        <v>28079</v>
      </c>
      <c r="G14062">
        <v>35.045525683800001</v>
      </c>
      <c r="H14062">
        <v>-80.648429153400002</v>
      </c>
      <c r="I14062">
        <v>2.5</v>
      </c>
      <c r="J14062">
        <v>16</v>
      </c>
      <c r="K14062">
        <v>1</v>
      </c>
      <c r="L14062" t="s">
        <v>33103</v>
      </c>
    </row>
    <row r="14063" spans="1:12" x14ac:dyDescent="0.2">
      <c r="A14063" t="s">
        <v>45874</v>
      </c>
      <c r="B14063" t="s">
        <v>45875</v>
      </c>
      <c r="C14063" t="s">
        <v>5096</v>
      </c>
      <c r="D14063" t="s">
        <v>21</v>
      </c>
      <c r="E14063" t="s">
        <v>16</v>
      </c>
      <c r="F14063">
        <v>28207</v>
      </c>
      <c r="G14063">
        <v>35.200578999999998</v>
      </c>
      <c r="H14063">
        <v>-80.813784999999996</v>
      </c>
      <c r="I14063">
        <v>4</v>
      </c>
      <c r="J14063">
        <v>9</v>
      </c>
      <c r="K14063">
        <v>1</v>
      </c>
      <c r="L14063" t="s">
        <v>23912</v>
      </c>
    </row>
    <row r="14064" spans="1:12" x14ac:dyDescent="0.2">
      <c r="A14064" t="s">
        <v>45876</v>
      </c>
      <c r="B14064" t="s">
        <v>19217</v>
      </c>
      <c r="C14064" t="s">
        <v>45877</v>
      </c>
      <c r="D14064" t="s">
        <v>21</v>
      </c>
      <c r="E14064" t="s">
        <v>16</v>
      </c>
      <c r="F14064">
        <v>28273</v>
      </c>
      <c r="G14064">
        <v>35.151789200000003</v>
      </c>
      <c r="H14064">
        <v>-80.950794799999997</v>
      </c>
      <c r="I14064">
        <v>4.5</v>
      </c>
      <c r="J14064">
        <v>20</v>
      </c>
      <c r="K14064">
        <v>1</v>
      </c>
      <c r="L14064" t="s">
        <v>448</v>
      </c>
    </row>
    <row r="14065" spans="1:12" x14ac:dyDescent="0.2">
      <c r="A14065" t="s">
        <v>45878</v>
      </c>
      <c r="B14065" t="s">
        <v>45879</v>
      </c>
      <c r="C14065" t="s">
        <v>2462</v>
      </c>
      <c r="D14065" t="s">
        <v>39</v>
      </c>
      <c r="E14065" t="s">
        <v>16</v>
      </c>
      <c r="F14065">
        <v>28025</v>
      </c>
      <c r="G14065">
        <v>35.430635000000002</v>
      </c>
      <c r="H14065">
        <v>-80.600679999999997</v>
      </c>
      <c r="I14065">
        <v>3.5</v>
      </c>
      <c r="J14065">
        <v>5</v>
      </c>
      <c r="K14065">
        <v>1</v>
      </c>
      <c r="L14065" t="s">
        <v>45880</v>
      </c>
    </row>
    <row r="14066" spans="1:12" x14ac:dyDescent="0.2">
      <c r="A14066" t="s">
        <v>45881</v>
      </c>
      <c r="B14066" t="s">
        <v>45882</v>
      </c>
      <c r="C14066" t="s">
        <v>45883</v>
      </c>
      <c r="D14066" t="s">
        <v>30</v>
      </c>
      <c r="E14066" t="s">
        <v>16</v>
      </c>
      <c r="F14066">
        <v>28056</v>
      </c>
      <c r="G14066">
        <v>35.254881400000002</v>
      </c>
      <c r="H14066">
        <v>-81.0999968</v>
      </c>
      <c r="I14066">
        <v>4.5</v>
      </c>
      <c r="J14066">
        <v>9</v>
      </c>
      <c r="K14066">
        <v>1</v>
      </c>
      <c r="L14066" t="s">
        <v>20924</v>
      </c>
    </row>
    <row r="14067" spans="1:12" x14ac:dyDescent="0.2">
      <c r="A14067" t="s">
        <v>45884</v>
      </c>
      <c r="B14067" t="s">
        <v>2528</v>
      </c>
      <c r="C14067" t="s">
        <v>45885</v>
      </c>
      <c r="D14067" t="s">
        <v>21</v>
      </c>
      <c r="E14067" t="s">
        <v>16</v>
      </c>
      <c r="F14067">
        <v>28270</v>
      </c>
      <c r="G14067">
        <v>35.134658999999999</v>
      </c>
      <c r="H14067">
        <v>-80.736322999999999</v>
      </c>
      <c r="I14067">
        <v>2</v>
      </c>
      <c r="J14067">
        <v>30</v>
      </c>
      <c r="K14067">
        <v>1</v>
      </c>
      <c r="L14067" t="s">
        <v>45886</v>
      </c>
    </row>
    <row r="14068" spans="1:12" x14ac:dyDescent="0.2">
      <c r="A14068" t="s">
        <v>45887</v>
      </c>
      <c r="B14068" t="s">
        <v>45888</v>
      </c>
      <c r="C14068" t="s">
        <v>45889</v>
      </c>
      <c r="D14068" t="s">
        <v>295</v>
      </c>
      <c r="E14068" t="s">
        <v>16</v>
      </c>
      <c r="F14068">
        <v>28134</v>
      </c>
      <c r="G14068">
        <v>35.087074000000001</v>
      </c>
      <c r="H14068">
        <v>-80.886387999999997</v>
      </c>
      <c r="I14068">
        <v>4.5</v>
      </c>
      <c r="J14068">
        <v>11</v>
      </c>
      <c r="K14068">
        <v>1</v>
      </c>
      <c r="L14068" t="s">
        <v>45890</v>
      </c>
    </row>
    <row r="14069" spans="1:12" x14ac:dyDescent="0.2">
      <c r="A14069" t="s">
        <v>45891</v>
      </c>
      <c r="B14069" t="s">
        <v>45892</v>
      </c>
      <c r="C14069" t="s">
        <v>45893</v>
      </c>
      <c r="D14069" t="s">
        <v>21</v>
      </c>
      <c r="E14069" t="s">
        <v>16</v>
      </c>
      <c r="F14069">
        <v>28202</v>
      </c>
      <c r="G14069">
        <v>35.2346</v>
      </c>
      <c r="H14069">
        <v>-80.853499999999997</v>
      </c>
      <c r="I14069">
        <v>3</v>
      </c>
      <c r="J14069">
        <v>5</v>
      </c>
      <c r="K14069">
        <v>1</v>
      </c>
      <c r="L14069" t="s">
        <v>16412</v>
      </c>
    </row>
    <row r="14070" spans="1:12" x14ac:dyDescent="0.2">
      <c r="A14070" t="s">
        <v>45894</v>
      </c>
      <c r="B14070" t="s">
        <v>45895</v>
      </c>
      <c r="C14070" t="s">
        <v>45896</v>
      </c>
      <c r="D14070" t="s">
        <v>942</v>
      </c>
      <c r="E14070" t="s">
        <v>16</v>
      </c>
      <c r="F14070">
        <v>28120</v>
      </c>
      <c r="G14070">
        <v>35.3029006294</v>
      </c>
      <c r="H14070">
        <v>-81.015174732700004</v>
      </c>
      <c r="I14070">
        <v>4.5</v>
      </c>
      <c r="J14070">
        <v>47</v>
      </c>
      <c r="K14070">
        <v>1</v>
      </c>
      <c r="L14070" t="s">
        <v>45897</v>
      </c>
    </row>
    <row r="14071" spans="1:12" x14ac:dyDescent="0.2">
      <c r="A14071" t="s">
        <v>45898</v>
      </c>
      <c r="B14071" t="s">
        <v>45899</v>
      </c>
      <c r="C14071" t="s">
        <v>8445</v>
      </c>
      <c r="D14071" t="s">
        <v>21</v>
      </c>
      <c r="E14071" t="s">
        <v>16</v>
      </c>
      <c r="F14071">
        <v>28269</v>
      </c>
      <c r="G14071">
        <v>35.337287400000001</v>
      </c>
      <c r="H14071">
        <v>-80.826792900000001</v>
      </c>
      <c r="I14071">
        <v>5</v>
      </c>
      <c r="J14071">
        <v>4</v>
      </c>
      <c r="K14071">
        <v>1</v>
      </c>
      <c r="L14071" t="s">
        <v>45900</v>
      </c>
    </row>
    <row r="14072" spans="1:12" x14ac:dyDescent="0.2">
      <c r="A14072" t="s">
        <v>45901</v>
      </c>
      <c r="B14072" t="s">
        <v>45902</v>
      </c>
      <c r="C14072" t="s">
        <v>45903</v>
      </c>
      <c r="D14072" t="s">
        <v>15</v>
      </c>
      <c r="E14072" t="s">
        <v>16</v>
      </c>
      <c r="F14072">
        <v>28031</v>
      </c>
      <c r="G14072">
        <v>35.486998</v>
      </c>
      <c r="H14072">
        <v>-80.860140000000001</v>
      </c>
      <c r="I14072">
        <v>4</v>
      </c>
      <c r="J14072">
        <v>4</v>
      </c>
      <c r="K14072">
        <v>1</v>
      </c>
      <c r="L14072" t="s">
        <v>58</v>
      </c>
    </row>
    <row r="14073" spans="1:12" x14ac:dyDescent="0.2">
      <c r="A14073" t="s">
        <v>45904</v>
      </c>
      <c r="B14073" t="s">
        <v>45905</v>
      </c>
      <c r="C14073" t="s">
        <v>45906</v>
      </c>
      <c r="D14073" t="s">
        <v>39</v>
      </c>
      <c r="E14073" t="s">
        <v>16</v>
      </c>
      <c r="F14073">
        <v>28027</v>
      </c>
      <c r="G14073">
        <v>35.4295914</v>
      </c>
      <c r="H14073">
        <v>-80.613782400000005</v>
      </c>
      <c r="I14073">
        <v>5</v>
      </c>
      <c r="J14073">
        <v>3</v>
      </c>
      <c r="K14073">
        <v>1</v>
      </c>
      <c r="L14073" t="s">
        <v>6557</v>
      </c>
    </row>
    <row r="14074" spans="1:12" x14ac:dyDescent="0.2">
      <c r="A14074" t="s">
        <v>45907</v>
      </c>
      <c r="B14074" t="s">
        <v>7757</v>
      </c>
      <c r="C14074" t="s">
        <v>45908</v>
      </c>
      <c r="D14074" t="s">
        <v>21</v>
      </c>
      <c r="E14074" t="s">
        <v>16</v>
      </c>
      <c r="F14074">
        <v>28202</v>
      </c>
      <c r="G14074">
        <v>35.2266604</v>
      </c>
      <c r="H14074">
        <v>-80.843191300000001</v>
      </c>
      <c r="I14074">
        <v>4</v>
      </c>
      <c r="J14074">
        <v>23</v>
      </c>
      <c r="K14074">
        <v>1</v>
      </c>
      <c r="L14074" t="s">
        <v>45909</v>
      </c>
    </row>
    <row r="14075" spans="1:12" x14ac:dyDescent="0.2">
      <c r="A14075" t="s">
        <v>45910</v>
      </c>
      <c r="B14075" t="s">
        <v>45911</v>
      </c>
      <c r="C14075" t="s">
        <v>3960</v>
      </c>
      <c r="D14075" t="s">
        <v>21</v>
      </c>
      <c r="E14075" t="s">
        <v>16</v>
      </c>
      <c r="F14075">
        <v>28216</v>
      </c>
      <c r="G14075">
        <v>35.352549000000003</v>
      </c>
      <c r="H14075">
        <v>-80.851180999999997</v>
      </c>
      <c r="I14075">
        <v>1.5</v>
      </c>
      <c r="J14075">
        <v>3</v>
      </c>
      <c r="K14075">
        <v>0</v>
      </c>
      <c r="L14075" t="s">
        <v>5554</v>
      </c>
    </row>
    <row r="14076" spans="1:12" x14ac:dyDescent="0.2">
      <c r="A14076" t="s">
        <v>45912</v>
      </c>
      <c r="B14076" t="s">
        <v>15332</v>
      </c>
      <c r="C14076" t="s">
        <v>45913</v>
      </c>
      <c r="D14076" t="s">
        <v>15</v>
      </c>
      <c r="E14076" t="s">
        <v>16</v>
      </c>
      <c r="F14076">
        <v>28031</v>
      </c>
      <c r="G14076">
        <v>35.473996700000001</v>
      </c>
      <c r="H14076">
        <v>-80.890957400000005</v>
      </c>
      <c r="I14076">
        <v>3.5</v>
      </c>
      <c r="J14076">
        <v>19</v>
      </c>
      <c r="K14076">
        <v>1</v>
      </c>
      <c r="L14076" t="s">
        <v>45914</v>
      </c>
    </row>
    <row r="14077" spans="1:12" x14ac:dyDescent="0.2">
      <c r="A14077" t="s">
        <v>45915</v>
      </c>
      <c r="B14077" t="s">
        <v>45916</v>
      </c>
      <c r="C14077" t="s">
        <v>45917</v>
      </c>
      <c r="D14077" t="s">
        <v>21</v>
      </c>
      <c r="E14077" t="s">
        <v>16</v>
      </c>
      <c r="F14077">
        <v>28269</v>
      </c>
      <c r="G14077">
        <v>35.3345901</v>
      </c>
      <c r="H14077">
        <v>-80.814381400000002</v>
      </c>
      <c r="I14077">
        <v>2.5</v>
      </c>
      <c r="J14077">
        <v>28</v>
      </c>
      <c r="K14077">
        <v>1</v>
      </c>
      <c r="L14077" t="s">
        <v>45918</v>
      </c>
    </row>
    <row r="14078" spans="1:12" x14ac:dyDescent="0.2">
      <c r="A14078" t="s">
        <v>45919</v>
      </c>
      <c r="B14078" t="s">
        <v>45920</v>
      </c>
      <c r="C14078" t="s">
        <v>23975</v>
      </c>
      <c r="D14078" t="s">
        <v>39</v>
      </c>
      <c r="E14078" t="s">
        <v>16</v>
      </c>
      <c r="F14078">
        <v>28027</v>
      </c>
      <c r="G14078">
        <v>35.389390401100002</v>
      </c>
      <c r="H14078">
        <v>-80.622783143600003</v>
      </c>
      <c r="I14078">
        <v>2.5</v>
      </c>
      <c r="J14078">
        <v>3</v>
      </c>
      <c r="K14078">
        <v>1</v>
      </c>
      <c r="L14078" t="s">
        <v>2652</v>
      </c>
    </row>
    <row r="14079" spans="1:12" x14ac:dyDescent="0.2">
      <c r="A14079" t="s">
        <v>45921</v>
      </c>
      <c r="B14079" t="s">
        <v>45922</v>
      </c>
      <c r="C14079" t="s">
        <v>45923</v>
      </c>
      <c r="D14079" t="s">
        <v>21</v>
      </c>
      <c r="E14079" t="s">
        <v>16</v>
      </c>
      <c r="F14079">
        <v>28210</v>
      </c>
      <c r="G14079">
        <v>35.152069400000002</v>
      </c>
      <c r="H14079">
        <v>-80.839646400000007</v>
      </c>
      <c r="I14079">
        <v>3.5</v>
      </c>
      <c r="J14079">
        <v>298</v>
      </c>
      <c r="K14079">
        <v>1</v>
      </c>
      <c r="L14079" t="s">
        <v>45924</v>
      </c>
    </row>
    <row r="14080" spans="1:12" x14ac:dyDescent="0.2">
      <c r="A14080" t="s">
        <v>45925</v>
      </c>
      <c r="B14080" t="s">
        <v>13792</v>
      </c>
      <c r="C14080" t="s">
        <v>45926</v>
      </c>
      <c r="D14080" t="s">
        <v>21</v>
      </c>
      <c r="E14080" t="s">
        <v>16</v>
      </c>
      <c r="F14080">
        <v>28213</v>
      </c>
      <c r="G14080">
        <v>35.294486999999997</v>
      </c>
      <c r="H14080">
        <v>-80.751234800000006</v>
      </c>
      <c r="I14080">
        <v>1.5</v>
      </c>
      <c r="J14080">
        <v>3</v>
      </c>
      <c r="K14080">
        <v>1</v>
      </c>
      <c r="L14080" t="s">
        <v>1879</v>
      </c>
    </row>
    <row r="14081" spans="1:12" x14ac:dyDescent="0.2">
      <c r="A14081" t="s">
        <v>45927</v>
      </c>
      <c r="B14081" t="s">
        <v>45928</v>
      </c>
      <c r="C14081" t="s">
        <v>45929</v>
      </c>
      <c r="D14081" t="s">
        <v>39</v>
      </c>
      <c r="E14081" t="s">
        <v>16</v>
      </c>
      <c r="F14081">
        <v>28027</v>
      </c>
      <c r="G14081">
        <v>35.415744139600001</v>
      </c>
      <c r="H14081">
        <v>-80.6040442563</v>
      </c>
      <c r="I14081">
        <v>2</v>
      </c>
      <c r="J14081">
        <v>21</v>
      </c>
      <c r="K14081">
        <v>1</v>
      </c>
      <c r="L14081" t="s">
        <v>13190</v>
      </c>
    </row>
    <row r="14082" spans="1:12" x14ac:dyDescent="0.2">
      <c r="A14082" t="s">
        <v>45930</v>
      </c>
      <c r="B14082" t="s">
        <v>45931</v>
      </c>
      <c r="C14082" t="s">
        <v>23630</v>
      </c>
      <c r="D14082" t="s">
        <v>21</v>
      </c>
      <c r="E14082" t="s">
        <v>16</v>
      </c>
      <c r="F14082">
        <v>28203</v>
      </c>
      <c r="G14082">
        <v>35.204975099999999</v>
      </c>
      <c r="H14082">
        <v>-80.838903299999998</v>
      </c>
      <c r="I14082">
        <v>3</v>
      </c>
      <c r="J14082">
        <v>4</v>
      </c>
      <c r="K14082">
        <v>1</v>
      </c>
      <c r="L14082" t="s">
        <v>45932</v>
      </c>
    </row>
    <row r="14083" spans="1:12" x14ac:dyDescent="0.2">
      <c r="A14083" t="s">
        <v>45933</v>
      </c>
      <c r="B14083" t="s">
        <v>5107</v>
      </c>
      <c r="C14083" t="s">
        <v>8597</v>
      </c>
      <c r="D14083" t="s">
        <v>39</v>
      </c>
      <c r="E14083" t="s">
        <v>16</v>
      </c>
      <c r="F14083">
        <v>28025</v>
      </c>
      <c r="G14083">
        <v>35.440309599999999</v>
      </c>
      <c r="H14083">
        <v>-80.6030078</v>
      </c>
      <c r="I14083">
        <v>3</v>
      </c>
      <c r="J14083">
        <v>6</v>
      </c>
      <c r="K14083">
        <v>1</v>
      </c>
      <c r="L14083" t="s">
        <v>45934</v>
      </c>
    </row>
    <row r="14084" spans="1:12" x14ac:dyDescent="0.2">
      <c r="A14084" t="s">
        <v>45935</v>
      </c>
      <c r="B14084" t="s">
        <v>45936</v>
      </c>
      <c r="C14084" t="s">
        <v>45937</v>
      </c>
      <c r="D14084" t="s">
        <v>21</v>
      </c>
      <c r="E14084" t="s">
        <v>16</v>
      </c>
      <c r="F14084">
        <v>28205</v>
      </c>
      <c r="G14084">
        <v>35.2211164</v>
      </c>
      <c r="H14084">
        <v>-80.815502600000002</v>
      </c>
      <c r="I14084">
        <v>4</v>
      </c>
      <c r="J14084">
        <v>254</v>
      </c>
      <c r="K14084">
        <v>1</v>
      </c>
      <c r="L14084" t="s">
        <v>4168</v>
      </c>
    </row>
    <row r="14085" spans="1:12" x14ac:dyDescent="0.2">
      <c r="A14085" t="s">
        <v>45938</v>
      </c>
      <c r="B14085" t="s">
        <v>45939</v>
      </c>
      <c r="C14085" t="s">
        <v>45940</v>
      </c>
      <c r="D14085" t="s">
        <v>21</v>
      </c>
      <c r="E14085" t="s">
        <v>16</v>
      </c>
      <c r="F14085">
        <v>28277</v>
      </c>
      <c r="G14085">
        <v>35.062231799999999</v>
      </c>
      <c r="H14085">
        <v>-80.773352799999998</v>
      </c>
      <c r="I14085">
        <v>4.5</v>
      </c>
      <c r="J14085">
        <v>52</v>
      </c>
      <c r="K14085">
        <v>1</v>
      </c>
      <c r="L14085" t="s">
        <v>45941</v>
      </c>
    </row>
    <row r="14086" spans="1:12" x14ac:dyDescent="0.2">
      <c r="A14086" t="e">
        <f>-i9CozOnsWOl5eLj66602Q</f>
        <v>#NAME?</v>
      </c>
      <c r="B14086" t="s">
        <v>45942</v>
      </c>
      <c r="C14086" t="s">
        <v>42351</v>
      </c>
      <c r="D14086" t="s">
        <v>167</v>
      </c>
      <c r="E14086" t="s">
        <v>16</v>
      </c>
      <c r="F14086">
        <v>28075</v>
      </c>
      <c r="G14086">
        <v>35.321610100000001</v>
      </c>
      <c r="H14086">
        <v>-80.651338600000003</v>
      </c>
      <c r="I14086">
        <v>4.5</v>
      </c>
      <c r="J14086">
        <v>35</v>
      </c>
      <c r="K14086">
        <v>1</v>
      </c>
      <c r="L14086" t="s">
        <v>45943</v>
      </c>
    </row>
    <row r="14087" spans="1:12" x14ac:dyDescent="0.2">
      <c r="A14087" t="s">
        <v>45944</v>
      </c>
      <c r="B14087" t="s">
        <v>22753</v>
      </c>
      <c r="C14087" t="s">
        <v>45945</v>
      </c>
      <c r="D14087" t="s">
        <v>21</v>
      </c>
      <c r="E14087" t="s">
        <v>16</v>
      </c>
      <c r="F14087">
        <v>28213</v>
      </c>
      <c r="G14087">
        <v>35.312016999999997</v>
      </c>
      <c r="H14087">
        <v>-80.7141989</v>
      </c>
      <c r="I14087">
        <v>2</v>
      </c>
      <c r="J14087">
        <v>27</v>
      </c>
      <c r="K14087">
        <v>1</v>
      </c>
      <c r="L14087" t="s">
        <v>45946</v>
      </c>
    </row>
    <row r="14088" spans="1:12" x14ac:dyDescent="0.2">
      <c r="A14088" t="s">
        <v>45947</v>
      </c>
      <c r="B14088" t="s">
        <v>45948</v>
      </c>
      <c r="C14088" t="s">
        <v>45949</v>
      </c>
      <c r="D14088" t="s">
        <v>21</v>
      </c>
      <c r="E14088" t="s">
        <v>16</v>
      </c>
      <c r="F14088">
        <v>28202</v>
      </c>
      <c r="G14088">
        <v>35.228817236399998</v>
      </c>
      <c r="H14088">
        <v>-80.845230000000001</v>
      </c>
      <c r="I14088">
        <v>4</v>
      </c>
      <c r="J14088">
        <v>49</v>
      </c>
      <c r="K14088">
        <v>1</v>
      </c>
      <c r="L14088" t="s">
        <v>45950</v>
      </c>
    </row>
    <row r="14089" spans="1:12" x14ac:dyDescent="0.2">
      <c r="A14089" t="s">
        <v>45951</v>
      </c>
      <c r="B14089" t="s">
        <v>45952</v>
      </c>
      <c r="C14089" t="s">
        <v>45953</v>
      </c>
      <c r="D14089" t="s">
        <v>21</v>
      </c>
      <c r="E14089" t="s">
        <v>16</v>
      </c>
      <c r="F14089">
        <v>28202</v>
      </c>
      <c r="G14089">
        <v>35.225354400000001</v>
      </c>
      <c r="H14089">
        <v>-80.8461468</v>
      </c>
      <c r="I14089">
        <v>5</v>
      </c>
      <c r="J14089">
        <v>17</v>
      </c>
      <c r="K14089">
        <v>1</v>
      </c>
      <c r="L14089" t="s">
        <v>45954</v>
      </c>
    </row>
    <row r="14090" spans="1:12" x14ac:dyDescent="0.2">
      <c r="A14090" t="s">
        <v>45955</v>
      </c>
      <c r="B14090" t="s">
        <v>45956</v>
      </c>
      <c r="C14090" t="s">
        <v>45957</v>
      </c>
      <c r="D14090" t="s">
        <v>135</v>
      </c>
      <c r="E14090" t="s">
        <v>16</v>
      </c>
      <c r="F14090">
        <v>28105</v>
      </c>
      <c r="G14090">
        <v>35.084984599999999</v>
      </c>
      <c r="H14090">
        <v>-80.732290500000005</v>
      </c>
      <c r="I14090">
        <v>5</v>
      </c>
      <c r="J14090">
        <v>5</v>
      </c>
      <c r="K14090">
        <v>1</v>
      </c>
      <c r="L14090" t="s">
        <v>1060</v>
      </c>
    </row>
    <row r="14091" spans="1:12" x14ac:dyDescent="0.2">
      <c r="A14091" t="s">
        <v>45958</v>
      </c>
      <c r="B14091" t="s">
        <v>45959</v>
      </c>
      <c r="C14091" t="s">
        <v>4730</v>
      </c>
      <c r="D14091" t="s">
        <v>21</v>
      </c>
      <c r="E14091" t="s">
        <v>16</v>
      </c>
      <c r="F14091">
        <v>28202</v>
      </c>
      <c r="G14091">
        <v>35.225939799999999</v>
      </c>
      <c r="H14091">
        <v>-80.846890599999995</v>
      </c>
      <c r="I14091">
        <v>3.5</v>
      </c>
      <c r="J14091">
        <v>73</v>
      </c>
      <c r="K14091">
        <v>1</v>
      </c>
      <c r="L14091" t="s">
        <v>45960</v>
      </c>
    </row>
    <row r="14092" spans="1:12" x14ac:dyDescent="0.2">
      <c r="A14092" t="s">
        <v>45961</v>
      </c>
      <c r="B14092" t="s">
        <v>45962</v>
      </c>
      <c r="C14092" t="s">
        <v>16286</v>
      </c>
      <c r="D14092" t="s">
        <v>39</v>
      </c>
      <c r="E14092" t="s">
        <v>16</v>
      </c>
      <c r="F14092">
        <v>28027</v>
      </c>
      <c r="G14092">
        <v>35.369249157699997</v>
      </c>
      <c r="H14092">
        <v>-80.664086635199993</v>
      </c>
      <c r="I14092">
        <v>4</v>
      </c>
      <c r="J14092">
        <v>45</v>
      </c>
      <c r="K14092">
        <v>1</v>
      </c>
      <c r="L14092" t="s">
        <v>45963</v>
      </c>
    </row>
    <row r="14093" spans="1:12" x14ac:dyDescent="0.2">
      <c r="A14093" t="s">
        <v>45964</v>
      </c>
      <c r="B14093" t="s">
        <v>3403</v>
      </c>
      <c r="C14093" t="s">
        <v>18012</v>
      </c>
      <c r="D14093" t="s">
        <v>135</v>
      </c>
      <c r="E14093" t="s">
        <v>16</v>
      </c>
      <c r="F14093">
        <v>28105</v>
      </c>
      <c r="G14093">
        <v>35.122376883599998</v>
      </c>
      <c r="H14093">
        <v>-80.705666684299999</v>
      </c>
      <c r="I14093">
        <v>4</v>
      </c>
      <c r="J14093">
        <v>5</v>
      </c>
      <c r="K14093">
        <v>1</v>
      </c>
      <c r="L14093" t="s">
        <v>45965</v>
      </c>
    </row>
    <row r="14094" spans="1:12" x14ac:dyDescent="0.2">
      <c r="A14094" t="s">
        <v>45966</v>
      </c>
      <c r="B14094" t="s">
        <v>45967</v>
      </c>
      <c r="C14094" t="s">
        <v>45968</v>
      </c>
      <c r="D14094" t="s">
        <v>21</v>
      </c>
      <c r="E14094" t="s">
        <v>16</v>
      </c>
      <c r="F14094">
        <v>28211</v>
      </c>
      <c r="G14094">
        <v>35.188942300000001</v>
      </c>
      <c r="H14094">
        <v>-80.809489099999993</v>
      </c>
      <c r="I14094">
        <v>3.5</v>
      </c>
      <c r="J14094">
        <v>8</v>
      </c>
      <c r="K14094">
        <v>1</v>
      </c>
      <c r="L14094" t="s">
        <v>3183</v>
      </c>
    </row>
    <row r="14095" spans="1:12" x14ac:dyDescent="0.2">
      <c r="A14095" t="s">
        <v>45969</v>
      </c>
      <c r="B14095" t="s">
        <v>45970</v>
      </c>
      <c r="C14095" t="s">
        <v>45971</v>
      </c>
      <c r="D14095" t="s">
        <v>21</v>
      </c>
      <c r="E14095" t="s">
        <v>16</v>
      </c>
      <c r="F14095">
        <v>28204</v>
      </c>
      <c r="G14095">
        <v>35.208940699999999</v>
      </c>
      <c r="H14095">
        <v>-80.838146499999993</v>
      </c>
      <c r="I14095">
        <v>3.5</v>
      </c>
      <c r="J14095">
        <v>3</v>
      </c>
      <c r="K14095">
        <v>1</v>
      </c>
      <c r="L14095" t="s">
        <v>45972</v>
      </c>
    </row>
    <row r="14096" spans="1:12" x14ac:dyDescent="0.2">
      <c r="A14096" t="s">
        <v>45973</v>
      </c>
      <c r="B14096" t="s">
        <v>6152</v>
      </c>
      <c r="C14096" t="s">
        <v>45974</v>
      </c>
      <c r="D14096" t="s">
        <v>21</v>
      </c>
      <c r="E14096" t="s">
        <v>16</v>
      </c>
      <c r="F14096">
        <v>28213</v>
      </c>
      <c r="G14096">
        <v>35.293194</v>
      </c>
      <c r="H14096">
        <v>-80.745316000000003</v>
      </c>
      <c r="I14096">
        <v>3</v>
      </c>
      <c r="J14096">
        <v>32</v>
      </c>
      <c r="K14096">
        <v>1</v>
      </c>
      <c r="L14096" t="s">
        <v>45975</v>
      </c>
    </row>
    <row r="14097" spans="1:12" x14ac:dyDescent="0.2">
      <c r="A14097" t="s">
        <v>45976</v>
      </c>
      <c r="B14097" t="s">
        <v>45977</v>
      </c>
      <c r="C14097" t="s">
        <v>28809</v>
      </c>
      <c r="D14097" t="s">
        <v>135</v>
      </c>
      <c r="E14097" t="s">
        <v>16</v>
      </c>
      <c r="F14097">
        <v>28105</v>
      </c>
      <c r="G14097">
        <v>35.130915999999999</v>
      </c>
      <c r="H14097">
        <v>-80.712254999999999</v>
      </c>
      <c r="I14097">
        <v>3</v>
      </c>
      <c r="J14097">
        <v>9</v>
      </c>
      <c r="K14097">
        <v>0</v>
      </c>
      <c r="L14097" t="s">
        <v>287</v>
      </c>
    </row>
    <row r="14098" spans="1:12" x14ac:dyDescent="0.2">
      <c r="A14098" t="s">
        <v>45978</v>
      </c>
      <c r="B14098" t="s">
        <v>45979</v>
      </c>
      <c r="C14098" t="s">
        <v>45980</v>
      </c>
      <c r="D14098" t="s">
        <v>39</v>
      </c>
      <c r="E14098" t="s">
        <v>16</v>
      </c>
      <c r="F14098">
        <v>28027</v>
      </c>
      <c r="G14098">
        <v>35.3700689</v>
      </c>
      <c r="H14098">
        <v>-80.723929799999993</v>
      </c>
      <c r="I14098">
        <v>2</v>
      </c>
      <c r="J14098">
        <v>16</v>
      </c>
      <c r="K14098">
        <v>1</v>
      </c>
      <c r="L14098" t="s">
        <v>45981</v>
      </c>
    </row>
    <row r="14099" spans="1:12" x14ac:dyDescent="0.2">
      <c r="A14099" t="s">
        <v>45982</v>
      </c>
      <c r="B14099" t="s">
        <v>45983</v>
      </c>
      <c r="C14099" t="s">
        <v>19638</v>
      </c>
      <c r="D14099" t="s">
        <v>135</v>
      </c>
      <c r="E14099" t="s">
        <v>16</v>
      </c>
      <c r="F14099">
        <v>28105</v>
      </c>
      <c r="G14099">
        <v>35.118315000000003</v>
      </c>
      <c r="H14099">
        <v>-80.7020792</v>
      </c>
      <c r="I14099">
        <v>5</v>
      </c>
      <c r="J14099">
        <v>9</v>
      </c>
      <c r="K14099">
        <v>1</v>
      </c>
      <c r="L14099" t="s">
        <v>2459</v>
      </c>
    </row>
    <row r="14100" spans="1:12" x14ac:dyDescent="0.2">
      <c r="A14100" t="s">
        <v>45984</v>
      </c>
      <c r="B14100" t="s">
        <v>45985</v>
      </c>
      <c r="C14100" t="s">
        <v>45986</v>
      </c>
      <c r="D14100" t="s">
        <v>21</v>
      </c>
      <c r="E14100" t="s">
        <v>16</v>
      </c>
      <c r="F14100">
        <v>28269</v>
      </c>
      <c r="G14100">
        <v>35.371846499999997</v>
      </c>
      <c r="H14100">
        <v>-80.782989900000004</v>
      </c>
      <c r="I14100">
        <v>4</v>
      </c>
      <c r="J14100">
        <v>8</v>
      </c>
      <c r="K14100">
        <v>1</v>
      </c>
      <c r="L14100" t="s">
        <v>45987</v>
      </c>
    </row>
    <row r="14101" spans="1:12" x14ac:dyDescent="0.2">
      <c r="A14101" t="s">
        <v>45988</v>
      </c>
      <c r="B14101" t="s">
        <v>8273</v>
      </c>
      <c r="C14101" t="s">
        <v>45989</v>
      </c>
      <c r="D14101" t="s">
        <v>21</v>
      </c>
      <c r="E14101" t="s">
        <v>16</v>
      </c>
      <c r="F14101">
        <v>28273</v>
      </c>
      <c r="G14101">
        <v>35.144005</v>
      </c>
      <c r="H14101">
        <v>-80.932129000000003</v>
      </c>
      <c r="I14101">
        <v>3</v>
      </c>
      <c r="J14101">
        <v>97</v>
      </c>
      <c r="K14101">
        <v>1</v>
      </c>
      <c r="L14101" t="s">
        <v>45990</v>
      </c>
    </row>
    <row r="14102" spans="1:12" x14ac:dyDescent="0.2">
      <c r="A14102" t="s">
        <v>45991</v>
      </c>
      <c r="B14102" t="s">
        <v>45992</v>
      </c>
      <c r="C14102" t="s">
        <v>45993</v>
      </c>
      <c r="D14102" t="s">
        <v>135</v>
      </c>
      <c r="E14102" t="s">
        <v>16</v>
      </c>
      <c r="F14102">
        <v>28105</v>
      </c>
      <c r="G14102">
        <v>35.123271099999997</v>
      </c>
      <c r="H14102">
        <v>-80.729973599999994</v>
      </c>
      <c r="I14102">
        <v>4</v>
      </c>
      <c r="J14102">
        <v>7</v>
      </c>
      <c r="K14102">
        <v>1</v>
      </c>
      <c r="L14102" t="s">
        <v>11612</v>
      </c>
    </row>
    <row r="14103" spans="1:12" x14ac:dyDescent="0.2">
      <c r="A14103" t="s">
        <v>45994</v>
      </c>
      <c r="B14103" t="s">
        <v>7225</v>
      </c>
      <c r="C14103" t="s">
        <v>45995</v>
      </c>
      <c r="D14103" t="s">
        <v>21</v>
      </c>
      <c r="E14103" t="s">
        <v>16</v>
      </c>
      <c r="F14103">
        <v>28277</v>
      </c>
      <c r="G14103">
        <v>35.053762962699999</v>
      </c>
      <c r="H14103">
        <v>-80.7737038251</v>
      </c>
      <c r="I14103">
        <v>3.5</v>
      </c>
      <c r="J14103">
        <v>5</v>
      </c>
      <c r="K14103">
        <v>1</v>
      </c>
      <c r="L14103" t="s">
        <v>159</v>
      </c>
    </row>
    <row r="14104" spans="1:12" x14ac:dyDescent="0.2">
      <c r="A14104" t="s">
        <v>45996</v>
      </c>
      <c r="B14104" t="s">
        <v>891</v>
      </c>
      <c r="C14104" t="s">
        <v>45997</v>
      </c>
      <c r="D14104" t="s">
        <v>601</v>
      </c>
      <c r="E14104" t="s">
        <v>16</v>
      </c>
      <c r="F14104">
        <v>28081</v>
      </c>
      <c r="G14104">
        <v>35.496139999999997</v>
      </c>
      <c r="H14104">
        <v>-80.628322999999995</v>
      </c>
      <c r="I14104">
        <v>4.5</v>
      </c>
      <c r="J14104">
        <v>3</v>
      </c>
      <c r="K14104">
        <v>1</v>
      </c>
      <c r="L14104" t="s">
        <v>45998</v>
      </c>
    </row>
    <row r="14105" spans="1:12" x14ac:dyDescent="0.2">
      <c r="A14105" t="s">
        <v>45999</v>
      </c>
      <c r="B14105" t="s">
        <v>46000</v>
      </c>
      <c r="C14105" t="s">
        <v>46001</v>
      </c>
      <c r="D14105" t="s">
        <v>21</v>
      </c>
      <c r="E14105" t="s">
        <v>16</v>
      </c>
      <c r="F14105">
        <v>28207</v>
      </c>
      <c r="G14105">
        <v>35.204185600000002</v>
      </c>
      <c r="H14105">
        <v>-80.824219200000002</v>
      </c>
      <c r="I14105">
        <v>4.5</v>
      </c>
      <c r="J14105">
        <v>5</v>
      </c>
      <c r="K14105">
        <v>1</v>
      </c>
      <c r="L14105" t="s">
        <v>448</v>
      </c>
    </row>
    <row r="14106" spans="1:12" x14ac:dyDescent="0.2">
      <c r="A14106" t="s">
        <v>46002</v>
      </c>
      <c r="B14106" t="s">
        <v>4158</v>
      </c>
      <c r="C14106" t="s">
        <v>46003</v>
      </c>
      <c r="D14106" t="s">
        <v>15</v>
      </c>
      <c r="E14106" t="s">
        <v>16</v>
      </c>
      <c r="F14106">
        <v>28031</v>
      </c>
      <c r="G14106">
        <v>35.4848645</v>
      </c>
      <c r="H14106">
        <v>-80.878831099999999</v>
      </c>
      <c r="I14106">
        <v>4</v>
      </c>
      <c r="J14106">
        <v>21</v>
      </c>
      <c r="K14106">
        <v>1</v>
      </c>
      <c r="L14106" t="s">
        <v>46004</v>
      </c>
    </row>
    <row r="14107" spans="1:12" x14ac:dyDescent="0.2">
      <c r="A14107" t="s">
        <v>46005</v>
      </c>
      <c r="B14107" t="s">
        <v>46006</v>
      </c>
      <c r="C14107" t="s">
        <v>46007</v>
      </c>
      <c r="D14107" t="s">
        <v>135</v>
      </c>
      <c r="E14107" t="s">
        <v>16</v>
      </c>
      <c r="F14107">
        <v>28105</v>
      </c>
      <c r="G14107">
        <v>35.134410000000003</v>
      </c>
      <c r="H14107">
        <v>-80.714111000000003</v>
      </c>
      <c r="I14107">
        <v>1</v>
      </c>
      <c r="J14107">
        <v>3</v>
      </c>
      <c r="K14107">
        <v>1</v>
      </c>
      <c r="L14107" t="s">
        <v>46008</v>
      </c>
    </row>
    <row r="14108" spans="1:12" x14ac:dyDescent="0.2">
      <c r="A14108" t="s">
        <v>46009</v>
      </c>
      <c r="B14108" t="s">
        <v>46010</v>
      </c>
      <c r="C14108" t="s">
        <v>46011</v>
      </c>
      <c r="D14108" t="s">
        <v>21</v>
      </c>
      <c r="E14108" t="s">
        <v>16</v>
      </c>
      <c r="F14108">
        <v>28205</v>
      </c>
      <c r="G14108">
        <v>35.220518599999998</v>
      </c>
      <c r="H14108">
        <v>-80.811840599999996</v>
      </c>
      <c r="I14108">
        <v>3.5</v>
      </c>
      <c r="J14108">
        <v>673</v>
      </c>
      <c r="K14108">
        <v>1</v>
      </c>
      <c r="L14108" t="s">
        <v>46012</v>
      </c>
    </row>
    <row r="14109" spans="1:12" x14ac:dyDescent="0.2">
      <c r="A14109" t="s">
        <v>46013</v>
      </c>
      <c r="B14109" t="s">
        <v>46014</v>
      </c>
      <c r="D14109" t="s">
        <v>21</v>
      </c>
      <c r="E14109" t="s">
        <v>16</v>
      </c>
      <c r="F14109">
        <v>28273</v>
      </c>
      <c r="G14109">
        <v>35.129055700000002</v>
      </c>
      <c r="H14109">
        <v>-80.953947499999998</v>
      </c>
      <c r="I14109">
        <v>3</v>
      </c>
      <c r="J14109">
        <v>17</v>
      </c>
      <c r="K14109">
        <v>0</v>
      </c>
      <c r="L14109" t="s">
        <v>46015</v>
      </c>
    </row>
    <row r="14110" spans="1:12" x14ac:dyDescent="0.2">
      <c r="A14110" t="s">
        <v>46016</v>
      </c>
      <c r="B14110" t="s">
        <v>46017</v>
      </c>
      <c r="C14110" t="s">
        <v>46018</v>
      </c>
      <c r="D14110" t="s">
        <v>26</v>
      </c>
      <c r="E14110" t="s">
        <v>16</v>
      </c>
      <c r="F14110">
        <v>28078</v>
      </c>
      <c r="G14110">
        <v>35.411476999999998</v>
      </c>
      <c r="H14110">
        <v>-80.853551999999993</v>
      </c>
      <c r="I14110">
        <v>5</v>
      </c>
      <c r="J14110">
        <v>3</v>
      </c>
      <c r="K14110">
        <v>1</v>
      </c>
      <c r="L14110" t="s">
        <v>188</v>
      </c>
    </row>
    <row r="14111" spans="1:12" x14ac:dyDescent="0.2">
      <c r="A14111" t="s">
        <v>46019</v>
      </c>
      <c r="B14111" t="s">
        <v>46020</v>
      </c>
      <c r="C14111" t="s">
        <v>46021</v>
      </c>
      <c r="D14111" t="s">
        <v>21</v>
      </c>
      <c r="E14111" t="s">
        <v>16</v>
      </c>
      <c r="F14111">
        <v>28273</v>
      </c>
      <c r="G14111">
        <v>35.124687999999999</v>
      </c>
      <c r="H14111">
        <v>-80.877736999999996</v>
      </c>
      <c r="I14111">
        <v>3.5</v>
      </c>
      <c r="J14111">
        <v>40</v>
      </c>
      <c r="K14111">
        <v>1</v>
      </c>
      <c r="L14111" t="s">
        <v>38462</v>
      </c>
    </row>
    <row r="14112" spans="1:12" x14ac:dyDescent="0.2">
      <c r="A14112" t="s">
        <v>46022</v>
      </c>
      <c r="B14112" t="s">
        <v>46023</v>
      </c>
      <c r="C14112" t="s">
        <v>46024</v>
      </c>
      <c r="D14112" t="s">
        <v>21</v>
      </c>
      <c r="E14112" t="s">
        <v>16</v>
      </c>
      <c r="F14112">
        <v>28204</v>
      </c>
      <c r="G14112">
        <v>35.206105000000001</v>
      </c>
      <c r="H14112">
        <v>-80.840868</v>
      </c>
      <c r="I14112">
        <v>4.5</v>
      </c>
      <c r="J14112">
        <v>30</v>
      </c>
      <c r="K14112">
        <v>1</v>
      </c>
      <c r="L14112" t="s">
        <v>46025</v>
      </c>
    </row>
    <row r="14113" spans="1:12" x14ac:dyDescent="0.2">
      <c r="A14113" t="s">
        <v>46026</v>
      </c>
      <c r="B14113" t="s">
        <v>1926</v>
      </c>
      <c r="C14113" t="s">
        <v>46027</v>
      </c>
      <c r="D14113" t="s">
        <v>643</v>
      </c>
      <c r="E14113" t="s">
        <v>16</v>
      </c>
      <c r="F14113">
        <v>28079</v>
      </c>
      <c r="G14113">
        <v>35.106279399999998</v>
      </c>
      <c r="H14113">
        <v>-80.633233599999997</v>
      </c>
      <c r="I14113">
        <v>5</v>
      </c>
      <c r="J14113">
        <v>3</v>
      </c>
      <c r="K14113">
        <v>1</v>
      </c>
      <c r="L14113" t="s">
        <v>1928</v>
      </c>
    </row>
    <row r="14114" spans="1:12" x14ac:dyDescent="0.2">
      <c r="A14114" t="s">
        <v>46028</v>
      </c>
      <c r="B14114" t="s">
        <v>46029</v>
      </c>
      <c r="C14114" t="s">
        <v>46030</v>
      </c>
      <c r="D14114" t="s">
        <v>239</v>
      </c>
      <c r="E14114" t="s">
        <v>16</v>
      </c>
      <c r="F14114">
        <v>28173</v>
      </c>
      <c r="G14114">
        <v>34.929792900000002</v>
      </c>
      <c r="H14114">
        <v>-80.745816000000005</v>
      </c>
      <c r="I14114">
        <v>3</v>
      </c>
      <c r="J14114">
        <v>10</v>
      </c>
      <c r="K14114">
        <v>1</v>
      </c>
      <c r="L14114" t="s">
        <v>46031</v>
      </c>
    </row>
    <row r="14115" spans="1:12" x14ac:dyDescent="0.2">
      <c r="A14115" t="s">
        <v>46032</v>
      </c>
      <c r="B14115" t="s">
        <v>46033</v>
      </c>
      <c r="C14115" t="s">
        <v>46034</v>
      </c>
      <c r="D14115" t="s">
        <v>21</v>
      </c>
      <c r="E14115" t="s">
        <v>16</v>
      </c>
      <c r="F14115">
        <v>28205</v>
      </c>
      <c r="G14115">
        <v>35.246991800000004</v>
      </c>
      <c r="H14115">
        <v>-80.805465400000003</v>
      </c>
      <c r="I14115">
        <v>5</v>
      </c>
      <c r="J14115">
        <v>64</v>
      </c>
      <c r="K14115">
        <v>1</v>
      </c>
      <c r="L14115" t="s">
        <v>46035</v>
      </c>
    </row>
    <row r="14116" spans="1:12" x14ac:dyDescent="0.2">
      <c r="A14116" t="s">
        <v>46036</v>
      </c>
      <c r="B14116" t="s">
        <v>46037</v>
      </c>
      <c r="C14116" t="s">
        <v>46038</v>
      </c>
      <c r="D14116" t="s">
        <v>21</v>
      </c>
      <c r="E14116" t="s">
        <v>16</v>
      </c>
      <c r="F14116">
        <v>28273</v>
      </c>
      <c r="G14116">
        <v>35.139707299999998</v>
      </c>
      <c r="H14116">
        <v>-80.935159400000003</v>
      </c>
      <c r="I14116">
        <v>4</v>
      </c>
      <c r="J14116">
        <v>17</v>
      </c>
      <c r="K14116">
        <v>0</v>
      </c>
      <c r="L14116" t="s">
        <v>159</v>
      </c>
    </row>
    <row r="14117" spans="1:12" x14ac:dyDescent="0.2">
      <c r="A14117" t="s">
        <v>46039</v>
      </c>
      <c r="B14117" t="s">
        <v>46040</v>
      </c>
      <c r="C14117" t="s">
        <v>46041</v>
      </c>
      <c r="D14117" t="s">
        <v>21</v>
      </c>
      <c r="E14117" t="s">
        <v>16</v>
      </c>
      <c r="F14117">
        <v>60657</v>
      </c>
      <c r="G14117">
        <v>35.227086900000003</v>
      </c>
      <c r="H14117">
        <v>-80.843126699999999</v>
      </c>
      <c r="I14117">
        <v>5</v>
      </c>
      <c r="J14117">
        <v>8</v>
      </c>
      <c r="K14117">
        <v>1</v>
      </c>
      <c r="L14117" t="s">
        <v>46042</v>
      </c>
    </row>
    <row r="14118" spans="1:12" x14ac:dyDescent="0.2">
      <c r="A14118" t="s">
        <v>46043</v>
      </c>
      <c r="B14118" t="s">
        <v>46044</v>
      </c>
      <c r="C14118" t="s">
        <v>4974</v>
      </c>
      <c r="D14118" t="s">
        <v>21</v>
      </c>
      <c r="E14118" t="s">
        <v>16</v>
      </c>
      <c r="F14118">
        <v>28206</v>
      </c>
      <c r="G14118">
        <v>35.254477999999999</v>
      </c>
      <c r="H14118">
        <v>-80.800915000000003</v>
      </c>
      <c r="I14118">
        <v>3</v>
      </c>
      <c r="J14118">
        <v>33</v>
      </c>
      <c r="K14118">
        <v>0</v>
      </c>
      <c r="L14118" t="s">
        <v>4352</v>
      </c>
    </row>
    <row r="14119" spans="1:12" x14ac:dyDescent="0.2">
      <c r="A14119" t="s">
        <v>46045</v>
      </c>
      <c r="B14119" t="s">
        <v>891</v>
      </c>
      <c r="C14119" t="s">
        <v>46046</v>
      </c>
      <c r="D14119" t="s">
        <v>21</v>
      </c>
      <c r="E14119" t="s">
        <v>16</v>
      </c>
      <c r="F14119">
        <v>28216</v>
      </c>
      <c r="G14119">
        <v>35.323266099999998</v>
      </c>
      <c r="H14119">
        <v>-80.946201000000002</v>
      </c>
      <c r="I14119">
        <v>1.5</v>
      </c>
      <c r="J14119">
        <v>24</v>
      </c>
      <c r="K14119">
        <v>1</v>
      </c>
      <c r="L14119" t="s">
        <v>31222</v>
      </c>
    </row>
    <row r="14120" spans="1:12" x14ac:dyDescent="0.2">
      <c r="A14120" t="s">
        <v>46047</v>
      </c>
      <c r="B14120" t="s">
        <v>46048</v>
      </c>
      <c r="C14120" t="s">
        <v>5822</v>
      </c>
      <c r="D14120" t="s">
        <v>21</v>
      </c>
      <c r="E14120" t="s">
        <v>16</v>
      </c>
      <c r="F14120">
        <v>28262</v>
      </c>
      <c r="G14120">
        <v>35.353984832800002</v>
      </c>
      <c r="H14120">
        <v>-80.703979492200006</v>
      </c>
      <c r="I14120">
        <v>4</v>
      </c>
      <c r="J14120">
        <v>16</v>
      </c>
      <c r="K14120">
        <v>1</v>
      </c>
      <c r="L14120" t="s">
        <v>46049</v>
      </c>
    </row>
    <row r="14121" spans="1:12" x14ac:dyDescent="0.2">
      <c r="A14121" t="s">
        <v>46050</v>
      </c>
      <c r="B14121" t="s">
        <v>46051</v>
      </c>
      <c r="C14121" t="s">
        <v>46052</v>
      </c>
      <c r="D14121" t="s">
        <v>21</v>
      </c>
      <c r="E14121" t="s">
        <v>16</v>
      </c>
      <c r="F14121">
        <v>28205</v>
      </c>
      <c r="G14121">
        <v>35.211310525499997</v>
      </c>
      <c r="H14121">
        <v>-80.783816874300001</v>
      </c>
      <c r="I14121">
        <v>3.5</v>
      </c>
      <c r="J14121">
        <v>3</v>
      </c>
      <c r="K14121">
        <v>1</v>
      </c>
      <c r="L14121" t="s">
        <v>46053</v>
      </c>
    </row>
    <row r="14122" spans="1:12" x14ac:dyDescent="0.2">
      <c r="A14122" t="s">
        <v>46054</v>
      </c>
      <c r="B14122" t="s">
        <v>46055</v>
      </c>
      <c r="C14122" t="s">
        <v>46056</v>
      </c>
      <c r="D14122" t="s">
        <v>21</v>
      </c>
      <c r="E14122" t="s">
        <v>16</v>
      </c>
      <c r="F14122">
        <v>28203</v>
      </c>
      <c r="G14122">
        <v>35.199775500000001</v>
      </c>
      <c r="H14122">
        <v>-80.8444389</v>
      </c>
      <c r="I14122">
        <v>4</v>
      </c>
      <c r="J14122">
        <v>16</v>
      </c>
      <c r="K14122">
        <v>1</v>
      </c>
      <c r="L14122" t="s">
        <v>14601</v>
      </c>
    </row>
    <row r="14123" spans="1:12" x14ac:dyDescent="0.2">
      <c r="A14123" t="s">
        <v>46057</v>
      </c>
      <c r="B14123" t="s">
        <v>46058</v>
      </c>
      <c r="C14123" t="s">
        <v>46059</v>
      </c>
      <c r="D14123" t="s">
        <v>21</v>
      </c>
      <c r="E14123" t="s">
        <v>16</v>
      </c>
      <c r="F14123">
        <v>28269</v>
      </c>
      <c r="G14123">
        <v>35.277977900000003</v>
      </c>
      <c r="H14123">
        <v>-80.800100200000003</v>
      </c>
      <c r="I14123">
        <v>1</v>
      </c>
      <c r="J14123">
        <v>3</v>
      </c>
      <c r="K14123">
        <v>1</v>
      </c>
      <c r="L14123" t="s">
        <v>46060</v>
      </c>
    </row>
    <row r="14124" spans="1:12" x14ac:dyDescent="0.2">
      <c r="A14124" t="s">
        <v>46061</v>
      </c>
      <c r="B14124" t="s">
        <v>4593</v>
      </c>
      <c r="C14124" t="s">
        <v>3337</v>
      </c>
      <c r="D14124" t="s">
        <v>21</v>
      </c>
      <c r="E14124" t="s">
        <v>16</v>
      </c>
      <c r="F14124">
        <v>28262</v>
      </c>
      <c r="G14124">
        <v>35.302143000000001</v>
      </c>
      <c r="H14124">
        <v>-80.747747700000005</v>
      </c>
      <c r="I14124">
        <v>3</v>
      </c>
      <c r="J14124">
        <v>32</v>
      </c>
      <c r="K14124">
        <v>0</v>
      </c>
      <c r="L14124" t="s">
        <v>46062</v>
      </c>
    </row>
    <row r="14125" spans="1:12" x14ac:dyDescent="0.2">
      <c r="A14125" t="s">
        <v>46063</v>
      </c>
      <c r="B14125" t="s">
        <v>46064</v>
      </c>
      <c r="C14125" t="s">
        <v>46065</v>
      </c>
      <c r="D14125" t="s">
        <v>21</v>
      </c>
      <c r="E14125" t="s">
        <v>16</v>
      </c>
      <c r="F14125">
        <v>28205</v>
      </c>
      <c r="G14125">
        <v>35.217995000000002</v>
      </c>
      <c r="H14125">
        <v>-80.796749000000005</v>
      </c>
      <c r="I14125">
        <v>2.5</v>
      </c>
      <c r="J14125">
        <v>23</v>
      </c>
      <c r="K14125">
        <v>1</v>
      </c>
      <c r="L14125" t="s">
        <v>46066</v>
      </c>
    </row>
    <row r="14126" spans="1:12" x14ac:dyDescent="0.2">
      <c r="A14126" t="s">
        <v>46067</v>
      </c>
      <c r="B14126" t="s">
        <v>46068</v>
      </c>
      <c r="C14126" t="s">
        <v>46069</v>
      </c>
      <c r="D14126" t="s">
        <v>21</v>
      </c>
      <c r="E14126" t="s">
        <v>16</v>
      </c>
      <c r="F14126">
        <v>28203</v>
      </c>
      <c r="G14126">
        <v>35.220016399999999</v>
      </c>
      <c r="H14126">
        <v>-80.856885500000004</v>
      </c>
      <c r="I14126">
        <v>4.5</v>
      </c>
      <c r="J14126">
        <v>21</v>
      </c>
      <c r="K14126">
        <v>1</v>
      </c>
      <c r="L14126" t="s">
        <v>46070</v>
      </c>
    </row>
    <row r="14127" spans="1:12" x14ac:dyDescent="0.2">
      <c r="A14127" t="s">
        <v>46071</v>
      </c>
      <c r="B14127" t="s">
        <v>46072</v>
      </c>
      <c r="D14127" t="s">
        <v>21</v>
      </c>
      <c r="E14127" t="s">
        <v>16</v>
      </c>
      <c r="F14127">
        <v>28202</v>
      </c>
      <c r="G14127">
        <v>35.232678100000001</v>
      </c>
      <c r="H14127">
        <v>-80.846082199999998</v>
      </c>
      <c r="I14127">
        <v>4</v>
      </c>
      <c r="J14127">
        <v>4</v>
      </c>
      <c r="K14127">
        <v>1</v>
      </c>
      <c r="L14127" t="s">
        <v>46073</v>
      </c>
    </row>
    <row r="14128" spans="1:12" x14ac:dyDescent="0.2">
      <c r="A14128" t="s">
        <v>46074</v>
      </c>
      <c r="B14128" t="s">
        <v>46075</v>
      </c>
      <c r="C14128" t="s">
        <v>46076</v>
      </c>
      <c r="D14128" t="s">
        <v>21</v>
      </c>
      <c r="E14128" t="s">
        <v>16</v>
      </c>
      <c r="F14128">
        <v>28211</v>
      </c>
      <c r="G14128">
        <v>35.170490000000001</v>
      </c>
      <c r="H14128">
        <v>-80.806733199999996</v>
      </c>
      <c r="I14128">
        <v>4</v>
      </c>
      <c r="J14128">
        <v>4</v>
      </c>
      <c r="K14128">
        <v>1</v>
      </c>
      <c r="L14128" t="s">
        <v>46077</v>
      </c>
    </row>
    <row r="14129" spans="1:12" x14ac:dyDescent="0.2">
      <c r="A14129" t="s">
        <v>46078</v>
      </c>
      <c r="B14129" t="s">
        <v>46079</v>
      </c>
      <c r="C14129" t="s">
        <v>46080</v>
      </c>
      <c r="D14129" t="s">
        <v>21</v>
      </c>
      <c r="E14129" t="s">
        <v>16</v>
      </c>
      <c r="F14129">
        <v>28211</v>
      </c>
      <c r="G14129">
        <v>35.150708799999997</v>
      </c>
      <c r="H14129">
        <v>-80.828645399999999</v>
      </c>
      <c r="I14129">
        <v>3.5</v>
      </c>
      <c r="J14129">
        <v>83</v>
      </c>
      <c r="K14129">
        <v>0</v>
      </c>
      <c r="L14129" t="s">
        <v>46081</v>
      </c>
    </row>
    <row r="14130" spans="1:12" x14ac:dyDescent="0.2">
      <c r="A14130" t="s">
        <v>46082</v>
      </c>
      <c r="B14130" t="s">
        <v>28262</v>
      </c>
      <c r="C14130" t="s">
        <v>45810</v>
      </c>
      <c r="D14130" t="s">
        <v>21</v>
      </c>
      <c r="E14130" t="s">
        <v>16</v>
      </c>
      <c r="F14130">
        <v>28212</v>
      </c>
      <c r="G14130">
        <v>35.187267300000002</v>
      </c>
      <c r="H14130">
        <v>-80.758594299999999</v>
      </c>
      <c r="I14130">
        <v>4.5</v>
      </c>
      <c r="J14130">
        <v>7</v>
      </c>
      <c r="K14130">
        <v>1</v>
      </c>
      <c r="L14130" t="s">
        <v>46083</v>
      </c>
    </row>
    <row r="14131" spans="1:12" x14ac:dyDescent="0.2">
      <c r="A14131" t="s">
        <v>46084</v>
      </c>
      <c r="B14131" t="s">
        <v>46085</v>
      </c>
      <c r="C14131" t="s">
        <v>46086</v>
      </c>
      <c r="D14131" t="s">
        <v>21</v>
      </c>
      <c r="E14131" t="s">
        <v>16</v>
      </c>
      <c r="F14131">
        <v>28203</v>
      </c>
      <c r="G14131">
        <v>35.200355999999999</v>
      </c>
      <c r="H14131">
        <v>-80.843592799999996</v>
      </c>
      <c r="I14131">
        <v>5</v>
      </c>
      <c r="J14131">
        <v>15</v>
      </c>
      <c r="K14131">
        <v>1</v>
      </c>
      <c r="L14131" t="s">
        <v>1960</v>
      </c>
    </row>
    <row r="14132" spans="1:12" x14ac:dyDescent="0.2">
      <c r="A14132" t="s">
        <v>46087</v>
      </c>
      <c r="B14132" t="s">
        <v>46088</v>
      </c>
      <c r="C14132" t="s">
        <v>22026</v>
      </c>
      <c r="D14132" t="s">
        <v>239</v>
      </c>
      <c r="E14132" t="s">
        <v>16</v>
      </c>
      <c r="F14132">
        <v>28173</v>
      </c>
      <c r="G14132">
        <v>34.924348500000001</v>
      </c>
      <c r="H14132">
        <v>-80.744869800000004</v>
      </c>
      <c r="I14132">
        <v>4.5</v>
      </c>
      <c r="J14132">
        <v>93</v>
      </c>
      <c r="K14132">
        <v>0</v>
      </c>
      <c r="L14132" t="s">
        <v>46089</v>
      </c>
    </row>
    <row r="14133" spans="1:12" x14ac:dyDescent="0.2">
      <c r="A14133" t="s">
        <v>46090</v>
      </c>
      <c r="B14133" t="s">
        <v>46091</v>
      </c>
      <c r="C14133" t="s">
        <v>46092</v>
      </c>
      <c r="D14133" t="s">
        <v>30</v>
      </c>
      <c r="E14133" t="s">
        <v>16</v>
      </c>
      <c r="F14133">
        <v>28056</v>
      </c>
      <c r="G14133">
        <v>35.259965800000003</v>
      </c>
      <c r="H14133">
        <v>-81.122193199999998</v>
      </c>
      <c r="I14133">
        <v>3</v>
      </c>
      <c r="J14133">
        <v>19</v>
      </c>
      <c r="K14133">
        <v>1</v>
      </c>
      <c r="L14133" t="s">
        <v>46093</v>
      </c>
    </row>
    <row r="14134" spans="1:12" x14ac:dyDescent="0.2">
      <c r="A14134" t="s">
        <v>46094</v>
      </c>
      <c r="B14134" t="s">
        <v>46095</v>
      </c>
      <c r="C14134" t="s">
        <v>46096</v>
      </c>
      <c r="D14134" t="s">
        <v>21</v>
      </c>
      <c r="E14134" t="s">
        <v>16</v>
      </c>
      <c r="F14134">
        <v>28208</v>
      </c>
      <c r="G14134">
        <v>35.227480999999997</v>
      </c>
      <c r="H14134">
        <v>-80.870570000000001</v>
      </c>
      <c r="I14134">
        <v>3</v>
      </c>
      <c r="J14134">
        <v>3</v>
      </c>
      <c r="K14134">
        <v>1</v>
      </c>
      <c r="L14134" t="s">
        <v>2349</v>
      </c>
    </row>
    <row r="14135" spans="1:12" x14ac:dyDescent="0.2">
      <c r="A14135" t="s">
        <v>46097</v>
      </c>
      <c r="B14135" t="s">
        <v>46098</v>
      </c>
      <c r="C14135" t="s">
        <v>46099</v>
      </c>
      <c r="D14135" t="s">
        <v>26</v>
      </c>
      <c r="E14135" t="s">
        <v>16</v>
      </c>
      <c r="F14135">
        <v>28078</v>
      </c>
      <c r="G14135">
        <v>35.421905000000002</v>
      </c>
      <c r="H14135">
        <v>-80.842612000000003</v>
      </c>
      <c r="I14135">
        <v>5</v>
      </c>
      <c r="J14135">
        <v>5</v>
      </c>
      <c r="K14135">
        <v>1</v>
      </c>
      <c r="L14135" t="s">
        <v>457</v>
      </c>
    </row>
    <row r="14136" spans="1:12" x14ac:dyDescent="0.2">
      <c r="A14136" t="s">
        <v>46100</v>
      </c>
      <c r="B14136" t="s">
        <v>46101</v>
      </c>
      <c r="C14136" t="s">
        <v>46102</v>
      </c>
      <c r="D14136" t="s">
        <v>21</v>
      </c>
      <c r="E14136" t="s">
        <v>16</v>
      </c>
      <c r="F14136">
        <v>28205</v>
      </c>
      <c r="G14136">
        <v>35.219600399999997</v>
      </c>
      <c r="H14136">
        <v>-80.809013199999995</v>
      </c>
      <c r="I14136">
        <v>5</v>
      </c>
      <c r="J14136">
        <v>8</v>
      </c>
      <c r="K14136">
        <v>1</v>
      </c>
      <c r="L14136" t="s">
        <v>46103</v>
      </c>
    </row>
    <row r="14137" spans="1:12" x14ac:dyDescent="0.2">
      <c r="A14137" t="s">
        <v>46104</v>
      </c>
      <c r="B14137" t="s">
        <v>459</v>
      </c>
      <c r="C14137" t="s">
        <v>46105</v>
      </c>
      <c r="D14137" t="s">
        <v>295</v>
      </c>
      <c r="E14137" t="s">
        <v>16</v>
      </c>
      <c r="F14137">
        <v>28134</v>
      </c>
      <c r="G14137">
        <v>35.084105999999998</v>
      </c>
      <c r="H14137">
        <v>-80.878953999999993</v>
      </c>
      <c r="I14137">
        <v>3.5</v>
      </c>
      <c r="J14137">
        <v>26</v>
      </c>
      <c r="K14137">
        <v>1</v>
      </c>
      <c r="L14137" t="s">
        <v>35790</v>
      </c>
    </row>
    <row r="14138" spans="1:12" x14ac:dyDescent="0.2">
      <c r="A14138" t="s">
        <v>46106</v>
      </c>
      <c r="B14138" t="s">
        <v>498</v>
      </c>
      <c r="C14138" t="s">
        <v>5180</v>
      </c>
      <c r="D14138" t="s">
        <v>21</v>
      </c>
      <c r="E14138" t="s">
        <v>16</v>
      </c>
      <c r="F14138">
        <v>28215</v>
      </c>
      <c r="G14138">
        <v>35.283095000000003</v>
      </c>
      <c r="H14138">
        <v>-80.669552999999993</v>
      </c>
      <c r="I14138">
        <v>2.5</v>
      </c>
      <c r="J14138">
        <v>6</v>
      </c>
      <c r="K14138">
        <v>1</v>
      </c>
      <c r="L14138" t="s">
        <v>30993</v>
      </c>
    </row>
    <row r="14139" spans="1:12" x14ac:dyDescent="0.2">
      <c r="A14139" t="s">
        <v>46107</v>
      </c>
      <c r="B14139" t="s">
        <v>46108</v>
      </c>
      <c r="C14139" t="s">
        <v>46109</v>
      </c>
      <c r="D14139" t="s">
        <v>239</v>
      </c>
      <c r="E14139" t="s">
        <v>16</v>
      </c>
      <c r="F14139">
        <v>28173</v>
      </c>
      <c r="G14139">
        <v>34.919567600000001</v>
      </c>
      <c r="H14139">
        <v>-80.7809946</v>
      </c>
      <c r="I14139">
        <v>3</v>
      </c>
      <c r="J14139">
        <v>12</v>
      </c>
      <c r="K14139">
        <v>1</v>
      </c>
      <c r="L14139" t="s">
        <v>8247</v>
      </c>
    </row>
    <row r="14140" spans="1:12" x14ac:dyDescent="0.2">
      <c r="A14140" t="s">
        <v>46110</v>
      </c>
      <c r="B14140" t="s">
        <v>24374</v>
      </c>
      <c r="C14140" t="s">
        <v>26426</v>
      </c>
      <c r="D14140" t="s">
        <v>167</v>
      </c>
      <c r="E14140" t="s">
        <v>16</v>
      </c>
      <c r="F14140">
        <v>28075</v>
      </c>
      <c r="G14140">
        <v>35.322110000000002</v>
      </c>
      <c r="H14140">
        <v>-80.660276999999994</v>
      </c>
      <c r="I14140">
        <v>3.5</v>
      </c>
      <c r="J14140">
        <v>19</v>
      </c>
      <c r="K14140">
        <v>1</v>
      </c>
      <c r="L14140" t="s">
        <v>46111</v>
      </c>
    </row>
    <row r="14141" spans="1:12" x14ac:dyDescent="0.2">
      <c r="A14141" t="s">
        <v>46112</v>
      </c>
      <c r="B14141" t="s">
        <v>46113</v>
      </c>
      <c r="C14141" t="s">
        <v>1055</v>
      </c>
      <c r="D14141" t="s">
        <v>21</v>
      </c>
      <c r="E14141" t="s">
        <v>16</v>
      </c>
      <c r="F14141">
        <v>28270</v>
      </c>
      <c r="G14141">
        <v>35.115507000000001</v>
      </c>
      <c r="H14141">
        <v>-80.697427000000005</v>
      </c>
      <c r="I14141">
        <v>4.5</v>
      </c>
      <c r="J14141">
        <v>16</v>
      </c>
      <c r="K14141">
        <v>1</v>
      </c>
      <c r="L14141" t="s">
        <v>46114</v>
      </c>
    </row>
    <row r="14142" spans="1:12" x14ac:dyDescent="0.2">
      <c r="A14142" t="s">
        <v>46115</v>
      </c>
      <c r="B14142" t="s">
        <v>46116</v>
      </c>
      <c r="C14142" t="s">
        <v>14887</v>
      </c>
      <c r="D14142" t="s">
        <v>21</v>
      </c>
      <c r="E14142" t="s">
        <v>16</v>
      </c>
      <c r="F14142">
        <v>28270</v>
      </c>
      <c r="G14142">
        <v>35.14087</v>
      </c>
      <c r="H14142">
        <v>-80.740707</v>
      </c>
      <c r="I14142">
        <v>4</v>
      </c>
      <c r="J14142">
        <v>14</v>
      </c>
      <c r="K14142">
        <v>1</v>
      </c>
      <c r="L14142" t="s">
        <v>46117</v>
      </c>
    </row>
    <row r="14143" spans="1:12" x14ac:dyDescent="0.2">
      <c r="A14143" t="s">
        <v>46118</v>
      </c>
      <c r="B14143" t="s">
        <v>46119</v>
      </c>
      <c r="C14143" t="s">
        <v>46120</v>
      </c>
      <c r="D14143" t="s">
        <v>21</v>
      </c>
      <c r="E14143" t="s">
        <v>16</v>
      </c>
      <c r="F14143">
        <v>28206</v>
      </c>
      <c r="G14143">
        <v>35.276883599999998</v>
      </c>
      <c r="H14143">
        <v>-80.798023299999997</v>
      </c>
      <c r="I14143">
        <v>1</v>
      </c>
      <c r="J14143">
        <v>3</v>
      </c>
      <c r="K14143">
        <v>1</v>
      </c>
      <c r="L14143" t="s">
        <v>3004</v>
      </c>
    </row>
    <row r="14144" spans="1:12" x14ac:dyDescent="0.2">
      <c r="A14144" t="s">
        <v>46121</v>
      </c>
      <c r="B14144" t="s">
        <v>33178</v>
      </c>
      <c r="C14144" t="s">
        <v>46122</v>
      </c>
      <c r="D14144" t="s">
        <v>21</v>
      </c>
      <c r="E14144" t="s">
        <v>16</v>
      </c>
      <c r="F14144">
        <v>28280</v>
      </c>
      <c r="G14144">
        <v>35.226661</v>
      </c>
      <c r="H14144">
        <v>-80.843191300000001</v>
      </c>
      <c r="I14144">
        <v>3.5</v>
      </c>
      <c r="J14144">
        <v>12</v>
      </c>
      <c r="K14144">
        <v>0</v>
      </c>
      <c r="L14144" t="s">
        <v>46123</v>
      </c>
    </row>
    <row r="14145" spans="1:12" x14ac:dyDescent="0.2">
      <c r="A14145" t="s">
        <v>46124</v>
      </c>
      <c r="B14145" t="s">
        <v>46125</v>
      </c>
      <c r="C14145" t="s">
        <v>46126</v>
      </c>
      <c r="D14145" t="s">
        <v>21</v>
      </c>
      <c r="E14145" t="s">
        <v>16</v>
      </c>
      <c r="F14145">
        <v>28211</v>
      </c>
      <c r="G14145">
        <v>35.156929699999999</v>
      </c>
      <c r="H14145">
        <v>-80.794491800000003</v>
      </c>
      <c r="I14145">
        <v>5</v>
      </c>
      <c r="J14145">
        <v>4</v>
      </c>
      <c r="K14145">
        <v>1</v>
      </c>
      <c r="L14145" t="s">
        <v>709</v>
      </c>
    </row>
    <row r="14146" spans="1:12" x14ac:dyDescent="0.2">
      <c r="A14146" t="s">
        <v>46127</v>
      </c>
      <c r="B14146" t="s">
        <v>46128</v>
      </c>
      <c r="C14146" t="s">
        <v>46129</v>
      </c>
      <c r="D14146" t="s">
        <v>21</v>
      </c>
      <c r="E14146" t="s">
        <v>16</v>
      </c>
      <c r="F14146">
        <v>28226</v>
      </c>
      <c r="G14146">
        <v>35.089592099999997</v>
      </c>
      <c r="H14146">
        <v>-80.860477799999998</v>
      </c>
      <c r="I14146">
        <v>3.5</v>
      </c>
      <c r="J14146">
        <v>104</v>
      </c>
      <c r="K14146">
        <v>1</v>
      </c>
      <c r="L14146" t="s">
        <v>46130</v>
      </c>
    </row>
    <row r="14147" spans="1:12" x14ac:dyDescent="0.2">
      <c r="A14147" t="s">
        <v>46131</v>
      </c>
      <c r="B14147" t="s">
        <v>1826</v>
      </c>
      <c r="C14147" t="s">
        <v>46132</v>
      </c>
      <c r="D14147" t="s">
        <v>21</v>
      </c>
      <c r="E14147" t="s">
        <v>16</v>
      </c>
      <c r="F14147">
        <v>28277</v>
      </c>
      <c r="G14147">
        <v>35.0323165</v>
      </c>
      <c r="H14147">
        <v>-80.814615799999999</v>
      </c>
      <c r="I14147">
        <v>5</v>
      </c>
      <c r="J14147">
        <v>5</v>
      </c>
      <c r="K14147">
        <v>1</v>
      </c>
      <c r="L14147" t="s">
        <v>46133</v>
      </c>
    </row>
    <row r="14148" spans="1:12" x14ac:dyDescent="0.2">
      <c r="A14148" t="s">
        <v>46134</v>
      </c>
      <c r="B14148" t="s">
        <v>46135</v>
      </c>
      <c r="C14148" t="s">
        <v>46136</v>
      </c>
      <c r="D14148" t="s">
        <v>21</v>
      </c>
      <c r="E14148" t="s">
        <v>16</v>
      </c>
      <c r="F14148">
        <v>28204</v>
      </c>
      <c r="G14148">
        <v>35.220610800000003</v>
      </c>
      <c r="H14148">
        <v>-80.817339799999999</v>
      </c>
      <c r="I14148">
        <v>4</v>
      </c>
      <c r="J14148">
        <v>205</v>
      </c>
      <c r="K14148">
        <v>0</v>
      </c>
      <c r="L14148" t="s">
        <v>46137</v>
      </c>
    </row>
    <row r="14149" spans="1:12" x14ac:dyDescent="0.2">
      <c r="A14149" t="s">
        <v>46138</v>
      </c>
      <c r="B14149" t="s">
        <v>46139</v>
      </c>
      <c r="C14149" t="s">
        <v>46140</v>
      </c>
      <c r="D14149" t="s">
        <v>21</v>
      </c>
      <c r="E14149" t="s">
        <v>16</v>
      </c>
      <c r="F14149">
        <v>28205</v>
      </c>
      <c r="G14149">
        <v>35.200474999999997</v>
      </c>
      <c r="H14149">
        <v>-80.762057600000006</v>
      </c>
      <c r="I14149">
        <v>3</v>
      </c>
      <c r="J14149">
        <v>8</v>
      </c>
      <c r="K14149">
        <v>1</v>
      </c>
      <c r="L14149" t="s">
        <v>457</v>
      </c>
    </row>
    <row r="14150" spans="1:12" x14ac:dyDescent="0.2">
      <c r="A14150" t="s">
        <v>46141</v>
      </c>
      <c r="B14150" t="s">
        <v>1167</v>
      </c>
      <c r="C14150" t="s">
        <v>46142</v>
      </c>
      <c r="D14150" t="s">
        <v>21</v>
      </c>
      <c r="E14150" t="s">
        <v>16</v>
      </c>
      <c r="F14150">
        <v>28211</v>
      </c>
      <c r="G14150">
        <v>35.1755255785</v>
      </c>
      <c r="H14150">
        <v>-80.801701207700006</v>
      </c>
      <c r="I14150">
        <v>3.5</v>
      </c>
      <c r="J14150">
        <v>3</v>
      </c>
      <c r="K14150">
        <v>1</v>
      </c>
      <c r="L14150" t="s">
        <v>46143</v>
      </c>
    </row>
    <row r="14151" spans="1:12" x14ac:dyDescent="0.2">
      <c r="A14151" t="s">
        <v>46144</v>
      </c>
      <c r="B14151" t="s">
        <v>46145</v>
      </c>
      <c r="C14151" t="s">
        <v>46146</v>
      </c>
      <c r="D14151" t="s">
        <v>21</v>
      </c>
      <c r="E14151" t="s">
        <v>16</v>
      </c>
      <c r="F14151">
        <v>28273</v>
      </c>
      <c r="G14151">
        <v>35.126243000000002</v>
      </c>
      <c r="H14151">
        <v>-80.883300000000006</v>
      </c>
      <c r="I14151">
        <v>5</v>
      </c>
      <c r="J14151">
        <v>4</v>
      </c>
      <c r="K14151">
        <v>1</v>
      </c>
      <c r="L14151" t="s">
        <v>46147</v>
      </c>
    </row>
    <row r="14152" spans="1:12" x14ac:dyDescent="0.2">
      <c r="A14152" t="s">
        <v>46148</v>
      </c>
      <c r="B14152" t="s">
        <v>46149</v>
      </c>
      <c r="C14152" t="s">
        <v>13324</v>
      </c>
      <c r="D14152" t="s">
        <v>21</v>
      </c>
      <c r="E14152" t="s">
        <v>16</v>
      </c>
      <c r="F14152">
        <v>28208</v>
      </c>
      <c r="G14152">
        <v>35.241872499999999</v>
      </c>
      <c r="H14152">
        <v>-80.887672600000002</v>
      </c>
      <c r="I14152">
        <v>3.5</v>
      </c>
      <c r="J14152">
        <v>30</v>
      </c>
      <c r="K14152">
        <v>1</v>
      </c>
      <c r="L14152" t="s">
        <v>46150</v>
      </c>
    </row>
    <row r="14153" spans="1:12" x14ac:dyDescent="0.2">
      <c r="A14153" t="s">
        <v>46151</v>
      </c>
      <c r="B14153" t="s">
        <v>5527</v>
      </c>
      <c r="C14153" t="s">
        <v>46152</v>
      </c>
      <c r="D14153" t="s">
        <v>21</v>
      </c>
      <c r="E14153" t="s">
        <v>16</v>
      </c>
      <c r="F14153">
        <v>28212</v>
      </c>
      <c r="G14153">
        <v>35.169688600000001</v>
      </c>
      <c r="H14153">
        <v>-80.7431378</v>
      </c>
      <c r="I14153">
        <v>1</v>
      </c>
      <c r="J14153">
        <v>3</v>
      </c>
      <c r="K14153">
        <v>1</v>
      </c>
      <c r="L14153" t="s">
        <v>5759</v>
      </c>
    </row>
    <row r="14154" spans="1:12" x14ac:dyDescent="0.2">
      <c r="A14154" t="s">
        <v>46153</v>
      </c>
      <c r="B14154" t="s">
        <v>16314</v>
      </c>
      <c r="C14154" t="s">
        <v>46154</v>
      </c>
      <c r="D14154" t="s">
        <v>21</v>
      </c>
      <c r="E14154" t="s">
        <v>16</v>
      </c>
      <c r="F14154">
        <v>28212</v>
      </c>
      <c r="G14154">
        <v>35.170551000000003</v>
      </c>
      <c r="H14154">
        <v>-80.745537999999996</v>
      </c>
      <c r="I14154">
        <v>2.5</v>
      </c>
      <c r="J14154">
        <v>3</v>
      </c>
      <c r="K14154">
        <v>1</v>
      </c>
      <c r="L14154" t="s">
        <v>192</v>
      </c>
    </row>
    <row r="14155" spans="1:12" x14ac:dyDescent="0.2">
      <c r="A14155" t="s">
        <v>46155</v>
      </c>
      <c r="B14155" t="s">
        <v>595</v>
      </c>
      <c r="C14155" t="s">
        <v>26299</v>
      </c>
      <c r="D14155" t="s">
        <v>21</v>
      </c>
      <c r="E14155" t="s">
        <v>16</v>
      </c>
      <c r="F14155">
        <v>28269</v>
      </c>
      <c r="G14155">
        <v>35.348425580300002</v>
      </c>
      <c r="H14155">
        <v>-80.844189118800003</v>
      </c>
      <c r="I14155">
        <v>3</v>
      </c>
      <c r="J14155">
        <v>9</v>
      </c>
      <c r="K14155">
        <v>1</v>
      </c>
      <c r="L14155" t="s">
        <v>46156</v>
      </c>
    </row>
    <row r="14156" spans="1:12" x14ac:dyDescent="0.2">
      <c r="A14156" t="s">
        <v>46157</v>
      </c>
      <c r="B14156" t="s">
        <v>46158</v>
      </c>
      <c r="C14156" t="s">
        <v>46159</v>
      </c>
      <c r="D14156" t="s">
        <v>21</v>
      </c>
      <c r="E14156" t="s">
        <v>16</v>
      </c>
      <c r="F14156">
        <v>28269</v>
      </c>
      <c r="G14156">
        <v>35.346164000000002</v>
      </c>
      <c r="H14156">
        <v>-80.822640000000007</v>
      </c>
      <c r="I14156">
        <v>2.5</v>
      </c>
      <c r="J14156">
        <v>3</v>
      </c>
      <c r="K14156">
        <v>1</v>
      </c>
      <c r="L14156" t="s">
        <v>46160</v>
      </c>
    </row>
    <row r="14157" spans="1:12" x14ac:dyDescent="0.2">
      <c r="A14157" t="s">
        <v>46161</v>
      </c>
      <c r="B14157" t="s">
        <v>46162</v>
      </c>
      <c r="C14157" t="s">
        <v>46163</v>
      </c>
      <c r="D14157" t="s">
        <v>21</v>
      </c>
      <c r="E14157" t="s">
        <v>16</v>
      </c>
      <c r="F14157">
        <v>28206</v>
      </c>
      <c r="G14157">
        <v>35.242806100000003</v>
      </c>
      <c r="H14157">
        <v>-80.821994399999994</v>
      </c>
      <c r="I14157">
        <v>2.5</v>
      </c>
      <c r="J14157">
        <v>3</v>
      </c>
      <c r="K14157">
        <v>1</v>
      </c>
      <c r="L14157" t="s">
        <v>457</v>
      </c>
    </row>
    <row r="14158" spans="1:12" x14ac:dyDescent="0.2">
      <c r="A14158" t="s">
        <v>46164</v>
      </c>
      <c r="B14158" t="s">
        <v>46165</v>
      </c>
      <c r="C14158" t="s">
        <v>46166</v>
      </c>
      <c r="D14158" t="s">
        <v>62</v>
      </c>
      <c r="E14158" t="s">
        <v>16</v>
      </c>
      <c r="F14158">
        <v>28227</v>
      </c>
      <c r="G14158">
        <v>35.190123200000002</v>
      </c>
      <c r="H14158">
        <v>-80.680913799999999</v>
      </c>
      <c r="I14158">
        <v>5</v>
      </c>
      <c r="J14158">
        <v>3</v>
      </c>
      <c r="K14158">
        <v>1</v>
      </c>
      <c r="L14158" t="s">
        <v>35515</v>
      </c>
    </row>
    <row r="14159" spans="1:12" x14ac:dyDescent="0.2">
      <c r="A14159" t="s">
        <v>46167</v>
      </c>
      <c r="B14159" t="s">
        <v>46168</v>
      </c>
      <c r="C14159" t="s">
        <v>46169</v>
      </c>
      <c r="D14159" t="s">
        <v>21</v>
      </c>
      <c r="E14159" t="s">
        <v>16</v>
      </c>
      <c r="F14159">
        <v>28208</v>
      </c>
      <c r="G14159">
        <v>35.2168382005</v>
      </c>
      <c r="H14159">
        <v>-80.882084928500007</v>
      </c>
      <c r="I14159">
        <v>4.5</v>
      </c>
      <c r="J14159">
        <v>15</v>
      </c>
      <c r="K14159">
        <v>0</v>
      </c>
      <c r="L14159" t="s">
        <v>46170</v>
      </c>
    </row>
    <row r="14160" spans="1:12" x14ac:dyDescent="0.2">
      <c r="A14160" t="s">
        <v>46171</v>
      </c>
      <c r="B14160" t="s">
        <v>46172</v>
      </c>
      <c r="C14160" t="s">
        <v>45556</v>
      </c>
      <c r="D14160" t="s">
        <v>21</v>
      </c>
      <c r="E14160" t="s">
        <v>16</v>
      </c>
      <c r="F14160">
        <v>28203</v>
      </c>
      <c r="G14160">
        <v>35.220460899999999</v>
      </c>
      <c r="H14160">
        <v>-80.857562799999997</v>
      </c>
      <c r="I14160">
        <v>4</v>
      </c>
      <c r="J14160">
        <v>157</v>
      </c>
      <c r="K14160">
        <v>1</v>
      </c>
      <c r="L14160" t="s">
        <v>46173</v>
      </c>
    </row>
    <row r="14161" spans="1:12" x14ac:dyDescent="0.2">
      <c r="A14161" t="s">
        <v>46174</v>
      </c>
      <c r="B14161" t="s">
        <v>345</v>
      </c>
      <c r="C14161" t="s">
        <v>46175</v>
      </c>
      <c r="D14161" t="s">
        <v>21</v>
      </c>
      <c r="E14161" t="s">
        <v>16</v>
      </c>
      <c r="F14161">
        <v>28277</v>
      </c>
      <c r="G14161">
        <v>35.054003399999999</v>
      </c>
      <c r="H14161">
        <v>-80.767929199999998</v>
      </c>
      <c r="I14161">
        <v>4</v>
      </c>
      <c r="J14161">
        <v>9</v>
      </c>
      <c r="K14161">
        <v>1</v>
      </c>
      <c r="L14161" t="s">
        <v>9499</v>
      </c>
    </row>
    <row r="14162" spans="1:12" x14ac:dyDescent="0.2">
      <c r="A14162" t="s">
        <v>46176</v>
      </c>
      <c r="B14162" t="s">
        <v>23832</v>
      </c>
      <c r="C14162" t="s">
        <v>46177</v>
      </c>
      <c r="D14162" t="s">
        <v>15</v>
      </c>
      <c r="E14162" t="s">
        <v>16</v>
      </c>
      <c r="F14162">
        <v>28031</v>
      </c>
      <c r="G14162">
        <v>35.473996700000001</v>
      </c>
      <c r="H14162">
        <v>-80.890957400000005</v>
      </c>
      <c r="I14162">
        <v>3</v>
      </c>
      <c r="J14162">
        <v>27</v>
      </c>
      <c r="K14162">
        <v>1</v>
      </c>
      <c r="L14162" t="s">
        <v>40250</v>
      </c>
    </row>
    <row r="14163" spans="1:12" x14ac:dyDescent="0.2">
      <c r="A14163" t="s">
        <v>46178</v>
      </c>
      <c r="B14163" t="s">
        <v>46179</v>
      </c>
      <c r="C14163" t="s">
        <v>46180</v>
      </c>
      <c r="D14163" t="s">
        <v>21</v>
      </c>
      <c r="E14163" t="s">
        <v>16</v>
      </c>
      <c r="F14163">
        <v>28273</v>
      </c>
      <c r="G14163">
        <v>35.147991400000002</v>
      </c>
      <c r="H14163">
        <v>-80.929716499999998</v>
      </c>
      <c r="I14163">
        <v>3</v>
      </c>
      <c r="J14163">
        <v>10</v>
      </c>
      <c r="K14163">
        <v>1</v>
      </c>
      <c r="L14163" t="s">
        <v>46181</v>
      </c>
    </row>
    <row r="14164" spans="1:12" x14ac:dyDescent="0.2">
      <c r="A14164" t="s">
        <v>46182</v>
      </c>
      <c r="B14164" t="s">
        <v>46183</v>
      </c>
      <c r="C14164" t="s">
        <v>46184</v>
      </c>
      <c r="D14164" t="s">
        <v>30</v>
      </c>
      <c r="E14164" t="s">
        <v>16</v>
      </c>
      <c r="F14164">
        <v>28054</v>
      </c>
      <c r="G14164">
        <v>35.225476999999998</v>
      </c>
      <c r="H14164">
        <v>-81.132582999999997</v>
      </c>
      <c r="I14164">
        <v>3.5</v>
      </c>
      <c r="J14164">
        <v>7</v>
      </c>
      <c r="K14164">
        <v>0</v>
      </c>
      <c r="L14164" t="s">
        <v>1997</v>
      </c>
    </row>
    <row r="14165" spans="1:12" x14ac:dyDescent="0.2">
      <c r="A14165" t="s">
        <v>46185</v>
      </c>
      <c r="B14165" t="s">
        <v>46186</v>
      </c>
      <c r="C14165" t="s">
        <v>46187</v>
      </c>
      <c r="D14165" t="s">
        <v>21</v>
      </c>
      <c r="E14165" t="s">
        <v>16</v>
      </c>
      <c r="F14165">
        <v>28202</v>
      </c>
      <c r="G14165">
        <v>35.229888699999997</v>
      </c>
      <c r="H14165">
        <v>-80.845779500000006</v>
      </c>
      <c r="I14165">
        <v>4</v>
      </c>
      <c r="J14165">
        <v>22</v>
      </c>
      <c r="K14165">
        <v>1</v>
      </c>
      <c r="L14165" t="s">
        <v>46188</v>
      </c>
    </row>
    <row r="14166" spans="1:12" x14ac:dyDescent="0.2">
      <c r="A14166" t="s">
        <v>46189</v>
      </c>
      <c r="B14166" t="s">
        <v>10583</v>
      </c>
      <c r="C14166" t="s">
        <v>552</v>
      </c>
      <c r="D14166" t="s">
        <v>21</v>
      </c>
      <c r="E14166" t="s">
        <v>16</v>
      </c>
      <c r="F14166">
        <v>28208</v>
      </c>
      <c r="G14166">
        <v>35.220559399999999</v>
      </c>
      <c r="H14166">
        <v>-80.943873699999997</v>
      </c>
      <c r="I14166">
        <v>1.5</v>
      </c>
      <c r="J14166">
        <v>24</v>
      </c>
      <c r="K14166">
        <v>1</v>
      </c>
      <c r="L14166" t="s">
        <v>46190</v>
      </c>
    </row>
    <row r="14167" spans="1:12" x14ac:dyDescent="0.2">
      <c r="A14167" t="s">
        <v>46191</v>
      </c>
      <c r="B14167" t="s">
        <v>992</v>
      </c>
      <c r="C14167" t="s">
        <v>46192</v>
      </c>
      <c r="D14167" t="s">
        <v>26</v>
      </c>
      <c r="E14167" t="s">
        <v>16</v>
      </c>
      <c r="F14167">
        <v>28078</v>
      </c>
      <c r="G14167">
        <v>35.404353399999998</v>
      </c>
      <c r="H14167">
        <v>-80.867722299999997</v>
      </c>
      <c r="I14167">
        <v>3</v>
      </c>
      <c r="J14167">
        <v>8</v>
      </c>
      <c r="K14167">
        <v>1</v>
      </c>
      <c r="L14167" t="s">
        <v>46193</v>
      </c>
    </row>
    <row r="14168" spans="1:12" x14ac:dyDescent="0.2">
      <c r="A14168" t="s">
        <v>46194</v>
      </c>
      <c r="B14168" t="s">
        <v>46195</v>
      </c>
      <c r="C14168" t="s">
        <v>11247</v>
      </c>
      <c r="D14168" t="s">
        <v>21</v>
      </c>
      <c r="E14168" t="s">
        <v>16</v>
      </c>
      <c r="F14168">
        <v>28202</v>
      </c>
      <c r="G14168">
        <v>35.228183100000003</v>
      </c>
      <c r="H14168">
        <v>-80.846579500000004</v>
      </c>
      <c r="I14168">
        <v>5</v>
      </c>
      <c r="J14168">
        <v>3</v>
      </c>
      <c r="K14168">
        <v>1</v>
      </c>
      <c r="L14168" t="s">
        <v>46196</v>
      </c>
    </row>
    <row r="14169" spans="1:12" x14ac:dyDescent="0.2">
      <c r="A14169" t="s">
        <v>46197</v>
      </c>
      <c r="B14169" t="s">
        <v>46198</v>
      </c>
      <c r="C14169" t="s">
        <v>46199</v>
      </c>
      <c r="D14169" t="s">
        <v>21</v>
      </c>
      <c r="E14169" t="s">
        <v>16</v>
      </c>
      <c r="F14169">
        <v>28273</v>
      </c>
      <c r="G14169">
        <v>35.137951000000001</v>
      </c>
      <c r="H14169">
        <v>-80.939708899999999</v>
      </c>
      <c r="I14169">
        <v>3</v>
      </c>
      <c r="J14169">
        <v>5</v>
      </c>
      <c r="K14169">
        <v>0</v>
      </c>
      <c r="L14169" t="s">
        <v>2743</v>
      </c>
    </row>
    <row r="14170" spans="1:12" x14ac:dyDescent="0.2">
      <c r="A14170" t="s">
        <v>46200</v>
      </c>
      <c r="B14170" t="s">
        <v>46201</v>
      </c>
      <c r="C14170" t="s">
        <v>46202</v>
      </c>
      <c r="D14170" t="s">
        <v>21</v>
      </c>
      <c r="E14170" t="s">
        <v>16</v>
      </c>
      <c r="F14170">
        <v>28202</v>
      </c>
      <c r="G14170">
        <v>35.223659499999997</v>
      </c>
      <c r="H14170">
        <v>-80.854276600000006</v>
      </c>
      <c r="I14170">
        <v>4</v>
      </c>
      <c r="J14170">
        <v>5</v>
      </c>
      <c r="K14170">
        <v>1</v>
      </c>
      <c r="L14170" t="s">
        <v>46203</v>
      </c>
    </row>
    <row r="14171" spans="1:12" x14ac:dyDescent="0.2">
      <c r="A14171" t="s">
        <v>46204</v>
      </c>
      <c r="B14171" t="s">
        <v>46205</v>
      </c>
      <c r="C14171" t="s">
        <v>46206</v>
      </c>
      <c r="D14171" t="s">
        <v>21</v>
      </c>
      <c r="E14171" t="s">
        <v>16</v>
      </c>
      <c r="F14171">
        <v>28269</v>
      </c>
      <c r="G14171">
        <v>35.343198000000001</v>
      </c>
      <c r="H14171">
        <v>-80.769121999999996</v>
      </c>
      <c r="I14171">
        <v>5</v>
      </c>
      <c r="J14171">
        <v>3</v>
      </c>
      <c r="K14171">
        <v>1</v>
      </c>
      <c r="L14171" t="s">
        <v>29562</v>
      </c>
    </row>
    <row r="14172" spans="1:12" x14ac:dyDescent="0.2">
      <c r="A14172" t="s">
        <v>46207</v>
      </c>
      <c r="B14172" t="s">
        <v>46208</v>
      </c>
      <c r="C14172" t="s">
        <v>46209</v>
      </c>
      <c r="D14172" t="s">
        <v>21</v>
      </c>
      <c r="E14172" t="s">
        <v>16</v>
      </c>
      <c r="F14172">
        <v>28210</v>
      </c>
      <c r="G14172">
        <v>35.135271000000003</v>
      </c>
      <c r="H14172">
        <v>-80.857027000000002</v>
      </c>
      <c r="I14172">
        <v>5</v>
      </c>
      <c r="J14172">
        <v>8</v>
      </c>
      <c r="K14172">
        <v>1</v>
      </c>
      <c r="L14172" t="s">
        <v>1165</v>
      </c>
    </row>
    <row r="14173" spans="1:12" x14ac:dyDescent="0.2">
      <c r="A14173" t="s">
        <v>46210</v>
      </c>
      <c r="B14173" t="s">
        <v>46211</v>
      </c>
      <c r="C14173" t="s">
        <v>46212</v>
      </c>
      <c r="D14173" t="s">
        <v>21</v>
      </c>
      <c r="E14173" t="s">
        <v>16</v>
      </c>
      <c r="F14173">
        <v>28217</v>
      </c>
      <c r="G14173">
        <v>35.199438200000003</v>
      </c>
      <c r="H14173">
        <v>-80.869010799999998</v>
      </c>
      <c r="I14173">
        <v>4</v>
      </c>
      <c r="J14173">
        <v>71</v>
      </c>
      <c r="K14173">
        <v>1</v>
      </c>
      <c r="L14173" t="s">
        <v>46213</v>
      </c>
    </row>
    <row r="14174" spans="1:12" x14ac:dyDescent="0.2">
      <c r="A14174" t="s">
        <v>46214</v>
      </c>
      <c r="B14174" t="s">
        <v>46215</v>
      </c>
      <c r="C14174" t="s">
        <v>46216</v>
      </c>
      <c r="D14174" t="s">
        <v>359</v>
      </c>
      <c r="E14174" t="s">
        <v>16</v>
      </c>
      <c r="F14174">
        <v>28036</v>
      </c>
      <c r="G14174">
        <v>35.499588000000003</v>
      </c>
      <c r="H14174">
        <v>-80.847583999999998</v>
      </c>
      <c r="I14174">
        <v>5</v>
      </c>
      <c r="J14174">
        <v>4</v>
      </c>
      <c r="K14174">
        <v>1</v>
      </c>
      <c r="L14174" t="s">
        <v>7475</v>
      </c>
    </row>
    <row r="14175" spans="1:12" x14ac:dyDescent="0.2">
      <c r="A14175" t="s">
        <v>46217</v>
      </c>
      <c r="B14175" t="s">
        <v>46218</v>
      </c>
      <c r="C14175" t="s">
        <v>46219</v>
      </c>
      <c r="D14175" t="s">
        <v>21</v>
      </c>
      <c r="E14175" t="s">
        <v>16</v>
      </c>
      <c r="F14175">
        <v>28204</v>
      </c>
      <c r="G14175">
        <v>35.208303546499998</v>
      </c>
      <c r="H14175">
        <v>-80.812355347799993</v>
      </c>
      <c r="I14175">
        <v>3.5</v>
      </c>
      <c r="J14175">
        <v>11</v>
      </c>
      <c r="K14175">
        <v>1</v>
      </c>
      <c r="L14175" t="s">
        <v>565</v>
      </c>
    </row>
    <row r="14176" spans="1:12" x14ac:dyDescent="0.2">
      <c r="A14176" t="s">
        <v>46220</v>
      </c>
      <c r="B14176" t="s">
        <v>46221</v>
      </c>
      <c r="D14176" t="s">
        <v>21</v>
      </c>
      <c r="E14176" t="s">
        <v>16</v>
      </c>
      <c r="F14176">
        <v>28269</v>
      </c>
      <c r="G14176">
        <v>35.3352529</v>
      </c>
      <c r="H14176">
        <v>-80.799018500000003</v>
      </c>
      <c r="I14176">
        <v>1.5</v>
      </c>
      <c r="J14176">
        <v>10</v>
      </c>
      <c r="K14176">
        <v>1</v>
      </c>
      <c r="L14176" t="s">
        <v>46222</v>
      </c>
    </row>
    <row r="14177" spans="1:12" x14ac:dyDescent="0.2">
      <c r="A14177" t="s">
        <v>46223</v>
      </c>
      <c r="B14177" t="s">
        <v>46224</v>
      </c>
      <c r="C14177" t="s">
        <v>46225</v>
      </c>
      <c r="D14177" t="s">
        <v>21</v>
      </c>
      <c r="E14177" t="s">
        <v>16</v>
      </c>
      <c r="F14177">
        <v>28277</v>
      </c>
      <c r="G14177">
        <v>35.035518000000003</v>
      </c>
      <c r="H14177">
        <v>-80.810485299999996</v>
      </c>
      <c r="I14177">
        <v>3.5</v>
      </c>
      <c r="J14177">
        <v>38</v>
      </c>
      <c r="K14177">
        <v>0</v>
      </c>
      <c r="L14177" t="s">
        <v>46226</v>
      </c>
    </row>
    <row r="14178" spans="1:12" x14ac:dyDescent="0.2">
      <c r="A14178" t="s">
        <v>46227</v>
      </c>
      <c r="B14178" t="s">
        <v>46228</v>
      </c>
      <c r="C14178" t="s">
        <v>9162</v>
      </c>
      <c r="D14178" t="s">
        <v>21</v>
      </c>
      <c r="E14178" t="s">
        <v>16</v>
      </c>
      <c r="F14178">
        <v>28206</v>
      </c>
      <c r="G14178">
        <v>35.239117999999998</v>
      </c>
      <c r="H14178">
        <v>-80.8460599</v>
      </c>
      <c r="I14178">
        <v>4</v>
      </c>
      <c r="J14178">
        <v>5</v>
      </c>
      <c r="K14178">
        <v>1</v>
      </c>
      <c r="L14178" t="s">
        <v>46229</v>
      </c>
    </row>
    <row r="14179" spans="1:12" x14ac:dyDescent="0.2">
      <c r="A14179" t="s">
        <v>46230</v>
      </c>
      <c r="B14179" t="s">
        <v>46231</v>
      </c>
      <c r="C14179" t="s">
        <v>37658</v>
      </c>
      <c r="D14179" t="s">
        <v>21</v>
      </c>
      <c r="E14179" t="s">
        <v>16</v>
      </c>
      <c r="F14179">
        <v>28202</v>
      </c>
      <c r="G14179">
        <v>35.229239999999997</v>
      </c>
      <c r="H14179">
        <v>-80.839709999999997</v>
      </c>
      <c r="I14179">
        <v>4.5</v>
      </c>
      <c r="J14179">
        <v>574</v>
      </c>
      <c r="K14179">
        <v>1</v>
      </c>
      <c r="L14179" t="s">
        <v>46232</v>
      </c>
    </row>
    <row r="14180" spans="1:12" x14ac:dyDescent="0.2">
      <c r="A14180" t="s">
        <v>46233</v>
      </c>
      <c r="B14180" t="s">
        <v>46234</v>
      </c>
      <c r="C14180" t="s">
        <v>46235</v>
      </c>
      <c r="D14180" t="s">
        <v>21</v>
      </c>
      <c r="E14180" t="s">
        <v>16</v>
      </c>
      <c r="F14180">
        <v>28208</v>
      </c>
      <c r="G14180">
        <v>35.244670399999997</v>
      </c>
      <c r="H14180">
        <v>-80.883447500000003</v>
      </c>
      <c r="I14180">
        <v>4</v>
      </c>
      <c r="J14180">
        <v>21</v>
      </c>
      <c r="K14180">
        <v>1</v>
      </c>
      <c r="L14180" t="s">
        <v>46236</v>
      </c>
    </row>
    <row r="14181" spans="1:12" x14ac:dyDescent="0.2">
      <c r="A14181" t="s">
        <v>46237</v>
      </c>
      <c r="B14181" t="s">
        <v>46238</v>
      </c>
      <c r="C14181" t="s">
        <v>27695</v>
      </c>
      <c r="D14181" t="s">
        <v>21</v>
      </c>
      <c r="E14181" t="s">
        <v>16</v>
      </c>
      <c r="F14181">
        <v>28202</v>
      </c>
      <c r="G14181">
        <v>35.234664299999999</v>
      </c>
      <c r="H14181">
        <v>-80.851075199999997</v>
      </c>
      <c r="I14181">
        <v>4</v>
      </c>
      <c r="J14181">
        <v>6</v>
      </c>
      <c r="K14181">
        <v>0</v>
      </c>
      <c r="L14181" t="s">
        <v>25527</v>
      </c>
    </row>
    <row r="14182" spans="1:12" x14ac:dyDescent="0.2">
      <c r="A14182" t="s">
        <v>46239</v>
      </c>
      <c r="B14182" t="s">
        <v>13069</v>
      </c>
      <c r="C14182" t="s">
        <v>46240</v>
      </c>
      <c r="D14182" t="s">
        <v>21</v>
      </c>
      <c r="E14182" t="s">
        <v>16</v>
      </c>
      <c r="F14182">
        <v>28262</v>
      </c>
      <c r="G14182">
        <v>35.3017349</v>
      </c>
      <c r="H14182">
        <v>-80.7475515</v>
      </c>
      <c r="I14182">
        <v>4</v>
      </c>
      <c r="J14182">
        <v>18</v>
      </c>
      <c r="K14182">
        <v>1</v>
      </c>
      <c r="L14182" t="s">
        <v>46241</v>
      </c>
    </row>
    <row r="14183" spans="1:12" x14ac:dyDescent="0.2">
      <c r="A14183" t="e">
        <f>-rdjYy7_iqDoylkUpdolDQ</f>
        <v>#NAME?</v>
      </c>
      <c r="B14183" t="s">
        <v>4753</v>
      </c>
      <c r="C14183" t="s">
        <v>4805</v>
      </c>
      <c r="D14183" t="s">
        <v>21</v>
      </c>
      <c r="E14183" t="s">
        <v>16</v>
      </c>
      <c r="F14183">
        <v>28202</v>
      </c>
      <c r="G14183">
        <v>35.225451300000003</v>
      </c>
      <c r="H14183">
        <v>-80.845276900000002</v>
      </c>
      <c r="I14183">
        <v>3.5</v>
      </c>
      <c r="J14183">
        <v>25</v>
      </c>
      <c r="K14183">
        <v>1</v>
      </c>
      <c r="L14183" t="s">
        <v>46242</v>
      </c>
    </row>
    <row r="14184" spans="1:12" x14ac:dyDescent="0.2">
      <c r="A14184" t="s">
        <v>46243</v>
      </c>
      <c r="B14184" t="s">
        <v>46244</v>
      </c>
      <c r="C14184" t="s">
        <v>46245</v>
      </c>
      <c r="D14184" t="s">
        <v>21</v>
      </c>
      <c r="E14184" t="s">
        <v>16</v>
      </c>
      <c r="F14184">
        <v>28215</v>
      </c>
      <c r="G14184">
        <v>35.2142239</v>
      </c>
      <c r="H14184">
        <v>-80.686828500000004</v>
      </c>
      <c r="I14184">
        <v>3</v>
      </c>
      <c r="J14184">
        <v>4</v>
      </c>
      <c r="K14184">
        <v>1</v>
      </c>
      <c r="L14184" t="s">
        <v>457</v>
      </c>
    </row>
    <row r="14185" spans="1:12" x14ac:dyDescent="0.2">
      <c r="A14185" t="s">
        <v>46246</v>
      </c>
      <c r="B14185" t="s">
        <v>46247</v>
      </c>
      <c r="C14185" t="s">
        <v>46248</v>
      </c>
      <c r="D14185" t="s">
        <v>21</v>
      </c>
      <c r="E14185" t="s">
        <v>16</v>
      </c>
      <c r="F14185">
        <v>28277</v>
      </c>
      <c r="G14185">
        <v>35.028689700000001</v>
      </c>
      <c r="H14185">
        <v>-80.849974099999997</v>
      </c>
      <c r="I14185">
        <v>5</v>
      </c>
      <c r="J14185">
        <v>4</v>
      </c>
      <c r="K14185">
        <v>0</v>
      </c>
      <c r="L14185" t="s">
        <v>6557</v>
      </c>
    </row>
    <row r="14186" spans="1:12" x14ac:dyDescent="0.2">
      <c r="A14186" t="s">
        <v>46249</v>
      </c>
      <c r="B14186" t="s">
        <v>46250</v>
      </c>
      <c r="C14186" t="s">
        <v>46251</v>
      </c>
      <c r="D14186" t="s">
        <v>21</v>
      </c>
      <c r="E14186" t="s">
        <v>16</v>
      </c>
      <c r="F14186">
        <v>28217</v>
      </c>
      <c r="G14186">
        <v>35.173844600000002</v>
      </c>
      <c r="H14186">
        <v>-80.8791358</v>
      </c>
      <c r="I14186">
        <v>5</v>
      </c>
      <c r="J14186">
        <v>4</v>
      </c>
      <c r="K14186">
        <v>1</v>
      </c>
      <c r="L14186" t="s">
        <v>4383</v>
      </c>
    </row>
    <row r="14187" spans="1:12" x14ac:dyDescent="0.2">
      <c r="A14187" t="s">
        <v>46252</v>
      </c>
      <c r="B14187" t="s">
        <v>42231</v>
      </c>
      <c r="C14187" t="s">
        <v>46253</v>
      </c>
      <c r="D14187" t="s">
        <v>359</v>
      </c>
      <c r="E14187" t="s">
        <v>16</v>
      </c>
      <c r="F14187">
        <v>28036</v>
      </c>
      <c r="G14187">
        <v>35.5009516792</v>
      </c>
      <c r="H14187">
        <v>-80.860792533700007</v>
      </c>
      <c r="I14187">
        <v>4</v>
      </c>
      <c r="J14187">
        <v>7</v>
      </c>
      <c r="K14187">
        <v>1</v>
      </c>
      <c r="L14187" t="s">
        <v>36863</v>
      </c>
    </row>
    <row r="14188" spans="1:12" x14ac:dyDescent="0.2">
      <c r="A14188" t="s">
        <v>46254</v>
      </c>
      <c r="B14188" t="s">
        <v>46255</v>
      </c>
      <c r="C14188" t="s">
        <v>46256</v>
      </c>
      <c r="D14188" t="s">
        <v>21</v>
      </c>
      <c r="E14188" t="s">
        <v>16</v>
      </c>
      <c r="F14188">
        <v>28226</v>
      </c>
      <c r="G14188">
        <v>35.0875767</v>
      </c>
      <c r="H14188">
        <v>-80.859455299999993</v>
      </c>
      <c r="I14188">
        <v>1.5</v>
      </c>
      <c r="J14188">
        <v>3</v>
      </c>
      <c r="K14188">
        <v>0</v>
      </c>
      <c r="L14188" t="s">
        <v>42073</v>
      </c>
    </row>
    <row r="14189" spans="1:12" x14ac:dyDescent="0.2">
      <c r="A14189" t="s">
        <v>46257</v>
      </c>
      <c r="B14189" t="s">
        <v>46258</v>
      </c>
      <c r="C14189" t="s">
        <v>9538</v>
      </c>
      <c r="D14189" t="s">
        <v>21</v>
      </c>
      <c r="E14189" t="s">
        <v>16</v>
      </c>
      <c r="F14189">
        <v>28269</v>
      </c>
      <c r="G14189">
        <v>35.3842462</v>
      </c>
      <c r="H14189">
        <v>-80.783170299999995</v>
      </c>
      <c r="I14189">
        <v>3.5</v>
      </c>
      <c r="J14189">
        <v>3</v>
      </c>
      <c r="K14189">
        <v>0</v>
      </c>
      <c r="L14189" t="s">
        <v>143</v>
      </c>
    </row>
    <row r="14190" spans="1:12" x14ac:dyDescent="0.2">
      <c r="A14190" t="s">
        <v>46259</v>
      </c>
      <c r="B14190" t="s">
        <v>46260</v>
      </c>
      <c r="C14190" t="s">
        <v>46261</v>
      </c>
      <c r="D14190" t="s">
        <v>21</v>
      </c>
      <c r="E14190" t="s">
        <v>16</v>
      </c>
      <c r="F14190">
        <v>28205</v>
      </c>
      <c r="G14190">
        <v>35.236621900000003</v>
      </c>
      <c r="H14190">
        <v>-80.801507999999998</v>
      </c>
      <c r="I14190">
        <v>2</v>
      </c>
      <c r="J14190">
        <v>4</v>
      </c>
      <c r="K14190">
        <v>1</v>
      </c>
      <c r="L14190" t="s">
        <v>20739</v>
      </c>
    </row>
    <row r="14191" spans="1:12" x14ac:dyDescent="0.2">
      <c r="A14191" t="s">
        <v>46262</v>
      </c>
      <c r="B14191" t="s">
        <v>46263</v>
      </c>
      <c r="C14191" t="s">
        <v>46264</v>
      </c>
      <c r="D14191" t="s">
        <v>21</v>
      </c>
      <c r="E14191" t="s">
        <v>16</v>
      </c>
      <c r="F14191">
        <v>28211</v>
      </c>
      <c r="G14191">
        <v>35.1514432476</v>
      </c>
      <c r="H14191">
        <v>-80.8326511458</v>
      </c>
      <c r="I14191">
        <v>3.5</v>
      </c>
      <c r="J14191">
        <v>3</v>
      </c>
      <c r="K14191">
        <v>1</v>
      </c>
      <c r="L14191" t="s">
        <v>46265</v>
      </c>
    </row>
    <row r="14192" spans="1:12" x14ac:dyDescent="0.2">
      <c r="A14192" t="s">
        <v>46266</v>
      </c>
      <c r="B14192" t="s">
        <v>16049</v>
      </c>
      <c r="C14192" t="s">
        <v>46267</v>
      </c>
      <c r="D14192" t="s">
        <v>39</v>
      </c>
      <c r="E14192" t="s">
        <v>16</v>
      </c>
      <c r="F14192">
        <v>28027</v>
      </c>
      <c r="G14192">
        <v>35.375364500000003</v>
      </c>
      <c r="H14192">
        <v>-80.733869200000001</v>
      </c>
      <c r="I14192">
        <v>3.5</v>
      </c>
      <c r="J14192">
        <v>94</v>
      </c>
      <c r="K14192">
        <v>1</v>
      </c>
      <c r="L14192" t="s">
        <v>46268</v>
      </c>
    </row>
    <row r="14193" spans="1:12" x14ac:dyDescent="0.2">
      <c r="A14193" t="s">
        <v>46269</v>
      </c>
      <c r="B14193" t="s">
        <v>46270</v>
      </c>
      <c r="C14193" t="s">
        <v>46271</v>
      </c>
      <c r="D14193" t="s">
        <v>21</v>
      </c>
      <c r="E14193" t="s">
        <v>16</v>
      </c>
      <c r="F14193">
        <v>28273</v>
      </c>
      <c r="G14193">
        <v>35.1288008</v>
      </c>
      <c r="H14193">
        <v>-80.882010300000005</v>
      </c>
      <c r="I14193">
        <v>3.5</v>
      </c>
      <c r="J14193">
        <v>3</v>
      </c>
      <c r="K14193">
        <v>1</v>
      </c>
      <c r="L14193" t="s">
        <v>46272</v>
      </c>
    </row>
    <row r="14194" spans="1:12" x14ac:dyDescent="0.2">
      <c r="A14194" t="s">
        <v>46273</v>
      </c>
      <c r="B14194" t="s">
        <v>46274</v>
      </c>
      <c r="C14194" t="s">
        <v>46275</v>
      </c>
      <c r="D14194" t="s">
        <v>21</v>
      </c>
      <c r="E14194" t="s">
        <v>16</v>
      </c>
      <c r="F14194">
        <v>28226</v>
      </c>
      <c r="G14194">
        <v>35.227086900000003</v>
      </c>
      <c r="H14194">
        <v>-80.843126699999999</v>
      </c>
      <c r="I14194">
        <v>3.5</v>
      </c>
      <c r="J14194">
        <v>5</v>
      </c>
      <c r="K14194">
        <v>0</v>
      </c>
      <c r="L14194" t="s">
        <v>46276</v>
      </c>
    </row>
    <row r="14195" spans="1:12" x14ac:dyDescent="0.2">
      <c r="A14195" t="s">
        <v>46277</v>
      </c>
      <c r="B14195" t="s">
        <v>446</v>
      </c>
      <c r="C14195" t="s">
        <v>46278</v>
      </c>
      <c r="D14195" t="s">
        <v>21</v>
      </c>
      <c r="E14195" t="s">
        <v>16</v>
      </c>
      <c r="F14195">
        <v>28273</v>
      </c>
      <c r="G14195">
        <v>35.136805000000003</v>
      </c>
      <c r="H14195">
        <v>-80.904258999999996</v>
      </c>
      <c r="I14195">
        <v>3</v>
      </c>
      <c r="J14195">
        <v>52</v>
      </c>
      <c r="K14195">
        <v>1</v>
      </c>
      <c r="L14195" t="s">
        <v>1997</v>
      </c>
    </row>
    <row r="14196" spans="1:12" x14ac:dyDescent="0.2">
      <c r="A14196" t="e">
        <f>-O31O2krgdg7quizo3LcCA</f>
        <v>#NAME?</v>
      </c>
      <c r="B14196" t="s">
        <v>46279</v>
      </c>
      <c r="C14196" t="s">
        <v>24094</v>
      </c>
      <c r="D14196" t="s">
        <v>295</v>
      </c>
      <c r="E14196" t="s">
        <v>16</v>
      </c>
      <c r="F14196">
        <v>28134</v>
      </c>
      <c r="G14196">
        <v>35.085553400000002</v>
      </c>
      <c r="H14196">
        <v>-80.891253300000002</v>
      </c>
      <c r="I14196">
        <v>4</v>
      </c>
      <c r="J14196">
        <v>32</v>
      </c>
      <c r="K14196">
        <v>0</v>
      </c>
      <c r="L14196" t="s">
        <v>46280</v>
      </c>
    </row>
    <row r="14197" spans="1:12" x14ac:dyDescent="0.2">
      <c r="A14197" t="e">
        <f>-re6UtqoZYQirigO6eHf9Q</f>
        <v>#NAME?</v>
      </c>
      <c r="B14197" t="s">
        <v>8747</v>
      </c>
      <c r="C14197" t="s">
        <v>46281</v>
      </c>
      <c r="D14197" t="s">
        <v>21</v>
      </c>
      <c r="E14197" t="s">
        <v>16</v>
      </c>
      <c r="F14197">
        <v>28209</v>
      </c>
      <c r="G14197">
        <v>35.2019940801</v>
      </c>
      <c r="H14197">
        <v>-80.865043848799999</v>
      </c>
      <c r="I14197">
        <v>3</v>
      </c>
      <c r="J14197">
        <v>4</v>
      </c>
      <c r="K14197">
        <v>1</v>
      </c>
      <c r="L14197" t="s">
        <v>46282</v>
      </c>
    </row>
    <row r="14198" spans="1:12" x14ac:dyDescent="0.2">
      <c r="A14198" t="s">
        <v>46283</v>
      </c>
      <c r="B14198" t="s">
        <v>46284</v>
      </c>
      <c r="C14198" t="s">
        <v>46285</v>
      </c>
      <c r="D14198" t="s">
        <v>21</v>
      </c>
      <c r="E14198" t="s">
        <v>16</v>
      </c>
      <c r="F14198">
        <v>28205</v>
      </c>
      <c r="G14198">
        <v>35.249532899999998</v>
      </c>
      <c r="H14198">
        <v>-80.801114999999996</v>
      </c>
      <c r="I14198">
        <v>4.5</v>
      </c>
      <c r="J14198">
        <v>11</v>
      </c>
      <c r="K14198">
        <v>1</v>
      </c>
      <c r="L14198" t="s">
        <v>18026</v>
      </c>
    </row>
    <row r="14199" spans="1:12" x14ac:dyDescent="0.2">
      <c r="A14199" t="s">
        <v>46286</v>
      </c>
      <c r="B14199" t="s">
        <v>29912</v>
      </c>
      <c r="C14199" t="s">
        <v>46287</v>
      </c>
      <c r="D14199" t="s">
        <v>295</v>
      </c>
      <c r="E14199" t="s">
        <v>16</v>
      </c>
      <c r="F14199">
        <v>28134</v>
      </c>
      <c r="G14199">
        <v>35.077020325699998</v>
      </c>
      <c r="H14199">
        <v>-80.890922408999998</v>
      </c>
      <c r="I14199">
        <v>2</v>
      </c>
      <c r="J14199">
        <v>4</v>
      </c>
      <c r="K14199">
        <v>0</v>
      </c>
      <c r="L14199" t="s">
        <v>1436</v>
      </c>
    </row>
    <row r="14200" spans="1:12" x14ac:dyDescent="0.2">
      <c r="A14200" t="s">
        <v>46288</v>
      </c>
      <c r="B14200" t="s">
        <v>38353</v>
      </c>
      <c r="C14200" t="s">
        <v>46289</v>
      </c>
      <c r="D14200" t="s">
        <v>588</v>
      </c>
      <c r="E14200" t="s">
        <v>16</v>
      </c>
      <c r="F14200">
        <v>28110</v>
      </c>
      <c r="G14200">
        <v>35.021018699999999</v>
      </c>
      <c r="H14200">
        <v>-80.590666299999995</v>
      </c>
      <c r="I14200">
        <v>5</v>
      </c>
      <c r="J14200">
        <v>4</v>
      </c>
      <c r="K14200">
        <v>1</v>
      </c>
      <c r="L14200" t="s">
        <v>46290</v>
      </c>
    </row>
    <row r="14201" spans="1:12" x14ac:dyDescent="0.2">
      <c r="A14201" t="s">
        <v>46291</v>
      </c>
      <c r="B14201" t="s">
        <v>46292</v>
      </c>
      <c r="C14201" t="s">
        <v>46293</v>
      </c>
      <c r="D14201" t="s">
        <v>21</v>
      </c>
      <c r="E14201" t="s">
        <v>16</v>
      </c>
      <c r="F14201">
        <v>28227</v>
      </c>
      <c r="G14201">
        <v>35.201956000000003</v>
      </c>
      <c r="H14201">
        <v>-80.722583999999998</v>
      </c>
      <c r="I14201">
        <v>3.5</v>
      </c>
      <c r="J14201">
        <v>11</v>
      </c>
      <c r="K14201">
        <v>1</v>
      </c>
      <c r="L14201" t="s">
        <v>489</v>
      </c>
    </row>
    <row r="14202" spans="1:12" x14ac:dyDescent="0.2">
      <c r="A14202" t="s">
        <v>46294</v>
      </c>
      <c r="B14202" t="s">
        <v>46295</v>
      </c>
      <c r="C14202" t="s">
        <v>9983</v>
      </c>
      <c r="D14202" t="s">
        <v>239</v>
      </c>
      <c r="E14202" t="s">
        <v>16</v>
      </c>
      <c r="F14202">
        <v>28173</v>
      </c>
      <c r="G14202">
        <v>34.924719000000003</v>
      </c>
      <c r="H14202">
        <v>-80.743725400000002</v>
      </c>
      <c r="I14202">
        <v>3</v>
      </c>
      <c r="J14202">
        <v>40</v>
      </c>
      <c r="K14202">
        <v>0</v>
      </c>
      <c r="L14202" t="s">
        <v>21256</v>
      </c>
    </row>
    <row r="14203" spans="1:12" x14ac:dyDescent="0.2">
      <c r="A14203" t="s">
        <v>46296</v>
      </c>
      <c r="B14203" t="s">
        <v>1190</v>
      </c>
      <c r="C14203" t="s">
        <v>30861</v>
      </c>
      <c r="D14203" t="s">
        <v>26</v>
      </c>
      <c r="E14203" t="s">
        <v>16</v>
      </c>
      <c r="F14203">
        <v>28078</v>
      </c>
      <c r="G14203">
        <v>35.408785700000003</v>
      </c>
      <c r="H14203">
        <v>-80.862778399999996</v>
      </c>
      <c r="I14203">
        <v>2.5</v>
      </c>
      <c r="J14203">
        <v>9</v>
      </c>
      <c r="K14203">
        <v>1</v>
      </c>
      <c r="L14203" t="s">
        <v>30949</v>
      </c>
    </row>
    <row r="14204" spans="1:12" x14ac:dyDescent="0.2">
      <c r="A14204" t="s">
        <v>46297</v>
      </c>
      <c r="B14204" t="s">
        <v>46298</v>
      </c>
      <c r="C14204" t="s">
        <v>46299</v>
      </c>
      <c r="D14204" t="s">
        <v>21</v>
      </c>
      <c r="E14204" t="s">
        <v>16</v>
      </c>
      <c r="F14204">
        <v>28211</v>
      </c>
      <c r="G14204">
        <v>35.193420445000001</v>
      </c>
      <c r="H14204">
        <v>-80.790429492100003</v>
      </c>
      <c r="I14204">
        <v>3.5</v>
      </c>
      <c r="J14204">
        <v>14</v>
      </c>
      <c r="K14204">
        <v>1</v>
      </c>
      <c r="L14204" t="s">
        <v>14864</v>
      </c>
    </row>
    <row r="14205" spans="1:12" x14ac:dyDescent="0.2">
      <c r="A14205" t="s">
        <v>46300</v>
      </c>
      <c r="B14205" t="s">
        <v>446</v>
      </c>
      <c r="C14205" t="s">
        <v>46301</v>
      </c>
      <c r="D14205" t="s">
        <v>239</v>
      </c>
      <c r="E14205" t="s">
        <v>16</v>
      </c>
      <c r="F14205">
        <v>28173</v>
      </c>
      <c r="G14205">
        <v>35.015959000000002</v>
      </c>
      <c r="H14205">
        <v>-80.801964999999996</v>
      </c>
      <c r="I14205">
        <v>2.5</v>
      </c>
      <c r="J14205">
        <v>34</v>
      </c>
      <c r="K14205">
        <v>1</v>
      </c>
      <c r="L14205" t="s">
        <v>1997</v>
      </c>
    </row>
    <row r="14206" spans="1:12" x14ac:dyDescent="0.2">
      <c r="A14206" t="s">
        <v>46302</v>
      </c>
      <c r="B14206" t="s">
        <v>1093</v>
      </c>
      <c r="C14206" t="s">
        <v>46303</v>
      </c>
      <c r="D14206" t="s">
        <v>62</v>
      </c>
      <c r="E14206" t="s">
        <v>16</v>
      </c>
      <c r="F14206">
        <v>28227</v>
      </c>
      <c r="G14206">
        <v>35.172820000000002</v>
      </c>
      <c r="H14206">
        <v>-80.657319999999999</v>
      </c>
      <c r="I14206">
        <v>2</v>
      </c>
      <c r="J14206">
        <v>11</v>
      </c>
      <c r="K14206">
        <v>1</v>
      </c>
      <c r="L14206" t="s">
        <v>46304</v>
      </c>
    </row>
    <row r="14207" spans="1:12" x14ac:dyDescent="0.2">
      <c r="A14207" t="s">
        <v>46305</v>
      </c>
      <c r="B14207" t="s">
        <v>2914</v>
      </c>
      <c r="C14207" t="s">
        <v>46306</v>
      </c>
      <c r="D14207" t="s">
        <v>39</v>
      </c>
      <c r="E14207" t="s">
        <v>16</v>
      </c>
      <c r="F14207">
        <v>28205</v>
      </c>
      <c r="G14207">
        <v>35.378668900000001</v>
      </c>
      <c r="H14207">
        <v>-80.724733299999997</v>
      </c>
      <c r="I14207">
        <v>3</v>
      </c>
      <c r="J14207">
        <v>32</v>
      </c>
      <c r="K14207">
        <v>1</v>
      </c>
      <c r="L14207" t="s">
        <v>46307</v>
      </c>
    </row>
    <row r="14208" spans="1:12" x14ac:dyDescent="0.2">
      <c r="A14208" t="s">
        <v>46308</v>
      </c>
      <c r="B14208" t="s">
        <v>46309</v>
      </c>
      <c r="C14208" t="s">
        <v>315</v>
      </c>
      <c r="D14208" t="s">
        <v>30</v>
      </c>
      <c r="E14208" t="s">
        <v>16</v>
      </c>
      <c r="F14208">
        <v>28054</v>
      </c>
      <c r="G14208">
        <v>35.297846100000001</v>
      </c>
      <c r="H14208">
        <v>-81.160451100000003</v>
      </c>
      <c r="I14208">
        <v>4</v>
      </c>
      <c r="J14208">
        <v>31</v>
      </c>
      <c r="K14208">
        <v>1</v>
      </c>
      <c r="L14208" t="s">
        <v>46310</v>
      </c>
    </row>
    <row r="14209" spans="1:12" x14ac:dyDescent="0.2">
      <c r="A14209" t="s">
        <v>46311</v>
      </c>
      <c r="B14209" t="s">
        <v>46312</v>
      </c>
      <c r="C14209" t="s">
        <v>46313</v>
      </c>
      <c r="D14209" t="s">
        <v>21</v>
      </c>
      <c r="E14209" t="s">
        <v>16</v>
      </c>
      <c r="F14209">
        <v>28207</v>
      </c>
      <c r="G14209">
        <v>35.206135699999997</v>
      </c>
      <c r="H14209">
        <v>-80.820405300000004</v>
      </c>
      <c r="I14209">
        <v>5</v>
      </c>
      <c r="J14209">
        <v>9</v>
      </c>
      <c r="K14209">
        <v>1</v>
      </c>
      <c r="L14209" t="s">
        <v>9697</v>
      </c>
    </row>
    <row r="14210" spans="1:12" x14ac:dyDescent="0.2">
      <c r="A14210" t="s">
        <v>46314</v>
      </c>
      <c r="B14210" t="s">
        <v>46315</v>
      </c>
      <c r="C14210" t="s">
        <v>21387</v>
      </c>
      <c r="D14210" t="s">
        <v>21</v>
      </c>
      <c r="E14210" t="s">
        <v>16</v>
      </c>
      <c r="F14210">
        <v>28278</v>
      </c>
      <c r="G14210">
        <v>35.1032504</v>
      </c>
      <c r="H14210">
        <v>-80.990819700000003</v>
      </c>
      <c r="I14210">
        <v>3.5</v>
      </c>
      <c r="J14210">
        <v>39</v>
      </c>
      <c r="K14210">
        <v>1</v>
      </c>
      <c r="L14210" t="s">
        <v>20820</v>
      </c>
    </row>
    <row r="14211" spans="1:12" x14ac:dyDescent="0.2">
      <c r="A14211" t="s">
        <v>46316</v>
      </c>
      <c r="B14211" t="s">
        <v>46317</v>
      </c>
      <c r="C14211" t="s">
        <v>46318</v>
      </c>
      <c r="D14211" t="s">
        <v>21</v>
      </c>
      <c r="E14211" t="s">
        <v>16</v>
      </c>
      <c r="F14211">
        <v>28203</v>
      </c>
      <c r="G14211">
        <v>35.198481871600002</v>
      </c>
      <c r="H14211">
        <v>-80.853158521400005</v>
      </c>
      <c r="I14211">
        <v>5</v>
      </c>
      <c r="J14211">
        <v>4</v>
      </c>
      <c r="K14211">
        <v>1</v>
      </c>
      <c r="L14211" t="s">
        <v>46319</v>
      </c>
    </row>
    <row r="14212" spans="1:12" x14ac:dyDescent="0.2">
      <c r="A14212" t="s">
        <v>46320</v>
      </c>
      <c r="B14212" t="s">
        <v>46321</v>
      </c>
      <c r="C14212" t="s">
        <v>46322</v>
      </c>
      <c r="D14212" t="s">
        <v>21</v>
      </c>
      <c r="E14212" t="s">
        <v>16</v>
      </c>
      <c r="F14212">
        <v>28202</v>
      </c>
      <c r="G14212">
        <v>35.225324000000001</v>
      </c>
      <c r="H14212">
        <v>-80.842186999999996</v>
      </c>
      <c r="I14212">
        <v>3.5</v>
      </c>
      <c r="J14212">
        <v>4</v>
      </c>
      <c r="K14212">
        <v>0</v>
      </c>
      <c r="L14212" t="s">
        <v>46323</v>
      </c>
    </row>
    <row r="14213" spans="1:12" x14ac:dyDescent="0.2">
      <c r="A14213" t="s">
        <v>46324</v>
      </c>
      <c r="B14213" t="s">
        <v>46325</v>
      </c>
      <c r="C14213" t="s">
        <v>46326</v>
      </c>
      <c r="D14213" t="s">
        <v>21</v>
      </c>
      <c r="E14213" t="s">
        <v>16</v>
      </c>
      <c r="F14213">
        <v>28269</v>
      </c>
      <c r="G14213">
        <v>35.272372699999998</v>
      </c>
      <c r="H14213">
        <v>-80.883478800000006</v>
      </c>
      <c r="I14213">
        <v>4.5</v>
      </c>
      <c r="J14213">
        <v>5</v>
      </c>
      <c r="K14213">
        <v>1</v>
      </c>
      <c r="L14213" t="s">
        <v>46327</v>
      </c>
    </row>
    <row r="14214" spans="1:12" x14ac:dyDescent="0.2">
      <c r="A14214" t="s">
        <v>46328</v>
      </c>
      <c r="B14214" t="s">
        <v>46329</v>
      </c>
      <c r="C14214" t="s">
        <v>46330</v>
      </c>
      <c r="D14214" t="s">
        <v>21</v>
      </c>
      <c r="E14214" t="s">
        <v>16</v>
      </c>
      <c r="F14214">
        <v>28211</v>
      </c>
      <c r="G14214">
        <v>35.171282699999999</v>
      </c>
      <c r="H14214">
        <v>-80.807503100000005</v>
      </c>
      <c r="I14214">
        <v>4</v>
      </c>
      <c r="J14214">
        <v>26</v>
      </c>
      <c r="K14214">
        <v>1</v>
      </c>
      <c r="L14214" t="s">
        <v>3008</v>
      </c>
    </row>
    <row r="14215" spans="1:12" x14ac:dyDescent="0.2">
      <c r="A14215" t="s">
        <v>46331</v>
      </c>
      <c r="B14215" t="s">
        <v>46332</v>
      </c>
      <c r="C14215" t="s">
        <v>46333</v>
      </c>
      <c r="D14215" t="s">
        <v>21</v>
      </c>
      <c r="E14215" t="s">
        <v>16</v>
      </c>
      <c r="F14215">
        <v>28217</v>
      </c>
      <c r="G14215">
        <v>35.186856800000001</v>
      </c>
      <c r="H14215">
        <v>-80.8807568</v>
      </c>
      <c r="I14215">
        <v>3.5</v>
      </c>
      <c r="J14215">
        <v>259</v>
      </c>
      <c r="K14215">
        <v>1</v>
      </c>
      <c r="L14215" t="s">
        <v>46334</v>
      </c>
    </row>
    <row r="14216" spans="1:12" x14ac:dyDescent="0.2">
      <c r="A14216" t="s">
        <v>46335</v>
      </c>
      <c r="B14216" t="s">
        <v>31167</v>
      </c>
      <c r="C14216" t="s">
        <v>46336</v>
      </c>
      <c r="D14216" t="s">
        <v>21</v>
      </c>
      <c r="E14216" t="s">
        <v>16</v>
      </c>
      <c r="F14216">
        <v>28227</v>
      </c>
      <c r="G14216">
        <v>35.183953000000002</v>
      </c>
      <c r="H14216">
        <v>-80.730470999999994</v>
      </c>
      <c r="I14216">
        <v>3.5</v>
      </c>
      <c r="J14216">
        <v>9</v>
      </c>
      <c r="K14216">
        <v>1</v>
      </c>
      <c r="L14216" t="s">
        <v>176</v>
      </c>
    </row>
    <row r="14217" spans="1:12" x14ac:dyDescent="0.2">
      <c r="A14217" t="s">
        <v>46337</v>
      </c>
      <c r="B14217" t="s">
        <v>46338</v>
      </c>
      <c r="C14217" t="s">
        <v>19858</v>
      </c>
      <c r="D14217" t="s">
        <v>30</v>
      </c>
      <c r="E14217" t="s">
        <v>16</v>
      </c>
      <c r="F14217">
        <v>28054</v>
      </c>
      <c r="G14217">
        <v>35.262686000000002</v>
      </c>
      <c r="H14217">
        <v>-81.155152900000004</v>
      </c>
      <c r="I14217">
        <v>4.5</v>
      </c>
      <c r="J14217">
        <v>5</v>
      </c>
      <c r="K14217">
        <v>1</v>
      </c>
      <c r="L14217" t="s">
        <v>1056</v>
      </c>
    </row>
    <row r="14218" spans="1:12" x14ac:dyDescent="0.2">
      <c r="A14218" t="s">
        <v>46339</v>
      </c>
      <c r="B14218" t="s">
        <v>46340</v>
      </c>
      <c r="C14218" t="s">
        <v>46341</v>
      </c>
      <c r="D14218" t="s">
        <v>21</v>
      </c>
      <c r="E14218" t="s">
        <v>16</v>
      </c>
      <c r="F14218">
        <v>28205</v>
      </c>
      <c r="G14218">
        <v>35.202771599999998</v>
      </c>
      <c r="H14218">
        <v>-80.801008899999999</v>
      </c>
      <c r="I14218">
        <v>4.5</v>
      </c>
      <c r="J14218">
        <v>7</v>
      </c>
      <c r="K14218">
        <v>1</v>
      </c>
      <c r="L14218" t="s">
        <v>34740</v>
      </c>
    </row>
    <row r="14219" spans="1:12" x14ac:dyDescent="0.2">
      <c r="A14219" t="s">
        <v>46342</v>
      </c>
      <c r="B14219" t="s">
        <v>121</v>
      </c>
      <c r="C14219" t="s">
        <v>46343</v>
      </c>
      <c r="D14219" t="s">
        <v>601</v>
      </c>
      <c r="E14219" t="s">
        <v>16</v>
      </c>
      <c r="F14219">
        <v>28083</v>
      </c>
      <c r="G14219">
        <v>35.472772999999997</v>
      </c>
      <c r="H14219">
        <v>-80.604552699999999</v>
      </c>
      <c r="I14219">
        <v>1.5</v>
      </c>
      <c r="J14219">
        <v>8</v>
      </c>
      <c r="K14219">
        <v>1</v>
      </c>
      <c r="L14219" t="s">
        <v>8703</v>
      </c>
    </row>
    <row r="14220" spans="1:12" x14ac:dyDescent="0.2">
      <c r="A14220" t="s">
        <v>46344</v>
      </c>
      <c r="B14220" t="s">
        <v>8028</v>
      </c>
      <c r="C14220" t="s">
        <v>6031</v>
      </c>
      <c r="D14220" t="s">
        <v>21</v>
      </c>
      <c r="E14220" t="s">
        <v>16</v>
      </c>
      <c r="F14220">
        <v>28277</v>
      </c>
      <c r="G14220">
        <v>35.023303300000002</v>
      </c>
      <c r="H14220">
        <v>-80.848678000000007</v>
      </c>
      <c r="I14220">
        <v>1.5</v>
      </c>
      <c r="J14220">
        <v>5</v>
      </c>
      <c r="K14220">
        <v>0</v>
      </c>
      <c r="L14220" t="s">
        <v>34994</v>
      </c>
    </row>
    <row r="14221" spans="1:12" x14ac:dyDescent="0.2">
      <c r="A14221" t="s">
        <v>46345</v>
      </c>
      <c r="B14221" t="s">
        <v>289</v>
      </c>
      <c r="C14221" t="s">
        <v>46346</v>
      </c>
      <c r="D14221" t="s">
        <v>21</v>
      </c>
      <c r="E14221" t="s">
        <v>16</v>
      </c>
      <c r="F14221">
        <v>28209</v>
      </c>
      <c r="G14221">
        <v>35.170376599999997</v>
      </c>
      <c r="H14221">
        <v>-80.851249800000005</v>
      </c>
      <c r="I14221">
        <v>3.5</v>
      </c>
      <c r="J14221">
        <v>50</v>
      </c>
      <c r="K14221">
        <v>1</v>
      </c>
      <c r="L14221" t="s">
        <v>46347</v>
      </c>
    </row>
    <row r="14222" spans="1:12" x14ac:dyDescent="0.2">
      <c r="A14222" t="s">
        <v>46348</v>
      </c>
      <c r="B14222" t="s">
        <v>46349</v>
      </c>
      <c r="C14222" t="s">
        <v>46350</v>
      </c>
      <c r="D14222" t="s">
        <v>21</v>
      </c>
      <c r="E14222" t="s">
        <v>16</v>
      </c>
      <c r="F14222">
        <v>28205</v>
      </c>
      <c r="G14222">
        <v>35.232787201599997</v>
      </c>
      <c r="H14222">
        <v>-80.825528476700001</v>
      </c>
      <c r="I14222">
        <v>5</v>
      </c>
      <c r="J14222">
        <v>7</v>
      </c>
      <c r="K14222">
        <v>1</v>
      </c>
      <c r="L14222" t="s">
        <v>10592</v>
      </c>
    </row>
    <row r="14223" spans="1:12" x14ac:dyDescent="0.2">
      <c r="A14223" t="s">
        <v>46351</v>
      </c>
      <c r="B14223" t="s">
        <v>46352</v>
      </c>
      <c r="C14223" t="s">
        <v>46353</v>
      </c>
      <c r="D14223" t="s">
        <v>167</v>
      </c>
      <c r="E14223" t="s">
        <v>16</v>
      </c>
      <c r="F14223">
        <v>28075</v>
      </c>
      <c r="G14223">
        <v>35.323808999999997</v>
      </c>
      <c r="H14223">
        <v>-80.647846900000005</v>
      </c>
      <c r="I14223">
        <v>2.5</v>
      </c>
      <c r="J14223">
        <v>3</v>
      </c>
      <c r="K14223">
        <v>1</v>
      </c>
      <c r="L14223" t="s">
        <v>46354</v>
      </c>
    </row>
    <row r="14224" spans="1:12" x14ac:dyDescent="0.2">
      <c r="A14224" t="s">
        <v>46355</v>
      </c>
      <c r="B14224" t="s">
        <v>46356</v>
      </c>
      <c r="C14224" t="s">
        <v>40604</v>
      </c>
      <c r="D14224" t="s">
        <v>21</v>
      </c>
      <c r="E14224" t="s">
        <v>16</v>
      </c>
      <c r="F14224">
        <v>28208</v>
      </c>
      <c r="G14224">
        <v>35.231486400000001</v>
      </c>
      <c r="H14224">
        <v>-80.927167699999998</v>
      </c>
      <c r="I14224">
        <v>4.5</v>
      </c>
      <c r="J14224">
        <v>5</v>
      </c>
      <c r="K14224">
        <v>1</v>
      </c>
      <c r="L14224" t="s">
        <v>46357</v>
      </c>
    </row>
    <row r="14225" spans="1:12" x14ac:dyDescent="0.2">
      <c r="A14225" t="s">
        <v>46358</v>
      </c>
      <c r="B14225" t="s">
        <v>46359</v>
      </c>
      <c r="C14225" t="s">
        <v>46360</v>
      </c>
      <c r="D14225" t="s">
        <v>21</v>
      </c>
      <c r="E14225" t="s">
        <v>16</v>
      </c>
      <c r="F14225">
        <v>28277</v>
      </c>
      <c r="G14225">
        <v>35.098038000000003</v>
      </c>
      <c r="H14225">
        <v>-80.780421000000004</v>
      </c>
      <c r="I14225">
        <v>3</v>
      </c>
      <c r="J14225">
        <v>10</v>
      </c>
      <c r="K14225">
        <v>1</v>
      </c>
      <c r="L14225" t="s">
        <v>46361</v>
      </c>
    </row>
    <row r="14226" spans="1:12" x14ac:dyDescent="0.2">
      <c r="A14226" t="s">
        <v>46362</v>
      </c>
      <c r="B14226" t="s">
        <v>46363</v>
      </c>
      <c r="C14226" t="s">
        <v>6041</v>
      </c>
      <c r="D14226" t="s">
        <v>21</v>
      </c>
      <c r="E14226" t="s">
        <v>16</v>
      </c>
      <c r="F14226">
        <v>28205</v>
      </c>
      <c r="G14226">
        <v>35.219177000000002</v>
      </c>
      <c r="H14226">
        <v>-80.813768600000003</v>
      </c>
      <c r="I14226">
        <v>4</v>
      </c>
      <c r="J14226">
        <v>10</v>
      </c>
      <c r="K14226">
        <v>1</v>
      </c>
      <c r="L14226" t="s">
        <v>46364</v>
      </c>
    </row>
    <row r="14227" spans="1:12" x14ac:dyDescent="0.2">
      <c r="A14227" t="s">
        <v>46365</v>
      </c>
      <c r="B14227" t="s">
        <v>46366</v>
      </c>
      <c r="C14227" t="s">
        <v>46367</v>
      </c>
      <c r="D14227" t="s">
        <v>21</v>
      </c>
      <c r="E14227" t="s">
        <v>16</v>
      </c>
      <c r="F14227">
        <v>28209</v>
      </c>
      <c r="G14227">
        <v>35.168412437000001</v>
      </c>
      <c r="H14227">
        <v>-80.851021489299995</v>
      </c>
      <c r="I14227">
        <v>3.5</v>
      </c>
      <c r="J14227">
        <v>3</v>
      </c>
      <c r="K14227">
        <v>1</v>
      </c>
      <c r="L14227" t="s">
        <v>46368</v>
      </c>
    </row>
    <row r="14228" spans="1:12" x14ac:dyDescent="0.2">
      <c r="A14228" t="s">
        <v>46369</v>
      </c>
      <c r="B14228" t="s">
        <v>5346</v>
      </c>
      <c r="C14228" t="s">
        <v>46370</v>
      </c>
      <c r="D14228" t="s">
        <v>30</v>
      </c>
      <c r="E14228" t="s">
        <v>16</v>
      </c>
      <c r="F14228">
        <v>28054</v>
      </c>
      <c r="G14228">
        <v>35.261499700000002</v>
      </c>
      <c r="H14228">
        <v>-81.155525100000006</v>
      </c>
      <c r="I14228">
        <v>3.5</v>
      </c>
      <c r="J14228">
        <v>3</v>
      </c>
      <c r="K14228">
        <v>1</v>
      </c>
      <c r="L14228" t="s">
        <v>46371</v>
      </c>
    </row>
    <row r="14229" spans="1:12" x14ac:dyDescent="0.2">
      <c r="A14229" t="s">
        <v>46372</v>
      </c>
      <c r="B14229" t="s">
        <v>46373</v>
      </c>
      <c r="C14229" t="s">
        <v>46374</v>
      </c>
      <c r="D14229" t="s">
        <v>39</v>
      </c>
      <c r="E14229" t="s">
        <v>16</v>
      </c>
      <c r="F14229">
        <v>28027</v>
      </c>
      <c r="G14229">
        <v>35.360829426700001</v>
      </c>
      <c r="H14229">
        <v>-80.687255233599998</v>
      </c>
      <c r="I14229">
        <v>4.5</v>
      </c>
      <c r="J14229">
        <v>13</v>
      </c>
      <c r="K14229">
        <v>1</v>
      </c>
      <c r="L14229" t="s">
        <v>46375</v>
      </c>
    </row>
    <row r="14230" spans="1:12" x14ac:dyDescent="0.2">
      <c r="A14230" t="s">
        <v>46376</v>
      </c>
      <c r="B14230" t="s">
        <v>46377</v>
      </c>
      <c r="C14230" t="s">
        <v>46378</v>
      </c>
      <c r="D14230" t="s">
        <v>21</v>
      </c>
      <c r="E14230" t="s">
        <v>16</v>
      </c>
      <c r="F14230">
        <v>28262</v>
      </c>
      <c r="G14230">
        <v>35.3267752</v>
      </c>
      <c r="H14230">
        <v>-80.730060199999997</v>
      </c>
      <c r="I14230">
        <v>2.5</v>
      </c>
      <c r="J14230">
        <v>8</v>
      </c>
      <c r="K14230">
        <v>1</v>
      </c>
      <c r="L14230" t="s">
        <v>565</v>
      </c>
    </row>
    <row r="14231" spans="1:12" x14ac:dyDescent="0.2">
      <c r="A14231" t="s">
        <v>46379</v>
      </c>
      <c r="B14231" t="s">
        <v>46380</v>
      </c>
      <c r="C14231" t="s">
        <v>46381</v>
      </c>
      <c r="D14231" t="s">
        <v>21</v>
      </c>
      <c r="E14231" t="s">
        <v>16</v>
      </c>
      <c r="F14231">
        <v>28211</v>
      </c>
      <c r="G14231">
        <v>35.156337999999998</v>
      </c>
      <c r="H14231">
        <v>-80.831878000000003</v>
      </c>
      <c r="I14231">
        <v>4.5</v>
      </c>
      <c r="J14231">
        <v>7</v>
      </c>
      <c r="K14231">
        <v>1</v>
      </c>
      <c r="L14231" t="s">
        <v>46382</v>
      </c>
    </row>
    <row r="14232" spans="1:12" x14ac:dyDescent="0.2">
      <c r="A14232" t="s">
        <v>46383</v>
      </c>
      <c r="B14232" t="s">
        <v>3204</v>
      </c>
      <c r="C14232" t="s">
        <v>46384</v>
      </c>
      <c r="D14232" t="s">
        <v>26</v>
      </c>
      <c r="E14232" t="s">
        <v>16</v>
      </c>
      <c r="F14232">
        <v>28078</v>
      </c>
      <c r="G14232">
        <v>35.356881700000002</v>
      </c>
      <c r="H14232">
        <v>-80.867615099999995</v>
      </c>
      <c r="I14232">
        <v>2</v>
      </c>
      <c r="J14232">
        <v>4</v>
      </c>
      <c r="K14232">
        <v>1</v>
      </c>
      <c r="L14232" t="s">
        <v>3212</v>
      </c>
    </row>
    <row r="14233" spans="1:12" x14ac:dyDescent="0.2">
      <c r="A14233" t="s">
        <v>46385</v>
      </c>
      <c r="B14233" t="s">
        <v>46386</v>
      </c>
      <c r="C14233" t="s">
        <v>46387</v>
      </c>
      <c r="D14233" t="s">
        <v>21</v>
      </c>
      <c r="E14233" t="s">
        <v>16</v>
      </c>
      <c r="F14233">
        <v>28203</v>
      </c>
      <c r="G14233">
        <v>35.202646000000001</v>
      </c>
      <c r="H14233">
        <v>-80.844436000000002</v>
      </c>
      <c r="I14233">
        <v>5</v>
      </c>
      <c r="J14233">
        <v>10</v>
      </c>
      <c r="K14233">
        <v>0</v>
      </c>
      <c r="L14233" t="s">
        <v>12484</v>
      </c>
    </row>
    <row r="14234" spans="1:12" x14ac:dyDescent="0.2">
      <c r="A14234" t="s">
        <v>46388</v>
      </c>
      <c r="B14234" t="s">
        <v>46389</v>
      </c>
      <c r="C14234" t="s">
        <v>46390</v>
      </c>
      <c r="D14234" t="s">
        <v>21</v>
      </c>
      <c r="E14234" t="s">
        <v>16</v>
      </c>
      <c r="F14234">
        <v>28213</v>
      </c>
      <c r="G14234">
        <v>35.296678</v>
      </c>
      <c r="H14234">
        <v>-80.738034999999996</v>
      </c>
      <c r="I14234">
        <v>4.5</v>
      </c>
      <c r="J14234">
        <v>13</v>
      </c>
      <c r="K14234">
        <v>1</v>
      </c>
      <c r="L14234" t="s">
        <v>46391</v>
      </c>
    </row>
    <row r="14235" spans="1:12" x14ac:dyDescent="0.2">
      <c r="A14235" t="s">
        <v>46392</v>
      </c>
      <c r="B14235" t="s">
        <v>46393</v>
      </c>
      <c r="C14235" t="s">
        <v>46394</v>
      </c>
      <c r="D14235" t="s">
        <v>643</v>
      </c>
      <c r="E14235" t="s">
        <v>16</v>
      </c>
      <c r="F14235">
        <v>28079</v>
      </c>
      <c r="G14235">
        <v>35.078155000000002</v>
      </c>
      <c r="H14235">
        <v>-80.661418999999995</v>
      </c>
      <c r="I14235">
        <v>2.5</v>
      </c>
      <c r="J14235">
        <v>10</v>
      </c>
      <c r="K14235">
        <v>1</v>
      </c>
      <c r="L14235" t="s">
        <v>46395</v>
      </c>
    </row>
    <row r="14236" spans="1:12" x14ac:dyDescent="0.2">
      <c r="A14236" t="s">
        <v>46396</v>
      </c>
      <c r="B14236" t="s">
        <v>891</v>
      </c>
      <c r="C14236" t="s">
        <v>46397</v>
      </c>
      <c r="D14236" t="s">
        <v>39</v>
      </c>
      <c r="E14236" t="s">
        <v>16</v>
      </c>
      <c r="F14236">
        <v>28025</v>
      </c>
      <c r="G14236">
        <v>35.370344592800002</v>
      </c>
      <c r="H14236">
        <v>-80.550206868700002</v>
      </c>
      <c r="I14236">
        <v>3</v>
      </c>
      <c r="J14236">
        <v>5</v>
      </c>
      <c r="K14236">
        <v>1</v>
      </c>
      <c r="L14236" t="s">
        <v>28987</v>
      </c>
    </row>
    <row r="14237" spans="1:12" x14ac:dyDescent="0.2">
      <c r="A14237" t="s">
        <v>46398</v>
      </c>
      <c r="B14237" t="s">
        <v>21533</v>
      </c>
      <c r="C14237" t="s">
        <v>46399</v>
      </c>
      <c r="D14237" t="s">
        <v>39</v>
      </c>
      <c r="E14237" t="s">
        <v>16</v>
      </c>
      <c r="F14237">
        <v>28027</v>
      </c>
      <c r="G14237">
        <v>35.415385000000001</v>
      </c>
      <c r="H14237">
        <v>-80.669955000000002</v>
      </c>
      <c r="I14237">
        <v>5</v>
      </c>
      <c r="J14237">
        <v>4</v>
      </c>
      <c r="K14237">
        <v>1</v>
      </c>
      <c r="L14237" t="s">
        <v>46400</v>
      </c>
    </row>
    <row r="14238" spans="1:12" x14ac:dyDescent="0.2">
      <c r="A14238" t="s">
        <v>46401</v>
      </c>
      <c r="B14238" t="s">
        <v>46402</v>
      </c>
      <c r="C14238" t="s">
        <v>46403</v>
      </c>
      <c r="D14238" t="s">
        <v>15</v>
      </c>
      <c r="E14238" t="s">
        <v>16</v>
      </c>
      <c r="F14238">
        <v>28031</v>
      </c>
      <c r="G14238">
        <v>35.466298000000002</v>
      </c>
      <c r="H14238">
        <v>-80.872393000000002</v>
      </c>
      <c r="I14238">
        <v>3.5</v>
      </c>
      <c r="J14238">
        <v>6</v>
      </c>
      <c r="K14238">
        <v>1</v>
      </c>
      <c r="L14238" t="s">
        <v>46404</v>
      </c>
    </row>
    <row r="14239" spans="1:12" x14ac:dyDescent="0.2">
      <c r="A14239" t="s">
        <v>46405</v>
      </c>
      <c r="B14239" t="s">
        <v>46406</v>
      </c>
      <c r="C14239" t="s">
        <v>32199</v>
      </c>
      <c r="D14239" t="s">
        <v>21</v>
      </c>
      <c r="E14239" t="s">
        <v>16</v>
      </c>
      <c r="F14239">
        <v>28205</v>
      </c>
      <c r="G14239">
        <v>35.207490700000001</v>
      </c>
      <c r="H14239">
        <v>-80.7568263</v>
      </c>
      <c r="I14239">
        <v>3.5</v>
      </c>
      <c r="J14239">
        <v>10</v>
      </c>
      <c r="K14239">
        <v>1</v>
      </c>
      <c r="L14239" t="s">
        <v>5317</v>
      </c>
    </row>
    <row r="14240" spans="1:12" x14ac:dyDescent="0.2">
      <c r="A14240" t="s">
        <v>46407</v>
      </c>
      <c r="B14240" t="s">
        <v>46408</v>
      </c>
      <c r="C14240" t="s">
        <v>46409</v>
      </c>
      <c r="D14240" t="s">
        <v>21</v>
      </c>
      <c r="E14240" t="s">
        <v>16</v>
      </c>
      <c r="F14240">
        <v>28205</v>
      </c>
      <c r="G14240">
        <v>35.217311000000002</v>
      </c>
      <c r="H14240">
        <v>-80.810226</v>
      </c>
      <c r="I14240">
        <v>3.5</v>
      </c>
      <c r="J14240">
        <v>3</v>
      </c>
      <c r="K14240">
        <v>1</v>
      </c>
      <c r="L14240" t="s">
        <v>901</v>
      </c>
    </row>
    <row r="14241" spans="1:12" x14ac:dyDescent="0.2">
      <c r="A14241" t="s">
        <v>46410</v>
      </c>
      <c r="B14241" t="s">
        <v>46411</v>
      </c>
      <c r="C14241" t="s">
        <v>46412</v>
      </c>
      <c r="D14241" t="s">
        <v>21</v>
      </c>
      <c r="E14241" t="s">
        <v>16</v>
      </c>
      <c r="F14241">
        <v>28209</v>
      </c>
      <c r="G14241">
        <v>35.174610999999999</v>
      </c>
      <c r="H14241">
        <v>-80.851701000000006</v>
      </c>
      <c r="I14241">
        <v>5</v>
      </c>
      <c r="J14241">
        <v>4</v>
      </c>
      <c r="K14241">
        <v>1</v>
      </c>
      <c r="L14241" t="s">
        <v>1060</v>
      </c>
    </row>
    <row r="14242" spans="1:12" x14ac:dyDescent="0.2">
      <c r="A14242" t="s">
        <v>46413</v>
      </c>
      <c r="B14242" t="s">
        <v>39477</v>
      </c>
      <c r="C14242" t="s">
        <v>15343</v>
      </c>
      <c r="D14242" t="s">
        <v>21</v>
      </c>
      <c r="E14242" t="s">
        <v>16</v>
      </c>
      <c r="F14242">
        <v>28270</v>
      </c>
      <c r="G14242">
        <v>35.147315200000001</v>
      </c>
      <c r="H14242">
        <v>-80.745735800000006</v>
      </c>
      <c r="I14242">
        <v>3.5</v>
      </c>
      <c r="J14242">
        <v>6</v>
      </c>
      <c r="K14242">
        <v>1</v>
      </c>
      <c r="L14242" t="s">
        <v>46414</v>
      </c>
    </row>
    <row r="14243" spans="1:12" x14ac:dyDescent="0.2">
      <c r="A14243" t="s">
        <v>46415</v>
      </c>
      <c r="B14243" t="s">
        <v>46416</v>
      </c>
      <c r="C14243" t="s">
        <v>23867</v>
      </c>
      <c r="D14243" t="s">
        <v>21</v>
      </c>
      <c r="E14243" t="s">
        <v>16</v>
      </c>
      <c r="F14243">
        <v>28209</v>
      </c>
      <c r="G14243">
        <v>35.171232099999997</v>
      </c>
      <c r="H14243">
        <v>-80.846832599999999</v>
      </c>
      <c r="I14243">
        <v>4.5</v>
      </c>
      <c r="J14243">
        <v>21</v>
      </c>
      <c r="K14243">
        <v>0</v>
      </c>
      <c r="L14243" t="s">
        <v>46417</v>
      </c>
    </row>
    <row r="14244" spans="1:12" x14ac:dyDescent="0.2">
      <c r="A14244" t="s">
        <v>46418</v>
      </c>
      <c r="B14244" t="s">
        <v>46419</v>
      </c>
      <c r="C14244" t="s">
        <v>46420</v>
      </c>
      <c r="D14244" t="s">
        <v>21</v>
      </c>
      <c r="E14244" t="s">
        <v>16</v>
      </c>
      <c r="F14244">
        <v>28202</v>
      </c>
      <c r="G14244">
        <v>35.236113000000003</v>
      </c>
      <c r="H14244">
        <v>-80.841342999999995</v>
      </c>
      <c r="I14244">
        <v>3.5</v>
      </c>
      <c r="J14244">
        <v>5</v>
      </c>
      <c r="K14244">
        <v>1</v>
      </c>
      <c r="L14244" t="s">
        <v>46421</v>
      </c>
    </row>
    <row r="14245" spans="1:12" x14ac:dyDescent="0.2">
      <c r="A14245" t="s">
        <v>46422</v>
      </c>
      <c r="B14245" t="s">
        <v>27939</v>
      </c>
      <c r="C14245" t="s">
        <v>46423</v>
      </c>
      <c r="D14245" t="s">
        <v>21</v>
      </c>
      <c r="E14245" t="s">
        <v>16</v>
      </c>
      <c r="F14245">
        <v>28273</v>
      </c>
      <c r="G14245">
        <v>35.1046969</v>
      </c>
      <c r="H14245">
        <v>-80.877095499999996</v>
      </c>
      <c r="I14245">
        <v>3.5</v>
      </c>
      <c r="J14245">
        <v>55</v>
      </c>
      <c r="K14245">
        <v>0</v>
      </c>
      <c r="L14245" t="s">
        <v>1091</v>
      </c>
    </row>
    <row r="14246" spans="1:12" x14ac:dyDescent="0.2">
      <c r="A14246" t="s">
        <v>46424</v>
      </c>
      <c r="B14246" t="s">
        <v>46425</v>
      </c>
      <c r="C14246" t="s">
        <v>46426</v>
      </c>
      <c r="D14246" t="s">
        <v>26</v>
      </c>
      <c r="E14246" t="s">
        <v>16</v>
      </c>
      <c r="F14246">
        <v>28078</v>
      </c>
      <c r="G14246">
        <v>35.425553999999998</v>
      </c>
      <c r="H14246">
        <v>-80.919545999999997</v>
      </c>
      <c r="I14246">
        <v>4.5</v>
      </c>
      <c r="J14246">
        <v>13</v>
      </c>
      <c r="K14246">
        <v>1</v>
      </c>
      <c r="L14246" t="s">
        <v>46427</v>
      </c>
    </row>
    <row r="14247" spans="1:12" x14ac:dyDescent="0.2">
      <c r="A14247" t="s">
        <v>46428</v>
      </c>
      <c r="B14247" t="s">
        <v>8747</v>
      </c>
      <c r="C14247" t="s">
        <v>46429</v>
      </c>
      <c r="D14247" t="s">
        <v>21</v>
      </c>
      <c r="E14247" t="s">
        <v>16</v>
      </c>
      <c r="F14247">
        <v>28277</v>
      </c>
      <c r="G14247">
        <v>35.062865541000001</v>
      </c>
      <c r="H14247">
        <v>-80.771021693899996</v>
      </c>
      <c r="I14247">
        <v>3</v>
      </c>
      <c r="J14247">
        <v>4</v>
      </c>
      <c r="K14247">
        <v>1</v>
      </c>
      <c r="L14247" t="s">
        <v>46430</v>
      </c>
    </row>
    <row r="14248" spans="1:12" x14ac:dyDescent="0.2">
      <c r="A14248" t="s">
        <v>46431</v>
      </c>
      <c r="B14248" t="s">
        <v>28599</v>
      </c>
      <c r="C14248" t="s">
        <v>6023</v>
      </c>
      <c r="D14248" t="s">
        <v>21</v>
      </c>
      <c r="E14248" t="s">
        <v>16</v>
      </c>
      <c r="F14248">
        <v>28209</v>
      </c>
      <c r="G14248">
        <v>35.152477270200002</v>
      </c>
      <c r="H14248">
        <v>-80.833400487899993</v>
      </c>
      <c r="I14248">
        <v>2.5</v>
      </c>
      <c r="J14248">
        <v>6</v>
      </c>
      <c r="K14248">
        <v>1</v>
      </c>
      <c r="L14248" t="s">
        <v>46432</v>
      </c>
    </row>
    <row r="14249" spans="1:12" x14ac:dyDescent="0.2">
      <c r="A14249" t="s">
        <v>46433</v>
      </c>
      <c r="B14249" t="s">
        <v>46434</v>
      </c>
      <c r="C14249" t="s">
        <v>46435</v>
      </c>
      <c r="D14249" t="s">
        <v>21</v>
      </c>
      <c r="E14249" t="s">
        <v>16</v>
      </c>
      <c r="F14249">
        <v>28215</v>
      </c>
      <c r="G14249">
        <v>35.2282662</v>
      </c>
      <c r="H14249">
        <v>-80.738569600000005</v>
      </c>
      <c r="I14249">
        <v>1.5</v>
      </c>
      <c r="J14249">
        <v>3</v>
      </c>
      <c r="K14249">
        <v>1</v>
      </c>
      <c r="L14249" t="s">
        <v>901</v>
      </c>
    </row>
    <row r="14250" spans="1:12" x14ac:dyDescent="0.2">
      <c r="A14250" t="s">
        <v>46436</v>
      </c>
      <c r="B14250" t="s">
        <v>8273</v>
      </c>
      <c r="C14250" t="s">
        <v>46437</v>
      </c>
      <c r="D14250" t="s">
        <v>643</v>
      </c>
      <c r="E14250" t="s">
        <v>16</v>
      </c>
      <c r="F14250">
        <v>28079</v>
      </c>
      <c r="G14250">
        <v>35.078223000000001</v>
      </c>
      <c r="H14250">
        <v>-80.653907000000004</v>
      </c>
      <c r="I14250">
        <v>2.5</v>
      </c>
      <c r="J14250">
        <v>42</v>
      </c>
      <c r="K14250">
        <v>1</v>
      </c>
      <c r="L14250" t="s">
        <v>46438</v>
      </c>
    </row>
    <row r="14251" spans="1:12" x14ac:dyDescent="0.2">
      <c r="A14251" t="s">
        <v>46439</v>
      </c>
      <c r="B14251" t="s">
        <v>46440</v>
      </c>
      <c r="C14251" t="s">
        <v>46441</v>
      </c>
      <c r="D14251" t="s">
        <v>21</v>
      </c>
      <c r="E14251" t="s">
        <v>16</v>
      </c>
      <c r="F14251">
        <v>28205</v>
      </c>
      <c r="G14251">
        <v>35.219262999999998</v>
      </c>
      <c r="H14251">
        <v>-80.815772999999993</v>
      </c>
      <c r="I14251">
        <v>4</v>
      </c>
      <c r="J14251">
        <v>12</v>
      </c>
      <c r="K14251">
        <v>1</v>
      </c>
      <c r="L14251" t="s">
        <v>8066</v>
      </c>
    </row>
    <row r="14252" spans="1:12" x14ac:dyDescent="0.2">
      <c r="A14252" t="s">
        <v>46442</v>
      </c>
      <c r="B14252" t="s">
        <v>46443</v>
      </c>
      <c r="D14252" t="s">
        <v>9498</v>
      </c>
      <c r="E14252" t="s">
        <v>16</v>
      </c>
      <c r="F14252">
        <v>28104</v>
      </c>
      <c r="G14252">
        <v>35.022370799999997</v>
      </c>
      <c r="H14252">
        <v>-80.760903499999998</v>
      </c>
      <c r="I14252">
        <v>2</v>
      </c>
      <c r="J14252">
        <v>4</v>
      </c>
      <c r="K14252">
        <v>1</v>
      </c>
      <c r="L14252" t="s">
        <v>46444</v>
      </c>
    </row>
    <row r="14253" spans="1:12" x14ac:dyDescent="0.2">
      <c r="A14253" t="s">
        <v>46445</v>
      </c>
      <c r="B14253" t="s">
        <v>46446</v>
      </c>
      <c r="C14253" t="s">
        <v>46447</v>
      </c>
      <c r="D14253" t="s">
        <v>21</v>
      </c>
      <c r="E14253" t="s">
        <v>16</v>
      </c>
      <c r="F14253">
        <v>28226</v>
      </c>
      <c r="G14253">
        <v>35.086370000000002</v>
      </c>
      <c r="H14253">
        <v>-80.840357999999995</v>
      </c>
      <c r="I14253">
        <v>3</v>
      </c>
      <c r="J14253">
        <v>5</v>
      </c>
      <c r="K14253">
        <v>1</v>
      </c>
      <c r="L14253" t="s">
        <v>1060</v>
      </c>
    </row>
    <row r="14254" spans="1:12" x14ac:dyDescent="0.2">
      <c r="A14254" t="s">
        <v>46448</v>
      </c>
      <c r="B14254" t="s">
        <v>46449</v>
      </c>
      <c r="C14254" t="s">
        <v>46450</v>
      </c>
      <c r="D14254" t="s">
        <v>21</v>
      </c>
      <c r="E14254" t="s">
        <v>16</v>
      </c>
      <c r="F14254">
        <v>28210</v>
      </c>
      <c r="G14254">
        <v>35.1565966</v>
      </c>
      <c r="H14254">
        <v>-80.8745969</v>
      </c>
      <c r="I14254">
        <v>4.5</v>
      </c>
      <c r="J14254">
        <v>20</v>
      </c>
      <c r="K14254">
        <v>1</v>
      </c>
      <c r="L14254" t="s">
        <v>46451</v>
      </c>
    </row>
    <row r="14255" spans="1:12" x14ac:dyDescent="0.2">
      <c r="A14255" t="s">
        <v>46452</v>
      </c>
      <c r="B14255" t="s">
        <v>46453</v>
      </c>
      <c r="C14255" t="s">
        <v>46454</v>
      </c>
      <c r="D14255" t="s">
        <v>601</v>
      </c>
      <c r="E14255" t="s">
        <v>16</v>
      </c>
      <c r="F14255">
        <v>28083</v>
      </c>
      <c r="G14255">
        <v>35.467702600000003</v>
      </c>
      <c r="H14255">
        <v>-80.609339599999998</v>
      </c>
      <c r="I14255">
        <v>4</v>
      </c>
      <c r="J14255">
        <v>34</v>
      </c>
      <c r="K14255">
        <v>1</v>
      </c>
      <c r="L14255" t="s">
        <v>46455</v>
      </c>
    </row>
    <row r="14256" spans="1:12" x14ac:dyDescent="0.2">
      <c r="A14256" t="s">
        <v>46456</v>
      </c>
      <c r="B14256" t="s">
        <v>9052</v>
      </c>
      <c r="C14256" t="s">
        <v>46457</v>
      </c>
      <c r="D14256" t="s">
        <v>643</v>
      </c>
      <c r="E14256" t="s">
        <v>16</v>
      </c>
      <c r="F14256">
        <v>28079</v>
      </c>
      <c r="G14256">
        <v>35.047048400000001</v>
      </c>
      <c r="H14256">
        <v>-80.647949499999996</v>
      </c>
      <c r="I14256">
        <v>2.5</v>
      </c>
      <c r="J14256">
        <v>38</v>
      </c>
      <c r="K14256">
        <v>0</v>
      </c>
      <c r="L14256" t="s">
        <v>46458</v>
      </c>
    </row>
    <row r="14257" spans="1:12" x14ac:dyDescent="0.2">
      <c r="A14257" t="s">
        <v>46459</v>
      </c>
      <c r="B14257" t="s">
        <v>46460</v>
      </c>
      <c r="C14257" t="s">
        <v>46461</v>
      </c>
      <c r="D14257" t="s">
        <v>21</v>
      </c>
      <c r="E14257" t="s">
        <v>16</v>
      </c>
      <c r="F14257">
        <v>28214</v>
      </c>
      <c r="G14257">
        <v>35.318804999999998</v>
      </c>
      <c r="H14257">
        <v>-80.951975000000004</v>
      </c>
      <c r="I14257">
        <v>3</v>
      </c>
      <c r="J14257">
        <v>4</v>
      </c>
      <c r="K14257">
        <v>1</v>
      </c>
      <c r="L14257" t="s">
        <v>3086</v>
      </c>
    </row>
    <row r="14258" spans="1:12" x14ac:dyDescent="0.2">
      <c r="A14258" t="e">
        <f>-lZTypL4j5fQuy5sCe6jpw</f>
        <v>#NAME?</v>
      </c>
      <c r="B14258" t="s">
        <v>46462</v>
      </c>
      <c r="C14258" t="s">
        <v>46463</v>
      </c>
      <c r="D14258" t="s">
        <v>39</v>
      </c>
      <c r="E14258" t="s">
        <v>16</v>
      </c>
      <c r="F14258">
        <v>28025</v>
      </c>
      <c r="G14258">
        <v>35.414308599999998</v>
      </c>
      <c r="H14258">
        <v>-80.584108200000003</v>
      </c>
      <c r="I14258">
        <v>3</v>
      </c>
      <c r="J14258">
        <v>6</v>
      </c>
      <c r="K14258">
        <v>1</v>
      </c>
      <c r="L14258" t="s">
        <v>12526</v>
      </c>
    </row>
    <row r="14259" spans="1:12" x14ac:dyDescent="0.2">
      <c r="A14259" t="s">
        <v>46464</v>
      </c>
      <c r="B14259" t="s">
        <v>46465</v>
      </c>
      <c r="C14259" t="s">
        <v>46466</v>
      </c>
      <c r="D14259" t="s">
        <v>21</v>
      </c>
      <c r="E14259" t="s">
        <v>16</v>
      </c>
      <c r="F14259">
        <v>28208</v>
      </c>
      <c r="G14259">
        <v>35.234278099999997</v>
      </c>
      <c r="H14259">
        <v>-80.879546399999995</v>
      </c>
      <c r="I14259">
        <v>2</v>
      </c>
      <c r="J14259">
        <v>4</v>
      </c>
      <c r="K14259">
        <v>1</v>
      </c>
      <c r="L14259" t="s">
        <v>4231</v>
      </c>
    </row>
    <row r="14260" spans="1:12" x14ac:dyDescent="0.2">
      <c r="A14260" t="s">
        <v>46467</v>
      </c>
      <c r="B14260" t="s">
        <v>46468</v>
      </c>
      <c r="C14260" t="s">
        <v>46469</v>
      </c>
      <c r="D14260" t="s">
        <v>21</v>
      </c>
      <c r="E14260" t="s">
        <v>16</v>
      </c>
      <c r="F14260">
        <v>28216</v>
      </c>
      <c r="G14260">
        <v>35.344560000000001</v>
      </c>
      <c r="H14260">
        <v>-80.851119999999995</v>
      </c>
      <c r="I14260">
        <v>2</v>
      </c>
      <c r="J14260">
        <v>8</v>
      </c>
      <c r="K14260">
        <v>1</v>
      </c>
      <c r="L14260" t="s">
        <v>46470</v>
      </c>
    </row>
    <row r="14261" spans="1:12" x14ac:dyDescent="0.2">
      <c r="A14261" t="s">
        <v>46471</v>
      </c>
      <c r="B14261" t="s">
        <v>46472</v>
      </c>
      <c r="C14261" t="s">
        <v>46473</v>
      </c>
      <c r="D14261" t="s">
        <v>295</v>
      </c>
      <c r="E14261" t="s">
        <v>16</v>
      </c>
      <c r="F14261">
        <v>28134</v>
      </c>
      <c r="G14261">
        <v>35.113624999999999</v>
      </c>
      <c r="H14261">
        <v>-80.909863299999998</v>
      </c>
      <c r="I14261">
        <v>1.5</v>
      </c>
      <c r="J14261">
        <v>3</v>
      </c>
      <c r="K14261">
        <v>1</v>
      </c>
      <c r="L14261" t="s">
        <v>3357</v>
      </c>
    </row>
    <row r="14262" spans="1:12" x14ac:dyDescent="0.2">
      <c r="A14262" t="s">
        <v>46474</v>
      </c>
      <c r="B14262" t="s">
        <v>46475</v>
      </c>
      <c r="C14262" t="s">
        <v>46476</v>
      </c>
      <c r="D14262" t="s">
        <v>26</v>
      </c>
      <c r="E14262" t="s">
        <v>16</v>
      </c>
      <c r="F14262">
        <v>28078</v>
      </c>
      <c r="G14262">
        <v>35.406424700000002</v>
      </c>
      <c r="H14262">
        <v>-80.863767300000006</v>
      </c>
      <c r="I14262">
        <v>2</v>
      </c>
      <c r="J14262">
        <v>13</v>
      </c>
      <c r="K14262">
        <v>1</v>
      </c>
      <c r="L14262" t="s">
        <v>28839</v>
      </c>
    </row>
    <row r="14263" spans="1:12" x14ac:dyDescent="0.2">
      <c r="A14263" t="s">
        <v>46477</v>
      </c>
      <c r="B14263" t="s">
        <v>46478</v>
      </c>
      <c r="C14263" t="s">
        <v>46479</v>
      </c>
      <c r="D14263" t="s">
        <v>21</v>
      </c>
      <c r="E14263" t="s">
        <v>16</v>
      </c>
      <c r="F14263">
        <v>28202</v>
      </c>
      <c r="G14263">
        <v>35.227817899999998</v>
      </c>
      <c r="H14263">
        <v>-80.839249300000006</v>
      </c>
      <c r="I14263">
        <v>3.5</v>
      </c>
      <c r="J14263">
        <v>94</v>
      </c>
      <c r="K14263">
        <v>1</v>
      </c>
      <c r="L14263" t="s">
        <v>46480</v>
      </c>
    </row>
    <row r="14264" spans="1:12" x14ac:dyDescent="0.2">
      <c r="A14264" t="s">
        <v>46481</v>
      </c>
      <c r="B14264" t="s">
        <v>46482</v>
      </c>
      <c r="C14264" t="s">
        <v>42867</v>
      </c>
      <c r="D14264" t="s">
        <v>239</v>
      </c>
      <c r="E14264" t="s">
        <v>16</v>
      </c>
      <c r="F14264">
        <v>28173</v>
      </c>
      <c r="G14264">
        <v>34.9639381</v>
      </c>
      <c r="H14264">
        <v>-80.763962300000003</v>
      </c>
      <c r="I14264">
        <v>2.5</v>
      </c>
      <c r="J14264">
        <v>5</v>
      </c>
      <c r="K14264">
        <v>1</v>
      </c>
      <c r="L14264" t="s">
        <v>248</v>
      </c>
    </row>
    <row r="14265" spans="1:12" x14ac:dyDescent="0.2">
      <c r="A14265" t="s">
        <v>46483</v>
      </c>
      <c r="B14265" t="s">
        <v>11036</v>
      </c>
      <c r="C14265" t="s">
        <v>46484</v>
      </c>
      <c r="D14265" t="s">
        <v>21</v>
      </c>
      <c r="E14265" t="s">
        <v>16</v>
      </c>
      <c r="F14265">
        <v>28216</v>
      </c>
      <c r="G14265">
        <v>35.352552799999998</v>
      </c>
      <c r="H14265">
        <v>-80.851188800000003</v>
      </c>
      <c r="I14265">
        <v>2</v>
      </c>
      <c r="J14265">
        <v>11</v>
      </c>
      <c r="K14265">
        <v>1</v>
      </c>
      <c r="L14265" t="s">
        <v>5444</v>
      </c>
    </row>
    <row r="14266" spans="1:12" x14ac:dyDescent="0.2">
      <c r="A14266" t="s">
        <v>46485</v>
      </c>
      <c r="B14266" t="s">
        <v>498</v>
      </c>
      <c r="C14266" t="s">
        <v>46486</v>
      </c>
      <c r="D14266" t="s">
        <v>588</v>
      </c>
      <c r="E14266" t="s">
        <v>16</v>
      </c>
      <c r="F14266">
        <v>28110</v>
      </c>
      <c r="G14266">
        <v>35.005016400000002</v>
      </c>
      <c r="H14266">
        <v>-80.563067000000004</v>
      </c>
      <c r="I14266">
        <v>1.5</v>
      </c>
      <c r="J14266">
        <v>3</v>
      </c>
      <c r="K14266">
        <v>0</v>
      </c>
      <c r="L14266" t="s">
        <v>46487</v>
      </c>
    </row>
    <row r="14267" spans="1:12" x14ac:dyDescent="0.2">
      <c r="A14267" t="s">
        <v>46488</v>
      </c>
      <c r="B14267" t="s">
        <v>229</v>
      </c>
      <c r="C14267" t="s">
        <v>46489</v>
      </c>
      <c r="D14267" t="s">
        <v>135</v>
      </c>
      <c r="E14267" t="s">
        <v>16</v>
      </c>
      <c r="F14267">
        <v>28105</v>
      </c>
      <c r="G14267">
        <v>35.124675687299998</v>
      </c>
      <c r="H14267">
        <v>-80.708191737700005</v>
      </c>
      <c r="I14267">
        <v>2.5</v>
      </c>
      <c r="J14267">
        <v>72</v>
      </c>
      <c r="K14267">
        <v>1</v>
      </c>
      <c r="L14267" t="s">
        <v>46490</v>
      </c>
    </row>
    <row r="14268" spans="1:12" x14ac:dyDescent="0.2">
      <c r="A14268" t="s">
        <v>46491</v>
      </c>
      <c r="B14268" t="s">
        <v>46492</v>
      </c>
      <c r="C14268" t="s">
        <v>46493</v>
      </c>
      <c r="D14268" t="s">
        <v>21</v>
      </c>
      <c r="E14268" t="s">
        <v>16</v>
      </c>
      <c r="F14268">
        <v>28207</v>
      </c>
      <c r="G14268">
        <v>35.207451900000002</v>
      </c>
      <c r="H14268">
        <v>-80.821926599999998</v>
      </c>
      <c r="I14268">
        <v>4</v>
      </c>
      <c r="J14268">
        <v>5</v>
      </c>
      <c r="K14268">
        <v>1</v>
      </c>
      <c r="L14268" t="s">
        <v>1060</v>
      </c>
    </row>
    <row r="14269" spans="1:12" x14ac:dyDescent="0.2">
      <c r="A14269" t="s">
        <v>46494</v>
      </c>
      <c r="B14269" t="s">
        <v>46495</v>
      </c>
      <c r="C14269" t="s">
        <v>46496</v>
      </c>
      <c r="D14269" t="s">
        <v>15</v>
      </c>
      <c r="E14269" t="s">
        <v>16</v>
      </c>
      <c r="F14269">
        <v>28031</v>
      </c>
      <c r="G14269">
        <v>35.4573356</v>
      </c>
      <c r="H14269">
        <v>-80.867931100000007</v>
      </c>
      <c r="I14269">
        <v>5</v>
      </c>
      <c r="J14269">
        <v>3</v>
      </c>
      <c r="K14269">
        <v>1</v>
      </c>
      <c r="L14269" t="s">
        <v>46497</v>
      </c>
    </row>
    <row r="14270" spans="1:12" x14ac:dyDescent="0.2">
      <c r="A14270" t="s">
        <v>46498</v>
      </c>
      <c r="B14270" t="s">
        <v>46499</v>
      </c>
      <c r="C14270" t="s">
        <v>46500</v>
      </c>
      <c r="D14270" t="s">
        <v>697</v>
      </c>
      <c r="E14270" t="s">
        <v>16</v>
      </c>
      <c r="F14270">
        <v>28037</v>
      </c>
      <c r="G14270">
        <v>35.446334</v>
      </c>
      <c r="H14270">
        <v>-80.998913999999999</v>
      </c>
      <c r="I14270">
        <v>4</v>
      </c>
      <c r="J14270">
        <v>4</v>
      </c>
      <c r="K14270">
        <v>1</v>
      </c>
      <c r="L14270" t="s">
        <v>46501</v>
      </c>
    </row>
    <row r="14271" spans="1:12" x14ac:dyDescent="0.2">
      <c r="A14271" t="s">
        <v>46502</v>
      </c>
      <c r="B14271" t="s">
        <v>46503</v>
      </c>
      <c r="C14271" t="s">
        <v>46504</v>
      </c>
      <c r="D14271" t="s">
        <v>21</v>
      </c>
      <c r="E14271" t="s">
        <v>16</v>
      </c>
      <c r="F14271">
        <v>28217</v>
      </c>
      <c r="G14271">
        <v>35.151001370300001</v>
      </c>
      <c r="H14271">
        <v>-80.875458520999999</v>
      </c>
      <c r="I14271">
        <v>1</v>
      </c>
      <c r="J14271">
        <v>3</v>
      </c>
      <c r="K14271">
        <v>1</v>
      </c>
      <c r="L14271" t="s">
        <v>1394</v>
      </c>
    </row>
    <row r="14272" spans="1:12" x14ac:dyDescent="0.2">
      <c r="A14272" t="s">
        <v>46505</v>
      </c>
      <c r="B14272" t="s">
        <v>46506</v>
      </c>
      <c r="C14272" t="s">
        <v>46507</v>
      </c>
      <c r="D14272" t="s">
        <v>21</v>
      </c>
      <c r="E14272" t="s">
        <v>16</v>
      </c>
      <c r="F14272">
        <v>28277</v>
      </c>
      <c r="G14272">
        <v>35.070536799999999</v>
      </c>
      <c r="H14272">
        <v>-80.842146900000003</v>
      </c>
      <c r="I14272">
        <v>3.5</v>
      </c>
      <c r="J14272">
        <v>37</v>
      </c>
      <c r="K14272">
        <v>1</v>
      </c>
      <c r="L14272" t="s">
        <v>46508</v>
      </c>
    </row>
    <row r="14273" spans="1:12" x14ac:dyDescent="0.2">
      <c r="A14273" t="s">
        <v>46509</v>
      </c>
      <c r="B14273" t="s">
        <v>46510</v>
      </c>
      <c r="C14273" t="s">
        <v>46511</v>
      </c>
      <c r="D14273" t="s">
        <v>21</v>
      </c>
      <c r="E14273" t="s">
        <v>16</v>
      </c>
      <c r="F14273">
        <v>28226</v>
      </c>
      <c r="G14273">
        <v>35.089592099999997</v>
      </c>
      <c r="H14273">
        <v>-80.860477799999998</v>
      </c>
      <c r="I14273">
        <v>4.5</v>
      </c>
      <c r="J14273">
        <v>3</v>
      </c>
      <c r="K14273">
        <v>1</v>
      </c>
      <c r="L14273" t="s">
        <v>46512</v>
      </c>
    </row>
    <row r="14274" spans="1:12" x14ac:dyDescent="0.2">
      <c r="A14274" t="s">
        <v>46513</v>
      </c>
      <c r="B14274" t="s">
        <v>46514</v>
      </c>
      <c r="C14274" t="s">
        <v>46515</v>
      </c>
      <c r="D14274" t="s">
        <v>21</v>
      </c>
      <c r="E14274" t="s">
        <v>16</v>
      </c>
      <c r="F14274">
        <v>28209</v>
      </c>
      <c r="G14274">
        <v>35.174382552099999</v>
      </c>
      <c r="H14274">
        <v>-80.847135489099998</v>
      </c>
      <c r="I14274">
        <v>4.5</v>
      </c>
      <c r="J14274">
        <v>8</v>
      </c>
      <c r="K14274">
        <v>1</v>
      </c>
      <c r="L14274" t="s">
        <v>13703</v>
      </c>
    </row>
    <row r="14275" spans="1:12" x14ac:dyDescent="0.2">
      <c r="A14275" t="s">
        <v>46516</v>
      </c>
      <c r="B14275" t="s">
        <v>46517</v>
      </c>
      <c r="C14275" t="s">
        <v>46518</v>
      </c>
      <c r="D14275" t="s">
        <v>21</v>
      </c>
      <c r="E14275" t="s">
        <v>16</v>
      </c>
      <c r="F14275">
        <v>28205</v>
      </c>
      <c r="G14275">
        <v>35.246554799999998</v>
      </c>
      <c r="H14275">
        <v>-80.808104599999993</v>
      </c>
      <c r="I14275">
        <v>3</v>
      </c>
      <c r="J14275">
        <v>23</v>
      </c>
      <c r="K14275">
        <v>1</v>
      </c>
      <c r="L14275" t="s">
        <v>46519</v>
      </c>
    </row>
    <row r="14276" spans="1:12" x14ac:dyDescent="0.2">
      <c r="A14276" t="s">
        <v>46520</v>
      </c>
      <c r="B14276" t="s">
        <v>314</v>
      </c>
      <c r="C14276" t="s">
        <v>46521</v>
      </c>
      <c r="D14276" t="s">
        <v>21</v>
      </c>
      <c r="E14276" t="s">
        <v>16</v>
      </c>
      <c r="F14276">
        <v>28262</v>
      </c>
      <c r="G14276">
        <v>35.315034199999999</v>
      </c>
      <c r="H14276">
        <v>-80.699909500000004</v>
      </c>
      <c r="I14276">
        <v>3</v>
      </c>
      <c r="J14276">
        <v>4</v>
      </c>
      <c r="K14276">
        <v>1</v>
      </c>
      <c r="L14276" t="s">
        <v>46522</v>
      </c>
    </row>
    <row r="14277" spans="1:12" x14ac:dyDescent="0.2">
      <c r="A14277" t="s">
        <v>46523</v>
      </c>
      <c r="B14277" t="s">
        <v>16059</v>
      </c>
      <c r="C14277" t="s">
        <v>46524</v>
      </c>
      <c r="D14277" t="s">
        <v>21</v>
      </c>
      <c r="E14277" t="s">
        <v>16</v>
      </c>
      <c r="F14277">
        <v>28262</v>
      </c>
      <c r="G14277">
        <v>35.313136900000003</v>
      </c>
      <c r="H14277">
        <v>-80.751147900000007</v>
      </c>
      <c r="I14277">
        <v>2.5</v>
      </c>
      <c r="J14277">
        <v>16</v>
      </c>
      <c r="K14277">
        <v>1</v>
      </c>
      <c r="L14277" t="s">
        <v>46525</v>
      </c>
    </row>
    <row r="14278" spans="1:12" x14ac:dyDescent="0.2">
      <c r="A14278" t="s">
        <v>46526</v>
      </c>
      <c r="B14278" t="s">
        <v>46527</v>
      </c>
      <c r="C14278" t="s">
        <v>46528</v>
      </c>
      <c r="D14278" t="s">
        <v>21</v>
      </c>
      <c r="E14278" t="s">
        <v>16</v>
      </c>
      <c r="F14278">
        <v>28262</v>
      </c>
      <c r="G14278">
        <v>35.347349999999999</v>
      </c>
      <c r="H14278">
        <v>-80.721828000000002</v>
      </c>
      <c r="I14278">
        <v>3.5</v>
      </c>
      <c r="J14278">
        <v>12</v>
      </c>
      <c r="K14278">
        <v>1</v>
      </c>
      <c r="L14278" t="s">
        <v>46529</v>
      </c>
    </row>
    <row r="14279" spans="1:12" x14ac:dyDescent="0.2">
      <c r="A14279" t="s">
        <v>46530</v>
      </c>
      <c r="B14279" t="s">
        <v>46531</v>
      </c>
      <c r="C14279" t="s">
        <v>46532</v>
      </c>
      <c r="D14279" t="s">
        <v>21</v>
      </c>
      <c r="E14279" t="s">
        <v>16</v>
      </c>
      <c r="F14279">
        <v>28217</v>
      </c>
      <c r="G14279">
        <v>35.188517699999998</v>
      </c>
      <c r="H14279">
        <v>-80.893723399999999</v>
      </c>
      <c r="I14279">
        <v>2</v>
      </c>
      <c r="J14279">
        <v>7</v>
      </c>
      <c r="K14279">
        <v>1</v>
      </c>
      <c r="L14279" t="s">
        <v>46533</v>
      </c>
    </row>
    <row r="14280" spans="1:12" x14ac:dyDescent="0.2">
      <c r="A14280" t="s">
        <v>46534</v>
      </c>
      <c r="B14280" t="s">
        <v>46535</v>
      </c>
      <c r="D14280" t="s">
        <v>21</v>
      </c>
      <c r="E14280" t="s">
        <v>16</v>
      </c>
      <c r="F14280">
        <v>28210</v>
      </c>
      <c r="G14280">
        <v>35.127428500000001</v>
      </c>
      <c r="H14280">
        <v>-80.859919300000001</v>
      </c>
      <c r="I14280">
        <v>3.5</v>
      </c>
      <c r="J14280">
        <v>3</v>
      </c>
      <c r="K14280">
        <v>1</v>
      </c>
      <c r="L14280" t="s">
        <v>46536</v>
      </c>
    </row>
    <row r="14281" spans="1:12" x14ac:dyDescent="0.2">
      <c r="A14281" t="s">
        <v>46537</v>
      </c>
      <c r="B14281" t="s">
        <v>46538</v>
      </c>
      <c r="C14281" t="s">
        <v>46539</v>
      </c>
      <c r="D14281" t="s">
        <v>21</v>
      </c>
      <c r="E14281" t="s">
        <v>16</v>
      </c>
      <c r="F14281">
        <v>28226</v>
      </c>
      <c r="G14281">
        <v>35.088024900000001</v>
      </c>
      <c r="H14281">
        <v>-80.845606500000002</v>
      </c>
      <c r="I14281">
        <v>4.5</v>
      </c>
      <c r="J14281">
        <v>25</v>
      </c>
      <c r="K14281">
        <v>0</v>
      </c>
      <c r="L14281" t="s">
        <v>20679</v>
      </c>
    </row>
    <row r="14282" spans="1:12" x14ac:dyDescent="0.2">
      <c r="A14282" t="s">
        <v>46540</v>
      </c>
      <c r="B14282" t="s">
        <v>46541</v>
      </c>
      <c r="C14282" t="s">
        <v>46542</v>
      </c>
      <c r="D14282" t="s">
        <v>15</v>
      </c>
      <c r="E14282" t="s">
        <v>16</v>
      </c>
      <c r="F14282">
        <v>28031</v>
      </c>
      <c r="G14282">
        <v>35.482055000000003</v>
      </c>
      <c r="H14282">
        <v>-80.860677999999993</v>
      </c>
      <c r="I14282">
        <v>4.5</v>
      </c>
      <c r="J14282">
        <v>36</v>
      </c>
      <c r="K14282">
        <v>1</v>
      </c>
      <c r="L14282" t="s">
        <v>46543</v>
      </c>
    </row>
    <row r="14283" spans="1:12" x14ac:dyDescent="0.2">
      <c r="A14283" t="s">
        <v>46544</v>
      </c>
      <c r="B14283" t="s">
        <v>7326</v>
      </c>
      <c r="C14283" t="s">
        <v>46545</v>
      </c>
      <c r="D14283" t="s">
        <v>21</v>
      </c>
      <c r="E14283" t="s">
        <v>16</v>
      </c>
      <c r="F14283">
        <v>28209</v>
      </c>
      <c r="G14283">
        <v>35.152130200000002</v>
      </c>
      <c r="H14283">
        <v>-80.841678700000003</v>
      </c>
      <c r="I14283">
        <v>3.5</v>
      </c>
      <c r="J14283">
        <v>102</v>
      </c>
      <c r="K14283">
        <v>1</v>
      </c>
      <c r="L14283" t="s">
        <v>27548</v>
      </c>
    </row>
    <row r="14284" spans="1:12" x14ac:dyDescent="0.2">
      <c r="A14284" t="s">
        <v>46546</v>
      </c>
      <c r="B14284" t="s">
        <v>16974</v>
      </c>
      <c r="C14284" t="s">
        <v>46547</v>
      </c>
      <c r="D14284" t="s">
        <v>21</v>
      </c>
      <c r="E14284" t="s">
        <v>16</v>
      </c>
      <c r="F14284">
        <v>28202</v>
      </c>
      <c r="G14284">
        <v>35.225203999999998</v>
      </c>
      <c r="H14284">
        <v>-80.847382999999994</v>
      </c>
      <c r="I14284">
        <v>3</v>
      </c>
      <c r="J14284">
        <v>100</v>
      </c>
      <c r="K14284">
        <v>1</v>
      </c>
      <c r="L14284" t="s">
        <v>46548</v>
      </c>
    </row>
    <row r="14285" spans="1:12" x14ac:dyDescent="0.2">
      <c r="A14285" t="s">
        <v>46549</v>
      </c>
      <c r="B14285" t="s">
        <v>46550</v>
      </c>
      <c r="C14285" t="s">
        <v>46551</v>
      </c>
      <c r="D14285" t="s">
        <v>135</v>
      </c>
      <c r="E14285" t="s">
        <v>16</v>
      </c>
      <c r="F14285">
        <v>28105</v>
      </c>
      <c r="G14285">
        <v>35.125348276499999</v>
      </c>
      <c r="H14285">
        <v>-80.7102126666</v>
      </c>
      <c r="I14285">
        <v>5</v>
      </c>
      <c r="J14285">
        <v>3</v>
      </c>
      <c r="K14285">
        <v>1</v>
      </c>
      <c r="L14285" t="s">
        <v>46552</v>
      </c>
    </row>
    <row r="14286" spans="1:12" x14ac:dyDescent="0.2">
      <c r="A14286" t="s">
        <v>46553</v>
      </c>
      <c r="B14286" t="s">
        <v>2246</v>
      </c>
      <c r="C14286" t="s">
        <v>46554</v>
      </c>
      <c r="D14286" t="s">
        <v>30</v>
      </c>
      <c r="E14286" t="s">
        <v>16</v>
      </c>
      <c r="F14286">
        <v>28054</v>
      </c>
      <c r="G14286">
        <v>35.259666199999998</v>
      </c>
      <c r="H14286">
        <v>-81.152075300000007</v>
      </c>
      <c r="I14286">
        <v>3.5</v>
      </c>
      <c r="J14286">
        <v>3</v>
      </c>
      <c r="K14286">
        <v>1</v>
      </c>
      <c r="L14286" t="s">
        <v>2248</v>
      </c>
    </row>
    <row r="14287" spans="1:12" x14ac:dyDescent="0.2">
      <c r="A14287" t="s">
        <v>46555</v>
      </c>
      <c r="B14287" t="s">
        <v>46556</v>
      </c>
      <c r="C14287" t="s">
        <v>46557</v>
      </c>
      <c r="D14287" t="s">
        <v>21</v>
      </c>
      <c r="E14287" t="s">
        <v>16</v>
      </c>
      <c r="F14287">
        <v>28204</v>
      </c>
      <c r="G14287">
        <v>35.2123518</v>
      </c>
      <c r="H14287">
        <v>-80.835872499999994</v>
      </c>
      <c r="I14287">
        <v>3</v>
      </c>
      <c r="J14287">
        <v>43</v>
      </c>
      <c r="K14287">
        <v>1</v>
      </c>
      <c r="L14287" t="s">
        <v>46558</v>
      </c>
    </row>
    <row r="14288" spans="1:12" x14ac:dyDescent="0.2">
      <c r="A14288" t="s">
        <v>46559</v>
      </c>
      <c r="B14288" t="s">
        <v>46560</v>
      </c>
      <c r="C14288" t="s">
        <v>46561</v>
      </c>
      <c r="D14288" t="s">
        <v>15</v>
      </c>
      <c r="E14288" t="s">
        <v>16</v>
      </c>
      <c r="F14288">
        <v>28031</v>
      </c>
      <c r="G14288">
        <v>35.478569</v>
      </c>
      <c r="H14288">
        <v>-80.893123000000003</v>
      </c>
      <c r="I14288">
        <v>5</v>
      </c>
      <c r="J14288">
        <v>3</v>
      </c>
      <c r="K14288">
        <v>1</v>
      </c>
      <c r="L14288" t="s">
        <v>42413</v>
      </c>
    </row>
    <row r="14289" spans="1:12" x14ac:dyDescent="0.2">
      <c r="A14289" t="s">
        <v>46562</v>
      </c>
      <c r="B14289" t="s">
        <v>46563</v>
      </c>
      <c r="C14289" t="s">
        <v>46564</v>
      </c>
      <c r="D14289" t="s">
        <v>456</v>
      </c>
      <c r="E14289" t="s">
        <v>16</v>
      </c>
      <c r="F14289">
        <v>28012</v>
      </c>
      <c r="G14289">
        <v>35.255769577300001</v>
      </c>
      <c r="H14289">
        <v>-81.044149067500001</v>
      </c>
      <c r="I14289">
        <v>2</v>
      </c>
      <c r="J14289">
        <v>19</v>
      </c>
      <c r="K14289">
        <v>1</v>
      </c>
      <c r="L14289" t="s">
        <v>31176</v>
      </c>
    </row>
    <row r="14290" spans="1:12" x14ac:dyDescent="0.2">
      <c r="A14290" t="s">
        <v>46565</v>
      </c>
      <c r="B14290" t="s">
        <v>46566</v>
      </c>
      <c r="C14290" t="s">
        <v>14816</v>
      </c>
      <c r="D14290" t="s">
        <v>239</v>
      </c>
      <c r="E14290" t="s">
        <v>16</v>
      </c>
      <c r="F14290">
        <v>28173</v>
      </c>
      <c r="G14290">
        <v>34.954624000000003</v>
      </c>
      <c r="H14290">
        <v>-80.75976</v>
      </c>
      <c r="I14290">
        <v>4</v>
      </c>
      <c r="J14290">
        <v>5</v>
      </c>
      <c r="K14290">
        <v>1</v>
      </c>
      <c r="L14290" t="s">
        <v>46567</v>
      </c>
    </row>
    <row r="14291" spans="1:12" x14ac:dyDescent="0.2">
      <c r="A14291" t="s">
        <v>46568</v>
      </c>
      <c r="B14291" t="s">
        <v>46569</v>
      </c>
      <c r="C14291" t="s">
        <v>552</v>
      </c>
      <c r="D14291" t="s">
        <v>21</v>
      </c>
      <c r="E14291" t="s">
        <v>16</v>
      </c>
      <c r="F14291">
        <v>28208</v>
      </c>
      <c r="G14291">
        <v>35.220559399999999</v>
      </c>
      <c r="H14291">
        <v>-80.943873699999997</v>
      </c>
      <c r="I14291">
        <v>3</v>
      </c>
      <c r="J14291">
        <v>12</v>
      </c>
      <c r="K14291">
        <v>1</v>
      </c>
      <c r="L14291" t="s">
        <v>17728</v>
      </c>
    </row>
    <row r="14292" spans="1:12" x14ac:dyDescent="0.2">
      <c r="A14292" t="s">
        <v>46570</v>
      </c>
      <c r="B14292" t="s">
        <v>8288</v>
      </c>
      <c r="C14292" t="s">
        <v>46571</v>
      </c>
      <c r="D14292" t="s">
        <v>601</v>
      </c>
      <c r="E14292" t="s">
        <v>16</v>
      </c>
      <c r="F14292">
        <v>28081</v>
      </c>
      <c r="G14292">
        <v>35.477182900000003</v>
      </c>
      <c r="H14292">
        <v>-80.610966000000005</v>
      </c>
      <c r="I14292">
        <v>2.5</v>
      </c>
      <c r="J14292">
        <v>6</v>
      </c>
      <c r="K14292">
        <v>1</v>
      </c>
      <c r="L14292" t="s">
        <v>328</v>
      </c>
    </row>
    <row r="14293" spans="1:12" x14ac:dyDescent="0.2">
      <c r="A14293" t="s">
        <v>46572</v>
      </c>
      <c r="B14293" t="s">
        <v>4439</v>
      </c>
      <c r="C14293" t="s">
        <v>46573</v>
      </c>
      <c r="D14293" t="s">
        <v>30</v>
      </c>
      <c r="E14293" t="s">
        <v>16</v>
      </c>
      <c r="F14293">
        <v>28054</v>
      </c>
      <c r="G14293">
        <v>35.271325718599897</v>
      </c>
      <c r="H14293">
        <v>-81.1523213113</v>
      </c>
      <c r="I14293">
        <v>3.5</v>
      </c>
      <c r="J14293">
        <v>18</v>
      </c>
      <c r="K14293">
        <v>1</v>
      </c>
      <c r="L14293" t="s">
        <v>46574</v>
      </c>
    </row>
    <row r="14294" spans="1:12" x14ac:dyDescent="0.2">
      <c r="A14294" t="s">
        <v>46575</v>
      </c>
      <c r="B14294" t="s">
        <v>46576</v>
      </c>
      <c r="C14294" t="s">
        <v>46577</v>
      </c>
      <c r="D14294" t="s">
        <v>359</v>
      </c>
      <c r="E14294" t="s">
        <v>16</v>
      </c>
      <c r="F14294">
        <v>28036</v>
      </c>
      <c r="G14294">
        <v>35.500199199999997</v>
      </c>
      <c r="H14294">
        <v>-80.848806600000003</v>
      </c>
      <c r="I14294">
        <v>4.5</v>
      </c>
      <c r="J14294">
        <v>14</v>
      </c>
      <c r="K14294">
        <v>1</v>
      </c>
      <c r="L14294" t="s">
        <v>46578</v>
      </c>
    </row>
    <row r="14295" spans="1:12" x14ac:dyDescent="0.2">
      <c r="A14295" t="s">
        <v>46579</v>
      </c>
      <c r="B14295" t="s">
        <v>46580</v>
      </c>
      <c r="C14295" t="s">
        <v>46581</v>
      </c>
      <c r="D14295" t="s">
        <v>21</v>
      </c>
      <c r="E14295" t="s">
        <v>16</v>
      </c>
      <c r="F14295">
        <v>28269</v>
      </c>
      <c r="G14295">
        <v>35.310134499999997</v>
      </c>
      <c r="H14295">
        <v>-80.839460000000003</v>
      </c>
      <c r="I14295">
        <v>3</v>
      </c>
      <c r="J14295">
        <v>16</v>
      </c>
      <c r="K14295">
        <v>1</v>
      </c>
      <c r="L14295" t="s">
        <v>46582</v>
      </c>
    </row>
    <row r="14296" spans="1:12" x14ac:dyDescent="0.2">
      <c r="A14296" t="s">
        <v>46583</v>
      </c>
      <c r="B14296" t="s">
        <v>46584</v>
      </c>
      <c r="C14296" t="s">
        <v>46585</v>
      </c>
      <c r="D14296" t="s">
        <v>15</v>
      </c>
      <c r="E14296" t="s">
        <v>16</v>
      </c>
      <c r="F14296">
        <v>28031</v>
      </c>
      <c r="G14296">
        <v>35.480913000000001</v>
      </c>
      <c r="H14296">
        <v>-80.882425999999995</v>
      </c>
      <c r="I14296">
        <v>4</v>
      </c>
      <c r="J14296">
        <v>9</v>
      </c>
      <c r="K14296">
        <v>1</v>
      </c>
      <c r="L14296" t="s">
        <v>46586</v>
      </c>
    </row>
    <row r="14297" spans="1:12" x14ac:dyDescent="0.2">
      <c r="A14297" t="s">
        <v>46587</v>
      </c>
      <c r="B14297" t="s">
        <v>459</v>
      </c>
      <c r="C14297" t="s">
        <v>46588</v>
      </c>
      <c r="D14297" t="s">
        <v>30</v>
      </c>
      <c r="E14297" t="s">
        <v>16</v>
      </c>
      <c r="F14297">
        <v>28054</v>
      </c>
      <c r="G14297">
        <v>35.262180000000001</v>
      </c>
      <c r="H14297">
        <v>-81.156604000000002</v>
      </c>
      <c r="I14297">
        <v>1.5</v>
      </c>
      <c r="J14297">
        <v>12</v>
      </c>
      <c r="K14297">
        <v>1</v>
      </c>
      <c r="L14297" t="s">
        <v>4982</v>
      </c>
    </row>
    <row r="14298" spans="1:12" x14ac:dyDescent="0.2">
      <c r="A14298" t="s">
        <v>46589</v>
      </c>
      <c r="B14298" t="s">
        <v>45</v>
      </c>
      <c r="C14298" t="s">
        <v>46590</v>
      </c>
      <c r="D14298" t="s">
        <v>21</v>
      </c>
      <c r="E14298" t="s">
        <v>16</v>
      </c>
      <c r="F14298">
        <v>28216</v>
      </c>
      <c r="G14298">
        <v>35.349494999999997</v>
      </c>
      <c r="H14298">
        <v>-80.854775000000004</v>
      </c>
      <c r="I14298">
        <v>3.5</v>
      </c>
      <c r="J14298">
        <v>5</v>
      </c>
      <c r="K14298">
        <v>1</v>
      </c>
      <c r="L14298" t="s">
        <v>46591</v>
      </c>
    </row>
    <row r="14299" spans="1:12" x14ac:dyDescent="0.2">
      <c r="A14299" t="s">
        <v>46592</v>
      </c>
      <c r="B14299" t="s">
        <v>46593</v>
      </c>
      <c r="D14299" t="s">
        <v>39</v>
      </c>
      <c r="E14299" t="s">
        <v>16</v>
      </c>
      <c r="F14299">
        <v>28025</v>
      </c>
      <c r="G14299">
        <v>35.389841699999998</v>
      </c>
      <c r="H14299">
        <v>-80.521618399999994</v>
      </c>
      <c r="I14299">
        <v>4.5</v>
      </c>
      <c r="J14299">
        <v>3</v>
      </c>
      <c r="K14299">
        <v>1</v>
      </c>
      <c r="L14299" t="s">
        <v>46594</v>
      </c>
    </row>
    <row r="14300" spans="1:12" x14ac:dyDescent="0.2">
      <c r="A14300" t="s">
        <v>46595</v>
      </c>
      <c r="B14300" t="s">
        <v>46596</v>
      </c>
      <c r="C14300" t="s">
        <v>805</v>
      </c>
      <c r="D14300" t="s">
        <v>21</v>
      </c>
      <c r="E14300" t="s">
        <v>16</v>
      </c>
      <c r="F14300">
        <v>28208</v>
      </c>
      <c r="G14300">
        <v>35.220332406300003</v>
      </c>
      <c r="H14300">
        <v>-80.944016245399993</v>
      </c>
      <c r="I14300">
        <v>3.5</v>
      </c>
      <c r="J14300">
        <v>309</v>
      </c>
      <c r="K14300">
        <v>1</v>
      </c>
      <c r="L14300" t="s">
        <v>46597</v>
      </c>
    </row>
    <row r="14301" spans="1:12" x14ac:dyDescent="0.2">
      <c r="A14301" t="s">
        <v>46598</v>
      </c>
      <c r="B14301" t="s">
        <v>46599</v>
      </c>
      <c r="C14301" t="s">
        <v>46600</v>
      </c>
      <c r="D14301" t="s">
        <v>21</v>
      </c>
      <c r="E14301" t="s">
        <v>16</v>
      </c>
      <c r="F14301">
        <v>28213</v>
      </c>
      <c r="G14301">
        <v>35.294486999999997</v>
      </c>
      <c r="H14301">
        <v>-80.751234800000006</v>
      </c>
      <c r="I14301">
        <v>3</v>
      </c>
      <c r="J14301">
        <v>3</v>
      </c>
      <c r="K14301">
        <v>1</v>
      </c>
      <c r="L14301" t="s">
        <v>16094</v>
      </c>
    </row>
    <row r="14302" spans="1:12" x14ac:dyDescent="0.2">
      <c r="A14302" t="s">
        <v>46601</v>
      </c>
      <c r="B14302" t="s">
        <v>46602</v>
      </c>
      <c r="C14302" t="s">
        <v>41962</v>
      </c>
      <c r="D14302" t="s">
        <v>601</v>
      </c>
      <c r="E14302" t="s">
        <v>16</v>
      </c>
      <c r="F14302">
        <v>28083</v>
      </c>
      <c r="G14302">
        <v>35.449329400000003</v>
      </c>
      <c r="H14302">
        <v>-80.609188099999997</v>
      </c>
      <c r="I14302">
        <v>2.5</v>
      </c>
      <c r="J14302">
        <v>30</v>
      </c>
      <c r="K14302">
        <v>0</v>
      </c>
      <c r="L14302" t="s">
        <v>30790</v>
      </c>
    </row>
    <row r="14303" spans="1:12" x14ac:dyDescent="0.2">
      <c r="A14303" t="s">
        <v>46603</v>
      </c>
      <c r="B14303" t="s">
        <v>46604</v>
      </c>
      <c r="C14303" t="s">
        <v>46605</v>
      </c>
      <c r="D14303" t="s">
        <v>135</v>
      </c>
      <c r="E14303" t="s">
        <v>16</v>
      </c>
      <c r="F14303">
        <v>28105</v>
      </c>
      <c r="G14303">
        <v>35.129744700000003</v>
      </c>
      <c r="H14303">
        <v>-80.7022525</v>
      </c>
      <c r="I14303">
        <v>2.5</v>
      </c>
      <c r="J14303">
        <v>3</v>
      </c>
      <c r="K14303">
        <v>1</v>
      </c>
      <c r="L14303" t="s">
        <v>46606</v>
      </c>
    </row>
    <row r="14304" spans="1:12" x14ac:dyDescent="0.2">
      <c r="A14304" t="s">
        <v>46607</v>
      </c>
      <c r="B14304" t="s">
        <v>46608</v>
      </c>
      <c r="C14304" t="s">
        <v>46609</v>
      </c>
      <c r="D14304" t="s">
        <v>39</v>
      </c>
      <c r="E14304" t="s">
        <v>16</v>
      </c>
      <c r="F14304">
        <v>28025</v>
      </c>
      <c r="G14304">
        <v>35.447043999999998</v>
      </c>
      <c r="H14304">
        <v>-80.596856000000002</v>
      </c>
      <c r="I14304">
        <v>3</v>
      </c>
      <c r="J14304">
        <v>5</v>
      </c>
      <c r="K14304">
        <v>1</v>
      </c>
      <c r="L14304" t="s">
        <v>46610</v>
      </c>
    </row>
    <row r="14305" spans="1:12" x14ac:dyDescent="0.2">
      <c r="A14305" t="s">
        <v>46611</v>
      </c>
      <c r="B14305" t="s">
        <v>46612</v>
      </c>
      <c r="C14305" t="s">
        <v>46613</v>
      </c>
      <c r="D14305" t="s">
        <v>26</v>
      </c>
      <c r="E14305" t="s">
        <v>16</v>
      </c>
      <c r="F14305">
        <v>28078</v>
      </c>
      <c r="G14305">
        <v>35.432232499999998</v>
      </c>
      <c r="H14305">
        <v>-80.871461199999999</v>
      </c>
      <c r="I14305">
        <v>4.5</v>
      </c>
      <c r="J14305">
        <v>8</v>
      </c>
      <c r="K14305">
        <v>1</v>
      </c>
      <c r="L14305" t="s">
        <v>159</v>
      </c>
    </row>
    <row r="14306" spans="1:12" x14ac:dyDescent="0.2">
      <c r="A14306" t="s">
        <v>46614</v>
      </c>
      <c r="B14306" t="s">
        <v>46615</v>
      </c>
      <c r="C14306" t="s">
        <v>46616</v>
      </c>
      <c r="D14306" t="s">
        <v>21</v>
      </c>
      <c r="E14306" t="s">
        <v>16</v>
      </c>
      <c r="F14306">
        <v>28277</v>
      </c>
      <c r="G14306">
        <v>35.098301795300003</v>
      </c>
      <c r="H14306">
        <v>-80.776017830399994</v>
      </c>
      <c r="I14306">
        <v>2.5</v>
      </c>
      <c r="J14306">
        <v>3</v>
      </c>
      <c r="K14306">
        <v>1</v>
      </c>
      <c r="L14306" t="s">
        <v>15366</v>
      </c>
    </row>
    <row r="14307" spans="1:12" x14ac:dyDescent="0.2">
      <c r="A14307" t="s">
        <v>46617</v>
      </c>
      <c r="B14307" t="s">
        <v>46618</v>
      </c>
      <c r="C14307" t="s">
        <v>46619</v>
      </c>
      <c r="D14307" t="s">
        <v>21</v>
      </c>
      <c r="E14307" t="s">
        <v>16</v>
      </c>
      <c r="F14307">
        <v>28270</v>
      </c>
      <c r="G14307">
        <v>35.1348587126</v>
      </c>
      <c r="H14307">
        <v>-80.736816823500007</v>
      </c>
      <c r="I14307">
        <v>5</v>
      </c>
      <c r="J14307">
        <v>11</v>
      </c>
      <c r="K14307">
        <v>0</v>
      </c>
      <c r="L14307" t="s">
        <v>46620</v>
      </c>
    </row>
    <row r="14308" spans="1:12" x14ac:dyDescent="0.2">
      <c r="A14308" t="s">
        <v>46621</v>
      </c>
      <c r="B14308" t="s">
        <v>46622</v>
      </c>
      <c r="C14308" t="s">
        <v>46623</v>
      </c>
      <c r="D14308" t="s">
        <v>601</v>
      </c>
      <c r="E14308" t="s">
        <v>16</v>
      </c>
      <c r="F14308">
        <v>28083</v>
      </c>
      <c r="G14308">
        <v>35.467062900000002</v>
      </c>
      <c r="H14308">
        <v>-80.609296299999997</v>
      </c>
      <c r="I14308">
        <v>2.5</v>
      </c>
      <c r="J14308">
        <v>3</v>
      </c>
      <c r="K14308">
        <v>1</v>
      </c>
      <c r="L14308" t="s">
        <v>1380</v>
      </c>
    </row>
    <row r="14309" spans="1:12" x14ac:dyDescent="0.2">
      <c r="A14309" t="s">
        <v>46624</v>
      </c>
      <c r="B14309" t="s">
        <v>46625</v>
      </c>
      <c r="C14309" t="s">
        <v>2160</v>
      </c>
      <c r="D14309" t="s">
        <v>295</v>
      </c>
      <c r="E14309" t="s">
        <v>16</v>
      </c>
      <c r="F14309">
        <v>28134</v>
      </c>
      <c r="G14309">
        <v>35.0822</v>
      </c>
      <c r="H14309">
        <v>-80.877224200000001</v>
      </c>
      <c r="I14309">
        <v>3.5</v>
      </c>
      <c r="J14309">
        <v>80</v>
      </c>
      <c r="K14309">
        <v>1</v>
      </c>
      <c r="L14309" t="s">
        <v>9807</v>
      </c>
    </row>
    <row r="14310" spans="1:12" x14ac:dyDescent="0.2">
      <c r="A14310" t="s">
        <v>46626</v>
      </c>
      <c r="B14310" t="s">
        <v>46627</v>
      </c>
      <c r="C14310" t="s">
        <v>46628</v>
      </c>
      <c r="D14310" t="s">
        <v>21</v>
      </c>
      <c r="E14310" t="s">
        <v>16</v>
      </c>
      <c r="F14310">
        <v>28217</v>
      </c>
      <c r="G14310">
        <v>35.192892399999998</v>
      </c>
      <c r="H14310">
        <v>-80.890720599999995</v>
      </c>
      <c r="I14310">
        <v>3.5</v>
      </c>
      <c r="J14310">
        <v>9</v>
      </c>
      <c r="K14310">
        <v>1</v>
      </c>
      <c r="L14310" t="s">
        <v>46629</v>
      </c>
    </row>
    <row r="14311" spans="1:12" x14ac:dyDescent="0.2">
      <c r="A14311" t="s">
        <v>46630</v>
      </c>
      <c r="B14311" t="s">
        <v>46631</v>
      </c>
      <c r="C14311" t="s">
        <v>46632</v>
      </c>
      <c r="D14311" t="s">
        <v>167</v>
      </c>
      <c r="E14311" t="s">
        <v>16</v>
      </c>
      <c r="F14311">
        <v>28075</v>
      </c>
      <c r="G14311">
        <v>35.316527999999998</v>
      </c>
      <c r="H14311">
        <v>-80.652504100000002</v>
      </c>
      <c r="I14311">
        <v>4.5</v>
      </c>
      <c r="J14311">
        <v>3</v>
      </c>
      <c r="K14311">
        <v>1</v>
      </c>
      <c r="L14311" t="s">
        <v>16906</v>
      </c>
    </row>
    <row r="14312" spans="1:12" x14ac:dyDescent="0.2">
      <c r="A14312" t="s">
        <v>46633</v>
      </c>
      <c r="B14312" t="s">
        <v>46634</v>
      </c>
      <c r="C14312" t="s">
        <v>46635</v>
      </c>
      <c r="D14312" t="s">
        <v>21</v>
      </c>
      <c r="E14312" t="s">
        <v>16</v>
      </c>
      <c r="F14312">
        <v>28205</v>
      </c>
      <c r="G14312">
        <v>35.219293</v>
      </c>
      <c r="H14312">
        <v>-80.801939099999998</v>
      </c>
      <c r="I14312">
        <v>5</v>
      </c>
      <c r="J14312">
        <v>3</v>
      </c>
      <c r="K14312">
        <v>1</v>
      </c>
      <c r="L14312" t="s">
        <v>2029</v>
      </c>
    </row>
    <row r="14313" spans="1:12" x14ac:dyDescent="0.2">
      <c r="A14313" t="s">
        <v>46636</v>
      </c>
      <c r="B14313" t="s">
        <v>4532</v>
      </c>
      <c r="C14313" t="s">
        <v>46637</v>
      </c>
      <c r="D14313" t="s">
        <v>21</v>
      </c>
      <c r="E14313" t="s">
        <v>16</v>
      </c>
      <c r="F14313">
        <v>28278</v>
      </c>
      <c r="G14313">
        <v>35.105431000000003</v>
      </c>
      <c r="H14313">
        <v>-80.989654999999999</v>
      </c>
      <c r="I14313">
        <v>3.5</v>
      </c>
      <c r="J14313">
        <v>21</v>
      </c>
      <c r="K14313">
        <v>1</v>
      </c>
      <c r="L14313" t="s">
        <v>20461</v>
      </c>
    </row>
    <row r="14314" spans="1:12" x14ac:dyDescent="0.2">
      <c r="A14314" t="s">
        <v>46638</v>
      </c>
      <c r="B14314" t="s">
        <v>46639</v>
      </c>
      <c r="C14314" t="s">
        <v>46640</v>
      </c>
      <c r="D14314" t="s">
        <v>15</v>
      </c>
      <c r="E14314" t="s">
        <v>16</v>
      </c>
      <c r="F14314">
        <v>28031</v>
      </c>
      <c r="G14314">
        <v>35.488556000000003</v>
      </c>
      <c r="H14314">
        <v>-80.874229400000004</v>
      </c>
      <c r="I14314">
        <v>5</v>
      </c>
      <c r="J14314">
        <v>5</v>
      </c>
      <c r="K14314">
        <v>1</v>
      </c>
      <c r="L14314" t="s">
        <v>46641</v>
      </c>
    </row>
    <row r="14315" spans="1:12" x14ac:dyDescent="0.2">
      <c r="A14315" t="s">
        <v>46642</v>
      </c>
      <c r="B14315" t="s">
        <v>46643</v>
      </c>
      <c r="C14315" t="s">
        <v>46644</v>
      </c>
      <c r="D14315" t="s">
        <v>21</v>
      </c>
      <c r="E14315" t="s">
        <v>16</v>
      </c>
      <c r="F14315">
        <v>28209</v>
      </c>
      <c r="G14315">
        <v>35.171872999999998</v>
      </c>
      <c r="H14315">
        <v>-80.849031999999994</v>
      </c>
      <c r="I14315">
        <v>4</v>
      </c>
      <c r="J14315">
        <v>14</v>
      </c>
      <c r="K14315">
        <v>1</v>
      </c>
      <c r="L14315" t="s">
        <v>46645</v>
      </c>
    </row>
    <row r="14316" spans="1:12" x14ac:dyDescent="0.2">
      <c r="A14316" t="s">
        <v>46646</v>
      </c>
      <c r="B14316" t="s">
        <v>46647</v>
      </c>
      <c r="C14316" t="s">
        <v>46648</v>
      </c>
      <c r="D14316" t="s">
        <v>30</v>
      </c>
      <c r="E14316" t="s">
        <v>16</v>
      </c>
      <c r="F14316">
        <v>28056</v>
      </c>
      <c r="G14316">
        <v>35.261268999999999</v>
      </c>
      <c r="H14316">
        <v>-81.132192000000003</v>
      </c>
      <c r="I14316">
        <v>4</v>
      </c>
      <c r="J14316">
        <v>5</v>
      </c>
      <c r="K14316">
        <v>1</v>
      </c>
      <c r="L14316" t="s">
        <v>46649</v>
      </c>
    </row>
    <row r="14317" spans="1:12" x14ac:dyDescent="0.2">
      <c r="A14317" t="s">
        <v>46650</v>
      </c>
      <c r="B14317" t="s">
        <v>46651</v>
      </c>
      <c r="C14317" t="s">
        <v>46652</v>
      </c>
      <c r="D14317" t="s">
        <v>21</v>
      </c>
      <c r="E14317" t="s">
        <v>16</v>
      </c>
      <c r="F14317">
        <v>28204</v>
      </c>
      <c r="G14317">
        <v>35.221828000000002</v>
      </c>
      <c r="H14317">
        <v>-80.823029000000005</v>
      </c>
      <c r="I14317">
        <v>4.5</v>
      </c>
      <c r="J14317">
        <v>23</v>
      </c>
      <c r="K14317">
        <v>0</v>
      </c>
      <c r="L14317" t="s">
        <v>46653</v>
      </c>
    </row>
    <row r="14318" spans="1:12" x14ac:dyDescent="0.2">
      <c r="A14318" t="s">
        <v>46654</v>
      </c>
      <c r="B14318" t="s">
        <v>46655</v>
      </c>
      <c r="C14318" t="s">
        <v>46656</v>
      </c>
      <c r="D14318" t="s">
        <v>7493</v>
      </c>
      <c r="E14318" t="s">
        <v>16</v>
      </c>
      <c r="F14318">
        <v>28001</v>
      </c>
      <c r="G14318">
        <v>35.254590700900003</v>
      </c>
      <c r="H14318">
        <v>-80.451042875599995</v>
      </c>
      <c r="I14318">
        <v>3.5</v>
      </c>
      <c r="J14318">
        <v>10</v>
      </c>
      <c r="K14318">
        <v>1</v>
      </c>
      <c r="L14318" t="s">
        <v>46657</v>
      </c>
    </row>
    <row r="14319" spans="1:12" x14ac:dyDescent="0.2">
      <c r="A14319" t="s">
        <v>46658</v>
      </c>
      <c r="B14319" t="s">
        <v>46659</v>
      </c>
      <c r="C14319" t="s">
        <v>18062</v>
      </c>
      <c r="D14319" t="s">
        <v>21</v>
      </c>
      <c r="E14319" t="s">
        <v>16</v>
      </c>
      <c r="F14319">
        <v>28202</v>
      </c>
      <c r="G14319">
        <v>35.225825</v>
      </c>
      <c r="H14319">
        <v>-80.846495000000004</v>
      </c>
      <c r="I14319">
        <v>3</v>
      </c>
      <c r="J14319">
        <v>35</v>
      </c>
      <c r="K14319">
        <v>1</v>
      </c>
      <c r="L14319" t="s">
        <v>46660</v>
      </c>
    </row>
    <row r="14320" spans="1:12" x14ac:dyDescent="0.2">
      <c r="A14320" t="s">
        <v>46661</v>
      </c>
      <c r="B14320" t="s">
        <v>46662</v>
      </c>
      <c r="D14320" t="s">
        <v>21</v>
      </c>
      <c r="E14320" t="s">
        <v>16</v>
      </c>
      <c r="F14320">
        <v>28206</v>
      </c>
      <c r="G14320">
        <v>35.239049799999997</v>
      </c>
      <c r="H14320">
        <v>-80.845023499999996</v>
      </c>
      <c r="I14320">
        <v>3.5</v>
      </c>
      <c r="J14320">
        <v>29</v>
      </c>
      <c r="K14320">
        <v>0</v>
      </c>
      <c r="L14320" t="s">
        <v>46663</v>
      </c>
    </row>
    <row r="14321" spans="1:12" x14ac:dyDescent="0.2">
      <c r="A14321" t="s">
        <v>46664</v>
      </c>
      <c r="B14321" t="s">
        <v>1978</v>
      </c>
      <c r="C14321" t="s">
        <v>46665</v>
      </c>
      <c r="D14321" t="s">
        <v>167</v>
      </c>
      <c r="E14321" t="s">
        <v>16</v>
      </c>
      <c r="F14321">
        <v>28075</v>
      </c>
      <c r="G14321">
        <v>35.320567887300001</v>
      </c>
      <c r="H14321">
        <v>-80.651438087200006</v>
      </c>
      <c r="I14321">
        <v>3.5</v>
      </c>
      <c r="J14321">
        <v>7</v>
      </c>
      <c r="K14321">
        <v>1</v>
      </c>
      <c r="L14321" t="s">
        <v>46666</v>
      </c>
    </row>
    <row r="14322" spans="1:12" x14ac:dyDescent="0.2">
      <c r="A14322" t="s">
        <v>46667</v>
      </c>
      <c r="B14322" t="s">
        <v>4324</v>
      </c>
      <c r="C14322" t="s">
        <v>46668</v>
      </c>
      <c r="D14322" t="s">
        <v>62</v>
      </c>
      <c r="E14322" t="s">
        <v>16</v>
      </c>
      <c r="F14322">
        <v>28227</v>
      </c>
      <c r="G14322">
        <v>35.172353999999999</v>
      </c>
      <c r="H14322">
        <v>-80.661499000000006</v>
      </c>
      <c r="I14322">
        <v>3</v>
      </c>
      <c r="J14322">
        <v>62</v>
      </c>
      <c r="K14322">
        <v>1</v>
      </c>
      <c r="L14322" t="s">
        <v>2905</v>
      </c>
    </row>
    <row r="14323" spans="1:12" x14ac:dyDescent="0.2">
      <c r="A14323" t="s">
        <v>46669</v>
      </c>
      <c r="B14323" t="s">
        <v>46670</v>
      </c>
      <c r="C14323" t="s">
        <v>19266</v>
      </c>
      <c r="D14323" t="s">
        <v>30</v>
      </c>
      <c r="E14323" t="s">
        <v>16</v>
      </c>
      <c r="F14323">
        <v>28054</v>
      </c>
      <c r="G14323">
        <v>35.2603686</v>
      </c>
      <c r="H14323">
        <v>-81.143541999999997</v>
      </c>
      <c r="I14323">
        <v>5</v>
      </c>
      <c r="J14323">
        <v>5</v>
      </c>
      <c r="K14323">
        <v>1</v>
      </c>
      <c r="L14323" t="s">
        <v>46671</v>
      </c>
    </row>
    <row r="14324" spans="1:12" x14ac:dyDescent="0.2">
      <c r="A14324" t="s">
        <v>46672</v>
      </c>
      <c r="B14324" t="s">
        <v>4907</v>
      </c>
      <c r="C14324" t="s">
        <v>46673</v>
      </c>
      <c r="D14324" t="s">
        <v>21</v>
      </c>
      <c r="E14324" t="s">
        <v>16</v>
      </c>
      <c r="F14324">
        <v>28204</v>
      </c>
      <c r="G14324">
        <v>35.209834100000002</v>
      </c>
      <c r="H14324">
        <v>-80.835616400000006</v>
      </c>
      <c r="I14324">
        <v>3</v>
      </c>
      <c r="J14324">
        <v>9</v>
      </c>
      <c r="K14324">
        <v>1</v>
      </c>
      <c r="L14324" t="s">
        <v>18604</v>
      </c>
    </row>
    <row r="14325" spans="1:12" x14ac:dyDescent="0.2">
      <c r="A14325" t="s">
        <v>46674</v>
      </c>
      <c r="B14325" t="s">
        <v>46675</v>
      </c>
      <c r="C14325" t="s">
        <v>46676</v>
      </c>
      <c r="D14325" t="s">
        <v>21</v>
      </c>
      <c r="E14325" t="s">
        <v>16</v>
      </c>
      <c r="F14325">
        <v>28277</v>
      </c>
      <c r="G14325">
        <v>35.060169999999999</v>
      </c>
      <c r="H14325">
        <v>-80.846638999999996</v>
      </c>
      <c r="I14325">
        <v>4.5</v>
      </c>
      <c r="J14325">
        <v>7</v>
      </c>
      <c r="K14325">
        <v>1</v>
      </c>
      <c r="L14325" t="s">
        <v>46677</v>
      </c>
    </row>
    <row r="14326" spans="1:12" x14ac:dyDescent="0.2">
      <c r="A14326" t="s">
        <v>46678</v>
      </c>
      <c r="B14326" t="s">
        <v>2708</v>
      </c>
      <c r="C14326" t="s">
        <v>46679</v>
      </c>
      <c r="D14326" t="s">
        <v>21</v>
      </c>
      <c r="E14326" t="s">
        <v>16</v>
      </c>
      <c r="F14326">
        <v>28273</v>
      </c>
      <c r="G14326">
        <v>35.1348184</v>
      </c>
      <c r="H14326">
        <v>-80.939498200000003</v>
      </c>
      <c r="I14326">
        <v>4</v>
      </c>
      <c r="J14326">
        <v>17</v>
      </c>
      <c r="K14326">
        <v>1</v>
      </c>
      <c r="L14326" t="s">
        <v>19642</v>
      </c>
    </row>
    <row r="14327" spans="1:12" x14ac:dyDescent="0.2">
      <c r="A14327" t="s">
        <v>46680</v>
      </c>
      <c r="B14327" t="s">
        <v>46681</v>
      </c>
      <c r="C14327" t="s">
        <v>46682</v>
      </c>
      <c r="D14327" t="s">
        <v>21</v>
      </c>
      <c r="E14327" t="s">
        <v>16</v>
      </c>
      <c r="F14327">
        <v>28205</v>
      </c>
      <c r="G14327">
        <v>35.201131199999999</v>
      </c>
      <c r="H14327">
        <v>-80.7633996</v>
      </c>
      <c r="I14327">
        <v>1</v>
      </c>
      <c r="J14327">
        <v>7</v>
      </c>
      <c r="K14327">
        <v>1</v>
      </c>
      <c r="L14327" t="s">
        <v>46683</v>
      </c>
    </row>
    <row r="14328" spans="1:12" x14ac:dyDescent="0.2">
      <c r="A14328" t="s">
        <v>46684</v>
      </c>
      <c r="B14328" t="s">
        <v>46685</v>
      </c>
      <c r="C14328" t="s">
        <v>46686</v>
      </c>
      <c r="D14328" t="s">
        <v>30</v>
      </c>
      <c r="E14328" t="s">
        <v>16</v>
      </c>
      <c r="F14328">
        <v>28054</v>
      </c>
      <c r="G14328">
        <v>35.262227099999997</v>
      </c>
      <c r="H14328">
        <v>-81.155015000000006</v>
      </c>
      <c r="I14328">
        <v>2.5</v>
      </c>
      <c r="J14328">
        <v>6</v>
      </c>
      <c r="K14328">
        <v>0</v>
      </c>
      <c r="L14328" t="s">
        <v>29888</v>
      </c>
    </row>
    <row r="14329" spans="1:12" x14ac:dyDescent="0.2">
      <c r="A14329" t="s">
        <v>46687</v>
      </c>
      <c r="B14329" t="s">
        <v>46688</v>
      </c>
      <c r="C14329" t="s">
        <v>46689</v>
      </c>
      <c r="D14329" t="s">
        <v>295</v>
      </c>
      <c r="E14329" t="s">
        <v>16</v>
      </c>
      <c r="F14329">
        <v>28134</v>
      </c>
      <c r="G14329">
        <v>35.085376500000002</v>
      </c>
      <c r="H14329">
        <v>-80.890654799999993</v>
      </c>
      <c r="I14329">
        <v>4</v>
      </c>
      <c r="J14329">
        <v>5</v>
      </c>
      <c r="K14329">
        <v>1</v>
      </c>
      <c r="L14329" t="s">
        <v>46690</v>
      </c>
    </row>
    <row r="14330" spans="1:12" x14ac:dyDescent="0.2">
      <c r="A14330" t="s">
        <v>46691</v>
      </c>
      <c r="B14330" t="s">
        <v>46692</v>
      </c>
      <c r="C14330" t="s">
        <v>46693</v>
      </c>
      <c r="D14330" t="s">
        <v>21</v>
      </c>
      <c r="E14330" t="s">
        <v>16</v>
      </c>
      <c r="F14330">
        <v>28213</v>
      </c>
      <c r="G14330">
        <v>35.312455</v>
      </c>
      <c r="H14330">
        <v>-80.713533999999996</v>
      </c>
      <c r="I14330">
        <v>2</v>
      </c>
      <c r="J14330">
        <v>55</v>
      </c>
      <c r="K14330">
        <v>1</v>
      </c>
      <c r="L14330" t="s">
        <v>46694</v>
      </c>
    </row>
    <row r="14331" spans="1:12" x14ac:dyDescent="0.2">
      <c r="A14331" t="s">
        <v>46695</v>
      </c>
      <c r="B14331" t="s">
        <v>46696</v>
      </c>
      <c r="C14331" t="s">
        <v>46697</v>
      </c>
      <c r="D14331" t="s">
        <v>26</v>
      </c>
      <c r="E14331" t="s">
        <v>16</v>
      </c>
      <c r="F14331">
        <v>28078</v>
      </c>
      <c r="G14331">
        <v>35.440070599999999</v>
      </c>
      <c r="H14331">
        <v>-80.842752300000001</v>
      </c>
      <c r="I14331">
        <v>4.5</v>
      </c>
      <c r="J14331">
        <v>22</v>
      </c>
      <c r="K14331">
        <v>1</v>
      </c>
      <c r="L14331" t="s">
        <v>11160</v>
      </c>
    </row>
    <row r="14332" spans="1:12" x14ac:dyDescent="0.2">
      <c r="A14332" t="s">
        <v>46698</v>
      </c>
      <c r="B14332" t="s">
        <v>46699</v>
      </c>
      <c r="C14332" t="s">
        <v>46700</v>
      </c>
      <c r="D14332" t="s">
        <v>15</v>
      </c>
      <c r="E14332" t="s">
        <v>16</v>
      </c>
      <c r="F14332">
        <v>28031</v>
      </c>
      <c r="G14332">
        <v>35.465331999999997</v>
      </c>
      <c r="H14332">
        <v>-80.879626000000002</v>
      </c>
      <c r="I14332">
        <v>3.5</v>
      </c>
      <c r="J14332">
        <v>3</v>
      </c>
      <c r="K14332">
        <v>1</v>
      </c>
      <c r="L14332" t="s">
        <v>2743</v>
      </c>
    </row>
    <row r="14333" spans="1:12" x14ac:dyDescent="0.2">
      <c r="A14333" t="s">
        <v>46701</v>
      </c>
      <c r="B14333" t="s">
        <v>28712</v>
      </c>
      <c r="C14333" t="s">
        <v>46702</v>
      </c>
      <c r="D14333" t="s">
        <v>21</v>
      </c>
      <c r="E14333" t="s">
        <v>16</v>
      </c>
      <c r="F14333">
        <v>28278</v>
      </c>
      <c r="G14333">
        <v>35.170859999999998</v>
      </c>
      <c r="H14333">
        <v>-80.970107999999996</v>
      </c>
      <c r="I14333">
        <v>2</v>
      </c>
      <c r="J14333">
        <v>6</v>
      </c>
      <c r="K14333">
        <v>1</v>
      </c>
      <c r="L14333" t="s">
        <v>46703</v>
      </c>
    </row>
    <row r="14334" spans="1:12" x14ac:dyDescent="0.2">
      <c r="A14334" t="s">
        <v>46704</v>
      </c>
      <c r="B14334" t="s">
        <v>46705</v>
      </c>
      <c r="C14334" t="s">
        <v>42826</v>
      </c>
      <c r="D14334" t="s">
        <v>21</v>
      </c>
      <c r="E14334" t="s">
        <v>16</v>
      </c>
      <c r="F14334">
        <v>28212</v>
      </c>
      <c r="G14334">
        <v>35.2028538</v>
      </c>
      <c r="H14334">
        <v>-80.744783200000001</v>
      </c>
      <c r="I14334">
        <v>4</v>
      </c>
      <c r="J14334">
        <v>3</v>
      </c>
      <c r="K14334">
        <v>1</v>
      </c>
      <c r="L14334" t="s">
        <v>46706</v>
      </c>
    </row>
    <row r="14335" spans="1:12" x14ac:dyDescent="0.2">
      <c r="A14335" t="s">
        <v>46707</v>
      </c>
      <c r="B14335" t="s">
        <v>46708</v>
      </c>
      <c r="C14335" t="s">
        <v>46709</v>
      </c>
      <c r="D14335" t="s">
        <v>39</v>
      </c>
      <c r="E14335" t="s">
        <v>16</v>
      </c>
      <c r="F14335">
        <v>28025</v>
      </c>
      <c r="G14335">
        <v>35.410504000000003</v>
      </c>
      <c r="H14335">
        <v>-80.581604999999996</v>
      </c>
      <c r="I14335">
        <v>4.5</v>
      </c>
      <c r="J14335">
        <v>15</v>
      </c>
      <c r="K14335">
        <v>1</v>
      </c>
      <c r="L14335" t="s">
        <v>46710</v>
      </c>
    </row>
    <row r="14336" spans="1:12" x14ac:dyDescent="0.2">
      <c r="A14336" t="s">
        <v>46711</v>
      </c>
      <c r="B14336" t="s">
        <v>333</v>
      </c>
      <c r="C14336" t="s">
        <v>46712</v>
      </c>
      <c r="D14336" t="s">
        <v>21</v>
      </c>
      <c r="E14336" t="s">
        <v>16</v>
      </c>
      <c r="F14336">
        <v>28277</v>
      </c>
      <c r="G14336">
        <v>35.070825300000003</v>
      </c>
      <c r="H14336">
        <v>-80.8448207</v>
      </c>
      <c r="I14336">
        <v>4.5</v>
      </c>
      <c r="J14336">
        <v>3</v>
      </c>
      <c r="K14336">
        <v>1</v>
      </c>
      <c r="L14336" t="s">
        <v>5695</v>
      </c>
    </row>
    <row r="14337" spans="1:12" x14ac:dyDescent="0.2">
      <c r="A14337" t="s">
        <v>46713</v>
      </c>
      <c r="B14337" t="s">
        <v>46714</v>
      </c>
      <c r="C14337" t="s">
        <v>46715</v>
      </c>
      <c r="D14337" t="s">
        <v>21</v>
      </c>
      <c r="E14337" t="s">
        <v>16</v>
      </c>
      <c r="F14337">
        <v>28205</v>
      </c>
      <c r="G14337">
        <v>35.217447</v>
      </c>
      <c r="H14337">
        <v>-80.794386000000003</v>
      </c>
      <c r="I14337">
        <v>3.5</v>
      </c>
      <c r="J14337">
        <v>3</v>
      </c>
      <c r="K14337">
        <v>0</v>
      </c>
      <c r="L14337" t="s">
        <v>46716</v>
      </c>
    </row>
    <row r="14338" spans="1:12" x14ac:dyDescent="0.2">
      <c r="A14338" t="s">
        <v>46717</v>
      </c>
      <c r="B14338" t="s">
        <v>46718</v>
      </c>
      <c r="C14338" t="s">
        <v>46719</v>
      </c>
      <c r="D14338" t="s">
        <v>21</v>
      </c>
      <c r="E14338" t="s">
        <v>16</v>
      </c>
      <c r="F14338">
        <v>28209</v>
      </c>
      <c r="G14338">
        <v>35.173451800000002</v>
      </c>
      <c r="H14338">
        <v>-80.840827899999994</v>
      </c>
      <c r="I14338">
        <v>4.5</v>
      </c>
      <c r="J14338">
        <v>23</v>
      </c>
      <c r="K14338">
        <v>1</v>
      </c>
      <c r="L14338" t="s">
        <v>46720</v>
      </c>
    </row>
    <row r="14339" spans="1:12" x14ac:dyDescent="0.2">
      <c r="A14339" t="s">
        <v>46721</v>
      </c>
      <c r="B14339" t="s">
        <v>46722</v>
      </c>
      <c r="C14339" t="s">
        <v>46723</v>
      </c>
      <c r="D14339" t="s">
        <v>21</v>
      </c>
      <c r="E14339" t="s">
        <v>16</v>
      </c>
      <c r="F14339">
        <v>28202</v>
      </c>
      <c r="G14339">
        <v>35.230155500000002</v>
      </c>
      <c r="H14339">
        <v>-80.839206099999998</v>
      </c>
      <c r="I14339">
        <v>5</v>
      </c>
      <c r="J14339">
        <v>4</v>
      </c>
      <c r="K14339">
        <v>1</v>
      </c>
      <c r="L14339" t="s">
        <v>30686</v>
      </c>
    </row>
    <row r="14340" spans="1:12" x14ac:dyDescent="0.2">
      <c r="A14340" t="s">
        <v>46724</v>
      </c>
      <c r="B14340" t="s">
        <v>46725</v>
      </c>
      <c r="C14340" t="s">
        <v>46726</v>
      </c>
      <c r="D14340" t="s">
        <v>21</v>
      </c>
      <c r="E14340" t="s">
        <v>16</v>
      </c>
      <c r="F14340">
        <v>28210</v>
      </c>
      <c r="G14340">
        <v>35.146891199999999</v>
      </c>
      <c r="H14340">
        <v>-80.842925300000005</v>
      </c>
      <c r="I14340">
        <v>2</v>
      </c>
      <c r="J14340">
        <v>5</v>
      </c>
      <c r="K14340">
        <v>1</v>
      </c>
      <c r="L14340" t="s">
        <v>46727</v>
      </c>
    </row>
    <row r="14341" spans="1:12" x14ac:dyDescent="0.2">
      <c r="A14341" t="s">
        <v>46728</v>
      </c>
      <c r="B14341" t="s">
        <v>46729</v>
      </c>
      <c r="C14341" t="s">
        <v>46730</v>
      </c>
      <c r="D14341" t="s">
        <v>21</v>
      </c>
      <c r="E14341" t="s">
        <v>16</v>
      </c>
      <c r="F14341">
        <v>28262</v>
      </c>
      <c r="G14341">
        <v>35.340798399999997</v>
      </c>
      <c r="H14341">
        <v>-80.767641800000007</v>
      </c>
      <c r="I14341">
        <v>1</v>
      </c>
      <c r="J14341">
        <v>3</v>
      </c>
      <c r="K14341">
        <v>1</v>
      </c>
      <c r="L14341" t="s">
        <v>46731</v>
      </c>
    </row>
    <row r="14342" spans="1:12" x14ac:dyDescent="0.2">
      <c r="A14342" t="s">
        <v>46732</v>
      </c>
      <c r="B14342" t="s">
        <v>15133</v>
      </c>
      <c r="C14342" t="s">
        <v>46733</v>
      </c>
      <c r="D14342" t="s">
        <v>39</v>
      </c>
      <c r="E14342" t="s">
        <v>16</v>
      </c>
      <c r="F14342">
        <v>28027</v>
      </c>
      <c r="G14342">
        <v>35.375163700000002</v>
      </c>
      <c r="H14342">
        <v>-80.729917099999994</v>
      </c>
      <c r="I14342">
        <v>3</v>
      </c>
      <c r="J14342">
        <v>16</v>
      </c>
      <c r="K14342">
        <v>1</v>
      </c>
      <c r="L14342" t="s">
        <v>46734</v>
      </c>
    </row>
    <row r="14343" spans="1:12" x14ac:dyDescent="0.2">
      <c r="A14343" t="s">
        <v>46735</v>
      </c>
      <c r="B14343" t="s">
        <v>46736</v>
      </c>
      <c r="C14343" t="s">
        <v>46737</v>
      </c>
      <c r="D14343" t="s">
        <v>21</v>
      </c>
      <c r="E14343" t="s">
        <v>16</v>
      </c>
      <c r="F14343">
        <v>28217</v>
      </c>
      <c r="G14343">
        <v>35.168607088500003</v>
      </c>
      <c r="H14343">
        <v>-80.876001007900001</v>
      </c>
      <c r="I14343">
        <v>2</v>
      </c>
      <c r="J14343">
        <v>5</v>
      </c>
      <c r="K14343">
        <v>0</v>
      </c>
      <c r="L14343" t="s">
        <v>46738</v>
      </c>
    </row>
    <row r="14344" spans="1:12" x14ac:dyDescent="0.2">
      <c r="A14344" t="s">
        <v>46739</v>
      </c>
      <c r="B14344" t="s">
        <v>46740</v>
      </c>
      <c r="C14344" t="s">
        <v>46741</v>
      </c>
      <c r="D14344" t="s">
        <v>21</v>
      </c>
      <c r="E14344" t="s">
        <v>16</v>
      </c>
      <c r="F14344">
        <v>28226</v>
      </c>
      <c r="G14344">
        <v>35.090975999999998</v>
      </c>
      <c r="H14344">
        <v>-80.8575412</v>
      </c>
      <c r="I14344">
        <v>4</v>
      </c>
      <c r="J14344">
        <v>4</v>
      </c>
      <c r="K14344">
        <v>1</v>
      </c>
      <c r="L14344" t="s">
        <v>46742</v>
      </c>
    </row>
    <row r="14345" spans="1:12" x14ac:dyDescent="0.2">
      <c r="A14345" t="s">
        <v>46743</v>
      </c>
      <c r="B14345" t="s">
        <v>46744</v>
      </c>
      <c r="C14345" t="s">
        <v>46745</v>
      </c>
      <c r="D14345" t="s">
        <v>26</v>
      </c>
      <c r="E14345" t="s">
        <v>16</v>
      </c>
      <c r="F14345">
        <v>28078</v>
      </c>
      <c r="G14345">
        <v>35.441451999999998</v>
      </c>
      <c r="H14345">
        <v>-80.860351600000001</v>
      </c>
      <c r="I14345">
        <v>3</v>
      </c>
      <c r="J14345">
        <v>6</v>
      </c>
      <c r="K14345">
        <v>1</v>
      </c>
      <c r="L14345" t="s">
        <v>46746</v>
      </c>
    </row>
    <row r="14346" spans="1:12" x14ac:dyDescent="0.2">
      <c r="A14346" t="s">
        <v>46747</v>
      </c>
      <c r="B14346" t="s">
        <v>22375</v>
      </c>
      <c r="C14346" t="s">
        <v>46748</v>
      </c>
      <c r="D14346" t="s">
        <v>26</v>
      </c>
      <c r="E14346" t="s">
        <v>16</v>
      </c>
      <c r="F14346">
        <v>28078</v>
      </c>
      <c r="G14346">
        <v>35.430880000000002</v>
      </c>
      <c r="H14346">
        <v>-80.865500999999995</v>
      </c>
      <c r="I14346">
        <v>2.5</v>
      </c>
      <c r="J14346">
        <v>10</v>
      </c>
      <c r="K14346">
        <v>1</v>
      </c>
      <c r="L14346" t="s">
        <v>46749</v>
      </c>
    </row>
    <row r="14347" spans="1:12" x14ac:dyDescent="0.2">
      <c r="A14347" t="s">
        <v>46750</v>
      </c>
      <c r="B14347" t="s">
        <v>46751</v>
      </c>
      <c r="C14347" t="s">
        <v>23580</v>
      </c>
      <c r="D14347" t="s">
        <v>26</v>
      </c>
      <c r="E14347" t="s">
        <v>16</v>
      </c>
      <c r="F14347">
        <v>28078</v>
      </c>
      <c r="G14347">
        <v>35.404792178599997</v>
      </c>
      <c r="H14347">
        <v>-80.841008745300002</v>
      </c>
      <c r="I14347">
        <v>5</v>
      </c>
      <c r="J14347">
        <v>53</v>
      </c>
      <c r="K14347">
        <v>0</v>
      </c>
      <c r="L14347" t="s">
        <v>1997</v>
      </c>
    </row>
    <row r="14348" spans="1:12" x14ac:dyDescent="0.2">
      <c r="A14348" t="s">
        <v>46752</v>
      </c>
      <c r="B14348" t="s">
        <v>46753</v>
      </c>
      <c r="C14348" t="s">
        <v>46754</v>
      </c>
      <c r="D14348" t="s">
        <v>588</v>
      </c>
      <c r="E14348" t="s">
        <v>16</v>
      </c>
      <c r="F14348">
        <v>28110</v>
      </c>
      <c r="G14348">
        <v>35.032380468900001</v>
      </c>
      <c r="H14348">
        <v>-80.589968966900003</v>
      </c>
      <c r="I14348">
        <v>2</v>
      </c>
      <c r="J14348">
        <v>4</v>
      </c>
      <c r="K14348">
        <v>1</v>
      </c>
      <c r="L14348" t="s">
        <v>46755</v>
      </c>
    </row>
    <row r="14349" spans="1:12" x14ac:dyDescent="0.2">
      <c r="A14349" t="s">
        <v>46756</v>
      </c>
      <c r="B14349" t="s">
        <v>46757</v>
      </c>
      <c r="C14349" t="s">
        <v>46758</v>
      </c>
      <c r="D14349" t="s">
        <v>21</v>
      </c>
      <c r="E14349" t="s">
        <v>16</v>
      </c>
      <c r="F14349">
        <v>28203</v>
      </c>
      <c r="G14349">
        <v>35.214206500000003</v>
      </c>
      <c r="H14349">
        <v>-80.857887099999999</v>
      </c>
      <c r="I14349">
        <v>5</v>
      </c>
      <c r="J14349">
        <v>5</v>
      </c>
      <c r="K14349">
        <v>1</v>
      </c>
      <c r="L14349" t="s">
        <v>20816</v>
      </c>
    </row>
    <row r="14350" spans="1:12" x14ac:dyDescent="0.2">
      <c r="A14350" t="s">
        <v>46759</v>
      </c>
      <c r="B14350" t="s">
        <v>46760</v>
      </c>
      <c r="C14350" t="s">
        <v>46761</v>
      </c>
      <c r="D14350" t="s">
        <v>21</v>
      </c>
      <c r="E14350" t="s">
        <v>16</v>
      </c>
      <c r="F14350">
        <v>28210</v>
      </c>
      <c r="G14350">
        <v>35.148823700000001</v>
      </c>
      <c r="H14350">
        <v>-80.835270399999999</v>
      </c>
      <c r="I14350">
        <v>5</v>
      </c>
      <c r="J14350">
        <v>9</v>
      </c>
      <c r="K14350">
        <v>1</v>
      </c>
      <c r="L14350" t="s">
        <v>188</v>
      </c>
    </row>
    <row r="14351" spans="1:12" x14ac:dyDescent="0.2">
      <c r="A14351" t="s">
        <v>46762</v>
      </c>
      <c r="B14351" t="s">
        <v>345</v>
      </c>
      <c r="C14351" t="s">
        <v>15628</v>
      </c>
      <c r="D14351" t="s">
        <v>295</v>
      </c>
      <c r="E14351" t="s">
        <v>16</v>
      </c>
      <c r="F14351">
        <v>28134</v>
      </c>
      <c r="G14351">
        <v>35.086977699999998</v>
      </c>
      <c r="H14351">
        <v>-80.871765400000001</v>
      </c>
      <c r="I14351">
        <v>3.5</v>
      </c>
      <c r="J14351">
        <v>19</v>
      </c>
      <c r="K14351">
        <v>1</v>
      </c>
      <c r="L14351" t="s">
        <v>9499</v>
      </c>
    </row>
    <row r="14352" spans="1:12" x14ac:dyDescent="0.2">
      <c r="A14352" t="s">
        <v>46763</v>
      </c>
      <c r="B14352" t="s">
        <v>46764</v>
      </c>
      <c r="D14352" t="s">
        <v>21</v>
      </c>
      <c r="E14352" t="s">
        <v>16</v>
      </c>
      <c r="F14352">
        <v>28206</v>
      </c>
      <c r="G14352">
        <v>35.255715899999998</v>
      </c>
      <c r="H14352">
        <v>-80.826706400000006</v>
      </c>
      <c r="I14352">
        <v>5</v>
      </c>
      <c r="J14352">
        <v>3</v>
      </c>
      <c r="K14352">
        <v>0</v>
      </c>
      <c r="L14352" t="s">
        <v>30398</v>
      </c>
    </row>
    <row r="14353" spans="1:12" x14ac:dyDescent="0.2">
      <c r="A14353" t="s">
        <v>46765</v>
      </c>
      <c r="B14353" t="s">
        <v>1434</v>
      </c>
      <c r="C14353" t="s">
        <v>23826</v>
      </c>
      <c r="D14353" t="s">
        <v>21</v>
      </c>
      <c r="E14353" t="s">
        <v>16</v>
      </c>
      <c r="F14353">
        <v>28273</v>
      </c>
      <c r="G14353">
        <v>35.138381899999999</v>
      </c>
      <c r="H14353">
        <v>-80.934490299999993</v>
      </c>
      <c r="I14353">
        <v>4</v>
      </c>
      <c r="J14353">
        <v>16</v>
      </c>
      <c r="K14353">
        <v>0</v>
      </c>
      <c r="L14353" t="s">
        <v>1436</v>
      </c>
    </row>
    <row r="14354" spans="1:12" x14ac:dyDescent="0.2">
      <c r="A14354" t="s">
        <v>46766</v>
      </c>
      <c r="B14354" t="s">
        <v>46767</v>
      </c>
      <c r="C14354" t="s">
        <v>46768</v>
      </c>
      <c r="D14354" t="s">
        <v>21</v>
      </c>
      <c r="E14354" t="s">
        <v>16</v>
      </c>
      <c r="F14354">
        <v>28262</v>
      </c>
      <c r="G14354">
        <v>35.3213978</v>
      </c>
      <c r="H14354">
        <v>-80.774047899999999</v>
      </c>
      <c r="I14354">
        <v>3.5</v>
      </c>
      <c r="J14354">
        <v>6</v>
      </c>
      <c r="K14354">
        <v>1</v>
      </c>
      <c r="L14354" t="s">
        <v>46769</v>
      </c>
    </row>
    <row r="14355" spans="1:12" x14ac:dyDescent="0.2">
      <c r="A14355" t="s">
        <v>46770</v>
      </c>
      <c r="B14355" t="s">
        <v>46771</v>
      </c>
      <c r="C14355" t="s">
        <v>46772</v>
      </c>
      <c r="D14355" t="s">
        <v>21</v>
      </c>
      <c r="E14355" t="s">
        <v>16</v>
      </c>
      <c r="F14355">
        <v>28203</v>
      </c>
      <c r="G14355">
        <v>35.200068999999999</v>
      </c>
      <c r="H14355">
        <v>-80.852474000000001</v>
      </c>
      <c r="I14355">
        <v>4</v>
      </c>
      <c r="J14355">
        <v>47</v>
      </c>
      <c r="K14355">
        <v>0</v>
      </c>
      <c r="L14355" t="s">
        <v>46773</v>
      </c>
    </row>
    <row r="14356" spans="1:12" x14ac:dyDescent="0.2">
      <c r="A14356" t="s">
        <v>46774</v>
      </c>
      <c r="B14356" t="s">
        <v>4110</v>
      </c>
      <c r="C14356" t="s">
        <v>46775</v>
      </c>
      <c r="D14356" t="s">
        <v>295</v>
      </c>
      <c r="E14356" t="s">
        <v>16</v>
      </c>
      <c r="F14356">
        <v>28134</v>
      </c>
      <c r="G14356">
        <v>35.0866416</v>
      </c>
      <c r="H14356">
        <v>-80.876909600000005</v>
      </c>
      <c r="I14356">
        <v>2.5</v>
      </c>
      <c r="J14356">
        <v>102</v>
      </c>
      <c r="K14356">
        <v>1</v>
      </c>
      <c r="L14356" t="s">
        <v>45871</v>
      </c>
    </row>
    <row r="14357" spans="1:12" x14ac:dyDescent="0.2">
      <c r="A14357" t="s">
        <v>46776</v>
      </c>
      <c r="B14357" t="s">
        <v>46777</v>
      </c>
      <c r="C14357" t="s">
        <v>46778</v>
      </c>
      <c r="D14357" t="s">
        <v>26</v>
      </c>
      <c r="E14357" t="s">
        <v>16</v>
      </c>
      <c r="F14357">
        <v>28078</v>
      </c>
      <c r="G14357">
        <v>35.439468599999998</v>
      </c>
      <c r="H14357">
        <v>-80.840979200000007</v>
      </c>
      <c r="I14357">
        <v>5</v>
      </c>
      <c r="J14357">
        <v>6</v>
      </c>
      <c r="K14357">
        <v>1</v>
      </c>
      <c r="L14357" t="s">
        <v>46779</v>
      </c>
    </row>
    <row r="14358" spans="1:12" x14ac:dyDescent="0.2">
      <c r="A14358" t="s">
        <v>46780</v>
      </c>
      <c r="B14358" t="s">
        <v>46781</v>
      </c>
      <c r="C14358" t="s">
        <v>46782</v>
      </c>
      <c r="D14358" t="s">
        <v>21</v>
      </c>
      <c r="E14358" t="s">
        <v>16</v>
      </c>
      <c r="F14358">
        <v>28202</v>
      </c>
      <c r="G14358">
        <v>35.224115641099999</v>
      </c>
      <c r="H14358">
        <v>-80.844783141999997</v>
      </c>
      <c r="I14358">
        <v>4</v>
      </c>
      <c r="J14358">
        <v>61</v>
      </c>
      <c r="K14358">
        <v>1</v>
      </c>
      <c r="L14358" t="s">
        <v>46783</v>
      </c>
    </row>
    <row r="14359" spans="1:12" x14ac:dyDescent="0.2">
      <c r="A14359" t="s">
        <v>46784</v>
      </c>
      <c r="B14359" t="s">
        <v>46785</v>
      </c>
      <c r="C14359" t="s">
        <v>46786</v>
      </c>
      <c r="D14359" t="s">
        <v>21</v>
      </c>
      <c r="E14359" t="s">
        <v>16</v>
      </c>
      <c r="F14359">
        <v>28269</v>
      </c>
      <c r="G14359">
        <v>35.335312999999999</v>
      </c>
      <c r="H14359">
        <v>-80.792687000000001</v>
      </c>
      <c r="I14359">
        <v>2.5</v>
      </c>
      <c r="J14359">
        <v>15</v>
      </c>
      <c r="K14359">
        <v>1</v>
      </c>
      <c r="L14359" t="s">
        <v>46787</v>
      </c>
    </row>
    <row r="14360" spans="1:12" x14ac:dyDescent="0.2">
      <c r="A14360" t="s">
        <v>46788</v>
      </c>
      <c r="B14360" t="s">
        <v>46789</v>
      </c>
      <c r="C14360" t="s">
        <v>46790</v>
      </c>
      <c r="D14360" t="s">
        <v>21</v>
      </c>
      <c r="E14360" t="s">
        <v>16</v>
      </c>
      <c r="F14360">
        <v>28211</v>
      </c>
      <c r="G14360">
        <v>35.1706231</v>
      </c>
      <c r="H14360">
        <v>-80.806590299999996</v>
      </c>
      <c r="I14360">
        <v>4</v>
      </c>
      <c r="J14360">
        <v>4</v>
      </c>
      <c r="K14360">
        <v>1</v>
      </c>
      <c r="L14360" t="s">
        <v>46791</v>
      </c>
    </row>
    <row r="14361" spans="1:12" x14ac:dyDescent="0.2">
      <c r="A14361" t="s">
        <v>46792</v>
      </c>
      <c r="B14361" t="s">
        <v>46793</v>
      </c>
      <c r="C14361" t="s">
        <v>46794</v>
      </c>
      <c r="D14361" t="s">
        <v>601</v>
      </c>
      <c r="E14361" t="s">
        <v>16</v>
      </c>
      <c r="F14361">
        <v>28083</v>
      </c>
      <c r="G14361">
        <v>35.467702600000003</v>
      </c>
      <c r="H14361">
        <v>-80.609339599999998</v>
      </c>
      <c r="I14361">
        <v>4</v>
      </c>
      <c r="J14361">
        <v>11</v>
      </c>
      <c r="K14361">
        <v>1</v>
      </c>
      <c r="L14361" t="s">
        <v>46795</v>
      </c>
    </row>
    <row r="14362" spans="1:12" x14ac:dyDescent="0.2">
      <c r="A14362" t="s">
        <v>46796</v>
      </c>
      <c r="B14362" t="s">
        <v>46797</v>
      </c>
      <c r="C14362" t="s">
        <v>712</v>
      </c>
      <c r="D14362" t="s">
        <v>21</v>
      </c>
      <c r="E14362" t="s">
        <v>16</v>
      </c>
      <c r="F14362">
        <v>28211</v>
      </c>
      <c r="G14362">
        <v>35.156360999999997</v>
      </c>
      <c r="H14362">
        <v>-80.831314000000006</v>
      </c>
      <c r="I14362">
        <v>3</v>
      </c>
      <c r="J14362">
        <v>3</v>
      </c>
      <c r="K14362">
        <v>1</v>
      </c>
      <c r="L14362" t="s">
        <v>46798</v>
      </c>
    </row>
    <row r="14363" spans="1:12" x14ac:dyDescent="0.2">
      <c r="A14363" t="s">
        <v>46799</v>
      </c>
      <c r="B14363" t="s">
        <v>46800</v>
      </c>
      <c r="C14363" t="s">
        <v>46801</v>
      </c>
      <c r="D14363" t="s">
        <v>21</v>
      </c>
      <c r="E14363" t="s">
        <v>16</v>
      </c>
      <c r="F14363">
        <v>28212</v>
      </c>
      <c r="G14363">
        <v>35.160666800000001</v>
      </c>
      <c r="H14363">
        <v>-80.742874299999997</v>
      </c>
      <c r="I14363">
        <v>3.5</v>
      </c>
      <c r="J14363">
        <v>3</v>
      </c>
      <c r="K14363">
        <v>1</v>
      </c>
      <c r="L14363" t="s">
        <v>46802</v>
      </c>
    </row>
    <row r="14364" spans="1:12" x14ac:dyDescent="0.2">
      <c r="A14364" t="s">
        <v>46803</v>
      </c>
      <c r="B14364" t="s">
        <v>46804</v>
      </c>
      <c r="C14364" t="s">
        <v>46805</v>
      </c>
      <c r="D14364" t="s">
        <v>697</v>
      </c>
      <c r="E14364" t="s">
        <v>16</v>
      </c>
      <c r="F14364">
        <v>28037</v>
      </c>
      <c r="G14364">
        <v>35.449798166500003</v>
      </c>
      <c r="H14364">
        <v>-81.004782915099995</v>
      </c>
      <c r="I14364">
        <v>4</v>
      </c>
      <c r="J14364">
        <v>3</v>
      </c>
      <c r="K14364">
        <v>1</v>
      </c>
      <c r="L14364" t="s">
        <v>4415</v>
      </c>
    </row>
    <row r="14365" spans="1:12" x14ac:dyDescent="0.2">
      <c r="A14365" t="s">
        <v>46806</v>
      </c>
      <c r="B14365" t="s">
        <v>46807</v>
      </c>
      <c r="C14365" t="s">
        <v>46808</v>
      </c>
      <c r="D14365" t="s">
        <v>21</v>
      </c>
      <c r="E14365" t="s">
        <v>16</v>
      </c>
      <c r="F14365">
        <v>28210</v>
      </c>
      <c r="G14365">
        <v>35.114082500000002</v>
      </c>
      <c r="H14365">
        <v>-80.875053199999996</v>
      </c>
      <c r="I14365">
        <v>3.5</v>
      </c>
      <c r="J14365">
        <v>3</v>
      </c>
      <c r="K14365">
        <v>1</v>
      </c>
      <c r="L14365" t="s">
        <v>565</v>
      </c>
    </row>
    <row r="14366" spans="1:12" x14ac:dyDescent="0.2">
      <c r="A14366" t="s">
        <v>46809</v>
      </c>
      <c r="B14366" t="s">
        <v>46810</v>
      </c>
      <c r="C14366" t="s">
        <v>46811</v>
      </c>
      <c r="D14366" t="s">
        <v>21</v>
      </c>
      <c r="E14366" t="s">
        <v>16</v>
      </c>
      <c r="F14366">
        <v>28209</v>
      </c>
      <c r="G14366">
        <v>35.172761000000001</v>
      </c>
      <c r="H14366">
        <v>-80.849236000000005</v>
      </c>
      <c r="I14366">
        <v>4</v>
      </c>
      <c r="J14366">
        <v>123</v>
      </c>
      <c r="K14366">
        <v>0</v>
      </c>
      <c r="L14366" t="s">
        <v>46812</v>
      </c>
    </row>
    <row r="14367" spans="1:12" x14ac:dyDescent="0.2">
      <c r="A14367" t="s">
        <v>46813</v>
      </c>
      <c r="B14367" t="s">
        <v>46814</v>
      </c>
      <c r="C14367" t="s">
        <v>46815</v>
      </c>
      <c r="D14367" t="s">
        <v>21</v>
      </c>
      <c r="E14367" t="s">
        <v>16</v>
      </c>
      <c r="F14367">
        <v>28262</v>
      </c>
      <c r="G14367">
        <v>35.3305218</v>
      </c>
      <c r="H14367">
        <v>-80.707819099999995</v>
      </c>
      <c r="I14367">
        <v>3.5</v>
      </c>
      <c r="J14367">
        <v>3</v>
      </c>
      <c r="K14367">
        <v>1</v>
      </c>
      <c r="L14367" t="s">
        <v>3633</v>
      </c>
    </row>
    <row r="14368" spans="1:12" x14ac:dyDescent="0.2">
      <c r="A14368" t="e">
        <f>-o4egjmZHyJM-9-z7Io7qw</f>
        <v>#NAME?</v>
      </c>
      <c r="B14368" t="s">
        <v>46816</v>
      </c>
      <c r="C14368" t="s">
        <v>46817</v>
      </c>
      <c r="D14368" t="s">
        <v>643</v>
      </c>
      <c r="E14368" t="s">
        <v>16</v>
      </c>
      <c r="F14368">
        <v>28079</v>
      </c>
      <c r="G14368">
        <v>35.048975324499999</v>
      </c>
      <c r="H14368">
        <v>-80.647030961400006</v>
      </c>
      <c r="I14368">
        <v>5</v>
      </c>
      <c r="J14368">
        <v>3</v>
      </c>
      <c r="K14368">
        <v>1</v>
      </c>
      <c r="L14368" t="s">
        <v>22919</v>
      </c>
    </row>
    <row r="14369" spans="1:12" x14ac:dyDescent="0.2">
      <c r="A14369" t="s">
        <v>46818</v>
      </c>
      <c r="B14369" t="s">
        <v>14829</v>
      </c>
      <c r="C14369" t="s">
        <v>46819</v>
      </c>
      <c r="D14369" t="s">
        <v>21</v>
      </c>
      <c r="E14369" t="s">
        <v>16</v>
      </c>
      <c r="F14369">
        <v>28205</v>
      </c>
      <c r="G14369">
        <v>35.226371399999998</v>
      </c>
      <c r="H14369">
        <v>-80.799018500000003</v>
      </c>
      <c r="I14369">
        <v>4.5</v>
      </c>
      <c r="J14369">
        <v>7</v>
      </c>
      <c r="K14369">
        <v>1</v>
      </c>
      <c r="L14369" t="s">
        <v>46820</v>
      </c>
    </row>
    <row r="14370" spans="1:12" x14ac:dyDescent="0.2">
      <c r="A14370" t="s">
        <v>46821</v>
      </c>
      <c r="B14370" t="s">
        <v>46822</v>
      </c>
      <c r="C14370" t="s">
        <v>16656</v>
      </c>
      <c r="D14370" t="s">
        <v>21</v>
      </c>
      <c r="E14370" t="s">
        <v>16</v>
      </c>
      <c r="F14370">
        <v>28277</v>
      </c>
      <c r="G14370">
        <v>35.062217712399999</v>
      </c>
      <c r="H14370">
        <v>-80.773345947300001</v>
      </c>
      <c r="I14370">
        <v>3.5</v>
      </c>
      <c r="J14370">
        <v>3</v>
      </c>
      <c r="K14370">
        <v>1</v>
      </c>
      <c r="L14370" t="s">
        <v>31439</v>
      </c>
    </row>
    <row r="14371" spans="1:12" x14ac:dyDescent="0.2">
      <c r="A14371" t="s">
        <v>46823</v>
      </c>
      <c r="B14371" t="s">
        <v>46824</v>
      </c>
      <c r="C14371" t="s">
        <v>45207</v>
      </c>
      <c r="D14371" t="s">
        <v>21</v>
      </c>
      <c r="E14371" t="s">
        <v>16</v>
      </c>
      <c r="F14371">
        <v>28202</v>
      </c>
      <c r="G14371">
        <v>35.225666099999998</v>
      </c>
      <c r="H14371">
        <v>-80.846830699999998</v>
      </c>
      <c r="I14371">
        <v>4.5</v>
      </c>
      <c r="J14371">
        <v>106</v>
      </c>
      <c r="K14371">
        <v>1</v>
      </c>
      <c r="L14371" t="s">
        <v>46825</v>
      </c>
    </row>
    <row r="14372" spans="1:12" x14ac:dyDescent="0.2">
      <c r="A14372" t="s">
        <v>46826</v>
      </c>
      <c r="B14372" t="s">
        <v>37972</v>
      </c>
      <c r="C14372" t="s">
        <v>46827</v>
      </c>
      <c r="D14372" t="s">
        <v>21</v>
      </c>
      <c r="E14372" t="s">
        <v>16</v>
      </c>
      <c r="F14372">
        <v>28213</v>
      </c>
      <c r="G14372">
        <v>35.295349299999998</v>
      </c>
      <c r="H14372">
        <v>-80.740047500000003</v>
      </c>
      <c r="I14372">
        <v>3</v>
      </c>
      <c r="J14372">
        <v>12</v>
      </c>
      <c r="K14372">
        <v>0</v>
      </c>
      <c r="L14372" t="s">
        <v>46828</v>
      </c>
    </row>
    <row r="14373" spans="1:12" x14ac:dyDescent="0.2">
      <c r="A14373" t="s">
        <v>46829</v>
      </c>
      <c r="B14373" t="s">
        <v>46830</v>
      </c>
      <c r="C14373" t="s">
        <v>46831</v>
      </c>
      <c r="D14373" t="s">
        <v>21</v>
      </c>
      <c r="E14373" t="s">
        <v>16</v>
      </c>
      <c r="F14373">
        <v>28209</v>
      </c>
      <c r="G14373">
        <v>35.1896567</v>
      </c>
      <c r="H14373">
        <v>-80.874942399999995</v>
      </c>
      <c r="I14373">
        <v>2</v>
      </c>
      <c r="J14373">
        <v>6</v>
      </c>
      <c r="K14373">
        <v>1</v>
      </c>
      <c r="L14373" t="s">
        <v>1010</v>
      </c>
    </row>
    <row r="14374" spans="1:12" x14ac:dyDescent="0.2">
      <c r="A14374" t="s">
        <v>46832</v>
      </c>
      <c r="B14374" t="s">
        <v>46833</v>
      </c>
      <c r="C14374" t="s">
        <v>46834</v>
      </c>
      <c r="D14374" t="s">
        <v>21</v>
      </c>
      <c r="E14374" t="s">
        <v>16</v>
      </c>
      <c r="F14374">
        <v>28202</v>
      </c>
      <c r="G14374">
        <v>35.230202253599998</v>
      </c>
      <c r="H14374">
        <v>-80.839574121799998</v>
      </c>
      <c r="I14374">
        <v>5</v>
      </c>
      <c r="J14374">
        <v>24</v>
      </c>
      <c r="K14374">
        <v>1</v>
      </c>
      <c r="L14374" t="s">
        <v>24002</v>
      </c>
    </row>
    <row r="14375" spans="1:12" x14ac:dyDescent="0.2">
      <c r="A14375" t="s">
        <v>46835</v>
      </c>
      <c r="B14375" t="s">
        <v>16958</v>
      </c>
      <c r="C14375" t="s">
        <v>46836</v>
      </c>
      <c r="D14375" t="s">
        <v>588</v>
      </c>
      <c r="E14375" t="s">
        <v>16</v>
      </c>
      <c r="F14375">
        <v>28110</v>
      </c>
      <c r="G14375">
        <v>35.003098299999998</v>
      </c>
      <c r="H14375">
        <v>-80.565414799999999</v>
      </c>
      <c r="I14375">
        <v>4</v>
      </c>
      <c r="J14375">
        <v>20</v>
      </c>
      <c r="K14375">
        <v>1</v>
      </c>
      <c r="L14375" t="s">
        <v>46837</v>
      </c>
    </row>
    <row r="14376" spans="1:12" x14ac:dyDescent="0.2">
      <c r="A14376" t="s">
        <v>46838</v>
      </c>
      <c r="B14376" t="s">
        <v>46839</v>
      </c>
      <c r="D14376" t="s">
        <v>21</v>
      </c>
      <c r="E14376" t="s">
        <v>16</v>
      </c>
      <c r="F14376">
        <v>28277</v>
      </c>
      <c r="G14376">
        <v>35.231402000000003</v>
      </c>
      <c r="H14376">
        <v>-80.845840999999993</v>
      </c>
      <c r="I14376">
        <v>2</v>
      </c>
      <c r="J14376">
        <v>3</v>
      </c>
      <c r="K14376">
        <v>1</v>
      </c>
      <c r="L14376" t="s">
        <v>46840</v>
      </c>
    </row>
    <row r="14377" spans="1:12" x14ac:dyDescent="0.2">
      <c r="A14377" t="s">
        <v>46841</v>
      </c>
      <c r="B14377" t="s">
        <v>46842</v>
      </c>
      <c r="C14377" t="s">
        <v>25981</v>
      </c>
      <c r="D14377" t="s">
        <v>21</v>
      </c>
      <c r="E14377" t="s">
        <v>16</v>
      </c>
      <c r="F14377">
        <v>28210</v>
      </c>
      <c r="G14377">
        <v>35.117435</v>
      </c>
      <c r="H14377">
        <v>-80.856968300000005</v>
      </c>
      <c r="I14377">
        <v>4.5</v>
      </c>
      <c r="J14377">
        <v>15</v>
      </c>
      <c r="K14377">
        <v>1</v>
      </c>
      <c r="L14377" t="s">
        <v>46843</v>
      </c>
    </row>
    <row r="14378" spans="1:12" x14ac:dyDescent="0.2">
      <c r="A14378" t="s">
        <v>46844</v>
      </c>
      <c r="B14378" t="s">
        <v>46845</v>
      </c>
      <c r="C14378" t="s">
        <v>46846</v>
      </c>
      <c r="D14378" t="s">
        <v>21</v>
      </c>
      <c r="E14378" t="s">
        <v>16</v>
      </c>
      <c r="F14378">
        <v>28209</v>
      </c>
      <c r="G14378">
        <v>35.16545</v>
      </c>
      <c r="H14378">
        <v>-80.849974099999997</v>
      </c>
      <c r="I14378">
        <v>3.5</v>
      </c>
      <c r="J14378">
        <v>19</v>
      </c>
      <c r="K14378">
        <v>1</v>
      </c>
      <c r="L14378" t="s">
        <v>6934</v>
      </c>
    </row>
    <row r="14379" spans="1:12" x14ac:dyDescent="0.2">
      <c r="A14379" t="s">
        <v>46847</v>
      </c>
      <c r="B14379" t="s">
        <v>46848</v>
      </c>
      <c r="C14379" t="s">
        <v>6784</v>
      </c>
      <c r="D14379" t="s">
        <v>39</v>
      </c>
      <c r="E14379" t="s">
        <v>16</v>
      </c>
      <c r="F14379">
        <v>28027</v>
      </c>
      <c r="G14379">
        <v>35.368524000000001</v>
      </c>
      <c r="H14379">
        <v>-80.721180000000004</v>
      </c>
      <c r="I14379">
        <v>2.5</v>
      </c>
      <c r="J14379">
        <v>6</v>
      </c>
      <c r="K14379">
        <v>1</v>
      </c>
      <c r="L14379" t="s">
        <v>46849</v>
      </c>
    </row>
    <row r="14380" spans="1:12" x14ac:dyDescent="0.2">
      <c r="A14380" t="s">
        <v>46850</v>
      </c>
      <c r="B14380" t="s">
        <v>46851</v>
      </c>
      <c r="C14380" t="s">
        <v>46852</v>
      </c>
      <c r="D14380" t="s">
        <v>588</v>
      </c>
      <c r="E14380" t="s">
        <v>16</v>
      </c>
      <c r="F14380">
        <v>28110</v>
      </c>
      <c r="G14380">
        <v>35.058717000000001</v>
      </c>
      <c r="H14380">
        <v>-80.614711999999997</v>
      </c>
      <c r="I14380">
        <v>4.5</v>
      </c>
      <c r="J14380">
        <v>5</v>
      </c>
      <c r="K14380">
        <v>1</v>
      </c>
      <c r="L14380" t="s">
        <v>1247</v>
      </c>
    </row>
    <row r="14381" spans="1:12" x14ac:dyDescent="0.2">
      <c r="A14381" t="s">
        <v>46853</v>
      </c>
      <c r="B14381" t="s">
        <v>46854</v>
      </c>
      <c r="C14381" t="s">
        <v>7825</v>
      </c>
      <c r="D14381" t="s">
        <v>21</v>
      </c>
      <c r="E14381" t="s">
        <v>16</v>
      </c>
      <c r="F14381">
        <v>28202</v>
      </c>
      <c r="G14381">
        <v>35.228281000000003</v>
      </c>
      <c r="H14381">
        <v>-80.840985000000003</v>
      </c>
      <c r="I14381">
        <v>5</v>
      </c>
      <c r="J14381">
        <v>9</v>
      </c>
      <c r="K14381">
        <v>1</v>
      </c>
      <c r="L14381" t="s">
        <v>46855</v>
      </c>
    </row>
    <row r="14382" spans="1:12" x14ac:dyDescent="0.2">
      <c r="A14382" t="s">
        <v>46856</v>
      </c>
      <c r="B14382" t="s">
        <v>7326</v>
      </c>
      <c r="C14382" t="s">
        <v>11082</v>
      </c>
      <c r="D14382" t="s">
        <v>21</v>
      </c>
      <c r="E14382" t="s">
        <v>16</v>
      </c>
      <c r="F14382">
        <v>28202</v>
      </c>
      <c r="G14382">
        <v>35.225470000000001</v>
      </c>
      <c r="H14382">
        <v>-80.848544000000004</v>
      </c>
      <c r="I14382">
        <v>3</v>
      </c>
      <c r="J14382">
        <v>90</v>
      </c>
      <c r="K14382">
        <v>1</v>
      </c>
      <c r="L14382" t="s">
        <v>46857</v>
      </c>
    </row>
    <row r="14383" spans="1:12" x14ac:dyDescent="0.2">
      <c r="A14383" t="s">
        <v>46858</v>
      </c>
      <c r="B14383" t="s">
        <v>46859</v>
      </c>
      <c r="C14383" t="s">
        <v>46860</v>
      </c>
      <c r="D14383" t="s">
        <v>3396</v>
      </c>
      <c r="E14383" t="s">
        <v>16</v>
      </c>
      <c r="F14383">
        <v>28104</v>
      </c>
      <c r="G14383">
        <v>35.091924400000003</v>
      </c>
      <c r="H14383">
        <v>-80.668392600000004</v>
      </c>
      <c r="I14383">
        <v>5</v>
      </c>
      <c r="J14383">
        <v>3</v>
      </c>
      <c r="K14383">
        <v>1</v>
      </c>
      <c r="L14383" t="s">
        <v>1425</v>
      </c>
    </row>
    <row r="14384" spans="1:12" x14ac:dyDescent="0.2">
      <c r="A14384" t="s">
        <v>46861</v>
      </c>
      <c r="B14384" t="s">
        <v>2388</v>
      </c>
      <c r="C14384" t="s">
        <v>46862</v>
      </c>
      <c r="D14384" t="s">
        <v>21</v>
      </c>
      <c r="E14384" t="s">
        <v>16</v>
      </c>
      <c r="F14384">
        <v>28205</v>
      </c>
      <c r="G14384">
        <v>35.241145000000003</v>
      </c>
      <c r="H14384">
        <v>-80.812056999999996</v>
      </c>
      <c r="I14384">
        <v>4</v>
      </c>
      <c r="J14384">
        <v>1808</v>
      </c>
      <c r="K14384">
        <v>1</v>
      </c>
      <c r="L14384" t="s">
        <v>46863</v>
      </c>
    </row>
    <row r="14385" spans="1:12" x14ac:dyDescent="0.2">
      <c r="A14385" t="s">
        <v>46864</v>
      </c>
      <c r="B14385" t="s">
        <v>46865</v>
      </c>
      <c r="C14385" t="s">
        <v>46866</v>
      </c>
      <c r="D14385" t="s">
        <v>21</v>
      </c>
      <c r="E14385" t="s">
        <v>16</v>
      </c>
      <c r="F14385">
        <v>28205</v>
      </c>
      <c r="G14385">
        <v>35.190254600000003</v>
      </c>
      <c r="H14385">
        <v>-80.773420299999998</v>
      </c>
      <c r="I14385">
        <v>2</v>
      </c>
      <c r="J14385">
        <v>16</v>
      </c>
      <c r="K14385">
        <v>1</v>
      </c>
      <c r="L14385" t="s">
        <v>46867</v>
      </c>
    </row>
    <row r="14386" spans="1:12" x14ac:dyDescent="0.2">
      <c r="A14386" t="s">
        <v>46868</v>
      </c>
      <c r="B14386" t="s">
        <v>46869</v>
      </c>
      <c r="C14386" t="s">
        <v>46870</v>
      </c>
      <c r="D14386" t="s">
        <v>39</v>
      </c>
      <c r="E14386" t="s">
        <v>16</v>
      </c>
      <c r="F14386">
        <v>28027</v>
      </c>
      <c r="G14386">
        <v>35.413235200000003</v>
      </c>
      <c r="H14386">
        <v>-80.665179699999996</v>
      </c>
      <c r="I14386">
        <v>4</v>
      </c>
      <c r="J14386">
        <v>8</v>
      </c>
      <c r="K14386">
        <v>1</v>
      </c>
      <c r="L14386" t="s">
        <v>46871</v>
      </c>
    </row>
    <row r="14387" spans="1:12" x14ac:dyDescent="0.2">
      <c r="A14387" t="s">
        <v>46872</v>
      </c>
      <c r="B14387" t="s">
        <v>46873</v>
      </c>
      <c r="C14387" t="s">
        <v>46874</v>
      </c>
      <c r="D14387" t="s">
        <v>21</v>
      </c>
      <c r="E14387" t="s">
        <v>16</v>
      </c>
      <c r="F14387">
        <v>28204</v>
      </c>
      <c r="G14387">
        <v>35.221601582200002</v>
      </c>
      <c r="H14387">
        <v>-80.822118224500002</v>
      </c>
      <c r="I14387">
        <v>2.5</v>
      </c>
      <c r="J14387">
        <v>3</v>
      </c>
      <c r="K14387">
        <v>1</v>
      </c>
      <c r="L14387" t="s">
        <v>46875</v>
      </c>
    </row>
    <row r="14388" spans="1:12" x14ac:dyDescent="0.2">
      <c r="A14388" t="s">
        <v>46876</v>
      </c>
      <c r="B14388" t="s">
        <v>46877</v>
      </c>
      <c r="C14388" t="s">
        <v>46878</v>
      </c>
      <c r="D14388" t="s">
        <v>21</v>
      </c>
      <c r="E14388" t="s">
        <v>16</v>
      </c>
      <c r="F14388">
        <v>28213</v>
      </c>
      <c r="G14388">
        <v>35.258150899999997</v>
      </c>
      <c r="H14388">
        <v>-80.778895500000004</v>
      </c>
      <c r="I14388">
        <v>4.5</v>
      </c>
      <c r="J14388">
        <v>57</v>
      </c>
      <c r="K14388">
        <v>1</v>
      </c>
      <c r="L14388" t="s">
        <v>2905</v>
      </c>
    </row>
    <row r="14389" spans="1:12" x14ac:dyDescent="0.2">
      <c r="A14389" t="s">
        <v>46879</v>
      </c>
      <c r="B14389" t="s">
        <v>46880</v>
      </c>
      <c r="C14389" t="s">
        <v>46881</v>
      </c>
      <c r="D14389" t="s">
        <v>21</v>
      </c>
      <c r="E14389" t="s">
        <v>16</v>
      </c>
      <c r="F14389">
        <v>28211</v>
      </c>
      <c r="G14389">
        <v>35.177050000000001</v>
      </c>
      <c r="H14389">
        <v>-80.798259999999999</v>
      </c>
      <c r="I14389">
        <v>5</v>
      </c>
      <c r="J14389">
        <v>24</v>
      </c>
      <c r="K14389">
        <v>1</v>
      </c>
      <c r="L14389" t="s">
        <v>46882</v>
      </c>
    </row>
    <row r="14390" spans="1:12" x14ac:dyDescent="0.2">
      <c r="A14390" t="s">
        <v>46883</v>
      </c>
      <c r="B14390" t="s">
        <v>46884</v>
      </c>
      <c r="C14390" t="s">
        <v>46885</v>
      </c>
      <c r="D14390" t="s">
        <v>21</v>
      </c>
      <c r="E14390" t="s">
        <v>16</v>
      </c>
      <c r="F14390">
        <v>28262</v>
      </c>
      <c r="G14390">
        <v>35.309336899999998</v>
      </c>
      <c r="H14390">
        <v>-80.748160299999995</v>
      </c>
      <c r="I14390">
        <v>3.5</v>
      </c>
      <c r="J14390">
        <v>5</v>
      </c>
      <c r="K14390">
        <v>0</v>
      </c>
      <c r="L14390" t="s">
        <v>46886</v>
      </c>
    </row>
    <row r="14391" spans="1:12" x14ac:dyDescent="0.2">
      <c r="A14391" t="s">
        <v>46887</v>
      </c>
      <c r="B14391" t="s">
        <v>46888</v>
      </c>
      <c r="C14391" t="s">
        <v>31725</v>
      </c>
      <c r="D14391" t="s">
        <v>39</v>
      </c>
      <c r="E14391" t="s">
        <v>16</v>
      </c>
      <c r="F14391">
        <v>28027</v>
      </c>
      <c r="G14391">
        <v>35.367100999999998</v>
      </c>
      <c r="H14391">
        <v>-80.665846000000002</v>
      </c>
      <c r="I14391">
        <v>4</v>
      </c>
      <c r="J14391">
        <v>4</v>
      </c>
      <c r="K14391">
        <v>0</v>
      </c>
      <c r="L14391" t="s">
        <v>63</v>
      </c>
    </row>
    <row r="14392" spans="1:12" x14ac:dyDescent="0.2">
      <c r="A14392" t="s">
        <v>46889</v>
      </c>
      <c r="B14392" t="s">
        <v>24082</v>
      </c>
      <c r="C14392" t="s">
        <v>34266</v>
      </c>
      <c r="D14392" t="s">
        <v>21</v>
      </c>
      <c r="E14392" t="s">
        <v>16</v>
      </c>
      <c r="F14392">
        <v>28273</v>
      </c>
      <c r="G14392">
        <v>35.138099500000003</v>
      </c>
      <c r="H14392">
        <v>-80.935245800000004</v>
      </c>
      <c r="I14392">
        <v>3.5</v>
      </c>
      <c r="J14392">
        <v>67</v>
      </c>
      <c r="K14392">
        <v>1</v>
      </c>
      <c r="L14392" t="s">
        <v>46890</v>
      </c>
    </row>
    <row r="14393" spans="1:12" x14ac:dyDescent="0.2">
      <c r="A14393" t="s">
        <v>46891</v>
      </c>
      <c r="B14393" t="s">
        <v>46892</v>
      </c>
      <c r="C14393" t="s">
        <v>46893</v>
      </c>
      <c r="D14393" t="s">
        <v>135</v>
      </c>
      <c r="E14393" t="s">
        <v>16</v>
      </c>
      <c r="F14393">
        <v>28105</v>
      </c>
      <c r="G14393">
        <v>35.083177399999997</v>
      </c>
      <c r="H14393">
        <v>-80.733136900000005</v>
      </c>
      <c r="I14393">
        <v>4</v>
      </c>
      <c r="J14393">
        <v>6</v>
      </c>
      <c r="K14393">
        <v>1</v>
      </c>
      <c r="L14393" t="s">
        <v>5269</v>
      </c>
    </row>
    <row r="14394" spans="1:12" x14ac:dyDescent="0.2">
      <c r="A14394" t="s">
        <v>46894</v>
      </c>
      <c r="B14394" t="s">
        <v>46895</v>
      </c>
      <c r="C14394" t="s">
        <v>46896</v>
      </c>
      <c r="D14394" t="s">
        <v>21</v>
      </c>
      <c r="E14394" t="s">
        <v>16</v>
      </c>
      <c r="F14394">
        <v>28204</v>
      </c>
      <c r="G14394">
        <v>35.213145099999998</v>
      </c>
      <c r="H14394">
        <v>-80.844914599999996</v>
      </c>
      <c r="I14394">
        <v>1</v>
      </c>
      <c r="J14394">
        <v>10</v>
      </c>
      <c r="K14394">
        <v>1</v>
      </c>
      <c r="L14394" t="s">
        <v>30607</v>
      </c>
    </row>
    <row r="14395" spans="1:12" x14ac:dyDescent="0.2">
      <c r="A14395" t="s">
        <v>46897</v>
      </c>
      <c r="B14395" t="s">
        <v>46898</v>
      </c>
      <c r="C14395" t="s">
        <v>46899</v>
      </c>
      <c r="D14395" t="s">
        <v>643</v>
      </c>
      <c r="E14395" t="s">
        <v>16</v>
      </c>
      <c r="F14395">
        <v>28079</v>
      </c>
      <c r="G14395">
        <v>35.106974999999998</v>
      </c>
      <c r="H14395">
        <v>-80.632677000000001</v>
      </c>
      <c r="I14395">
        <v>4.5</v>
      </c>
      <c r="J14395">
        <v>5</v>
      </c>
      <c r="K14395">
        <v>1</v>
      </c>
      <c r="L14395" t="s">
        <v>287</v>
      </c>
    </row>
    <row r="14396" spans="1:12" x14ac:dyDescent="0.2">
      <c r="A14396" t="s">
        <v>46900</v>
      </c>
      <c r="B14396" t="s">
        <v>46901</v>
      </c>
      <c r="C14396" t="s">
        <v>11002</v>
      </c>
      <c r="D14396" t="s">
        <v>15</v>
      </c>
      <c r="E14396" t="s">
        <v>16</v>
      </c>
      <c r="F14396">
        <v>28031</v>
      </c>
      <c r="G14396">
        <v>35.463814499999998</v>
      </c>
      <c r="H14396">
        <v>-80.871462699999995</v>
      </c>
      <c r="I14396">
        <v>4.5</v>
      </c>
      <c r="J14396">
        <v>323</v>
      </c>
      <c r="K14396">
        <v>1</v>
      </c>
      <c r="L14396" t="s">
        <v>3206</v>
      </c>
    </row>
    <row r="14397" spans="1:12" x14ac:dyDescent="0.2">
      <c r="A14397" t="s">
        <v>46902</v>
      </c>
      <c r="B14397" t="s">
        <v>22479</v>
      </c>
      <c r="C14397" t="s">
        <v>46903</v>
      </c>
      <c r="D14397" t="s">
        <v>21</v>
      </c>
      <c r="E14397" t="s">
        <v>16</v>
      </c>
      <c r="F14397">
        <v>28202</v>
      </c>
      <c r="G14397">
        <v>35.232142000000003</v>
      </c>
      <c r="H14397">
        <v>-80.84836</v>
      </c>
      <c r="I14397">
        <v>5</v>
      </c>
      <c r="J14397">
        <v>5</v>
      </c>
      <c r="K14397">
        <v>1</v>
      </c>
      <c r="L14397" t="s">
        <v>46904</v>
      </c>
    </row>
    <row r="14398" spans="1:12" x14ac:dyDescent="0.2">
      <c r="A14398" t="s">
        <v>46905</v>
      </c>
      <c r="B14398" t="s">
        <v>46906</v>
      </c>
      <c r="D14398" t="s">
        <v>21</v>
      </c>
      <c r="E14398" t="s">
        <v>16</v>
      </c>
      <c r="F14398">
        <v>28205</v>
      </c>
      <c r="G14398">
        <v>35.226371399999998</v>
      </c>
      <c r="H14398">
        <v>-80.799018500000003</v>
      </c>
      <c r="I14398">
        <v>3</v>
      </c>
      <c r="J14398">
        <v>5</v>
      </c>
      <c r="K14398">
        <v>1</v>
      </c>
      <c r="L14398" t="s">
        <v>1913</v>
      </c>
    </row>
    <row r="14399" spans="1:12" x14ac:dyDescent="0.2">
      <c r="A14399" t="s">
        <v>46907</v>
      </c>
      <c r="B14399" t="s">
        <v>11162</v>
      </c>
      <c r="C14399" t="s">
        <v>15343</v>
      </c>
      <c r="D14399" t="s">
        <v>21</v>
      </c>
      <c r="E14399" t="s">
        <v>16</v>
      </c>
      <c r="F14399">
        <v>28270</v>
      </c>
      <c r="G14399">
        <v>35.147315200000001</v>
      </c>
      <c r="H14399">
        <v>-80.745735800000006</v>
      </c>
      <c r="I14399">
        <v>3.5</v>
      </c>
      <c r="J14399">
        <v>7</v>
      </c>
      <c r="K14399">
        <v>0</v>
      </c>
      <c r="L14399" t="s">
        <v>46908</v>
      </c>
    </row>
    <row r="14400" spans="1:12" x14ac:dyDescent="0.2">
      <c r="A14400" t="s">
        <v>46909</v>
      </c>
      <c r="B14400" t="s">
        <v>2330</v>
      </c>
      <c r="C14400" t="s">
        <v>2515</v>
      </c>
      <c r="D14400" t="s">
        <v>643</v>
      </c>
      <c r="E14400" t="s">
        <v>16</v>
      </c>
      <c r="F14400">
        <v>28079</v>
      </c>
      <c r="G14400">
        <v>35.079636489099997</v>
      </c>
      <c r="H14400">
        <v>-80.659982934599995</v>
      </c>
      <c r="I14400">
        <v>3.5</v>
      </c>
      <c r="J14400">
        <v>6</v>
      </c>
      <c r="K14400">
        <v>1</v>
      </c>
      <c r="L14400" t="s">
        <v>46910</v>
      </c>
    </row>
    <row r="14401" spans="1:12" x14ac:dyDescent="0.2">
      <c r="A14401" t="e">
        <f>-gU7sBJT1QECan_GCD1Iaw</f>
        <v>#NAME?</v>
      </c>
      <c r="B14401" t="s">
        <v>46911</v>
      </c>
      <c r="C14401" t="s">
        <v>46912</v>
      </c>
      <c r="D14401" t="s">
        <v>21</v>
      </c>
      <c r="E14401" t="s">
        <v>16</v>
      </c>
      <c r="F14401">
        <v>28277</v>
      </c>
      <c r="G14401">
        <v>35.062952699999997</v>
      </c>
      <c r="H14401">
        <v>-80.772186700000006</v>
      </c>
      <c r="I14401">
        <v>3.5</v>
      </c>
      <c r="J14401">
        <v>8</v>
      </c>
      <c r="K14401">
        <v>1</v>
      </c>
      <c r="L14401" t="s">
        <v>46913</v>
      </c>
    </row>
    <row r="14402" spans="1:12" x14ac:dyDescent="0.2">
      <c r="A14402" t="s">
        <v>46914</v>
      </c>
      <c r="B14402" t="s">
        <v>46915</v>
      </c>
      <c r="C14402" t="s">
        <v>5147</v>
      </c>
      <c r="D14402" t="s">
        <v>21</v>
      </c>
      <c r="E14402" t="s">
        <v>16</v>
      </c>
      <c r="F14402">
        <v>28202</v>
      </c>
      <c r="G14402">
        <v>35.227762599999998</v>
      </c>
      <c r="H14402">
        <v>-80.837981600000006</v>
      </c>
      <c r="I14402">
        <v>4.5</v>
      </c>
      <c r="J14402">
        <v>60</v>
      </c>
      <c r="K14402">
        <v>1</v>
      </c>
      <c r="L14402" t="s">
        <v>46916</v>
      </c>
    </row>
    <row r="14403" spans="1:12" x14ac:dyDescent="0.2">
      <c r="A14403" t="s">
        <v>46917</v>
      </c>
      <c r="B14403" t="s">
        <v>46918</v>
      </c>
      <c r="C14403" t="s">
        <v>46919</v>
      </c>
      <c r="D14403" t="s">
        <v>643</v>
      </c>
      <c r="E14403" t="s">
        <v>16</v>
      </c>
      <c r="F14403">
        <v>28079</v>
      </c>
      <c r="G14403">
        <v>35.074697100000002</v>
      </c>
      <c r="H14403">
        <v>-80.685457600000007</v>
      </c>
      <c r="I14403">
        <v>3</v>
      </c>
      <c r="J14403">
        <v>4</v>
      </c>
      <c r="K14403">
        <v>1</v>
      </c>
      <c r="L14403" t="s">
        <v>46920</v>
      </c>
    </row>
    <row r="14404" spans="1:12" x14ac:dyDescent="0.2">
      <c r="A14404" t="s">
        <v>46921</v>
      </c>
      <c r="B14404" t="s">
        <v>46922</v>
      </c>
      <c r="C14404" t="s">
        <v>38332</v>
      </c>
      <c r="D14404" t="s">
        <v>21</v>
      </c>
      <c r="E14404" t="s">
        <v>16</v>
      </c>
      <c r="F14404">
        <v>28208</v>
      </c>
      <c r="G14404">
        <v>35.212972999999998</v>
      </c>
      <c r="H14404">
        <v>-80.9097127</v>
      </c>
      <c r="I14404">
        <v>3.5</v>
      </c>
      <c r="J14404">
        <v>5</v>
      </c>
      <c r="K14404">
        <v>1</v>
      </c>
      <c r="L14404" t="s">
        <v>41194</v>
      </c>
    </row>
    <row r="14405" spans="1:12" x14ac:dyDescent="0.2">
      <c r="A14405" t="s">
        <v>46923</v>
      </c>
      <c r="B14405" t="s">
        <v>46924</v>
      </c>
      <c r="C14405" t="s">
        <v>46925</v>
      </c>
      <c r="D14405" t="s">
        <v>21</v>
      </c>
      <c r="E14405" t="s">
        <v>16</v>
      </c>
      <c r="F14405">
        <v>28205</v>
      </c>
      <c r="G14405">
        <v>35.210328699999998</v>
      </c>
      <c r="H14405">
        <v>-80.781201300000006</v>
      </c>
      <c r="I14405">
        <v>2.5</v>
      </c>
      <c r="J14405">
        <v>9</v>
      </c>
      <c r="K14405">
        <v>1</v>
      </c>
      <c r="L14405" t="s">
        <v>46926</v>
      </c>
    </row>
    <row r="14406" spans="1:12" x14ac:dyDescent="0.2">
      <c r="A14406" t="s">
        <v>46927</v>
      </c>
      <c r="B14406" t="s">
        <v>459</v>
      </c>
      <c r="C14406" t="s">
        <v>46928</v>
      </c>
      <c r="D14406" t="s">
        <v>39</v>
      </c>
      <c r="E14406" t="s">
        <v>16</v>
      </c>
      <c r="F14406">
        <v>28027</v>
      </c>
      <c r="G14406">
        <v>35.396107999999998</v>
      </c>
      <c r="H14406">
        <v>-80.611372000000003</v>
      </c>
      <c r="I14406">
        <v>4.5</v>
      </c>
      <c r="J14406">
        <v>3</v>
      </c>
      <c r="K14406">
        <v>1</v>
      </c>
      <c r="L14406" t="s">
        <v>28869</v>
      </c>
    </row>
    <row r="14407" spans="1:12" x14ac:dyDescent="0.2">
      <c r="A14407" t="s">
        <v>46929</v>
      </c>
      <c r="B14407" t="s">
        <v>46930</v>
      </c>
      <c r="D14407" t="s">
        <v>135</v>
      </c>
      <c r="E14407" t="s">
        <v>16</v>
      </c>
      <c r="F14407">
        <v>28105</v>
      </c>
      <c r="G14407">
        <v>35.1105564</v>
      </c>
      <c r="H14407">
        <v>-80.7103532</v>
      </c>
      <c r="I14407">
        <v>5</v>
      </c>
      <c r="J14407">
        <v>7</v>
      </c>
      <c r="K14407">
        <v>1</v>
      </c>
      <c r="L14407" t="s">
        <v>9225</v>
      </c>
    </row>
    <row r="14408" spans="1:12" x14ac:dyDescent="0.2">
      <c r="A14408" t="s">
        <v>46931</v>
      </c>
      <c r="B14408" t="s">
        <v>38814</v>
      </c>
      <c r="C14408" t="s">
        <v>40549</v>
      </c>
      <c r="D14408" t="s">
        <v>21</v>
      </c>
      <c r="E14408" t="s">
        <v>16</v>
      </c>
      <c r="F14408">
        <v>28202</v>
      </c>
      <c r="G14408">
        <v>35.2275943</v>
      </c>
      <c r="H14408">
        <v>-80.844018199999994</v>
      </c>
      <c r="I14408">
        <v>3</v>
      </c>
      <c r="J14408">
        <v>4</v>
      </c>
      <c r="K14408">
        <v>0</v>
      </c>
      <c r="L14408" t="s">
        <v>46932</v>
      </c>
    </row>
    <row r="14409" spans="1:12" x14ac:dyDescent="0.2">
      <c r="A14409" t="s">
        <v>46933</v>
      </c>
      <c r="B14409" t="s">
        <v>46934</v>
      </c>
      <c r="C14409" t="s">
        <v>46935</v>
      </c>
      <c r="D14409" t="s">
        <v>21</v>
      </c>
      <c r="E14409" t="s">
        <v>16</v>
      </c>
      <c r="F14409">
        <v>28212</v>
      </c>
      <c r="G14409">
        <v>35.161911000000003</v>
      </c>
      <c r="H14409">
        <v>-80.742124000000004</v>
      </c>
      <c r="I14409">
        <v>4</v>
      </c>
      <c r="J14409">
        <v>8</v>
      </c>
      <c r="K14409">
        <v>1</v>
      </c>
      <c r="L14409" t="s">
        <v>36437</v>
      </c>
    </row>
    <row r="14410" spans="1:12" x14ac:dyDescent="0.2">
      <c r="A14410" t="e">
        <f>-aMC2Dy2rqHicz9HjmXimA</f>
        <v>#NAME?</v>
      </c>
      <c r="B14410" t="s">
        <v>46936</v>
      </c>
      <c r="C14410" t="s">
        <v>46937</v>
      </c>
      <c r="D14410" t="s">
        <v>21</v>
      </c>
      <c r="E14410" t="s">
        <v>16</v>
      </c>
      <c r="F14410">
        <v>28206</v>
      </c>
      <c r="G14410">
        <v>35.240651999999997</v>
      </c>
      <c r="H14410">
        <v>-80.846624000000006</v>
      </c>
      <c r="I14410">
        <v>4</v>
      </c>
      <c r="J14410">
        <v>165</v>
      </c>
      <c r="K14410">
        <v>0</v>
      </c>
      <c r="L14410" t="s">
        <v>34576</v>
      </c>
    </row>
    <row r="14411" spans="1:12" x14ac:dyDescent="0.2">
      <c r="A14411" t="s">
        <v>46938</v>
      </c>
      <c r="B14411" t="s">
        <v>46939</v>
      </c>
      <c r="C14411" t="s">
        <v>46940</v>
      </c>
      <c r="D14411" t="s">
        <v>15</v>
      </c>
      <c r="E14411" t="s">
        <v>16</v>
      </c>
      <c r="F14411">
        <v>28031</v>
      </c>
      <c r="G14411">
        <v>35.482074699999998</v>
      </c>
      <c r="H14411">
        <v>-80.860044400000007</v>
      </c>
      <c r="I14411">
        <v>4</v>
      </c>
      <c r="J14411">
        <v>7</v>
      </c>
      <c r="K14411">
        <v>0</v>
      </c>
      <c r="L14411" t="s">
        <v>46941</v>
      </c>
    </row>
    <row r="14412" spans="1:12" x14ac:dyDescent="0.2">
      <c r="A14412" t="s">
        <v>46942</v>
      </c>
      <c r="B14412" t="s">
        <v>1190</v>
      </c>
      <c r="C14412" t="s">
        <v>46943</v>
      </c>
      <c r="D14412" t="s">
        <v>21</v>
      </c>
      <c r="E14412" t="s">
        <v>16</v>
      </c>
      <c r="F14412">
        <v>28262</v>
      </c>
      <c r="G14412">
        <v>35.3416572</v>
      </c>
      <c r="H14412">
        <v>-80.765401699999998</v>
      </c>
      <c r="I14412">
        <v>3.5</v>
      </c>
      <c r="J14412">
        <v>9</v>
      </c>
      <c r="K14412">
        <v>1</v>
      </c>
      <c r="L14412" t="s">
        <v>188</v>
      </c>
    </row>
    <row r="14413" spans="1:12" x14ac:dyDescent="0.2">
      <c r="A14413" t="s">
        <v>46944</v>
      </c>
      <c r="B14413" t="s">
        <v>46945</v>
      </c>
      <c r="C14413" t="s">
        <v>46946</v>
      </c>
      <c r="D14413" t="s">
        <v>167</v>
      </c>
      <c r="E14413" t="s">
        <v>16</v>
      </c>
      <c r="F14413">
        <v>28075</v>
      </c>
      <c r="G14413">
        <v>35.315260637000002</v>
      </c>
      <c r="H14413">
        <v>-80.682476444200006</v>
      </c>
      <c r="I14413">
        <v>4</v>
      </c>
      <c r="J14413">
        <v>8</v>
      </c>
      <c r="K14413">
        <v>1</v>
      </c>
      <c r="L14413" t="s">
        <v>46947</v>
      </c>
    </row>
    <row r="14414" spans="1:12" x14ac:dyDescent="0.2">
      <c r="A14414" t="s">
        <v>46948</v>
      </c>
      <c r="B14414" t="s">
        <v>20869</v>
      </c>
      <c r="C14414" t="s">
        <v>46949</v>
      </c>
      <c r="D14414" t="s">
        <v>33006</v>
      </c>
      <c r="E14414" t="s">
        <v>16</v>
      </c>
      <c r="F14414">
        <v>28027</v>
      </c>
      <c r="G14414">
        <v>35.374810400000001</v>
      </c>
      <c r="H14414">
        <v>-80.734121700000003</v>
      </c>
      <c r="I14414">
        <v>4.5</v>
      </c>
      <c r="J14414">
        <v>7</v>
      </c>
      <c r="K14414">
        <v>1</v>
      </c>
      <c r="L14414" t="s">
        <v>5269</v>
      </c>
    </row>
    <row r="14415" spans="1:12" x14ac:dyDescent="0.2">
      <c r="A14415" t="s">
        <v>46950</v>
      </c>
      <c r="B14415" t="s">
        <v>758</v>
      </c>
      <c r="C14415" t="s">
        <v>46951</v>
      </c>
      <c r="D14415" t="s">
        <v>21</v>
      </c>
      <c r="E14415" t="s">
        <v>16</v>
      </c>
      <c r="F14415">
        <v>28208</v>
      </c>
      <c r="G14415">
        <v>35.228433111299999</v>
      </c>
      <c r="H14415">
        <v>-80.923992205600001</v>
      </c>
      <c r="I14415">
        <v>2.5</v>
      </c>
      <c r="J14415">
        <v>7</v>
      </c>
      <c r="K14415">
        <v>1</v>
      </c>
      <c r="L14415" t="s">
        <v>13433</v>
      </c>
    </row>
    <row r="14416" spans="1:12" x14ac:dyDescent="0.2">
      <c r="A14416" t="s">
        <v>46952</v>
      </c>
      <c r="B14416" t="s">
        <v>10927</v>
      </c>
      <c r="C14416" t="s">
        <v>46953</v>
      </c>
      <c r="D14416" t="s">
        <v>21</v>
      </c>
      <c r="E14416" t="s">
        <v>16</v>
      </c>
      <c r="F14416">
        <v>28273</v>
      </c>
      <c r="G14416">
        <v>35.098987999999999</v>
      </c>
      <c r="H14416">
        <v>-80.988964999999993</v>
      </c>
      <c r="I14416">
        <v>4</v>
      </c>
      <c r="J14416">
        <v>151</v>
      </c>
      <c r="K14416">
        <v>1</v>
      </c>
      <c r="L14416" t="s">
        <v>46954</v>
      </c>
    </row>
    <row r="14417" spans="1:12" x14ac:dyDescent="0.2">
      <c r="A14417" t="s">
        <v>46955</v>
      </c>
      <c r="B14417" t="s">
        <v>46956</v>
      </c>
      <c r="C14417" t="s">
        <v>46957</v>
      </c>
      <c r="D14417" t="s">
        <v>21</v>
      </c>
      <c r="E14417" t="s">
        <v>16</v>
      </c>
      <c r="F14417">
        <v>28212</v>
      </c>
      <c r="G14417">
        <v>35.155949</v>
      </c>
      <c r="H14417">
        <v>-80.742966899999999</v>
      </c>
      <c r="I14417">
        <v>1</v>
      </c>
      <c r="J14417">
        <v>3</v>
      </c>
      <c r="K14417">
        <v>1</v>
      </c>
      <c r="L14417" t="s">
        <v>565</v>
      </c>
    </row>
    <row r="14418" spans="1:12" x14ac:dyDescent="0.2">
      <c r="A14418" t="s">
        <v>46958</v>
      </c>
      <c r="B14418" t="s">
        <v>46959</v>
      </c>
      <c r="C14418" t="s">
        <v>46960</v>
      </c>
      <c r="D14418" t="s">
        <v>21</v>
      </c>
      <c r="E14418" t="s">
        <v>16</v>
      </c>
      <c r="F14418">
        <v>28278</v>
      </c>
      <c r="G14418">
        <v>35.169880238700003</v>
      </c>
      <c r="H14418">
        <v>-80.969649436300003</v>
      </c>
      <c r="I14418">
        <v>3.5</v>
      </c>
      <c r="J14418">
        <v>3</v>
      </c>
      <c r="K14418">
        <v>1</v>
      </c>
      <c r="L14418" t="s">
        <v>46961</v>
      </c>
    </row>
    <row r="14419" spans="1:12" x14ac:dyDescent="0.2">
      <c r="A14419" t="s">
        <v>46962</v>
      </c>
      <c r="B14419" t="s">
        <v>46963</v>
      </c>
      <c r="C14419" t="s">
        <v>34712</v>
      </c>
      <c r="D14419" t="s">
        <v>39</v>
      </c>
      <c r="E14419" t="s">
        <v>16</v>
      </c>
      <c r="F14419">
        <v>28027</v>
      </c>
      <c r="G14419">
        <v>35.367132599999998</v>
      </c>
      <c r="H14419">
        <v>-80.718946599999995</v>
      </c>
      <c r="I14419">
        <v>3.5</v>
      </c>
      <c r="J14419">
        <v>35</v>
      </c>
      <c r="K14419">
        <v>1</v>
      </c>
      <c r="L14419" t="s">
        <v>25647</v>
      </c>
    </row>
    <row r="14420" spans="1:12" x14ac:dyDescent="0.2">
      <c r="A14420" t="s">
        <v>46964</v>
      </c>
      <c r="B14420" t="s">
        <v>46965</v>
      </c>
      <c r="C14420" t="s">
        <v>46966</v>
      </c>
      <c r="D14420" t="s">
        <v>21</v>
      </c>
      <c r="E14420" t="s">
        <v>16</v>
      </c>
      <c r="F14420">
        <v>28205</v>
      </c>
      <c r="G14420">
        <v>35.195860600000003</v>
      </c>
      <c r="H14420">
        <v>-80.789390400000002</v>
      </c>
      <c r="I14420">
        <v>4</v>
      </c>
      <c r="J14420">
        <v>5</v>
      </c>
      <c r="K14420">
        <v>1</v>
      </c>
      <c r="L14420" t="s">
        <v>46967</v>
      </c>
    </row>
    <row r="14421" spans="1:12" x14ac:dyDescent="0.2">
      <c r="A14421" t="s">
        <v>46968</v>
      </c>
      <c r="B14421" t="s">
        <v>46969</v>
      </c>
      <c r="C14421" t="s">
        <v>46970</v>
      </c>
      <c r="D14421" t="s">
        <v>21</v>
      </c>
      <c r="E14421" t="s">
        <v>16</v>
      </c>
      <c r="F14421">
        <v>28262</v>
      </c>
      <c r="G14421">
        <v>35.301376699999999</v>
      </c>
      <c r="H14421">
        <v>-80.757370499999993</v>
      </c>
      <c r="I14421">
        <v>5</v>
      </c>
      <c r="J14421">
        <v>4</v>
      </c>
      <c r="K14421">
        <v>1</v>
      </c>
      <c r="L14421" t="s">
        <v>16844</v>
      </c>
    </row>
    <row r="14422" spans="1:12" x14ac:dyDescent="0.2">
      <c r="A14422" t="s">
        <v>46971</v>
      </c>
      <c r="B14422" t="s">
        <v>46972</v>
      </c>
      <c r="C14422" t="s">
        <v>46973</v>
      </c>
      <c r="D14422" t="s">
        <v>21</v>
      </c>
      <c r="E14422" t="s">
        <v>16</v>
      </c>
      <c r="F14422">
        <v>28277</v>
      </c>
      <c r="G14422">
        <v>35.053822836499997</v>
      </c>
      <c r="H14422">
        <v>-80.767587807400005</v>
      </c>
      <c r="I14422">
        <v>4</v>
      </c>
      <c r="J14422">
        <v>7</v>
      </c>
      <c r="K14422">
        <v>1</v>
      </c>
      <c r="L14422" t="s">
        <v>46974</v>
      </c>
    </row>
    <row r="14423" spans="1:12" x14ac:dyDescent="0.2">
      <c r="A14423" t="s">
        <v>46975</v>
      </c>
      <c r="B14423" t="s">
        <v>15505</v>
      </c>
      <c r="C14423" t="s">
        <v>43512</v>
      </c>
      <c r="D14423" t="s">
        <v>21</v>
      </c>
      <c r="E14423" t="s">
        <v>16</v>
      </c>
      <c r="F14423">
        <v>28277</v>
      </c>
      <c r="G14423">
        <v>35.033224099999998</v>
      </c>
      <c r="H14423">
        <v>-80.806855499999998</v>
      </c>
      <c r="I14423">
        <v>3</v>
      </c>
      <c r="J14423">
        <v>29</v>
      </c>
      <c r="K14423">
        <v>1</v>
      </c>
      <c r="L14423" t="s">
        <v>46976</v>
      </c>
    </row>
    <row r="14424" spans="1:12" x14ac:dyDescent="0.2">
      <c r="A14424" t="s">
        <v>46977</v>
      </c>
      <c r="B14424" t="s">
        <v>46978</v>
      </c>
      <c r="C14424" t="s">
        <v>46979</v>
      </c>
      <c r="D14424" t="s">
        <v>21</v>
      </c>
      <c r="E14424" t="s">
        <v>16</v>
      </c>
      <c r="F14424">
        <v>28209</v>
      </c>
      <c r="G14424">
        <v>35.1733884</v>
      </c>
      <c r="H14424">
        <v>-80.847660899999994</v>
      </c>
      <c r="I14424">
        <v>3.5</v>
      </c>
      <c r="J14424">
        <v>23</v>
      </c>
      <c r="K14424">
        <v>1</v>
      </c>
      <c r="L14424" t="s">
        <v>46980</v>
      </c>
    </row>
    <row r="14425" spans="1:12" x14ac:dyDescent="0.2">
      <c r="A14425" t="s">
        <v>46981</v>
      </c>
      <c r="B14425" t="s">
        <v>46982</v>
      </c>
      <c r="C14425" t="s">
        <v>46983</v>
      </c>
      <c r="D14425" t="s">
        <v>21</v>
      </c>
      <c r="E14425" t="s">
        <v>16</v>
      </c>
      <c r="F14425">
        <v>28202</v>
      </c>
      <c r="G14425">
        <v>35.222791000000001</v>
      </c>
      <c r="H14425">
        <v>-80.833312000000006</v>
      </c>
      <c r="I14425">
        <v>4.5</v>
      </c>
      <c r="J14425">
        <v>3</v>
      </c>
      <c r="K14425">
        <v>0</v>
      </c>
      <c r="L14425" t="s">
        <v>8399</v>
      </c>
    </row>
    <row r="14426" spans="1:12" x14ac:dyDescent="0.2">
      <c r="A14426" t="s">
        <v>46984</v>
      </c>
      <c r="B14426" t="s">
        <v>46985</v>
      </c>
      <c r="C14426" t="s">
        <v>46986</v>
      </c>
      <c r="D14426" t="s">
        <v>21</v>
      </c>
      <c r="E14426" t="s">
        <v>16</v>
      </c>
      <c r="F14426">
        <v>28205</v>
      </c>
      <c r="G14426">
        <v>35.202838100000001</v>
      </c>
      <c r="H14426">
        <v>-80.760953700000002</v>
      </c>
      <c r="I14426">
        <v>4.5</v>
      </c>
      <c r="J14426">
        <v>336</v>
      </c>
      <c r="K14426">
        <v>1</v>
      </c>
      <c r="L14426" t="s">
        <v>30599</v>
      </c>
    </row>
    <row r="14427" spans="1:12" x14ac:dyDescent="0.2">
      <c r="A14427" t="s">
        <v>46987</v>
      </c>
      <c r="B14427" t="s">
        <v>46988</v>
      </c>
      <c r="C14427" t="s">
        <v>46989</v>
      </c>
      <c r="D14427" t="s">
        <v>21</v>
      </c>
      <c r="E14427" t="s">
        <v>16</v>
      </c>
      <c r="F14427">
        <v>28205</v>
      </c>
      <c r="G14427">
        <v>35.198723302799998</v>
      </c>
      <c r="H14427">
        <v>-80.767154781499997</v>
      </c>
      <c r="I14427">
        <v>5</v>
      </c>
      <c r="J14427">
        <v>4</v>
      </c>
      <c r="K14427">
        <v>1</v>
      </c>
      <c r="L14427" t="s">
        <v>46990</v>
      </c>
    </row>
    <row r="14428" spans="1:12" x14ac:dyDescent="0.2">
      <c r="A14428" t="s">
        <v>46991</v>
      </c>
      <c r="B14428" t="s">
        <v>46992</v>
      </c>
      <c r="C14428" t="s">
        <v>46993</v>
      </c>
      <c r="D14428" t="s">
        <v>15</v>
      </c>
      <c r="E14428" t="s">
        <v>16</v>
      </c>
      <c r="F14428">
        <v>28031</v>
      </c>
      <c r="G14428">
        <v>35.482065599999999</v>
      </c>
      <c r="H14428">
        <v>-80.859928499999995</v>
      </c>
      <c r="I14428">
        <v>4</v>
      </c>
      <c r="J14428">
        <v>6</v>
      </c>
      <c r="K14428">
        <v>1</v>
      </c>
      <c r="L14428" t="s">
        <v>46994</v>
      </c>
    </row>
    <row r="14429" spans="1:12" x14ac:dyDescent="0.2">
      <c r="A14429" t="s">
        <v>46995</v>
      </c>
      <c r="B14429" t="s">
        <v>14906</v>
      </c>
      <c r="C14429" t="s">
        <v>44037</v>
      </c>
      <c r="D14429" t="s">
        <v>21</v>
      </c>
      <c r="E14429" t="s">
        <v>16</v>
      </c>
      <c r="F14429">
        <v>28202</v>
      </c>
      <c r="G14429">
        <v>35.2233272</v>
      </c>
      <c r="H14429">
        <v>-80.846738900000005</v>
      </c>
      <c r="I14429">
        <v>3</v>
      </c>
      <c r="J14429">
        <v>141</v>
      </c>
      <c r="K14429">
        <v>1</v>
      </c>
      <c r="L14429" t="s">
        <v>46996</v>
      </c>
    </row>
    <row r="14430" spans="1:12" x14ac:dyDescent="0.2">
      <c r="A14430" t="s">
        <v>46997</v>
      </c>
      <c r="B14430" t="s">
        <v>46998</v>
      </c>
      <c r="C14430" t="s">
        <v>3491</v>
      </c>
      <c r="D14430" t="s">
        <v>21</v>
      </c>
      <c r="E14430" t="s">
        <v>16</v>
      </c>
      <c r="F14430">
        <v>28203</v>
      </c>
      <c r="G14430">
        <v>35.200230699999999</v>
      </c>
      <c r="H14430">
        <v>-80.842405499999998</v>
      </c>
      <c r="I14430">
        <v>3</v>
      </c>
      <c r="J14430">
        <v>4</v>
      </c>
      <c r="K14430">
        <v>0</v>
      </c>
      <c r="L14430" t="s">
        <v>4084</v>
      </c>
    </row>
    <row r="14431" spans="1:12" x14ac:dyDescent="0.2">
      <c r="A14431" t="s">
        <v>46999</v>
      </c>
      <c r="B14431" t="s">
        <v>47000</v>
      </c>
      <c r="C14431" t="s">
        <v>4513</v>
      </c>
      <c r="D14431" t="s">
        <v>21</v>
      </c>
      <c r="E14431" t="s">
        <v>16</v>
      </c>
      <c r="F14431">
        <v>28209</v>
      </c>
      <c r="G14431">
        <v>35.160889300000001</v>
      </c>
      <c r="H14431">
        <v>-80.849259799999999</v>
      </c>
      <c r="I14431">
        <v>3.5</v>
      </c>
      <c r="J14431">
        <v>56</v>
      </c>
      <c r="K14431">
        <v>0</v>
      </c>
      <c r="L14431" t="s">
        <v>176</v>
      </c>
    </row>
    <row r="14432" spans="1:12" x14ac:dyDescent="0.2">
      <c r="A14432" t="s">
        <v>47001</v>
      </c>
      <c r="B14432" t="s">
        <v>47002</v>
      </c>
      <c r="C14432" t="s">
        <v>47003</v>
      </c>
      <c r="D14432" t="s">
        <v>21</v>
      </c>
      <c r="E14432" t="s">
        <v>16</v>
      </c>
      <c r="F14432">
        <v>28203</v>
      </c>
      <c r="G14432">
        <v>35.215318000000003</v>
      </c>
      <c r="H14432">
        <v>-80.858784999999997</v>
      </c>
      <c r="I14432">
        <v>2.5</v>
      </c>
      <c r="J14432">
        <v>6</v>
      </c>
      <c r="K14432">
        <v>0</v>
      </c>
      <c r="L14432" t="s">
        <v>12179</v>
      </c>
    </row>
    <row r="14433" spans="1:12" x14ac:dyDescent="0.2">
      <c r="A14433" t="s">
        <v>47004</v>
      </c>
      <c r="B14433" t="s">
        <v>45795</v>
      </c>
      <c r="C14433" t="s">
        <v>47005</v>
      </c>
      <c r="D14433" t="s">
        <v>21</v>
      </c>
      <c r="E14433" t="s">
        <v>16</v>
      </c>
      <c r="F14433">
        <v>28277</v>
      </c>
      <c r="G14433">
        <v>35.052430890899998</v>
      </c>
      <c r="H14433">
        <v>-80.773257139699993</v>
      </c>
      <c r="I14433">
        <v>3.5</v>
      </c>
      <c r="J14433">
        <v>13</v>
      </c>
      <c r="K14433">
        <v>1</v>
      </c>
      <c r="L14433" t="s">
        <v>5656</v>
      </c>
    </row>
    <row r="14434" spans="1:12" x14ac:dyDescent="0.2">
      <c r="A14434" t="s">
        <v>47006</v>
      </c>
      <c r="B14434" t="s">
        <v>47007</v>
      </c>
      <c r="C14434" t="s">
        <v>43725</v>
      </c>
      <c r="D14434" t="s">
        <v>21</v>
      </c>
      <c r="E14434" t="s">
        <v>16</v>
      </c>
      <c r="F14434">
        <v>28270</v>
      </c>
      <c r="G14434">
        <v>35.140279</v>
      </c>
      <c r="H14434">
        <v>-80.739163000000005</v>
      </c>
      <c r="I14434">
        <v>2.5</v>
      </c>
      <c r="J14434">
        <v>40</v>
      </c>
      <c r="K14434">
        <v>1</v>
      </c>
      <c r="L14434" t="s">
        <v>47008</v>
      </c>
    </row>
    <row r="14435" spans="1:12" x14ac:dyDescent="0.2">
      <c r="A14435" t="s">
        <v>47009</v>
      </c>
      <c r="B14435" t="s">
        <v>47010</v>
      </c>
      <c r="C14435" t="s">
        <v>35054</v>
      </c>
      <c r="D14435" t="s">
        <v>21</v>
      </c>
      <c r="E14435" t="s">
        <v>16</v>
      </c>
      <c r="F14435">
        <v>28269</v>
      </c>
      <c r="G14435">
        <v>35.335453754500001</v>
      </c>
      <c r="H14435">
        <v>-80.796337053200006</v>
      </c>
      <c r="I14435">
        <v>2.5</v>
      </c>
      <c r="J14435">
        <v>7</v>
      </c>
      <c r="K14435">
        <v>1</v>
      </c>
      <c r="L14435" t="s">
        <v>45841</v>
      </c>
    </row>
    <row r="14436" spans="1:12" x14ac:dyDescent="0.2">
      <c r="A14436" t="s">
        <v>47011</v>
      </c>
      <c r="B14436" t="s">
        <v>47012</v>
      </c>
      <c r="C14436" t="s">
        <v>47013</v>
      </c>
      <c r="D14436" t="s">
        <v>26</v>
      </c>
      <c r="E14436" t="s">
        <v>16</v>
      </c>
      <c r="F14436">
        <v>28078</v>
      </c>
      <c r="G14436">
        <v>35.410704000000003</v>
      </c>
      <c r="H14436">
        <v>-80.842642999999995</v>
      </c>
      <c r="I14436">
        <v>4</v>
      </c>
      <c r="J14436">
        <v>98</v>
      </c>
      <c r="K14436">
        <v>1</v>
      </c>
      <c r="L14436" t="s">
        <v>12495</v>
      </c>
    </row>
    <row r="14437" spans="1:12" x14ac:dyDescent="0.2">
      <c r="A14437" t="s">
        <v>47014</v>
      </c>
      <c r="B14437" t="s">
        <v>47015</v>
      </c>
      <c r="C14437" t="s">
        <v>11900</v>
      </c>
      <c r="D14437" t="s">
        <v>21</v>
      </c>
      <c r="E14437" t="s">
        <v>16</v>
      </c>
      <c r="F14437">
        <v>28262</v>
      </c>
      <c r="G14437">
        <v>35.299906</v>
      </c>
      <c r="H14437">
        <v>-80.801648</v>
      </c>
      <c r="I14437">
        <v>2.5</v>
      </c>
      <c r="J14437">
        <v>4</v>
      </c>
      <c r="K14437">
        <v>0</v>
      </c>
      <c r="L14437" t="s">
        <v>47016</v>
      </c>
    </row>
    <row r="14438" spans="1:12" x14ac:dyDescent="0.2">
      <c r="A14438" t="s">
        <v>47017</v>
      </c>
      <c r="B14438" t="s">
        <v>4191</v>
      </c>
      <c r="C14438" t="s">
        <v>47018</v>
      </c>
      <c r="D14438" t="s">
        <v>21</v>
      </c>
      <c r="E14438" t="s">
        <v>16</v>
      </c>
      <c r="F14438">
        <v>28262</v>
      </c>
      <c r="G14438">
        <v>35.295475088000003</v>
      </c>
      <c r="H14438">
        <v>-80.763790793699997</v>
      </c>
      <c r="I14438">
        <v>3</v>
      </c>
      <c r="J14438">
        <v>18</v>
      </c>
      <c r="K14438">
        <v>1</v>
      </c>
      <c r="L14438" t="s">
        <v>47019</v>
      </c>
    </row>
    <row r="14439" spans="1:12" x14ac:dyDescent="0.2">
      <c r="A14439" t="s">
        <v>47020</v>
      </c>
      <c r="B14439" t="s">
        <v>47021</v>
      </c>
      <c r="C14439" t="s">
        <v>47022</v>
      </c>
      <c r="D14439" t="s">
        <v>21</v>
      </c>
      <c r="E14439" t="s">
        <v>16</v>
      </c>
      <c r="F14439">
        <v>28277</v>
      </c>
      <c r="G14439">
        <v>35.038024</v>
      </c>
      <c r="H14439">
        <v>-80.793696100000005</v>
      </c>
      <c r="I14439">
        <v>5</v>
      </c>
      <c r="J14439">
        <v>5</v>
      </c>
      <c r="K14439">
        <v>1</v>
      </c>
      <c r="L14439" t="s">
        <v>47023</v>
      </c>
    </row>
    <row r="14440" spans="1:12" x14ac:dyDescent="0.2">
      <c r="A14440" t="s">
        <v>47024</v>
      </c>
      <c r="B14440" t="s">
        <v>47025</v>
      </c>
      <c r="C14440" t="s">
        <v>47026</v>
      </c>
      <c r="D14440" t="s">
        <v>21</v>
      </c>
      <c r="E14440" t="s">
        <v>16</v>
      </c>
      <c r="F14440">
        <v>28205</v>
      </c>
      <c r="G14440">
        <v>35.219048000000001</v>
      </c>
      <c r="H14440">
        <v>-80.812574999999995</v>
      </c>
      <c r="I14440">
        <v>4</v>
      </c>
      <c r="J14440">
        <v>40</v>
      </c>
      <c r="K14440">
        <v>1</v>
      </c>
      <c r="L14440" t="s">
        <v>47027</v>
      </c>
    </row>
    <row r="14441" spans="1:12" x14ac:dyDescent="0.2">
      <c r="A14441" t="s">
        <v>47028</v>
      </c>
      <c r="B14441" t="s">
        <v>47029</v>
      </c>
      <c r="C14441" t="s">
        <v>47030</v>
      </c>
      <c r="D14441" t="s">
        <v>39</v>
      </c>
      <c r="E14441" t="s">
        <v>16</v>
      </c>
      <c r="F14441">
        <v>28027</v>
      </c>
      <c r="G14441">
        <v>35.372968</v>
      </c>
      <c r="H14441">
        <v>-80.6852059</v>
      </c>
      <c r="I14441">
        <v>5</v>
      </c>
      <c r="J14441">
        <v>3</v>
      </c>
      <c r="K14441">
        <v>0</v>
      </c>
      <c r="L14441" t="s">
        <v>47031</v>
      </c>
    </row>
    <row r="14442" spans="1:12" x14ac:dyDescent="0.2">
      <c r="A14442" t="s">
        <v>47032</v>
      </c>
      <c r="B14442" t="s">
        <v>47033</v>
      </c>
      <c r="C14442" t="s">
        <v>47034</v>
      </c>
      <c r="D14442" t="s">
        <v>135</v>
      </c>
      <c r="E14442" t="s">
        <v>16</v>
      </c>
      <c r="F14442">
        <v>28105</v>
      </c>
      <c r="G14442">
        <v>35.132638499999999</v>
      </c>
      <c r="H14442">
        <v>-80.711409500000002</v>
      </c>
      <c r="I14442">
        <v>2</v>
      </c>
      <c r="J14442">
        <v>10</v>
      </c>
      <c r="K14442">
        <v>0</v>
      </c>
      <c r="L14442" t="s">
        <v>47035</v>
      </c>
    </row>
    <row r="14443" spans="1:12" x14ac:dyDescent="0.2">
      <c r="A14443" t="s">
        <v>47036</v>
      </c>
      <c r="B14443" t="s">
        <v>47037</v>
      </c>
      <c r="C14443" t="s">
        <v>47038</v>
      </c>
      <c r="D14443" t="s">
        <v>21</v>
      </c>
      <c r="E14443" t="s">
        <v>16</v>
      </c>
      <c r="F14443">
        <v>28277</v>
      </c>
      <c r="G14443">
        <v>35.075690999999999</v>
      </c>
      <c r="H14443">
        <v>-80.774383</v>
      </c>
      <c r="I14443">
        <v>3.5</v>
      </c>
      <c r="J14443">
        <v>4</v>
      </c>
      <c r="K14443">
        <v>1</v>
      </c>
      <c r="L14443" t="s">
        <v>47039</v>
      </c>
    </row>
    <row r="14444" spans="1:12" x14ac:dyDescent="0.2">
      <c r="A14444" t="s">
        <v>47040</v>
      </c>
      <c r="B14444" t="s">
        <v>47041</v>
      </c>
      <c r="C14444" t="s">
        <v>47042</v>
      </c>
      <c r="D14444" t="s">
        <v>21</v>
      </c>
      <c r="E14444" t="s">
        <v>16</v>
      </c>
      <c r="F14444">
        <v>28210</v>
      </c>
      <c r="G14444">
        <v>35.146107390899999</v>
      </c>
      <c r="H14444">
        <v>-80.827506495899996</v>
      </c>
      <c r="I14444">
        <v>4</v>
      </c>
      <c r="J14444">
        <v>30</v>
      </c>
      <c r="K14444">
        <v>1</v>
      </c>
      <c r="L14444" t="s">
        <v>47043</v>
      </c>
    </row>
    <row r="14445" spans="1:12" x14ac:dyDescent="0.2">
      <c r="A14445" t="s">
        <v>47044</v>
      </c>
      <c r="B14445" t="s">
        <v>47045</v>
      </c>
      <c r="C14445" t="s">
        <v>47046</v>
      </c>
      <c r="D14445" t="s">
        <v>21</v>
      </c>
      <c r="E14445" t="s">
        <v>16</v>
      </c>
      <c r="F14445">
        <v>28277</v>
      </c>
      <c r="G14445">
        <v>35.058072799999998</v>
      </c>
      <c r="H14445">
        <v>-80.814920299999997</v>
      </c>
      <c r="I14445">
        <v>3.5</v>
      </c>
      <c r="J14445">
        <v>9</v>
      </c>
      <c r="K14445">
        <v>1</v>
      </c>
      <c r="L14445" t="s">
        <v>47047</v>
      </c>
    </row>
    <row r="14446" spans="1:12" x14ac:dyDescent="0.2">
      <c r="A14446" t="s">
        <v>47048</v>
      </c>
      <c r="B14446" t="s">
        <v>47049</v>
      </c>
      <c r="D14446" t="s">
        <v>21</v>
      </c>
      <c r="E14446" t="s">
        <v>16</v>
      </c>
      <c r="F14446">
        <v>28205</v>
      </c>
      <c r="G14446">
        <v>35.226371399999998</v>
      </c>
      <c r="H14446">
        <v>-80.799018500000003</v>
      </c>
      <c r="I14446">
        <v>4</v>
      </c>
      <c r="J14446">
        <v>5</v>
      </c>
      <c r="K14446">
        <v>1</v>
      </c>
      <c r="L14446" t="s">
        <v>47050</v>
      </c>
    </row>
    <row r="14447" spans="1:12" x14ac:dyDescent="0.2">
      <c r="A14447" t="s">
        <v>47051</v>
      </c>
      <c r="B14447" t="s">
        <v>31724</v>
      </c>
      <c r="C14447" t="s">
        <v>8366</v>
      </c>
      <c r="D14447" t="s">
        <v>39</v>
      </c>
      <c r="E14447" t="s">
        <v>16</v>
      </c>
      <c r="F14447">
        <v>28027</v>
      </c>
      <c r="G14447">
        <v>35.418859699999999</v>
      </c>
      <c r="H14447">
        <v>-80.742661499999997</v>
      </c>
      <c r="I14447">
        <v>2.5</v>
      </c>
      <c r="J14447">
        <v>5</v>
      </c>
      <c r="K14447">
        <v>0</v>
      </c>
      <c r="L14447" t="s">
        <v>47052</v>
      </c>
    </row>
    <row r="14448" spans="1:12" x14ac:dyDescent="0.2">
      <c r="A14448" t="s">
        <v>47053</v>
      </c>
      <c r="B14448" t="s">
        <v>47054</v>
      </c>
      <c r="C14448" t="s">
        <v>5472</v>
      </c>
      <c r="D14448" t="s">
        <v>21</v>
      </c>
      <c r="E14448" t="s">
        <v>16</v>
      </c>
      <c r="F14448">
        <v>28202</v>
      </c>
      <c r="G14448">
        <v>35.221595097200002</v>
      </c>
      <c r="H14448">
        <v>-80.8474606276</v>
      </c>
      <c r="I14448">
        <v>3.5</v>
      </c>
      <c r="J14448">
        <v>43</v>
      </c>
      <c r="K14448">
        <v>1</v>
      </c>
      <c r="L14448" t="s">
        <v>47055</v>
      </c>
    </row>
    <row r="14449" spans="1:12" x14ac:dyDescent="0.2">
      <c r="A14449" t="s">
        <v>47056</v>
      </c>
      <c r="B14449" t="s">
        <v>47057</v>
      </c>
      <c r="C14449" t="s">
        <v>47058</v>
      </c>
      <c r="D14449" t="s">
        <v>1239</v>
      </c>
      <c r="E14449" t="s">
        <v>16</v>
      </c>
      <c r="F14449">
        <v>28107</v>
      </c>
      <c r="G14449">
        <v>35.250815699999997</v>
      </c>
      <c r="H14449">
        <v>-80.507832199999996</v>
      </c>
      <c r="I14449">
        <v>5</v>
      </c>
      <c r="J14449">
        <v>6</v>
      </c>
      <c r="K14449">
        <v>1</v>
      </c>
      <c r="L14449" t="s">
        <v>47059</v>
      </c>
    </row>
    <row r="14450" spans="1:12" x14ac:dyDescent="0.2">
      <c r="A14450" t="s">
        <v>47060</v>
      </c>
      <c r="B14450" t="s">
        <v>47061</v>
      </c>
      <c r="C14450" t="s">
        <v>47062</v>
      </c>
      <c r="D14450" t="s">
        <v>21</v>
      </c>
      <c r="E14450" t="s">
        <v>16</v>
      </c>
      <c r="F14450">
        <v>28277</v>
      </c>
      <c r="G14450">
        <v>35.053777599999997</v>
      </c>
      <c r="H14450">
        <v>-80.846781199999995</v>
      </c>
      <c r="I14450">
        <v>3</v>
      </c>
      <c r="J14450">
        <v>10</v>
      </c>
      <c r="K14450">
        <v>0</v>
      </c>
      <c r="L14450" t="s">
        <v>8554</v>
      </c>
    </row>
    <row r="14451" spans="1:12" x14ac:dyDescent="0.2">
      <c r="A14451" t="s">
        <v>47063</v>
      </c>
      <c r="B14451" t="s">
        <v>47064</v>
      </c>
      <c r="C14451" t="s">
        <v>47065</v>
      </c>
      <c r="D14451" t="s">
        <v>21</v>
      </c>
      <c r="E14451" t="s">
        <v>16</v>
      </c>
      <c r="F14451">
        <v>28208</v>
      </c>
      <c r="G14451">
        <v>35.236930299999997</v>
      </c>
      <c r="H14451">
        <v>-80.874380700000003</v>
      </c>
      <c r="I14451">
        <v>3</v>
      </c>
      <c r="J14451">
        <v>18</v>
      </c>
      <c r="K14451">
        <v>0</v>
      </c>
      <c r="L14451" t="s">
        <v>47066</v>
      </c>
    </row>
    <row r="14452" spans="1:12" x14ac:dyDescent="0.2">
      <c r="A14452" t="s">
        <v>47067</v>
      </c>
      <c r="B14452" t="s">
        <v>19169</v>
      </c>
      <c r="C14452" t="s">
        <v>47068</v>
      </c>
      <c r="D14452" t="s">
        <v>135</v>
      </c>
      <c r="E14452" t="s">
        <v>16</v>
      </c>
      <c r="F14452">
        <v>28105</v>
      </c>
      <c r="G14452">
        <v>35.120437000000003</v>
      </c>
      <c r="H14452">
        <v>-80.728236999999993</v>
      </c>
      <c r="I14452">
        <v>4</v>
      </c>
      <c r="J14452">
        <v>36</v>
      </c>
      <c r="K14452">
        <v>1</v>
      </c>
      <c r="L14452" t="s">
        <v>1812</v>
      </c>
    </row>
    <row r="14453" spans="1:12" x14ac:dyDescent="0.2">
      <c r="A14453" t="s">
        <v>47069</v>
      </c>
      <c r="B14453" t="s">
        <v>47070</v>
      </c>
      <c r="D14453" t="s">
        <v>21</v>
      </c>
      <c r="E14453" t="s">
        <v>16</v>
      </c>
      <c r="F14453">
        <v>28277</v>
      </c>
      <c r="G14453">
        <v>35.053549599999997</v>
      </c>
      <c r="H14453">
        <v>-80.821169600000005</v>
      </c>
      <c r="I14453">
        <v>5</v>
      </c>
      <c r="J14453">
        <v>3</v>
      </c>
      <c r="K14453">
        <v>1</v>
      </c>
      <c r="L14453" t="s">
        <v>47071</v>
      </c>
    </row>
    <row r="14454" spans="1:12" x14ac:dyDescent="0.2">
      <c r="A14454" t="s">
        <v>47072</v>
      </c>
      <c r="B14454" t="s">
        <v>2239</v>
      </c>
      <c r="C14454" t="s">
        <v>47073</v>
      </c>
      <c r="D14454" t="s">
        <v>26</v>
      </c>
      <c r="E14454" t="s">
        <v>16</v>
      </c>
      <c r="F14454">
        <v>28078</v>
      </c>
      <c r="G14454">
        <v>35.407800000000002</v>
      </c>
      <c r="H14454">
        <v>-80.862599900000006</v>
      </c>
      <c r="I14454">
        <v>2</v>
      </c>
      <c r="J14454">
        <v>19</v>
      </c>
      <c r="K14454">
        <v>1</v>
      </c>
      <c r="L14454" t="s">
        <v>38698</v>
      </c>
    </row>
    <row r="14455" spans="1:12" x14ac:dyDescent="0.2">
      <c r="A14455" t="s">
        <v>47074</v>
      </c>
      <c r="B14455" t="s">
        <v>18781</v>
      </c>
      <c r="C14455" t="s">
        <v>47075</v>
      </c>
      <c r="D14455" t="s">
        <v>135</v>
      </c>
      <c r="E14455" t="s">
        <v>16</v>
      </c>
      <c r="F14455">
        <v>28105</v>
      </c>
      <c r="G14455">
        <v>35.122003999999997</v>
      </c>
      <c r="H14455">
        <v>-80.728176399999995</v>
      </c>
      <c r="I14455">
        <v>3</v>
      </c>
      <c r="J14455">
        <v>4</v>
      </c>
      <c r="K14455">
        <v>1</v>
      </c>
      <c r="L14455" t="s">
        <v>47076</v>
      </c>
    </row>
    <row r="14456" spans="1:12" x14ac:dyDescent="0.2">
      <c r="A14456" t="s">
        <v>47077</v>
      </c>
      <c r="B14456" t="s">
        <v>47078</v>
      </c>
      <c r="C14456" t="s">
        <v>47079</v>
      </c>
      <c r="D14456" t="s">
        <v>135</v>
      </c>
      <c r="E14456" t="s">
        <v>16</v>
      </c>
      <c r="F14456">
        <v>28104</v>
      </c>
      <c r="G14456">
        <v>35.003216121999998</v>
      </c>
      <c r="H14456">
        <v>-80.699367643100004</v>
      </c>
      <c r="I14456">
        <v>3</v>
      </c>
      <c r="J14456">
        <v>16</v>
      </c>
      <c r="K14456">
        <v>1</v>
      </c>
      <c r="L14456" t="s">
        <v>709</v>
      </c>
    </row>
    <row r="14457" spans="1:12" x14ac:dyDescent="0.2">
      <c r="A14457" t="s">
        <v>47080</v>
      </c>
      <c r="B14457" t="s">
        <v>47081</v>
      </c>
      <c r="C14457" t="s">
        <v>47082</v>
      </c>
      <c r="D14457" t="s">
        <v>588</v>
      </c>
      <c r="E14457" t="s">
        <v>16</v>
      </c>
      <c r="F14457">
        <v>28110</v>
      </c>
      <c r="G14457">
        <v>35.007905999999998</v>
      </c>
      <c r="H14457">
        <v>-80.563939000000005</v>
      </c>
      <c r="I14457">
        <v>4</v>
      </c>
      <c r="J14457">
        <v>12</v>
      </c>
      <c r="K14457">
        <v>1</v>
      </c>
      <c r="L14457" t="s">
        <v>5307</v>
      </c>
    </row>
    <row r="14458" spans="1:12" x14ac:dyDescent="0.2">
      <c r="A14458" t="s">
        <v>47083</v>
      </c>
      <c r="B14458" t="s">
        <v>9898</v>
      </c>
      <c r="C14458" t="s">
        <v>47084</v>
      </c>
      <c r="D14458" t="s">
        <v>26</v>
      </c>
      <c r="E14458" t="s">
        <v>16</v>
      </c>
      <c r="F14458">
        <v>28078</v>
      </c>
      <c r="G14458">
        <v>35.407705900000003</v>
      </c>
      <c r="H14458">
        <v>-80.864968300000001</v>
      </c>
      <c r="I14458">
        <v>4</v>
      </c>
      <c r="J14458">
        <v>91</v>
      </c>
      <c r="K14458">
        <v>1</v>
      </c>
      <c r="L14458" t="s">
        <v>264</v>
      </c>
    </row>
    <row r="14459" spans="1:12" x14ac:dyDescent="0.2">
      <c r="A14459" t="s">
        <v>47085</v>
      </c>
      <c r="B14459" t="s">
        <v>47086</v>
      </c>
      <c r="C14459" t="s">
        <v>47087</v>
      </c>
      <c r="D14459" t="s">
        <v>21</v>
      </c>
      <c r="E14459" t="s">
        <v>16</v>
      </c>
      <c r="F14459">
        <v>28262</v>
      </c>
      <c r="G14459">
        <v>35.303930100000002</v>
      </c>
      <c r="H14459">
        <v>-80.753052800000006</v>
      </c>
      <c r="I14459">
        <v>5</v>
      </c>
      <c r="J14459">
        <v>7</v>
      </c>
      <c r="K14459">
        <v>1</v>
      </c>
      <c r="L14459" t="s">
        <v>47088</v>
      </c>
    </row>
    <row r="14460" spans="1:12" x14ac:dyDescent="0.2">
      <c r="A14460" t="s">
        <v>47089</v>
      </c>
      <c r="B14460" t="s">
        <v>47090</v>
      </c>
      <c r="C14460" t="s">
        <v>47091</v>
      </c>
      <c r="D14460" t="s">
        <v>39</v>
      </c>
      <c r="E14460" t="s">
        <v>16</v>
      </c>
      <c r="F14460">
        <v>28027</v>
      </c>
      <c r="G14460">
        <v>35.377659600000001</v>
      </c>
      <c r="H14460">
        <v>-80.730926299999993</v>
      </c>
      <c r="I14460">
        <v>3</v>
      </c>
      <c r="J14460">
        <v>24</v>
      </c>
      <c r="K14460">
        <v>1</v>
      </c>
      <c r="L14460" t="s">
        <v>287</v>
      </c>
    </row>
    <row r="14461" spans="1:12" x14ac:dyDescent="0.2">
      <c r="A14461" t="s">
        <v>47092</v>
      </c>
      <c r="B14461" t="s">
        <v>47093</v>
      </c>
      <c r="C14461" t="s">
        <v>47094</v>
      </c>
      <c r="D14461" t="s">
        <v>21</v>
      </c>
      <c r="E14461" t="s">
        <v>16</v>
      </c>
      <c r="F14461">
        <v>28211</v>
      </c>
      <c r="G14461">
        <v>35.153065099999999</v>
      </c>
      <c r="H14461">
        <v>-80.828047499999997</v>
      </c>
      <c r="I14461">
        <v>4.5</v>
      </c>
      <c r="J14461">
        <v>5</v>
      </c>
      <c r="K14461">
        <v>1</v>
      </c>
      <c r="L14461" t="s">
        <v>47095</v>
      </c>
    </row>
    <row r="14462" spans="1:12" x14ac:dyDescent="0.2">
      <c r="A14462" t="s">
        <v>47096</v>
      </c>
      <c r="B14462" t="s">
        <v>695</v>
      </c>
      <c r="C14462" t="s">
        <v>47097</v>
      </c>
      <c r="D14462" t="s">
        <v>21</v>
      </c>
      <c r="E14462" t="s">
        <v>16</v>
      </c>
      <c r="F14462">
        <v>28277</v>
      </c>
      <c r="G14462">
        <v>35.040801999999999</v>
      </c>
      <c r="H14462">
        <v>-80.861296899999999</v>
      </c>
      <c r="I14462">
        <v>4</v>
      </c>
      <c r="J14462">
        <v>4</v>
      </c>
      <c r="K14462">
        <v>0</v>
      </c>
      <c r="L14462" t="s">
        <v>47098</v>
      </c>
    </row>
    <row r="14463" spans="1:12" x14ac:dyDescent="0.2">
      <c r="A14463" t="s">
        <v>47099</v>
      </c>
      <c r="B14463" t="s">
        <v>4770</v>
      </c>
      <c r="C14463" t="s">
        <v>28021</v>
      </c>
      <c r="D14463" t="s">
        <v>697</v>
      </c>
      <c r="E14463" t="s">
        <v>16</v>
      </c>
      <c r="F14463">
        <v>28037</v>
      </c>
      <c r="G14463">
        <v>35.447724600000001</v>
      </c>
      <c r="H14463">
        <v>-80.993792600000006</v>
      </c>
      <c r="I14463">
        <v>2.5</v>
      </c>
      <c r="J14463">
        <v>3</v>
      </c>
      <c r="K14463">
        <v>1</v>
      </c>
      <c r="L14463" t="s">
        <v>25215</v>
      </c>
    </row>
    <row r="14464" spans="1:12" x14ac:dyDescent="0.2">
      <c r="A14464" t="s">
        <v>47100</v>
      </c>
      <c r="B14464" t="s">
        <v>47101</v>
      </c>
      <c r="C14464" t="s">
        <v>35891</v>
      </c>
      <c r="D14464" t="s">
        <v>30</v>
      </c>
      <c r="E14464" t="s">
        <v>16</v>
      </c>
      <c r="F14464">
        <v>28054</v>
      </c>
      <c r="G14464">
        <v>35.233086972800002</v>
      </c>
      <c r="H14464">
        <v>-81.193622164399997</v>
      </c>
      <c r="I14464">
        <v>3</v>
      </c>
      <c r="J14464">
        <v>13</v>
      </c>
      <c r="K14464">
        <v>0</v>
      </c>
      <c r="L14464" t="s">
        <v>47102</v>
      </c>
    </row>
    <row r="14465" spans="1:12" x14ac:dyDescent="0.2">
      <c r="A14465" t="s">
        <v>47103</v>
      </c>
      <c r="B14465" t="s">
        <v>47104</v>
      </c>
      <c r="C14465" t="s">
        <v>47105</v>
      </c>
      <c r="D14465" t="s">
        <v>21</v>
      </c>
      <c r="E14465" t="s">
        <v>16</v>
      </c>
      <c r="F14465">
        <v>28205</v>
      </c>
      <c r="G14465">
        <v>35.238448200000001</v>
      </c>
      <c r="H14465">
        <v>-80.816194800000005</v>
      </c>
      <c r="I14465">
        <v>5</v>
      </c>
      <c r="J14465">
        <v>4</v>
      </c>
      <c r="K14465">
        <v>1</v>
      </c>
      <c r="L14465" t="s">
        <v>47106</v>
      </c>
    </row>
    <row r="14466" spans="1:12" x14ac:dyDescent="0.2">
      <c r="A14466" t="s">
        <v>47107</v>
      </c>
      <c r="B14466" t="s">
        <v>47108</v>
      </c>
      <c r="C14466" t="s">
        <v>47109</v>
      </c>
      <c r="D14466" t="s">
        <v>15</v>
      </c>
      <c r="E14466" t="s">
        <v>16</v>
      </c>
      <c r="F14466">
        <v>28031</v>
      </c>
      <c r="G14466">
        <v>35.479128699999997</v>
      </c>
      <c r="H14466">
        <v>-80.892037900000005</v>
      </c>
      <c r="I14466">
        <v>4</v>
      </c>
      <c r="J14466">
        <v>5</v>
      </c>
      <c r="K14466">
        <v>1</v>
      </c>
      <c r="L14466" t="s">
        <v>47110</v>
      </c>
    </row>
    <row r="14467" spans="1:12" x14ac:dyDescent="0.2">
      <c r="A14467" t="s">
        <v>47111</v>
      </c>
      <c r="B14467" t="s">
        <v>47112</v>
      </c>
      <c r="C14467" t="s">
        <v>47113</v>
      </c>
      <c r="D14467" t="s">
        <v>697</v>
      </c>
      <c r="E14467" t="s">
        <v>16</v>
      </c>
      <c r="F14467">
        <v>28037</v>
      </c>
      <c r="G14467">
        <v>35.459187</v>
      </c>
      <c r="H14467">
        <v>-80.986795999999998</v>
      </c>
      <c r="I14467">
        <v>4.5</v>
      </c>
      <c r="J14467">
        <v>15</v>
      </c>
      <c r="K14467">
        <v>1</v>
      </c>
      <c r="L14467" t="s">
        <v>47114</v>
      </c>
    </row>
    <row r="14468" spans="1:12" x14ac:dyDescent="0.2">
      <c r="A14468" t="s">
        <v>47115</v>
      </c>
      <c r="B14468" t="s">
        <v>47116</v>
      </c>
      <c r="C14468" t="s">
        <v>32992</v>
      </c>
      <c r="D14468" t="s">
        <v>21</v>
      </c>
      <c r="E14468" t="s">
        <v>16</v>
      </c>
      <c r="F14468">
        <v>28226</v>
      </c>
      <c r="G14468">
        <v>35.088110299999997</v>
      </c>
      <c r="H14468">
        <v>-80.860780700000007</v>
      </c>
      <c r="I14468">
        <v>5</v>
      </c>
      <c r="J14468">
        <v>3</v>
      </c>
      <c r="K14468">
        <v>1</v>
      </c>
      <c r="L14468" t="s">
        <v>47117</v>
      </c>
    </row>
    <row r="14469" spans="1:12" x14ac:dyDescent="0.2">
      <c r="A14469" t="s">
        <v>47118</v>
      </c>
      <c r="B14469" t="s">
        <v>47119</v>
      </c>
      <c r="C14469" t="s">
        <v>47120</v>
      </c>
      <c r="D14469" t="s">
        <v>21</v>
      </c>
      <c r="E14469" t="s">
        <v>16</v>
      </c>
      <c r="F14469">
        <v>28217</v>
      </c>
      <c r="G14469">
        <v>35.174530182200002</v>
      </c>
      <c r="H14469">
        <v>-80.877369604999998</v>
      </c>
      <c r="I14469">
        <v>2</v>
      </c>
      <c r="J14469">
        <v>4</v>
      </c>
      <c r="K14469">
        <v>1</v>
      </c>
      <c r="L14469" t="s">
        <v>47121</v>
      </c>
    </row>
    <row r="14470" spans="1:12" x14ac:dyDescent="0.2">
      <c r="A14470" t="s">
        <v>47122</v>
      </c>
      <c r="B14470" t="s">
        <v>32247</v>
      </c>
      <c r="C14470" t="s">
        <v>47123</v>
      </c>
      <c r="D14470" t="s">
        <v>21</v>
      </c>
      <c r="E14470" t="s">
        <v>16</v>
      </c>
      <c r="F14470">
        <v>28217</v>
      </c>
      <c r="G14470">
        <v>35.200862999999998</v>
      </c>
      <c r="H14470">
        <v>-80.872767999999994</v>
      </c>
      <c r="I14470">
        <v>5</v>
      </c>
      <c r="J14470">
        <v>6</v>
      </c>
      <c r="K14470">
        <v>1</v>
      </c>
      <c r="L14470" t="s">
        <v>47124</v>
      </c>
    </row>
    <row r="14471" spans="1:12" x14ac:dyDescent="0.2">
      <c r="A14471" t="s">
        <v>47125</v>
      </c>
      <c r="B14471" t="s">
        <v>47126</v>
      </c>
      <c r="C14471" t="s">
        <v>47127</v>
      </c>
      <c r="D14471" t="s">
        <v>39</v>
      </c>
      <c r="E14471" t="s">
        <v>16</v>
      </c>
      <c r="F14471">
        <v>28027</v>
      </c>
      <c r="G14471">
        <v>35.364365585199998</v>
      </c>
      <c r="H14471">
        <v>-80.703454166699998</v>
      </c>
      <c r="I14471">
        <v>4</v>
      </c>
      <c r="J14471">
        <v>22</v>
      </c>
      <c r="K14471">
        <v>1</v>
      </c>
      <c r="L14471" t="s">
        <v>923</v>
      </c>
    </row>
    <row r="14472" spans="1:12" x14ac:dyDescent="0.2">
      <c r="A14472" t="s">
        <v>47128</v>
      </c>
      <c r="B14472" t="s">
        <v>9040</v>
      </c>
      <c r="C14472" t="s">
        <v>47129</v>
      </c>
      <c r="D14472" t="s">
        <v>21</v>
      </c>
      <c r="E14472" t="s">
        <v>16</v>
      </c>
      <c r="F14472">
        <v>28204</v>
      </c>
      <c r="G14472">
        <v>35.213287664200003</v>
      </c>
      <c r="H14472">
        <v>-80.843587146999994</v>
      </c>
      <c r="I14472">
        <v>4</v>
      </c>
      <c r="J14472">
        <v>215</v>
      </c>
      <c r="K14472">
        <v>1</v>
      </c>
      <c r="L14472" t="s">
        <v>47130</v>
      </c>
    </row>
    <row r="14473" spans="1:12" x14ac:dyDescent="0.2">
      <c r="A14473" t="s">
        <v>47131</v>
      </c>
      <c r="B14473" t="s">
        <v>32373</v>
      </c>
      <c r="C14473" t="s">
        <v>3726</v>
      </c>
      <c r="D14473" t="s">
        <v>295</v>
      </c>
      <c r="E14473" t="s">
        <v>16</v>
      </c>
      <c r="F14473">
        <v>28134</v>
      </c>
      <c r="G14473">
        <v>35.082199096700002</v>
      </c>
      <c r="H14473">
        <v>-80.877227783199999</v>
      </c>
      <c r="I14473">
        <v>4</v>
      </c>
      <c r="J14473">
        <v>4</v>
      </c>
      <c r="K14473">
        <v>0</v>
      </c>
      <c r="L14473" t="s">
        <v>47132</v>
      </c>
    </row>
    <row r="14474" spans="1:12" x14ac:dyDescent="0.2">
      <c r="A14474" t="s">
        <v>47133</v>
      </c>
      <c r="B14474" t="s">
        <v>21711</v>
      </c>
      <c r="C14474" t="s">
        <v>39012</v>
      </c>
      <c r="D14474" t="s">
        <v>21</v>
      </c>
      <c r="E14474" t="s">
        <v>16</v>
      </c>
      <c r="F14474">
        <v>28203</v>
      </c>
      <c r="G14474">
        <v>35.200967400000003</v>
      </c>
      <c r="H14474">
        <v>-80.842752300000001</v>
      </c>
      <c r="I14474">
        <v>4.5</v>
      </c>
      <c r="J14474">
        <v>23</v>
      </c>
      <c r="K14474">
        <v>1</v>
      </c>
      <c r="L14474" t="s">
        <v>3484</v>
      </c>
    </row>
    <row r="14475" spans="1:12" x14ac:dyDescent="0.2">
      <c r="A14475" t="s">
        <v>47134</v>
      </c>
      <c r="B14475" t="s">
        <v>47135</v>
      </c>
      <c r="C14475" t="s">
        <v>47136</v>
      </c>
      <c r="D14475" t="s">
        <v>21</v>
      </c>
      <c r="E14475" t="s">
        <v>16</v>
      </c>
      <c r="F14475">
        <v>28203</v>
      </c>
      <c r="G14475">
        <v>35.207689899999998</v>
      </c>
      <c r="H14475">
        <v>-80.861778400000006</v>
      </c>
      <c r="I14475">
        <v>5</v>
      </c>
      <c r="J14475">
        <v>3</v>
      </c>
      <c r="K14475">
        <v>1</v>
      </c>
      <c r="L14475" t="s">
        <v>31737</v>
      </c>
    </row>
    <row r="14476" spans="1:12" x14ac:dyDescent="0.2">
      <c r="A14476" t="s">
        <v>47137</v>
      </c>
      <c r="B14476" t="s">
        <v>47138</v>
      </c>
      <c r="C14476" t="s">
        <v>47139</v>
      </c>
      <c r="D14476" t="s">
        <v>21</v>
      </c>
      <c r="E14476" t="s">
        <v>16</v>
      </c>
      <c r="F14476">
        <v>28211</v>
      </c>
      <c r="G14476">
        <v>35.150140009499999</v>
      </c>
      <c r="H14476">
        <v>-80.824879780399996</v>
      </c>
      <c r="I14476">
        <v>1</v>
      </c>
      <c r="J14476">
        <v>3</v>
      </c>
      <c r="K14476">
        <v>1</v>
      </c>
      <c r="L14476" t="s">
        <v>40580</v>
      </c>
    </row>
    <row r="14477" spans="1:12" x14ac:dyDescent="0.2">
      <c r="A14477" t="s">
        <v>47140</v>
      </c>
      <c r="B14477" t="s">
        <v>47141</v>
      </c>
      <c r="C14477" t="s">
        <v>47142</v>
      </c>
      <c r="D14477" t="s">
        <v>21</v>
      </c>
      <c r="E14477" t="s">
        <v>16</v>
      </c>
      <c r="F14477">
        <v>28277</v>
      </c>
      <c r="G14477">
        <v>35.053244499999998</v>
      </c>
      <c r="H14477">
        <v>-80.850964300000001</v>
      </c>
      <c r="I14477">
        <v>3.5</v>
      </c>
      <c r="J14477">
        <v>14</v>
      </c>
      <c r="K14477">
        <v>1</v>
      </c>
      <c r="L14477" t="s">
        <v>1812</v>
      </c>
    </row>
    <row r="14478" spans="1:12" x14ac:dyDescent="0.2">
      <c r="A14478" t="s">
        <v>47143</v>
      </c>
      <c r="B14478" t="s">
        <v>47144</v>
      </c>
      <c r="C14478" t="s">
        <v>47145</v>
      </c>
      <c r="D14478" t="s">
        <v>21</v>
      </c>
      <c r="E14478" t="s">
        <v>16</v>
      </c>
      <c r="F14478">
        <v>28203</v>
      </c>
      <c r="G14478">
        <v>35.210437400000004</v>
      </c>
      <c r="H14478">
        <v>-80.856449600000005</v>
      </c>
      <c r="I14478">
        <v>3.5</v>
      </c>
      <c r="J14478">
        <v>6</v>
      </c>
      <c r="K14478">
        <v>0</v>
      </c>
      <c r="L14478" t="s">
        <v>6353</v>
      </c>
    </row>
    <row r="14479" spans="1:12" x14ac:dyDescent="0.2">
      <c r="A14479" t="s">
        <v>47146</v>
      </c>
      <c r="B14479" t="s">
        <v>47147</v>
      </c>
      <c r="D14479" t="s">
        <v>1239</v>
      </c>
      <c r="E14479" t="s">
        <v>16</v>
      </c>
      <c r="F14479">
        <v>28107</v>
      </c>
      <c r="G14479">
        <v>35.259321499999999</v>
      </c>
      <c r="H14479">
        <v>-80.521618399999994</v>
      </c>
      <c r="I14479">
        <v>5</v>
      </c>
      <c r="J14479">
        <v>7</v>
      </c>
      <c r="K14479">
        <v>0</v>
      </c>
      <c r="L14479" t="s">
        <v>47148</v>
      </c>
    </row>
    <row r="14480" spans="1:12" x14ac:dyDescent="0.2">
      <c r="A14480" t="s">
        <v>47149</v>
      </c>
      <c r="B14480" t="s">
        <v>47150</v>
      </c>
      <c r="C14480" t="s">
        <v>47151</v>
      </c>
      <c r="D14480" t="s">
        <v>39</v>
      </c>
      <c r="E14480" t="s">
        <v>16</v>
      </c>
      <c r="F14480">
        <v>28027</v>
      </c>
      <c r="G14480">
        <v>35.407710299999998</v>
      </c>
      <c r="H14480">
        <v>-80.667770599999997</v>
      </c>
      <c r="I14480">
        <v>2.5</v>
      </c>
      <c r="J14480">
        <v>10</v>
      </c>
      <c r="K14480">
        <v>1</v>
      </c>
      <c r="L14480" t="s">
        <v>565</v>
      </c>
    </row>
    <row r="14481" spans="1:12" x14ac:dyDescent="0.2">
      <c r="A14481" t="s">
        <v>47152</v>
      </c>
      <c r="B14481" t="s">
        <v>47153</v>
      </c>
      <c r="C14481" t="s">
        <v>47154</v>
      </c>
      <c r="D14481" t="s">
        <v>26</v>
      </c>
      <c r="E14481" t="s">
        <v>16</v>
      </c>
      <c r="F14481">
        <v>28078</v>
      </c>
      <c r="G14481">
        <v>35.434868917599999</v>
      </c>
      <c r="H14481">
        <v>-80.907306075099996</v>
      </c>
      <c r="I14481">
        <v>3</v>
      </c>
      <c r="J14481">
        <v>4</v>
      </c>
      <c r="K14481">
        <v>1</v>
      </c>
      <c r="L14481" t="s">
        <v>2349</v>
      </c>
    </row>
    <row r="14482" spans="1:12" x14ac:dyDescent="0.2">
      <c r="A14482" t="s">
        <v>47155</v>
      </c>
      <c r="B14482" t="s">
        <v>19327</v>
      </c>
      <c r="C14482" t="s">
        <v>15554</v>
      </c>
      <c r="D14482" t="s">
        <v>21</v>
      </c>
      <c r="E14482" t="s">
        <v>16</v>
      </c>
      <c r="F14482">
        <v>28203</v>
      </c>
      <c r="G14482">
        <v>35.198558300000002</v>
      </c>
      <c r="H14482">
        <v>-80.852525400000005</v>
      </c>
      <c r="I14482">
        <v>3.5</v>
      </c>
      <c r="J14482">
        <v>357</v>
      </c>
      <c r="K14482">
        <v>1</v>
      </c>
      <c r="L14482" t="s">
        <v>47156</v>
      </c>
    </row>
    <row r="14483" spans="1:12" x14ac:dyDescent="0.2">
      <c r="A14483" t="s">
        <v>47157</v>
      </c>
      <c r="B14483" t="s">
        <v>1765</v>
      </c>
      <c r="C14483" t="s">
        <v>47158</v>
      </c>
      <c r="D14483" t="s">
        <v>15</v>
      </c>
      <c r="E14483" t="s">
        <v>16</v>
      </c>
      <c r="F14483">
        <v>28031</v>
      </c>
      <c r="G14483">
        <v>35.4753942782</v>
      </c>
      <c r="H14483">
        <v>-80.888846106800003</v>
      </c>
      <c r="I14483">
        <v>4</v>
      </c>
      <c r="J14483">
        <v>25</v>
      </c>
      <c r="K14483">
        <v>1</v>
      </c>
      <c r="L14483" t="s">
        <v>3224</v>
      </c>
    </row>
    <row r="14484" spans="1:12" x14ac:dyDescent="0.2">
      <c r="A14484" t="s">
        <v>47159</v>
      </c>
      <c r="B14484" t="s">
        <v>47160</v>
      </c>
      <c r="C14484" t="s">
        <v>47161</v>
      </c>
      <c r="D14484" t="s">
        <v>62</v>
      </c>
      <c r="E14484" t="s">
        <v>16</v>
      </c>
      <c r="F14484">
        <v>28227</v>
      </c>
      <c r="G14484">
        <v>35.180332</v>
      </c>
      <c r="H14484">
        <v>-80.644580000000005</v>
      </c>
      <c r="I14484">
        <v>5</v>
      </c>
      <c r="J14484">
        <v>3</v>
      </c>
      <c r="K14484">
        <v>1</v>
      </c>
      <c r="L14484" t="s">
        <v>25855</v>
      </c>
    </row>
    <row r="14485" spans="1:12" x14ac:dyDescent="0.2">
      <c r="A14485" t="s">
        <v>47162</v>
      </c>
      <c r="B14485" t="s">
        <v>47163</v>
      </c>
      <c r="C14485" t="s">
        <v>47164</v>
      </c>
      <c r="D14485" t="s">
        <v>47165</v>
      </c>
      <c r="E14485" t="s">
        <v>16</v>
      </c>
      <c r="F14485">
        <v>28101</v>
      </c>
      <c r="G14485">
        <v>35.251430900000003</v>
      </c>
      <c r="H14485">
        <v>-81.078631999999999</v>
      </c>
      <c r="I14485">
        <v>2.5</v>
      </c>
      <c r="J14485">
        <v>5</v>
      </c>
      <c r="K14485">
        <v>1</v>
      </c>
      <c r="L14485" t="s">
        <v>1425</v>
      </c>
    </row>
    <row r="14486" spans="1:12" x14ac:dyDescent="0.2">
      <c r="A14486" t="s">
        <v>47166</v>
      </c>
      <c r="B14486" t="s">
        <v>47167</v>
      </c>
      <c r="C14486" t="s">
        <v>7859</v>
      </c>
      <c r="D14486" t="s">
        <v>21</v>
      </c>
      <c r="E14486" t="s">
        <v>16</v>
      </c>
      <c r="F14486">
        <v>28263</v>
      </c>
      <c r="G14486">
        <v>35.232829000000002</v>
      </c>
      <c r="H14486">
        <v>-80.848562999999999</v>
      </c>
      <c r="I14486">
        <v>3</v>
      </c>
      <c r="J14486">
        <v>15</v>
      </c>
      <c r="K14486">
        <v>0</v>
      </c>
      <c r="L14486" t="s">
        <v>1323</v>
      </c>
    </row>
    <row r="14487" spans="1:12" x14ac:dyDescent="0.2">
      <c r="A14487" t="s">
        <v>47168</v>
      </c>
      <c r="B14487" t="s">
        <v>47169</v>
      </c>
      <c r="C14487" t="s">
        <v>47170</v>
      </c>
      <c r="D14487" t="s">
        <v>21</v>
      </c>
      <c r="E14487" t="s">
        <v>16</v>
      </c>
      <c r="F14487">
        <v>28273</v>
      </c>
      <c r="G14487">
        <v>35.097612816500003</v>
      </c>
      <c r="H14487">
        <v>-80.988595735999994</v>
      </c>
      <c r="I14487">
        <v>4</v>
      </c>
      <c r="J14487">
        <v>10</v>
      </c>
      <c r="K14487">
        <v>1</v>
      </c>
      <c r="L14487" t="s">
        <v>47171</v>
      </c>
    </row>
    <row r="14488" spans="1:12" x14ac:dyDescent="0.2">
      <c r="A14488" t="s">
        <v>47172</v>
      </c>
      <c r="B14488" t="s">
        <v>47173</v>
      </c>
      <c r="C14488" t="s">
        <v>14208</v>
      </c>
      <c r="D14488" t="s">
        <v>26</v>
      </c>
      <c r="E14488" t="s">
        <v>16</v>
      </c>
      <c r="F14488">
        <v>28078</v>
      </c>
      <c r="G14488">
        <v>35.415954800000002</v>
      </c>
      <c r="H14488">
        <v>-80.857281799999996</v>
      </c>
      <c r="I14488">
        <v>2.5</v>
      </c>
      <c r="J14488">
        <v>3</v>
      </c>
      <c r="K14488">
        <v>1</v>
      </c>
      <c r="L14488" t="s">
        <v>2962</v>
      </c>
    </row>
    <row r="14489" spans="1:12" x14ac:dyDescent="0.2">
      <c r="A14489" t="s">
        <v>47174</v>
      </c>
      <c r="B14489" t="s">
        <v>47175</v>
      </c>
      <c r="C14489" t="s">
        <v>47176</v>
      </c>
      <c r="D14489" t="s">
        <v>21</v>
      </c>
      <c r="E14489" t="s">
        <v>16</v>
      </c>
      <c r="F14489">
        <v>28217</v>
      </c>
      <c r="G14489">
        <v>35.151766280099999</v>
      </c>
      <c r="H14489">
        <v>-80.875417810900004</v>
      </c>
      <c r="I14489">
        <v>4</v>
      </c>
      <c r="J14489">
        <v>9</v>
      </c>
      <c r="K14489">
        <v>1</v>
      </c>
      <c r="L14489" t="s">
        <v>7191</v>
      </c>
    </row>
    <row r="14490" spans="1:12" x14ac:dyDescent="0.2">
      <c r="A14490" t="s">
        <v>47177</v>
      </c>
      <c r="B14490" t="s">
        <v>2540</v>
      </c>
      <c r="C14490" t="s">
        <v>47178</v>
      </c>
      <c r="D14490" t="s">
        <v>21</v>
      </c>
      <c r="E14490" t="s">
        <v>16</v>
      </c>
      <c r="F14490">
        <v>28227</v>
      </c>
      <c r="G14490">
        <v>35.161821099999997</v>
      </c>
      <c r="H14490">
        <v>-80.736237299999999</v>
      </c>
      <c r="I14490">
        <v>3</v>
      </c>
      <c r="J14490">
        <v>8</v>
      </c>
      <c r="K14490">
        <v>0</v>
      </c>
      <c r="L14490" t="s">
        <v>47179</v>
      </c>
    </row>
    <row r="14491" spans="1:12" x14ac:dyDescent="0.2">
      <c r="A14491" t="s">
        <v>47180</v>
      </c>
      <c r="B14491" t="s">
        <v>47181</v>
      </c>
      <c r="C14491" t="s">
        <v>47182</v>
      </c>
      <c r="D14491" t="s">
        <v>21</v>
      </c>
      <c r="E14491" t="s">
        <v>16</v>
      </c>
      <c r="F14491">
        <v>28277</v>
      </c>
      <c r="G14491">
        <v>35.0536815225</v>
      </c>
      <c r="H14491">
        <v>-80.812684550900002</v>
      </c>
      <c r="I14491">
        <v>4</v>
      </c>
      <c r="J14491">
        <v>4</v>
      </c>
      <c r="K14491">
        <v>1</v>
      </c>
      <c r="L14491" t="s">
        <v>47183</v>
      </c>
    </row>
    <row r="14492" spans="1:12" x14ac:dyDescent="0.2">
      <c r="A14492" t="s">
        <v>47184</v>
      </c>
      <c r="B14492" t="s">
        <v>47185</v>
      </c>
      <c r="C14492" t="s">
        <v>47186</v>
      </c>
      <c r="D14492" t="s">
        <v>15</v>
      </c>
      <c r="E14492" t="s">
        <v>16</v>
      </c>
      <c r="F14492">
        <v>28031</v>
      </c>
      <c r="G14492">
        <v>35.453675599999997</v>
      </c>
      <c r="H14492">
        <v>-80.891086999999999</v>
      </c>
      <c r="I14492">
        <v>5</v>
      </c>
      <c r="J14492">
        <v>4</v>
      </c>
      <c r="K14492">
        <v>1</v>
      </c>
      <c r="L14492" t="s">
        <v>47187</v>
      </c>
    </row>
    <row r="14493" spans="1:12" x14ac:dyDescent="0.2">
      <c r="A14493" t="s">
        <v>47188</v>
      </c>
      <c r="B14493" t="s">
        <v>20869</v>
      </c>
      <c r="C14493" t="s">
        <v>47189</v>
      </c>
      <c r="D14493" t="s">
        <v>39</v>
      </c>
      <c r="E14493" t="s">
        <v>16</v>
      </c>
      <c r="F14493">
        <v>28025</v>
      </c>
      <c r="G14493">
        <v>35.431847003000001</v>
      </c>
      <c r="H14493">
        <v>-80.605779849000001</v>
      </c>
      <c r="I14493">
        <v>4.5</v>
      </c>
      <c r="J14493">
        <v>7</v>
      </c>
      <c r="K14493">
        <v>1</v>
      </c>
      <c r="L14493" t="s">
        <v>34227</v>
      </c>
    </row>
    <row r="14494" spans="1:12" x14ac:dyDescent="0.2">
      <c r="A14494" t="s">
        <v>47190</v>
      </c>
      <c r="B14494" t="s">
        <v>47191</v>
      </c>
      <c r="C14494" t="s">
        <v>47192</v>
      </c>
      <c r="D14494" t="s">
        <v>26</v>
      </c>
      <c r="E14494" t="s">
        <v>16</v>
      </c>
      <c r="F14494">
        <v>28078</v>
      </c>
      <c r="G14494">
        <v>35.417633700000003</v>
      </c>
      <c r="H14494">
        <v>-80.857022299999997</v>
      </c>
      <c r="I14494">
        <v>5</v>
      </c>
      <c r="J14494">
        <v>27</v>
      </c>
      <c r="K14494">
        <v>1</v>
      </c>
      <c r="L14494" t="s">
        <v>47193</v>
      </c>
    </row>
    <row r="14495" spans="1:12" x14ac:dyDescent="0.2">
      <c r="A14495" t="s">
        <v>47194</v>
      </c>
      <c r="B14495" t="s">
        <v>14331</v>
      </c>
      <c r="C14495" t="s">
        <v>47195</v>
      </c>
      <c r="D14495" t="s">
        <v>21</v>
      </c>
      <c r="E14495" t="s">
        <v>16</v>
      </c>
      <c r="F14495">
        <v>28208</v>
      </c>
      <c r="G14495">
        <v>35.240315667799997</v>
      </c>
      <c r="H14495">
        <v>-80.885569453200006</v>
      </c>
      <c r="I14495">
        <v>2.5</v>
      </c>
      <c r="J14495">
        <v>8</v>
      </c>
      <c r="K14495">
        <v>1</v>
      </c>
      <c r="L14495" t="s">
        <v>47196</v>
      </c>
    </row>
    <row r="14496" spans="1:12" x14ac:dyDescent="0.2">
      <c r="A14496" t="s">
        <v>47197</v>
      </c>
      <c r="B14496" t="s">
        <v>4712</v>
      </c>
      <c r="C14496" t="s">
        <v>47198</v>
      </c>
      <c r="D14496" t="s">
        <v>26</v>
      </c>
      <c r="E14496" t="s">
        <v>16</v>
      </c>
      <c r="F14496">
        <v>28078</v>
      </c>
      <c r="G14496">
        <v>35.384636100000002</v>
      </c>
      <c r="H14496">
        <v>-80.846471399999999</v>
      </c>
      <c r="I14496">
        <v>3</v>
      </c>
      <c r="J14496">
        <v>40</v>
      </c>
      <c r="K14496">
        <v>1</v>
      </c>
      <c r="L14496" t="s">
        <v>3082</v>
      </c>
    </row>
    <row r="14497" spans="1:12" x14ac:dyDescent="0.2">
      <c r="A14497" t="s">
        <v>47199</v>
      </c>
      <c r="B14497" t="s">
        <v>47200</v>
      </c>
      <c r="C14497" t="s">
        <v>47201</v>
      </c>
      <c r="D14497" t="s">
        <v>21</v>
      </c>
      <c r="E14497" t="s">
        <v>16</v>
      </c>
      <c r="F14497">
        <v>28203</v>
      </c>
      <c r="G14497">
        <v>35.2192047749</v>
      </c>
      <c r="H14497">
        <v>-80.860849632099999</v>
      </c>
      <c r="I14497">
        <v>4.5</v>
      </c>
      <c r="J14497">
        <v>86</v>
      </c>
      <c r="K14497">
        <v>1</v>
      </c>
      <c r="L14497" t="s">
        <v>47202</v>
      </c>
    </row>
    <row r="14498" spans="1:12" x14ac:dyDescent="0.2">
      <c r="A14498" t="s">
        <v>47203</v>
      </c>
      <c r="B14498" t="s">
        <v>3851</v>
      </c>
      <c r="C14498" t="s">
        <v>47204</v>
      </c>
      <c r="D14498" t="s">
        <v>456</v>
      </c>
      <c r="E14498" t="s">
        <v>16</v>
      </c>
      <c r="F14498">
        <v>28012</v>
      </c>
      <c r="G14498">
        <v>35.248269999999998</v>
      </c>
      <c r="H14498">
        <v>-81.030307300000004</v>
      </c>
      <c r="I14498">
        <v>2</v>
      </c>
      <c r="J14498">
        <v>5</v>
      </c>
      <c r="K14498">
        <v>1</v>
      </c>
      <c r="L14498" t="s">
        <v>47205</v>
      </c>
    </row>
    <row r="14499" spans="1:12" x14ac:dyDescent="0.2">
      <c r="A14499" t="s">
        <v>47206</v>
      </c>
      <c r="B14499" t="s">
        <v>47207</v>
      </c>
      <c r="C14499" t="s">
        <v>35192</v>
      </c>
      <c r="D14499" t="s">
        <v>21</v>
      </c>
      <c r="E14499" t="s">
        <v>16</v>
      </c>
      <c r="F14499">
        <v>28205</v>
      </c>
      <c r="G14499">
        <v>35.098422900000003</v>
      </c>
      <c r="H14499">
        <v>-80.780416000000002</v>
      </c>
      <c r="I14499">
        <v>4</v>
      </c>
      <c r="J14499">
        <v>8</v>
      </c>
      <c r="K14499">
        <v>1</v>
      </c>
      <c r="L14499" t="s">
        <v>47208</v>
      </c>
    </row>
    <row r="14500" spans="1:12" x14ac:dyDescent="0.2">
      <c r="A14500" t="s">
        <v>47209</v>
      </c>
      <c r="B14500" t="s">
        <v>47210</v>
      </c>
      <c r="C14500" t="s">
        <v>47211</v>
      </c>
      <c r="D14500" t="s">
        <v>30</v>
      </c>
      <c r="E14500" t="s">
        <v>16</v>
      </c>
      <c r="F14500">
        <v>28052</v>
      </c>
      <c r="G14500">
        <v>35.266988099999999</v>
      </c>
      <c r="H14500">
        <v>-81.187817300000006</v>
      </c>
      <c r="I14500">
        <v>5</v>
      </c>
      <c r="J14500">
        <v>3</v>
      </c>
      <c r="K14500">
        <v>0</v>
      </c>
      <c r="L14500" t="s">
        <v>28710</v>
      </c>
    </row>
    <row r="14501" spans="1:12" x14ac:dyDescent="0.2">
      <c r="A14501" t="s">
        <v>47212</v>
      </c>
      <c r="B14501" t="s">
        <v>47213</v>
      </c>
      <c r="C14501" t="s">
        <v>47214</v>
      </c>
      <c r="D14501" t="s">
        <v>39</v>
      </c>
      <c r="E14501" t="s">
        <v>16</v>
      </c>
      <c r="F14501">
        <v>28027</v>
      </c>
      <c r="G14501">
        <v>35.4261871</v>
      </c>
      <c r="H14501">
        <v>-80.612615000000005</v>
      </c>
      <c r="I14501">
        <v>3</v>
      </c>
      <c r="J14501">
        <v>12</v>
      </c>
      <c r="K14501">
        <v>1</v>
      </c>
      <c r="L14501" t="s">
        <v>47215</v>
      </c>
    </row>
    <row r="14502" spans="1:12" x14ac:dyDescent="0.2">
      <c r="A14502" t="s">
        <v>47216</v>
      </c>
      <c r="B14502" t="s">
        <v>47217</v>
      </c>
      <c r="C14502" t="s">
        <v>47218</v>
      </c>
      <c r="D14502" t="s">
        <v>942</v>
      </c>
      <c r="E14502" t="s">
        <v>16</v>
      </c>
      <c r="F14502">
        <v>28120</v>
      </c>
      <c r="G14502">
        <v>35.277229300000002</v>
      </c>
      <c r="H14502">
        <v>-81.026874599999999</v>
      </c>
      <c r="I14502">
        <v>3.5</v>
      </c>
      <c r="J14502">
        <v>27</v>
      </c>
      <c r="K14502">
        <v>1</v>
      </c>
      <c r="L14502" t="s">
        <v>47219</v>
      </c>
    </row>
    <row r="14503" spans="1:12" x14ac:dyDescent="0.2">
      <c r="A14503" t="s">
        <v>47220</v>
      </c>
      <c r="B14503" t="s">
        <v>47221</v>
      </c>
      <c r="C14503" t="s">
        <v>47222</v>
      </c>
      <c r="D14503" t="s">
        <v>21</v>
      </c>
      <c r="E14503" t="s">
        <v>16</v>
      </c>
      <c r="F14503">
        <v>28273</v>
      </c>
      <c r="G14503">
        <v>35.133124799999997</v>
      </c>
      <c r="H14503">
        <v>-80.942847900000004</v>
      </c>
      <c r="I14503">
        <v>3.5</v>
      </c>
      <c r="J14503">
        <v>23</v>
      </c>
      <c r="K14503">
        <v>1</v>
      </c>
      <c r="L14503" t="s">
        <v>10067</v>
      </c>
    </row>
    <row r="14504" spans="1:12" x14ac:dyDescent="0.2">
      <c r="A14504" t="s">
        <v>47223</v>
      </c>
      <c r="B14504" t="s">
        <v>47224</v>
      </c>
      <c r="C14504" t="s">
        <v>47225</v>
      </c>
      <c r="D14504" t="s">
        <v>39</v>
      </c>
      <c r="E14504" t="s">
        <v>16</v>
      </c>
      <c r="F14504">
        <v>28025</v>
      </c>
      <c r="G14504">
        <v>35.423889510499997</v>
      </c>
      <c r="H14504">
        <v>-80.593775797099994</v>
      </c>
      <c r="I14504">
        <v>3</v>
      </c>
      <c r="J14504">
        <v>4</v>
      </c>
      <c r="K14504">
        <v>1</v>
      </c>
      <c r="L14504" t="s">
        <v>709</v>
      </c>
    </row>
    <row r="14505" spans="1:12" x14ac:dyDescent="0.2">
      <c r="A14505" t="s">
        <v>47226</v>
      </c>
      <c r="B14505" t="s">
        <v>47227</v>
      </c>
      <c r="C14505" t="s">
        <v>47228</v>
      </c>
      <c r="D14505" t="s">
        <v>21</v>
      </c>
      <c r="E14505" t="s">
        <v>16</v>
      </c>
      <c r="F14505">
        <v>28206</v>
      </c>
      <c r="G14505">
        <v>35.254925999999998</v>
      </c>
      <c r="H14505">
        <v>-80.838999999999999</v>
      </c>
      <c r="I14505">
        <v>5</v>
      </c>
      <c r="J14505">
        <v>6</v>
      </c>
      <c r="K14505">
        <v>1</v>
      </c>
      <c r="L14505" t="s">
        <v>47229</v>
      </c>
    </row>
    <row r="14506" spans="1:12" x14ac:dyDescent="0.2">
      <c r="A14506" t="s">
        <v>47230</v>
      </c>
      <c r="B14506" t="s">
        <v>47231</v>
      </c>
      <c r="C14506" t="s">
        <v>47232</v>
      </c>
      <c r="D14506" t="s">
        <v>21</v>
      </c>
      <c r="E14506" t="s">
        <v>16</v>
      </c>
      <c r="F14506">
        <v>28215</v>
      </c>
      <c r="G14506">
        <v>35.247999900000003</v>
      </c>
      <c r="H14506">
        <v>-80.753766799999994</v>
      </c>
      <c r="I14506">
        <v>4</v>
      </c>
      <c r="J14506">
        <v>16</v>
      </c>
      <c r="K14506">
        <v>1</v>
      </c>
      <c r="L14506" t="s">
        <v>6302</v>
      </c>
    </row>
    <row r="14507" spans="1:12" x14ac:dyDescent="0.2">
      <c r="A14507" t="s">
        <v>47233</v>
      </c>
      <c r="B14507" t="s">
        <v>47234</v>
      </c>
      <c r="C14507" t="s">
        <v>47235</v>
      </c>
      <c r="D14507" t="s">
        <v>21</v>
      </c>
      <c r="E14507" t="s">
        <v>16</v>
      </c>
      <c r="F14507">
        <v>28206</v>
      </c>
      <c r="G14507">
        <v>35.261541800000003</v>
      </c>
      <c r="H14507">
        <v>-80.836736999999999</v>
      </c>
      <c r="I14507">
        <v>4.5</v>
      </c>
      <c r="J14507">
        <v>51</v>
      </c>
      <c r="K14507">
        <v>1</v>
      </c>
      <c r="L14507" t="s">
        <v>1563</v>
      </c>
    </row>
    <row r="14508" spans="1:12" x14ac:dyDescent="0.2">
      <c r="A14508" t="s">
        <v>47236</v>
      </c>
      <c r="B14508" t="s">
        <v>47237</v>
      </c>
      <c r="C14508" t="s">
        <v>5280</v>
      </c>
      <c r="D14508" t="s">
        <v>21</v>
      </c>
      <c r="E14508" t="s">
        <v>16</v>
      </c>
      <c r="F14508">
        <v>28277</v>
      </c>
      <c r="G14508">
        <v>35.022646700000003</v>
      </c>
      <c r="H14508">
        <v>-80.846807100000007</v>
      </c>
      <c r="I14508">
        <v>4.5</v>
      </c>
      <c r="J14508">
        <v>5</v>
      </c>
      <c r="K14508">
        <v>0</v>
      </c>
      <c r="L14508" t="s">
        <v>47238</v>
      </c>
    </row>
    <row r="14509" spans="1:12" x14ac:dyDescent="0.2">
      <c r="A14509" t="s">
        <v>47239</v>
      </c>
      <c r="B14509" t="s">
        <v>47240</v>
      </c>
      <c r="D14509" t="s">
        <v>21</v>
      </c>
      <c r="E14509" t="s">
        <v>16</v>
      </c>
      <c r="F14509">
        <v>28217</v>
      </c>
      <c r="G14509">
        <v>35.164356300000001</v>
      </c>
      <c r="H14509">
        <v>-80.891601800000004</v>
      </c>
      <c r="I14509">
        <v>1</v>
      </c>
      <c r="J14509">
        <v>3</v>
      </c>
      <c r="K14509">
        <v>1</v>
      </c>
      <c r="L14509" t="s">
        <v>47241</v>
      </c>
    </row>
    <row r="14510" spans="1:12" x14ac:dyDescent="0.2">
      <c r="A14510" t="s">
        <v>47242</v>
      </c>
      <c r="B14510" t="s">
        <v>47243</v>
      </c>
      <c r="C14510" t="s">
        <v>47244</v>
      </c>
      <c r="D14510" t="s">
        <v>21</v>
      </c>
      <c r="E14510" t="s">
        <v>16</v>
      </c>
      <c r="F14510">
        <v>28203</v>
      </c>
      <c r="G14510">
        <v>35.213911699999997</v>
      </c>
      <c r="H14510">
        <v>-80.856244000000004</v>
      </c>
      <c r="I14510">
        <v>4.5</v>
      </c>
      <c r="J14510">
        <v>11</v>
      </c>
      <c r="K14510">
        <v>1</v>
      </c>
      <c r="L14510" t="s">
        <v>47245</v>
      </c>
    </row>
    <row r="14511" spans="1:12" x14ac:dyDescent="0.2">
      <c r="A14511" t="s">
        <v>47246</v>
      </c>
      <c r="B14511" t="s">
        <v>9052</v>
      </c>
      <c r="C14511" t="s">
        <v>47247</v>
      </c>
      <c r="D14511" t="s">
        <v>167</v>
      </c>
      <c r="E14511" t="s">
        <v>16</v>
      </c>
      <c r="F14511">
        <v>28075</v>
      </c>
      <c r="G14511">
        <v>35.321918451099997</v>
      </c>
      <c r="H14511">
        <v>-80.649046897900007</v>
      </c>
      <c r="I14511">
        <v>3</v>
      </c>
      <c r="J14511">
        <v>52</v>
      </c>
      <c r="K14511">
        <v>1</v>
      </c>
      <c r="L14511" t="s">
        <v>47248</v>
      </c>
    </row>
    <row r="14512" spans="1:12" x14ac:dyDescent="0.2">
      <c r="A14512" t="s">
        <v>47249</v>
      </c>
      <c r="B14512" t="s">
        <v>47250</v>
      </c>
      <c r="C14512" t="s">
        <v>33978</v>
      </c>
      <c r="D14512" t="s">
        <v>21</v>
      </c>
      <c r="E14512" t="s">
        <v>16</v>
      </c>
      <c r="F14512">
        <v>28205</v>
      </c>
      <c r="G14512">
        <v>35.199919199999997</v>
      </c>
      <c r="H14512">
        <v>-80.795708300000001</v>
      </c>
      <c r="I14512">
        <v>4.5</v>
      </c>
      <c r="J14512">
        <v>128</v>
      </c>
      <c r="K14512">
        <v>1</v>
      </c>
      <c r="L14512" t="s">
        <v>47251</v>
      </c>
    </row>
    <row r="14513" spans="1:12" x14ac:dyDescent="0.2">
      <c r="A14513" t="s">
        <v>47252</v>
      </c>
      <c r="B14513" t="s">
        <v>47253</v>
      </c>
      <c r="C14513" t="s">
        <v>47254</v>
      </c>
      <c r="D14513" t="s">
        <v>15</v>
      </c>
      <c r="E14513" t="s">
        <v>16</v>
      </c>
      <c r="F14513">
        <v>28031</v>
      </c>
      <c r="G14513">
        <v>35.4511915</v>
      </c>
      <c r="H14513">
        <v>-80.866101900000004</v>
      </c>
      <c r="I14513">
        <v>2.5</v>
      </c>
      <c r="J14513">
        <v>6</v>
      </c>
      <c r="K14513">
        <v>1</v>
      </c>
      <c r="L14513" t="s">
        <v>47255</v>
      </c>
    </row>
    <row r="14514" spans="1:12" x14ac:dyDescent="0.2">
      <c r="A14514" t="s">
        <v>47256</v>
      </c>
      <c r="B14514" t="s">
        <v>47257</v>
      </c>
      <c r="C14514" t="s">
        <v>692</v>
      </c>
      <c r="D14514" t="s">
        <v>39</v>
      </c>
      <c r="E14514" t="s">
        <v>16</v>
      </c>
      <c r="F14514">
        <v>28027</v>
      </c>
      <c r="G14514">
        <v>35.361286</v>
      </c>
      <c r="H14514">
        <v>-80.711478999999997</v>
      </c>
      <c r="I14514">
        <v>4.5</v>
      </c>
      <c r="J14514">
        <v>3</v>
      </c>
      <c r="K14514">
        <v>1</v>
      </c>
      <c r="L14514" t="s">
        <v>47258</v>
      </c>
    </row>
    <row r="14515" spans="1:12" x14ac:dyDescent="0.2">
      <c r="A14515" t="s">
        <v>47259</v>
      </c>
      <c r="B14515" t="s">
        <v>47260</v>
      </c>
      <c r="C14515" t="s">
        <v>38003</v>
      </c>
      <c r="D14515" t="s">
        <v>21</v>
      </c>
      <c r="E14515" t="s">
        <v>16</v>
      </c>
      <c r="F14515">
        <v>28217</v>
      </c>
      <c r="G14515">
        <v>35.195995600000003</v>
      </c>
      <c r="H14515">
        <v>-80.882788399999995</v>
      </c>
      <c r="I14515">
        <v>3</v>
      </c>
      <c r="J14515">
        <v>3</v>
      </c>
      <c r="K14515">
        <v>1</v>
      </c>
      <c r="L14515" t="s">
        <v>923</v>
      </c>
    </row>
    <row r="14516" spans="1:12" x14ac:dyDescent="0.2">
      <c r="A14516" t="s">
        <v>47261</v>
      </c>
      <c r="B14516" t="s">
        <v>7011</v>
      </c>
      <c r="C14516" t="s">
        <v>41718</v>
      </c>
      <c r="D14516" t="s">
        <v>21</v>
      </c>
      <c r="E14516" t="s">
        <v>16</v>
      </c>
      <c r="F14516">
        <v>28203</v>
      </c>
      <c r="G14516">
        <v>35.201456999999998</v>
      </c>
      <c r="H14516">
        <v>-80.844723999999999</v>
      </c>
      <c r="I14516">
        <v>3</v>
      </c>
      <c r="J14516">
        <v>4</v>
      </c>
      <c r="K14516">
        <v>0</v>
      </c>
      <c r="L14516" t="s">
        <v>47262</v>
      </c>
    </row>
    <row r="14517" spans="1:12" x14ac:dyDescent="0.2">
      <c r="A14517" t="s">
        <v>47263</v>
      </c>
      <c r="B14517" t="s">
        <v>47264</v>
      </c>
      <c r="C14517" t="s">
        <v>47265</v>
      </c>
      <c r="D14517" t="s">
        <v>21</v>
      </c>
      <c r="E14517" t="s">
        <v>16</v>
      </c>
      <c r="F14517">
        <v>28205</v>
      </c>
      <c r="G14517">
        <v>35.238218500000002</v>
      </c>
      <c r="H14517">
        <v>-80.798953600000004</v>
      </c>
      <c r="I14517">
        <v>3</v>
      </c>
      <c r="J14517">
        <v>9</v>
      </c>
      <c r="K14517">
        <v>1</v>
      </c>
      <c r="L14517" t="s">
        <v>14798</v>
      </c>
    </row>
    <row r="14518" spans="1:12" x14ac:dyDescent="0.2">
      <c r="A14518" t="s">
        <v>47266</v>
      </c>
      <c r="B14518" t="s">
        <v>47267</v>
      </c>
      <c r="C14518" t="s">
        <v>47268</v>
      </c>
      <c r="D14518" t="s">
        <v>21</v>
      </c>
      <c r="E14518" t="s">
        <v>16</v>
      </c>
      <c r="F14518">
        <v>28206</v>
      </c>
      <c r="G14518">
        <v>35.240667000000002</v>
      </c>
      <c r="H14518">
        <v>-80.845087000000007</v>
      </c>
      <c r="I14518">
        <v>4.5</v>
      </c>
      <c r="J14518">
        <v>373</v>
      </c>
      <c r="K14518">
        <v>1</v>
      </c>
      <c r="L14518" t="s">
        <v>47269</v>
      </c>
    </row>
    <row r="14519" spans="1:12" x14ac:dyDescent="0.2">
      <c r="A14519" t="s">
        <v>47270</v>
      </c>
      <c r="B14519" t="s">
        <v>47271</v>
      </c>
      <c r="C14519" t="s">
        <v>47272</v>
      </c>
      <c r="D14519" t="s">
        <v>26</v>
      </c>
      <c r="E14519" t="s">
        <v>16</v>
      </c>
      <c r="F14519">
        <v>28078</v>
      </c>
      <c r="G14519">
        <v>35.417264299999999</v>
      </c>
      <c r="H14519">
        <v>-80.856352099999995</v>
      </c>
      <c r="I14519">
        <v>3</v>
      </c>
      <c r="J14519">
        <v>7</v>
      </c>
      <c r="K14519">
        <v>1</v>
      </c>
      <c r="L14519" t="s">
        <v>47273</v>
      </c>
    </row>
    <row r="14520" spans="1:12" x14ac:dyDescent="0.2">
      <c r="A14520" t="s">
        <v>47274</v>
      </c>
      <c r="B14520" t="s">
        <v>47275</v>
      </c>
      <c r="C14520" t="s">
        <v>28016</v>
      </c>
      <c r="D14520" t="s">
        <v>830</v>
      </c>
      <c r="E14520" t="s">
        <v>16</v>
      </c>
      <c r="F14520">
        <v>28034</v>
      </c>
      <c r="G14520">
        <v>35.318277100000003</v>
      </c>
      <c r="H14520">
        <v>-81.189768000000001</v>
      </c>
      <c r="I14520">
        <v>3</v>
      </c>
      <c r="J14520">
        <v>5</v>
      </c>
      <c r="K14520">
        <v>1</v>
      </c>
      <c r="L14520" t="s">
        <v>709</v>
      </c>
    </row>
    <row r="14521" spans="1:12" x14ac:dyDescent="0.2">
      <c r="A14521" t="s">
        <v>47276</v>
      </c>
      <c r="B14521" t="s">
        <v>47277</v>
      </c>
      <c r="C14521" t="s">
        <v>9741</v>
      </c>
      <c r="D14521" t="s">
        <v>21</v>
      </c>
      <c r="E14521" t="s">
        <v>16</v>
      </c>
      <c r="F14521">
        <v>28210</v>
      </c>
      <c r="G14521">
        <v>35.147493900000001</v>
      </c>
      <c r="H14521">
        <v>-80.842994099999999</v>
      </c>
      <c r="I14521">
        <v>4.5</v>
      </c>
      <c r="J14521">
        <v>5</v>
      </c>
      <c r="K14521">
        <v>1</v>
      </c>
      <c r="L14521" t="s">
        <v>21639</v>
      </c>
    </row>
    <row r="14522" spans="1:12" x14ac:dyDescent="0.2">
      <c r="A14522" t="s">
        <v>47278</v>
      </c>
      <c r="B14522" t="s">
        <v>47279</v>
      </c>
      <c r="C14522" t="s">
        <v>391</v>
      </c>
      <c r="D14522" t="s">
        <v>21</v>
      </c>
      <c r="E14522" t="s">
        <v>16</v>
      </c>
      <c r="F14522">
        <v>21211</v>
      </c>
      <c r="G14522">
        <v>35.152413600000003</v>
      </c>
      <c r="H14522">
        <v>-80.831629899999996</v>
      </c>
      <c r="I14522">
        <v>2.5</v>
      </c>
      <c r="J14522">
        <v>16</v>
      </c>
      <c r="K14522">
        <v>1</v>
      </c>
      <c r="L14522" t="s">
        <v>47280</v>
      </c>
    </row>
    <row r="14523" spans="1:12" x14ac:dyDescent="0.2">
      <c r="A14523" t="s">
        <v>47281</v>
      </c>
      <c r="B14523" t="s">
        <v>15174</v>
      </c>
      <c r="C14523" t="s">
        <v>28734</v>
      </c>
      <c r="D14523" t="s">
        <v>26</v>
      </c>
      <c r="E14523" t="s">
        <v>16</v>
      </c>
      <c r="F14523">
        <v>28078</v>
      </c>
      <c r="G14523">
        <v>35.446286000000001</v>
      </c>
      <c r="H14523">
        <v>-80.879535000000004</v>
      </c>
      <c r="I14523">
        <v>4</v>
      </c>
      <c r="J14523">
        <v>256</v>
      </c>
      <c r="K14523">
        <v>1</v>
      </c>
      <c r="L14523" t="s">
        <v>47282</v>
      </c>
    </row>
    <row r="14524" spans="1:12" x14ac:dyDescent="0.2">
      <c r="A14524" t="s">
        <v>47283</v>
      </c>
      <c r="B14524" t="s">
        <v>47284</v>
      </c>
      <c r="C14524" t="s">
        <v>47285</v>
      </c>
      <c r="D14524" t="s">
        <v>21</v>
      </c>
      <c r="E14524" t="s">
        <v>16</v>
      </c>
      <c r="F14524">
        <v>28209</v>
      </c>
      <c r="G14524">
        <v>35.168576100000003</v>
      </c>
      <c r="H14524">
        <v>-80.850098900000006</v>
      </c>
      <c r="I14524">
        <v>3.5</v>
      </c>
      <c r="J14524">
        <v>9</v>
      </c>
      <c r="K14524">
        <v>1</v>
      </c>
      <c r="L14524" t="s">
        <v>47286</v>
      </c>
    </row>
    <row r="14525" spans="1:12" x14ac:dyDescent="0.2">
      <c r="A14525" t="s">
        <v>47287</v>
      </c>
      <c r="B14525" t="s">
        <v>47288</v>
      </c>
      <c r="C14525" t="s">
        <v>47289</v>
      </c>
      <c r="D14525" t="s">
        <v>21</v>
      </c>
      <c r="E14525" t="s">
        <v>16</v>
      </c>
      <c r="F14525">
        <v>28215</v>
      </c>
      <c r="G14525">
        <v>35.226975000000003</v>
      </c>
      <c r="H14525">
        <v>-80.746580100000003</v>
      </c>
      <c r="I14525">
        <v>4</v>
      </c>
      <c r="J14525">
        <v>19</v>
      </c>
      <c r="K14525">
        <v>1</v>
      </c>
      <c r="L14525" t="s">
        <v>25789</v>
      </c>
    </row>
    <row r="14526" spans="1:12" x14ac:dyDescent="0.2">
      <c r="A14526" t="s">
        <v>47290</v>
      </c>
      <c r="B14526" t="s">
        <v>2666</v>
      </c>
      <c r="C14526" t="s">
        <v>47291</v>
      </c>
      <c r="D14526" t="s">
        <v>26</v>
      </c>
      <c r="E14526" t="s">
        <v>16</v>
      </c>
      <c r="F14526">
        <v>28078</v>
      </c>
      <c r="G14526">
        <v>35.443177368800001</v>
      </c>
      <c r="H14526">
        <v>-80.872874558000007</v>
      </c>
      <c r="I14526">
        <v>2</v>
      </c>
      <c r="J14526">
        <v>12</v>
      </c>
      <c r="K14526">
        <v>1</v>
      </c>
      <c r="L14526" t="s">
        <v>47292</v>
      </c>
    </row>
    <row r="14527" spans="1:12" x14ac:dyDescent="0.2">
      <c r="A14527" t="s">
        <v>47293</v>
      </c>
      <c r="B14527" t="s">
        <v>446</v>
      </c>
      <c r="C14527" t="s">
        <v>47294</v>
      </c>
      <c r="D14527" t="s">
        <v>39</v>
      </c>
      <c r="E14527" t="s">
        <v>16</v>
      </c>
      <c r="F14527">
        <v>28027</v>
      </c>
      <c r="G14527">
        <v>35.419331</v>
      </c>
      <c r="H14527">
        <v>-80.675117999999998</v>
      </c>
      <c r="I14527">
        <v>3</v>
      </c>
      <c r="J14527">
        <v>35</v>
      </c>
      <c r="K14527">
        <v>1</v>
      </c>
      <c r="L14527" t="s">
        <v>448</v>
      </c>
    </row>
    <row r="14528" spans="1:12" x14ac:dyDescent="0.2">
      <c r="A14528" t="s">
        <v>47295</v>
      </c>
      <c r="B14528" t="s">
        <v>6500</v>
      </c>
      <c r="C14528" t="s">
        <v>47296</v>
      </c>
      <c r="D14528" t="s">
        <v>21</v>
      </c>
      <c r="E14528" t="s">
        <v>16</v>
      </c>
      <c r="F14528">
        <v>28204</v>
      </c>
      <c r="G14528">
        <v>35.227962157500002</v>
      </c>
      <c r="H14528">
        <v>-80.840085952400003</v>
      </c>
      <c r="I14528">
        <v>3.5</v>
      </c>
      <c r="J14528">
        <v>3</v>
      </c>
      <c r="K14528">
        <v>0</v>
      </c>
      <c r="L14528" t="s">
        <v>47297</v>
      </c>
    </row>
    <row r="14529" spans="1:12" x14ac:dyDescent="0.2">
      <c r="A14529" t="s">
        <v>47298</v>
      </c>
      <c r="B14529" t="s">
        <v>47299</v>
      </c>
      <c r="C14529" t="s">
        <v>47300</v>
      </c>
      <c r="D14529" t="s">
        <v>21</v>
      </c>
      <c r="E14529" t="s">
        <v>16</v>
      </c>
      <c r="F14529">
        <v>28210</v>
      </c>
      <c r="G14529">
        <v>35.148308</v>
      </c>
      <c r="H14529">
        <v>-80.828581999999997</v>
      </c>
      <c r="I14529">
        <v>2.5</v>
      </c>
      <c r="J14529">
        <v>3</v>
      </c>
      <c r="K14529">
        <v>0</v>
      </c>
      <c r="L14529" t="s">
        <v>47301</v>
      </c>
    </row>
    <row r="14530" spans="1:12" x14ac:dyDescent="0.2">
      <c r="A14530" t="s">
        <v>47302</v>
      </c>
      <c r="B14530" t="s">
        <v>25987</v>
      </c>
      <c r="C14530" t="s">
        <v>47303</v>
      </c>
      <c r="D14530" t="s">
        <v>26</v>
      </c>
      <c r="E14530" t="s">
        <v>16</v>
      </c>
      <c r="F14530">
        <v>28078</v>
      </c>
      <c r="G14530">
        <v>35.445134000000003</v>
      </c>
      <c r="H14530">
        <v>-80.8779799</v>
      </c>
      <c r="I14530">
        <v>2.5</v>
      </c>
      <c r="J14530">
        <v>15</v>
      </c>
      <c r="K14530">
        <v>1</v>
      </c>
      <c r="L14530" t="s">
        <v>47304</v>
      </c>
    </row>
    <row r="14531" spans="1:12" x14ac:dyDescent="0.2">
      <c r="A14531" t="s">
        <v>47305</v>
      </c>
      <c r="B14531" t="s">
        <v>47306</v>
      </c>
      <c r="C14531" t="s">
        <v>47307</v>
      </c>
      <c r="D14531" t="s">
        <v>21</v>
      </c>
      <c r="E14531" t="s">
        <v>16</v>
      </c>
      <c r="F14531">
        <v>28269</v>
      </c>
      <c r="G14531">
        <v>35.288473000000003</v>
      </c>
      <c r="H14531">
        <v>-80.800953000000007</v>
      </c>
      <c r="I14531">
        <v>1</v>
      </c>
      <c r="J14531">
        <v>3</v>
      </c>
      <c r="K14531">
        <v>1</v>
      </c>
      <c r="L14531" t="s">
        <v>47308</v>
      </c>
    </row>
    <row r="14532" spans="1:12" x14ac:dyDescent="0.2">
      <c r="A14532" t="s">
        <v>47309</v>
      </c>
      <c r="B14532" t="s">
        <v>15133</v>
      </c>
      <c r="C14532" t="s">
        <v>10690</v>
      </c>
      <c r="D14532" t="s">
        <v>295</v>
      </c>
      <c r="E14532" t="s">
        <v>16</v>
      </c>
      <c r="F14532">
        <v>28134</v>
      </c>
      <c r="G14532">
        <v>35.088330795600001</v>
      </c>
      <c r="H14532">
        <v>-80.8788888757</v>
      </c>
      <c r="I14532">
        <v>3.5</v>
      </c>
      <c r="J14532">
        <v>78</v>
      </c>
      <c r="K14532">
        <v>1</v>
      </c>
      <c r="L14532" t="s">
        <v>47310</v>
      </c>
    </row>
    <row r="14533" spans="1:12" x14ac:dyDescent="0.2">
      <c r="A14533" t="s">
        <v>47311</v>
      </c>
      <c r="B14533" t="s">
        <v>47312</v>
      </c>
      <c r="C14533" t="s">
        <v>47313</v>
      </c>
      <c r="D14533" t="s">
        <v>21</v>
      </c>
      <c r="E14533" t="s">
        <v>16</v>
      </c>
      <c r="F14533">
        <v>28209</v>
      </c>
      <c r="G14533">
        <v>35.159429500000002</v>
      </c>
      <c r="H14533">
        <v>-80.849844399999995</v>
      </c>
      <c r="I14533">
        <v>5</v>
      </c>
      <c r="J14533">
        <v>48</v>
      </c>
      <c r="K14533">
        <v>1</v>
      </c>
      <c r="L14533" t="s">
        <v>47314</v>
      </c>
    </row>
    <row r="14534" spans="1:12" x14ac:dyDescent="0.2">
      <c r="A14534" t="s">
        <v>47315</v>
      </c>
      <c r="B14534" t="s">
        <v>47316</v>
      </c>
      <c r="D14534" t="s">
        <v>21</v>
      </c>
      <c r="E14534" t="s">
        <v>16</v>
      </c>
      <c r="F14534">
        <v>28209</v>
      </c>
      <c r="G14534">
        <v>35.1811188</v>
      </c>
      <c r="H14534">
        <v>-80.848849799999996</v>
      </c>
      <c r="I14534">
        <v>4</v>
      </c>
      <c r="J14534">
        <v>7</v>
      </c>
      <c r="K14534">
        <v>1</v>
      </c>
      <c r="L14534" t="s">
        <v>47317</v>
      </c>
    </row>
    <row r="14535" spans="1:12" x14ac:dyDescent="0.2">
      <c r="A14535" t="s">
        <v>47318</v>
      </c>
      <c r="B14535" t="s">
        <v>1093</v>
      </c>
      <c r="C14535" t="s">
        <v>47319</v>
      </c>
      <c r="D14535" t="s">
        <v>135</v>
      </c>
      <c r="E14535" t="s">
        <v>16</v>
      </c>
      <c r="F14535">
        <v>28104</v>
      </c>
      <c r="G14535">
        <v>35.0854821</v>
      </c>
      <c r="H14535">
        <v>-80.697002100000006</v>
      </c>
      <c r="I14535">
        <v>1.5</v>
      </c>
      <c r="J14535">
        <v>9</v>
      </c>
      <c r="K14535">
        <v>0</v>
      </c>
      <c r="L14535" t="s">
        <v>4263</v>
      </c>
    </row>
    <row r="14536" spans="1:12" x14ac:dyDescent="0.2">
      <c r="A14536" t="e">
        <f>-TAQY5daovkW45iYGVfbyA</f>
        <v>#NAME?</v>
      </c>
      <c r="B14536" t="s">
        <v>47320</v>
      </c>
      <c r="C14536" t="s">
        <v>3828</v>
      </c>
      <c r="D14536" t="s">
        <v>26</v>
      </c>
      <c r="E14536" t="s">
        <v>16</v>
      </c>
      <c r="F14536">
        <v>28078</v>
      </c>
      <c r="G14536">
        <v>35.412230999999998</v>
      </c>
      <c r="H14536">
        <v>-80.8440169</v>
      </c>
      <c r="I14536">
        <v>4.5</v>
      </c>
      <c r="J14536">
        <v>3</v>
      </c>
      <c r="K14536">
        <v>1</v>
      </c>
      <c r="L14536" t="s">
        <v>11364</v>
      </c>
    </row>
    <row r="14537" spans="1:12" x14ac:dyDescent="0.2">
      <c r="A14537" t="s">
        <v>47321</v>
      </c>
      <c r="B14537" t="s">
        <v>47322</v>
      </c>
      <c r="C14537" t="s">
        <v>47323</v>
      </c>
      <c r="D14537" t="s">
        <v>295</v>
      </c>
      <c r="E14537" t="s">
        <v>16</v>
      </c>
      <c r="F14537">
        <v>28134</v>
      </c>
      <c r="G14537">
        <v>35.111479000000003</v>
      </c>
      <c r="H14537">
        <v>-80.910829000000007</v>
      </c>
      <c r="I14537">
        <v>5</v>
      </c>
      <c r="J14537">
        <v>5</v>
      </c>
      <c r="K14537">
        <v>1</v>
      </c>
      <c r="L14537" t="s">
        <v>47324</v>
      </c>
    </row>
    <row r="14538" spans="1:12" x14ac:dyDescent="0.2">
      <c r="A14538" t="s">
        <v>47325</v>
      </c>
      <c r="B14538" t="s">
        <v>47326</v>
      </c>
      <c r="C14538" t="s">
        <v>47327</v>
      </c>
      <c r="D14538" t="s">
        <v>21</v>
      </c>
      <c r="E14538" t="s">
        <v>16</v>
      </c>
      <c r="F14538">
        <v>28227</v>
      </c>
      <c r="G14538">
        <v>35.175030399999997</v>
      </c>
      <c r="H14538">
        <v>-80.657792400000005</v>
      </c>
      <c r="I14538">
        <v>4.5</v>
      </c>
      <c r="J14538">
        <v>3</v>
      </c>
      <c r="K14538">
        <v>1</v>
      </c>
      <c r="L14538" t="s">
        <v>47328</v>
      </c>
    </row>
    <row r="14539" spans="1:12" x14ac:dyDescent="0.2">
      <c r="A14539" t="s">
        <v>47329</v>
      </c>
      <c r="B14539" t="s">
        <v>47330</v>
      </c>
      <c r="C14539" t="s">
        <v>47331</v>
      </c>
      <c r="D14539" t="s">
        <v>21</v>
      </c>
      <c r="E14539" t="s">
        <v>16</v>
      </c>
      <c r="F14539">
        <v>28277</v>
      </c>
      <c r="G14539">
        <v>35.095275299999997</v>
      </c>
      <c r="H14539">
        <v>-80.779138099999997</v>
      </c>
      <c r="I14539">
        <v>4</v>
      </c>
      <c r="J14539">
        <v>113</v>
      </c>
      <c r="K14539">
        <v>1</v>
      </c>
      <c r="L14539" t="s">
        <v>47332</v>
      </c>
    </row>
    <row r="14540" spans="1:12" x14ac:dyDescent="0.2">
      <c r="A14540" t="s">
        <v>47333</v>
      </c>
      <c r="B14540" t="s">
        <v>731</v>
      </c>
      <c r="C14540" t="s">
        <v>27505</v>
      </c>
      <c r="D14540" t="s">
        <v>21</v>
      </c>
      <c r="E14540" t="s">
        <v>16</v>
      </c>
      <c r="F14540">
        <v>28217</v>
      </c>
      <c r="G14540">
        <v>35.162025999999997</v>
      </c>
      <c r="H14540">
        <v>-80.874927999999997</v>
      </c>
      <c r="I14540">
        <v>3.5</v>
      </c>
      <c r="J14540">
        <v>24</v>
      </c>
      <c r="K14540">
        <v>1</v>
      </c>
      <c r="L14540" t="s">
        <v>47334</v>
      </c>
    </row>
    <row r="14541" spans="1:12" x14ac:dyDescent="0.2">
      <c r="A14541" t="s">
        <v>47335</v>
      </c>
      <c r="B14541" t="s">
        <v>47336</v>
      </c>
      <c r="C14541" t="s">
        <v>47337</v>
      </c>
      <c r="D14541" t="s">
        <v>295</v>
      </c>
      <c r="E14541" t="s">
        <v>16</v>
      </c>
      <c r="F14541">
        <v>28134</v>
      </c>
      <c r="G14541">
        <v>35.086977699999998</v>
      </c>
      <c r="H14541">
        <v>-80.871765400000001</v>
      </c>
      <c r="I14541">
        <v>3.5</v>
      </c>
      <c r="J14541">
        <v>3</v>
      </c>
      <c r="K14541">
        <v>1</v>
      </c>
      <c r="L14541" t="s">
        <v>34967</v>
      </c>
    </row>
    <row r="14542" spans="1:12" x14ac:dyDescent="0.2">
      <c r="A14542" t="s">
        <v>47338</v>
      </c>
      <c r="B14542" t="s">
        <v>498</v>
      </c>
      <c r="C14542" t="s">
        <v>47339</v>
      </c>
      <c r="D14542" t="s">
        <v>21</v>
      </c>
      <c r="E14542" t="s">
        <v>16</v>
      </c>
      <c r="F14542">
        <v>28211</v>
      </c>
      <c r="G14542">
        <v>35.152746</v>
      </c>
      <c r="H14542">
        <v>-80.826869000000002</v>
      </c>
      <c r="I14542">
        <v>4</v>
      </c>
      <c r="J14542">
        <v>59</v>
      </c>
      <c r="K14542">
        <v>1</v>
      </c>
      <c r="L14542" t="s">
        <v>47340</v>
      </c>
    </row>
    <row r="14543" spans="1:12" x14ac:dyDescent="0.2">
      <c r="A14543" t="s">
        <v>47341</v>
      </c>
      <c r="B14543" t="s">
        <v>47342</v>
      </c>
      <c r="C14543" t="s">
        <v>47343</v>
      </c>
      <c r="D14543" t="s">
        <v>21</v>
      </c>
      <c r="E14543" t="s">
        <v>16</v>
      </c>
      <c r="F14543">
        <v>28226</v>
      </c>
      <c r="G14543">
        <v>35.088674984199997</v>
      </c>
      <c r="H14543">
        <v>-80.865605101</v>
      </c>
      <c r="I14543">
        <v>4</v>
      </c>
      <c r="J14543">
        <v>91</v>
      </c>
      <c r="K14543">
        <v>0</v>
      </c>
      <c r="L14543" t="s">
        <v>47344</v>
      </c>
    </row>
    <row r="14544" spans="1:12" x14ac:dyDescent="0.2">
      <c r="A14544" t="s">
        <v>47345</v>
      </c>
      <c r="B14544" t="s">
        <v>47346</v>
      </c>
      <c r="C14544" t="s">
        <v>47347</v>
      </c>
      <c r="D14544" t="s">
        <v>21</v>
      </c>
      <c r="E14544" t="s">
        <v>16</v>
      </c>
      <c r="F14544">
        <v>28210</v>
      </c>
      <c r="G14544">
        <v>35.092106000000001</v>
      </c>
      <c r="H14544">
        <v>-80.864626000000001</v>
      </c>
      <c r="I14544">
        <v>4.5</v>
      </c>
      <c r="J14544">
        <v>10</v>
      </c>
      <c r="K14544">
        <v>1</v>
      </c>
      <c r="L14544" t="s">
        <v>47348</v>
      </c>
    </row>
    <row r="14545" spans="1:12" x14ac:dyDescent="0.2">
      <c r="A14545" t="s">
        <v>47349</v>
      </c>
      <c r="B14545" t="s">
        <v>34052</v>
      </c>
      <c r="C14545" t="s">
        <v>47350</v>
      </c>
      <c r="D14545" t="s">
        <v>21</v>
      </c>
      <c r="E14545" t="s">
        <v>16</v>
      </c>
      <c r="F14545">
        <v>28209</v>
      </c>
      <c r="G14545">
        <v>35.1529699851</v>
      </c>
      <c r="H14545">
        <v>-80.834318953999997</v>
      </c>
      <c r="I14545">
        <v>3.5</v>
      </c>
      <c r="J14545">
        <v>190</v>
      </c>
      <c r="K14545">
        <v>1</v>
      </c>
      <c r="L14545" t="s">
        <v>47351</v>
      </c>
    </row>
    <row r="14546" spans="1:12" x14ac:dyDescent="0.2">
      <c r="A14546" t="s">
        <v>47352</v>
      </c>
      <c r="B14546" t="s">
        <v>47353</v>
      </c>
      <c r="C14546" t="s">
        <v>47354</v>
      </c>
      <c r="D14546" t="s">
        <v>21</v>
      </c>
      <c r="E14546" t="s">
        <v>16</v>
      </c>
      <c r="F14546">
        <v>28227</v>
      </c>
      <c r="G14546">
        <v>35.143809099999999</v>
      </c>
      <c r="H14546">
        <v>-80.727808199999998</v>
      </c>
      <c r="I14546">
        <v>3.5</v>
      </c>
      <c r="J14546">
        <v>16</v>
      </c>
      <c r="K14546">
        <v>1</v>
      </c>
      <c r="L14546" t="s">
        <v>3134</v>
      </c>
    </row>
    <row r="14547" spans="1:12" x14ac:dyDescent="0.2">
      <c r="A14547" t="s">
        <v>47355</v>
      </c>
      <c r="B14547" t="s">
        <v>18926</v>
      </c>
      <c r="C14547" t="s">
        <v>47356</v>
      </c>
      <c r="D14547" t="s">
        <v>21</v>
      </c>
      <c r="E14547" t="s">
        <v>16</v>
      </c>
      <c r="F14547">
        <v>28217</v>
      </c>
      <c r="G14547">
        <v>35.104259906800003</v>
      </c>
      <c r="H14547">
        <v>-80.879751778499994</v>
      </c>
      <c r="I14547">
        <v>2.5</v>
      </c>
      <c r="J14547">
        <v>68</v>
      </c>
      <c r="K14547">
        <v>1</v>
      </c>
      <c r="L14547" t="s">
        <v>47357</v>
      </c>
    </row>
    <row r="14548" spans="1:12" x14ac:dyDescent="0.2">
      <c r="A14548" t="s">
        <v>47358</v>
      </c>
      <c r="B14548" t="s">
        <v>47359</v>
      </c>
      <c r="C14548" t="s">
        <v>47360</v>
      </c>
      <c r="D14548" t="s">
        <v>135</v>
      </c>
      <c r="E14548" t="s">
        <v>16</v>
      </c>
      <c r="F14548">
        <v>28105</v>
      </c>
      <c r="G14548">
        <v>35.116550799999999</v>
      </c>
      <c r="H14548">
        <v>-80.721118500000003</v>
      </c>
      <c r="I14548">
        <v>3.5</v>
      </c>
      <c r="J14548">
        <v>5</v>
      </c>
      <c r="K14548">
        <v>1</v>
      </c>
      <c r="L14548" t="s">
        <v>5796</v>
      </c>
    </row>
    <row r="14549" spans="1:12" x14ac:dyDescent="0.2">
      <c r="A14549" t="s">
        <v>47361</v>
      </c>
      <c r="B14549" t="s">
        <v>3204</v>
      </c>
      <c r="C14549" t="s">
        <v>4805</v>
      </c>
      <c r="D14549" t="s">
        <v>21</v>
      </c>
      <c r="E14549" t="s">
        <v>16</v>
      </c>
      <c r="F14549">
        <v>28202</v>
      </c>
      <c r="G14549">
        <v>35.225451300000003</v>
      </c>
      <c r="H14549">
        <v>-80.845276900000002</v>
      </c>
      <c r="I14549">
        <v>2</v>
      </c>
      <c r="J14549">
        <v>9</v>
      </c>
      <c r="K14549">
        <v>1</v>
      </c>
      <c r="L14549" t="s">
        <v>7723</v>
      </c>
    </row>
    <row r="14550" spans="1:12" x14ac:dyDescent="0.2">
      <c r="A14550" t="s">
        <v>47362</v>
      </c>
      <c r="B14550" t="s">
        <v>47363</v>
      </c>
      <c r="C14550" t="s">
        <v>36737</v>
      </c>
      <c r="D14550" t="s">
        <v>456</v>
      </c>
      <c r="E14550" t="s">
        <v>16</v>
      </c>
      <c r="F14550">
        <v>28012</v>
      </c>
      <c r="G14550">
        <v>35.244545700000003</v>
      </c>
      <c r="H14550">
        <v>-81.037468200000006</v>
      </c>
      <c r="I14550">
        <v>3.5</v>
      </c>
      <c r="J14550">
        <v>17</v>
      </c>
      <c r="K14550">
        <v>0</v>
      </c>
      <c r="L14550" t="s">
        <v>13867</v>
      </c>
    </row>
    <row r="14551" spans="1:12" x14ac:dyDescent="0.2">
      <c r="A14551" t="s">
        <v>47364</v>
      </c>
      <c r="B14551" t="s">
        <v>459</v>
      </c>
      <c r="C14551" t="s">
        <v>47365</v>
      </c>
      <c r="D14551" t="s">
        <v>39</v>
      </c>
      <c r="E14551" t="s">
        <v>16</v>
      </c>
      <c r="F14551">
        <v>28027</v>
      </c>
      <c r="G14551">
        <v>35.429262999999999</v>
      </c>
      <c r="H14551">
        <v>-80.608710000000002</v>
      </c>
      <c r="I14551">
        <v>2.5</v>
      </c>
      <c r="J14551">
        <v>13</v>
      </c>
      <c r="K14551">
        <v>1</v>
      </c>
      <c r="L14551" t="s">
        <v>47366</v>
      </c>
    </row>
    <row r="14552" spans="1:12" x14ac:dyDescent="0.2">
      <c r="A14552" t="s">
        <v>47367</v>
      </c>
      <c r="B14552" t="s">
        <v>7757</v>
      </c>
      <c r="C14552" t="s">
        <v>47368</v>
      </c>
      <c r="D14552" t="s">
        <v>21</v>
      </c>
      <c r="E14552" t="s">
        <v>16</v>
      </c>
      <c r="F14552">
        <v>28204</v>
      </c>
      <c r="G14552">
        <v>35.213109619699999</v>
      </c>
      <c r="H14552">
        <v>-80.8351922035</v>
      </c>
      <c r="I14552">
        <v>3.5</v>
      </c>
      <c r="J14552">
        <v>57</v>
      </c>
      <c r="K14552">
        <v>1</v>
      </c>
      <c r="L14552" t="s">
        <v>3649</v>
      </c>
    </row>
    <row r="14553" spans="1:12" x14ac:dyDescent="0.2">
      <c r="A14553" t="s">
        <v>47369</v>
      </c>
      <c r="B14553" t="s">
        <v>47370</v>
      </c>
      <c r="C14553" t="s">
        <v>47371</v>
      </c>
      <c r="D14553" t="s">
        <v>21</v>
      </c>
      <c r="E14553" t="s">
        <v>16</v>
      </c>
      <c r="F14553">
        <v>28208</v>
      </c>
      <c r="G14553">
        <v>35.221013200000002</v>
      </c>
      <c r="H14553">
        <v>-80.916409999999999</v>
      </c>
      <c r="I14553">
        <v>2.5</v>
      </c>
      <c r="J14553">
        <v>3</v>
      </c>
      <c r="K14553">
        <v>1</v>
      </c>
      <c r="L14553" t="s">
        <v>47372</v>
      </c>
    </row>
    <row r="14554" spans="1:12" x14ac:dyDescent="0.2">
      <c r="A14554" t="s">
        <v>47373</v>
      </c>
      <c r="B14554" t="s">
        <v>47374</v>
      </c>
      <c r="C14554" t="s">
        <v>24985</v>
      </c>
      <c r="D14554" t="s">
        <v>21</v>
      </c>
      <c r="E14554" t="s">
        <v>16</v>
      </c>
      <c r="F14554">
        <v>28277</v>
      </c>
      <c r="G14554">
        <v>35.0558598</v>
      </c>
      <c r="H14554">
        <v>-80.835121000000001</v>
      </c>
      <c r="I14554">
        <v>5</v>
      </c>
      <c r="J14554">
        <v>21</v>
      </c>
      <c r="K14554">
        <v>0</v>
      </c>
      <c r="L14554" t="s">
        <v>47375</v>
      </c>
    </row>
    <row r="14555" spans="1:12" x14ac:dyDescent="0.2">
      <c r="A14555" t="s">
        <v>47376</v>
      </c>
      <c r="B14555" t="s">
        <v>47377</v>
      </c>
      <c r="C14555" t="s">
        <v>12723</v>
      </c>
      <c r="D14555" t="s">
        <v>21</v>
      </c>
      <c r="E14555" t="s">
        <v>16</v>
      </c>
      <c r="F14555">
        <v>28277</v>
      </c>
      <c r="G14555">
        <v>35.030451540199998</v>
      </c>
      <c r="H14555">
        <v>-80.807765893600006</v>
      </c>
      <c r="I14555">
        <v>4.5</v>
      </c>
      <c r="J14555">
        <v>3</v>
      </c>
      <c r="K14555">
        <v>1</v>
      </c>
      <c r="L14555" t="s">
        <v>47378</v>
      </c>
    </row>
    <row r="14556" spans="1:12" x14ac:dyDescent="0.2">
      <c r="A14556" t="s">
        <v>47379</v>
      </c>
      <c r="B14556" t="s">
        <v>1178</v>
      </c>
      <c r="C14556" t="s">
        <v>47380</v>
      </c>
      <c r="D14556" t="s">
        <v>359</v>
      </c>
      <c r="E14556" t="s">
        <v>16</v>
      </c>
      <c r="F14556">
        <v>28036</v>
      </c>
      <c r="G14556">
        <v>35.502456818900001</v>
      </c>
      <c r="H14556">
        <v>-80.861472160299996</v>
      </c>
      <c r="I14556">
        <v>2.5</v>
      </c>
      <c r="J14556">
        <v>11</v>
      </c>
      <c r="K14556">
        <v>1</v>
      </c>
      <c r="L14556" t="s">
        <v>47381</v>
      </c>
    </row>
    <row r="14557" spans="1:12" x14ac:dyDescent="0.2">
      <c r="A14557" t="s">
        <v>47382</v>
      </c>
      <c r="B14557" t="s">
        <v>47383</v>
      </c>
      <c r="C14557" t="s">
        <v>41638</v>
      </c>
      <c r="D14557" t="s">
        <v>21</v>
      </c>
      <c r="E14557" t="s">
        <v>16</v>
      </c>
      <c r="F14557">
        <v>28202</v>
      </c>
      <c r="G14557">
        <v>35.228364900000003</v>
      </c>
      <c r="H14557">
        <v>-80.842652000000001</v>
      </c>
      <c r="I14557">
        <v>2.5</v>
      </c>
      <c r="J14557">
        <v>11</v>
      </c>
      <c r="K14557">
        <v>0</v>
      </c>
      <c r="L14557" t="s">
        <v>47384</v>
      </c>
    </row>
    <row r="14558" spans="1:12" x14ac:dyDescent="0.2">
      <c r="A14558" t="s">
        <v>47385</v>
      </c>
      <c r="B14558" t="s">
        <v>47386</v>
      </c>
      <c r="C14558" t="s">
        <v>47387</v>
      </c>
      <c r="D14558" t="s">
        <v>21</v>
      </c>
      <c r="E14558" t="s">
        <v>16</v>
      </c>
      <c r="F14558">
        <v>28211</v>
      </c>
      <c r="G14558">
        <v>35.152231100000002</v>
      </c>
      <c r="H14558">
        <v>-80.831896799999996</v>
      </c>
      <c r="I14558">
        <v>3.5</v>
      </c>
      <c r="J14558">
        <v>12</v>
      </c>
      <c r="K14558">
        <v>1</v>
      </c>
      <c r="L14558" t="s">
        <v>47388</v>
      </c>
    </row>
    <row r="14559" spans="1:12" x14ac:dyDescent="0.2">
      <c r="A14559" t="s">
        <v>47389</v>
      </c>
      <c r="B14559" t="s">
        <v>438</v>
      </c>
      <c r="C14559" t="s">
        <v>47390</v>
      </c>
      <c r="D14559" t="s">
        <v>21</v>
      </c>
      <c r="E14559" t="s">
        <v>16</v>
      </c>
      <c r="F14559">
        <v>28273</v>
      </c>
      <c r="G14559">
        <v>35.116782999999998</v>
      </c>
      <c r="H14559">
        <v>-80.962131999999997</v>
      </c>
      <c r="I14559">
        <v>4</v>
      </c>
      <c r="J14559">
        <v>28</v>
      </c>
      <c r="K14559">
        <v>1</v>
      </c>
      <c r="L14559" t="s">
        <v>9499</v>
      </c>
    </row>
    <row r="14560" spans="1:12" x14ac:dyDescent="0.2">
      <c r="A14560" t="s">
        <v>47391</v>
      </c>
      <c r="B14560" t="s">
        <v>5770</v>
      </c>
      <c r="C14560" t="s">
        <v>47392</v>
      </c>
      <c r="D14560" t="s">
        <v>21</v>
      </c>
      <c r="E14560" t="s">
        <v>16</v>
      </c>
      <c r="F14560">
        <v>28278</v>
      </c>
      <c r="G14560">
        <v>35.094593799999998</v>
      </c>
      <c r="H14560">
        <v>-81.005158699999996</v>
      </c>
      <c r="I14560">
        <v>3.5</v>
      </c>
      <c r="J14560">
        <v>3</v>
      </c>
      <c r="K14560">
        <v>1</v>
      </c>
      <c r="L14560" t="s">
        <v>47393</v>
      </c>
    </row>
    <row r="14561" spans="1:12" x14ac:dyDescent="0.2">
      <c r="A14561" t="s">
        <v>47394</v>
      </c>
      <c r="B14561" t="s">
        <v>2239</v>
      </c>
      <c r="C14561" t="s">
        <v>47395</v>
      </c>
      <c r="D14561" t="s">
        <v>135</v>
      </c>
      <c r="E14561" t="s">
        <v>16</v>
      </c>
      <c r="F14561">
        <v>28105</v>
      </c>
      <c r="G14561">
        <v>35.122399999999999</v>
      </c>
      <c r="H14561">
        <v>-80.716899999999995</v>
      </c>
      <c r="I14561">
        <v>3</v>
      </c>
      <c r="J14561">
        <v>10</v>
      </c>
      <c r="K14561">
        <v>1</v>
      </c>
      <c r="L14561" t="s">
        <v>18656</v>
      </c>
    </row>
    <row r="14562" spans="1:12" x14ac:dyDescent="0.2">
      <c r="A14562" t="s">
        <v>47396</v>
      </c>
      <c r="B14562" t="s">
        <v>47397</v>
      </c>
      <c r="C14562" t="s">
        <v>47398</v>
      </c>
      <c r="D14562" t="s">
        <v>21</v>
      </c>
      <c r="E14562" t="s">
        <v>16</v>
      </c>
      <c r="F14562">
        <v>28202</v>
      </c>
      <c r="G14562">
        <v>35.232674400000001</v>
      </c>
      <c r="H14562">
        <v>-80.844437499999998</v>
      </c>
      <c r="I14562">
        <v>2</v>
      </c>
      <c r="J14562">
        <v>8</v>
      </c>
      <c r="K14562">
        <v>1</v>
      </c>
      <c r="L14562" t="s">
        <v>901</v>
      </c>
    </row>
    <row r="14563" spans="1:12" x14ac:dyDescent="0.2">
      <c r="A14563" t="s">
        <v>47399</v>
      </c>
      <c r="B14563" t="s">
        <v>47400</v>
      </c>
      <c r="C14563" t="s">
        <v>47401</v>
      </c>
      <c r="D14563" t="s">
        <v>21</v>
      </c>
      <c r="E14563" t="s">
        <v>16</v>
      </c>
      <c r="F14563">
        <v>28217</v>
      </c>
      <c r="G14563">
        <v>35.184009551999999</v>
      </c>
      <c r="H14563">
        <v>-80.886528015099998</v>
      </c>
      <c r="I14563">
        <v>1</v>
      </c>
      <c r="J14563">
        <v>4</v>
      </c>
      <c r="K14563">
        <v>1</v>
      </c>
      <c r="L14563" t="s">
        <v>47402</v>
      </c>
    </row>
    <row r="14564" spans="1:12" x14ac:dyDescent="0.2">
      <c r="A14564" t="s">
        <v>47403</v>
      </c>
      <c r="B14564" t="s">
        <v>981</v>
      </c>
      <c r="C14564" t="s">
        <v>47404</v>
      </c>
      <c r="D14564" t="s">
        <v>21</v>
      </c>
      <c r="E14564" t="s">
        <v>16</v>
      </c>
      <c r="F14564">
        <v>28210</v>
      </c>
      <c r="G14564">
        <v>35.145536300000003</v>
      </c>
      <c r="H14564">
        <v>-80.825028200000006</v>
      </c>
      <c r="I14564">
        <v>4</v>
      </c>
      <c r="J14564">
        <v>63</v>
      </c>
      <c r="K14564">
        <v>1</v>
      </c>
      <c r="L14564" t="s">
        <v>47405</v>
      </c>
    </row>
    <row r="14565" spans="1:12" x14ac:dyDescent="0.2">
      <c r="A14565" t="s">
        <v>47406</v>
      </c>
      <c r="B14565" t="s">
        <v>3204</v>
      </c>
      <c r="C14565" t="s">
        <v>47407</v>
      </c>
      <c r="D14565" t="s">
        <v>697</v>
      </c>
      <c r="E14565" t="s">
        <v>16</v>
      </c>
      <c r="F14565">
        <v>28037</v>
      </c>
      <c r="G14565">
        <v>35.443858599999999</v>
      </c>
      <c r="H14565">
        <v>-80.995473000000004</v>
      </c>
      <c r="I14565">
        <v>2.5</v>
      </c>
      <c r="J14565">
        <v>5</v>
      </c>
      <c r="K14565">
        <v>1</v>
      </c>
      <c r="L14565" t="s">
        <v>1025</v>
      </c>
    </row>
    <row r="14566" spans="1:12" x14ac:dyDescent="0.2">
      <c r="A14566" t="s">
        <v>47408</v>
      </c>
      <c r="B14566" t="s">
        <v>4532</v>
      </c>
      <c r="C14566" t="s">
        <v>47409</v>
      </c>
      <c r="D14566" t="s">
        <v>135</v>
      </c>
      <c r="E14566" t="s">
        <v>16</v>
      </c>
      <c r="F14566">
        <v>28105</v>
      </c>
      <c r="G14566">
        <v>35.136163699999997</v>
      </c>
      <c r="H14566">
        <v>-80.7381156</v>
      </c>
      <c r="I14566">
        <v>2.5</v>
      </c>
      <c r="J14566">
        <v>17</v>
      </c>
      <c r="K14566">
        <v>1</v>
      </c>
      <c r="L14566" t="s">
        <v>47410</v>
      </c>
    </row>
    <row r="14567" spans="1:12" x14ac:dyDescent="0.2">
      <c r="A14567" t="s">
        <v>47411</v>
      </c>
      <c r="B14567" t="s">
        <v>47412</v>
      </c>
      <c r="C14567" t="s">
        <v>9449</v>
      </c>
      <c r="D14567" t="s">
        <v>21</v>
      </c>
      <c r="E14567" t="s">
        <v>16</v>
      </c>
      <c r="F14567">
        <v>28216</v>
      </c>
      <c r="G14567">
        <v>35.352552799999998</v>
      </c>
      <c r="H14567">
        <v>-80.851188800000003</v>
      </c>
      <c r="I14567">
        <v>4</v>
      </c>
      <c r="J14567">
        <v>7</v>
      </c>
      <c r="K14567">
        <v>1</v>
      </c>
      <c r="L14567" t="s">
        <v>3691</v>
      </c>
    </row>
    <row r="14568" spans="1:12" x14ac:dyDescent="0.2">
      <c r="A14568" t="s">
        <v>47413</v>
      </c>
      <c r="B14568" t="s">
        <v>47414</v>
      </c>
      <c r="C14568" t="s">
        <v>47415</v>
      </c>
      <c r="D14568" t="s">
        <v>21</v>
      </c>
      <c r="E14568" t="s">
        <v>16</v>
      </c>
      <c r="F14568">
        <v>28277</v>
      </c>
      <c r="G14568">
        <v>35.038603000000002</v>
      </c>
      <c r="H14568">
        <v>-80.794067999999996</v>
      </c>
      <c r="I14568">
        <v>3.5</v>
      </c>
      <c r="J14568">
        <v>11</v>
      </c>
      <c r="K14568">
        <v>0</v>
      </c>
      <c r="L14568" t="s">
        <v>971</v>
      </c>
    </row>
    <row r="14569" spans="1:12" x14ac:dyDescent="0.2">
      <c r="A14569" t="s">
        <v>47416</v>
      </c>
      <c r="B14569" t="s">
        <v>47417</v>
      </c>
      <c r="C14569" t="s">
        <v>47418</v>
      </c>
      <c r="D14569" t="s">
        <v>21</v>
      </c>
      <c r="E14569" t="s">
        <v>16</v>
      </c>
      <c r="F14569">
        <v>28278</v>
      </c>
      <c r="G14569">
        <v>35.162470105600001</v>
      </c>
      <c r="H14569">
        <v>-80.973661371600002</v>
      </c>
      <c r="I14569">
        <v>3.5</v>
      </c>
      <c r="J14569">
        <v>110</v>
      </c>
      <c r="K14569">
        <v>1</v>
      </c>
      <c r="L14569" t="s">
        <v>47419</v>
      </c>
    </row>
    <row r="14570" spans="1:12" x14ac:dyDescent="0.2">
      <c r="A14570" t="s">
        <v>47420</v>
      </c>
      <c r="B14570" t="s">
        <v>47421</v>
      </c>
      <c r="C14570" t="s">
        <v>47422</v>
      </c>
      <c r="D14570" t="s">
        <v>21</v>
      </c>
      <c r="E14570" t="s">
        <v>16</v>
      </c>
      <c r="F14570">
        <v>28273</v>
      </c>
      <c r="G14570">
        <v>35.127271999999998</v>
      </c>
      <c r="H14570">
        <v>-80.923959999999994</v>
      </c>
      <c r="I14570">
        <v>2.5</v>
      </c>
      <c r="J14570">
        <v>3</v>
      </c>
      <c r="K14570">
        <v>1</v>
      </c>
      <c r="L14570" t="s">
        <v>47423</v>
      </c>
    </row>
    <row r="14571" spans="1:12" x14ac:dyDescent="0.2">
      <c r="A14571" t="s">
        <v>47424</v>
      </c>
      <c r="B14571" t="s">
        <v>47425</v>
      </c>
      <c r="C14571" t="s">
        <v>44254</v>
      </c>
      <c r="D14571" t="s">
        <v>21</v>
      </c>
      <c r="E14571" t="s">
        <v>16</v>
      </c>
      <c r="F14571">
        <v>28204</v>
      </c>
      <c r="G14571">
        <v>35.220846999999999</v>
      </c>
      <c r="H14571">
        <v>-80.818107999999995</v>
      </c>
      <c r="I14571">
        <v>1</v>
      </c>
      <c r="J14571">
        <v>3</v>
      </c>
      <c r="K14571">
        <v>0</v>
      </c>
      <c r="L14571" t="s">
        <v>34570</v>
      </c>
    </row>
    <row r="14572" spans="1:12" x14ac:dyDescent="0.2">
      <c r="A14572" t="s">
        <v>47426</v>
      </c>
      <c r="B14572" t="s">
        <v>34299</v>
      </c>
      <c r="C14572" t="s">
        <v>38402</v>
      </c>
      <c r="D14572" t="s">
        <v>30</v>
      </c>
      <c r="E14572" t="s">
        <v>16</v>
      </c>
      <c r="F14572">
        <v>28056</v>
      </c>
      <c r="G14572">
        <v>35.258083399999997</v>
      </c>
      <c r="H14572">
        <v>-81.115277800000001</v>
      </c>
      <c r="I14572">
        <v>1.5</v>
      </c>
      <c r="J14572">
        <v>7</v>
      </c>
      <c r="K14572">
        <v>0</v>
      </c>
      <c r="L14572" t="s">
        <v>47427</v>
      </c>
    </row>
    <row r="14573" spans="1:12" x14ac:dyDescent="0.2">
      <c r="A14573" t="s">
        <v>47428</v>
      </c>
      <c r="B14573" t="s">
        <v>47429</v>
      </c>
      <c r="C14573" t="s">
        <v>5108</v>
      </c>
      <c r="D14573" t="s">
        <v>21</v>
      </c>
      <c r="E14573" t="s">
        <v>16</v>
      </c>
      <c r="F14573">
        <v>28223</v>
      </c>
      <c r="G14573">
        <v>35.308439999999997</v>
      </c>
      <c r="H14573">
        <v>-80.733463</v>
      </c>
      <c r="I14573">
        <v>4.5</v>
      </c>
      <c r="J14573">
        <v>3</v>
      </c>
      <c r="K14573">
        <v>1</v>
      </c>
      <c r="L14573" t="s">
        <v>749</v>
      </c>
    </row>
    <row r="14574" spans="1:12" x14ac:dyDescent="0.2">
      <c r="A14574" t="s">
        <v>47430</v>
      </c>
      <c r="B14574" t="s">
        <v>2404</v>
      </c>
      <c r="C14574" t="s">
        <v>47431</v>
      </c>
      <c r="D14574" t="s">
        <v>39</v>
      </c>
      <c r="E14574" t="s">
        <v>16</v>
      </c>
      <c r="F14574">
        <v>28027</v>
      </c>
      <c r="G14574">
        <v>35.408634999999997</v>
      </c>
      <c r="H14574">
        <v>-80.611932999999993</v>
      </c>
      <c r="I14574">
        <v>2</v>
      </c>
      <c r="J14574">
        <v>8</v>
      </c>
      <c r="K14574">
        <v>1</v>
      </c>
      <c r="L14574" t="s">
        <v>47432</v>
      </c>
    </row>
    <row r="14575" spans="1:12" x14ac:dyDescent="0.2">
      <c r="A14575" t="s">
        <v>47433</v>
      </c>
      <c r="B14575" t="s">
        <v>47434</v>
      </c>
      <c r="C14575" t="s">
        <v>47435</v>
      </c>
      <c r="D14575" t="s">
        <v>21</v>
      </c>
      <c r="E14575" t="s">
        <v>16</v>
      </c>
      <c r="F14575">
        <v>28277</v>
      </c>
      <c r="G14575">
        <v>35.051642999999999</v>
      </c>
      <c r="H14575">
        <v>-80.773696999999999</v>
      </c>
      <c r="I14575">
        <v>4</v>
      </c>
      <c r="J14575">
        <v>50</v>
      </c>
      <c r="K14575">
        <v>1</v>
      </c>
      <c r="L14575" t="s">
        <v>47436</v>
      </c>
    </row>
    <row r="14576" spans="1:12" x14ac:dyDescent="0.2">
      <c r="A14576" t="s">
        <v>47437</v>
      </c>
      <c r="B14576" t="s">
        <v>24841</v>
      </c>
      <c r="C14576" t="s">
        <v>47438</v>
      </c>
      <c r="D14576" t="s">
        <v>21</v>
      </c>
      <c r="E14576" t="s">
        <v>16</v>
      </c>
      <c r="F14576">
        <v>28205</v>
      </c>
      <c r="G14576">
        <v>35.2479704</v>
      </c>
      <c r="H14576">
        <v>-80.806619499999996</v>
      </c>
      <c r="I14576">
        <v>4</v>
      </c>
      <c r="J14576">
        <v>4</v>
      </c>
      <c r="K14576">
        <v>0</v>
      </c>
      <c r="L14576" t="s">
        <v>47439</v>
      </c>
    </row>
    <row r="14577" spans="1:12" x14ac:dyDescent="0.2">
      <c r="A14577" t="s">
        <v>47440</v>
      </c>
      <c r="B14577" t="s">
        <v>47441</v>
      </c>
      <c r="D14577" t="s">
        <v>21</v>
      </c>
      <c r="E14577" t="s">
        <v>16</v>
      </c>
      <c r="F14577">
        <v>28212</v>
      </c>
      <c r="G14577">
        <v>35.195314000000003</v>
      </c>
      <c r="H14577">
        <v>-80.749156299999996</v>
      </c>
      <c r="I14577">
        <v>1.5</v>
      </c>
      <c r="J14577">
        <v>5</v>
      </c>
      <c r="K14577">
        <v>0</v>
      </c>
      <c r="L14577" t="s">
        <v>47442</v>
      </c>
    </row>
    <row r="14578" spans="1:12" x14ac:dyDescent="0.2">
      <c r="A14578" t="s">
        <v>47443</v>
      </c>
      <c r="B14578" t="s">
        <v>47444</v>
      </c>
      <c r="C14578" t="s">
        <v>7170</v>
      </c>
      <c r="D14578" t="s">
        <v>21</v>
      </c>
      <c r="E14578" t="s">
        <v>16</v>
      </c>
      <c r="F14578">
        <v>28262</v>
      </c>
      <c r="G14578">
        <v>35.316409268599998</v>
      </c>
      <c r="H14578">
        <v>-80.739323358999997</v>
      </c>
      <c r="I14578">
        <v>2.5</v>
      </c>
      <c r="J14578">
        <v>3</v>
      </c>
      <c r="K14578">
        <v>1</v>
      </c>
      <c r="L14578" t="s">
        <v>47445</v>
      </c>
    </row>
    <row r="14579" spans="1:12" x14ac:dyDescent="0.2">
      <c r="A14579" t="s">
        <v>47446</v>
      </c>
      <c r="B14579" t="s">
        <v>641</v>
      </c>
      <c r="C14579" t="s">
        <v>47447</v>
      </c>
      <c r="D14579" t="s">
        <v>21</v>
      </c>
      <c r="E14579" t="s">
        <v>16</v>
      </c>
      <c r="F14579">
        <v>28205</v>
      </c>
      <c r="G14579">
        <v>35.213280548699998</v>
      </c>
      <c r="H14579">
        <v>-80.781666040399998</v>
      </c>
      <c r="I14579">
        <v>1</v>
      </c>
      <c r="J14579">
        <v>22</v>
      </c>
      <c r="K14579">
        <v>1</v>
      </c>
      <c r="L14579" t="s">
        <v>47448</v>
      </c>
    </row>
    <row r="14580" spans="1:12" x14ac:dyDescent="0.2">
      <c r="A14580" t="s">
        <v>47449</v>
      </c>
      <c r="B14580" t="s">
        <v>47450</v>
      </c>
      <c r="C14580" t="s">
        <v>391</v>
      </c>
      <c r="D14580" t="s">
        <v>21</v>
      </c>
      <c r="E14580" t="s">
        <v>16</v>
      </c>
      <c r="F14580">
        <v>28211</v>
      </c>
      <c r="G14580">
        <v>35.152231100000002</v>
      </c>
      <c r="H14580">
        <v>-80.831896799999996</v>
      </c>
      <c r="I14580">
        <v>4</v>
      </c>
      <c r="J14580">
        <v>5</v>
      </c>
      <c r="K14580">
        <v>1</v>
      </c>
      <c r="L14580" t="s">
        <v>47451</v>
      </c>
    </row>
    <row r="14581" spans="1:12" x14ac:dyDescent="0.2">
      <c r="A14581" t="s">
        <v>47452</v>
      </c>
      <c r="B14581" t="s">
        <v>5983</v>
      </c>
      <c r="C14581" t="s">
        <v>47453</v>
      </c>
      <c r="D14581" t="s">
        <v>167</v>
      </c>
      <c r="E14581" t="s">
        <v>16</v>
      </c>
      <c r="F14581">
        <v>28075</v>
      </c>
      <c r="G14581">
        <v>35.315439975899999</v>
      </c>
      <c r="H14581">
        <v>-80.674300847400005</v>
      </c>
      <c r="I14581">
        <v>3.5</v>
      </c>
      <c r="J14581">
        <v>10</v>
      </c>
      <c r="K14581">
        <v>1</v>
      </c>
      <c r="L14581" t="s">
        <v>10479</v>
      </c>
    </row>
    <row r="14582" spans="1:12" x14ac:dyDescent="0.2">
      <c r="A14582" t="s">
        <v>47454</v>
      </c>
      <c r="B14582" t="s">
        <v>47455</v>
      </c>
      <c r="C14582" t="s">
        <v>47456</v>
      </c>
      <c r="D14582" t="s">
        <v>21</v>
      </c>
      <c r="E14582" t="s">
        <v>16</v>
      </c>
      <c r="F14582">
        <v>28203</v>
      </c>
      <c r="G14582">
        <v>35.197488399999997</v>
      </c>
      <c r="H14582">
        <v>-80.839270900000002</v>
      </c>
      <c r="I14582">
        <v>5</v>
      </c>
      <c r="J14582">
        <v>4</v>
      </c>
      <c r="K14582">
        <v>1</v>
      </c>
      <c r="L14582" t="s">
        <v>47457</v>
      </c>
    </row>
    <row r="14583" spans="1:12" x14ac:dyDescent="0.2">
      <c r="A14583" t="s">
        <v>47458</v>
      </c>
      <c r="B14583" t="s">
        <v>2239</v>
      </c>
      <c r="C14583" t="s">
        <v>47459</v>
      </c>
      <c r="D14583" t="s">
        <v>21</v>
      </c>
      <c r="E14583" t="s">
        <v>16</v>
      </c>
      <c r="F14583">
        <v>28277</v>
      </c>
      <c r="G14583">
        <v>35.030900000000003</v>
      </c>
      <c r="H14583">
        <v>-80.850374000000002</v>
      </c>
      <c r="I14583">
        <v>4.5</v>
      </c>
      <c r="J14583">
        <v>3</v>
      </c>
      <c r="K14583">
        <v>1</v>
      </c>
      <c r="L14583" t="s">
        <v>47460</v>
      </c>
    </row>
    <row r="14584" spans="1:12" x14ac:dyDescent="0.2">
      <c r="A14584" t="s">
        <v>47461</v>
      </c>
      <c r="B14584" t="s">
        <v>3928</v>
      </c>
      <c r="C14584" t="s">
        <v>47462</v>
      </c>
      <c r="D14584" t="s">
        <v>21</v>
      </c>
      <c r="E14584" t="s">
        <v>16</v>
      </c>
      <c r="F14584">
        <v>28277</v>
      </c>
      <c r="G14584">
        <v>35.054962644600003</v>
      </c>
      <c r="H14584">
        <v>-80.811899900399993</v>
      </c>
      <c r="I14584">
        <v>4.5</v>
      </c>
      <c r="J14584">
        <v>3</v>
      </c>
      <c r="K14584">
        <v>1</v>
      </c>
      <c r="L14584" t="s">
        <v>26106</v>
      </c>
    </row>
    <row r="14585" spans="1:12" x14ac:dyDescent="0.2">
      <c r="A14585" t="s">
        <v>47463</v>
      </c>
      <c r="B14585" t="s">
        <v>47464</v>
      </c>
      <c r="C14585" t="s">
        <v>47465</v>
      </c>
      <c r="D14585" t="s">
        <v>643</v>
      </c>
      <c r="E14585" t="s">
        <v>16</v>
      </c>
      <c r="F14585">
        <v>28079</v>
      </c>
      <c r="G14585">
        <v>35.065502199999997</v>
      </c>
      <c r="H14585">
        <v>-80.616203400000003</v>
      </c>
      <c r="I14585">
        <v>4.5</v>
      </c>
      <c r="J14585">
        <v>11</v>
      </c>
      <c r="K14585">
        <v>1</v>
      </c>
      <c r="L14585" t="s">
        <v>47466</v>
      </c>
    </row>
    <row r="14586" spans="1:12" x14ac:dyDescent="0.2">
      <c r="A14586" t="s">
        <v>47467</v>
      </c>
      <c r="B14586" t="s">
        <v>47468</v>
      </c>
      <c r="D14586" t="s">
        <v>239</v>
      </c>
      <c r="E14586" t="s">
        <v>16</v>
      </c>
      <c r="F14586">
        <v>28173</v>
      </c>
      <c r="G14586">
        <v>34.9245935</v>
      </c>
      <c r="H14586">
        <v>-80.743401899999995</v>
      </c>
      <c r="I14586">
        <v>5</v>
      </c>
      <c r="J14586">
        <v>4</v>
      </c>
      <c r="K14586">
        <v>1</v>
      </c>
      <c r="L14586" t="s">
        <v>47469</v>
      </c>
    </row>
    <row r="14587" spans="1:12" x14ac:dyDescent="0.2">
      <c r="A14587" t="s">
        <v>47470</v>
      </c>
      <c r="B14587" t="s">
        <v>47471</v>
      </c>
      <c r="C14587" t="s">
        <v>47472</v>
      </c>
      <c r="D14587" t="s">
        <v>135</v>
      </c>
      <c r="E14587" t="s">
        <v>16</v>
      </c>
      <c r="F14587">
        <v>28105</v>
      </c>
      <c r="G14587">
        <v>35.120881599999997</v>
      </c>
      <c r="H14587">
        <v>-80.701126099999996</v>
      </c>
      <c r="I14587">
        <v>4.5</v>
      </c>
      <c r="J14587">
        <v>16</v>
      </c>
      <c r="K14587">
        <v>1</v>
      </c>
      <c r="L14587" t="s">
        <v>47473</v>
      </c>
    </row>
    <row r="14588" spans="1:12" x14ac:dyDescent="0.2">
      <c r="A14588" t="s">
        <v>47474</v>
      </c>
      <c r="B14588" t="s">
        <v>47475</v>
      </c>
      <c r="C14588" t="s">
        <v>47476</v>
      </c>
      <c r="D14588" t="s">
        <v>21</v>
      </c>
      <c r="E14588" t="s">
        <v>16</v>
      </c>
      <c r="F14588">
        <v>28269</v>
      </c>
      <c r="G14588">
        <v>35.337927000000001</v>
      </c>
      <c r="H14588">
        <v>-80.826848999999996</v>
      </c>
      <c r="I14588">
        <v>2.5</v>
      </c>
      <c r="J14588">
        <v>3</v>
      </c>
      <c r="K14588">
        <v>1</v>
      </c>
      <c r="L14588" t="s">
        <v>47477</v>
      </c>
    </row>
    <row r="14589" spans="1:12" x14ac:dyDescent="0.2">
      <c r="A14589" t="s">
        <v>47478</v>
      </c>
      <c r="B14589" t="s">
        <v>47479</v>
      </c>
      <c r="C14589" t="s">
        <v>47480</v>
      </c>
      <c r="D14589" t="s">
        <v>39</v>
      </c>
      <c r="E14589" t="s">
        <v>16</v>
      </c>
      <c r="F14589">
        <v>28027</v>
      </c>
      <c r="G14589">
        <v>35.391119000000003</v>
      </c>
      <c r="H14589">
        <v>-80.622716999999994</v>
      </c>
      <c r="I14589">
        <v>2.5</v>
      </c>
      <c r="J14589">
        <v>3</v>
      </c>
      <c r="K14589">
        <v>1</v>
      </c>
      <c r="L14589" t="s">
        <v>9311</v>
      </c>
    </row>
    <row r="14590" spans="1:12" x14ac:dyDescent="0.2">
      <c r="A14590" t="s">
        <v>47481</v>
      </c>
      <c r="B14590" t="s">
        <v>289</v>
      </c>
      <c r="C14590" t="s">
        <v>552</v>
      </c>
      <c r="D14590" t="s">
        <v>21</v>
      </c>
      <c r="E14590" t="s">
        <v>16</v>
      </c>
      <c r="F14590">
        <v>28208</v>
      </c>
      <c r="G14590">
        <v>35.220559399999999</v>
      </c>
      <c r="H14590">
        <v>-80.943873699999997</v>
      </c>
      <c r="I14590">
        <v>3</v>
      </c>
      <c r="J14590">
        <v>14</v>
      </c>
      <c r="K14590">
        <v>1</v>
      </c>
      <c r="L14590" t="s">
        <v>12342</v>
      </c>
    </row>
    <row r="14591" spans="1:12" x14ac:dyDescent="0.2">
      <c r="A14591" t="s">
        <v>47482</v>
      </c>
      <c r="B14591" t="s">
        <v>47483</v>
      </c>
      <c r="C14591" t="s">
        <v>47484</v>
      </c>
      <c r="D14591" t="s">
        <v>697</v>
      </c>
      <c r="E14591" t="s">
        <v>16</v>
      </c>
      <c r="F14591">
        <v>28037</v>
      </c>
      <c r="G14591">
        <v>35.4433583</v>
      </c>
      <c r="H14591">
        <v>-80.996389300000004</v>
      </c>
      <c r="I14591">
        <v>4.5</v>
      </c>
      <c r="J14591">
        <v>20</v>
      </c>
      <c r="K14591">
        <v>1</v>
      </c>
      <c r="L14591" t="s">
        <v>47485</v>
      </c>
    </row>
    <row r="14592" spans="1:12" x14ac:dyDescent="0.2">
      <c r="A14592" t="s">
        <v>47486</v>
      </c>
      <c r="B14592" t="s">
        <v>47487</v>
      </c>
      <c r="C14592" t="s">
        <v>47488</v>
      </c>
      <c r="D14592" t="s">
        <v>21</v>
      </c>
      <c r="E14592" t="s">
        <v>16</v>
      </c>
      <c r="F14592">
        <v>28205</v>
      </c>
      <c r="G14592">
        <v>35.214143</v>
      </c>
      <c r="H14592">
        <v>-80.769892600000006</v>
      </c>
      <c r="I14592">
        <v>4.5</v>
      </c>
      <c r="J14592">
        <v>3</v>
      </c>
      <c r="K14592">
        <v>1</v>
      </c>
      <c r="L14592" t="s">
        <v>188</v>
      </c>
    </row>
    <row r="14593" spans="1:12" x14ac:dyDescent="0.2">
      <c r="A14593" t="s">
        <v>47489</v>
      </c>
      <c r="B14593" t="s">
        <v>1822</v>
      </c>
      <c r="C14593" t="s">
        <v>47490</v>
      </c>
      <c r="D14593" t="s">
        <v>26</v>
      </c>
      <c r="E14593" t="s">
        <v>16</v>
      </c>
      <c r="F14593">
        <v>28078</v>
      </c>
      <c r="G14593">
        <v>35.356323000000003</v>
      </c>
      <c r="H14593">
        <v>-80.869739899999999</v>
      </c>
      <c r="I14593">
        <v>3</v>
      </c>
      <c r="J14593">
        <v>4</v>
      </c>
      <c r="K14593">
        <v>1</v>
      </c>
      <c r="L14593" t="s">
        <v>47491</v>
      </c>
    </row>
    <row r="14594" spans="1:12" x14ac:dyDescent="0.2">
      <c r="A14594" t="s">
        <v>47492</v>
      </c>
      <c r="B14594" t="s">
        <v>47493</v>
      </c>
      <c r="C14594" t="s">
        <v>47494</v>
      </c>
      <c r="D14594" t="s">
        <v>21</v>
      </c>
      <c r="E14594" t="s">
        <v>16</v>
      </c>
      <c r="F14594">
        <v>28202</v>
      </c>
      <c r="G14594">
        <v>35.217097899999999</v>
      </c>
      <c r="H14594">
        <v>-80.848023299999994</v>
      </c>
      <c r="I14594">
        <v>3.5</v>
      </c>
      <c r="J14594">
        <v>107</v>
      </c>
      <c r="K14594">
        <v>0</v>
      </c>
      <c r="L14594" t="s">
        <v>47495</v>
      </c>
    </row>
    <row r="14595" spans="1:12" x14ac:dyDescent="0.2">
      <c r="A14595" t="s">
        <v>47496</v>
      </c>
      <c r="B14595" t="s">
        <v>47497</v>
      </c>
      <c r="C14595" t="s">
        <v>35929</v>
      </c>
      <c r="D14595" t="s">
        <v>21</v>
      </c>
      <c r="E14595" t="s">
        <v>16</v>
      </c>
      <c r="F14595">
        <v>28217</v>
      </c>
      <c r="G14595">
        <v>35.1804086</v>
      </c>
      <c r="H14595">
        <v>-80.884124799999995</v>
      </c>
      <c r="I14595">
        <v>2</v>
      </c>
      <c r="J14595">
        <v>13</v>
      </c>
      <c r="K14595">
        <v>0</v>
      </c>
      <c r="L14595" t="s">
        <v>260</v>
      </c>
    </row>
    <row r="14596" spans="1:12" x14ac:dyDescent="0.2">
      <c r="A14596" t="s">
        <v>47498</v>
      </c>
      <c r="B14596" t="s">
        <v>47499</v>
      </c>
      <c r="C14596" t="s">
        <v>47500</v>
      </c>
      <c r="D14596" t="s">
        <v>2611</v>
      </c>
      <c r="E14596" t="s">
        <v>16</v>
      </c>
      <c r="F14596">
        <v>28115</v>
      </c>
      <c r="G14596">
        <v>35.542043927599998</v>
      </c>
      <c r="H14596">
        <v>-80.847621912799994</v>
      </c>
      <c r="I14596">
        <v>3.5</v>
      </c>
      <c r="J14596">
        <v>3</v>
      </c>
      <c r="K14596">
        <v>1</v>
      </c>
      <c r="L14596" t="s">
        <v>47501</v>
      </c>
    </row>
    <row r="14597" spans="1:12" x14ac:dyDescent="0.2">
      <c r="A14597" t="s">
        <v>47502</v>
      </c>
      <c r="B14597" t="s">
        <v>6555</v>
      </c>
      <c r="C14597" t="s">
        <v>47503</v>
      </c>
      <c r="D14597" t="s">
        <v>21</v>
      </c>
      <c r="E14597" t="s">
        <v>16</v>
      </c>
      <c r="F14597">
        <v>28209</v>
      </c>
      <c r="G14597">
        <v>35.178947397499897</v>
      </c>
      <c r="H14597">
        <v>-80.874973398799995</v>
      </c>
      <c r="I14597">
        <v>4</v>
      </c>
      <c r="J14597">
        <v>3</v>
      </c>
      <c r="K14597">
        <v>1</v>
      </c>
      <c r="L14597" t="s">
        <v>3108</v>
      </c>
    </row>
    <row r="14598" spans="1:12" x14ac:dyDescent="0.2">
      <c r="A14598" t="s">
        <v>47504</v>
      </c>
      <c r="B14598" t="s">
        <v>47505</v>
      </c>
      <c r="C14598" t="s">
        <v>2160</v>
      </c>
      <c r="D14598" t="s">
        <v>295</v>
      </c>
      <c r="E14598" t="s">
        <v>16</v>
      </c>
      <c r="F14598">
        <v>28134</v>
      </c>
      <c r="G14598">
        <v>35.081755999999999</v>
      </c>
      <c r="H14598">
        <v>-80.877245000000002</v>
      </c>
      <c r="I14598">
        <v>4.5</v>
      </c>
      <c r="J14598">
        <v>3</v>
      </c>
      <c r="K14598">
        <v>1</v>
      </c>
      <c r="L14598" t="s">
        <v>47506</v>
      </c>
    </row>
    <row r="14599" spans="1:12" x14ac:dyDescent="0.2">
      <c r="A14599" t="s">
        <v>47507</v>
      </c>
      <c r="B14599" t="s">
        <v>47508</v>
      </c>
      <c r="C14599" t="s">
        <v>47509</v>
      </c>
      <c r="D14599" t="s">
        <v>21</v>
      </c>
      <c r="E14599" t="s">
        <v>16</v>
      </c>
      <c r="F14599">
        <v>28277</v>
      </c>
      <c r="G14599">
        <v>35.060903000000003</v>
      </c>
      <c r="H14599">
        <v>-80.815000830000002</v>
      </c>
      <c r="I14599">
        <v>4</v>
      </c>
      <c r="J14599">
        <v>41</v>
      </c>
      <c r="K14599">
        <v>1</v>
      </c>
      <c r="L14599" t="s">
        <v>47510</v>
      </c>
    </row>
    <row r="14600" spans="1:12" x14ac:dyDescent="0.2">
      <c r="A14600" t="s">
        <v>47511</v>
      </c>
      <c r="B14600" t="s">
        <v>1294</v>
      </c>
      <c r="C14600" t="s">
        <v>47512</v>
      </c>
      <c r="D14600" t="s">
        <v>697</v>
      </c>
      <c r="E14600" t="s">
        <v>16</v>
      </c>
      <c r="F14600">
        <v>28037</v>
      </c>
      <c r="G14600">
        <v>35.487335999999999</v>
      </c>
      <c r="H14600">
        <v>-80.994990999999999</v>
      </c>
      <c r="I14600">
        <v>4</v>
      </c>
      <c r="J14600">
        <v>5</v>
      </c>
      <c r="K14600">
        <v>1</v>
      </c>
      <c r="L14600" t="s">
        <v>11072</v>
      </c>
    </row>
    <row r="14601" spans="1:12" x14ac:dyDescent="0.2">
      <c r="A14601" t="s">
        <v>47513</v>
      </c>
      <c r="B14601" t="s">
        <v>11007</v>
      </c>
      <c r="C14601" t="s">
        <v>47514</v>
      </c>
      <c r="D14601" t="s">
        <v>21</v>
      </c>
      <c r="E14601" t="s">
        <v>16</v>
      </c>
      <c r="F14601">
        <v>28262</v>
      </c>
      <c r="G14601">
        <v>35.335905867800001</v>
      </c>
      <c r="H14601">
        <v>-80.753996372200007</v>
      </c>
      <c r="I14601">
        <v>4.5</v>
      </c>
      <c r="J14601">
        <v>112</v>
      </c>
      <c r="K14601">
        <v>1</v>
      </c>
      <c r="L14601" t="s">
        <v>47515</v>
      </c>
    </row>
    <row r="14602" spans="1:12" x14ac:dyDescent="0.2">
      <c r="A14602" t="s">
        <v>47516</v>
      </c>
      <c r="B14602" t="s">
        <v>17094</v>
      </c>
      <c r="C14602" t="s">
        <v>47517</v>
      </c>
      <c r="D14602" t="s">
        <v>30</v>
      </c>
      <c r="E14602" t="s">
        <v>16</v>
      </c>
      <c r="F14602">
        <v>28054</v>
      </c>
      <c r="G14602">
        <v>35.231687000000001</v>
      </c>
      <c r="H14602">
        <v>-81.171198000000004</v>
      </c>
      <c r="I14602">
        <v>4</v>
      </c>
      <c r="J14602">
        <v>6</v>
      </c>
      <c r="K14602">
        <v>1</v>
      </c>
      <c r="L14602" t="s">
        <v>3224</v>
      </c>
    </row>
    <row r="14603" spans="1:12" x14ac:dyDescent="0.2">
      <c r="A14603" t="s">
        <v>47518</v>
      </c>
      <c r="B14603" t="s">
        <v>47519</v>
      </c>
      <c r="C14603" t="s">
        <v>2160</v>
      </c>
      <c r="D14603" t="s">
        <v>295</v>
      </c>
      <c r="E14603" t="s">
        <v>16</v>
      </c>
      <c r="F14603">
        <v>28134</v>
      </c>
      <c r="G14603">
        <v>35.0822</v>
      </c>
      <c r="H14603">
        <v>-80.877224200000001</v>
      </c>
      <c r="I14603">
        <v>4.5</v>
      </c>
      <c r="J14603">
        <v>37</v>
      </c>
      <c r="K14603">
        <v>1</v>
      </c>
      <c r="L14603" t="s">
        <v>24759</v>
      </c>
    </row>
    <row r="14604" spans="1:12" x14ac:dyDescent="0.2">
      <c r="A14604" t="s">
        <v>47520</v>
      </c>
      <c r="B14604" t="s">
        <v>46892</v>
      </c>
      <c r="C14604" t="s">
        <v>47521</v>
      </c>
      <c r="D14604" t="s">
        <v>21</v>
      </c>
      <c r="E14604" t="s">
        <v>16</v>
      </c>
      <c r="F14604">
        <v>28212</v>
      </c>
      <c r="G14604">
        <v>35.169703929400001</v>
      </c>
      <c r="H14604">
        <v>-80.743610858899999</v>
      </c>
      <c r="I14604">
        <v>2.5</v>
      </c>
      <c r="J14604">
        <v>3</v>
      </c>
      <c r="K14604">
        <v>0</v>
      </c>
      <c r="L14604" t="s">
        <v>1052</v>
      </c>
    </row>
    <row r="14605" spans="1:12" x14ac:dyDescent="0.2">
      <c r="A14605" t="s">
        <v>47522</v>
      </c>
      <c r="B14605" t="s">
        <v>13069</v>
      </c>
      <c r="C14605" t="s">
        <v>21834</v>
      </c>
      <c r="D14605" t="s">
        <v>21</v>
      </c>
      <c r="E14605" t="s">
        <v>16</v>
      </c>
      <c r="F14605">
        <v>28209</v>
      </c>
      <c r="G14605">
        <v>35.171726529899999</v>
      </c>
      <c r="H14605">
        <v>-80.847866122499994</v>
      </c>
      <c r="I14605">
        <v>4</v>
      </c>
      <c r="J14605">
        <v>78</v>
      </c>
      <c r="K14605">
        <v>1</v>
      </c>
      <c r="L14605" t="s">
        <v>47523</v>
      </c>
    </row>
    <row r="14606" spans="1:12" x14ac:dyDescent="0.2">
      <c r="A14606" t="s">
        <v>47524</v>
      </c>
      <c r="B14606" t="s">
        <v>47525</v>
      </c>
      <c r="C14606" t="s">
        <v>47526</v>
      </c>
      <c r="D14606" t="s">
        <v>21</v>
      </c>
      <c r="E14606" t="s">
        <v>16</v>
      </c>
      <c r="F14606">
        <v>28217</v>
      </c>
      <c r="G14606">
        <v>35.164223800000002</v>
      </c>
      <c r="H14606">
        <v>-80.881664499999999</v>
      </c>
      <c r="I14606">
        <v>4</v>
      </c>
      <c r="J14606">
        <v>11</v>
      </c>
      <c r="K14606">
        <v>1</v>
      </c>
      <c r="L14606" t="s">
        <v>1357</v>
      </c>
    </row>
    <row r="14607" spans="1:12" x14ac:dyDescent="0.2">
      <c r="A14607" t="s">
        <v>47527</v>
      </c>
      <c r="B14607" t="s">
        <v>47528</v>
      </c>
      <c r="C14607" t="s">
        <v>47529</v>
      </c>
      <c r="D14607" t="s">
        <v>21</v>
      </c>
      <c r="E14607" t="s">
        <v>16</v>
      </c>
      <c r="F14607">
        <v>28205</v>
      </c>
      <c r="G14607">
        <v>35.2470055</v>
      </c>
      <c r="H14607">
        <v>-80.805510400000003</v>
      </c>
      <c r="I14607">
        <v>4.5</v>
      </c>
      <c r="J14607">
        <v>44</v>
      </c>
      <c r="K14607">
        <v>1</v>
      </c>
      <c r="L14607" t="s">
        <v>47530</v>
      </c>
    </row>
    <row r="14608" spans="1:12" x14ac:dyDescent="0.2">
      <c r="A14608" t="s">
        <v>47531</v>
      </c>
      <c r="B14608" t="s">
        <v>47532</v>
      </c>
      <c r="C14608" t="s">
        <v>47533</v>
      </c>
      <c r="D14608" t="s">
        <v>21</v>
      </c>
      <c r="E14608" t="s">
        <v>16</v>
      </c>
      <c r="F14608">
        <v>28270</v>
      </c>
      <c r="G14608">
        <v>35.146341999999997</v>
      </c>
      <c r="H14608">
        <v>-80.742488300000005</v>
      </c>
      <c r="I14608">
        <v>4.5</v>
      </c>
      <c r="J14608">
        <v>20</v>
      </c>
      <c r="K14608">
        <v>1</v>
      </c>
      <c r="L14608" t="s">
        <v>47534</v>
      </c>
    </row>
    <row r="14609" spans="1:12" x14ac:dyDescent="0.2">
      <c r="A14609" t="s">
        <v>47535</v>
      </c>
      <c r="B14609" t="s">
        <v>47536</v>
      </c>
      <c r="C14609" t="s">
        <v>40720</v>
      </c>
      <c r="D14609" t="s">
        <v>21</v>
      </c>
      <c r="E14609" t="s">
        <v>16</v>
      </c>
      <c r="F14609">
        <v>28208</v>
      </c>
      <c r="G14609">
        <v>35.232729040199999</v>
      </c>
      <c r="H14609">
        <v>-80.934369564099995</v>
      </c>
      <c r="I14609">
        <v>2.5</v>
      </c>
      <c r="J14609">
        <v>34</v>
      </c>
      <c r="K14609">
        <v>1</v>
      </c>
      <c r="L14609" t="s">
        <v>47537</v>
      </c>
    </row>
    <row r="14610" spans="1:12" x14ac:dyDescent="0.2">
      <c r="A14610" t="s">
        <v>47538</v>
      </c>
      <c r="B14610" t="s">
        <v>40937</v>
      </c>
      <c r="C14610" t="s">
        <v>47539</v>
      </c>
      <c r="D14610" t="s">
        <v>21</v>
      </c>
      <c r="E14610" t="s">
        <v>16</v>
      </c>
      <c r="F14610">
        <v>28203</v>
      </c>
      <c r="G14610">
        <v>35.204827600000002</v>
      </c>
      <c r="H14610">
        <v>-80.863615899999999</v>
      </c>
      <c r="I14610">
        <v>4</v>
      </c>
      <c r="J14610">
        <v>11</v>
      </c>
      <c r="K14610">
        <v>1</v>
      </c>
      <c r="L14610" t="s">
        <v>749</v>
      </c>
    </row>
    <row r="14611" spans="1:12" x14ac:dyDescent="0.2">
      <c r="A14611" t="s">
        <v>47540</v>
      </c>
      <c r="B14611" t="s">
        <v>47541</v>
      </c>
      <c r="C14611" t="s">
        <v>43944</v>
      </c>
      <c r="D14611" t="s">
        <v>135</v>
      </c>
      <c r="E14611" t="s">
        <v>16</v>
      </c>
      <c r="F14611">
        <v>28105</v>
      </c>
      <c r="G14611">
        <v>35.115454499999998</v>
      </c>
      <c r="H14611">
        <v>-80.720726400000004</v>
      </c>
      <c r="I14611">
        <v>5</v>
      </c>
      <c r="J14611">
        <v>9</v>
      </c>
      <c r="K14611">
        <v>0</v>
      </c>
      <c r="L14611" t="s">
        <v>47542</v>
      </c>
    </row>
    <row r="14612" spans="1:12" x14ac:dyDescent="0.2">
      <c r="A14612" t="s">
        <v>47543</v>
      </c>
      <c r="B14612" t="s">
        <v>6890</v>
      </c>
      <c r="C14612" t="s">
        <v>47544</v>
      </c>
      <c r="D14612" t="s">
        <v>39</v>
      </c>
      <c r="E14612" t="s">
        <v>16</v>
      </c>
      <c r="F14612">
        <v>28027</v>
      </c>
      <c r="G14612">
        <v>35.416229100000002</v>
      </c>
      <c r="H14612">
        <v>-80.676563999999999</v>
      </c>
      <c r="I14612">
        <v>4</v>
      </c>
      <c r="J14612">
        <v>5</v>
      </c>
      <c r="K14612">
        <v>1</v>
      </c>
      <c r="L14612" t="s">
        <v>1436</v>
      </c>
    </row>
    <row r="14613" spans="1:12" x14ac:dyDescent="0.2">
      <c r="A14613" t="s">
        <v>47545</v>
      </c>
      <c r="B14613" t="s">
        <v>47546</v>
      </c>
      <c r="C14613" t="s">
        <v>47547</v>
      </c>
      <c r="D14613" t="s">
        <v>21</v>
      </c>
      <c r="E14613" t="s">
        <v>16</v>
      </c>
      <c r="F14613">
        <v>28277</v>
      </c>
      <c r="G14613">
        <v>35.03792</v>
      </c>
      <c r="H14613">
        <v>-80.807039000000003</v>
      </c>
      <c r="I14613">
        <v>4.5</v>
      </c>
      <c r="J14613">
        <v>23</v>
      </c>
      <c r="K14613">
        <v>1</v>
      </c>
      <c r="L14613" t="s">
        <v>47548</v>
      </c>
    </row>
    <row r="14614" spans="1:12" x14ac:dyDescent="0.2">
      <c r="A14614" t="s">
        <v>47549</v>
      </c>
      <c r="B14614" t="s">
        <v>47550</v>
      </c>
      <c r="C14614" t="s">
        <v>47551</v>
      </c>
      <c r="D14614" t="s">
        <v>30</v>
      </c>
      <c r="E14614" t="s">
        <v>16</v>
      </c>
      <c r="F14614">
        <v>28056</v>
      </c>
      <c r="G14614">
        <v>35.242773700000001</v>
      </c>
      <c r="H14614">
        <v>-81.133603399999998</v>
      </c>
      <c r="I14614">
        <v>4</v>
      </c>
      <c r="J14614">
        <v>18</v>
      </c>
      <c r="K14614">
        <v>1</v>
      </c>
      <c r="L14614" t="s">
        <v>20139</v>
      </c>
    </row>
    <row r="14615" spans="1:12" x14ac:dyDescent="0.2">
      <c r="A14615" t="s">
        <v>47552</v>
      </c>
      <c r="B14615" t="s">
        <v>3263</v>
      </c>
      <c r="C14615" t="s">
        <v>47553</v>
      </c>
      <c r="D14615" t="s">
        <v>21</v>
      </c>
      <c r="E14615" t="s">
        <v>16</v>
      </c>
      <c r="F14615">
        <v>28273</v>
      </c>
      <c r="G14615">
        <v>35.1042913</v>
      </c>
      <c r="H14615">
        <v>-80.877471499999999</v>
      </c>
      <c r="I14615">
        <v>1.5</v>
      </c>
      <c r="J14615">
        <v>18</v>
      </c>
      <c r="K14615">
        <v>1</v>
      </c>
      <c r="L14615" t="s">
        <v>47554</v>
      </c>
    </row>
    <row r="14616" spans="1:12" x14ac:dyDescent="0.2">
      <c r="A14616" t="s">
        <v>47555</v>
      </c>
      <c r="B14616" t="s">
        <v>47556</v>
      </c>
      <c r="C14616" t="s">
        <v>47557</v>
      </c>
      <c r="D14616" t="s">
        <v>21</v>
      </c>
      <c r="E14616" t="s">
        <v>16</v>
      </c>
      <c r="F14616">
        <v>28202</v>
      </c>
      <c r="G14616">
        <v>35.226008</v>
      </c>
      <c r="H14616">
        <v>-80.846744000000001</v>
      </c>
      <c r="I14616">
        <v>4.5</v>
      </c>
      <c r="J14616">
        <v>63</v>
      </c>
      <c r="K14616">
        <v>1</v>
      </c>
      <c r="L14616" t="s">
        <v>47558</v>
      </c>
    </row>
    <row r="14617" spans="1:12" x14ac:dyDescent="0.2">
      <c r="A14617" t="s">
        <v>47559</v>
      </c>
      <c r="B14617" t="s">
        <v>47560</v>
      </c>
      <c r="C14617" t="s">
        <v>32486</v>
      </c>
      <c r="D14617" t="s">
        <v>21</v>
      </c>
      <c r="E14617" t="s">
        <v>16</v>
      </c>
      <c r="F14617">
        <v>28277</v>
      </c>
      <c r="G14617">
        <v>35.059229100000003</v>
      </c>
      <c r="H14617">
        <v>-80.852046299999998</v>
      </c>
      <c r="I14617">
        <v>4.5</v>
      </c>
      <c r="J14617">
        <v>9</v>
      </c>
      <c r="K14617">
        <v>1</v>
      </c>
      <c r="L14617" t="s">
        <v>47561</v>
      </c>
    </row>
    <row r="14618" spans="1:12" x14ac:dyDescent="0.2">
      <c r="A14618" t="s">
        <v>47562</v>
      </c>
      <c r="B14618" t="s">
        <v>1012</v>
      </c>
      <c r="C14618" t="s">
        <v>47563</v>
      </c>
      <c r="D14618" t="s">
        <v>30</v>
      </c>
      <c r="E14618" t="s">
        <v>16</v>
      </c>
      <c r="F14618">
        <v>28052</v>
      </c>
      <c r="G14618">
        <v>35.289001900000002</v>
      </c>
      <c r="H14618">
        <v>-81.187962099999993</v>
      </c>
      <c r="I14618">
        <v>1</v>
      </c>
      <c r="J14618">
        <v>5</v>
      </c>
      <c r="K14618">
        <v>1</v>
      </c>
      <c r="L14618" t="s">
        <v>47564</v>
      </c>
    </row>
    <row r="14619" spans="1:12" x14ac:dyDescent="0.2">
      <c r="A14619" t="s">
        <v>47565</v>
      </c>
      <c r="B14619" t="s">
        <v>47566</v>
      </c>
      <c r="C14619" t="s">
        <v>47567</v>
      </c>
      <c r="D14619" t="s">
        <v>21</v>
      </c>
      <c r="E14619" t="s">
        <v>16</v>
      </c>
      <c r="F14619">
        <v>28209</v>
      </c>
      <c r="G14619">
        <v>35.171809000000003</v>
      </c>
      <c r="H14619">
        <v>-80.851478999999998</v>
      </c>
      <c r="I14619">
        <v>2.5</v>
      </c>
      <c r="J14619">
        <v>10</v>
      </c>
      <c r="K14619">
        <v>1</v>
      </c>
      <c r="L14619" t="s">
        <v>47568</v>
      </c>
    </row>
    <row r="14620" spans="1:12" x14ac:dyDescent="0.2">
      <c r="A14620" t="s">
        <v>47569</v>
      </c>
      <c r="B14620" t="s">
        <v>47570</v>
      </c>
      <c r="C14620" t="s">
        <v>47571</v>
      </c>
      <c r="D14620" t="s">
        <v>21</v>
      </c>
      <c r="E14620" t="s">
        <v>16</v>
      </c>
      <c r="F14620">
        <v>28277</v>
      </c>
      <c r="G14620">
        <v>35.040396999999999</v>
      </c>
      <c r="H14620">
        <v>-80.780479999999997</v>
      </c>
      <c r="I14620">
        <v>4.5</v>
      </c>
      <c r="J14620">
        <v>5</v>
      </c>
      <c r="K14620">
        <v>1</v>
      </c>
      <c r="L14620" t="s">
        <v>47572</v>
      </c>
    </row>
    <row r="14621" spans="1:12" x14ac:dyDescent="0.2">
      <c r="A14621" t="s">
        <v>47573</v>
      </c>
      <c r="B14621" t="s">
        <v>18926</v>
      </c>
      <c r="C14621" t="s">
        <v>47574</v>
      </c>
      <c r="D14621" t="s">
        <v>30</v>
      </c>
      <c r="E14621" t="s">
        <v>16</v>
      </c>
      <c r="F14621">
        <v>28054</v>
      </c>
      <c r="G14621">
        <v>35.256938920000003</v>
      </c>
      <c r="H14621">
        <v>-81.113390787100002</v>
      </c>
      <c r="I14621">
        <v>2.5</v>
      </c>
      <c r="J14621">
        <v>26</v>
      </c>
      <c r="K14621">
        <v>1</v>
      </c>
      <c r="L14621" t="s">
        <v>47575</v>
      </c>
    </row>
    <row r="14622" spans="1:12" x14ac:dyDescent="0.2">
      <c r="A14622" t="s">
        <v>47576</v>
      </c>
      <c r="B14622" t="s">
        <v>47577</v>
      </c>
      <c r="C14622" t="s">
        <v>39685</v>
      </c>
      <c r="D14622" t="s">
        <v>359</v>
      </c>
      <c r="E14622" t="s">
        <v>16</v>
      </c>
      <c r="F14622">
        <v>28036</v>
      </c>
      <c r="G14622">
        <v>35.498923499999997</v>
      </c>
      <c r="H14622">
        <v>-80.849044399999997</v>
      </c>
      <c r="I14622">
        <v>4</v>
      </c>
      <c r="J14622">
        <v>9</v>
      </c>
      <c r="K14622">
        <v>1</v>
      </c>
      <c r="L14622" t="s">
        <v>1997</v>
      </c>
    </row>
    <row r="14623" spans="1:12" x14ac:dyDescent="0.2">
      <c r="A14623" t="s">
        <v>47578</v>
      </c>
      <c r="B14623" t="s">
        <v>47579</v>
      </c>
      <c r="C14623" t="s">
        <v>47580</v>
      </c>
      <c r="D14623" t="s">
        <v>26</v>
      </c>
      <c r="E14623" t="s">
        <v>16</v>
      </c>
      <c r="F14623">
        <v>28078</v>
      </c>
      <c r="G14623">
        <v>35.444579900000001</v>
      </c>
      <c r="H14623">
        <v>-80.874704899999998</v>
      </c>
      <c r="I14623">
        <v>2</v>
      </c>
      <c r="J14623">
        <v>4</v>
      </c>
      <c r="K14623">
        <v>1</v>
      </c>
      <c r="L14623" t="s">
        <v>47581</v>
      </c>
    </row>
    <row r="14624" spans="1:12" x14ac:dyDescent="0.2">
      <c r="A14624" t="s">
        <v>47582</v>
      </c>
      <c r="B14624" t="s">
        <v>47583</v>
      </c>
      <c r="C14624" t="s">
        <v>26423</v>
      </c>
      <c r="D14624" t="s">
        <v>21</v>
      </c>
      <c r="E14624" t="s">
        <v>16</v>
      </c>
      <c r="F14624">
        <v>28209</v>
      </c>
      <c r="G14624">
        <v>35.171872999999998</v>
      </c>
      <c r="H14624">
        <v>-80.849031999999994</v>
      </c>
      <c r="I14624">
        <v>5</v>
      </c>
      <c r="J14624">
        <v>15</v>
      </c>
      <c r="K14624">
        <v>1</v>
      </c>
      <c r="L14624" t="s">
        <v>47584</v>
      </c>
    </row>
    <row r="14625" spans="1:12" x14ac:dyDescent="0.2">
      <c r="A14625" t="s">
        <v>47585</v>
      </c>
      <c r="B14625" t="s">
        <v>47586</v>
      </c>
      <c r="C14625" t="s">
        <v>47587</v>
      </c>
      <c r="D14625" t="s">
        <v>135</v>
      </c>
      <c r="E14625" t="s">
        <v>16</v>
      </c>
      <c r="F14625">
        <v>28105</v>
      </c>
      <c r="G14625">
        <v>35.115311300000002</v>
      </c>
      <c r="H14625">
        <v>-80.695147399999996</v>
      </c>
      <c r="I14625">
        <v>4</v>
      </c>
      <c r="J14625">
        <v>58</v>
      </c>
      <c r="K14625">
        <v>1</v>
      </c>
      <c r="L14625" t="s">
        <v>47588</v>
      </c>
    </row>
    <row r="14626" spans="1:12" x14ac:dyDescent="0.2">
      <c r="A14626" t="s">
        <v>47589</v>
      </c>
      <c r="B14626" t="s">
        <v>47590</v>
      </c>
      <c r="C14626" t="s">
        <v>47591</v>
      </c>
      <c r="D14626" t="s">
        <v>21</v>
      </c>
      <c r="E14626" t="s">
        <v>16</v>
      </c>
      <c r="F14626">
        <v>28209</v>
      </c>
      <c r="G14626">
        <v>35.170962799999998</v>
      </c>
      <c r="H14626">
        <v>-80.848309299999997</v>
      </c>
      <c r="I14626">
        <v>4.5</v>
      </c>
      <c r="J14626">
        <v>755</v>
      </c>
      <c r="K14626">
        <v>1</v>
      </c>
      <c r="L14626" t="s">
        <v>47592</v>
      </c>
    </row>
    <row r="14627" spans="1:12" x14ac:dyDescent="0.2">
      <c r="A14627" t="s">
        <v>47593</v>
      </c>
      <c r="B14627" t="s">
        <v>47594</v>
      </c>
      <c r="D14627" t="s">
        <v>21</v>
      </c>
      <c r="E14627" t="s">
        <v>16</v>
      </c>
      <c r="G14627">
        <v>35.227086900000003</v>
      </c>
      <c r="H14627">
        <v>-80.843126699999999</v>
      </c>
      <c r="I14627">
        <v>3</v>
      </c>
      <c r="J14627">
        <v>6</v>
      </c>
      <c r="K14627">
        <v>1</v>
      </c>
      <c r="L14627" t="s">
        <v>47595</v>
      </c>
    </row>
    <row r="14628" spans="1:12" x14ac:dyDescent="0.2">
      <c r="A14628" t="s">
        <v>47596</v>
      </c>
      <c r="B14628" t="s">
        <v>47597</v>
      </c>
      <c r="C14628" t="s">
        <v>47598</v>
      </c>
      <c r="D14628" t="s">
        <v>21</v>
      </c>
      <c r="E14628" t="s">
        <v>16</v>
      </c>
      <c r="F14628">
        <v>28204</v>
      </c>
      <c r="G14628">
        <v>35.222050497700003</v>
      </c>
      <c r="H14628">
        <v>-80.820963707499999</v>
      </c>
      <c r="I14628">
        <v>3.5</v>
      </c>
      <c r="J14628">
        <v>12</v>
      </c>
      <c r="K14628">
        <v>1</v>
      </c>
      <c r="L14628" t="s">
        <v>489</v>
      </c>
    </row>
    <row r="14629" spans="1:12" x14ac:dyDescent="0.2">
      <c r="A14629" t="s">
        <v>47599</v>
      </c>
      <c r="B14629" t="s">
        <v>47600</v>
      </c>
      <c r="C14629" t="s">
        <v>2908</v>
      </c>
      <c r="D14629" t="s">
        <v>21</v>
      </c>
      <c r="E14629" t="s">
        <v>16</v>
      </c>
      <c r="F14629">
        <v>28204</v>
      </c>
      <c r="G14629">
        <v>35.221780000000003</v>
      </c>
      <c r="H14629">
        <v>-80.819239899999999</v>
      </c>
      <c r="I14629">
        <v>3.5</v>
      </c>
      <c r="J14629">
        <v>103</v>
      </c>
      <c r="K14629">
        <v>0</v>
      </c>
      <c r="L14629" t="s">
        <v>1056</v>
      </c>
    </row>
    <row r="14630" spans="1:12" x14ac:dyDescent="0.2">
      <c r="A14630" t="s">
        <v>47601</v>
      </c>
      <c r="B14630" t="s">
        <v>47602</v>
      </c>
      <c r="C14630" t="s">
        <v>47603</v>
      </c>
      <c r="D14630" t="s">
        <v>39</v>
      </c>
      <c r="E14630" t="s">
        <v>16</v>
      </c>
      <c r="F14630">
        <v>28027</v>
      </c>
      <c r="G14630">
        <v>35.371004999999997</v>
      </c>
      <c r="H14630">
        <v>-80.598194000000007</v>
      </c>
      <c r="I14630">
        <v>3.5</v>
      </c>
      <c r="J14630">
        <v>18</v>
      </c>
      <c r="K14630">
        <v>1</v>
      </c>
      <c r="L14630" t="s">
        <v>291</v>
      </c>
    </row>
    <row r="14631" spans="1:12" x14ac:dyDescent="0.2">
      <c r="A14631" t="s">
        <v>47604</v>
      </c>
      <c r="B14631" t="s">
        <v>47605</v>
      </c>
      <c r="C14631" t="s">
        <v>47606</v>
      </c>
      <c r="D14631" t="s">
        <v>643</v>
      </c>
      <c r="E14631" t="s">
        <v>16</v>
      </c>
      <c r="F14631">
        <v>28079</v>
      </c>
      <c r="G14631">
        <v>35.079051</v>
      </c>
      <c r="H14631">
        <v>-80.665180000000007</v>
      </c>
      <c r="I14631">
        <v>2</v>
      </c>
      <c r="J14631">
        <v>4</v>
      </c>
      <c r="K14631">
        <v>1</v>
      </c>
      <c r="L14631" t="s">
        <v>47607</v>
      </c>
    </row>
    <row r="14632" spans="1:12" x14ac:dyDescent="0.2">
      <c r="A14632" t="s">
        <v>47608</v>
      </c>
      <c r="B14632" t="s">
        <v>860</v>
      </c>
      <c r="C14632" t="s">
        <v>47609</v>
      </c>
      <c r="D14632" t="s">
        <v>588</v>
      </c>
      <c r="E14632" t="s">
        <v>16</v>
      </c>
      <c r="F14632">
        <v>28110</v>
      </c>
      <c r="G14632">
        <v>35.023305399999998</v>
      </c>
      <c r="H14632">
        <v>-80.5793824</v>
      </c>
      <c r="I14632">
        <v>2</v>
      </c>
      <c r="J14632">
        <v>14</v>
      </c>
      <c r="K14632">
        <v>1</v>
      </c>
      <c r="L14632" t="s">
        <v>47610</v>
      </c>
    </row>
    <row r="14633" spans="1:12" x14ac:dyDescent="0.2">
      <c r="A14633" t="s">
        <v>47611</v>
      </c>
      <c r="B14633" t="s">
        <v>47612</v>
      </c>
      <c r="C14633" t="s">
        <v>19203</v>
      </c>
      <c r="D14633" t="s">
        <v>21</v>
      </c>
      <c r="E14633" t="s">
        <v>16</v>
      </c>
      <c r="F14633">
        <v>28206</v>
      </c>
      <c r="G14633">
        <v>35.249875000000003</v>
      </c>
      <c r="H14633">
        <v>-80.811679999999996</v>
      </c>
      <c r="I14633">
        <v>3.5</v>
      </c>
      <c r="J14633">
        <v>6</v>
      </c>
      <c r="K14633">
        <v>1</v>
      </c>
      <c r="L14633" t="s">
        <v>47613</v>
      </c>
    </row>
    <row r="14634" spans="1:12" x14ac:dyDescent="0.2">
      <c r="A14634" t="s">
        <v>47614</v>
      </c>
      <c r="B14634" t="s">
        <v>19909</v>
      </c>
      <c r="C14634" t="s">
        <v>47615</v>
      </c>
      <c r="D14634" t="s">
        <v>135</v>
      </c>
      <c r="E14634" t="s">
        <v>16</v>
      </c>
      <c r="F14634">
        <v>28105</v>
      </c>
      <c r="G14634">
        <v>35.126887000000004</v>
      </c>
      <c r="H14634">
        <v>-80.708307000000005</v>
      </c>
      <c r="I14634">
        <v>4</v>
      </c>
      <c r="J14634">
        <v>304</v>
      </c>
      <c r="K14634">
        <v>1</v>
      </c>
      <c r="L14634" t="s">
        <v>47616</v>
      </c>
    </row>
    <row r="14635" spans="1:12" x14ac:dyDescent="0.2">
      <c r="A14635" t="s">
        <v>47617</v>
      </c>
      <c r="B14635" t="s">
        <v>47618</v>
      </c>
      <c r="C14635" t="s">
        <v>30186</v>
      </c>
      <c r="D14635" t="s">
        <v>21</v>
      </c>
      <c r="E14635" t="s">
        <v>16</v>
      </c>
      <c r="F14635">
        <v>28209</v>
      </c>
      <c r="G14635">
        <v>35.174648900000001</v>
      </c>
      <c r="H14635">
        <v>-80.839762100000002</v>
      </c>
      <c r="I14635">
        <v>4.5</v>
      </c>
      <c r="J14635">
        <v>7</v>
      </c>
      <c r="K14635">
        <v>0</v>
      </c>
      <c r="L14635" t="s">
        <v>47619</v>
      </c>
    </row>
    <row r="14636" spans="1:12" x14ac:dyDescent="0.2">
      <c r="A14636" t="s">
        <v>47620</v>
      </c>
      <c r="B14636" t="s">
        <v>47621</v>
      </c>
      <c r="C14636" t="s">
        <v>47622</v>
      </c>
      <c r="D14636" t="s">
        <v>21</v>
      </c>
      <c r="E14636" t="s">
        <v>16</v>
      </c>
      <c r="F14636">
        <v>28207</v>
      </c>
      <c r="G14636">
        <v>35.207165600000003</v>
      </c>
      <c r="H14636">
        <v>-80.826836099999994</v>
      </c>
      <c r="I14636">
        <v>4</v>
      </c>
      <c r="J14636">
        <v>19</v>
      </c>
      <c r="K14636">
        <v>1</v>
      </c>
      <c r="L14636" t="s">
        <v>14284</v>
      </c>
    </row>
    <row r="14637" spans="1:12" x14ac:dyDescent="0.2">
      <c r="A14637" t="s">
        <v>47623</v>
      </c>
      <c r="B14637" t="s">
        <v>47624</v>
      </c>
      <c r="C14637" t="s">
        <v>47625</v>
      </c>
      <c r="D14637" t="s">
        <v>15</v>
      </c>
      <c r="E14637" t="s">
        <v>16</v>
      </c>
      <c r="F14637">
        <v>28031</v>
      </c>
      <c r="G14637">
        <v>35.480282500000001</v>
      </c>
      <c r="H14637">
        <v>-80.885705999999999</v>
      </c>
      <c r="I14637">
        <v>5</v>
      </c>
      <c r="J14637">
        <v>7</v>
      </c>
      <c r="K14637">
        <v>1</v>
      </c>
      <c r="L14637" t="s">
        <v>47626</v>
      </c>
    </row>
    <row r="14638" spans="1:12" x14ac:dyDescent="0.2">
      <c r="A14638" t="s">
        <v>47627</v>
      </c>
      <c r="B14638" t="s">
        <v>11131</v>
      </c>
      <c r="C14638" t="s">
        <v>47628</v>
      </c>
      <c r="D14638" t="s">
        <v>39</v>
      </c>
      <c r="E14638" t="s">
        <v>16</v>
      </c>
      <c r="F14638">
        <v>28027</v>
      </c>
      <c r="G14638">
        <v>35.369438304299997</v>
      </c>
      <c r="H14638">
        <v>-80.716140638200002</v>
      </c>
      <c r="I14638">
        <v>3.5</v>
      </c>
      <c r="J14638">
        <v>133</v>
      </c>
      <c r="K14638">
        <v>1</v>
      </c>
      <c r="L14638" t="s">
        <v>11133</v>
      </c>
    </row>
    <row r="14639" spans="1:12" x14ac:dyDescent="0.2">
      <c r="A14639" t="s">
        <v>47629</v>
      </c>
      <c r="B14639" t="s">
        <v>47630</v>
      </c>
      <c r="D14639" t="s">
        <v>21</v>
      </c>
      <c r="E14639" t="s">
        <v>16</v>
      </c>
      <c r="F14639">
        <v>28212</v>
      </c>
      <c r="G14639">
        <v>35.195314000000003</v>
      </c>
      <c r="H14639">
        <v>-80.749156299999996</v>
      </c>
      <c r="I14639">
        <v>5</v>
      </c>
      <c r="J14639">
        <v>3</v>
      </c>
      <c r="K14639">
        <v>1</v>
      </c>
      <c r="L14639" t="s">
        <v>47631</v>
      </c>
    </row>
    <row r="14640" spans="1:12" x14ac:dyDescent="0.2">
      <c r="A14640" t="s">
        <v>47632</v>
      </c>
      <c r="B14640" t="s">
        <v>47633</v>
      </c>
      <c r="C14640" t="s">
        <v>47634</v>
      </c>
      <c r="D14640" t="s">
        <v>135</v>
      </c>
      <c r="E14640" t="s">
        <v>16</v>
      </c>
      <c r="F14640">
        <v>28104</v>
      </c>
      <c r="G14640">
        <v>35.140388000000002</v>
      </c>
      <c r="H14640">
        <v>-80.623593999999997</v>
      </c>
      <c r="I14640">
        <v>2.5</v>
      </c>
      <c r="J14640">
        <v>29</v>
      </c>
      <c r="K14640">
        <v>1</v>
      </c>
      <c r="L14640" t="s">
        <v>47635</v>
      </c>
    </row>
    <row r="14641" spans="1:12" x14ac:dyDescent="0.2">
      <c r="A14641" t="s">
        <v>47636</v>
      </c>
      <c r="B14641" t="s">
        <v>47637</v>
      </c>
      <c r="C14641" t="s">
        <v>47638</v>
      </c>
      <c r="D14641" t="s">
        <v>21</v>
      </c>
      <c r="E14641" t="s">
        <v>16</v>
      </c>
      <c r="F14641">
        <v>28262</v>
      </c>
      <c r="G14641">
        <v>35.3178074</v>
      </c>
      <c r="H14641">
        <v>-80.780453600000001</v>
      </c>
      <c r="I14641">
        <v>4.5</v>
      </c>
      <c r="J14641">
        <v>3</v>
      </c>
      <c r="K14641">
        <v>1</v>
      </c>
      <c r="L14641" t="s">
        <v>4329</v>
      </c>
    </row>
    <row r="14642" spans="1:12" x14ac:dyDescent="0.2">
      <c r="A14642" t="s">
        <v>47639</v>
      </c>
      <c r="B14642" t="s">
        <v>47640</v>
      </c>
      <c r="C14642" t="s">
        <v>47641</v>
      </c>
      <c r="D14642" t="s">
        <v>21</v>
      </c>
      <c r="E14642" t="s">
        <v>16</v>
      </c>
      <c r="F14642">
        <v>28202</v>
      </c>
      <c r="G14642">
        <v>35.224373999999997</v>
      </c>
      <c r="H14642">
        <v>-80.8371219</v>
      </c>
      <c r="I14642">
        <v>1.5</v>
      </c>
      <c r="J14642">
        <v>3</v>
      </c>
      <c r="K14642">
        <v>1</v>
      </c>
      <c r="L14642" t="s">
        <v>26113</v>
      </c>
    </row>
    <row r="14643" spans="1:12" x14ac:dyDescent="0.2">
      <c r="A14643" t="s">
        <v>47642</v>
      </c>
      <c r="B14643" t="s">
        <v>7157</v>
      </c>
      <c r="C14643" t="s">
        <v>47643</v>
      </c>
      <c r="D14643" t="s">
        <v>21</v>
      </c>
      <c r="E14643" t="s">
        <v>16</v>
      </c>
      <c r="F14643">
        <v>28211</v>
      </c>
      <c r="G14643">
        <v>35.175027800000002</v>
      </c>
      <c r="H14643">
        <v>-80.7999145</v>
      </c>
      <c r="I14643">
        <v>3</v>
      </c>
      <c r="J14643">
        <v>4</v>
      </c>
      <c r="K14643">
        <v>1</v>
      </c>
      <c r="L14643" t="s">
        <v>2652</v>
      </c>
    </row>
    <row r="14644" spans="1:12" x14ac:dyDescent="0.2">
      <c r="A14644" t="s">
        <v>47644</v>
      </c>
      <c r="B14644" t="s">
        <v>47645</v>
      </c>
      <c r="C14644" t="s">
        <v>47646</v>
      </c>
      <c r="D14644" t="s">
        <v>21</v>
      </c>
      <c r="E14644" t="s">
        <v>16</v>
      </c>
      <c r="F14644">
        <v>28270</v>
      </c>
      <c r="G14644">
        <v>35.141776299999997</v>
      </c>
      <c r="H14644">
        <v>-80.742358400000001</v>
      </c>
      <c r="I14644">
        <v>4.5</v>
      </c>
      <c r="J14644">
        <v>14</v>
      </c>
      <c r="K14644">
        <v>1</v>
      </c>
      <c r="L14644" t="s">
        <v>47647</v>
      </c>
    </row>
    <row r="14645" spans="1:12" x14ac:dyDescent="0.2">
      <c r="A14645" t="s">
        <v>47648</v>
      </c>
      <c r="B14645" t="s">
        <v>47649</v>
      </c>
      <c r="C14645" t="s">
        <v>47650</v>
      </c>
      <c r="D14645" t="s">
        <v>39</v>
      </c>
      <c r="E14645" t="s">
        <v>16</v>
      </c>
      <c r="F14645">
        <v>28027</v>
      </c>
      <c r="G14645">
        <v>35.368129000000003</v>
      </c>
      <c r="H14645">
        <v>-80.719581000000005</v>
      </c>
      <c r="I14645">
        <v>3.5</v>
      </c>
      <c r="J14645">
        <v>5</v>
      </c>
      <c r="K14645">
        <v>1</v>
      </c>
      <c r="L14645" t="s">
        <v>47651</v>
      </c>
    </row>
    <row r="14646" spans="1:12" x14ac:dyDescent="0.2">
      <c r="A14646" t="s">
        <v>47652</v>
      </c>
      <c r="B14646" t="s">
        <v>47653</v>
      </c>
      <c r="C14646" t="s">
        <v>47654</v>
      </c>
      <c r="D14646" t="s">
        <v>21</v>
      </c>
      <c r="E14646" t="s">
        <v>16</v>
      </c>
      <c r="F14646">
        <v>28217</v>
      </c>
      <c r="G14646">
        <v>35.183266000000003</v>
      </c>
      <c r="H14646">
        <v>-80.882269699999995</v>
      </c>
      <c r="I14646">
        <v>5</v>
      </c>
      <c r="J14646">
        <v>3</v>
      </c>
      <c r="K14646">
        <v>1</v>
      </c>
      <c r="L14646" t="s">
        <v>47655</v>
      </c>
    </row>
    <row r="14647" spans="1:12" x14ac:dyDescent="0.2">
      <c r="A14647" t="s">
        <v>47656</v>
      </c>
      <c r="B14647" t="s">
        <v>3204</v>
      </c>
      <c r="C14647" t="s">
        <v>47657</v>
      </c>
      <c r="D14647" t="s">
        <v>21</v>
      </c>
      <c r="E14647" t="s">
        <v>16</v>
      </c>
      <c r="F14647">
        <v>28212</v>
      </c>
      <c r="G14647">
        <v>35.202902299999998</v>
      </c>
      <c r="H14647">
        <v>-80.753182699999996</v>
      </c>
      <c r="I14647">
        <v>2.5</v>
      </c>
      <c r="J14647">
        <v>3</v>
      </c>
      <c r="K14647">
        <v>1</v>
      </c>
      <c r="L14647" t="s">
        <v>8029</v>
      </c>
    </row>
    <row r="14648" spans="1:12" x14ac:dyDescent="0.2">
      <c r="A14648" t="s">
        <v>47658</v>
      </c>
      <c r="B14648" t="s">
        <v>2525</v>
      </c>
      <c r="C14648" t="s">
        <v>38660</v>
      </c>
      <c r="D14648" t="s">
        <v>601</v>
      </c>
      <c r="E14648" t="s">
        <v>16</v>
      </c>
      <c r="F14648">
        <v>28083</v>
      </c>
      <c r="G14648">
        <v>35.4694235654</v>
      </c>
      <c r="H14648">
        <v>-80.610722792900006</v>
      </c>
      <c r="I14648">
        <v>3</v>
      </c>
      <c r="J14648">
        <v>8</v>
      </c>
      <c r="K14648">
        <v>1</v>
      </c>
      <c r="L14648" t="s">
        <v>1010</v>
      </c>
    </row>
    <row r="14649" spans="1:12" x14ac:dyDescent="0.2">
      <c r="A14649" t="s">
        <v>47659</v>
      </c>
      <c r="B14649" t="s">
        <v>47660</v>
      </c>
      <c r="C14649" t="s">
        <v>47661</v>
      </c>
      <c r="D14649" t="s">
        <v>601</v>
      </c>
      <c r="E14649" t="s">
        <v>16</v>
      </c>
      <c r="F14649">
        <v>28083</v>
      </c>
      <c r="G14649">
        <v>35.448390000000003</v>
      </c>
      <c r="H14649">
        <v>-80.6073229</v>
      </c>
      <c r="I14649">
        <v>1</v>
      </c>
      <c r="J14649">
        <v>10</v>
      </c>
      <c r="K14649">
        <v>1</v>
      </c>
      <c r="L14649" t="s">
        <v>923</v>
      </c>
    </row>
    <row r="14650" spans="1:12" x14ac:dyDescent="0.2">
      <c r="A14650" t="s">
        <v>47662</v>
      </c>
      <c r="B14650" t="s">
        <v>47663</v>
      </c>
      <c r="C14650" t="s">
        <v>47664</v>
      </c>
      <c r="D14650" t="s">
        <v>21</v>
      </c>
      <c r="E14650" t="s">
        <v>16</v>
      </c>
      <c r="F14650">
        <v>28209</v>
      </c>
      <c r="G14650">
        <v>35.174778000000003</v>
      </c>
      <c r="H14650">
        <v>-80.839996999999997</v>
      </c>
      <c r="I14650">
        <v>2.5</v>
      </c>
      <c r="J14650">
        <v>5</v>
      </c>
      <c r="K14650">
        <v>1</v>
      </c>
      <c r="L14650" t="s">
        <v>47665</v>
      </c>
    </row>
    <row r="14651" spans="1:12" x14ac:dyDescent="0.2">
      <c r="A14651" t="s">
        <v>47666</v>
      </c>
      <c r="B14651" t="s">
        <v>47667</v>
      </c>
      <c r="C14651" t="s">
        <v>47668</v>
      </c>
      <c r="D14651" t="s">
        <v>21</v>
      </c>
      <c r="E14651" t="s">
        <v>16</v>
      </c>
      <c r="F14651">
        <v>28204</v>
      </c>
      <c r="G14651">
        <v>35.211365700000002</v>
      </c>
      <c r="H14651">
        <v>-80.816021699999993</v>
      </c>
      <c r="I14651">
        <v>4.5</v>
      </c>
      <c r="J14651">
        <v>7</v>
      </c>
      <c r="K14651">
        <v>1</v>
      </c>
      <c r="L14651" t="s">
        <v>12985</v>
      </c>
    </row>
    <row r="14652" spans="1:12" x14ac:dyDescent="0.2">
      <c r="A14652" t="s">
        <v>47669</v>
      </c>
      <c r="B14652" t="s">
        <v>47670</v>
      </c>
      <c r="C14652" t="s">
        <v>47671</v>
      </c>
      <c r="D14652" t="s">
        <v>21</v>
      </c>
      <c r="E14652" t="s">
        <v>16</v>
      </c>
      <c r="F14652">
        <v>28214</v>
      </c>
      <c r="G14652">
        <v>35.303072999999998</v>
      </c>
      <c r="H14652">
        <v>-80.986706999999996</v>
      </c>
      <c r="I14652">
        <v>2.5</v>
      </c>
      <c r="J14652">
        <v>3</v>
      </c>
      <c r="K14652">
        <v>0</v>
      </c>
      <c r="L14652" t="s">
        <v>17363</v>
      </c>
    </row>
    <row r="14653" spans="1:12" x14ac:dyDescent="0.2">
      <c r="A14653" t="s">
        <v>47672</v>
      </c>
      <c r="B14653" t="s">
        <v>47673</v>
      </c>
      <c r="C14653" t="s">
        <v>47674</v>
      </c>
      <c r="D14653" t="s">
        <v>239</v>
      </c>
      <c r="E14653" t="s">
        <v>16</v>
      </c>
      <c r="F14653">
        <v>28173</v>
      </c>
      <c r="G14653">
        <v>34.924839884800001</v>
      </c>
      <c r="H14653">
        <v>-80.741711709699999</v>
      </c>
      <c r="I14653">
        <v>4</v>
      </c>
      <c r="J14653">
        <v>9</v>
      </c>
      <c r="K14653">
        <v>0</v>
      </c>
      <c r="L14653" t="s">
        <v>47675</v>
      </c>
    </row>
    <row r="14654" spans="1:12" x14ac:dyDescent="0.2">
      <c r="A14654" t="s">
        <v>47676</v>
      </c>
      <c r="B14654" t="s">
        <v>47677</v>
      </c>
      <c r="C14654" t="s">
        <v>2160</v>
      </c>
      <c r="D14654" t="s">
        <v>295</v>
      </c>
      <c r="E14654" t="s">
        <v>16</v>
      </c>
      <c r="F14654">
        <v>28134</v>
      </c>
      <c r="G14654">
        <v>35.0822</v>
      </c>
      <c r="H14654">
        <v>-80.877224200000001</v>
      </c>
      <c r="I14654">
        <v>3.5</v>
      </c>
      <c r="J14654">
        <v>10</v>
      </c>
      <c r="K14654">
        <v>1</v>
      </c>
      <c r="L14654" t="s">
        <v>11897</v>
      </c>
    </row>
    <row r="14655" spans="1:12" x14ac:dyDescent="0.2">
      <c r="A14655" t="s">
        <v>47678</v>
      </c>
      <c r="B14655" t="s">
        <v>47679</v>
      </c>
      <c r="C14655" t="s">
        <v>47680</v>
      </c>
      <c r="D14655" t="s">
        <v>30</v>
      </c>
      <c r="E14655" t="s">
        <v>16</v>
      </c>
      <c r="F14655">
        <v>28056</v>
      </c>
      <c r="G14655">
        <v>35.260157800000002</v>
      </c>
      <c r="H14655">
        <v>-81.133199700000006</v>
      </c>
      <c r="I14655">
        <v>5</v>
      </c>
      <c r="J14655">
        <v>4</v>
      </c>
      <c r="K14655">
        <v>0</v>
      </c>
      <c r="L14655" t="s">
        <v>47681</v>
      </c>
    </row>
    <row r="14656" spans="1:12" x14ac:dyDescent="0.2">
      <c r="A14656" t="s">
        <v>47682</v>
      </c>
      <c r="B14656" t="s">
        <v>47683</v>
      </c>
      <c r="C14656" t="s">
        <v>16801</v>
      </c>
      <c r="D14656" t="s">
        <v>26</v>
      </c>
      <c r="E14656" t="s">
        <v>16</v>
      </c>
      <c r="F14656">
        <v>28078</v>
      </c>
      <c r="G14656">
        <v>35.4427691</v>
      </c>
      <c r="H14656">
        <v>-80.895063199999996</v>
      </c>
      <c r="I14656">
        <v>5</v>
      </c>
      <c r="J14656">
        <v>3</v>
      </c>
      <c r="K14656">
        <v>1</v>
      </c>
      <c r="L14656" t="s">
        <v>47684</v>
      </c>
    </row>
    <row r="14657" spans="1:12" x14ac:dyDescent="0.2">
      <c r="A14657" t="s">
        <v>47685</v>
      </c>
      <c r="B14657" t="s">
        <v>6092</v>
      </c>
      <c r="C14657" t="s">
        <v>47686</v>
      </c>
      <c r="D14657" t="s">
        <v>30</v>
      </c>
      <c r="E14657" t="s">
        <v>16</v>
      </c>
      <c r="F14657">
        <v>28056</v>
      </c>
      <c r="G14657">
        <v>35.260362399999998</v>
      </c>
      <c r="H14657">
        <v>-81.120641800000001</v>
      </c>
      <c r="I14657">
        <v>2.5</v>
      </c>
      <c r="J14657">
        <v>18</v>
      </c>
      <c r="K14657">
        <v>1</v>
      </c>
      <c r="L14657" t="s">
        <v>13656</v>
      </c>
    </row>
    <row r="14658" spans="1:12" x14ac:dyDescent="0.2">
      <c r="A14658" t="s">
        <v>47687</v>
      </c>
      <c r="B14658" t="s">
        <v>47688</v>
      </c>
      <c r="C14658" t="s">
        <v>4389</v>
      </c>
      <c r="D14658" t="s">
        <v>21</v>
      </c>
      <c r="E14658" t="s">
        <v>16</v>
      </c>
      <c r="F14658">
        <v>28202</v>
      </c>
      <c r="G14658">
        <v>35.223510400000002</v>
      </c>
      <c r="H14658">
        <v>-80.844179499999996</v>
      </c>
      <c r="I14658">
        <v>4</v>
      </c>
      <c r="J14658">
        <v>28</v>
      </c>
      <c r="K14658">
        <v>1</v>
      </c>
      <c r="L14658" t="s">
        <v>3188</v>
      </c>
    </row>
    <row r="14659" spans="1:12" x14ac:dyDescent="0.2">
      <c r="A14659" t="s">
        <v>47689</v>
      </c>
      <c r="B14659" t="s">
        <v>47690</v>
      </c>
      <c r="C14659" t="s">
        <v>47691</v>
      </c>
      <c r="D14659" t="s">
        <v>15</v>
      </c>
      <c r="E14659" t="s">
        <v>16</v>
      </c>
      <c r="F14659">
        <v>28031</v>
      </c>
      <c r="G14659">
        <v>35.481705572199999</v>
      </c>
      <c r="H14659">
        <v>-80.860266874700002</v>
      </c>
      <c r="I14659">
        <v>2.5</v>
      </c>
      <c r="J14659">
        <v>10</v>
      </c>
      <c r="K14659">
        <v>0</v>
      </c>
      <c r="L14659" t="s">
        <v>47692</v>
      </c>
    </row>
    <row r="14660" spans="1:12" x14ac:dyDescent="0.2">
      <c r="A14660" t="s">
        <v>47693</v>
      </c>
      <c r="B14660" t="s">
        <v>47694</v>
      </c>
      <c r="C14660" t="s">
        <v>47695</v>
      </c>
      <c r="D14660" t="s">
        <v>135</v>
      </c>
      <c r="E14660" t="s">
        <v>16</v>
      </c>
      <c r="F14660">
        <v>28104</v>
      </c>
      <c r="G14660">
        <v>35.084485000000001</v>
      </c>
      <c r="H14660">
        <v>-80.699294499999993</v>
      </c>
      <c r="I14660">
        <v>3.5</v>
      </c>
      <c r="J14660">
        <v>3</v>
      </c>
      <c r="K14660">
        <v>1</v>
      </c>
      <c r="L14660" t="s">
        <v>47696</v>
      </c>
    </row>
    <row r="14661" spans="1:12" x14ac:dyDescent="0.2">
      <c r="A14661" t="s">
        <v>47697</v>
      </c>
      <c r="B14661" t="s">
        <v>21506</v>
      </c>
      <c r="C14661" t="s">
        <v>47698</v>
      </c>
      <c r="D14661" t="s">
        <v>21</v>
      </c>
      <c r="E14661" t="s">
        <v>16</v>
      </c>
      <c r="F14661">
        <v>28203</v>
      </c>
      <c r="G14661">
        <v>35.200813599999996</v>
      </c>
      <c r="H14661">
        <v>-80.843811900000006</v>
      </c>
      <c r="I14661">
        <v>3.5</v>
      </c>
      <c r="J14661">
        <v>126</v>
      </c>
      <c r="K14661">
        <v>1</v>
      </c>
      <c r="L14661" t="s">
        <v>31552</v>
      </c>
    </row>
    <row r="14662" spans="1:12" x14ac:dyDescent="0.2">
      <c r="A14662" t="s">
        <v>47699</v>
      </c>
      <c r="B14662" t="s">
        <v>47700</v>
      </c>
      <c r="C14662" t="s">
        <v>47701</v>
      </c>
      <c r="D14662" t="s">
        <v>30</v>
      </c>
      <c r="E14662" t="s">
        <v>16</v>
      </c>
      <c r="F14662">
        <v>28054</v>
      </c>
      <c r="G14662">
        <v>35.262062494299997</v>
      </c>
      <c r="H14662">
        <v>-81.139636463499997</v>
      </c>
      <c r="I14662">
        <v>3.5</v>
      </c>
      <c r="J14662">
        <v>4</v>
      </c>
      <c r="K14662">
        <v>1</v>
      </c>
      <c r="L14662" t="s">
        <v>47702</v>
      </c>
    </row>
    <row r="14663" spans="1:12" x14ac:dyDescent="0.2">
      <c r="A14663" t="s">
        <v>47703</v>
      </c>
      <c r="B14663" t="s">
        <v>47704</v>
      </c>
      <c r="C14663" t="s">
        <v>38119</v>
      </c>
      <c r="D14663" t="s">
        <v>456</v>
      </c>
      <c r="E14663" t="s">
        <v>16</v>
      </c>
      <c r="F14663">
        <v>28012</v>
      </c>
      <c r="G14663">
        <v>35.252348099999999</v>
      </c>
      <c r="H14663">
        <v>-81.047950599999993</v>
      </c>
      <c r="I14663">
        <v>3</v>
      </c>
      <c r="J14663">
        <v>13</v>
      </c>
      <c r="K14663">
        <v>0</v>
      </c>
      <c r="L14663" t="s">
        <v>47705</v>
      </c>
    </row>
    <row r="14664" spans="1:12" x14ac:dyDescent="0.2">
      <c r="A14664" t="s">
        <v>47706</v>
      </c>
      <c r="B14664" t="s">
        <v>47707</v>
      </c>
      <c r="C14664" t="s">
        <v>47708</v>
      </c>
      <c r="D14664" t="s">
        <v>15</v>
      </c>
      <c r="E14664" t="s">
        <v>16</v>
      </c>
      <c r="F14664">
        <v>28031</v>
      </c>
      <c r="G14664">
        <v>35.471795</v>
      </c>
      <c r="H14664">
        <v>-80.874460999999997</v>
      </c>
      <c r="I14664">
        <v>4.5</v>
      </c>
      <c r="J14664">
        <v>19</v>
      </c>
      <c r="K14664">
        <v>1</v>
      </c>
      <c r="L14664" t="s">
        <v>2565</v>
      </c>
    </row>
    <row r="14665" spans="1:12" x14ac:dyDescent="0.2">
      <c r="A14665" t="s">
        <v>47709</v>
      </c>
      <c r="B14665" t="s">
        <v>1978</v>
      </c>
      <c r="C14665" t="s">
        <v>47710</v>
      </c>
      <c r="D14665" t="s">
        <v>21</v>
      </c>
      <c r="E14665" t="s">
        <v>16</v>
      </c>
      <c r="F14665">
        <v>28277</v>
      </c>
      <c r="G14665">
        <v>35.022646700000003</v>
      </c>
      <c r="H14665">
        <v>-80.846807100000007</v>
      </c>
      <c r="I14665">
        <v>2.5</v>
      </c>
      <c r="J14665">
        <v>5</v>
      </c>
      <c r="K14665">
        <v>1</v>
      </c>
      <c r="L14665" t="s">
        <v>41312</v>
      </c>
    </row>
    <row r="14666" spans="1:12" x14ac:dyDescent="0.2">
      <c r="A14666" t="e">
        <f>-nPbrlb47UKBfUpTpWZv7A</f>
        <v>#NAME?</v>
      </c>
      <c r="B14666" t="s">
        <v>47711</v>
      </c>
      <c r="C14666" t="s">
        <v>47712</v>
      </c>
      <c r="D14666" t="s">
        <v>47713</v>
      </c>
      <c r="E14666" t="s">
        <v>16</v>
      </c>
      <c r="F14666">
        <v>28273</v>
      </c>
      <c r="G14666">
        <v>35.116957900000003</v>
      </c>
      <c r="H14666">
        <v>-80.955572000000004</v>
      </c>
      <c r="I14666">
        <v>2</v>
      </c>
      <c r="J14666">
        <v>4</v>
      </c>
      <c r="K14666">
        <v>1</v>
      </c>
      <c r="L14666" t="s">
        <v>565</v>
      </c>
    </row>
    <row r="14667" spans="1:12" x14ac:dyDescent="0.2">
      <c r="A14667" t="s">
        <v>47714</v>
      </c>
      <c r="B14667" t="s">
        <v>8665</v>
      </c>
      <c r="C14667" t="s">
        <v>47715</v>
      </c>
      <c r="D14667" t="s">
        <v>26</v>
      </c>
      <c r="E14667" t="s">
        <v>16</v>
      </c>
      <c r="F14667">
        <v>28078</v>
      </c>
      <c r="G14667">
        <v>35.4087660251</v>
      </c>
      <c r="H14667">
        <v>-80.862718050300003</v>
      </c>
      <c r="I14667">
        <v>4.5</v>
      </c>
      <c r="J14667">
        <v>14</v>
      </c>
      <c r="K14667">
        <v>1</v>
      </c>
      <c r="L14667" t="s">
        <v>47716</v>
      </c>
    </row>
    <row r="14668" spans="1:12" x14ac:dyDescent="0.2">
      <c r="A14668" t="s">
        <v>47717</v>
      </c>
      <c r="B14668" t="s">
        <v>37806</v>
      </c>
      <c r="C14668" t="s">
        <v>47718</v>
      </c>
      <c r="D14668" t="s">
        <v>26</v>
      </c>
      <c r="E14668" t="s">
        <v>16</v>
      </c>
      <c r="F14668">
        <v>28078</v>
      </c>
      <c r="G14668">
        <v>35.409816610100002</v>
      </c>
      <c r="H14668">
        <v>-80.853062797600003</v>
      </c>
      <c r="I14668">
        <v>2.5</v>
      </c>
      <c r="J14668">
        <v>21</v>
      </c>
      <c r="K14668">
        <v>1</v>
      </c>
      <c r="L14668" t="s">
        <v>7790</v>
      </c>
    </row>
    <row r="14669" spans="1:12" x14ac:dyDescent="0.2">
      <c r="A14669" t="s">
        <v>47719</v>
      </c>
      <c r="B14669" t="s">
        <v>3903</v>
      </c>
      <c r="C14669" t="s">
        <v>47720</v>
      </c>
      <c r="D14669" t="s">
        <v>21</v>
      </c>
      <c r="E14669" t="s">
        <v>16</v>
      </c>
      <c r="F14669">
        <v>28269</v>
      </c>
      <c r="G14669">
        <v>35.334830500000002</v>
      </c>
      <c r="H14669">
        <v>-80.794604800000002</v>
      </c>
      <c r="I14669">
        <v>3</v>
      </c>
      <c r="J14669">
        <v>4</v>
      </c>
      <c r="K14669">
        <v>1</v>
      </c>
      <c r="L14669" t="s">
        <v>3905</v>
      </c>
    </row>
    <row r="14670" spans="1:12" x14ac:dyDescent="0.2">
      <c r="A14670" t="s">
        <v>47721</v>
      </c>
      <c r="B14670" t="s">
        <v>47722</v>
      </c>
      <c r="C14670" t="s">
        <v>22197</v>
      </c>
      <c r="D14670" t="s">
        <v>21</v>
      </c>
      <c r="E14670" t="s">
        <v>16</v>
      </c>
      <c r="F14670">
        <v>28214</v>
      </c>
      <c r="G14670">
        <v>35.239182708199998</v>
      </c>
      <c r="H14670">
        <v>-80.983779994599999</v>
      </c>
      <c r="I14670">
        <v>1</v>
      </c>
      <c r="J14670">
        <v>3</v>
      </c>
      <c r="K14670">
        <v>0</v>
      </c>
      <c r="L14670" t="s">
        <v>372</v>
      </c>
    </row>
    <row r="14671" spans="1:12" x14ac:dyDescent="0.2">
      <c r="A14671" t="s">
        <v>47723</v>
      </c>
      <c r="B14671" t="s">
        <v>1826</v>
      </c>
      <c r="C14671" t="s">
        <v>47724</v>
      </c>
      <c r="D14671" t="s">
        <v>167</v>
      </c>
      <c r="E14671" t="s">
        <v>16</v>
      </c>
      <c r="F14671">
        <v>28075</v>
      </c>
      <c r="G14671">
        <v>35.325010300000002</v>
      </c>
      <c r="H14671">
        <v>-80.639151799999993</v>
      </c>
      <c r="I14671">
        <v>3</v>
      </c>
      <c r="J14671">
        <v>4</v>
      </c>
      <c r="K14671">
        <v>1</v>
      </c>
      <c r="L14671" t="s">
        <v>47725</v>
      </c>
    </row>
    <row r="14672" spans="1:12" x14ac:dyDescent="0.2">
      <c r="A14672" t="s">
        <v>47726</v>
      </c>
      <c r="B14672" t="s">
        <v>34663</v>
      </c>
      <c r="C14672" t="s">
        <v>47727</v>
      </c>
      <c r="D14672" t="s">
        <v>21</v>
      </c>
      <c r="E14672" t="s">
        <v>16</v>
      </c>
      <c r="F14672">
        <v>28211</v>
      </c>
      <c r="G14672">
        <v>35.152231100000002</v>
      </c>
      <c r="H14672">
        <v>-80.831896799999996</v>
      </c>
      <c r="I14672">
        <v>1.5</v>
      </c>
      <c r="J14672">
        <v>3</v>
      </c>
      <c r="K14672">
        <v>1</v>
      </c>
      <c r="L14672" t="s">
        <v>5444</v>
      </c>
    </row>
    <row r="14673" spans="1:12" x14ac:dyDescent="0.2">
      <c r="A14673" t="s">
        <v>47728</v>
      </c>
      <c r="B14673" t="s">
        <v>47729</v>
      </c>
      <c r="C14673" t="s">
        <v>47730</v>
      </c>
      <c r="D14673" t="s">
        <v>21</v>
      </c>
      <c r="E14673" t="s">
        <v>16</v>
      </c>
      <c r="F14673">
        <v>28212</v>
      </c>
      <c r="G14673">
        <v>35.192262900000003</v>
      </c>
      <c r="H14673">
        <v>-80.763226399999994</v>
      </c>
      <c r="I14673">
        <v>5</v>
      </c>
      <c r="J14673">
        <v>3</v>
      </c>
      <c r="K14673">
        <v>1</v>
      </c>
      <c r="L14673" t="s">
        <v>47731</v>
      </c>
    </row>
    <row r="14674" spans="1:12" x14ac:dyDescent="0.2">
      <c r="A14674" t="s">
        <v>47732</v>
      </c>
      <c r="B14674" t="s">
        <v>47733</v>
      </c>
      <c r="C14674" t="s">
        <v>47734</v>
      </c>
      <c r="D14674" t="s">
        <v>15</v>
      </c>
      <c r="E14674" t="s">
        <v>16</v>
      </c>
      <c r="F14674">
        <v>28031</v>
      </c>
      <c r="G14674">
        <v>35.475179699999998</v>
      </c>
      <c r="H14674">
        <v>-80.891158899999994</v>
      </c>
      <c r="I14674">
        <v>4</v>
      </c>
      <c r="J14674">
        <v>3</v>
      </c>
      <c r="K14674">
        <v>1</v>
      </c>
      <c r="L14674" t="s">
        <v>3645</v>
      </c>
    </row>
    <row r="14675" spans="1:12" x14ac:dyDescent="0.2">
      <c r="A14675" t="s">
        <v>47735</v>
      </c>
      <c r="B14675" t="s">
        <v>11222</v>
      </c>
      <c r="C14675" t="s">
        <v>47736</v>
      </c>
      <c r="D14675" t="s">
        <v>26</v>
      </c>
      <c r="E14675" t="s">
        <v>16</v>
      </c>
      <c r="F14675">
        <v>28078</v>
      </c>
      <c r="G14675">
        <v>35.442570000000003</v>
      </c>
      <c r="H14675">
        <v>-80.861258699999993</v>
      </c>
      <c r="I14675">
        <v>4</v>
      </c>
      <c r="J14675">
        <v>5</v>
      </c>
      <c r="K14675">
        <v>1</v>
      </c>
      <c r="L14675" t="s">
        <v>11224</v>
      </c>
    </row>
    <row r="14676" spans="1:12" x14ac:dyDescent="0.2">
      <c r="A14676" t="s">
        <v>47737</v>
      </c>
      <c r="B14676" t="s">
        <v>47738</v>
      </c>
      <c r="C14676" t="s">
        <v>47739</v>
      </c>
      <c r="D14676" t="s">
        <v>21</v>
      </c>
      <c r="E14676" t="s">
        <v>16</v>
      </c>
      <c r="F14676">
        <v>28209</v>
      </c>
      <c r="G14676">
        <v>35.200586999999999</v>
      </c>
      <c r="H14676">
        <v>-80.866224000000003</v>
      </c>
      <c r="I14676">
        <v>5</v>
      </c>
      <c r="J14676">
        <v>7</v>
      </c>
      <c r="K14676">
        <v>0</v>
      </c>
      <c r="L14676" t="s">
        <v>63</v>
      </c>
    </row>
    <row r="14677" spans="1:12" x14ac:dyDescent="0.2">
      <c r="A14677" t="s">
        <v>47740</v>
      </c>
      <c r="B14677" t="s">
        <v>47741</v>
      </c>
      <c r="C14677" t="s">
        <v>47742</v>
      </c>
      <c r="D14677" t="s">
        <v>21</v>
      </c>
      <c r="E14677" t="s">
        <v>16</v>
      </c>
      <c r="F14677">
        <v>28203</v>
      </c>
      <c r="G14677">
        <v>35.209067790399999</v>
      </c>
      <c r="H14677">
        <v>-80.860459694799999</v>
      </c>
      <c r="I14677">
        <v>4</v>
      </c>
      <c r="J14677">
        <v>28</v>
      </c>
      <c r="K14677">
        <v>1</v>
      </c>
      <c r="L14677" t="s">
        <v>47743</v>
      </c>
    </row>
    <row r="14678" spans="1:12" x14ac:dyDescent="0.2">
      <c r="A14678" t="s">
        <v>47744</v>
      </c>
      <c r="B14678" t="s">
        <v>12917</v>
      </c>
      <c r="C14678" t="s">
        <v>21203</v>
      </c>
      <c r="D14678" t="s">
        <v>21</v>
      </c>
      <c r="E14678" t="s">
        <v>16</v>
      </c>
      <c r="F14678">
        <v>28273</v>
      </c>
      <c r="G14678">
        <v>35.103474509000002</v>
      </c>
      <c r="H14678">
        <v>-80.877329707100003</v>
      </c>
      <c r="I14678">
        <v>1.5</v>
      </c>
      <c r="J14678">
        <v>14</v>
      </c>
      <c r="K14678">
        <v>1</v>
      </c>
      <c r="L14678" t="s">
        <v>47745</v>
      </c>
    </row>
    <row r="14679" spans="1:12" x14ac:dyDescent="0.2">
      <c r="A14679" t="s">
        <v>47746</v>
      </c>
      <c r="B14679" t="s">
        <v>47747</v>
      </c>
      <c r="C14679" t="s">
        <v>47748</v>
      </c>
      <c r="D14679" t="s">
        <v>21</v>
      </c>
      <c r="E14679" t="s">
        <v>16</v>
      </c>
      <c r="F14679">
        <v>28226</v>
      </c>
      <c r="G14679">
        <v>35.084856000000002</v>
      </c>
      <c r="H14679">
        <v>-80.815860999999998</v>
      </c>
      <c r="I14679">
        <v>2.5</v>
      </c>
      <c r="J14679">
        <v>3</v>
      </c>
      <c r="K14679">
        <v>1</v>
      </c>
      <c r="L14679" t="s">
        <v>47749</v>
      </c>
    </row>
    <row r="14680" spans="1:12" x14ac:dyDescent="0.2">
      <c r="A14680" t="s">
        <v>47750</v>
      </c>
      <c r="B14680" t="s">
        <v>13639</v>
      </c>
      <c r="C14680" t="s">
        <v>17068</v>
      </c>
      <c r="D14680" t="s">
        <v>4275</v>
      </c>
      <c r="E14680" t="s">
        <v>16</v>
      </c>
      <c r="F14680">
        <v>28104</v>
      </c>
      <c r="G14680">
        <v>35.000092684400002</v>
      </c>
      <c r="H14680">
        <v>-80.699250748200001</v>
      </c>
      <c r="I14680">
        <v>3</v>
      </c>
      <c r="J14680">
        <v>3</v>
      </c>
      <c r="K14680">
        <v>1</v>
      </c>
      <c r="L14680" t="s">
        <v>47751</v>
      </c>
    </row>
    <row r="14681" spans="1:12" x14ac:dyDescent="0.2">
      <c r="A14681" t="s">
        <v>47752</v>
      </c>
      <c r="B14681" t="s">
        <v>15827</v>
      </c>
      <c r="C14681" t="s">
        <v>47753</v>
      </c>
      <c r="D14681" t="s">
        <v>21</v>
      </c>
      <c r="E14681" t="s">
        <v>16</v>
      </c>
      <c r="F14681">
        <v>28270</v>
      </c>
      <c r="G14681">
        <v>35.145575000000001</v>
      </c>
      <c r="H14681">
        <v>-80.743905999999996</v>
      </c>
      <c r="I14681">
        <v>3.5</v>
      </c>
      <c r="J14681">
        <v>3</v>
      </c>
      <c r="K14681">
        <v>1</v>
      </c>
      <c r="L14681" t="s">
        <v>2069</v>
      </c>
    </row>
    <row r="14682" spans="1:12" x14ac:dyDescent="0.2">
      <c r="A14682" t="s">
        <v>47754</v>
      </c>
      <c r="B14682" t="s">
        <v>47755</v>
      </c>
      <c r="C14682" t="s">
        <v>44066</v>
      </c>
      <c r="D14682" t="s">
        <v>21</v>
      </c>
      <c r="E14682" t="s">
        <v>16</v>
      </c>
      <c r="F14682">
        <v>28202</v>
      </c>
      <c r="G14682">
        <v>35.229902799999998</v>
      </c>
      <c r="H14682">
        <v>-80.837281500000003</v>
      </c>
      <c r="I14682">
        <v>3</v>
      </c>
      <c r="J14682">
        <v>290</v>
      </c>
      <c r="K14682">
        <v>0</v>
      </c>
      <c r="L14682" t="s">
        <v>47756</v>
      </c>
    </row>
    <row r="14683" spans="1:12" x14ac:dyDescent="0.2">
      <c r="A14683" t="s">
        <v>47757</v>
      </c>
      <c r="B14683" t="s">
        <v>47758</v>
      </c>
      <c r="C14683" t="s">
        <v>1379</v>
      </c>
      <c r="D14683" t="s">
        <v>21</v>
      </c>
      <c r="E14683" t="s">
        <v>16</v>
      </c>
      <c r="F14683">
        <v>28277</v>
      </c>
      <c r="G14683">
        <v>35.041879000000002</v>
      </c>
      <c r="H14683">
        <v>-80.862470200000004</v>
      </c>
      <c r="I14683">
        <v>4</v>
      </c>
      <c r="J14683">
        <v>61</v>
      </c>
      <c r="K14683">
        <v>1</v>
      </c>
      <c r="L14683" t="s">
        <v>47759</v>
      </c>
    </row>
    <row r="14684" spans="1:12" x14ac:dyDescent="0.2">
      <c r="A14684" t="s">
        <v>47760</v>
      </c>
      <c r="B14684" t="s">
        <v>47761</v>
      </c>
      <c r="C14684" t="s">
        <v>70</v>
      </c>
      <c r="D14684" t="s">
        <v>21</v>
      </c>
      <c r="E14684" t="s">
        <v>16</v>
      </c>
      <c r="F14684">
        <v>28211</v>
      </c>
      <c r="G14684">
        <v>35.171822300000002</v>
      </c>
      <c r="H14684">
        <v>-80.807143199999999</v>
      </c>
      <c r="I14684">
        <v>3.5</v>
      </c>
      <c r="J14684">
        <v>335</v>
      </c>
      <c r="K14684">
        <v>1</v>
      </c>
      <c r="L14684" t="s">
        <v>47762</v>
      </c>
    </row>
    <row r="14685" spans="1:12" x14ac:dyDescent="0.2">
      <c r="A14685" t="s">
        <v>47763</v>
      </c>
      <c r="B14685" t="s">
        <v>47764</v>
      </c>
      <c r="C14685" t="s">
        <v>47765</v>
      </c>
      <c r="D14685" t="s">
        <v>21</v>
      </c>
      <c r="E14685" t="s">
        <v>16</v>
      </c>
      <c r="F14685">
        <v>28209</v>
      </c>
      <c r="G14685">
        <v>35.192577999999997</v>
      </c>
      <c r="H14685">
        <v>-80.873306999999997</v>
      </c>
      <c r="I14685">
        <v>5</v>
      </c>
      <c r="J14685">
        <v>3</v>
      </c>
      <c r="K14685">
        <v>1</v>
      </c>
      <c r="L14685" t="s">
        <v>47766</v>
      </c>
    </row>
    <row r="14686" spans="1:12" x14ac:dyDescent="0.2">
      <c r="A14686" t="s">
        <v>47767</v>
      </c>
      <c r="B14686" t="s">
        <v>47768</v>
      </c>
      <c r="C14686" t="s">
        <v>47769</v>
      </c>
      <c r="D14686" t="s">
        <v>21</v>
      </c>
      <c r="E14686" t="s">
        <v>16</v>
      </c>
      <c r="F14686">
        <v>28216</v>
      </c>
      <c r="G14686">
        <v>35.325107000000003</v>
      </c>
      <c r="H14686">
        <v>-80.946303200000003</v>
      </c>
      <c r="I14686">
        <v>4</v>
      </c>
      <c r="J14686">
        <v>5</v>
      </c>
      <c r="K14686">
        <v>1</v>
      </c>
      <c r="L14686" t="s">
        <v>9515</v>
      </c>
    </row>
    <row r="14687" spans="1:12" x14ac:dyDescent="0.2">
      <c r="A14687" t="s">
        <v>47770</v>
      </c>
      <c r="B14687" t="s">
        <v>47771</v>
      </c>
      <c r="C14687" t="s">
        <v>47772</v>
      </c>
      <c r="D14687" t="s">
        <v>21</v>
      </c>
      <c r="E14687" t="s">
        <v>16</v>
      </c>
      <c r="F14687">
        <v>28262</v>
      </c>
      <c r="G14687">
        <v>35.339191200000002</v>
      </c>
      <c r="H14687">
        <v>-80.712975700000001</v>
      </c>
      <c r="I14687">
        <v>3.5</v>
      </c>
      <c r="J14687">
        <v>13</v>
      </c>
      <c r="K14687">
        <v>0</v>
      </c>
      <c r="L14687" t="s">
        <v>901</v>
      </c>
    </row>
    <row r="14688" spans="1:12" x14ac:dyDescent="0.2">
      <c r="A14688" t="s">
        <v>47773</v>
      </c>
      <c r="B14688" t="s">
        <v>47774</v>
      </c>
      <c r="C14688" t="s">
        <v>47775</v>
      </c>
      <c r="D14688" t="s">
        <v>21</v>
      </c>
      <c r="E14688" t="s">
        <v>16</v>
      </c>
      <c r="F14688">
        <v>28205</v>
      </c>
      <c r="G14688">
        <v>35.239547465100003</v>
      </c>
      <c r="H14688">
        <v>-80.7977717789</v>
      </c>
      <c r="I14688">
        <v>3.5</v>
      </c>
      <c r="J14688">
        <v>18</v>
      </c>
      <c r="K14688">
        <v>0</v>
      </c>
      <c r="L14688" t="s">
        <v>47776</v>
      </c>
    </row>
    <row r="14689" spans="1:12" x14ac:dyDescent="0.2">
      <c r="A14689" t="s">
        <v>47777</v>
      </c>
      <c r="B14689" t="s">
        <v>47778</v>
      </c>
      <c r="C14689" t="s">
        <v>47779</v>
      </c>
      <c r="D14689" t="s">
        <v>21</v>
      </c>
      <c r="E14689" t="s">
        <v>16</v>
      </c>
      <c r="F14689">
        <v>28205</v>
      </c>
      <c r="G14689">
        <v>35.211503200000003</v>
      </c>
      <c r="H14689">
        <v>-80.762100899999993</v>
      </c>
      <c r="I14689">
        <v>4</v>
      </c>
      <c r="J14689">
        <v>81</v>
      </c>
      <c r="K14689">
        <v>1</v>
      </c>
      <c r="L14689" t="s">
        <v>47780</v>
      </c>
    </row>
    <row r="14690" spans="1:12" x14ac:dyDescent="0.2">
      <c r="A14690" t="s">
        <v>47781</v>
      </c>
      <c r="B14690" t="s">
        <v>47782</v>
      </c>
      <c r="C14690" t="s">
        <v>47783</v>
      </c>
      <c r="D14690" t="s">
        <v>21</v>
      </c>
      <c r="E14690" t="s">
        <v>16</v>
      </c>
      <c r="F14690">
        <v>28277</v>
      </c>
      <c r="G14690">
        <v>35.060726500000001</v>
      </c>
      <c r="H14690">
        <v>-80.815156500000001</v>
      </c>
      <c r="I14690">
        <v>3</v>
      </c>
      <c r="J14690">
        <v>7</v>
      </c>
      <c r="K14690">
        <v>1</v>
      </c>
      <c r="L14690" t="s">
        <v>47784</v>
      </c>
    </row>
    <row r="14691" spans="1:12" x14ac:dyDescent="0.2">
      <c r="A14691" t="s">
        <v>47785</v>
      </c>
      <c r="B14691" t="s">
        <v>47786</v>
      </c>
      <c r="C14691" t="s">
        <v>47787</v>
      </c>
      <c r="D14691" t="s">
        <v>21</v>
      </c>
      <c r="E14691" t="s">
        <v>16</v>
      </c>
      <c r="F14691">
        <v>28277</v>
      </c>
      <c r="G14691">
        <v>35.069754000000003</v>
      </c>
      <c r="H14691">
        <v>-80.842338999999996</v>
      </c>
      <c r="I14691">
        <v>2</v>
      </c>
      <c r="J14691">
        <v>3</v>
      </c>
      <c r="K14691">
        <v>0</v>
      </c>
      <c r="L14691" t="s">
        <v>47788</v>
      </c>
    </row>
    <row r="14692" spans="1:12" x14ac:dyDescent="0.2">
      <c r="A14692" t="s">
        <v>47789</v>
      </c>
      <c r="B14692" t="s">
        <v>47790</v>
      </c>
      <c r="C14692" t="s">
        <v>47791</v>
      </c>
      <c r="D14692" t="s">
        <v>21</v>
      </c>
      <c r="E14692" t="s">
        <v>16</v>
      </c>
      <c r="F14692">
        <v>28204</v>
      </c>
      <c r="G14692">
        <v>35.2115334</v>
      </c>
      <c r="H14692">
        <v>-80.817384899999993</v>
      </c>
      <c r="I14692">
        <v>5</v>
      </c>
      <c r="J14692">
        <v>3</v>
      </c>
      <c r="K14692">
        <v>1</v>
      </c>
      <c r="L14692" t="s">
        <v>47792</v>
      </c>
    </row>
    <row r="14693" spans="1:12" x14ac:dyDescent="0.2">
      <c r="A14693" t="s">
        <v>47793</v>
      </c>
      <c r="B14693" t="s">
        <v>38727</v>
      </c>
      <c r="C14693" t="s">
        <v>47794</v>
      </c>
      <c r="D14693" t="s">
        <v>295</v>
      </c>
      <c r="E14693" t="s">
        <v>16</v>
      </c>
      <c r="F14693">
        <v>28134</v>
      </c>
      <c r="G14693">
        <v>35.094222100000003</v>
      </c>
      <c r="H14693">
        <v>-80.883434100000002</v>
      </c>
      <c r="I14693">
        <v>4.5</v>
      </c>
      <c r="J14693">
        <v>12</v>
      </c>
      <c r="K14693">
        <v>1</v>
      </c>
      <c r="L14693" t="s">
        <v>47795</v>
      </c>
    </row>
    <row r="14694" spans="1:12" x14ac:dyDescent="0.2">
      <c r="A14694" t="s">
        <v>47796</v>
      </c>
      <c r="B14694" t="s">
        <v>438</v>
      </c>
      <c r="C14694" t="s">
        <v>47797</v>
      </c>
      <c r="D14694" t="s">
        <v>239</v>
      </c>
      <c r="E14694" t="s">
        <v>16</v>
      </c>
      <c r="F14694">
        <v>28173</v>
      </c>
      <c r="G14694">
        <v>34.954821000000003</v>
      </c>
      <c r="H14694">
        <v>-80.760067000000006</v>
      </c>
      <c r="I14694">
        <v>3.5</v>
      </c>
      <c r="J14694">
        <v>10</v>
      </c>
      <c r="K14694">
        <v>1</v>
      </c>
      <c r="L14694" t="s">
        <v>14843</v>
      </c>
    </row>
    <row r="14695" spans="1:12" x14ac:dyDescent="0.2">
      <c r="A14695" t="s">
        <v>47798</v>
      </c>
      <c r="B14695" t="s">
        <v>47799</v>
      </c>
      <c r="C14695" t="s">
        <v>47800</v>
      </c>
      <c r="D14695" t="s">
        <v>21</v>
      </c>
      <c r="E14695" t="s">
        <v>16</v>
      </c>
      <c r="F14695">
        <v>28211</v>
      </c>
      <c r="G14695">
        <v>35.198993199999997</v>
      </c>
      <c r="H14695">
        <v>-80.811038100000005</v>
      </c>
      <c r="I14695">
        <v>3</v>
      </c>
      <c r="J14695">
        <v>5</v>
      </c>
      <c r="K14695">
        <v>1</v>
      </c>
    </row>
    <row r="14696" spans="1:12" x14ac:dyDescent="0.2">
      <c r="A14696" t="s">
        <v>47801</v>
      </c>
      <c r="B14696" t="s">
        <v>47802</v>
      </c>
      <c r="C14696" t="s">
        <v>47803</v>
      </c>
      <c r="D14696" t="s">
        <v>21</v>
      </c>
      <c r="E14696" t="s">
        <v>16</v>
      </c>
      <c r="F14696">
        <v>28215</v>
      </c>
      <c r="G14696">
        <v>35.229892800000002</v>
      </c>
      <c r="H14696">
        <v>-80.729172399999996</v>
      </c>
      <c r="I14696">
        <v>4</v>
      </c>
      <c r="J14696">
        <v>8</v>
      </c>
      <c r="K14696">
        <v>1</v>
      </c>
      <c r="L14696" t="s">
        <v>47804</v>
      </c>
    </row>
    <row r="14697" spans="1:12" x14ac:dyDescent="0.2">
      <c r="A14697" t="s">
        <v>47805</v>
      </c>
      <c r="B14697" t="s">
        <v>47806</v>
      </c>
      <c r="C14697" t="s">
        <v>47807</v>
      </c>
      <c r="D14697" t="s">
        <v>21</v>
      </c>
      <c r="E14697" t="s">
        <v>16</v>
      </c>
      <c r="F14697">
        <v>28277</v>
      </c>
      <c r="G14697">
        <v>35.034627999999998</v>
      </c>
      <c r="H14697">
        <v>-80.806762899999995</v>
      </c>
      <c r="I14697">
        <v>4.5</v>
      </c>
      <c r="J14697">
        <v>11</v>
      </c>
      <c r="K14697">
        <v>1</v>
      </c>
      <c r="L14697" t="s">
        <v>47808</v>
      </c>
    </row>
    <row r="14698" spans="1:12" x14ac:dyDescent="0.2">
      <c r="A14698" t="s">
        <v>47809</v>
      </c>
      <c r="B14698" t="s">
        <v>47810</v>
      </c>
      <c r="C14698" t="s">
        <v>47811</v>
      </c>
      <c r="D14698" t="s">
        <v>21</v>
      </c>
      <c r="E14698" t="s">
        <v>16</v>
      </c>
      <c r="F14698">
        <v>28213</v>
      </c>
      <c r="G14698">
        <v>35.2651611</v>
      </c>
      <c r="H14698">
        <v>-80.760455899999997</v>
      </c>
      <c r="I14698">
        <v>2.5</v>
      </c>
      <c r="J14698">
        <v>3</v>
      </c>
      <c r="K14698">
        <v>1</v>
      </c>
      <c r="L14698" t="s">
        <v>47812</v>
      </c>
    </row>
    <row r="14699" spans="1:12" x14ac:dyDescent="0.2">
      <c r="A14699" t="s">
        <v>47813</v>
      </c>
      <c r="B14699" t="s">
        <v>8273</v>
      </c>
      <c r="C14699" t="s">
        <v>805</v>
      </c>
      <c r="D14699" t="s">
        <v>21</v>
      </c>
      <c r="E14699" t="s">
        <v>16</v>
      </c>
      <c r="F14699">
        <v>28208</v>
      </c>
      <c r="G14699">
        <v>35.222613000000003</v>
      </c>
      <c r="H14699">
        <v>-80.944627999999994</v>
      </c>
      <c r="I14699">
        <v>2.5</v>
      </c>
      <c r="J14699">
        <v>24</v>
      </c>
      <c r="K14699">
        <v>1</v>
      </c>
      <c r="L14699" t="s">
        <v>47814</v>
      </c>
    </row>
    <row r="14700" spans="1:12" x14ac:dyDescent="0.2">
      <c r="A14700" t="s">
        <v>47815</v>
      </c>
      <c r="B14700" t="s">
        <v>47816</v>
      </c>
      <c r="C14700" t="s">
        <v>47817</v>
      </c>
      <c r="D14700" t="s">
        <v>21</v>
      </c>
      <c r="E14700" t="s">
        <v>16</v>
      </c>
      <c r="F14700">
        <v>28273</v>
      </c>
      <c r="G14700">
        <v>35.152051700000001</v>
      </c>
      <c r="H14700">
        <v>-80.934986600000002</v>
      </c>
      <c r="I14700">
        <v>3.5</v>
      </c>
      <c r="J14700">
        <v>4</v>
      </c>
      <c r="K14700">
        <v>1</v>
      </c>
      <c r="L14700" t="s">
        <v>2845</v>
      </c>
    </row>
    <row r="14701" spans="1:12" x14ac:dyDescent="0.2">
      <c r="A14701" t="s">
        <v>47818</v>
      </c>
      <c r="B14701" t="s">
        <v>47819</v>
      </c>
      <c r="C14701" t="s">
        <v>47820</v>
      </c>
      <c r="D14701" t="s">
        <v>21</v>
      </c>
      <c r="E14701" t="s">
        <v>16</v>
      </c>
      <c r="F14701">
        <v>28205</v>
      </c>
      <c r="G14701">
        <v>35.196634299999999</v>
      </c>
      <c r="H14701">
        <v>-80.790602100000001</v>
      </c>
      <c r="I14701">
        <v>4</v>
      </c>
      <c r="J14701">
        <v>31</v>
      </c>
      <c r="K14701">
        <v>1</v>
      </c>
      <c r="L14701" t="s">
        <v>1353</v>
      </c>
    </row>
    <row r="14702" spans="1:12" x14ac:dyDescent="0.2">
      <c r="A14702" t="s">
        <v>47821</v>
      </c>
      <c r="B14702" t="s">
        <v>47822</v>
      </c>
      <c r="C14702" t="s">
        <v>47823</v>
      </c>
      <c r="D14702" t="s">
        <v>21</v>
      </c>
      <c r="E14702" t="s">
        <v>16</v>
      </c>
      <c r="F14702">
        <v>28215</v>
      </c>
      <c r="G14702">
        <v>35.283167242700003</v>
      </c>
      <c r="H14702">
        <v>-80.668362395499997</v>
      </c>
      <c r="I14702">
        <v>5</v>
      </c>
      <c r="J14702">
        <v>4</v>
      </c>
      <c r="K14702">
        <v>1</v>
      </c>
      <c r="L14702" t="s">
        <v>36929</v>
      </c>
    </row>
    <row r="14703" spans="1:12" x14ac:dyDescent="0.2">
      <c r="A14703" t="s">
        <v>47824</v>
      </c>
      <c r="B14703" t="s">
        <v>47825</v>
      </c>
      <c r="C14703" t="s">
        <v>47826</v>
      </c>
      <c r="D14703" t="s">
        <v>21</v>
      </c>
      <c r="E14703" t="s">
        <v>16</v>
      </c>
      <c r="F14703">
        <v>28208</v>
      </c>
      <c r="G14703">
        <v>35.246349903700001</v>
      </c>
      <c r="H14703">
        <v>-80.904020033799995</v>
      </c>
      <c r="I14703">
        <v>3.5</v>
      </c>
      <c r="J14703">
        <v>19</v>
      </c>
      <c r="K14703">
        <v>1</v>
      </c>
      <c r="L14703" t="s">
        <v>47827</v>
      </c>
    </row>
    <row r="14704" spans="1:12" x14ac:dyDescent="0.2">
      <c r="A14704" t="s">
        <v>47828</v>
      </c>
      <c r="B14704" t="s">
        <v>47829</v>
      </c>
      <c r="C14704" t="s">
        <v>47830</v>
      </c>
      <c r="D14704" t="s">
        <v>21</v>
      </c>
      <c r="E14704" t="s">
        <v>16</v>
      </c>
      <c r="F14704">
        <v>28209</v>
      </c>
      <c r="G14704">
        <v>35.172671700000002</v>
      </c>
      <c r="H14704">
        <v>-80.848929299999995</v>
      </c>
      <c r="I14704">
        <v>4.5</v>
      </c>
      <c r="J14704">
        <v>375</v>
      </c>
      <c r="K14704">
        <v>1</v>
      </c>
      <c r="L14704" t="s">
        <v>47831</v>
      </c>
    </row>
    <row r="14705" spans="1:12" x14ac:dyDescent="0.2">
      <c r="A14705" t="s">
        <v>47832</v>
      </c>
      <c r="B14705" t="s">
        <v>47833</v>
      </c>
      <c r="C14705" t="s">
        <v>47834</v>
      </c>
      <c r="D14705" t="s">
        <v>21</v>
      </c>
      <c r="E14705" t="s">
        <v>16</v>
      </c>
      <c r="F14705">
        <v>28208</v>
      </c>
      <c r="G14705">
        <v>35.216288400000003</v>
      </c>
      <c r="H14705">
        <v>-80.882010300000005</v>
      </c>
      <c r="I14705">
        <v>3.5</v>
      </c>
      <c r="J14705">
        <v>7</v>
      </c>
      <c r="K14705">
        <v>1</v>
      </c>
      <c r="L14705" t="s">
        <v>47835</v>
      </c>
    </row>
    <row r="14706" spans="1:12" x14ac:dyDescent="0.2">
      <c r="A14706" t="s">
        <v>47836</v>
      </c>
      <c r="B14706" t="s">
        <v>8980</v>
      </c>
      <c r="C14706" t="s">
        <v>47837</v>
      </c>
      <c r="D14706" t="s">
        <v>588</v>
      </c>
      <c r="E14706" t="s">
        <v>16</v>
      </c>
      <c r="F14706">
        <v>28110</v>
      </c>
      <c r="G14706">
        <v>35.012974</v>
      </c>
      <c r="H14706">
        <v>-80.569203999999999</v>
      </c>
      <c r="I14706">
        <v>3</v>
      </c>
      <c r="J14706">
        <v>9</v>
      </c>
      <c r="K14706">
        <v>1</v>
      </c>
      <c r="L14706" t="s">
        <v>47838</v>
      </c>
    </row>
    <row r="14707" spans="1:12" x14ac:dyDescent="0.2">
      <c r="A14707" t="s">
        <v>47839</v>
      </c>
      <c r="B14707" t="s">
        <v>47840</v>
      </c>
      <c r="C14707" t="s">
        <v>27148</v>
      </c>
      <c r="D14707" t="s">
        <v>21</v>
      </c>
      <c r="E14707" t="s">
        <v>16</v>
      </c>
      <c r="F14707">
        <v>28216</v>
      </c>
      <c r="G14707">
        <v>35.313431000000001</v>
      </c>
      <c r="H14707">
        <v>-80.850562999999994</v>
      </c>
      <c r="I14707">
        <v>2</v>
      </c>
      <c r="J14707">
        <v>4</v>
      </c>
      <c r="K14707">
        <v>1</v>
      </c>
      <c r="L14707" t="s">
        <v>47841</v>
      </c>
    </row>
    <row r="14708" spans="1:12" x14ac:dyDescent="0.2">
      <c r="A14708" t="s">
        <v>47842</v>
      </c>
      <c r="B14708" t="s">
        <v>47843</v>
      </c>
      <c r="C14708" t="s">
        <v>47844</v>
      </c>
      <c r="D14708" t="s">
        <v>135</v>
      </c>
      <c r="E14708" t="s">
        <v>16</v>
      </c>
      <c r="F14708">
        <v>28105</v>
      </c>
      <c r="G14708">
        <v>35.117445400000001</v>
      </c>
      <c r="H14708">
        <v>-80.703430600000004</v>
      </c>
      <c r="I14708">
        <v>4.5</v>
      </c>
      <c r="J14708">
        <v>3</v>
      </c>
      <c r="K14708">
        <v>1</v>
      </c>
      <c r="L14708" t="s">
        <v>47845</v>
      </c>
    </row>
    <row r="14709" spans="1:12" x14ac:dyDescent="0.2">
      <c r="A14709" t="s">
        <v>47846</v>
      </c>
      <c r="B14709" t="s">
        <v>47847</v>
      </c>
      <c r="C14709" t="s">
        <v>47848</v>
      </c>
      <c r="D14709" t="s">
        <v>21</v>
      </c>
      <c r="E14709" t="s">
        <v>16</v>
      </c>
      <c r="F14709">
        <v>28277</v>
      </c>
      <c r="G14709">
        <v>35.053090500000003</v>
      </c>
      <c r="H14709">
        <v>-80.847163300000005</v>
      </c>
      <c r="I14709">
        <v>5</v>
      </c>
      <c r="J14709">
        <v>3</v>
      </c>
      <c r="K14709">
        <v>1</v>
      </c>
      <c r="L14709" t="s">
        <v>47849</v>
      </c>
    </row>
    <row r="14710" spans="1:12" x14ac:dyDescent="0.2">
      <c r="A14710" t="s">
        <v>47850</v>
      </c>
      <c r="B14710" t="s">
        <v>47851</v>
      </c>
      <c r="C14710" t="s">
        <v>47852</v>
      </c>
      <c r="D14710" t="s">
        <v>21</v>
      </c>
      <c r="E14710" t="s">
        <v>16</v>
      </c>
      <c r="F14710">
        <v>28269</v>
      </c>
      <c r="G14710">
        <v>35.343677999999997</v>
      </c>
      <c r="H14710">
        <v>-80.836827999999997</v>
      </c>
      <c r="I14710">
        <v>3</v>
      </c>
      <c r="J14710">
        <v>6</v>
      </c>
      <c r="K14710">
        <v>1</v>
      </c>
      <c r="L14710" t="s">
        <v>15523</v>
      </c>
    </row>
    <row r="14711" spans="1:12" x14ac:dyDescent="0.2">
      <c r="A14711" t="s">
        <v>47853</v>
      </c>
      <c r="B14711" t="s">
        <v>19073</v>
      </c>
      <c r="C14711" t="s">
        <v>47854</v>
      </c>
      <c r="D14711" t="s">
        <v>21</v>
      </c>
      <c r="E14711" t="s">
        <v>16</v>
      </c>
      <c r="F14711">
        <v>28226</v>
      </c>
      <c r="G14711">
        <v>35.087907000000001</v>
      </c>
      <c r="H14711">
        <v>-80.858750000000001</v>
      </c>
      <c r="I14711">
        <v>4</v>
      </c>
      <c r="J14711">
        <v>59</v>
      </c>
      <c r="K14711">
        <v>1</v>
      </c>
      <c r="L14711" t="s">
        <v>47855</v>
      </c>
    </row>
    <row r="14712" spans="1:12" x14ac:dyDescent="0.2">
      <c r="A14712" t="s">
        <v>47856</v>
      </c>
      <c r="B14712" t="s">
        <v>47857</v>
      </c>
      <c r="C14712" t="s">
        <v>36090</v>
      </c>
      <c r="D14712" t="s">
        <v>21</v>
      </c>
      <c r="E14712" t="s">
        <v>16</v>
      </c>
      <c r="F14712">
        <v>28203</v>
      </c>
      <c r="G14712">
        <v>35.216439274099997</v>
      </c>
      <c r="H14712">
        <v>-80.855217206399999</v>
      </c>
      <c r="I14712">
        <v>4</v>
      </c>
      <c r="J14712">
        <v>3</v>
      </c>
      <c r="K14712">
        <v>1</v>
      </c>
      <c r="L14712" t="s">
        <v>47858</v>
      </c>
    </row>
    <row r="14713" spans="1:12" x14ac:dyDescent="0.2">
      <c r="A14713" t="s">
        <v>47859</v>
      </c>
      <c r="B14713" t="s">
        <v>47860</v>
      </c>
      <c r="C14713" t="s">
        <v>47861</v>
      </c>
      <c r="D14713" t="s">
        <v>135</v>
      </c>
      <c r="E14713" t="s">
        <v>16</v>
      </c>
      <c r="F14713">
        <v>28105</v>
      </c>
      <c r="G14713">
        <v>35.164128916300001</v>
      </c>
      <c r="H14713">
        <v>-80.737612094599996</v>
      </c>
      <c r="I14713">
        <v>4.5</v>
      </c>
      <c r="J14713">
        <v>3</v>
      </c>
      <c r="K14713">
        <v>1</v>
      </c>
      <c r="L14713" t="s">
        <v>47862</v>
      </c>
    </row>
    <row r="14714" spans="1:12" x14ac:dyDescent="0.2">
      <c r="A14714" t="s">
        <v>47863</v>
      </c>
      <c r="B14714" t="s">
        <v>10847</v>
      </c>
      <c r="C14714" t="s">
        <v>47864</v>
      </c>
      <c r="D14714" t="s">
        <v>21</v>
      </c>
      <c r="E14714" t="s">
        <v>16</v>
      </c>
      <c r="F14714">
        <v>28209</v>
      </c>
      <c r="G14714">
        <v>35.1913129</v>
      </c>
      <c r="H14714">
        <v>-80.873797100000004</v>
      </c>
      <c r="I14714">
        <v>4</v>
      </c>
      <c r="J14714">
        <v>10</v>
      </c>
      <c r="K14714">
        <v>1</v>
      </c>
      <c r="L14714" t="s">
        <v>2248</v>
      </c>
    </row>
    <row r="14715" spans="1:12" x14ac:dyDescent="0.2">
      <c r="A14715" t="s">
        <v>47865</v>
      </c>
      <c r="B14715" t="s">
        <v>47866</v>
      </c>
      <c r="C14715" t="s">
        <v>47867</v>
      </c>
      <c r="D14715" t="s">
        <v>21</v>
      </c>
      <c r="E14715" t="s">
        <v>16</v>
      </c>
      <c r="F14715">
        <v>28280</v>
      </c>
      <c r="G14715">
        <v>35.226899000000003</v>
      </c>
      <c r="H14715">
        <v>-80.842944000000003</v>
      </c>
      <c r="I14715">
        <v>3.5</v>
      </c>
      <c r="J14715">
        <v>477</v>
      </c>
      <c r="K14715">
        <v>1</v>
      </c>
      <c r="L14715" t="s">
        <v>47868</v>
      </c>
    </row>
    <row r="14716" spans="1:12" x14ac:dyDescent="0.2">
      <c r="A14716" t="s">
        <v>47869</v>
      </c>
      <c r="B14716" t="s">
        <v>47870</v>
      </c>
      <c r="C14716" t="s">
        <v>47871</v>
      </c>
      <c r="D14716" t="s">
        <v>21</v>
      </c>
      <c r="E14716" t="s">
        <v>16</v>
      </c>
      <c r="F14716">
        <v>28209</v>
      </c>
      <c r="G14716">
        <v>35.173341046099999</v>
      </c>
      <c r="H14716">
        <v>-80.840005005199998</v>
      </c>
      <c r="I14716">
        <v>4.5</v>
      </c>
      <c r="J14716">
        <v>22</v>
      </c>
      <c r="K14716">
        <v>1</v>
      </c>
      <c r="L14716" t="s">
        <v>47872</v>
      </c>
    </row>
    <row r="14717" spans="1:12" x14ac:dyDescent="0.2">
      <c r="A14717" t="s">
        <v>47873</v>
      </c>
      <c r="B14717" t="s">
        <v>47874</v>
      </c>
      <c r="D14717" t="s">
        <v>21</v>
      </c>
      <c r="E14717" t="s">
        <v>16</v>
      </c>
      <c r="F14717">
        <v>28210</v>
      </c>
      <c r="G14717">
        <v>35.186829000000003</v>
      </c>
      <c r="H14717">
        <v>-80.652748000000003</v>
      </c>
      <c r="I14717">
        <v>4</v>
      </c>
      <c r="J14717">
        <v>4</v>
      </c>
      <c r="K14717">
        <v>1</v>
      </c>
      <c r="L14717" t="s">
        <v>10633</v>
      </c>
    </row>
    <row r="14718" spans="1:12" x14ac:dyDescent="0.2">
      <c r="A14718" t="s">
        <v>47875</v>
      </c>
      <c r="B14718" t="s">
        <v>47876</v>
      </c>
      <c r="C14718" t="s">
        <v>47877</v>
      </c>
      <c r="D14718" t="s">
        <v>601</v>
      </c>
      <c r="E14718" t="s">
        <v>16</v>
      </c>
      <c r="F14718">
        <v>28083</v>
      </c>
      <c r="G14718">
        <v>35.4699502</v>
      </c>
      <c r="H14718">
        <v>-80.611334999999997</v>
      </c>
      <c r="I14718">
        <v>4</v>
      </c>
      <c r="J14718">
        <v>13</v>
      </c>
      <c r="K14718">
        <v>1</v>
      </c>
      <c r="L14718" t="s">
        <v>287</v>
      </c>
    </row>
    <row r="14719" spans="1:12" x14ac:dyDescent="0.2">
      <c r="A14719" t="s">
        <v>47878</v>
      </c>
      <c r="B14719" t="s">
        <v>47879</v>
      </c>
      <c r="C14719" t="s">
        <v>47880</v>
      </c>
      <c r="D14719" t="s">
        <v>21</v>
      </c>
      <c r="E14719" t="s">
        <v>16</v>
      </c>
      <c r="F14719">
        <v>28227</v>
      </c>
      <c r="G14719">
        <v>35.168329175899999</v>
      </c>
      <c r="H14719">
        <v>-80.744369924099999</v>
      </c>
      <c r="I14719">
        <v>4.5</v>
      </c>
      <c r="J14719">
        <v>39</v>
      </c>
      <c r="K14719">
        <v>1</v>
      </c>
      <c r="L14719" t="s">
        <v>47881</v>
      </c>
    </row>
    <row r="14720" spans="1:12" x14ac:dyDescent="0.2">
      <c r="A14720" t="s">
        <v>47882</v>
      </c>
      <c r="B14720" t="s">
        <v>47883</v>
      </c>
      <c r="C14720" t="s">
        <v>38905</v>
      </c>
      <c r="D14720" t="s">
        <v>21</v>
      </c>
      <c r="E14720" t="s">
        <v>16</v>
      </c>
      <c r="F14720">
        <v>28216</v>
      </c>
      <c r="G14720">
        <v>35.303801999999997</v>
      </c>
      <c r="H14720">
        <v>-80.857912999999996</v>
      </c>
      <c r="I14720">
        <v>5</v>
      </c>
      <c r="J14720">
        <v>3</v>
      </c>
      <c r="K14720">
        <v>1</v>
      </c>
      <c r="L14720" t="s">
        <v>4875</v>
      </c>
    </row>
    <row r="14721" spans="1:12" x14ac:dyDescent="0.2">
      <c r="A14721" t="s">
        <v>47884</v>
      </c>
      <c r="B14721" t="s">
        <v>47885</v>
      </c>
      <c r="C14721" t="s">
        <v>47886</v>
      </c>
      <c r="D14721" t="s">
        <v>21</v>
      </c>
      <c r="E14721" t="s">
        <v>16</v>
      </c>
      <c r="F14721">
        <v>28205</v>
      </c>
      <c r="G14721">
        <v>35.217664800000001</v>
      </c>
      <c r="H14721">
        <v>-80.792570999999995</v>
      </c>
      <c r="I14721">
        <v>4.5</v>
      </c>
      <c r="J14721">
        <v>7</v>
      </c>
      <c r="K14721">
        <v>1</v>
      </c>
      <c r="L14721" t="s">
        <v>176</v>
      </c>
    </row>
    <row r="14722" spans="1:12" x14ac:dyDescent="0.2">
      <c r="A14722" t="s">
        <v>47887</v>
      </c>
      <c r="B14722" t="s">
        <v>47888</v>
      </c>
      <c r="C14722" t="s">
        <v>31543</v>
      </c>
      <c r="D14722" t="s">
        <v>643</v>
      </c>
      <c r="E14722" t="s">
        <v>16</v>
      </c>
      <c r="F14722">
        <v>28079</v>
      </c>
      <c r="G14722">
        <v>35.087690288899999</v>
      </c>
      <c r="H14722">
        <v>-80.656426208200003</v>
      </c>
      <c r="I14722">
        <v>4.5</v>
      </c>
      <c r="J14722">
        <v>8</v>
      </c>
      <c r="K14722">
        <v>1</v>
      </c>
      <c r="L14722" t="s">
        <v>47889</v>
      </c>
    </row>
    <row r="14723" spans="1:12" x14ac:dyDescent="0.2">
      <c r="A14723" t="s">
        <v>47890</v>
      </c>
      <c r="B14723" t="s">
        <v>47891</v>
      </c>
      <c r="C14723" t="s">
        <v>47892</v>
      </c>
      <c r="D14723" t="s">
        <v>21</v>
      </c>
      <c r="E14723" t="s">
        <v>16</v>
      </c>
      <c r="F14723">
        <v>28209</v>
      </c>
      <c r="G14723">
        <v>35.164416600000003</v>
      </c>
      <c r="H14723">
        <v>-80.850449800000007</v>
      </c>
      <c r="I14723">
        <v>4</v>
      </c>
      <c r="J14723">
        <v>11</v>
      </c>
      <c r="K14723">
        <v>0</v>
      </c>
      <c r="L14723" t="s">
        <v>47893</v>
      </c>
    </row>
    <row r="14724" spans="1:12" x14ac:dyDescent="0.2">
      <c r="A14724" t="s">
        <v>47894</v>
      </c>
      <c r="B14724" t="s">
        <v>47895</v>
      </c>
      <c r="C14724" t="s">
        <v>47896</v>
      </c>
      <c r="D14724" t="s">
        <v>21</v>
      </c>
      <c r="E14724" t="s">
        <v>16</v>
      </c>
      <c r="F14724">
        <v>28208</v>
      </c>
      <c r="G14724">
        <v>35.240781200000001</v>
      </c>
      <c r="H14724">
        <v>-80.908840299999994</v>
      </c>
      <c r="I14724">
        <v>4</v>
      </c>
      <c r="J14724">
        <v>14</v>
      </c>
      <c r="K14724">
        <v>1</v>
      </c>
      <c r="L14724" t="s">
        <v>47897</v>
      </c>
    </row>
    <row r="14725" spans="1:12" x14ac:dyDescent="0.2">
      <c r="A14725" t="s">
        <v>47898</v>
      </c>
      <c r="B14725" t="s">
        <v>47899</v>
      </c>
      <c r="C14725" t="s">
        <v>47900</v>
      </c>
      <c r="D14725" t="s">
        <v>30</v>
      </c>
      <c r="E14725" t="s">
        <v>16</v>
      </c>
      <c r="F14725">
        <v>28054</v>
      </c>
      <c r="G14725">
        <v>35.262509999999999</v>
      </c>
      <c r="H14725">
        <v>-81.177655999999999</v>
      </c>
      <c r="I14725">
        <v>3</v>
      </c>
      <c r="J14725">
        <v>4</v>
      </c>
      <c r="K14725">
        <v>1</v>
      </c>
      <c r="L14725" t="s">
        <v>6284</v>
      </c>
    </row>
    <row r="14726" spans="1:12" x14ac:dyDescent="0.2">
      <c r="A14726" t="s">
        <v>47901</v>
      </c>
      <c r="B14726" t="s">
        <v>47902</v>
      </c>
      <c r="C14726" t="s">
        <v>47903</v>
      </c>
      <c r="D14726" t="s">
        <v>21</v>
      </c>
      <c r="E14726" t="s">
        <v>16</v>
      </c>
      <c r="F14726">
        <v>28203</v>
      </c>
      <c r="G14726">
        <v>35.210208999999999</v>
      </c>
      <c r="H14726">
        <v>-80.861470999999995</v>
      </c>
      <c r="I14726">
        <v>1</v>
      </c>
      <c r="J14726">
        <v>3</v>
      </c>
      <c r="K14726">
        <v>1</v>
      </c>
      <c r="L14726" t="s">
        <v>6934</v>
      </c>
    </row>
    <row r="14727" spans="1:12" x14ac:dyDescent="0.2">
      <c r="A14727" t="s">
        <v>47904</v>
      </c>
      <c r="B14727" t="s">
        <v>47905</v>
      </c>
      <c r="C14727" t="s">
        <v>47906</v>
      </c>
      <c r="D14727" t="s">
        <v>167</v>
      </c>
      <c r="E14727" t="s">
        <v>16</v>
      </c>
      <c r="F14727">
        <v>28075</v>
      </c>
      <c r="G14727">
        <v>35.324438200000003</v>
      </c>
      <c r="H14727">
        <v>-80.649014500000007</v>
      </c>
      <c r="I14727">
        <v>4</v>
      </c>
      <c r="J14727">
        <v>4</v>
      </c>
      <c r="K14727">
        <v>1</v>
      </c>
      <c r="L14727" t="s">
        <v>159</v>
      </c>
    </row>
    <row r="14728" spans="1:12" x14ac:dyDescent="0.2">
      <c r="A14728" t="s">
        <v>47907</v>
      </c>
      <c r="B14728" t="s">
        <v>47908</v>
      </c>
      <c r="C14728" t="s">
        <v>3636</v>
      </c>
      <c r="D14728" t="s">
        <v>21</v>
      </c>
      <c r="E14728" t="s">
        <v>16</v>
      </c>
      <c r="F14728">
        <v>28202</v>
      </c>
      <c r="G14728">
        <v>35.225431999999998</v>
      </c>
      <c r="H14728">
        <v>-80.842590999999999</v>
      </c>
      <c r="I14728">
        <v>4</v>
      </c>
      <c r="J14728">
        <v>7</v>
      </c>
      <c r="K14728">
        <v>0</v>
      </c>
      <c r="L14728" t="s">
        <v>5473</v>
      </c>
    </row>
    <row r="14729" spans="1:12" x14ac:dyDescent="0.2">
      <c r="A14729" t="s">
        <v>47909</v>
      </c>
      <c r="B14729" t="s">
        <v>47910</v>
      </c>
      <c r="C14729" t="s">
        <v>47911</v>
      </c>
      <c r="D14729" t="s">
        <v>39</v>
      </c>
      <c r="E14729" t="s">
        <v>16</v>
      </c>
      <c r="F14729">
        <v>28027</v>
      </c>
      <c r="G14729">
        <v>35.413840999999998</v>
      </c>
      <c r="H14729">
        <v>-80.603035000000006</v>
      </c>
      <c r="I14729">
        <v>4</v>
      </c>
      <c r="J14729">
        <v>86</v>
      </c>
      <c r="K14729">
        <v>1</v>
      </c>
      <c r="L14729" t="s">
        <v>47912</v>
      </c>
    </row>
    <row r="14730" spans="1:12" x14ac:dyDescent="0.2">
      <c r="A14730" t="s">
        <v>47913</v>
      </c>
      <c r="B14730" t="s">
        <v>3444</v>
      </c>
      <c r="C14730" t="s">
        <v>47914</v>
      </c>
      <c r="D14730" t="s">
        <v>167</v>
      </c>
      <c r="E14730" t="s">
        <v>16</v>
      </c>
      <c r="F14730">
        <v>28075</v>
      </c>
      <c r="G14730">
        <v>35.3209469086</v>
      </c>
      <c r="H14730">
        <v>-80.650433399999997</v>
      </c>
      <c r="I14730">
        <v>2.5</v>
      </c>
      <c r="J14730">
        <v>5</v>
      </c>
      <c r="K14730">
        <v>1</v>
      </c>
      <c r="L14730" t="s">
        <v>47915</v>
      </c>
    </row>
    <row r="14731" spans="1:12" x14ac:dyDescent="0.2">
      <c r="A14731" t="s">
        <v>47916</v>
      </c>
      <c r="B14731" t="s">
        <v>28032</v>
      </c>
      <c r="C14731" t="s">
        <v>47917</v>
      </c>
      <c r="D14731" t="s">
        <v>21</v>
      </c>
      <c r="E14731" t="s">
        <v>16</v>
      </c>
      <c r="F14731">
        <v>28262</v>
      </c>
      <c r="G14731">
        <v>35.317188700000003</v>
      </c>
      <c r="H14731">
        <v>-80.739154099999993</v>
      </c>
      <c r="I14731">
        <v>3.5</v>
      </c>
      <c r="J14731">
        <v>44</v>
      </c>
      <c r="K14731">
        <v>0</v>
      </c>
      <c r="L14731" t="s">
        <v>47918</v>
      </c>
    </row>
    <row r="14732" spans="1:12" x14ac:dyDescent="0.2">
      <c r="A14732" t="s">
        <v>47919</v>
      </c>
      <c r="B14732" t="s">
        <v>47920</v>
      </c>
      <c r="C14732" t="s">
        <v>47921</v>
      </c>
      <c r="D14732" t="s">
        <v>21</v>
      </c>
      <c r="E14732" t="s">
        <v>16</v>
      </c>
      <c r="F14732">
        <v>28203</v>
      </c>
      <c r="G14732">
        <v>35.199842099999998</v>
      </c>
      <c r="H14732">
        <v>-80.851768699999994</v>
      </c>
      <c r="I14732">
        <v>2</v>
      </c>
      <c r="J14732">
        <v>6</v>
      </c>
      <c r="K14732">
        <v>1</v>
      </c>
      <c r="L14732" t="s">
        <v>351</v>
      </c>
    </row>
    <row r="14733" spans="1:12" x14ac:dyDescent="0.2">
      <c r="A14733" t="s">
        <v>47922</v>
      </c>
      <c r="B14733" t="s">
        <v>47923</v>
      </c>
      <c r="C14733" t="s">
        <v>47924</v>
      </c>
      <c r="D14733" t="s">
        <v>21</v>
      </c>
      <c r="E14733" t="s">
        <v>16</v>
      </c>
      <c r="F14733">
        <v>28203</v>
      </c>
      <c r="G14733">
        <v>35.213032300000002</v>
      </c>
      <c r="H14733">
        <v>-80.858043300000006</v>
      </c>
      <c r="I14733">
        <v>4</v>
      </c>
      <c r="J14733">
        <v>5</v>
      </c>
      <c r="K14733">
        <v>1</v>
      </c>
      <c r="L14733" t="s">
        <v>47925</v>
      </c>
    </row>
    <row r="14734" spans="1:12" x14ac:dyDescent="0.2">
      <c r="A14734" t="s">
        <v>47926</v>
      </c>
      <c r="B14734" t="s">
        <v>27694</v>
      </c>
      <c r="C14734" t="s">
        <v>47927</v>
      </c>
      <c r="D14734" t="s">
        <v>21</v>
      </c>
      <c r="E14734" t="s">
        <v>16</v>
      </c>
      <c r="F14734">
        <v>28216</v>
      </c>
      <c r="G14734">
        <v>35.321036200000002</v>
      </c>
      <c r="H14734">
        <v>-80.946303200000003</v>
      </c>
      <c r="I14734">
        <v>3.5</v>
      </c>
      <c r="J14734">
        <v>7</v>
      </c>
      <c r="K14734">
        <v>1</v>
      </c>
      <c r="L14734" t="s">
        <v>47928</v>
      </c>
    </row>
    <row r="14735" spans="1:12" x14ac:dyDescent="0.2">
      <c r="A14735" t="s">
        <v>47929</v>
      </c>
      <c r="B14735" t="s">
        <v>47930</v>
      </c>
      <c r="C14735" t="s">
        <v>47931</v>
      </c>
      <c r="D14735" t="s">
        <v>21</v>
      </c>
      <c r="E14735" t="s">
        <v>16</v>
      </c>
      <c r="F14735">
        <v>28209</v>
      </c>
      <c r="G14735">
        <v>35.186569400000003</v>
      </c>
      <c r="H14735">
        <v>-80.8752669</v>
      </c>
      <c r="I14735">
        <v>4</v>
      </c>
      <c r="J14735">
        <v>28</v>
      </c>
      <c r="K14735">
        <v>1</v>
      </c>
      <c r="L14735" t="s">
        <v>11715</v>
      </c>
    </row>
    <row r="14736" spans="1:12" x14ac:dyDescent="0.2">
      <c r="A14736" t="s">
        <v>47932</v>
      </c>
      <c r="B14736" t="s">
        <v>2528</v>
      </c>
      <c r="C14736" t="s">
        <v>47933</v>
      </c>
      <c r="D14736" t="s">
        <v>21</v>
      </c>
      <c r="E14736" t="s">
        <v>16</v>
      </c>
      <c r="F14736">
        <v>28269</v>
      </c>
      <c r="G14736">
        <v>35.370950000000001</v>
      </c>
      <c r="H14736">
        <v>-80.784233999999998</v>
      </c>
      <c r="I14736">
        <v>1.5</v>
      </c>
      <c r="J14736">
        <v>50</v>
      </c>
      <c r="K14736">
        <v>1</v>
      </c>
      <c r="L14736" t="s">
        <v>47934</v>
      </c>
    </row>
    <row r="14737" spans="1:12" x14ac:dyDescent="0.2">
      <c r="A14737" t="s">
        <v>47935</v>
      </c>
      <c r="B14737" t="s">
        <v>47936</v>
      </c>
      <c r="C14737" t="s">
        <v>47937</v>
      </c>
      <c r="D14737" t="s">
        <v>21</v>
      </c>
      <c r="E14737" t="s">
        <v>16</v>
      </c>
      <c r="F14737">
        <v>28208</v>
      </c>
      <c r="G14737">
        <v>35.259384900000001</v>
      </c>
      <c r="H14737">
        <v>-80.881316600000005</v>
      </c>
      <c r="I14737">
        <v>3</v>
      </c>
      <c r="J14737">
        <v>23</v>
      </c>
      <c r="K14737">
        <v>1</v>
      </c>
      <c r="L14737" t="s">
        <v>47938</v>
      </c>
    </row>
    <row r="14738" spans="1:12" x14ac:dyDescent="0.2">
      <c r="A14738" t="s">
        <v>47939</v>
      </c>
      <c r="B14738" t="s">
        <v>17321</v>
      </c>
      <c r="C14738" t="s">
        <v>47940</v>
      </c>
      <c r="D14738" t="s">
        <v>21</v>
      </c>
      <c r="E14738" t="s">
        <v>16</v>
      </c>
      <c r="F14738">
        <v>28227</v>
      </c>
      <c r="G14738">
        <v>35.210967199999999</v>
      </c>
      <c r="H14738">
        <v>-80.687688600000001</v>
      </c>
      <c r="I14738">
        <v>3</v>
      </c>
      <c r="J14738">
        <v>18</v>
      </c>
      <c r="K14738">
        <v>0</v>
      </c>
      <c r="L14738" t="s">
        <v>47941</v>
      </c>
    </row>
    <row r="14739" spans="1:12" x14ac:dyDescent="0.2">
      <c r="A14739" t="s">
        <v>47942</v>
      </c>
      <c r="B14739" t="s">
        <v>47943</v>
      </c>
      <c r="D14739" t="s">
        <v>21</v>
      </c>
      <c r="E14739" t="s">
        <v>16</v>
      </c>
      <c r="G14739">
        <v>35.227086900000003</v>
      </c>
      <c r="H14739">
        <v>-80.843126699999999</v>
      </c>
      <c r="I14739">
        <v>4</v>
      </c>
      <c r="J14739">
        <v>10</v>
      </c>
      <c r="K14739">
        <v>1</v>
      </c>
      <c r="L14739" t="s">
        <v>47944</v>
      </c>
    </row>
    <row r="14740" spans="1:12" x14ac:dyDescent="0.2">
      <c r="A14740" t="s">
        <v>47945</v>
      </c>
      <c r="B14740" t="s">
        <v>47946</v>
      </c>
      <c r="C14740" t="s">
        <v>16764</v>
      </c>
      <c r="D14740" t="s">
        <v>21</v>
      </c>
      <c r="E14740" t="s">
        <v>16</v>
      </c>
      <c r="F14740">
        <v>28205</v>
      </c>
      <c r="G14740">
        <v>35.203695000000003</v>
      </c>
      <c r="H14740">
        <v>-80.760587999999998</v>
      </c>
      <c r="I14740">
        <v>3</v>
      </c>
      <c r="J14740">
        <v>5</v>
      </c>
      <c r="K14740">
        <v>0</v>
      </c>
      <c r="L14740" t="s">
        <v>47947</v>
      </c>
    </row>
    <row r="14741" spans="1:12" x14ac:dyDescent="0.2">
      <c r="A14741" t="s">
        <v>47948</v>
      </c>
      <c r="B14741" t="s">
        <v>47949</v>
      </c>
      <c r="C14741" t="s">
        <v>4151</v>
      </c>
      <c r="D14741" t="s">
        <v>21</v>
      </c>
      <c r="E14741" t="s">
        <v>16</v>
      </c>
      <c r="F14741">
        <v>28226</v>
      </c>
      <c r="G14741">
        <v>35.117146099999999</v>
      </c>
      <c r="H14741">
        <v>-80.824370599999995</v>
      </c>
      <c r="I14741">
        <v>5</v>
      </c>
      <c r="J14741">
        <v>6</v>
      </c>
      <c r="K14741">
        <v>1</v>
      </c>
      <c r="L14741" t="s">
        <v>47950</v>
      </c>
    </row>
    <row r="14742" spans="1:12" x14ac:dyDescent="0.2">
      <c r="A14742" t="s">
        <v>47951</v>
      </c>
      <c r="B14742" t="s">
        <v>37218</v>
      </c>
      <c r="C14742" t="s">
        <v>47952</v>
      </c>
      <c r="D14742" t="s">
        <v>21</v>
      </c>
      <c r="E14742" t="s">
        <v>16</v>
      </c>
      <c r="F14742">
        <v>28203</v>
      </c>
      <c r="G14742">
        <v>35.198857590899998</v>
      </c>
      <c r="H14742">
        <v>-80.852347454099998</v>
      </c>
      <c r="I14742">
        <v>3.5</v>
      </c>
      <c r="J14742">
        <v>19</v>
      </c>
      <c r="K14742">
        <v>1</v>
      </c>
      <c r="L14742" t="s">
        <v>47953</v>
      </c>
    </row>
    <row r="14743" spans="1:12" x14ac:dyDescent="0.2">
      <c r="A14743" t="s">
        <v>47954</v>
      </c>
      <c r="B14743" t="s">
        <v>47955</v>
      </c>
      <c r="C14743" t="s">
        <v>29738</v>
      </c>
      <c r="D14743" t="s">
        <v>643</v>
      </c>
      <c r="E14743" t="s">
        <v>16</v>
      </c>
      <c r="F14743">
        <v>28079</v>
      </c>
      <c r="G14743">
        <v>35.0792755963</v>
      </c>
      <c r="H14743">
        <v>-80.655162036299998</v>
      </c>
      <c r="I14743">
        <v>4</v>
      </c>
      <c r="J14743">
        <v>62</v>
      </c>
      <c r="K14743">
        <v>1</v>
      </c>
      <c r="L14743" t="s">
        <v>47956</v>
      </c>
    </row>
    <row r="14744" spans="1:12" x14ac:dyDescent="0.2">
      <c r="A14744" t="s">
        <v>47957</v>
      </c>
      <c r="B14744" t="s">
        <v>47958</v>
      </c>
      <c r="C14744" t="s">
        <v>47959</v>
      </c>
      <c r="D14744" t="s">
        <v>21</v>
      </c>
      <c r="E14744" t="s">
        <v>16</v>
      </c>
      <c r="F14744">
        <v>28202</v>
      </c>
      <c r="G14744">
        <v>35.222920100000003</v>
      </c>
      <c r="H14744">
        <v>-80.833259299999995</v>
      </c>
      <c r="I14744">
        <v>5</v>
      </c>
      <c r="J14744">
        <v>6</v>
      </c>
      <c r="K14744">
        <v>1</v>
      </c>
      <c r="L14744" t="s">
        <v>47960</v>
      </c>
    </row>
    <row r="14745" spans="1:12" x14ac:dyDescent="0.2">
      <c r="A14745" t="s">
        <v>47961</v>
      </c>
      <c r="B14745" t="s">
        <v>47962</v>
      </c>
      <c r="C14745" t="s">
        <v>47963</v>
      </c>
      <c r="D14745" t="s">
        <v>21</v>
      </c>
      <c r="E14745" t="s">
        <v>16</v>
      </c>
      <c r="F14745">
        <v>28205</v>
      </c>
      <c r="G14745">
        <v>35.196043899999999</v>
      </c>
      <c r="H14745">
        <v>-80.789282200000002</v>
      </c>
      <c r="I14745">
        <v>5</v>
      </c>
      <c r="J14745">
        <v>4</v>
      </c>
      <c r="K14745">
        <v>1</v>
      </c>
      <c r="L14745" t="s">
        <v>159</v>
      </c>
    </row>
    <row r="14746" spans="1:12" x14ac:dyDescent="0.2">
      <c r="A14746" t="s">
        <v>47964</v>
      </c>
      <c r="B14746" t="s">
        <v>2133</v>
      </c>
      <c r="C14746" t="s">
        <v>6784</v>
      </c>
      <c r="D14746" t="s">
        <v>39</v>
      </c>
      <c r="E14746" t="s">
        <v>16</v>
      </c>
      <c r="F14746">
        <v>28027</v>
      </c>
      <c r="G14746">
        <v>35.3700689</v>
      </c>
      <c r="H14746">
        <v>-80.723929799999993</v>
      </c>
      <c r="I14746">
        <v>2.5</v>
      </c>
      <c r="J14746">
        <v>3</v>
      </c>
      <c r="K14746">
        <v>1</v>
      </c>
      <c r="L14746" t="s">
        <v>47965</v>
      </c>
    </row>
    <row r="14747" spans="1:12" x14ac:dyDescent="0.2">
      <c r="A14747" t="s">
        <v>47966</v>
      </c>
      <c r="B14747" t="s">
        <v>3729</v>
      </c>
      <c r="C14747" t="s">
        <v>47967</v>
      </c>
      <c r="D14747" t="s">
        <v>21</v>
      </c>
      <c r="E14747" t="s">
        <v>16</v>
      </c>
      <c r="F14747">
        <v>28270</v>
      </c>
      <c r="G14747">
        <v>35.138443500000001</v>
      </c>
      <c r="H14747">
        <v>-80.735030300000005</v>
      </c>
      <c r="I14747">
        <v>3</v>
      </c>
      <c r="J14747">
        <v>7</v>
      </c>
      <c r="K14747">
        <v>1</v>
      </c>
      <c r="L14747" t="s">
        <v>1394</v>
      </c>
    </row>
    <row r="14748" spans="1:12" x14ac:dyDescent="0.2">
      <c r="A14748" t="s">
        <v>47968</v>
      </c>
      <c r="B14748" t="s">
        <v>47969</v>
      </c>
      <c r="C14748" t="s">
        <v>47970</v>
      </c>
      <c r="D14748" t="s">
        <v>21</v>
      </c>
      <c r="E14748" t="s">
        <v>16</v>
      </c>
      <c r="F14748">
        <v>28205</v>
      </c>
      <c r="G14748">
        <v>35.228070655899998</v>
      </c>
      <c r="H14748">
        <v>-80.821113124799993</v>
      </c>
      <c r="I14748">
        <v>4.5</v>
      </c>
      <c r="J14748">
        <v>146</v>
      </c>
      <c r="K14748">
        <v>1</v>
      </c>
      <c r="L14748" t="s">
        <v>47971</v>
      </c>
    </row>
    <row r="14749" spans="1:12" x14ac:dyDescent="0.2">
      <c r="A14749" t="s">
        <v>47972</v>
      </c>
      <c r="B14749" t="s">
        <v>2540</v>
      </c>
      <c r="C14749" t="s">
        <v>47973</v>
      </c>
      <c r="D14749" t="s">
        <v>21</v>
      </c>
      <c r="E14749" t="s">
        <v>16</v>
      </c>
      <c r="F14749">
        <v>28227</v>
      </c>
      <c r="G14749">
        <v>35.200758999999998</v>
      </c>
      <c r="H14749">
        <v>-80.727316000000002</v>
      </c>
      <c r="I14749">
        <v>3.5</v>
      </c>
      <c r="J14749">
        <v>12</v>
      </c>
      <c r="K14749">
        <v>1</v>
      </c>
      <c r="L14749" t="s">
        <v>47974</v>
      </c>
    </row>
    <row r="14750" spans="1:12" x14ac:dyDescent="0.2">
      <c r="A14750" t="s">
        <v>47975</v>
      </c>
      <c r="B14750" t="s">
        <v>47976</v>
      </c>
      <c r="C14750" t="s">
        <v>20995</v>
      </c>
      <c r="D14750" t="s">
        <v>15</v>
      </c>
      <c r="E14750" t="s">
        <v>16</v>
      </c>
      <c r="F14750">
        <v>28031</v>
      </c>
      <c r="G14750">
        <v>35.4594801</v>
      </c>
      <c r="H14750">
        <v>-80.888980399999994</v>
      </c>
      <c r="I14750">
        <v>4.5</v>
      </c>
      <c r="J14750">
        <v>128</v>
      </c>
      <c r="K14750">
        <v>1</v>
      </c>
      <c r="L14750" t="s">
        <v>5488</v>
      </c>
    </row>
    <row r="14751" spans="1:12" x14ac:dyDescent="0.2">
      <c r="A14751" t="s">
        <v>47977</v>
      </c>
      <c r="B14751" t="s">
        <v>47978</v>
      </c>
      <c r="C14751" t="s">
        <v>47979</v>
      </c>
      <c r="D14751" t="s">
        <v>21</v>
      </c>
      <c r="E14751" t="s">
        <v>16</v>
      </c>
      <c r="F14751">
        <v>28273</v>
      </c>
      <c r="G14751">
        <v>35.129891999999998</v>
      </c>
      <c r="H14751">
        <v>-80.944693999999998</v>
      </c>
      <c r="I14751">
        <v>3</v>
      </c>
      <c r="J14751">
        <v>126</v>
      </c>
      <c r="K14751">
        <v>1</v>
      </c>
      <c r="L14751" t="s">
        <v>47980</v>
      </c>
    </row>
    <row r="14752" spans="1:12" x14ac:dyDescent="0.2">
      <c r="A14752" t="s">
        <v>47981</v>
      </c>
      <c r="B14752" t="s">
        <v>47982</v>
      </c>
      <c r="C14752" t="s">
        <v>47983</v>
      </c>
      <c r="D14752" t="s">
        <v>30</v>
      </c>
      <c r="E14752" t="s">
        <v>16</v>
      </c>
      <c r="F14752">
        <v>28054</v>
      </c>
      <c r="G14752">
        <v>35.247198171199997</v>
      </c>
      <c r="H14752">
        <v>-81.135223098099999</v>
      </c>
      <c r="I14752">
        <v>5</v>
      </c>
      <c r="J14752">
        <v>3</v>
      </c>
      <c r="K14752">
        <v>1</v>
      </c>
      <c r="L14752" t="s">
        <v>877</v>
      </c>
    </row>
    <row r="14753" spans="1:12" x14ac:dyDescent="0.2">
      <c r="A14753" t="s">
        <v>47984</v>
      </c>
      <c r="B14753" t="s">
        <v>10411</v>
      </c>
      <c r="C14753" t="s">
        <v>47985</v>
      </c>
      <c r="D14753" t="s">
        <v>21</v>
      </c>
      <c r="E14753" t="s">
        <v>16</v>
      </c>
      <c r="F14753">
        <v>28213</v>
      </c>
      <c r="G14753">
        <v>35.296692999999998</v>
      </c>
      <c r="H14753">
        <v>-80.737860501900002</v>
      </c>
      <c r="I14753">
        <v>4.5</v>
      </c>
      <c r="J14753">
        <v>12</v>
      </c>
      <c r="K14753">
        <v>1</v>
      </c>
      <c r="L14753" t="s">
        <v>47986</v>
      </c>
    </row>
    <row r="14754" spans="1:12" x14ac:dyDescent="0.2">
      <c r="A14754" t="s">
        <v>47987</v>
      </c>
      <c r="B14754" t="s">
        <v>47988</v>
      </c>
      <c r="C14754" t="s">
        <v>47989</v>
      </c>
      <c r="D14754" t="s">
        <v>21</v>
      </c>
      <c r="E14754" t="s">
        <v>16</v>
      </c>
      <c r="F14754">
        <v>28215</v>
      </c>
      <c r="G14754">
        <v>35.224544999999999</v>
      </c>
      <c r="H14754">
        <v>-80.727418499999999</v>
      </c>
      <c r="I14754">
        <v>4</v>
      </c>
      <c r="J14754">
        <v>5</v>
      </c>
      <c r="K14754">
        <v>1</v>
      </c>
      <c r="L14754" t="s">
        <v>8322</v>
      </c>
    </row>
    <row r="14755" spans="1:12" x14ac:dyDescent="0.2">
      <c r="A14755" t="e">
        <f>-X05rsrc5TkgnNdIyew6Ew</f>
        <v>#NAME?</v>
      </c>
      <c r="B14755" t="s">
        <v>47990</v>
      </c>
      <c r="C14755" t="s">
        <v>47991</v>
      </c>
      <c r="D14755" t="s">
        <v>21</v>
      </c>
      <c r="E14755" t="s">
        <v>16</v>
      </c>
      <c r="F14755">
        <v>28273</v>
      </c>
      <c r="G14755">
        <v>35.098999866299998</v>
      </c>
      <c r="H14755">
        <v>-80.988998517799999</v>
      </c>
      <c r="I14755">
        <v>4</v>
      </c>
      <c r="J14755">
        <v>6</v>
      </c>
      <c r="K14755">
        <v>1</v>
      </c>
      <c r="L14755" t="s">
        <v>9278</v>
      </c>
    </row>
    <row r="14756" spans="1:12" x14ac:dyDescent="0.2">
      <c r="A14756" t="s">
        <v>47992</v>
      </c>
      <c r="B14756" t="s">
        <v>15375</v>
      </c>
      <c r="C14756" t="s">
        <v>47993</v>
      </c>
      <c r="D14756" t="s">
        <v>135</v>
      </c>
      <c r="E14756" t="s">
        <v>16</v>
      </c>
      <c r="F14756">
        <v>28105</v>
      </c>
      <c r="G14756">
        <v>35.173493899999997</v>
      </c>
      <c r="H14756">
        <v>-80.706237999999999</v>
      </c>
      <c r="I14756">
        <v>1.5</v>
      </c>
      <c r="J14756">
        <v>6</v>
      </c>
      <c r="K14756">
        <v>1</v>
      </c>
    </row>
    <row r="14757" spans="1:12" x14ac:dyDescent="0.2">
      <c r="A14757" t="s">
        <v>47994</v>
      </c>
      <c r="B14757" t="s">
        <v>47995</v>
      </c>
      <c r="C14757" t="s">
        <v>47996</v>
      </c>
      <c r="D14757" t="s">
        <v>135</v>
      </c>
      <c r="E14757" t="s">
        <v>16</v>
      </c>
      <c r="F14757">
        <v>28105</v>
      </c>
      <c r="G14757">
        <v>35.116347300000001</v>
      </c>
      <c r="H14757">
        <v>-80.722499600000006</v>
      </c>
      <c r="I14757">
        <v>5</v>
      </c>
      <c r="J14757">
        <v>4</v>
      </c>
      <c r="K14757">
        <v>1</v>
      </c>
      <c r="L14757" t="s">
        <v>7774</v>
      </c>
    </row>
    <row r="14758" spans="1:12" x14ac:dyDescent="0.2">
      <c r="A14758" t="s">
        <v>47997</v>
      </c>
      <c r="B14758" t="s">
        <v>47998</v>
      </c>
      <c r="C14758" t="s">
        <v>47999</v>
      </c>
      <c r="D14758" t="s">
        <v>15</v>
      </c>
      <c r="E14758" t="s">
        <v>16</v>
      </c>
      <c r="F14758">
        <v>28031</v>
      </c>
      <c r="G14758">
        <v>35.466765000000002</v>
      </c>
      <c r="H14758">
        <v>-80.841295299999999</v>
      </c>
      <c r="I14758">
        <v>4.5</v>
      </c>
      <c r="J14758">
        <v>6</v>
      </c>
      <c r="K14758">
        <v>1</v>
      </c>
      <c r="L14758" t="s">
        <v>2349</v>
      </c>
    </row>
    <row r="14759" spans="1:12" x14ac:dyDescent="0.2">
      <c r="A14759" t="s">
        <v>48000</v>
      </c>
      <c r="B14759" t="s">
        <v>48001</v>
      </c>
      <c r="C14759" t="s">
        <v>48002</v>
      </c>
      <c r="D14759" t="s">
        <v>21</v>
      </c>
      <c r="E14759" t="s">
        <v>16</v>
      </c>
      <c r="F14759">
        <v>28277</v>
      </c>
      <c r="G14759">
        <v>35.0549050085</v>
      </c>
      <c r="H14759">
        <v>-80.835471153300006</v>
      </c>
      <c r="I14759">
        <v>2</v>
      </c>
      <c r="J14759">
        <v>3</v>
      </c>
      <c r="K14759">
        <v>1</v>
      </c>
      <c r="L14759" t="s">
        <v>25426</v>
      </c>
    </row>
    <row r="14760" spans="1:12" x14ac:dyDescent="0.2">
      <c r="A14760" t="s">
        <v>48003</v>
      </c>
      <c r="B14760" t="s">
        <v>48004</v>
      </c>
      <c r="C14760" t="s">
        <v>8366</v>
      </c>
      <c r="D14760" t="s">
        <v>39</v>
      </c>
      <c r="E14760" t="s">
        <v>16</v>
      </c>
      <c r="F14760">
        <v>28027</v>
      </c>
      <c r="G14760">
        <v>35.418859699999999</v>
      </c>
      <c r="H14760">
        <v>-80.742847999999995</v>
      </c>
      <c r="I14760">
        <v>4</v>
      </c>
      <c r="J14760">
        <v>10</v>
      </c>
      <c r="K14760">
        <v>0</v>
      </c>
      <c r="L14760" t="s">
        <v>448</v>
      </c>
    </row>
    <row r="14761" spans="1:12" x14ac:dyDescent="0.2">
      <c r="A14761" t="s">
        <v>48005</v>
      </c>
      <c r="B14761" t="s">
        <v>48006</v>
      </c>
      <c r="C14761" t="s">
        <v>48007</v>
      </c>
      <c r="D14761" t="s">
        <v>135</v>
      </c>
      <c r="E14761" t="s">
        <v>16</v>
      </c>
      <c r="F14761">
        <v>28104</v>
      </c>
      <c r="G14761">
        <v>35.0598162</v>
      </c>
      <c r="H14761">
        <v>-80.699328199999997</v>
      </c>
      <c r="I14761">
        <v>2.5</v>
      </c>
      <c r="J14761">
        <v>3</v>
      </c>
      <c r="K14761">
        <v>1</v>
      </c>
      <c r="L14761" t="s">
        <v>48008</v>
      </c>
    </row>
    <row r="14762" spans="1:12" x14ac:dyDescent="0.2">
      <c r="A14762" t="s">
        <v>48009</v>
      </c>
      <c r="B14762" t="s">
        <v>48010</v>
      </c>
      <c r="C14762" t="s">
        <v>48011</v>
      </c>
      <c r="D14762" t="s">
        <v>942</v>
      </c>
      <c r="E14762" t="s">
        <v>16</v>
      </c>
      <c r="F14762">
        <v>28120</v>
      </c>
      <c r="G14762">
        <v>35.289681999999999</v>
      </c>
      <c r="H14762">
        <v>-81.019519799999998</v>
      </c>
      <c r="I14762">
        <v>2.5</v>
      </c>
      <c r="J14762">
        <v>8</v>
      </c>
      <c r="K14762">
        <v>1</v>
      </c>
      <c r="L14762" t="s">
        <v>1323</v>
      </c>
    </row>
    <row r="14763" spans="1:12" x14ac:dyDescent="0.2">
      <c r="A14763" t="s">
        <v>48012</v>
      </c>
      <c r="B14763" t="s">
        <v>48013</v>
      </c>
      <c r="C14763" t="s">
        <v>17981</v>
      </c>
      <c r="D14763" t="s">
        <v>21</v>
      </c>
      <c r="E14763" t="s">
        <v>16</v>
      </c>
      <c r="F14763">
        <v>28277</v>
      </c>
      <c r="G14763">
        <v>35.061192200000001</v>
      </c>
      <c r="H14763">
        <v>-80.814542000000003</v>
      </c>
      <c r="I14763">
        <v>3.5</v>
      </c>
      <c r="J14763">
        <v>147</v>
      </c>
      <c r="K14763">
        <v>1</v>
      </c>
      <c r="L14763" t="s">
        <v>23093</v>
      </c>
    </row>
    <row r="14764" spans="1:12" x14ac:dyDescent="0.2">
      <c r="A14764" t="s">
        <v>48014</v>
      </c>
      <c r="B14764" t="s">
        <v>48015</v>
      </c>
      <c r="D14764" t="s">
        <v>643</v>
      </c>
      <c r="E14764" t="s">
        <v>16</v>
      </c>
      <c r="F14764">
        <v>28079</v>
      </c>
      <c r="G14764">
        <v>35.101964799999998</v>
      </c>
      <c r="H14764">
        <v>-80.599385400000003</v>
      </c>
      <c r="I14764">
        <v>5</v>
      </c>
      <c r="J14764">
        <v>3</v>
      </c>
      <c r="K14764">
        <v>1</v>
      </c>
      <c r="L14764" t="s">
        <v>48016</v>
      </c>
    </row>
    <row r="14765" spans="1:12" x14ac:dyDescent="0.2">
      <c r="A14765" t="s">
        <v>48017</v>
      </c>
      <c r="B14765" t="s">
        <v>48018</v>
      </c>
      <c r="C14765" t="s">
        <v>21859</v>
      </c>
      <c r="D14765" t="s">
        <v>21</v>
      </c>
      <c r="E14765" t="s">
        <v>16</v>
      </c>
      <c r="F14765">
        <v>28214</v>
      </c>
      <c r="G14765">
        <v>35.336302000000003</v>
      </c>
      <c r="H14765">
        <v>-80.961875000000006</v>
      </c>
      <c r="I14765">
        <v>2.5</v>
      </c>
      <c r="J14765">
        <v>12</v>
      </c>
      <c r="K14765">
        <v>0</v>
      </c>
      <c r="L14765" t="s">
        <v>48019</v>
      </c>
    </row>
    <row r="14766" spans="1:12" x14ac:dyDescent="0.2">
      <c r="A14766" t="s">
        <v>48020</v>
      </c>
      <c r="B14766" t="s">
        <v>48021</v>
      </c>
      <c r="C14766" t="s">
        <v>48022</v>
      </c>
      <c r="D14766" t="s">
        <v>21</v>
      </c>
      <c r="E14766" t="s">
        <v>16</v>
      </c>
      <c r="F14766">
        <v>28273</v>
      </c>
      <c r="G14766">
        <v>35.145733</v>
      </c>
      <c r="H14766">
        <v>-80.936552000000006</v>
      </c>
      <c r="I14766">
        <v>3.5</v>
      </c>
      <c r="J14766">
        <v>31</v>
      </c>
      <c r="K14766">
        <v>0</v>
      </c>
      <c r="L14766" t="s">
        <v>48023</v>
      </c>
    </row>
    <row r="14767" spans="1:12" x14ac:dyDescent="0.2">
      <c r="A14767" t="e">
        <f>-dZKISeDwvJt9P80CRRXEg</f>
        <v>#NAME?</v>
      </c>
      <c r="B14767" t="s">
        <v>48024</v>
      </c>
      <c r="C14767" t="s">
        <v>48025</v>
      </c>
      <c r="D14767" t="s">
        <v>39</v>
      </c>
      <c r="E14767" t="s">
        <v>16</v>
      </c>
      <c r="F14767">
        <v>28025</v>
      </c>
      <c r="G14767">
        <v>35.432425899999998</v>
      </c>
      <c r="H14767">
        <v>-80.602812</v>
      </c>
      <c r="I14767">
        <v>2</v>
      </c>
      <c r="J14767">
        <v>3</v>
      </c>
      <c r="K14767">
        <v>1</v>
      </c>
      <c r="L14767" t="s">
        <v>13887</v>
      </c>
    </row>
    <row r="14768" spans="1:12" x14ac:dyDescent="0.2">
      <c r="A14768" t="s">
        <v>48026</v>
      </c>
      <c r="B14768" t="s">
        <v>1012</v>
      </c>
      <c r="C14768" t="s">
        <v>48027</v>
      </c>
      <c r="D14768" t="s">
        <v>601</v>
      </c>
      <c r="E14768" t="s">
        <v>16</v>
      </c>
      <c r="F14768">
        <v>28083</v>
      </c>
      <c r="G14768">
        <v>35.473393999999999</v>
      </c>
      <c r="H14768">
        <v>-80.610221999999993</v>
      </c>
      <c r="I14768">
        <v>2.5</v>
      </c>
      <c r="J14768">
        <v>7</v>
      </c>
      <c r="K14768">
        <v>1</v>
      </c>
      <c r="L14768" t="s">
        <v>1323</v>
      </c>
    </row>
    <row r="14769" spans="1:12" x14ac:dyDescent="0.2">
      <c r="A14769" t="s">
        <v>48028</v>
      </c>
      <c r="B14769" t="s">
        <v>48029</v>
      </c>
      <c r="C14769" t="s">
        <v>48030</v>
      </c>
      <c r="D14769" t="s">
        <v>135</v>
      </c>
      <c r="E14769" t="s">
        <v>16</v>
      </c>
      <c r="F14769">
        <v>28105</v>
      </c>
      <c r="G14769">
        <v>35.1407016</v>
      </c>
      <c r="H14769">
        <v>-80.716200900000004</v>
      </c>
      <c r="I14769">
        <v>3.5</v>
      </c>
      <c r="J14769">
        <v>13</v>
      </c>
      <c r="K14769">
        <v>1</v>
      </c>
      <c r="L14769" t="s">
        <v>48031</v>
      </c>
    </row>
    <row r="14770" spans="1:12" x14ac:dyDescent="0.2">
      <c r="A14770" t="s">
        <v>48032</v>
      </c>
      <c r="B14770" t="s">
        <v>48033</v>
      </c>
      <c r="C14770" t="s">
        <v>48034</v>
      </c>
      <c r="D14770" t="s">
        <v>135</v>
      </c>
      <c r="E14770" t="s">
        <v>16</v>
      </c>
      <c r="F14770">
        <v>28105</v>
      </c>
      <c r="G14770">
        <v>35.118906199999998</v>
      </c>
      <c r="H14770">
        <v>-80.719189700000001</v>
      </c>
      <c r="I14770">
        <v>3.5</v>
      </c>
      <c r="J14770">
        <v>236</v>
      </c>
      <c r="K14770">
        <v>1</v>
      </c>
      <c r="L14770" t="s">
        <v>48035</v>
      </c>
    </row>
    <row r="14771" spans="1:12" x14ac:dyDescent="0.2">
      <c r="A14771" t="s">
        <v>48036</v>
      </c>
      <c r="B14771" t="s">
        <v>48037</v>
      </c>
      <c r="C14771" t="s">
        <v>48038</v>
      </c>
      <c r="D14771" t="s">
        <v>15</v>
      </c>
      <c r="E14771" t="s">
        <v>16</v>
      </c>
      <c r="F14771">
        <v>28031</v>
      </c>
      <c r="G14771">
        <v>35.463130999999997</v>
      </c>
      <c r="H14771">
        <v>-80.846664000000004</v>
      </c>
      <c r="I14771">
        <v>5</v>
      </c>
      <c r="J14771">
        <v>9</v>
      </c>
      <c r="K14771">
        <v>0</v>
      </c>
      <c r="L14771" t="s">
        <v>48039</v>
      </c>
    </row>
    <row r="14772" spans="1:12" x14ac:dyDescent="0.2">
      <c r="A14772" t="s">
        <v>48040</v>
      </c>
      <c r="B14772" t="s">
        <v>10927</v>
      </c>
      <c r="C14772" t="s">
        <v>48041</v>
      </c>
      <c r="D14772" t="s">
        <v>21</v>
      </c>
      <c r="E14772" t="s">
        <v>16</v>
      </c>
      <c r="F14772">
        <v>28278</v>
      </c>
      <c r="G14772">
        <v>35.161719914700001</v>
      </c>
      <c r="H14772">
        <v>-80.971784932299997</v>
      </c>
      <c r="I14772">
        <v>4</v>
      </c>
      <c r="J14772">
        <v>78</v>
      </c>
      <c r="K14772">
        <v>1</v>
      </c>
      <c r="L14772" t="s">
        <v>10929</v>
      </c>
    </row>
    <row r="14773" spans="1:12" x14ac:dyDescent="0.2">
      <c r="A14773" t="s">
        <v>48042</v>
      </c>
      <c r="B14773" t="s">
        <v>48043</v>
      </c>
      <c r="C14773" t="s">
        <v>48044</v>
      </c>
      <c r="D14773" t="s">
        <v>21</v>
      </c>
      <c r="E14773" t="s">
        <v>16</v>
      </c>
      <c r="F14773">
        <v>28203</v>
      </c>
      <c r="G14773">
        <v>35.207456999999998</v>
      </c>
      <c r="H14773">
        <v>-80.853130800000002</v>
      </c>
      <c r="I14773">
        <v>4</v>
      </c>
      <c r="J14773">
        <v>51</v>
      </c>
      <c r="K14773">
        <v>1</v>
      </c>
      <c r="L14773" t="s">
        <v>48045</v>
      </c>
    </row>
    <row r="14774" spans="1:12" x14ac:dyDescent="0.2">
      <c r="A14774" t="s">
        <v>48046</v>
      </c>
      <c r="B14774" t="s">
        <v>48047</v>
      </c>
      <c r="C14774" t="s">
        <v>48048</v>
      </c>
      <c r="D14774" t="s">
        <v>26</v>
      </c>
      <c r="E14774" t="s">
        <v>16</v>
      </c>
      <c r="F14774">
        <v>28078</v>
      </c>
      <c r="G14774">
        <v>35.3532359318</v>
      </c>
      <c r="H14774">
        <v>-80.886154352399998</v>
      </c>
      <c r="I14774">
        <v>4.5</v>
      </c>
      <c r="J14774">
        <v>29</v>
      </c>
      <c r="K14774">
        <v>1</v>
      </c>
      <c r="L14774" t="s">
        <v>48049</v>
      </c>
    </row>
    <row r="14775" spans="1:12" x14ac:dyDescent="0.2">
      <c r="A14775" t="s">
        <v>48050</v>
      </c>
      <c r="B14775" t="s">
        <v>48051</v>
      </c>
      <c r="C14775" t="s">
        <v>48052</v>
      </c>
      <c r="D14775" t="s">
        <v>588</v>
      </c>
      <c r="E14775" t="s">
        <v>16</v>
      </c>
      <c r="F14775">
        <v>28110</v>
      </c>
      <c r="G14775">
        <v>35.006621000000003</v>
      </c>
      <c r="H14775">
        <v>-80.567180199999996</v>
      </c>
      <c r="I14775">
        <v>1</v>
      </c>
      <c r="J14775">
        <v>3</v>
      </c>
      <c r="K14775">
        <v>0</v>
      </c>
      <c r="L14775" t="s">
        <v>2315</v>
      </c>
    </row>
    <row r="14776" spans="1:12" x14ac:dyDescent="0.2">
      <c r="A14776" t="s">
        <v>48053</v>
      </c>
      <c r="B14776" t="s">
        <v>1008</v>
      </c>
      <c r="C14776" t="s">
        <v>48054</v>
      </c>
      <c r="D14776" t="s">
        <v>21</v>
      </c>
      <c r="E14776" t="s">
        <v>16</v>
      </c>
      <c r="F14776">
        <v>28213</v>
      </c>
      <c r="G14776">
        <v>35.257563099999999</v>
      </c>
      <c r="H14776">
        <v>-80.782071400000007</v>
      </c>
      <c r="I14776">
        <v>1.5</v>
      </c>
      <c r="J14776">
        <v>7</v>
      </c>
      <c r="K14776">
        <v>0</v>
      </c>
      <c r="L14776" t="s">
        <v>5759</v>
      </c>
    </row>
    <row r="14777" spans="1:12" x14ac:dyDescent="0.2">
      <c r="A14777" t="s">
        <v>48055</v>
      </c>
      <c r="B14777" t="s">
        <v>48056</v>
      </c>
      <c r="C14777" t="s">
        <v>20873</v>
      </c>
      <c r="D14777" t="s">
        <v>21</v>
      </c>
      <c r="E14777" t="s">
        <v>16</v>
      </c>
      <c r="F14777">
        <v>28226</v>
      </c>
      <c r="G14777">
        <v>35.098438999999999</v>
      </c>
      <c r="H14777">
        <v>-80.775959</v>
      </c>
      <c r="I14777">
        <v>1.5</v>
      </c>
      <c r="J14777">
        <v>5</v>
      </c>
      <c r="K14777">
        <v>1</v>
      </c>
      <c r="L14777" t="s">
        <v>48057</v>
      </c>
    </row>
    <row r="14778" spans="1:12" x14ac:dyDescent="0.2">
      <c r="A14778" t="s">
        <v>48058</v>
      </c>
      <c r="B14778" t="s">
        <v>48059</v>
      </c>
      <c r="C14778" t="s">
        <v>35349</v>
      </c>
      <c r="D14778" t="s">
        <v>135</v>
      </c>
      <c r="E14778" t="s">
        <v>16</v>
      </c>
      <c r="F14778">
        <v>28104</v>
      </c>
      <c r="G14778">
        <v>35.001641483599997</v>
      </c>
      <c r="H14778">
        <v>-80.699598491200007</v>
      </c>
      <c r="I14778">
        <v>3</v>
      </c>
      <c r="J14778">
        <v>13</v>
      </c>
      <c r="K14778">
        <v>0</v>
      </c>
      <c r="L14778" t="s">
        <v>22175</v>
      </c>
    </row>
    <row r="14779" spans="1:12" x14ac:dyDescent="0.2">
      <c r="A14779" t="s">
        <v>48060</v>
      </c>
      <c r="B14779" t="s">
        <v>595</v>
      </c>
      <c r="C14779" t="s">
        <v>48061</v>
      </c>
      <c r="D14779" t="s">
        <v>830</v>
      </c>
      <c r="E14779" t="s">
        <v>16</v>
      </c>
      <c r="F14779">
        <v>28034</v>
      </c>
      <c r="G14779">
        <v>35.315132599999998</v>
      </c>
      <c r="H14779">
        <v>-81.191414100000003</v>
      </c>
      <c r="I14779">
        <v>3</v>
      </c>
      <c r="J14779">
        <v>5</v>
      </c>
      <c r="K14779">
        <v>1</v>
      </c>
      <c r="L14779" t="s">
        <v>7723</v>
      </c>
    </row>
    <row r="14780" spans="1:12" x14ac:dyDescent="0.2">
      <c r="A14780" t="s">
        <v>48062</v>
      </c>
      <c r="B14780" t="s">
        <v>48063</v>
      </c>
      <c r="C14780" t="s">
        <v>48064</v>
      </c>
      <c r="D14780" t="s">
        <v>21</v>
      </c>
      <c r="E14780" t="s">
        <v>16</v>
      </c>
      <c r="F14780">
        <v>28270</v>
      </c>
      <c r="G14780">
        <v>35.145359399999997</v>
      </c>
      <c r="H14780">
        <v>-80.743570800000001</v>
      </c>
      <c r="I14780">
        <v>2.5</v>
      </c>
      <c r="J14780">
        <v>3</v>
      </c>
      <c r="K14780">
        <v>1</v>
      </c>
      <c r="L14780" t="s">
        <v>48065</v>
      </c>
    </row>
    <row r="14781" spans="1:12" x14ac:dyDescent="0.2">
      <c r="A14781" t="s">
        <v>48066</v>
      </c>
      <c r="B14781" t="s">
        <v>48067</v>
      </c>
      <c r="C14781" t="s">
        <v>21400</v>
      </c>
      <c r="D14781" t="s">
        <v>21</v>
      </c>
      <c r="E14781" t="s">
        <v>16</v>
      </c>
      <c r="F14781">
        <v>28211</v>
      </c>
      <c r="G14781">
        <v>35.157570999999997</v>
      </c>
      <c r="H14781">
        <v>-80.824223000000003</v>
      </c>
      <c r="I14781">
        <v>2.5</v>
      </c>
      <c r="J14781">
        <v>19</v>
      </c>
      <c r="K14781">
        <v>1</v>
      </c>
      <c r="L14781" t="s">
        <v>256</v>
      </c>
    </row>
    <row r="14782" spans="1:12" x14ac:dyDescent="0.2">
      <c r="A14782" t="e">
        <f>-XtCi1S3tcHsKVGac3naWw</f>
        <v>#NAME?</v>
      </c>
      <c r="B14782" t="s">
        <v>48068</v>
      </c>
      <c r="C14782" t="s">
        <v>48069</v>
      </c>
      <c r="D14782" t="s">
        <v>167</v>
      </c>
      <c r="E14782" t="s">
        <v>16</v>
      </c>
      <c r="F14782">
        <v>28075</v>
      </c>
      <c r="G14782">
        <v>35.3206281</v>
      </c>
      <c r="H14782">
        <v>-80.6497514</v>
      </c>
      <c r="I14782">
        <v>3.5</v>
      </c>
      <c r="J14782">
        <v>26</v>
      </c>
      <c r="K14782">
        <v>1</v>
      </c>
      <c r="L14782" t="s">
        <v>176</v>
      </c>
    </row>
    <row r="14783" spans="1:12" x14ac:dyDescent="0.2">
      <c r="A14783" t="s">
        <v>48070</v>
      </c>
      <c r="B14783" t="s">
        <v>48071</v>
      </c>
      <c r="C14783" t="s">
        <v>48072</v>
      </c>
      <c r="D14783" t="s">
        <v>39</v>
      </c>
      <c r="E14783" t="s">
        <v>16</v>
      </c>
      <c r="F14783">
        <v>28027</v>
      </c>
      <c r="G14783">
        <v>35.391908600000001</v>
      </c>
      <c r="H14783">
        <v>-80.622718500000005</v>
      </c>
      <c r="I14783">
        <v>2.5</v>
      </c>
      <c r="J14783">
        <v>27</v>
      </c>
      <c r="K14783">
        <v>1</v>
      </c>
      <c r="L14783" t="s">
        <v>38462</v>
      </c>
    </row>
    <row r="14784" spans="1:12" x14ac:dyDescent="0.2">
      <c r="A14784" t="s">
        <v>48073</v>
      </c>
      <c r="B14784" t="s">
        <v>48074</v>
      </c>
      <c r="C14784" t="s">
        <v>48075</v>
      </c>
      <c r="D14784" t="s">
        <v>239</v>
      </c>
      <c r="E14784" t="s">
        <v>16</v>
      </c>
      <c r="F14784">
        <v>28173</v>
      </c>
      <c r="G14784">
        <v>34.954336863999998</v>
      </c>
      <c r="H14784">
        <v>-80.757787843700001</v>
      </c>
      <c r="I14784">
        <v>4</v>
      </c>
      <c r="J14784">
        <v>57</v>
      </c>
      <c r="K14784">
        <v>1</v>
      </c>
      <c r="L14784" t="s">
        <v>48076</v>
      </c>
    </row>
    <row r="14785" spans="1:12" x14ac:dyDescent="0.2">
      <c r="A14785" t="e">
        <f>-PN8-_JzzUw-vgpyqIq3sQ</f>
        <v>#NAME?</v>
      </c>
      <c r="B14785" t="s">
        <v>48077</v>
      </c>
      <c r="C14785" t="s">
        <v>28512</v>
      </c>
      <c r="D14785" t="s">
        <v>13544</v>
      </c>
      <c r="E14785" t="s">
        <v>16</v>
      </c>
      <c r="F14785">
        <v>28101</v>
      </c>
      <c r="G14785">
        <v>35.258616699999997</v>
      </c>
      <c r="H14785">
        <v>-81.077490400000002</v>
      </c>
      <c r="I14785">
        <v>2</v>
      </c>
      <c r="J14785">
        <v>7</v>
      </c>
      <c r="K14785">
        <v>1</v>
      </c>
      <c r="L14785" t="s">
        <v>48078</v>
      </c>
    </row>
    <row r="14786" spans="1:12" x14ac:dyDescent="0.2">
      <c r="A14786" t="s">
        <v>48079</v>
      </c>
      <c r="B14786" t="s">
        <v>1769</v>
      </c>
      <c r="C14786" t="s">
        <v>48080</v>
      </c>
      <c r="D14786" t="s">
        <v>21</v>
      </c>
      <c r="E14786" t="s">
        <v>16</v>
      </c>
      <c r="F14786">
        <v>28262</v>
      </c>
      <c r="G14786">
        <v>35.311691099999997</v>
      </c>
      <c r="H14786">
        <v>-80.715930799999995</v>
      </c>
      <c r="I14786">
        <v>3.5</v>
      </c>
      <c r="J14786">
        <v>17</v>
      </c>
      <c r="K14786">
        <v>1</v>
      </c>
      <c r="L14786" t="s">
        <v>1771</v>
      </c>
    </row>
    <row r="14787" spans="1:12" x14ac:dyDescent="0.2">
      <c r="A14787" t="s">
        <v>48081</v>
      </c>
      <c r="B14787" t="s">
        <v>48082</v>
      </c>
      <c r="C14787" t="s">
        <v>48083</v>
      </c>
      <c r="D14787" t="s">
        <v>21</v>
      </c>
      <c r="E14787" t="s">
        <v>16</v>
      </c>
      <c r="F14787">
        <v>28227</v>
      </c>
      <c r="G14787">
        <v>35.2104912</v>
      </c>
      <c r="H14787">
        <v>-80.690294899999998</v>
      </c>
      <c r="I14787">
        <v>3.5</v>
      </c>
      <c r="J14787">
        <v>39</v>
      </c>
      <c r="K14787">
        <v>1</v>
      </c>
      <c r="L14787" t="s">
        <v>264</v>
      </c>
    </row>
    <row r="14788" spans="1:12" x14ac:dyDescent="0.2">
      <c r="A14788" t="s">
        <v>48084</v>
      </c>
      <c r="B14788" t="s">
        <v>3204</v>
      </c>
      <c r="C14788" t="s">
        <v>48085</v>
      </c>
      <c r="D14788" t="s">
        <v>359</v>
      </c>
      <c r="E14788" t="s">
        <v>16</v>
      </c>
      <c r="F14788">
        <v>28036</v>
      </c>
      <c r="G14788">
        <v>35.503091099999999</v>
      </c>
      <c r="H14788">
        <v>-80.863202299999998</v>
      </c>
      <c r="I14788">
        <v>3</v>
      </c>
      <c r="J14788">
        <v>6</v>
      </c>
      <c r="K14788">
        <v>1</v>
      </c>
      <c r="L14788" t="s">
        <v>7723</v>
      </c>
    </row>
    <row r="14789" spans="1:12" x14ac:dyDescent="0.2">
      <c r="A14789" t="s">
        <v>48086</v>
      </c>
      <c r="B14789" t="s">
        <v>30354</v>
      </c>
      <c r="C14789" t="s">
        <v>48087</v>
      </c>
      <c r="D14789" t="s">
        <v>30</v>
      </c>
      <c r="E14789" t="s">
        <v>16</v>
      </c>
      <c r="F14789">
        <v>28054</v>
      </c>
      <c r="G14789">
        <v>35.262652500000002</v>
      </c>
      <c r="H14789">
        <v>-81.167471599999999</v>
      </c>
      <c r="I14789">
        <v>4</v>
      </c>
      <c r="J14789">
        <v>10</v>
      </c>
      <c r="K14789">
        <v>1</v>
      </c>
      <c r="L14789" t="s">
        <v>6168</v>
      </c>
    </row>
    <row r="14790" spans="1:12" x14ac:dyDescent="0.2">
      <c r="A14790" t="s">
        <v>48088</v>
      </c>
      <c r="B14790" t="s">
        <v>48089</v>
      </c>
      <c r="C14790" t="s">
        <v>48090</v>
      </c>
      <c r="D14790" t="s">
        <v>21</v>
      </c>
      <c r="E14790" t="s">
        <v>16</v>
      </c>
      <c r="F14790">
        <v>28262</v>
      </c>
      <c r="G14790">
        <v>35.281103000000002</v>
      </c>
      <c r="H14790">
        <v>-80.788676300000006</v>
      </c>
      <c r="I14790">
        <v>2.5</v>
      </c>
      <c r="J14790">
        <v>6</v>
      </c>
      <c r="K14790">
        <v>1</v>
      </c>
      <c r="L14790" t="s">
        <v>48091</v>
      </c>
    </row>
    <row r="14791" spans="1:12" x14ac:dyDescent="0.2">
      <c r="A14791" t="s">
        <v>48092</v>
      </c>
      <c r="B14791" t="s">
        <v>19575</v>
      </c>
      <c r="C14791" t="s">
        <v>10830</v>
      </c>
      <c r="D14791" t="s">
        <v>295</v>
      </c>
      <c r="E14791" t="s">
        <v>16</v>
      </c>
      <c r="F14791">
        <v>28134</v>
      </c>
      <c r="G14791">
        <v>35.094861999999999</v>
      </c>
      <c r="H14791">
        <v>-80.877105999999998</v>
      </c>
      <c r="I14791">
        <v>4</v>
      </c>
      <c r="J14791">
        <v>4</v>
      </c>
      <c r="K14791">
        <v>0</v>
      </c>
      <c r="L14791" t="s">
        <v>48093</v>
      </c>
    </row>
    <row r="14792" spans="1:12" x14ac:dyDescent="0.2">
      <c r="A14792" t="s">
        <v>48094</v>
      </c>
      <c r="B14792" t="s">
        <v>48095</v>
      </c>
      <c r="C14792" t="s">
        <v>48096</v>
      </c>
      <c r="D14792" t="s">
        <v>2611</v>
      </c>
      <c r="E14792" t="s">
        <v>16</v>
      </c>
      <c r="F14792">
        <v>28117</v>
      </c>
      <c r="G14792">
        <v>35.542651599999999</v>
      </c>
      <c r="H14792">
        <v>-80.860481300000004</v>
      </c>
      <c r="I14792">
        <v>5</v>
      </c>
      <c r="J14792">
        <v>3</v>
      </c>
      <c r="K14792">
        <v>1</v>
      </c>
      <c r="L14792" t="s">
        <v>48097</v>
      </c>
    </row>
    <row r="14793" spans="1:12" x14ac:dyDescent="0.2">
      <c r="A14793" t="s">
        <v>48098</v>
      </c>
      <c r="B14793" t="s">
        <v>48099</v>
      </c>
      <c r="D14793" t="s">
        <v>21</v>
      </c>
      <c r="E14793" t="s">
        <v>16</v>
      </c>
      <c r="F14793">
        <v>28204</v>
      </c>
      <c r="G14793">
        <v>35.215071399999999</v>
      </c>
      <c r="H14793">
        <v>-80.829474700000006</v>
      </c>
      <c r="I14793">
        <v>3.5</v>
      </c>
      <c r="J14793">
        <v>3</v>
      </c>
      <c r="K14793">
        <v>1</v>
      </c>
      <c r="L14793" t="s">
        <v>48100</v>
      </c>
    </row>
    <row r="14794" spans="1:12" x14ac:dyDescent="0.2">
      <c r="A14794" t="s">
        <v>48101</v>
      </c>
      <c r="B14794" t="s">
        <v>48102</v>
      </c>
      <c r="C14794" t="s">
        <v>48103</v>
      </c>
      <c r="D14794" t="s">
        <v>30</v>
      </c>
      <c r="E14794" t="s">
        <v>16</v>
      </c>
      <c r="F14794">
        <v>28054</v>
      </c>
      <c r="G14794">
        <v>35.267727000000001</v>
      </c>
      <c r="H14794">
        <v>-81.165576000000001</v>
      </c>
      <c r="I14794">
        <v>5</v>
      </c>
      <c r="J14794">
        <v>5</v>
      </c>
      <c r="K14794">
        <v>0</v>
      </c>
      <c r="L14794" t="s">
        <v>15065</v>
      </c>
    </row>
    <row r="14795" spans="1:12" x14ac:dyDescent="0.2">
      <c r="A14795" t="s">
        <v>48104</v>
      </c>
      <c r="B14795" t="s">
        <v>48105</v>
      </c>
      <c r="C14795" t="s">
        <v>48106</v>
      </c>
      <c r="D14795" t="s">
        <v>30</v>
      </c>
      <c r="E14795" t="s">
        <v>16</v>
      </c>
      <c r="F14795">
        <v>28054</v>
      </c>
      <c r="G14795">
        <v>35.262839999999997</v>
      </c>
      <c r="H14795">
        <v>-81.177053999999998</v>
      </c>
      <c r="I14795">
        <v>4</v>
      </c>
      <c r="J14795">
        <v>17</v>
      </c>
      <c r="K14795">
        <v>1</v>
      </c>
      <c r="L14795" t="s">
        <v>2905</v>
      </c>
    </row>
    <row r="14796" spans="1:12" x14ac:dyDescent="0.2">
      <c r="A14796" t="s">
        <v>48107</v>
      </c>
      <c r="B14796" t="s">
        <v>48108</v>
      </c>
      <c r="C14796" t="s">
        <v>48109</v>
      </c>
      <c r="D14796" t="s">
        <v>21</v>
      </c>
      <c r="E14796" t="s">
        <v>16</v>
      </c>
      <c r="F14796">
        <v>28215</v>
      </c>
      <c r="G14796">
        <v>35.249290600000002</v>
      </c>
      <c r="H14796">
        <v>-80.749329399999993</v>
      </c>
      <c r="I14796">
        <v>3.5</v>
      </c>
      <c r="J14796">
        <v>3</v>
      </c>
      <c r="K14796">
        <v>1</v>
      </c>
      <c r="L14796" t="s">
        <v>48110</v>
      </c>
    </row>
    <row r="14797" spans="1:12" x14ac:dyDescent="0.2">
      <c r="A14797" t="s">
        <v>48111</v>
      </c>
      <c r="B14797" t="s">
        <v>48112</v>
      </c>
      <c r="C14797" t="s">
        <v>48113</v>
      </c>
      <c r="D14797" t="s">
        <v>21</v>
      </c>
      <c r="E14797" t="s">
        <v>16</v>
      </c>
      <c r="F14797">
        <v>28277</v>
      </c>
      <c r="G14797">
        <v>35.051196099999999</v>
      </c>
      <c r="H14797">
        <v>-80.865901100000002</v>
      </c>
      <c r="I14797">
        <v>3</v>
      </c>
      <c r="J14797">
        <v>30</v>
      </c>
      <c r="K14797">
        <v>1</v>
      </c>
      <c r="L14797" t="s">
        <v>25020</v>
      </c>
    </row>
    <row r="14798" spans="1:12" x14ac:dyDescent="0.2">
      <c r="A14798" t="s">
        <v>48114</v>
      </c>
      <c r="B14798" t="s">
        <v>48115</v>
      </c>
      <c r="C14798" t="s">
        <v>32906</v>
      </c>
      <c r="D14798" t="s">
        <v>21</v>
      </c>
      <c r="E14798" t="s">
        <v>16</v>
      </c>
      <c r="F14798">
        <v>28202</v>
      </c>
      <c r="G14798">
        <v>35.226046809700001</v>
      </c>
      <c r="H14798">
        <v>-80.853078203400003</v>
      </c>
      <c r="I14798">
        <v>3.5</v>
      </c>
      <c r="J14798">
        <v>31</v>
      </c>
      <c r="K14798">
        <v>1</v>
      </c>
      <c r="L14798" t="s">
        <v>44251</v>
      </c>
    </row>
    <row r="14799" spans="1:12" x14ac:dyDescent="0.2">
      <c r="A14799" t="s">
        <v>48116</v>
      </c>
      <c r="B14799" t="s">
        <v>48117</v>
      </c>
      <c r="C14799" t="s">
        <v>48118</v>
      </c>
      <c r="D14799" t="s">
        <v>1239</v>
      </c>
      <c r="E14799" t="s">
        <v>16</v>
      </c>
      <c r="F14799">
        <v>28107</v>
      </c>
      <c r="G14799">
        <v>35.249887999999999</v>
      </c>
      <c r="H14799">
        <v>-80.508871999999997</v>
      </c>
      <c r="I14799">
        <v>5</v>
      </c>
      <c r="J14799">
        <v>5</v>
      </c>
      <c r="K14799">
        <v>1</v>
      </c>
      <c r="L14799" t="s">
        <v>670</v>
      </c>
    </row>
    <row r="14800" spans="1:12" x14ac:dyDescent="0.2">
      <c r="A14800" t="s">
        <v>48119</v>
      </c>
      <c r="B14800" t="s">
        <v>48120</v>
      </c>
      <c r="C14800" t="s">
        <v>48121</v>
      </c>
      <c r="D14800" t="s">
        <v>21</v>
      </c>
      <c r="E14800" t="s">
        <v>16</v>
      </c>
      <c r="F14800">
        <v>28203</v>
      </c>
      <c r="G14800">
        <v>35.216478600000002</v>
      </c>
      <c r="H14800">
        <v>-80.853048999999999</v>
      </c>
      <c r="I14800">
        <v>5</v>
      </c>
      <c r="J14800">
        <v>3</v>
      </c>
      <c r="K14800">
        <v>1</v>
      </c>
      <c r="L14800" t="s">
        <v>41194</v>
      </c>
    </row>
    <row r="14801" spans="1:12" x14ac:dyDescent="0.2">
      <c r="A14801" t="s">
        <v>48122</v>
      </c>
      <c r="B14801" t="s">
        <v>2528</v>
      </c>
      <c r="C14801" t="s">
        <v>48123</v>
      </c>
      <c r="D14801" t="s">
        <v>456</v>
      </c>
      <c r="E14801" t="s">
        <v>16</v>
      </c>
      <c r="F14801">
        <v>28012</v>
      </c>
      <c r="G14801">
        <v>35.252274</v>
      </c>
      <c r="H14801">
        <v>-81.043226700000005</v>
      </c>
      <c r="I14801">
        <v>2</v>
      </c>
      <c r="J14801">
        <v>14</v>
      </c>
      <c r="K14801">
        <v>1</v>
      </c>
      <c r="L14801" t="s">
        <v>2713</v>
      </c>
    </row>
    <row r="14802" spans="1:12" x14ac:dyDescent="0.2">
      <c r="A14802" t="s">
        <v>48124</v>
      </c>
      <c r="B14802" t="s">
        <v>48125</v>
      </c>
      <c r="C14802" t="s">
        <v>48126</v>
      </c>
      <c r="D14802" t="s">
        <v>21</v>
      </c>
      <c r="E14802" t="s">
        <v>16</v>
      </c>
      <c r="F14802">
        <v>28262</v>
      </c>
      <c r="G14802">
        <v>35.326014800000003</v>
      </c>
      <c r="H14802">
        <v>-80.757209000000003</v>
      </c>
      <c r="I14802">
        <v>5</v>
      </c>
      <c r="J14802">
        <v>4</v>
      </c>
      <c r="K14802">
        <v>1</v>
      </c>
      <c r="L14802" t="s">
        <v>13338</v>
      </c>
    </row>
    <row r="14803" spans="1:12" x14ac:dyDescent="0.2">
      <c r="A14803" t="s">
        <v>48127</v>
      </c>
      <c r="B14803" t="s">
        <v>48128</v>
      </c>
      <c r="C14803" t="s">
        <v>48129</v>
      </c>
      <c r="D14803" t="s">
        <v>21</v>
      </c>
      <c r="E14803" t="s">
        <v>16</v>
      </c>
      <c r="F14803">
        <v>28278</v>
      </c>
      <c r="G14803">
        <v>35.161419700000003</v>
      </c>
      <c r="H14803">
        <v>-80.973316299999993</v>
      </c>
      <c r="I14803">
        <v>4.5</v>
      </c>
      <c r="J14803">
        <v>5</v>
      </c>
      <c r="K14803">
        <v>1</v>
      </c>
      <c r="L14803" t="s">
        <v>9278</v>
      </c>
    </row>
    <row r="14804" spans="1:12" x14ac:dyDescent="0.2">
      <c r="A14804" t="s">
        <v>48130</v>
      </c>
      <c r="B14804" t="s">
        <v>48131</v>
      </c>
      <c r="C14804" t="s">
        <v>48132</v>
      </c>
      <c r="D14804" t="s">
        <v>30</v>
      </c>
      <c r="E14804" t="s">
        <v>16</v>
      </c>
      <c r="F14804">
        <v>28054</v>
      </c>
      <c r="G14804">
        <v>35.2742322</v>
      </c>
      <c r="H14804">
        <v>-81.136572900000004</v>
      </c>
      <c r="I14804">
        <v>5</v>
      </c>
      <c r="J14804">
        <v>4</v>
      </c>
      <c r="K14804">
        <v>1</v>
      </c>
      <c r="L14804" t="s">
        <v>48133</v>
      </c>
    </row>
    <row r="14805" spans="1:12" x14ac:dyDescent="0.2">
      <c r="A14805" t="s">
        <v>48134</v>
      </c>
      <c r="B14805" t="s">
        <v>2914</v>
      </c>
      <c r="C14805" t="s">
        <v>3668</v>
      </c>
      <c r="D14805" t="s">
        <v>26</v>
      </c>
      <c r="E14805" t="s">
        <v>16</v>
      </c>
      <c r="F14805">
        <v>28078</v>
      </c>
      <c r="G14805">
        <v>35.371031000000002</v>
      </c>
      <c r="H14805">
        <v>-80.827760100000006</v>
      </c>
      <c r="I14805">
        <v>3</v>
      </c>
      <c r="J14805">
        <v>28</v>
      </c>
      <c r="K14805">
        <v>1</v>
      </c>
      <c r="L14805" t="s">
        <v>48135</v>
      </c>
    </row>
    <row r="14806" spans="1:12" x14ac:dyDescent="0.2">
      <c r="A14806" t="s">
        <v>48136</v>
      </c>
      <c r="B14806" t="s">
        <v>48137</v>
      </c>
      <c r="C14806" t="s">
        <v>4833</v>
      </c>
      <c r="D14806" t="s">
        <v>30</v>
      </c>
      <c r="E14806" t="s">
        <v>16</v>
      </c>
      <c r="F14806">
        <v>28056</v>
      </c>
      <c r="G14806">
        <v>35.239835999999997</v>
      </c>
      <c r="H14806">
        <v>-81.122953999999993</v>
      </c>
      <c r="I14806">
        <v>2.5</v>
      </c>
      <c r="J14806">
        <v>12</v>
      </c>
      <c r="K14806">
        <v>1</v>
      </c>
      <c r="L14806" t="s">
        <v>176</v>
      </c>
    </row>
    <row r="14807" spans="1:12" x14ac:dyDescent="0.2">
      <c r="A14807" t="s">
        <v>48138</v>
      </c>
      <c r="B14807" t="s">
        <v>48139</v>
      </c>
      <c r="C14807" t="s">
        <v>48140</v>
      </c>
      <c r="D14807" t="s">
        <v>21</v>
      </c>
      <c r="E14807" t="s">
        <v>16</v>
      </c>
      <c r="F14807">
        <v>28202</v>
      </c>
      <c r="G14807">
        <v>35.225320000000004</v>
      </c>
      <c r="H14807">
        <v>-80.842488000000003</v>
      </c>
      <c r="I14807">
        <v>2</v>
      </c>
      <c r="J14807">
        <v>90</v>
      </c>
      <c r="K14807">
        <v>1</v>
      </c>
      <c r="L14807" t="s">
        <v>48141</v>
      </c>
    </row>
    <row r="14808" spans="1:12" x14ac:dyDescent="0.2">
      <c r="A14808" t="s">
        <v>48142</v>
      </c>
      <c r="B14808" t="s">
        <v>48143</v>
      </c>
      <c r="C14808" t="s">
        <v>48144</v>
      </c>
      <c r="D14808" t="s">
        <v>21</v>
      </c>
      <c r="E14808" t="s">
        <v>16</v>
      </c>
      <c r="F14808">
        <v>28203</v>
      </c>
      <c r="G14808">
        <v>35.220224999999999</v>
      </c>
      <c r="H14808">
        <v>-80.850288000000006</v>
      </c>
      <c r="I14808">
        <v>3.5</v>
      </c>
      <c r="J14808">
        <v>3</v>
      </c>
      <c r="K14808">
        <v>1</v>
      </c>
      <c r="L14808" t="s">
        <v>48145</v>
      </c>
    </row>
    <row r="14809" spans="1:12" x14ac:dyDescent="0.2">
      <c r="A14809" t="s">
        <v>48146</v>
      </c>
      <c r="B14809" t="s">
        <v>2914</v>
      </c>
      <c r="C14809" t="s">
        <v>26296</v>
      </c>
      <c r="D14809" t="s">
        <v>643</v>
      </c>
      <c r="E14809" t="s">
        <v>16</v>
      </c>
      <c r="F14809">
        <v>28079</v>
      </c>
      <c r="G14809">
        <v>35.078325900000003</v>
      </c>
      <c r="H14809">
        <v>-80.6487652</v>
      </c>
      <c r="I14809">
        <v>3.5</v>
      </c>
      <c r="J14809">
        <v>13</v>
      </c>
      <c r="K14809">
        <v>1</v>
      </c>
      <c r="L14809" t="s">
        <v>48147</v>
      </c>
    </row>
    <row r="14810" spans="1:12" x14ac:dyDescent="0.2">
      <c r="A14810" t="s">
        <v>48148</v>
      </c>
      <c r="B14810" t="s">
        <v>2330</v>
      </c>
      <c r="C14810" t="s">
        <v>48149</v>
      </c>
      <c r="D14810" t="s">
        <v>21</v>
      </c>
      <c r="E14810" t="s">
        <v>16</v>
      </c>
      <c r="F14810">
        <v>28216</v>
      </c>
      <c r="G14810">
        <v>35.345757898000002</v>
      </c>
      <c r="H14810">
        <v>-80.887169782200004</v>
      </c>
      <c r="I14810">
        <v>4.5</v>
      </c>
      <c r="J14810">
        <v>4</v>
      </c>
      <c r="K14810">
        <v>1</v>
      </c>
      <c r="L14810" t="s">
        <v>6002</v>
      </c>
    </row>
    <row r="14811" spans="1:12" x14ac:dyDescent="0.2">
      <c r="A14811" t="s">
        <v>48150</v>
      </c>
      <c r="B14811" t="s">
        <v>48151</v>
      </c>
      <c r="C14811" t="s">
        <v>48152</v>
      </c>
      <c r="D14811" t="s">
        <v>456</v>
      </c>
      <c r="E14811" t="s">
        <v>16</v>
      </c>
      <c r="F14811">
        <v>28012</v>
      </c>
      <c r="G14811">
        <v>35.243010499999997</v>
      </c>
      <c r="H14811">
        <v>-81.028559200000004</v>
      </c>
      <c r="I14811">
        <v>4.5</v>
      </c>
      <c r="J14811">
        <v>452</v>
      </c>
      <c r="K14811">
        <v>1</v>
      </c>
      <c r="L14811" t="s">
        <v>48153</v>
      </c>
    </row>
    <row r="14812" spans="1:12" x14ac:dyDescent="0.2">
      <c r="A14812" t="s">
        <v>48154</v>
      </c>
      <c r="B14812" t="s">
        <v>48155</v>
      </c>
      <c r="C14812" t="s">
        <v>29596</v>
      </c>
      <c r="D14812" t="s">
        <v>21</v>
      </c>
      <c r="E14812" t="s">
        <v>16</v>
      </c>
      <c r="F14812">
        <v>28202</v>
      </c>
      <c r="G14812">
        <v>35.228439600000002</v>
      </c>
      <c r="H14812">
        <v>-80.834919299999996</v>
      </c>
      <c r="I14812">
        <v>4</v>
      </c>
      <c r="J14812">
        <v>7</v>
      </c>
      <c r="K14812">
        <v>1</v>
      </c>
      <c r="L14812" t="s">
        <v>7475</v>
      </c>
    </row>
    <row r="14813" spans="1:12" x14ac:dyDescent="0.2">
      <c r="A14813" t="s">
        <v>48156</v>
      </c>
      <c r="B14813" t="s">
        <v>48157</v>
      </c>
      <c r="C14813" t="s">
        <v>48158</v>
      </c>
      <c r="D14813" t="s">
        <v>39</v>
      </c>
      <c r="E14813" t="s">
        <v>16</v>
      </c>
      <c r="F14813">
        <v>28027</v>
      </c>
      <c r="G14813">
        <v>35.370205599999998</v>
      </c>
      <c r="H14813">
        <v>-80.709183699999997</v>
      </c>
      <c r="I14813">
        <v>2.5</v>
      </c>
      <c r="J14813">
        <v>23</v>
      </c>
      <c r="K14813">
        <v>1</v>
      </c>
      <c r="L14813" t="s">
        <v>1464</v>
      </c>
    </row>
    <row r="14814" spans="1:12" x14ac:dyDescent="0.2">
      <c r="A14814" t="s">
        <v>48159</v>
      </c>
      <c r="B14814" t="s">
        <v>24845</v>
      </c>
      <c r="C14814" t="s">
        <v>48160</v>
      </c>
      <c r="D14814" t="s">
        <v>21</v>
      </c>
      <c r="E14814" t="s">
        <v>16</v>
      </c>
      <c r="F14814">
        <v>28262</v>
      </c>
      <c r="G14814">
        <v>35.313438699999999</v>
      </c>
      <c r="H14814">
        <v>-80.754795080999997</v>
      </c>
      <c r="I14814">
        <v>4.5</v>
      </c>
      <c r="J14814">
        <v>10</v>
      </c>
      <c r="K14814">
        <v>1</v>
      </c>
      <c r="L14814" t="s">
        <v>48161</v>
      </c>
    </row>
    <row r="14815" spans="1:12" x14ac:dyDescent="0.2">
      <c r="A14815" t="s">
        <v>48162</v>
      </c>
      <c r="B14815" t="s">
        <v>48163</v>
      </c>
      <c r="C14815" t="s">
        <v>48164</v>
      </c>
      <c r="D14815" t="s">
        <v>21</v>
      </c>
      <c r="E14815" t="s">
        <v>16</v>
      </c>
      <c r="F14815">
        <v>28216</v>
      </c>
      <c r="G14815">
        <v>35.3101501465</v>
      </c>
      <c r="H14815">
        <v>-80.853919982899995</v>
      </c>
      <c r="I14815">
        <v>1</v>
      </c>
      <c r="J14815">
        <v>4</v>
      </c>
      <c r="K14815">
        <v>1</v>
      </c>
      <c r="L14815" t="s">
        <v>48165</v>
      </c>
    </row>
    <row r="14816" spans="1:12" x14ac:dyDescent="0.2">
      <c r="A14816" t="s">
        <v>48166</v>
      </c>
      <c r="B14816" t="s">
        <v>48167</v>
      </c>
      <c r="C14816" t="s">
        <v>48168</v>
      </c>
      <c r="D14816" t="s">
        <v>21</v>
      </c>
      <c r="E14816" t="s">
        <v>16</v>
      </c>
      <c r="F14816">
        <v>28202</v>
      </c>
      <c r="G14816">
        <v>35.228682900000003</v>
      </c>
      <c r="H14816">
        <v>-80.841671199999993</v>
      </c>
      <c r="I14816">
        <v>4.5</v>
      </c>
      <c r="J14816">
        <v>3</v>
      </c>
      <c r="K14816">
        <v>1</v>
      </c>
      <c r="L14816" t="s">
        <v>2845</v>
      </c>
    </row>
    <row r="14817" spans="1:12" x14ac:dyDescent="0.2">
      <c r="A14817" t="s">
        <v>48169</v>
      </c>
      <c r="B14817" t="s">
        <v>48170</v>
      </c>
      <c r="C14817" t="s">
        <v>48171</v>
      </c>
      <c r="D14817" t="s">
        <v>135</v>
      </c>
      <c r="E14817" t="s">
        <v>16</v>
      </c>
      <c r="F14817">
        <v>28105</v>
      </c>
      <c r="G14817">
        <v>35.106731699999997</v>
      </c>
      <c r="H14817">
        <v>-80.693890999999994</v>
      </c>
      <c r="I14817">
        <v>3.5</v>
      </c>
      <c r="J14817">
        <v>3</v>
      </c>
      <c r="K14817">
        <v>1</v>
      </c>
      <c r="L14817" t="s">
        <v>7475</v>
      </c>
    </row>
    <row r="14818" spans="1:12" x14ac:dyDescent="0.2">
      <c r="A14818" t="s">
        <v>48172</v>
      </c>
      <c r="B14818" t="s">
        <v>48173</v>
      </c>
      <c r="C14818" t="s">
        <v>48174</v>
      </c>
      <c r="D14818" t="s">
        <v>21</v>
      </c>
      <c r="E14818" t="s">
        <v>16</v>
      </c>
      <c r="F14818">
        <v>28206</v>
      </c>
      <c r="G14818">
        <v>35.239299500000001</v>
      </c>
      <c r="H14818">
        <v>-80.845318899999995</v>
      </c>
      <c r="I14818">
        <v>2</v>
      </c>
      <c r="J14818">
        <v>25</v>
      </c>
      <c r="K14818">
        <v>1</v>
      </c>
      <c r="L14818" t="s">
        <v>6345</v>
      </c>
    </row>
    <row r="14819" spans="1:12" x14ac:dyDescent="0.2">
      <c r="A14819" t="s">
        <v>48175</v>
      </c>
      <c r="B14819" t="s">
        <v>48176</v>
      </c>
      <c r="C14819" t="s">
        <v>48177</v>
      </c>
      <c r="D14819" t="s">
        <v>588</v>
      </c>
      <c r="E14819" t="s">
        <v>16</v>
      </c>
      <c r="F14819">
        <v>28110</v>
      </c>
      <c r="G14819">
        <v>35.012860199999999</v>
      </c>
      <c r="H14819">
        <v>-80.610792599999996</v>
      </c>
      <c r="I14819">
        <v>3</v>
      </c>
      <c r="J14819">
        <v>5</v>
      </c>
      <c r="K14819">
        <v>1</v>
      </c>
      <c r="L14819" t="s">
        <v>48178</v>
      </c>
    </row>
    <row r="14820" spans="1:12" x14ac:dyDescent="0.2">
      <c r="A14820" t="s">
        <v>48179</v>
      </c>
      <c r="B14820" t="s">
        <v>48180</v>
      </c>
      <c r="C14820" t="s">
        <v>48181</v>
      </c>
      <c r="D14820" t="s">
        <v>21</v>
      </c>
      <c r="E14820" t="s">
        <v>16</v>
      </c>
      <c r="F14820">
        <v>28205</v>
      </c>
      <c r="G14820">
        <v>35.190536399999999</v>
      </c>
      <c r="H14820">
        <v>-80.771467599999994</v>
      </c>
      <c r="I14820">
        <v>3</v>
      </c>
      <c r="J14820">
        <v>7</v>
      </c>
      <c r="K14820">
        <v>1</v>
      </c>
      <c r="L14820" t="s">
        <v>48182</v>
      </c>
    </row>
    <row r="14821" spans="1:12" x14ac:dyDescent="0.2">
      <c r="A14821" t="s">
        <v>48183</v>
      </c>
      <c r="B14821" t="s">
        <v>48184</v>
      </c>
      <c r="C14821" t="s">
        <v>48185</v>
      </c>
      <c r="D14821" t="s">
        <v>21</v>
      </c>
      <c r="E14821" t="s">
        <v>16</v>
      </c>
      <c r="F14821">
        <v>28262</v>
      </c>
      <c r="G14821">
        <v>35.310938299999997</v>
      </c>
      <c r="H14821">
        <v>-80.750820399999995</v>
      </c>
      <c r="I14821">
        <v>3</v>
      </c>
      <c r="J14821">
        <v>4</v>
      </c>
      <c r="K14821">
        <v>0</v>
      </c>
      <c r="L14821" t="s">
        <v>48186</v>
      </c>
    </row>
    <row r="14822" spans="1:12" x14ac:dyDescent="0.2">
      <c r="A14822" t="s">
        <v>48187</v>
      </c>
      <c r="B14822" t="s">
        <v>48188</v>
      </c>
      <c r="C14822" t="s">
        <v>48189</v>
      </c>
      <c r="D14822" t="s">
        <v>26</v>
      </c>
      <c r="E14822" t="s">
        <v>16</v>
      </c>
      <c r="F14822">
        <v>28078</v>
      </c>
      <c r="G14822">
        <v>35.387551999999999</v>
      </c>
      <c r="H14822">
        <v>-80.845568</v>
      </c>
      <c r="I14822">
        <v>4.5</v>
      </c>
      <c r="J14822">
        <v>3</v>
      </c>
      <c r="K14822">
        <v>1</v>
      </c>
      <c r="L14822" t="s">
        <v>48190</v>
      </c>
    </row>
    <row r="14823" spans="1:12" x14ac:dyDescent="0.2">
      <c r="A14823" t="s">
        <v>48191</v>
      </c>
      <c r="B14823" t="s">
        <v>229</v>
      </c>
      <c r="C14823" t="s">
        <v>48192</v>
      </c>
      <c r="D14823" t="s">
        <v>295</v>
      </c>
      <c r="E14823" t="s">
        <v>16</v>
      </c>
      <c r="F14823">
        <v>28134</v>
      </c>
      <c r="G14823">
        <v>35.082346999999999</v>
      </c>
      <c r="H14823">
        <v>-80.877275999999995</v>
      </c>
      <c r="I14823">
        <v>3.5</v>
      </c>
      <c r="J14823">
        <v>10</v>
      </c>
      <c r="K14823">
        <v>1</v>
      </c>
      <c r="L14823" t="s">
        <v>6186</v>
      </c>
    </row>
    <row r="14824" spans="1:12" x14ac:dyDescent="0.2">
      <c r="A14824" t="s">
        <v>48193</v>
      </c>
      <c r="B14824" t="s">
        <v>48194</v>
      </c>
      <c r="C14824" t="s">
        <v>48195</v>
      </c>
      <c r="D14824" t="s">
        <v>21</v>
      </c>
      <c r="E14824" t="s">
        <v>16</v>
      </c>
      <c r="F14824">
        <v>28262</v>
      </c>
      <c r="G14824">
        <v>35.280662</v>
      </c>
      <c r="H14824">
        <v>-80.790666999999999</v>
      </c>
      <c r="I14824">
        <v>1</v>
      </c>
      <c r="J14824">
        <v>4</v>
      </c>
      <c r="K14824">
        <v>1</v>
      </c>
      <c r="L14824" t="s">
        <v>1464</v>
      </c>
    </row>
    <row r="14825" spans="1:12" x14ac:dyDescent="0.2">
      <c r="A14825" t="s">
        <v>48196</v>
      </c>
      <c r="B14825" t="s">
        <v>48197</v>
      </c>
      <c r="C14825" t="s">
        <v>48198</v>
      </c>
      <c r="D14825" t="s">
        <v>30</v>
      </c>
      <c r="E14825" t="s">
        <v>16</v>
      </c>
      <c r="F14825">
        <v>28054</v>
      </c>
      <c r="G14825">
        <v>35.249824699999998</v>
      </c>
      <c r="H14825">
        <v>-81.176084799999998</v>
      </c>
      <c r="I14825">
        <v>3.5</v>
      </c>
      <c r="J14825">
        <v>31</v>
      </c>
      <c r="K14825">
        <v>1</v>
      </c>
      <c r="L14825" t="s">
        <v>618</v>
      </c>
    </row>
    <row r="14826" spans="1:12" x14ac:dyDescent="0.2">
      <c r="A14826" t="s">
        <v>48199</v>
      </c>
      <c r="B14826" t="s">
        <v>48200</v>
      </c>
      <c r="C14826" t="s">
        <v>48201</v>
      </c>
      <c r="D14826" t="s">
        <v>697</v>
      </c>
      <c r="E14826" t="s">
        <v>16</v>
      </c>
      <c r="F14826">
        <v>28037</v>
      </c>
      <c r="G14826">
        <v>35.447407300000002</v>
      </c>
      <c r="H14826">
        <v>-81.002387299999995</v>
      </c>
      <c r="I14826">
        <v>3</v>
      </c>
      <c r="J14826">
        <v>4</v>
      </c>
      <c r="K14826">
        <v>1</v>
      </c>
      <c r="L14826" t="s">
        <v>48202</v>
      </c>
    </row>
    <row r="14827" spans="1:12" x14ac:dyDescent="0.2">
      <c r="A14827" t="s">
        <v>48203</v>
      </c>
      <c r="B14827" t="s">
        <v>48204</v>
      </c>
      <c r="C14827" t="s">
        <v>48205</v>
      </c>
      <c r="D14827" t="s">
        <v>21</v>
      </c>
      <c r="E14827" t="s">
        <v>16</v>
      </c>
      <c r="F14827">
        <v>28269</v>
      </c>
      <c r="G14827">
        <v>35.380888300000002</v>
      </c>
      <c r="H14827">
        <v>-80.762966700000007</v>
      </c>
      <c r="I14827">
        <v>3</v>
      </c>
      <c r="J14827">
        <v>32</v>
      </c>
      <c r="K14827">
        <v>1</v>
      </c>
      <c r="L14827" t="s">
        <v>48206</v>
      </c>
    </row>
    <row r="14828" spans="1:12" x14ac:dyDescent="0.2">
      <c r="A14828" t="s">
        <v>48207</v>
      </c>
      <c r="B14828" t="s">
        <v>48208</v>
      </c>
      <c r="C14828" t="s">
        <v>48209</v>
      </c>
      <c r="D14828" t="s">
        <v>21</v>
      </c>
      <c r="E14828" t="s">
        <v>16</v>
      </c>
      <c r="F14828">
        <v>28217</v>
      </c>
      <c r="G14828">
        <v>35.188701999999999</v>
      </c>
      <c r="H14828">
        <v>-80.877777100000003</v>
      </c>
      <c r="I14828">
        <v>4.5</v>
      </c>
      <c r="J14828">
        <v>14</v>
      </c>
      <c r="K14828">
        <v>1</v>
      </c>
      <c r="L14828" t="s">
        <v>457</v>
      </c>
    </row>
    <row r="14829" spans="1:12" x14ac:dyDescent="0.2">
      <c r="A14829" t="s">
        <v>48210</v>
      </c>
      <c r="B14829" t="s">
        <v>48211</v>
      </c>
      <c r="C14829" t="s">
        <v>48212</v>
      </c>
      <c r="D14829" t="s">
        <v>39</v>
      </c>
      <c r="E14829" t="s">
        <v>16</v>
      </c>
      <c r="F14829">
        <v>28027</v>
      </c>
      <c r="G14829">
        <v>35.441685</v>
      </c>
      <c r="H14829">
        <v>-80.637789400000003</v>
      </c>
      <c r="I14829">
        <v>4.5</v>
      </c>
      <c r="J14829">
        <v>5</v>
      </c>
      <c r="K14829">
        <v>1</v>
      </c>
      <c r="L14829" t="s">
        <v>2349</v>
      </c>
    </row>
    <row r="14830" spans="1:12" x14ac:dyDescent="0.2">
      <c r="A14830" t="s">
        <v>48213</v>
      </c>
      <c r="B14830" t="s">
        <v>48214</v>
      </c>
      <c r="C14830" t="s">
        <v>48215</v>
      </c>
      <c r="D14830" t="s">
        <v>601</v>
      </c>
      <c r="E14830" t="s">
        <v>16</v>
      </c>
      <c r="F14830">
        <v>28083</v>
      </c>
      <c r="G14830">
        <v>35.475908099999998</v>
      </c>
      <c r="H14830">
        <v>-80.623350500000001</v>
      </c>
      <c r="I14830">
        <v>5</v>
      </c>
      <c r="J14830">
        <v>3</v>
      </c>
      <c r="K14830">
        <v>1</v>
      </c>
      <c r="L14830" t="s">
        <v>23359</v>
      </c>
    </row>
    <row r="14831" spans="1:12" x14ac:dyDescent="0.2">
      <c r="A14831" t="s">
        <v>48216</v>
      </c>
      <c r="B14831" t="s">
        <v>48217</v>
      </c>
      <c r="C14831" t="s">
        <v>15317</v>
      </c>
      <c r="D14831" t="s">
        <v>21</v>
      </c>
      <c r="E14831" t="s">
        <v>16</v>
      </c>
      <c r="F14831">
        <v>28262</v>
      </c>
      <c r="G14831">
        <v>35.329231</v>
      </c>
      <c r="H14831">
        <v>-80.738807699999995</v>
      </c>
      <c r="I14831">
        <v>5</v>
      </c>
      <c r="J14831">
        <v>3</v>
      </c>
      <c r="K14831">
        <v>1</v>
      </c>
      <c r="L14831" t="s">
        <v>48218</v>
      </c>
    </row>
    <row r="14832" spans="1:12" x14ac:dyDescent="0.2">
      <c r="A14832" t="s">
        <v>48219</v>
      </c>
      <c r="B14832" t="s">
        <v>15505</v>
      </c>
      <c r="C14832" t="s">
        <v>48220</v>
      </c>
      <c r="D14832" t="s">
        <v>30</v>
      </c>
      <c r="E14832" t="s">
        <v>16</v>
      </c>
      <c r="F14832">
        <v>28054</v>
      </c>
      <c r="G14832">
        <v>35.275746900000001</v>
      </c>
      <c r="H14832">
        <v>-81.135938899999999</v>
      </c>
      <c r="I14832">
        <v>4</v>
      </c>
      <c r="J14832">
        <v>10</v>
      </c>
      <c r="K14832">
        <v>1</v>
      </c>
      <c r="L14832" t="s">
        <v>48221</v>
      </c>
    </row>
    <row r="14833" spans="1:12" x14ac:dyDescent="0.2">
      <c r="A14833" t="s">
        <v>48222</v>
      </c>
      <c r="B14833" t="s">
        <v>48223</v>
      </c>
      <c r="C14833" t="s">
        <v>48224</v>
      </c>
      <c r="D14833" t="s">
        <v>167</v>
      </c>
      <c r="E14833" t="s">
        <v>16</v>
      </c>
      <c r="F14833">
        <v>28075</v>
      </c>
      <c r="G14833">
        <v>35.3250113</v>
      </c>
      <c r="H14833">
        <v>-80.639069500000005</v>
      </c>
      <c r="I14833">
        <v>3</v>
      </c>
      <c r="J14833">
        <v>6</v>
      </c>
      <c r="K14833">
        <v>0</v>
      </c>
      <c r="L14833" t="s">
        <v>48225</v>
      </c>
    </row>
    <row r="14834" spans="1:12" x14ac:dyDescent="0.2">
      <c r="A14834" t="s">
        <v>48226</v>
      </c>
      <c r="B14834" t="s">
        <v>27147</v>
      </c>
      <c r="C14834" t="s">
        <v>48227</v>
      </c>
      <c r="D14834" t="s">
        <v>135</v>
      </c>
      <c r="E14834" t="s">
        <v>16</v>
      </c>
      <c r="F14834">
        <v>28104</v>
      </c>
      <c r="G14834">
        <v>35.089569500000003</v>
      </c>
      <c r="H14834">
        <v>-80.688800000000001</v>
      </c>
      <c r="I14834">
        <v>1.5</v>
      </c>
      <c r="J14834">
        <v>19</v>
      </c>
      <c r="K14834">
        <v>1</v>
      </c>
      <c r="L14834" t="s">
        <v>48228</v>
      </c>
    </row>
    <row r="14835" spans="1:12" x14ac:dyDescent="0.2">
      <c r="A14835" t="s">
        <v>48229</v>
      </c>
      <c r="B14835" t="s">
        <v>48230</v>
      </c>
      <c r="C14835" t="s">
        <v>48231</v>
      </c>
      <c r="D14835" t="s">
        <v>21</v>
      </c>
      <c r="E14835" t="s">
        <v>16</v>
      </c>
      <c r="F14835">
        <v>28204</v>
      </c>
      <c r="G14835">
        <v>35.206644590000003</v>
      </c>
      <c r="H14835">
        <v>-80.835373345400001</v>
      </c>
      <c r="I14835">
        <v>4.5</v>
      </c>
      <c r="J14835">
        <v>13</v>
      </c>
      <c r="K14835">
        <v>1</v>
      </c>
      <c r="L14835" t="s">
        <v>48232</v>
      </c>
    </row>
    <row r="14836" spans="1:12" x14ac:dyDescent="0.2">
      <c r="A14836" t="s">
        <v>48233</v>
      </c>
      <c r="B14836" t="s">
        <v>48234</v>
      </c>
      <c r="C14836" t="s">
        <v>48235</v>
      </c>
      <c r="D14836" t="s">
        <v>21</v>
      </c>
      <c r="E14836" t="s">
        <v>16</v>
      </c>
      <c r="F14836">
        <v>28209</v>
      </c>
      <c r="G14836">
        <v>35.167461000000003</v>
      </c>
      <c r="H14836">
        <v>-80.849104999999994</v>
      </c>
      <c r="I14836">
        <v>1</v>
      </c>
      <c r="J14836">
        <v>3</v>
      </c>
      <c r="K14836">
        <v>1</v>
      </c>
      <c r="L14836" t="s">
        <v>22758</v>
      </c>
    </row>
    <row r="14837" spans="1:12" x14ac:dyDescent="0.2">
      <c r="A14837" t="s">
        <v>48236</v>
      </c>
      <c r="B14837" t="s">
        <v>48237</v>
      </c>
      <c r="C14837" t="s">
        <v>48238</v>
      </c>
      <c r="D14837" t="s">
        <v>21</v>
      </c>
      <c r="E14837" t="s">
        <v>16</v>
      </c>
      <c r="F14837">
        <v>28226</v>
      </c>
      <c r="G14837">
        <v>35.152406999999997</v>
      </c>
      <c r="H14837">
        <v>-80.795557000000002</v>
      </c>
      <c r="I14837">
        <v>5</v>
      </c>
      <c r="J14837">
        <v>5</v>
      </c>
      <c r="K14837">
        <v>1</v>
      </c>
      <c r="L14837" t="s">
        <v>565</v>
      </c>
    </row>
    <row r="14838" spans="1:12" x14ac:dyDescent="0.2">
      <c r="A14838" t="s">
        <v>48239</v>
      </c>
      <c r="B14838" t="s">
        <v>48240</v>
      </c>
      <c r="C14838" t="s">
        <v>48241</v>
      </c>
      <c r="D14838" t="s">
        <v>21</v>
      </c>
      <c r="E14838" t="s">
        <v>16</v>
      </c>
      <c r="F14838">
        <v>28203</v>
      </c>
      <c r="G14838">
        <v>35.203070500000003</v>
      </c>
      <c r="H14838">
        <v>-80.845779500000006</v>
      </c>
      <c r="I14838">
        <v>3.5</v>
      </c>
      <c r="J14838">
        <v>151</v>
      </c>
      <c r="K14838">
        <v>0</v>
      </c>
      <c r="L14838" t="s">
        <v>48242</v>
      </c>
    </row>
    <row r="14839" spans="1:12" x14ac:dyDescent="0.2">
      <c r="A14839" t="s">
        <v>48243</v>
      </c>
      <c r="B14839" t="s">
        <v>46972</v>
      </c>
      <c r="C14839" t="s">
        <v>48244</v>
      </c>
      <c r="D14839" t="s">
        <v>21</v>
      </c>
      <c r="E14839" t="s">
        <v>16</v>
      </c>
      <c r="F14839">
        <v>28203</v>
      </c>
      <c r="G14839">
        <v>35.202523499999998</v>
      </c>
      <c r="H14839">
        <v>-80.845022700000001</v>
      </c>
      <c r="I14839">
        <v>4.5</v>
      </c>
      <c r="J14839">
        <v>92</v>
      </c>
      <c r="K14839">
        <v>1</v>
      </c>
      <c r="L14839" t="s">
        <v>17955</v>
      </c>
    </row>
    <row r="14840" spans="1:12" x14ac:dyDescent="0.2">
      <c r="A14840" t="s">
        <v>48245</v>
      </c>
      <c r="B14840" t="s">
        <v>48246</v>
      </c>
      <c r="C14840" t="s">
        <v>21612</v>
      </c>
      <c r="D14840" t="s">
        <v>39</v>
      </c>
      <c r="E14840" t="s">
        <v>16</v>
      </c>
      <c r="F14840">
        <v>28027</v>
      </c>
      <c r="G14840">
        <v>35.414859999999997</v>
      </c>
      <c r="H14840">
        <v>-80.669537000000005</v>
      </c>
      <c r="I14840">
        <v>3</v>
      </c>
      <c r="J14840">
        <v>4</v>
      </c>
      <c r="K14840">
        <v>0</v>
      </c>
      <c r="L14840" t="s">
        <v>48247</v>
      </c>
    </row>
    <row r="14841" spans="1:12" x14ac:dyDescent="0.2">
      <c r="A14841" t="s">
        <v>48248</v>
      </c>
      <c r="B14841" t="s">
        <v>48249</v>
      </c>
      <c r="C14841" t="s">
        <v>48250</v>
      </c>
      <c r="D14841" t="s">
        <v>21</v>
      </c>
      <c r="E14841" t="s">
        <v>16</v>
      </c>
      <c r="F14841">
        <v>28208</v>
      </c>
      <c r="G14841">
        <v>35.2195057578</v>
      </c>
      <c r="H14841">
        <v>-80.930033577700002</v>
      </c>
      <c r="I14841">
        <v>4.5</v>
      </c>
      <c r="J14841">
        <v>61</v>
      </c>
      <c r="K14841">
        <v>0</v>
      </c>
      <c r="L14841" t="s">
        <v>48251</v>
      </c>
    </row>
    <row r="14842" spans="1:12" x14ac:dyDescent="0.2">
      <c r="A14842" t="s">
        <v>48252</v>
      </c>
      <c r="B14842" t="s">
        <v>48253</v>
      </c>
      <c r="C14842" t="s">
        <v>48254</v>
      </c>
      <c r="D14842" t="s">
        <v>21</v>
      </c>
      <c r="E14842" t="s">
        <v>16</v>
      </c>
      <c r="F14842">
        <v>28273</v>
      </c>
      <c r="G14842">
        <v>35.133184999999997</v>
      </c>
      <c r="H14842">
        <v>-80.933273</v>
      </c>
      <c r="I14842">
        <v>4</v>
      </c>
      <c r="J14842">
        <v>4</v>
      </c>
      <c r="K14842">
        <v>1</v>
      </c>
      <c r="L14842" t="s">
        <v>565</v>
      </c>
    </row>
    <row r="14843" spans="1:12" x14ac:dyDescent="0.2">
      <c r="A14843" t="s">
        <v>48255</v>
      </c>
      <c r="B14843" t="s">
        <v>48256</v>
      </c>
      <c r="C14843" t="s">
        <v>48257</v>
      </c>
      <c r="D14843" t="s">
        <v>456</v>
      </c>
      <c r="E14843" t="s">
        <v>16</v>
      </c>
      <c r="F14843">
        <v>28012</v>
      </c>
      <c r="G14843">
        <v>35.153411499999997</v>
      </c>
      <c r="H14843">
        <v>-81.056046600000002</v>
      </c>
      <c r="I14843">
        <v>4.5</v>
      </c>
      <c r="J14843">
        <v>4</v>
      </c>
      <c r="K14843">
        <v>1</v>
      </c>
      <c r="L14843" t="s">
        <v>48258</v>
      </c>
    </row>
    <row r="14844" spans="1:12" x14ac:dyDescent="0.2">
      <c r="A14844" t="s">
        <v>48259</v>
      </c>
      <c r="B14844" t="s">
        <v>48260</v>
      </c>
      <c r="C14844" t="s">
        <v>48261</v>
      </c>
      <c r="D14844" t="s">
        <v>30</v>
      </c>
      <c r="E14844" t="s">
        <v>16</v>
      </c>
      <c r="F14844">
        <v>28054</v>
      </c>
      <c r="G14844">
        <v>35.262017899999996</v>
      </c>
      <c r="H14844">
        <v>-81.157651299999998</v>
      </c>
      <c r="I14844">
        <v>3</v>
      </c>
      <c r="J14844">
        <v>3</v>
      </c>
      <c r="K14844">
        <v>1</v>
      </c>
      <c r="L14844" t="s">
        <v>1421</v>
      </c>
    </row>
    <row r="14845" spans="1:12" x14ac:dyDescent="0.2">
      <c r="A14845" t="s">
        <v>48262</v>
      </c>
      <c r="B14845" t="s">
        <v>780</v>
      </c>
      <c r="C14845" t="s">
        <v>48263</v>
      </c>
      <c r="D14845" t="s">
        <v>15</v>
      </c>
      <c r="E14845" t="s">
        <v>16</v>
      </c>
      <c r="F14845">
        <v>28031</v>
      </c>
      <c r="G14845">
        <v>35.480252999999998</v>
      </c>
      <c r="H14845">
        <v>-80.886667000000003</v>
      </c>
      <c r="I14845">
        <v>4</v>
      </c>
      <c r="J14845">
        <v>4</v>
      </c>
      <c r="K14845">
        <v>1</v>
      </c>
      <c r="L14845" t="s">
        <v>48264</v>
      </c>
    </row>
    <row r="14846" spans="1:12" x14ac:dyDescent="0.2">
      <c r="A14846" t="s">
        <v>48265</v>
      </c>
      <c r="B14846" t="s">
        <v>48266</v>
      </c>
      <c r="C14846" t="s">
        <v>48267</v>
      </c>
      <c r="D14846" t="s">
        <v>21</v>
      </c>
      <c r="E14846" t="s">
        <v>16</v>
      </c>
      <c r="F14846">
        <v>28205</v>
      </c>
      <c r="G14846">
        <v>35.247691799999998</v>
      </c>
      <c r="H14846">
        <v>-80.804884000000001</v>
      </c>
      <c r="I14846">
        <v>3.5</v>
      </c>
      <c r="J14846">
        <v>11</v>
      </c>
      <c r="K14846">
        <v>1</v>
      </c>
      <c r="L14846" t="s">
        <v>48268</v>
      </c>
    </row>
    <row r="14847" spans="1:12" x14ac:dyDescent="0.2">
      <c r="A14847" t="s">
        <v>48269</v>
      </c>
      <c r="B14847" t="s">
        <v>48270</v>
      </c>
      <c r="C14847" t="s">
        <v>48271</v>
      </c>
      <c r="D14847" t="s">
        <v>21</v>
      </c>
      <c r="E14847" t="s">
        <v>16</v>
      </c>
      <c r="F14847">
        <v>28227</v>
      </c>
      <c r="G14847">
        <v>35.143877799999999</v>
      </c>
      <c r="H14847">
        <v>-80.727796499999997</v>
      </c>
      <c r="I14847">
        <v>3.5</v>
      </c>
      <c r="J14847">
        <v>3</v>
      </c>
      <c r="K14847">
        <v>1</v>
      </c>
      <c r="L14847" t="s">
        <v>1247</v>
      </c>
    </row>
    <row r="14848" spans="1:12" x14ac:dyDescent="0.2">
      <c r="A14848" t="s">
        <v>48272</v>
      </c>
      <c r="B14848" t="s">
        <v>48273</v>
      </c>
      <c r="C14848" t="s">
        <v>21936</v>
      </c>
      <c r="D14848" t="s">
        <v>21</v>
      </c>
      <c r="E14848" t="s">
        <v>16</v>
      </c>
      <c r="F14848">
        <v>28277</v>
      </c>
      <c r="G14848">
        <v>35.070584699999998</v>
      </c>
      <c r="H14848">
        <v>-80.844457300000002</v>
      </c>
      <c r="I14848">
        <v>3.5</v>
      </c>
      <c r="J14848">
        <v>72</v>
      </c>
      <c r="K14848">
        <v>0</v>
      </c>
      <c r="L14848" t="s">
        <v>48274</v>
      </c>
    </row>
    <row r="14849" spans="1:12" x14ac:dyDescent="0.2">
      <c r="A14849" t="s">
        <v>48275</v>
      </c>
      <c r="B14849" t="s">
        <v>48276</v>
      </c>
      <c r="C14849" t="s">
        <v>48277</v>
      </c>
      <c r="D14849" t="s">
        <v>21</v>
      </c>
      <c r="E14849" t="s">
        <v>16</v>
      </c>
      <c r="F14849">
        <v>28278</v>
      </c>
      <c r="G14849">
        <v>35.167954199999997</v>
      </c>
      <c r="H14849">
        <v>-80.970332099999993</v>
      </c>
      <c r="I14849">
        <v>3.5</v>
      </c>
      <c r="J14849">
        <v>3</v>
      </c>
      <c r="K14849">
        <v>1</v>
      </c>
      <c r="L14849" t="s">
        <v>48278</v>
      </c>
    </row>
    <row r="14850" spans="1:12" x14ac:dyDescent="0.2">
      <c r="A14850" t="s">
        <v>48279</v>
      </c>
      <c r="B14850" t="s">
        <v>48280</v>
      </c>
      <c r="C14850" t="s">
        <v>48281</v>
      </c>
      <c r="D14850" t="s">
        <v>21</v>
      </c>
      <c r="E14850" t="s">
        <v>16</v>
      </c>
      <c r="F14850">
        <v>28262</v>
      </c>
      <c r="G14850">
        <v>35.306630599999998</v>
      </c>
      <c r="H14850">
        <v>-80.747251199999994</v>
      </c>
      <c r="I14850">
        <v>2.5</v>
      </c>
      <c r="J14850">
        <v>4</v>
      </c>
      <c r="K14850">
        <v>1</v>
      </c>
      <c r="L14850" t="s">
        <v>26113</v>
      </c>
    </row>
    <row r="14851" spans="1:12" x14ac:dyDescent="0.2">
      <c r="A14851" t="s">
        <v>48282</v>
      </c>
      <c r="B14851" t="s">
        <v>48283</v>
      </c>
      <c r="C14851" t="s">
        <v>7488</v>
      </c>
      <c r="D14851" t="s">
        <v>21</v>
      </c>
      <c r="E14851" t="s">
        <v>16</v>
      </c>
      <c r="F14851">
        <v>28226</v>
      </c>
      <c r="G14851">
        <v>35.090337767299999</v>
      </c>
      <c r="H14851">
        <v>-80.8665636554</v>
      </c>
      <c r="I14851">
        <v>4.5</v>
      </c>
      <c r="J14851">
        <v>7</v>
      </c>
      <c r="K14851">
        <v>1</v>
      </c>
      <c r="L14851" t="s">
        <v>48284</v>
      </c>
    </row>
    <row r="14852" spans="1:12" x14ac:dyDescent="0.2">
      <c r="A14852" t="s">
        <v>48285</v>
      </c>
      <c r="B14852" t="s">
        <v>48286</v>
      </c>
      <c r="C14852" t="s">
        <v>48287</v>
      </c>
      <c r="D14852" t="s">
        <v>135</v>
      </c>
      <c r="E14852" t="s">
        <v>16</v>
      </c>
      <c r="F14852">
        <v>28104</v>
      </c>
      <c r="G14852">
        <v>35.084032399999998</v>
      </c>
      <c r="H14852">
        <v>-80.673577100000003</v>
      </c>
      <c r="I14852">
        <v>3</v>
      </c>
      <c r="J14852">
        <v>5</v>
      </c>
      <c r="K14852">
        <v>1</v>
      </c>
      <c r="L14852" t="s">
        <v>967</v>
      </c>
    </row>
    <row r="14853" spans="1:12" x14ac:dyDescent="0.2">
      <c r="A14853" t="s">
        <v>48288</v>
      </c>
      <c r="B14853" t="s">
        <v>48289</v>
      </c>
      <c r="C14853" t="s">
        <v>48290</v>
      </c>
      <c r="D14853" t="s">
        <v>167</v>
      </c>
      <c r="E14853" t="s">
        <v>16</v>
      </c>
      <c r="F14853">
        <v>28075</v>
      </c>
      <c r="G14853">
        <v>35.3216356</v>
      </c>
      <c r="H14853">
        <v>-80.650328900000005</v>
      </c>
      <c r="I14853">
        <v>5</v>
      </c>
      <c r="J14853">
        <v>13</v>
      </c>
      <c r="K14853">
        <v>1</v>
      </c>
      <c r="L14853" t="s">
        <v>48291</v>
      </c>
    </row>
    <row r="14854" spans="1:12" x14ac:dyDescent="0.2">
      <c r="A14854" t="s">
        <v>48292</v>
      </c>
      <c r="B14854" t="s">
        <v>3571</v>
      </c>
      <c r="C14854" t="s">
        <v>48293</v>
      </c>
      <c r="D14854" t="s">
        <v>39</v>
      </c>
      <c r="E14854" t="s">
        <v>16</v>
      </c>
      <c r="F14854">
        <v>28027</v>
      </c>
      <c r="G14854">
        <v>35.414644500000001</v>
      </c>
      <c r="H14854">
        <v>-80.679245499999993</v>
      </c>
      <c r="I14854">
        <v>4</v>
      </c>
      <c r="J14854">
        <v>3</v>
      </c>
      <c r="K14854">
        <v>1</v>
      </c>
      <c r="L14854" t="s">
        <v>2115</v>
      </c>
    </row>
    <row r="14855" spans="1:12" x14ac:dyDescent="0.2">
      <c r="A14855" t="s">
        <v>48294</v>
      </c>
      <c r="B14855" t="s">
        <v>48295</v>
      </c>
      <c r="C14855" t="s">
        <v>22497</v>
      </c>
      <c r="D14855" t="s">
        <v>39</v>
      </c>
      <c r="E14855" t="s">
        <v>16</v>
      </c>
      <c r="F14855">
        <v>28025</v>
      </c>
      <c r="G14855">
        <v>35.410628123199999</v>
      </c>
      <c r="H14855">
        <v>-80.581035464999999</v>
      </c>
      <c r="I14855">
        <v>4</v>
      </c>
      <c r="J14855">
        <v>4</v>
      </c>
      <c r="K14855">
        <v>1</v>
      </c>
      <c r="L14855" t="s">
        <v>48296</v>
      </c>
    </row>
    <row r="14856" spans="1:12" x14ac:dyDescent="0.2">
      <c r="A14856" t="s">
        <v>48297</v>
      </c>
      <c r="B14856" t="s">
        <v>48298</v>
      </c>
      <c r="C14856" t="s">
        <v>48299</v>
      </c>
      <c r="D14856" t="s">
        <v>21</v>
      </c>
      <c r="E14856" t="s">
        <v>16</v>
      </c>
      <c r="F14856">
        <v>28277</v>
      </c>
      <c r="G14856">
        <v>35.078744999999998</v>
      </c>
      <c r="H14856">
        <v>-80.817225500000006</v>
      </c>
      <c r="I14856">
        <v>3</v>
      </c>
      <c r="J14856">
        <v>5</v>
      </c>
      <c r="K14856">
        <v>0</v>
      </c>
      <c r="L14856" t="s">
        <v>1052</v>
      </c>
    </row>
    <row r="14857" spans="1:12" x14ac:dyDescent="0.2">
      <c r="A14857" t="s">
        <v>48300</v>
      </c>
      <c r="B14857" t="s">
        <v>35706</v>
      </c>
      <c r="C14857" t="s">
        <v>48301</v>
      </c>
      <c r="D14857" t="s">
        <v>21</v>
      </c>
      <c r="E14857" t="s">
        <v>16</v>
      </c>
      <c r="F14857">
        <v>28277</v>
      </c>
      <c r="G14857">
        <v>35.051076999999999</v>
      </c>
      <c r="H14857">
        <v>-80.848265999999995</v>
      </c>
      <c r="I14857">
        <v>3</v>
      </c>
      <c r="J14857">
        <v>13</v>
      </c>
      <c r="K14857">
        <v>1</v>
      </c>
      <c r="L14857" t="s">
        <v>2315</v>
      </c>
    </row>
    <row r="14858" spans="1:12" x14ac:dyDescent="0.2">
      <c r="A14858" t="s">
        <v>48302</v>
      </c>
      <c r="B14858" t="s">
        <v>48303</v>
      </c>
      <c r="C14858" t="s">
        <v>48304</v>
      </c>
      <c r="D14858" t="s">
        <v>15</v>
      </c>
      <c r="E14858" t="s">
        <v>16</v>
      </c>
      <c r="F14858">
        <v>28031</v>
      </c>
      <c r="G14858">
        <v>35.492297999999998</v>
      </c>
      <c r="H14858">
        <v>-80.856786999999997</v>
      </c>
      <c r="I14858">
        <v>4.5</v>
      </c>
      <c r="J14858">
        <v>14</v>
      </c>
      <c r="K14858">
        <v>1</v>
      </c>
      <c r="L14858" t="s">
        <v>48305</v>
      </c>
    </row>
    <row r="14859" spans="1:12" x14ac:dyDescent="0.2">
      <c r="A14859" t="s">
        <v>48306</v>
      </c>
      <c r="B14859" t="s">
        <v>17408</v>
      </c>
      <c r="C14859" t="s">
        <v>48307</v>
      </c>
      <c r="D14859" t="s">
        <v>39</v>
      </c>
      <c r="E14859" t="s">
        <v>16</v>
      </c>
      <c r="F14859">
        <v>28025</v>
      </c>
      <c r="G14859">
        <v>35.4445422764</v>
      </c>
      <c r="H14859">
        <v>-80.597601195099998</v>
      </c>
      <c r="I14859">
        <v>4</v>
      </c>
      <c r="J14859">
        <v>7</v>
      </c>
      <c r="K14859">
        <v>1</v>
      </c>
      <c r="L14859" t="s">
        <v>48308</v>
      </c>
    </row>
    <row r="14860" spans="1:12" x14ac:dyDescent="0.2">
      <c r="A14860" t="s">
        <v>48309</v>
      </c>
      <c r="B14860" t="s">
        <v>48310</v>
      </c>
      <c r="C14860" t="s">
        <v>48311</v>
      </c>
      <c r="D14860" t="s">
        <v>21</v>
      </c>
      <c r="E14860" t="s">
        <v>16</v>
      </c>
      <c r="F14860">
        <v>28217</v>
      </c>
      <c r="G14860">
        <v>35.136028000000003</v>
      </c>
      <c r="H14860">
        <v>-80.902384999999995</v>
      </c>
      <c r="I14860">
        <v>5</v>
      </c>
      <c r="J14860">
        <v>3</v>
      </c>
      <c r="K14860">
        <v>1</v>
      </c>
      <c r="L14860" t="s">
        <v>48312</v>
      </c>
    </row>
    <row r="14861" spans="1:12" x14ac:dyDescent="0.2">
      <c r="A14861" t="s">
        <v>48313</v>
      </c>
      <c r="B14861" t="s">
        <v>30651</v>
      </c>
      <c r="C14861" t="s">
        <v>48314</v>
      </c>
      <c r="D14861" t="s">
        <v>21</v>
      </c>
      <c r="E14861" t="s">
        <v>16</v>
      </c>
      <c r="F14861">
        <v>28203</v>
      </c>
      <c r="G14861">
        <v>35.214078493099997</v>
      </c>
      <c r="H14861">
        <v>-80.854688977600006</v>
      </c>
      <c r="I14861">
        <v>3.5</v>
      </c>
      <c r="J14861">
        <v>99</v>
      </c>
      <c r="K14861">
        <v>0</v>
      </c>
      <c r="L14861" t="s">
        <v>48315</v>
      </c>
    </row>
    <row r="14862" spans="1:12" x14ac:dyDescent="0.2">
      <c r="A14862" t="s">
        <v>48316</v>
      </c>
      <c r="B14862" t="s">
        <v>48317</v>
      </c>
      <c r="C14862" t="s">
        <v>48318</v>
      </c>
      <c r="D14862" t="s">
        <v>21</v>
      </c>
      <c r="E14862" t="s">
        <v>16</v>
      </c>
      <c r="F14862">
        <v>28217</v>
      </c>
      <c r="G14862">
        <v>35.183267000000001</v>
      </c>
      <c r="H14862">
        <v>-80.879872000000006</v>
      </c>
      <c r="I14862">
        <v>1.5</v>
      </c>
      <c r="J14862">
        <v>14</v>
      </c>
      <c r="K14862">
        <v>1</v>
      </c>
      <c r="L14862" t="s">
        <v>457</v>
      </c>
    </row>
    <row r="14863" spans="1:12" x14ac:dyDescent="0.2">
      <c r="A14863" t="s">
        <v>48319</v>
      </c>
      <c r="B14863" t="s">
        <v>48320</v>
      </c>
      <c r="C14863" t="s">
        <v>48321</v>
      </c>
      <c r="D14863" t="s">
        <v>21</v>
      </c>
      <c r="E14863" t="s">
        <v>16</v>
      </c>
      <c r="F14863">
        <v>28213</v>
      </c>
      <c r="G14863">
        <v>35.289540000000002</v>
      </c>
      <c r="H14863">
        <v>-80.754501903700003</v>
      </c>
      <c r="I14863">
        <v>1</v>
      </c>
      <c r="J14863">
        <v>10</v>
      </c>
      <c r="K14863">
        <v>1</v>
      </c>
      <c r="L14863" t="s">
        <v>48322</v>
      </c>
    </row>
    <row r="14864" spans="1:12" x14ac:dyDescent="0.2">
      <c r="A14864" t="s">
        <v>48323</v>
      </c>
      <c r="B14864" t="s">
        <v>48324</v>
      </c>
      <c r="C14864" t="s">
        <v>48325</v>
      </c>
      <c r="D14864" t="s">
        <v>21</v>
      </c>
      <c r="E14864" t="s">
        <v>16</v>
      </c>
      <c r="F14864">
        <v>28278</v>
      </c>
      <c r="G14864">
        <v>35.159914945799997</v>
      </c>
      <c r="H14864">
        <v>-80.972354221100005</v>
      </c>
      <c r="I14864">
        <v>4</v>
      </c>
      <c r="J14864">
        <v>161</v>
      </c>
      <c r="K14864">
        <v>1</v>
      </c>
      <c r="L14864" t="s">
        <v>971</v>
      </c>
    </row>
    <row r="14865" spans="1:12" x14ac:dyDescent="0.2">
      <c r="A14865" t="s">
        <v>48326</v>
      </c>
      <c r="B14865" t="s">
        <v>48327</v>
      </c>
      <c r="C14865" t="s">
        <v>48328</v>
      </c>
      <c r="D14865" t="s">
        <v>588</v>
      </c>
      <c r="E14865" t="s">
        <v>16</v>
      </c>
      <c r="F14865">
        <v>28110</v>
      </c>
      <c r="G14865">
        <v>35.012532022999999</v>
      </c>
      <c r="H14865">
        <v>-80.569150932100001</v>
      </c>
      <c r="I14865">
        <v>3.5</v>
      </c>
      <c r="J14865">
        <v>11</v>
      </c>
      <c r="K14865">
        <v>1</v>
      </c>
      <c r="L14865" t="s">
        <v>48329</v>
      </c>
    </row>
    <row r="14866" spans="1:12" x14ac:dyDescent="0.2">
      <c r="A14866" t="s">
        <v>48330</v>
      </c>
      <c r="B14866" t="s">
        <v>9913</v>
      </c>
      <c r="C14866" t="s">
        <v>48331</v>
      </c>
      <c r="D14866" t="s">
        <v>135</v>
      </c>
      <c r="E14866" t="s">
        <v>16</v>
      </c>
      <c r="F14866">
        <v>28105</v>
      </c>
      <c r="G14866">
        <v>35.132275900000003</v>
      </c>
      <c r="H14866">
        <v>-80.708011999999997</v>
      </c>
      <c r="I14866">
        <v>4</v>
      </c>
      <c r="J14866">
        <v>3</v>
      </c>
      <c r="K14866">
        <v>1</v>
      </c>
      <c r="L14866" t="s">
        <v>48332</v>
      </c>
    </row>
    <row r="14867" spans="1:12" x14ac:dyDescent="0.2">
      <c r="A14867" t="s">
        <v>48333</v>
      </c>
      <c r="B14867" t="s">
        <v>3677</v>
      </c>
      <c r="C14867" t="s">
        <v>48334</v>
      </c>
      <c r="D14867" t="s">
        <v>21</v>
      </c>
      <c r="E14867" t="s">
        <v>16</v>
      </c>
      <c r="F14867">
        <v>28277</v>
      </c>
      <c r="G14867">
        <v>35.054206000000001</v>
      </c>
      <c r="H14867">
        <v>-80.767770999999996</v>
      </c>
      <c r="I14867">
        <v>3</v>
      </c>
      <c r="J14867">
        <v>55</v>
      </c>
      <c r="K14867">
        <v>1</v>
      </c>
      <c r="L14867" t="s">
        <v>48335</v>
      </c>
    </row>
    <row r="14868" spans="1:12" x14ac:dyDescent="0.2">
      <c r="A14868" t="s">
        <v>48336</v>
      </c>
      <c r="B14868" t="s">
        <v>48337</v>
      </c>
      <c r="C14868" t="s">
        <v>48338</v>
      </c>
      <c r="D14868" t="s">
        <v>30</v>
      </c>
      <c r="E14868" t="s">
        <v>16</v>
      </c>
      <c r="F14868">
        <v>28056</v>
      </c>
      <c r="G14868">
        <v>35.208215699999997</v>
      </c>
      <c r="H14868">
        <v>-81.164440200000001</v>
      </c>
      <c r="I14868">
        <v>4</v>
      </c>
      <c r="J14868">
        <v>39</v>
      </c>
      <c r="K14868">
        <v>1</v>
      </c>
      <c r="L14868" t="s">
        <v>1056</v>
      </c>
    </row>
    <row r="14869" spans="1:12" x14ac:dyDescent="0.2">
      <c r="A14869" t="s">
        <v>48339</v>
      </c>
      <c r="B14869" t="s">
        <v>48340</v>
      </c>
      <c r="C14869" t="s">
        <v>48341</v>
      </c>
      <c r="D14869" t="s">
        <v>21</v>
      </c>
      <c r="E14869" t="s">
        <v>16</v>
      </c>
      <c r="F14869">
        <v>28273</v>
      </c>
      <c r="G14869">
        <v>35.138931958500002</v>
      </c>
      <c r="H14869">
        <v>-80.934047699000004</v>
      </c>
      <c r="I14869">
        <v>3</v>
      </c>
      <c r="J14869">
        <v>10</v>
      </c>
      <c r="K14869">
        <v>0</v>
      </c>
      <c r="L14869" t="s">
        <v>176</v>
      </c>
    </row>
    <row r="14870" spans="1:12" x14ac:dyDescent="0.2">
      <c r="A14870" t="s">
        <v>48342</v>
      </c>
      <c r="B14870" t="s">
        <v>48343</v>
      </c>
      <c r="C14870" t="s">
        <v>48344</v>
      </c>
      <c r="D14870" t="s">
        <v>167</v>
      </c>
      <c r="E14870" t="s">
        <v>16</v>
      </c>
      <c r="F14870">
        <v>28075</v>
      </c>
      <c r="G14870">
        <v>35.231402000000003</v>
      </c>
      <c r="H14870">
        <v>-80.845840999999993</v>
      </c>
      <c r="I14870">
        <v>3.5</v>
      </c>
      <c r="J14870">
        <v>3</v>
      </c>
      <c r="K14870">
        <v>1</v>
      </c>
      <c r="L14870" t="s">
        <v>46920</v>
      </c>
    </row>
    <row r="14871" spans="1:12" x14ac:dyDescent="0.2">
      <c r="A14871" t="s">
        <v>48345</v>
      </c>
      <c r="B14871" t="s">
        <v>48346</v>
      </c>
      <c r="C14871" t="s">
        <v>48347</v>
      </c>
      <c r="D14871" t="s">
        <v>39</v>
      </c>
      <c r="E14871" t="s">
        <v>16</v>
      </c>
      <c r="F14871">
        <v>28027</v>
      </c>
      <c r="G14871">
        <v>35.413483499999998</v>
      </c>
      <c r="H14871">
        <v>-80.639433600000004</v>
      </c>
      <c r="I14871">
        <v>4.5</v>
      </c>
      <c r="J14871">
        <v>19</v>
      </c>
      <c r="K14871">
        <v>1</v>
      </c>
      <c r="L14871" t="s">
        <v>48348</v>
      </c>
    </row>
    <row r="14872" spans="1:12" x14ac:dyDescent="0.2">
      <c r="A14872" t="s">
        <v>48349</v>
      </c>
      <c r="B14872" t="s">
        <v>48350</v>
      </c>
      <c r="C14872" t="s">
        <v>48351</v>
      </c>
      <c r="D14872" t="s">
        <v>135</v>
      </c>
      <c r="E14872" t="s">
        <v>16</v>
      </c>
      <c r="F14872">
        <v>28105</v>
      </c>
      <c r="G14872">
        <v>35.120941999999999</v>
      </c>
      <c r="H14872">
        <v>-80.713932999999997</v>
      </c>
      <c r="I14872">
        <v>5</v>
      </c>
      <c r="J14872">
        <v>9</v>
      </c>
      <c r="K14872">
        <v>1</v>
      </c>
      <c r="L14872" t="s">
        <v>335</v>
      </c>
    </row>
    <row r="14873" spans="1:12" x14ac:dyDescent="0.2">
      <c r="A14873" t="s">
        <v>48352</v>
      </c>
      <c r="B14873" t="s">
        <v>48353</v>
      </c>
      <c r="C14873" t="s">
        <v>24708</v>
      </c>
      <c r="D14873" t="s">
        <v>21</v>
      </c>
      <c r="E14873" t="s">
        <v>16</v>
      </c>
      <c r="F14873">
        <v>28277</v>
      </c>
      <c r="G14873">
        <v>35.053613300000002</v>
      </c>
      <c r="H14873">
        <v>-80.850962699999997</v>
      </c>
      <c r="I14873">
        <v>3</v>
      </c>
      <c r="J14873">
        <v>21</v>
      </c>
      <c r="K14873">
        <v>1</v>
      </c>
      <c r="L14873" t="s">
        <v>48354</v>
      </c>
    </row>
    <row r="14874" spans="1:12" x14ac:dyDescent="0.2">
      <c r="A14874" t="s">
        <v>48355</v>
      </c>
      <c r="B14874" t="s">
        <v>487</v>
      </c>
      <c r="C14874" t="s">
        <v>48356</v>
      </c>
      <c r="D14874" t="s">
        <v>21</v>
      </c>
      <c r="E14874" t="s">
        <v>16</v>
      </c>
      <c r="F14874">
        <v>28262</v>
      </c>
      <c r="G14874">
        <v>35.297238299999997</v>
      </c>
      <c r="H14874">
        <v>-80.758377899999999</v>
      </c>
      <c r="I14874">
        <v>2.5</v>
      </c>
      <c r="J14874">
        <v>7</v>
      </c>
      <c r="K14874">
        <v>1</v>
      </c>
      <c r="L14874" t="s">
        <v>489</v>
      </c>
    </row>
    <row r="14875" spans="1:12" x14ac:dyDescent="0.2">
      <c r="A14875" t="s">
        <v>48357</v>
      </c>
      <c r="B14875" t="s">
        <v>48358</v>
      </c>
      <c r="C14875" t="s">
        <v>48359</v>
      </c>
      <c r="D14875" t="s">
        <v>239</v>
      </c>
      <c r="E14875" t="s">
        <v>16</v>
      </c>
      <c r="F14875">
        <v>28173</v>
      </c>
      <c r="G14875">
        <v>34.922671399999999</v>
      </c>
      <c r="H14875">
        <v>-80.716287499999893</v>
      </c>
      <c r="I14875">
        <v>5</v>
      </c>
      <c r="J14875">
        <v>5</v>
      </c>
      <c r="K14875">
        <v>1</v>
      </c>
      <c r="L14875" t="s">
        <v>1188</v>
      </c>
    </row>
    <row r="14876" spans="1:12" x14ac:dyDescent="0.2">
      <c r="A14876" t="s">
        <v>48360</v>
      </c>
      <c r="B14876" t="s">
        <v>48361</v>
      </c>
      <c r="C14876" t="s">
        <v>48362</v>
      </c>
      <c r="D14876" t="s">
        <v>26</v>
      </c>
      <c r="E14876" t="s">
        <v>16</v>
      </c>
      <c r="F14876">
        <v>28078</v>
      </c>
      <c r="G14876">
        <v>35.44276</v>
      </c>
      <c r="H14876">
        <v>-80.8826155</v>
      </c>
      <c r="I14876">
        <v>5</v>
      </c>
      <c r="J14876">
        <v>3</v>
      </c>
      <c r="K14876">
        <v>0</v>
      </c>
      <c r="L14876" t="s">
        <v>8066</v>
      </c>
    </row>
    <row r="14877" spans="1:12" x14ac:dyDescent="0.2">
      <c r="A14877" t="s">
        <v>48363</v>
      </c>
      <c r="B14877" t="s">
        <v>48364</v>
      </c>
      <c r="C14877" t="s">
        <v>48365</v>
      </c>
      <c r="D14877" t="s">
        <v>26</v>
      </c>
      <c r="E14877" t="s">
        <v>16</v>
      </c>
      <c r="F14877">
        <v>28078</v>
      </c>
      <c r="G14877">
        <v>35.410814700000003</v>
      </c>
      <c r="H14877">
        <v>-80.861454199999997</v>
      </c>
      <c r="I14877">
        <v>4</v>
      </c>
      <c r="J14877">
        <v>9</v>
      </c>
      <c r="K14877">
        <v>1</v>
      </c>
      <c r="L14877" t="s">
        <v>3695</v>
      </c>
    </row>
    <row r="14878" spans="1:12" x14ac:dyDescent="0.2">
      <c r="A14878" t="s">
        <v>48366</v>
      </c>
      <c r="B14878" t="s">
        <v>2144</v>
      </c>
      <c r="C14878" t="s">
        <v>48367</v>
      </c>
      <c r="D14878" t="s">
        <v>21</v>
      </c>
      <c r="E14878" t="s">
        <v>16</v>
      </c>
      <c r="F14878">
        <v>28210</v>
      </c>
      <c r="G14878">
        <v>35.1526201</v>
      </c>
      <c r="H14878">
        <v>-80.849089699999993</v>
      </c>
      <c r="I14878">
        <v>2.5</v>
      </c>
      <c r="J14878">
        <v>50</v>
      </c>
      <c r="K14878">
        <v>1</v>
      </c>
      <c r="L14878" t="s">
        <v>1771</v>
      </c>
    </row>
    <row r="14879" spans="1:12" x14ac:dyDescent="0.2">
      <c r="A14879" t="s">
        <v>48368</v>
      </c>
      <c r="B14879" t="s">
        <v>48369</v>
      </c>
      <c r="C14879" t="s">
        <v>10561</v>
      </c>
      <c r="D14879" t="s">
        <v>39</v>
      </c>
      <c r="E14879" t="s">
        <v>16</v>
      </c>
      <c r="F14879">
        <v>28027</v>
      </c>
      <c r="G14879">
        <v>35.3653136</v>
      </c>
      <c r="H14879">
        <v>-80.701515999999998</v>
      </c>
      <c r="I14879">
        <v>4</v>
      </c>
      <c r="J14879">
        <v>14</v>
      </c>
      <c r="K14879">
        <v>1</v>
      </c>
      <c r="L14879" t="s">
        <v>48370</v>
      </c>
    </row>
    <row r="14880" spans="1:12" x14ac:dyDescent="0.2">
      <c r="A14880" t="s">
        <v>48371</v>
      </c>
      <c r="B14880" t="s">
        <v>48372</v>
      </c>
      <c r="C14880" t="s">
        <v>48373</v>
      </c>
      <c r="D14880" t="s">
        <v>21</v>
      </c>
      <c r="E14880" t="s">
        <v>16</v>
      </c>
      <c r="F14880">
        <v>28278</v>
      </c>
      <c r="G14880">
        <v>35.102414600000003</v>
      </c>
      <c r="H14880">
        <v>-80.992762200000001</v>
      </c>
      <c r="I14880">
        <v>5</v>
      </c>
      <c r="J14880">
        <v>5</v>
      </c>
      <c r="K14880">
        <v>1</v>
      </c>
      <c r="L14880" t="s">
        <v>13887</v>
      </c>
    </row>
    <row r="14881" spans="1:12" x14ac:dyDescent="0.2">
      <c r="A14881" t="s">
        <v>48374</v>
      </c>
      <c r="B14881" t="s">
        <v>48375</v>
      </c>
      <c r="C14881" t="s">
        <v>48376</v>
      </c>
      <c r="D14881" t="s">
        <v>62</v>
      </c>
      <c r="E14881" t="s">
        <v>16</v>
      </c>
      <c r="F14881">
        <v>28227</v>
      </c>
      <c r="G14881">
        <v>35.167746700000002</v>
      </c>
      <c r="H14881">
        <v>-80.664900700000004</v>
      </c>
      <c r="I14881">
        <v>3.5</v>
      </c>
      <c r="J14881">
        <v>7</v>
      </c>
      <c r="K14881">
        <v>1</v>
      </c>
      <c r="L14881" t="s">
        <v>48377</v>
      </c>
    </row>
    <row r="14882" spans="1:12" x14ac:dyDescent="0.2">
      <c r="A14882" t="s">
        <v>48378</v>
      </c>
      <c r="B14882" t="s">
        <v>48379</v>
      </c>
      <c r="C14882" t="s">
        <v>48380</v>
      </c>
      <c r="D14882" t="s">
        <v>21</v>
      </c>
      <c r="E14882" t="s">
        <v>16</v>
      </c>
      <c r="F14882">
        <v>28277</v>
      </c>
      <c r="G14882">
        <v>35.026969999999999</v>
      </c>
      <c r="H14882">
        <v>-80.839810099999994</v>
      </c>
      <c r="I14882">
        <v>4.5</v>
      </c>
      <c r="J14882">
        <v>7</v>
      </c>
      <c r="K14882">
        <v>1</v>
      </c>
      <c r="L14882" t="s">
        <v>2592</v>
      </c>
    </row>
    <row r="14883" spans="1:12" x14ac:dyDescent="0.2">
      <c r="A14883" t="s">
        <v>48381</v>
      </c>
      <c r="B14883" t="s">
        <v>48382</v>
      </c>
      <c r="C14883" t="s">
        <v>48383</v>
      </c>
      <c r="D14883" t="s">
        <v>21</v>
      </c>
      <c r="E14883" t="s">
        <v>16</v>
      </c>
      <c r="F14883">
        <v>28217</v>
      </c>
      <c r="G14883">
        <v>35.165162100000003</v>
      </c>
      <c r="H14883">
        <v>-80.875764000000004</v>
      </c>
      <c r="I14883">
        <v>1.5</v>
      </c>
      <c r="J14883">
        <v>3</v>
      </c>
      <c r="K14883">
        <v>1</v>
      </c>
      <c r="L14883" t="s">
        <v>2962</v>
      </c>
    </row>
    <row r="14884" spans="1:12" x14ac:dyDescent="0.2">
      <c r="A14884" t="s">
        <v>48384</v>
      </c>
      <c r="B14884" t="s">
        <v>48385</v>
      </c>
      <c r="C14884" t="s">
        <v>48386</v>
      </c>
      <c r="D14884" t="s">
        <v>21</v>
      </c>
      <c r="E14884" t="s">
        <v>16</v>
      </c>
      <c r="F14884">
        <v>28263</v>
      </c>
      <c r="G14884">
        <v>35.224621800000001</v>
      </c>
      <c r="H14884">
        <v>-80.884972099999999</v>
      </c>
      <c r="I14884">
        <v>4</v>
      </c>
      <c r="J14884">
        <v>5</v>
      </c>
      <c r="K14884">
        <v>1</v>
      </c>
      <c r="L14884" t="s">
        <v>48387</v>
      </c>
    </row>
    <row r="14885" spans="1:12" x14ac:dyDescent="0.2">
      <c r="A14885" t="s">
        <v>48388</v>
      </c>
      <c r="B14885" t="s">
        <v>29614</v>
      </c>
      <c r="C14885" t="s">
        <v>48389</v>
      </c>
      <c r="D14885" t="s">
        <v>135</v>
      </c>
      <c r="E14885" t="s">
        <v>16</v>
      </c>
      <c r="F14885">
        <v>28105</v>
      </c>
      <c r="G14885">
        <v>35.138945999999997</v>
      </c>
      <c r="H14885">
        <v>-80.712548999999996</v>
      </c>
      <c r="I14885">
        <v>4</v>
      </c>
      <c r="J14885">
        <v>12</v>
      </c>
      <c r="K14885">
        <v>1</v>
      </c>
      <c r="L14885" t="s">
        <v>48390</v>
      </c>
    </row>
    <row r="14886" spans="1:12" x14ac:dyDescent="0.2">
      <c r="A14886" t="s">
        <v>48391</v>
      </c>
      <c r="B14886" t="s">
        <v>860</v>
      </c>
      <c r="C14886" t="s">
        <v>48392</v>
      </c>
      <c r="D14886" t="s">
        <v>30</v>
      </c>
      <c r="E14886" t="s">
        <v>16</v>
      </c>
      <c r="F14886">
        <v>28056</v>
      </c>
      <c r="G14886">
        <v>35.257456052000002</v>
      </c>
      <c r="H14886">
        <v>-81.111260131999998</v>
      </c>
      <c r="I14886">
        <v>3.5</v>
      </c>
      <c r="J14886">
        <v>23</v>
      </c>
      <c r="K14886">
        <v>1</v>
      </c>
      <c r="L14886" t="s">
        <v>48393</v>
      </c>
    </row>
    <row r="14887" spans="1:12" x14ac:dyDescent="0.2">
      <c r="A14887" t="s">
        <v>48394</v>
      </c>
      <c r="B14887" t="s">
        <v>48395</v>
      </c>
      <c r="C14887" t="s">
        <v>48396</v>
      </c>
      <c r="D14887" t="s">
        <v>643</v>
      </c>
      <c r="E14887" t="s">
        <v>16</v>
      </c>
      <c r="F14887">
        <v>28079</v>
      </c>
      <c r="G14887">
        <v>35.086193000000002</v>
      </c>
      <c r="H14887">
        <v>-80.659795000000003</v>
      </c>
      <c r="I14887">
        <v>4.5</v>
      </c>
      <c r="J14887">
        <v>21</v>
      </c>
      <c r="K14887">
        <v>1</v>
      </c>
      <c r="L14887" t="s">
        <v>48397</v>
      </c>
    </row>
    <row r="14888" spans="1:12" x14ac:dyDescent="0.2">
      <c r="A14888" t="s">
        <v>48398</v>
      </c>
      <c r="B14888" t="s">
        <v>22753</v>
      </c>
      <c r="C14888" t="s">
        <v>24618</v>
      </c>
      <c r="D14888" t="s">
        <v>135</v>
      </c>
      <c r="E14888" t="s">
        <v>16</v>
      </c>
      <c r="F14888">
        <v>28105</v>
      </c>
      <c r="G14888">
        <v>35.135623048200003</v>
      </c>
      <c r="H14888">
        <v>-80.712912528800004</v>
      </c>
      <c r="I14888">
        <v>2.5</v>
      </c>
      <c r="J14888">
        <v>22</v>
      </c>
      <c r="K14888">
        <v>1</v>
      </c>
      <c r="L14888" t="s">
        <v>48399</v>
      </c>
    </row>
    <row r="14889" spans="1:12" x14ac:dyDescent="0.2">
      <c r="A14889" t="s">
        <v>48400</v>
      </c>
      <c r="B14889" t="s">
        <v>48401</v>
      </c>
      <c r="C14889" t="s">
        <v>48402</v>
      </c>
      <c r="D14889" t="s">
        <v>21</v>
      </c>
      <c r="E14889" t="s">
        <v>16</v>
      </c>
      <c r="F14889">
        <v>28203</v>
      </c>
      <c r="G14889">
        <v>35.213428193799999</v>
      </c>
      <c r="H14889">
        <v>-80.855515301200001</v>
      </c>
      <c r="I14889">
        <v>3.5</v>
      </c>
      <c r="J14889">
        <v>94</v>
      </c>
      <c r="K14889">
        <v>1</v>
      </c>
      <c r="L14889" t="s">
        <v>48403</v>
      </c>
    </row>
    <row r="14890" spans="1:12" x14ac:dyDescent="0.2">
      <c r="A14890" t="s">
        <v>48404</v>
      </c>
      <c r="B14890" t="s">
        <v>12454</v>
      </c>
      <c r="C14890" t="s">
        <v>48405</v>
      </c>
      <c r="D14890" t="s">
        <v>21</v>
      </c>
      <c r="E14890" t="s">
        <v>16</v>
      </c>
      <c r="F14890">
        <v>28203</v>
      </c>
      <c r="G14890">
        <v>35.213572300000003</v>
      </c>
      <c r="H14890">
        <v>-80.856330499999999</v>
      </c>
      <c r="I14890">
        <v>2.5</v>
      </c>
      <c r="J14890">
        <v>25</v>
      </c>
      <c r="K14890">
        <v>1</v>
      </c>
      <c r="L14890" t="s">
        <v>48406</v>
      </c>
    </row>
    <row r="14891" spans="1:12" x14ac:dyDescent="0.2">
      <c r="A14891" t="s">
        <v>48407</v>
      </c>
      <c r="B14891" t="s">
        <v>48408</v>
      </c>
      <c r="C14891" t="s">
        <v>48409</v>
      </c>
      <c r="D14891" t="s">
        <v>135</v>
      </c>
      <c r="E14891" t="s">
        <v>16</v>
      </c>
      <c r="F14891">
        <v>28105</v>
      </c>
      <c r="G14891">
        <v>35.138976</v>
      </c>
      <c r="H14891">
        <v>-80.684271999999893</v>
      </c>
      <c r="I14891">
        <v>3.5</v>
      </c>
      <c r="J14891">
        <v>3</v>
      </c>
      <c r="K14891">
        <v>1</v>
      </c>
      <c r="L14891" t="s">
        <v>16075</v>
      </c>
    </row>
    <row r="14892" spans="1:12" x14ac:dyDescent="0.2">
      <c r="A14892" t="s">
        <v>48410</v>
      </c>
      <c r="B14892" t="s">
        <v>48411</v>
      </c>
      <c r="C14892" t="s">
        <v>48412</v>
      </c>
      <c r="D14892" t="s">
        <v>697</v>
      </c>
      <c r="E14892" t="s">
        <v>16</v>
      </c>
      <c r="F14892">
        <v>28037</v>
      </c>
      <c r="G14892">
        <v>35.452567999999999</v>
      </c>
      <c r="H14892">
        <v>-80.993466999999995</v>
      </c>
      <c r="I14892">
        <v>3.5</v>
      </c>
      <c r="J14892">
        <v>3</v>
      </c>
      <c r="K14892">
        <v>1</v>
      </c>
      <c r="L14892" t="s">
        <v>48413</v>
      </c>
    </row>
    <row r="14893" spans="1:12" x14ac:dyDescent="0.2">
      <c r="A14893" t="s">
        <v>48414</v>
      </c>
      <c r="B14893" t="s">
        <v>48415</v>
      </c>
      <c r="C14893" t="s">
        <v>48416</v>
      </c>
      <c r="D14893" t="s">
        <v>21</v>
      </c>
      <c r="E14893" t="s">
        <v>16</v>
      </c>
      <c r="F14893">
        <v>28217</v>
      </c>
      <c r="G14893">
        <v>35.161668599999999</v>
      </c>
      <c r="H14893">
        <v>-80.900575500000002</v>
      </c>
      <c r="I14893">
        <v>2.5</v>
      </c>
      <c r="J14893">
        <v>8</v>
      </c>
      <c r="K14893">
        <v>1</v>
      </c>
      <c r="L14893" t="s">
        <v>2743</v>
      </c>
    </row>
    <row r="14894" spans="1:12" x14ac:dyDescent="0.2">
      <c r="A14894" t="s">
        <v>48417</v>
      </c>
      <c r="B14894" t="s">
        <v>40626</v>
      </c>
      <c r="C14894" t="s">
        <v>48418</v>
      </c>
      <c r="D14894" t="s">
        <v>21</v>
      </c>
      <c r="E14894" t="s">
        <v>16</v>
      </c>
      <c r="F14894">
        <v>28277</v>
      </c>
      <c r="G14894">
        <v>35.062725</v>
      </c>
      <c r="H14894">
        <v>-80.773881700000004</v>
      </c>
      <c r="I14894">
        <v>3.5</v>
      </c>
      <c r="J14894">
        <v>113</v>
      </c>
      <c r="K14894">
        <v>1</v>
      </c>
      <c r="L14894" t="s">
        <v>48419</v>
      </c>
    </row>
    <row r="14895" spans="1:12" x14ac:dyDescent="0.2">
      <c r="A14895" t="s">
        <v>48420</v>
      </c>
      <c r="B14895" t="s">
        <v>48421</v>
      </c>
      <c r="C14895" t="s">
        <v>48422</v>
      </c>
      <c r="D14895" t="s">
        <v>21</v>
      </c>
      <c r="E14895" t="s">
        <v>16</v>
      </c>
      <c r="F14895">
        <v>28262</v>
      </c>
      <c r="G14895">
        <v>35.3107921</v>
      </c>
      <c r="H14895">
        <v>-80.716177799999997</v>
      </c>
      <c r="I14895">
        <v>5</v>
      </c>
      <c r="J14895">
        <v>3</v>
      </c>
      <c r="K14895">
        <v>1</v>
      </c>
      <c r="L14895" t="s">
        <v>48423</v>
      </c>
    </row>
    <row r="14896" spans="1:12" x14ac:dyDescent="0.2">
      <c r="A14896" t="s">
        <v>48424</v>
      </c>
      <c r="B14896" t="s">
        <v>48425</v>
      </c>
      <c r="C14896" t="s">
        <v>48426</v>
      </c>
      <c r="D14896" t="s">
        <v>21</v>
      </c>
      <c r="E14896" t="s">
        <v>16</v>
      </c>
      <c r="F14896">
        <v>28273</v>
      </c>
      <c r="G14896">
        <v>35.102456502700001</v>
      </c>
      <c r="H14896">
        <v>-80.985644918399998</v>
      </c>
      <c r="I14896">
        <v>4</v>
      </c>
      <c r="J14896">
        <v>41</v>
      </c>
      <c r="K14896">
        <v>1</v>
      </c>
      <c r="L14896" t="s">
        <v>188</v>
      </c>
    </row>
    <row r="14897" spans="1:12" x14ac:dyDescent="0.2">
      <c r="A14897" t="s">
        <v>48427</v>
      </c>
      <c r="B14897" t="s">
        <v>35624</v>
      </c>
      <c r="C14897" t="s">
        <v>48428</v>
      </c>
      <c r="D14897" t="s">
        <v>21</v>
      </c>
      <c r="E14897" t="s">
        <v>16</v>
      </c>
      <c r="F14897">
        <v>28277</v>
      </c>
      <c r="G14897">
        <v>35.038718000000003</v>
      </c>
      <c r="H14897">
        <v>-80.793307999999996</v>
      </c>
      <c r="I14897">
        <v>2.5</v>
      </c>
      <c r="J14897">
        <v>4</v>
      </c>
      <c r="K14897">
        <v>0</v>
      </c>
      <c r="L14897" t="s">
        <v>1547</v>
      </c>
    </row>
    <row r="14898" spans="1:12" x14ac:dyDescent="0.2">
      <c r="A14898" t="s">
        <v>48429</v>
      </c>
      <c r="B14898" t="s">
        <v>17140</v>
      </c>
      <c r="C14898" t="s">
        <v>48430</v>
      </c>
      <c r="D14898" t="s">
        <v>21</v>
      </c>
      <c r="E14898" t="s">
        <v>16</v>
      </c>
      <c r="F14898">
        <v>28262</v>
      </c>
      <c r="G14898">
        <v>35.301215200000001</v>
      </c>
      <c r="H14898">
        <v>-80.747597600000006</v>
      </c>
      <c r="I14898">
        <v>2.5</v>
      </c>
      <c r="J14898">
        <v>50</v>
      </c>
      <c r="K14898">
        <v>1</v>
      </c>
      <c r="L14898" t="s">
        <v>48431</v>
      </c>
    </row>
    <row r="14899" spans="1:12" x14ac:dyDescent="0.2">
      <c r="A14899" t="s">
        <v>48432</v>
      </c>
      <c r="B14899" t="s">
        <v>48433</v>
      </c>
      <c r="C14899" t="s">
        <v>1835</v>
      </c>
      <c r="D14899" t="s">
        <v>21</v>
      </c>
      <c r="E14899" t="s">
        <v>16</v>
      </c>
      <c r="F14899">
        <v>28262</v>
      </c>
      <c r="G14899">
        <v>35.308768200000003</v>
      </c>
      <c r="H14899">
        <v>-80.750654600000004</v>
      </c>
      <c r="I14899">
        <v>4.5</v>
      </c>
      <c r="J14899">
        <v>3</v>
      </c>
      <c r="K14899">
        <v>0</v>
      </c>
      <c r="L14899" t="s">
        <v>48434</v>
      </c>
    </row>
    <row r="14900" spans="1:12" x14ac:dyDescent="0.2">
      <c r="A14900" t="s">
        <v>48435</v>
      </c>
      <c r="B14900" t="s">
        <v>48436</v>
      </c>
      <c r="C14900" t="s">
        <v>1862</v>
      </c>
      <c r="D14900" t="s">
        <v>21</v>
      </c>
      <c r="E14900" t="s">
        <v>16</v>
      </c>
      <c r="F14900">
        <v>28205</v>
      </c>
      <c r="G14900">
        <v>35.2201655</v>
      </c>
      <c r="H14900">
        <v>-80.812798700000002</v>
      </c>
      <c r="I14900">
        <v>4.5</v>
      </c>
      <c r="J14900">
        <v>24</v>
      </c>
      <c r="K14900">
        <v>1</v>
      </c>
      <c r="L14900" t="s">
        <v>48437</v>
      </c>
    </row>
    <row r="14901" spans="1:12" x14ac:dyDescent="0.2">
      <c r="A14901" t="s">
        <v>48438</v>
      </c>
      <c r="B14901" t="s">
        <v>48439</v>
      </c>
      <c r="C14901" t="s">
        <v>45256</v>
      </c>
      <c r="D14901" t="s">
        <v>39</v>
      </c>
      <c r="E14901" t="s">
        <v>16</v>
      </c>
      <c r="F14901">
        <v>28027</v>
      </c>
      <c r="G14901">
        <v>35.3725703</v>
      </c>
      <c r="H14901">
        <v>-80.716837100000006</v>
      </c>
      <c r="I14901">
        <v>3</v>
      </c>
      <c r="J14901">
        <v>6</v>
      </c>
      <c r="K14901">
        <v>0</v>
      </c>
      <c r="L14901" t="s">
        <v>11930</v>
      </c>
    </row>
    <row r="14902" spans="1:12" x14ac:dyDescent="0.2">
      <c r="A14902" t="s">
        <v>48440</v>
      </c>
      <c r="B14902" t="s">
        <v>48441</v>
      </c>
      <c r="C14902" t="s">
        <v>48442</v>
      </c>
      <c r="D14902" t="s">
        <v>167</v>
      </c>
      <c r="E14902" t="s">
        <v>16</v>
      </c>
      <c r="F14902">
        <v>28075</v>
      </c>
      <c r="G14902">
        <v>35.292327</v>
      </c>
      <c r="H14902">
        <v>-80.653357</v>
      </c>
      <c r="I14902">
        <v>1</v>
      </c>
      <c r="J14902">
        <v>3</v>
      </c>
      <c r="K14902">
        <v>1</v>
      </c>
      <c r="L14902" t="s">
        <v>19700</v>
      </c>
    </row>
    <row r="14903" spans="1:12" x14ac:dyDescent="0.2">
      <c r="A14903" t="s">
        <v>48443</v>
      </c>
      <c r="B14903" t="s">
        <v>48444</v>
      </c>
      <c r="C14903" t="s">
        <v>29665</v>
      </c>
      <c r="D14903" t="s">
        <v>39</v>
      </c>
      <c r="E14903" t="s">
        <v>16</v>
      </c>
      <c r="F14903">
        <v>28027</v>
      </c>
      <c r="G14903">
        <v>35.367841417800001</v>
      </c>
      <c r="H14903">
        <v>-80.665066726500001</v>
      </c>
      <c r="I14903">
        <v>4</v>
      </c>
      <c r="J14903">
        <v>38</v>
      </c>
      <c r="K14903">
        <v>0</v>
      </c>
      <c r="L14903" t="s">
        <v>1056</v>
      </c>
    </row>
    <row r="14904" spans="1:12" x14ac:dyDescent="0.2">
      <c r="A14904" t="s">
        <v>48445</v>
      </c>
      <c r="B14904" t="s">
        <v>446</v>
      </c>
      <c r="C14904" t="s">
        <v>31550</v>
      </c>
      <c r="D14904" t="s">
        <v>15</v>
      </c>
      <c r="E14904" t="s">
        <v>16</v>
      </c>
      <c r="F14904">
        <v>28031</v>
      </c>
      <c r="G14904">
        <v>35.480189000000003</v>
      </c>
      <c r="H14904">
        <v>-80.856194000000002</v>
      </c>
      <c r="I14904">
        <v>2.5</v>
      </c>
      <c r="J14904">
        <v>3</v>
      </c>
      <c r="K14904">
        <v>1</v>
      </c>
      <c r="L14904" t="s">
        <v>448</v>
      </c>
    </row>
    <row r="14905" spans="1:12" x14ac:dyDescent="0.2">
      <c r="A14905" t="s">
        <v>48446</v>
      </c>
      <c r="B14905" t="s">
        <v>48447</v>
      </c>
      <c r="C14905" t="s">
        <v>48448</v>
      </c>
      <c r="D14905" t="s">
        <v>39</v>
      </c>
      <c r="E14905" t="s">
        <v>16</v>
      </c>
      <c r="F14905">
        <v>28027</v>
      </c>
      <c r="G14905">
        <v>35.412792699999997</v>
      </c>
      <c r="H14905">
        <v>-80.611790099999993</v>
      </c>
      <c r="I14905">
        <v>3.5</v>
      </c>
      <c r="J14905">
        <v>6</v>
      </c>
      <c r="K14905">
        <v>1</v>
      </c>
      <c r="L14905" t="s">
        <v>21385</v>
      </c>
    </row>
    <row r="14906" spans="1:12" x14ac:dyDescent="0.2">
      <c r="A14906" t="s">
        <v>48449</v>
      </c>
      <c r="B14906" t="s">
        <v>48450</v>
      </c>
      <c r="C14906" t="s">
        <v>48451</v>
      </c>
      <c r="D14906" t="s">
        <v>21</v>
      </c>
      <c r="E14906" t="s">
        <v>16</v>
      </c>
      <c r="F14906">
        <v>28212</v>
      </c>
      <c r="G14906">
        <v>35.175241900000003</v>
      </c>
      <c r="H14906">
        <v>-80.747251199999994</v>
      </c>
      <c r="I14906">
        <v>4</v>
      </c>
      <c r="J14906">
        <v>5</v>
      </c>
      <c r="K14906">
        <v>1</v>
      </c>
      <c r="L14906" t="s">
        <v>48452</v>
      </c>
    </row>
    <row r="14907" spans="1:12" x14ac:dyDescent="0.2">
      <c r="A14907" t="s">
        <v>48453</v>
      </c>
      <c r="B14907" t="s">
        <v>48454</v>
      </c>
      <c r="C14907" t="s">
        <v>19266</v>
      </c>
      <c r="D14907" t="s">
        <v>30</v>
      </c>
      <c r="E14907" t="s">
        <v>16</v>
      </c>
      <c r="F14907">
        <v>28054</v>
      </c>
      <c r="G14907">
        <v>35.260127900000001</v>
      </c>
      <c r="H14907">
        <v>-81.1434201</v>
      </c>
      <c r="I14907">
        <v>4</v>
      </c>
      <c r="J14907">
        <v>6</v>
      </c>
      <c r="K14907">
        <v>1</v>
      </c>
      <c r="L14907" t="s">
        <v>16906</v>
      </c>
    </row>
    <row r="14908" spans="1:12" x14ac:dyDescent="0.2">
      <c r="A14908" t="s">
        <v>48455</v>
      </c>
      <c r="B14908" t="s">
        <v>48456</v>
      </c>
      <c r="C14908" t="s">
        <v>17065</v>
      </c>
      <c r="D14908" t="s">
        <v>21</v>
      </c>
      <c r="E14908" t="s">
        <v>16</v>
      </c>
      <c r="F14908">
        <v>28213</v>
      </c>
      <c r="G14908">
        <v>35.295133</v>
      </c>
      <c r="H14908">
        <v>-80.746515099999996</v>
      </c>
      <c r="I14908">
        <v>2.5</v>
      </c>
      <c r="J14908">
        <v>56</v>
      </c>
      <c r="K14908">
        <v>1</v>
      </c>
      <c r="L14908" t="s">
        <v>48457</v>
      </c>
    </row>
    <row r="14909" spans="1:12" x14ac:dyDescent="0.2">
      <c r="A14909" t="s">
        <v>48458</v>
      </c>
      <c r="B14909" t="s">
        <v>48459</v>
      </c>
      <c r="C14909" t="s">
        <v>48460</v>
      </c>
      <c r="D14909" t="s">
        <v>456</v>
      </c>
      <c r="E14909" t="s">
        <v>16</v>
      </c>
      <c r="F14909">
        <v>28012</v>
      </c>
      <c r="G14909">
        <v>35.232599899999997</v>
      </c>
      <c r="H14909">
        <v>-81.039129099999997</v>
      </c>
      <c r="I14909">
        <v>4</v>
      </c>
      <c r="J14909">
        <v>4</v>
      </c>
      <c r="K14909">
        <v>1</v>
      </c>
      <c r="L14909" t="s">
        <v>457</v>
      </c>
    </row>
    <row r="14910" spans="1:12" x14ac:dyDescent="0.2">
      <c r="A14910" t="s">
        <v>48461</v>
      </c>
      <c r="B14910" t="s">
        <v>4676</v>
      </c>
      <c r="C14910" t="s">
        <v>48462</v>
      </c>
      <c r="D14910" t="s">
        <v>601</v>
      </c>
      <c r="E14910" t="s">
        <v>16</v>
      </c>
      <c r="F14910">
        <v>28083</v>
      </c>
      <c r="G14910">
        <v>35.483479000000003</v>
      </c>
      <c r="H14910">
        <v>-80.612667999999999</v>
      </c>
      <c r="I14910">
        <v>3.5</v>
      </c>
      <c r="J14910">
        <v>5</v>
      </c>
      <c r="K14910">
        <v>1</v>
      </c>
      <c r="L14910" t="s">
        <v>489</v>
      </c>
    </row>
    <row r="14911" spans="1:12" x14ac:dyDescent="0.2">
      <c r="A14911" t="s">
        <v>48463</v>
      </c>
      <c r="B14911" t="s">
        <v>48464</v>
      </c>
      <c r="C14911" t="s">
        <v>25470</v>
      </c>
      <c r="D14911" t="s">
        <v>26</v>
      </c>
      <c r="E14911" t="s">
        <v>16</v>
      </c>
      <c r="F14911">
        <v>28078</v>
      </c>
      <c r="G14911">
        <v>35.440001000000002</v>
      </c>
      <c r="H14911">
        <v>-80.867256999999995</v>
      </c>
      <c r="I14911">
        <v>4</v>
      </c>
      <c r="J14911">
        <v>473</v>
      </c>
      <c r="K14911">
        <v>1</v>
      </c>
      <c r="L14911" t="s">
        <v>48465</v>
      </c>
    </row>
    <row r="14912" spans="1:12" x14ac:dyDescent="0.2">
      <c r="A14912" t="s">
        <v>48466</v>
      </c>
      <c r="B14912" t="s">
        <v>48467</v>
      </c>
      <c r="C14912" t="s">
        <v>48468</v>
      </c>
      <c r="D14912" t="s">
        <v>21</v>
      </c>
      <c r="E14912" t="s">
        <v>16</v>
      </c>
      <c r="F14912">
        <v>28211</v>
      </c>
      <c r="G14912">
        <v>35.147659900000001</v>
      </c>
      <c r="H14912">
        <v>-80.823896700000006</v>
      </c>
      <c r="I14912">
        <v>3.5</v>
      </c>
      <c r="J14912">
        <v>5</v>
      </c>
      <c r="K14912">
        <v>1</v>
      </c>
      <c r="L14912" t="s">
        <v>48469</v>
      </c>
    </row>
    <row r="14913" spans="1:12" x14ac:dyDescent="0.2">
      <c r="A14913" t="s">
        <v>48470</v>
      </c>
      <c r="B14913" t="s">
        <v>4542</v>
      </c>
      <c r="C14913" t="s">
        <v>28294</v>
      </c>
      <c r="D14913" t="s">
        <v>21</v>
      </c>
      <c r="E14913" t="s">
        <v>16</v>
      </c>
      <c r="F14913">
        <v>28262</v>
      </c>
      <c r="G14913">
        <v>35.3086682</v>
      </c>
      <c r="H14913">
        <v>-80.733659500000002</v>
      </c>
      <c r="I14913">
        <v>2.5</v>
      </c>
      <c r="J14913">
        <v>3</v>
      </c>
      <c r="K14913">
        <v>1</v>
      </c>
      <c r="L14913" t="s">
        <v>11364</v>
      </c>
    </row>
    <row r="14914" spans="1:12" x14ac:dyDescent="0.2">
      <c r="A14914" t="s">
        <v>48471</v>
      </c>
      <c r="B14914" t="s">
        <v>48472</v>
      </c>
      <c r="C14914" t="s">
        <v>48473</v>
      </c>
      <c r="D14914" t="s">
        <v>21</v>
      </c>
      <c r="E14914" t="s">
        <v>16</v>
      </c>
      <c r="F14914">
        <v>28262</v>
      </c>
      <c r="G14914">
        <v>35.312168100000001</v>
      </c>
      <c r="H14914">
        <v>-80.745097400000006</v>
      </c>
      <c r="I14914">
        <v>4.5</v>
      </c>
      <c r="J14914">
        <v>27</v>
      </c>
      <c r="K14914">
        <v>1</v>
      </c>
      <c r="L14914" t="s">
        <v>48474</v>
      </c>
    </row>
    <row r="14915" spans="1:12" x14ac:dyDescent="0.2">
      <c r="A14915" t="s">
        <v>48475</v>
      </c>
      <c r="B14915" t="s">
        <v>48476</v>
      </c>
      <c r="C14915" t="s">
        <v>48477</v>
      </c>
      <c r="D14915" t="s">
        <v>21</v>
      </c>
      <c r="E14915" t="s">
        <v>16</v>
      </c>
      <c r="F14915">
        <v>28209</v>
      </c>
      <c r="G14915">
        <v>35.189722000000003</v>
      </c>
      <c r="H14915">
        <v>-80.874959000000004</v>
      </c>
      <c r="I14915">
        <v>4</v>
      </c>
      <c r="J14915">
        <v>8</v>
      </c>
      <c r="K14915">
        <v>0</v>
      </c>
      <c r="L14915" t="s">
        <v>48478</v>
      </c>
    </row>
    <row r="14916" spans="1:12" x14ac:dyDescent="0.2">
      <c r="A14916" t="s">
        <v>48479</v>
      </c>
      <c r="B14916" t="s">
        <v>48480</v>
      </c>
      <c r="C14916" t="s">
        <v>48481</v>
      </c>
      <c r="D14916" t="s">
        <v>21</v>
      </c>
      <c r="E14916" t="s">
        <v>16</v>
      </c>
      <c r="F14916">
        <v>28269</v>
      </c>
      <c r="G14916">
        <v>35.374484000000002</v>
      </c>
      <c r="H14916">
        <v>-80.794323599999998</v>
      </c>
      <c r="I14916">
        <v>4</v>
      </c>
      <c r="J14916">
        <v>4</v>
      </c>
      <c r="K14916">
        <v>1</v>
      </c>
      <c r="L14916" t="s">
        <v>8578</v>
      </c>
    </row>
    <row r="14917" spans="1:12" x14ac:dyDescent="0.2">
      <c r="A14917" t="s">
        <v>48482</v>
      </c>
      <c r="B14917" t="s">
        <v>48483</v>
      </c>
      <c r="C14917" t="s">
        <v>48484</v>
      </c>
      <c r="D14917" t="s">
        <v>15</v>
      </c>
      <c r="E14917" t="s">
        <v>16</v>
      </c>
      <c r="F14917">
        <v>28031</v>
      </c>
      <c r="G14917">
        <v>35.480412816200001</v>
      </c>
      <c r="H14917">
        <v>-80.873884409699997</v>
      </c>
      <c r="I14917">
        <v>3.5</v>
      </c>
      <c r="J14917">
        <v>24</v>
      </c>
      <c r="K14917">
        <v>1</v>
      </c>
      <c r="L14917" t="s">
        <v>3422</v>
      </c>
    </row>
    <row r="14918" spans="1:12" x14ac:dyDescent="0.2">
      <c r="A14918" t="s">
        <v>48485</v>
      </c>
      <c r="B14918" t="s">
        <v>47374</v>
      </c>
      <c r="C14918" t="s">
        <v>48486</v>
      </c>
      <c r="D14918" t="s">
        <v>21</v>
      </c>
      <c r="E14918" t="s">
        <v>16</v>
      </c>
      <c r="F14918">
        <v>28211</v>
      </c>
      <c r="G14918">
        <v>35.1706231</v>
      </c>
      <c r="H14918">
        <v>-80.806590299999996</v>
      </c>
      <c r="I14918">
        <v>4.5</v>
      </c>
      <c r="J14918">
        <v>50</v>
      </c>
      <c r="K14918">
        <v>1</v>
      </c>
      <c r="L14918" t="s">
        <v>48487</v>
      </c>
    </row>
    <row r="14919" spans="1:12" x14ac:dyDescent="0.2">
      <c r="A14919" t="s">
        <v>48488</v>
      </c>
      <c r="B14919" t="s">
        <v>17583</v>
      </c>
      <c r="C14919" t="s">
        <v>6941</v>
      </c>
      <c r="D14919" t="s">
        <v>21</v>
      </c>
      <c r="E14919" t="s">
        <v>16</v>
      </c>
      <c r="F14919">
        <v>28226</v>
      </c>
      <c r="G14919">
        <v>35.088024900000001</v>
      </c>
      <c r="H14919">
        <v>-80.845606500000002</v>
      </c>
      <c r="I14919">
        <v>2.5</v>
      </c>
      <c r="J14919">
        <v>23</v>
      </c>
      <c r="K14919">
        <v>1</v>
      </c>
      <c r="L14919" t="s">
        <v>709</v>
      </c>
    </row>
    <row r="14920" spans="1:12" x14ac:dyDescent="0.2">
      <c r="A14920" t="s">
        <v>48489</v>
      </c>
      <c r="B14920" t="s">
        <v>6812</v>
      </c>
      <c r="C14920" t="s">
        <v>48490</v>
      </c>
      <c r="D14920" t="s">
        <v>26</v>
      </c>
      <c r="E14920" t="s">
        <v>16</v>
      </c>
      <c r="F14920">
        <v>28078</v>
      </c>
      <c r="G14920">
        <v>35.444556602299997</v>
      </c>
      <c r="H14920">
        <v>-80.879167289999998</v>
      </c>
      <c r="I14920">
        <v>4</v>
      </c>
      <c r="J14920">
        <v>15</v>
      </c>
      <c r="K14920">
        <v>1</v>
      </c>
      <c r="L14920" t="s">
        <v>1376</v>
      </c>
    </row>
    <row r="14921" spans="1:12" x14ac:dyDescent="0.2">
      <c r="A14921" t="s">
        <v>48491</v>
      </c>
      <c r="B14921" t="s">
        <v>48492</v>
      </c>
      <c r="C14921" t="s">
        <v>8656</v>
      </c>
      <c r="D14921" t="s">
        <v>21</v>
      </c>
      <c r="E14921" t="s">
        <v>16</v>
      </c>
      <c r="F14921">
        <v>28277</v>
      </c>
      <c r="G14921">
        <v>35.053319999999999</v>
      </c>
      <c r="H14921">
        <v>-80.770635999999996</v>
      </c>
      <c r="I14921">
        <v>4</v>
      </c>
      <c r="J14921">
        <v>31</v>
      </c>
      <c r="K14921">
        <v>1</v>
      </c>
      <c r="L14921" t="s">
        <v>48493</v>
      </c>
    </row>
    <row r="14922" spans="1:12" x14ac:dyDescent="0.2">
      <c r="A14922" t="s">
        <v>48494</v>
      </c>
      <c r="B14922" t="s">
        <v>48495</v>
      </c>
      <c r="C14922" t="s">
        <v>48496</v>
      </c>
      <c r="D14922" t="s">
        <v>26</v>
      </c>
      <c r="E14922" t="s">
        <v>16</v>
      </c>
      <c r="F14922">
        <v>28078</v>
      </c>
      <c r="G14922">
        <v>35.404518299999999</v>
      </c>
      <c r="H14922">
        <v>-80.864579300000003</v>
      </c>
      <c r="I14922">
        <v>3.5</v>
      </c>
      <c r="J14922">
        <v>3</v>
      </c>
      <c r="K14922">
        <v>1</v>
      </c>
      <c r="L14922" t="s">
        <v>9773</v>
      </c>
    </row>
    <row r="14923" spans="1:12" x14ac:dyDescent="0.2">
      <c r="A14923" t="s">
        <v>48497</v>
      </c>
      <c r="B14923" t="s">
        <v>2528</v>
      </c>
      <c r="C14923" t="s">
        <v>48498</v>
      </c>
      <c r="D14923" t="s">
        <v>39</v>
      </c>
      <c r="E14923" t="s">
        <v>16</v>
      </c>
      <c r="F14923">
        <v>28025</v>
      </c>
      <c r="G14923">
        <v>35.370877100000001</v>
      </c>
      <c r="H14923">
        <v>-80.548964999999995</v>
      </c>
      <c r="I14923">
        <v>2.5</v>
      </c>
      <c r="J14923">
        <v>15</v>
      </c>
      <c r="K14923">
        <v>1</v>
      </c>
      <c r="L14923" t="s">
        <v>2713</v>
      </c>
    </row>
    <row r="14924" spans="1:12" x14ac:dyDescent="0.2">
      <c r="A14924" t="s">
        <v>48499</v>
      </c>
      <c r="B14924" t="s">
        <v>1978</v>
      </c>
      <c r="C14924" t="s">
        <v>48500</v>
      </c>
      <c r="D14924" t="s">
        <v>21</v>
      </c>
      <c r="E14924" t="s">
        <v>16</v>
      </c>
      <c r="F14924">
        <v>28227</v>
      </c>
      <c r="G14924">
        <v>35.1637318374</v>
      </c>
      <c r="H14924">
        <v>-80.738729775400003</v>
      </c>
      <c r="I14924">
        <v>2</v>
      </c>
      <c r="J14924">
        <v>24</v>
      </c>
      <c r="K14924">
        <v>1</v>
      </c>
      <c r="L14924" t="s">
        <v>26284</v>
      </c>
    </row>
    <row r="14925" spans="1:12" x14ac:dyDescent="0.2">
      <c r="A14925" t="s">
        <v>48501</v>
      </c>
      <c r="B14925" t="s">
        <v>48502</v>
      </c>
      <c r="C14925" t="s">
        <v>48503</v>
      </c>
      <c r="D14925" t="s">
        <v>167</v>
      </c>
      <c r="E14925" t="s">
        <v>16</v>
      </c>
      <c r="F14925">
        <v>28075</v>
      </c>
      <c r="G14925">
        <v>35.313935800000003</v>
      </c>
      <c r="H14925">
        <v>-80.669494799999995</v>
      </c>
      <c r="I14925">
        <v>3.5</v>
      </c>
      <c r="J14925">
        <v>3</v>
      </c>
      <c r="K14925">
        <v>1</v>
      </c>
      <c r="L14925" t="s">
        <v>9274</v>
      </c>
    </row>
    <row r="14926" spans="1:12" x14ac:dyDescent="0.2">
      <c r="A14926" t="s">
        <v>48504</v>
      </c>
      <c r="B14926" t="s">
        <v>48505</v>
      </c>
      <c r="C14926" t="s">
        <v>48506</v>
      </c>
      <c r="D14926" t="s">
        <v>15</v>
      </c>
      <c r="E14926" t="s">
        <v>16</v>
      </c>
      <c r="F14926">
        <v>28031</v>
      </c>
      <c r="G14926">
        <v>35.479298200000002</v>
      </c>
      <c r="H14926">
        <v>-80.890914199999997</v>
      </c>
      <c r="I14926">
        <v>3</v>
      </c>
      <c r="J14926">
        <v>6</v>
      </c>
      <c r="K14926">
        <v>1</v>
      </c>
      <c r="L14926" t="s">
        <v>48507</v>
      </c>
    </row>
    <row r="14927" spans="1:12" x14ac:dyDescent="0.2">
      <c r="A14927" t="s">
        <v>48508</v>
      </c>
      <c r="B14927" t="s">
        <v>48509</v>
      </c>
      <c r="C14927" t="s">
        <v>48510</v>
      </c>
      <c r="D14927" t="s">
        <v>21</v>
      </c>
      <c r="E14927" t="s">
        <v>16</v>
      </c>
      <c r="F14927">
        <v>28277</v>
      </c>
      <c r="G14927">
        <v>35.034616100000001</v>
      </c>
      <c r="H14927">
        <v>-80.807550000000006</v>
      </c>
      <c r="I14927">
        <v>4.5</v>
      </c>
      <c r="J14927">
        <v>3</v>
      </c>
      <c r="K14927">
        <v>0</v>
      </c>
      <c r="L14927" t="s">
        <v>48511</v>
      </c>
    </row>
    <row r="14928" spans="1:12" x14ac:dyDescent="0.2">
      <c r="A14928" t="s">
        <v>48512</v>
      </c>
      <c r="B14928" t="s">
        <v>48513</v>
      </c>
      <c r="C14928" t="s">
        <v>48514</v>
      </c>
      <c r="D14928" t="s">
        <v>21</v>
      </c>
      <c r="E14928" t="s">
        <v>16</v>
      </c>
      <c r="F14928">
        <v>28203</v>
      </c>
      <c r="G14928">
        <v>35.200048799999998</v>
      </c>
      <c r="H14928">
        <v>-80.847598300000001</v>
      </c>
      <c r="I14928">
        <v>5</v>
      </c>
      <c r="J14928">
        <v>4</v>
      </c>
      <c r="K14928">
        <v>1</v>
      </c>
      <c r="L14928" t="s">
        <v>48515</v>
      </c>
    </row>
    <row r="14929" spans="1:12" x14ac:dyDescent="0.2">
      <c r="A14929" t="s">
        <v>48516</v>
      </c>
      <c r="B14929" t="s">
        <v>48517</v>
      </c>
      <c r="C14929" t="s">
        <v>48518</v>
      </c>
      <c r="D14929" t="s">
        <v>21</v>
      </c>
      <c r="E14929" t="s">
        <v>16</v>
      </c>
      <c r="F14929">
        <v>28217</v>
      </c>
      <c r="G14929">
        <v>35.166392000000002</v>
      </c>
      <c r="H14929">
        <v>-80.8795559</v>
      </c>
      <c r="I14929">
        <v>4.5</v>
      </c>
      <c r="J14929">
        <v>12</v>
      </c>
      <c r="K14929">
        <v>1</v>
      </c>
      <c r="L14929" t="s">
        <v>48519</v>
      </c>
    </row>
    <row r="14930" spans="1:12" x14ac:dyDescent="0.2">
      <c r="A14930" t="s">
        <v>48520</v>
      </c>
      <c r="B14930" t="s">
        <v>48521</v>
      </c>
      <c r="C14930" t="s">
        <v>48522</v>
      </c>
      <c r="D14930" t="s">
        <v>15</v>
      </c>
      <c r="E14930" t="s">
        <v>16</v>
      </c>
      <c r="F14930">
        <v>28031</v>
      </c>
      <c r="G14930">
        <v>35.480525299999996</v>
      </c>
      <c r="H14930">
        <v>-80.858449199999995</v>
      </c>
      <c r="I14930">
        <v>4</v>
      </c>
      <c r="J14930">
        <v>19</v>
      </c>
      <c r="K14930">
        <v>1</v>
      </c>
      <c r="L14930" t="s">
        <v>48523</v>
      </c>
    </row>
    <row r="14931" spans="1:12" x14ac:dyDescent="0.2">
      <c r="A14931" t="s">
        <v>48524</v>
      </c>
      <c r="B14931" t="s">
        <v>27403</v>
      </c>
      <c r="C14931" t="s">
        <v>39827</v>
      </c>
      <c r="D14931" t="s">
        <v>21</v>
      </c>
      <c r="E14931" t="s">
        <v>16</v>
      </c>
      <c r="F14931">
        <v>28209</v>
      </c>
      <c r="G14931">
        <v>35.159429500000002</v>
      </c>
      <c r="H14931">
        <v>-80.849844399999995</v>
      </c>
      <c r="I14931">
        <v>2</v>
      </c>
      <c r="J14931">
        <v>6</v>
      </c>
      <c r="K14931">
        <v>1</v>
      </c>
      <c r="L14931" t="s">
        <v>48525</v>
      </c>
    </row>
    <row r="14932" spans="1:12" x14ac:dyDescent="0.2">
      <c r="A14932" t="s">
        <v>48526</v>
      </c>
      <c r="B14932" t="s">
        <v>7487</v>
      </c>
      <c r="C14932" t="s">
        <v>24618</v>
      </c>
      <c r="D14932" t="s">
        <v>135</v>
      </c>
      <c r="E14932" t="s">
        <v>16</v>
      </c>
      <c r="F14932">
        <v>28105</v>
      </c>
      <c r="G14932">
        <v>35.135546099999999</v>
      </c>
      <c r="H14932">
        <v>-80.712865600000001</v>
      </c>
      <c r="I14932">
        <v>1.5</v>
      </c>
      <c r="J14932">
        <v>18</v>
      </c>
      <c r="K14932">
        <v>1</v>
      </c>
      <c r="L14932" t="s">
        <v>48527</v>
      </c>
    </row>
    <row r="14933" spans="1:12" x14ac:dyDescent="0.2">
      <c r="A14933" t="s">
        <v>48528</v>
      </c>
      <c r="B14933" t="s">
        <v>48529</v>
      </c>
      <c r="C14933" t="s">
        <v>48530</v>
      </c>
      <c r="D14933" t="s">
        <v>39</v>
      </c>
      <c r="E14933" t="s">
        <v>16</v>
      </c>
      <c r="F14933">
        <v>28027</v>
      </c>
      <c r="G14933">
        <v>35.3748054</v>
      </c>
      <c r="H14933">
        <v>-80.731799300000006</v>
      </c>
      <c r="I14933">
        <v>3.5</v>
      </c>
      <c r="J14933">
        <v>29</v>
      </c>
      <c r="K14933">
        <v>1</v>
      </c>
      <c r="L14933" t="s">
        <v>48531</v>
      </c>
    </row>
    <row r="14934" spans="1:12" x14ac:dyDescent="0.2">
      <c r="A14934" t="s">
        <v>48532</v>
      </c>
      <c r="B14934" t="s">
        <v>48533</v>
      </c>
      <c r="C14934" t="s">
        <v>48534</v>
      </c>
      <c r="D14934" t="s">
        <v>30</v>
      </c>
      <c r="E14934" t="s">
        <v>16</v>
      </c>
      <c r="F14934">
        <v>28052</v>
      </c>
      <c r="G14934">
        <v>35.282006000000003</v>
      </c>
      <c r="H14934">
        <v>-81.188422000000003</v>
      </c>
      <c r="I14934">
        <v>1</v>
      </c>
      <c r="J14934">
        <v>12</v>
      </c>
      <c r="K14934">
        <v>1</v>
      </c>
      <c r="L14934" t="s">
        <v>923</v>
      </c>
    </row>
    <row r="14935" spans="1:12" x14ac:dyDescent="0.2">
      <c r="A14935" t="s">
        <v>48535</v>
      </c>
      <c r="B14935" t="s">
        <v>48536</v>
      </c>
      <c r="C14935" t="s">
        <v>48537</v>
      </c>
      <c r="D14935" t="s">
        <v>26</v>
      </c>
      <c r="E14935" t="s">
        <v>16</v>
      </c>
      <c r="F14935">
        <v>28078</v>
      </c>
      <c r="G14935">
        <v>35.439976899999998</v>
      </c>
      <c r="H14935">
        <v>-80.839302000000004</v>
      </c>
      <c r="I14935">
        <v>5</v>
      </c>
      <c r="J14935">
        <v>38</v>
      </c>
      <c r="K14935">
        <v>1</v>
      </c>
      <c r="L14935" t="s">
        <v>5269</v>
      </c>
    </row>
    <row r="14936" spans="1:12" x14ac:dyDescent="0.2">
      <c r="A14936" t="s">
        <v>48538</v>
      </c>
      <c r="B14936" t="s">
        <v>48539</v>
      </c>
      <c r="C14936" t="s">
        <v>39256</v>
      </c>
      <c r="D14936" t="s">
        <v>21</v>
      </c>
      <c r="E14936" t="s">
        <v>16</v>
      </c>
      <c r="F14936">
        <v>28203</v>
      </c>
      <c r="G14936">
        <v>35.212521000000002</v>
      </c>
      <c r="H14936">
        <v>-80.857639000000006</v>
      </c>
      <c r="I14936">
        <v>3.5</v>
      </c>
      <c r="J14936">
        <v>312</v>
      </c>
      <c r="K14936">
        <v>0</v>
      </c>
      <c r="L14936" t="s">
        <v>3548</v>
      </c>
    </row>
    <row r="14937" spans="1:12" x14ac:dyDescent="0.2">
      <c r="A14937" t="s">
        <v>48540</v>
      </c>
      <c r="B14937" t="s">
        <v>48541</v>
      </c>
      <c r="C14937" t="s">
        <v>48542</v>
      </c>
      <c r="D14937" t="s">
        <v>21</v>
      </c>
      <c r="E14937" t="s">
        <v>16</v>
      </c>
      <c r="F14937">
        <v>28273</v>
      </c>
      <c r="G14937">
        <v>35.134821199999998</v>
      </c>
      <c r="H14937">
        <v>-80.9404234</v>
      </c>
      <c r="I14937">
        <v>3</v>
      </c>
      <c r="J14937">
        <v>15</v>
      </c>
      <c r="K14937">
        <v>0</v>
      </c>
      <c r="L14937" t="s">
        <v>264</v>
      </c>
    </row>
    <row r="14938" spans="1:12" x14ac:dyDescent="0.2">
      <c r="A14938" t="s">
        <v>48543</v>
      </c>
      <c r="B14938" t="s">
        <v>48544</v>
      </c>
      <c r="C14938" t="s">
        <v>48545</v>
      </c>
      <c r="D14938" t="s">
        <v>21</v>
      </c>
      <c r="E14938" t="s">
        <v>16</v>
      </c>
      <c r="F14938">
        <v>28203</v>
      </c>
      <c r="G14938">
        <v>35.212400000000002</v>
      </c>
      <c r="H14938">
        <v>-80.859369999999998</v>
      </c>
      <c r="I14938">
        <v>1</v>
      </c>
      <c r="J14938">
        <v>16</v>
      </c>
      <c r="K14938">
        <v>0</v>
      </c>
      <c r="L14938" t="s">
        <v>3134</v>
      </c>
    </row>
    <row r="14939" spans="1:12" x14ac:dyDescent="0.2">
      <c r="A14939" t="s">
        <v>48546</v>
      </c>
      <c r="B14939" t="s">
        <v>438</v>
      </c>
      <c r="C14939" t="s">
        <v>48547</v>
      </c>
      <c r="D14939" t="s">
        <v>21</v>
      </c>
      <c r="E14939" t="s">
        <v>16</v>
      </c>
      <c r="F14939">
        <v>28210</v>
      </c>
      <c r="G14939">
        <v>35.147460000000002</v>
      </c>
      <c r="H14939">
        <v>-80.833202</v>
      </c>
      <c r="I14939">
        <v>3</v>
      </c>
      <c r="J14939">
        <v>5</v>
      </c>
      <c r="K14939">
        <v>1</v>
      </c>
      <c r="L14939" t="s">
        <v>48548</v>
      </c>
    </row>
    <row r="14940" spans="1:12" x14ac:dyDescent="0.2">
      <c r="A14940" t="s">
        <v>48549</v>
      </c>
      <c r="B14940" t="s">
        <v>45920</v>
      </c>
      <c r="C14940" t="s">
        <v>110</v>
      </c>
      <c r="D14940" t="s">
        <v>21</v>
      </c>
      <c r="E14940" t="s">
        <v>16</v>
      </c>
      <c r="F14940">
        <v>28273</v>
      </c>
      <c r="G14940">
        <v>35.146486899999999</v>
      </c>
      <c r="H14940">
        <v>-80.934079400000002</v>
      </c>
      <c r="I14940">
        <v>3.5</v>
      </c>
      <c r="J14940">
        <v>3</v>
      </c>
      <c r="K14940">
        <v>1</v>
      </c>
      <c r="L14940" t="s">
        <v>2652</v>
      </c>
    </row>
    <row r="14941" spans="1:12" x14ac:dyDescent="0.2">
      <c r="A14941" t="s">
        <v>48550</v>
      </c>
      <c r="B14941" t="s">
        <v>48551</v>
      </c>
      <c r="C14941" t="s">
        <v>48552</v>
      </c>
      <c r="D14941" t="s">
        <v>135</v>
      </c>
      <c r="E14941" t="s">
        <v>16</v>
      </c>
      <c r="F14941">
        <v>28105</v>
      </c>
      <c r="G14941">
        <v>35.120669300000003</v>
      </c>
      <c r="H14941">
        <v>-80.7218965</v>
      </c>
      <c r="I14941">
        <v>2.5</v>
      </c>
      <c r="J14941">
        <v>3</v>
      </c>
      <c r="K14941">
        <v>1</v>
      </c>
      <c r="L14941" t="s">
        <v>48553</v>
      </c>
    </row>
    <row r="14942" spans="1:12" x14ac:dyDescent="0.2">
      <c r="A14942" t="s">
        <v>48554</v>
      </c>
      <c r="B14942" t="s">
        <v>48555</v>
      </c>
      <c r="C14942" t="s">
        <v>48556</v>
      </c>
      <c r="D14942" t="s">
        <v>21</v>
      </c>
      <c r="E14942" t="s">
        <v>16</v>
      </c>
      <c r="F14942">
        <v>28210</v>
      </c>
      <c r="G14942">
        <v>35.09431</v>
      </c>
      <c r="H14942">
        <v>-80.864867000000004</v>
      </c>
      <c r="I14942">
        <v>5</v>
      </c>
      <c r="J14942">
        <v>3</v>
      </c>
      <c r="K14942">
        <v>1</v>
      </c>
      <c r="L14942" t="s">
        <v>48557</v>
      </c>
    </row>
    <row r="14943" spans="1:12" x14ac:dyDescent="0.2">
      <c r="A14943" t="s">
        <v>48558</v>
      </c>
      <c r="B14943" t="s">
        <v>48559</v>
      </c>
      <c r="C14943" t="s">
        <v>48560</v>
      </c>
      <c r="D14943" t="s">
        <v>21</v>
      </c>
      <c r="E14943" t="s">
        <v>16</v>
      </c>
      <c r="F14943">
        <v>28210</v>
      </c>
      <c r="G14943">
        <v>35.147858100000001</v>
      </c>
      <c r="H14943">
        <v>-80.825365500000004</v>
      </c>
      <c r="I14943">
        <v>5</v>
      </c>
      <c r="J14943">
        <v>3</v>
      </c>
      <c r="K14943">
        <v>1</v>
      </c>
      <c r="L14943" t="s">
        <v>48561</v>
      </c>
    </row>
    <row r="14944" spans="1:12" x14ac:dyDescent="0.2">
      <c r="A14944" t="s">
        <v>48562</v>
      </c>
      <c r="B14944" t="s">
        <v>48563</v>
      </c>
      <c r="C14944" t="s">
        <v>47145</v>
      </c>
      <c r="D14944" t="s">
        <v>21</v>
      </c>
      <c r="E14944" t="s">
        <v>16</v>
      </c>
      <c r="F14944">
        <v>28203</v>
      </c>
      <c r="G14944">
        <v>35.210393000000003</v>
      </c>
      <c r="H14944">
        <v>-80.856322000000006</v>
      </c>
      <c r="I14944">
        <v>4.5</v>
      </c>
      <c r="J14944">
        <v>11</v>
      </c>
      <c r="K14944">
        <v>1</v>
      </c>
      <c r="L14944" t="s">
        <v>48564</v>
      </c>
    </row>
    <row r="14945" spans="1:12" x14ac:dyDescent="0.2">
      <c r="A14945" t="s">
        <v>48565</v>
      </c>
      <c r="B14945" t="s">
        <v>48566</v>
      </c>
      <c r="C14945" t="s">
        <v>48567</v>
      </c>
      <c r="D14945" t="s">
        <v>21</v>
      </c>
      <c r="E14945" t="s">
        <v>16</v>
      </c>
      <c r="F14945">
        <v>28209</v>
      </c>
      <c r="G14945">
        <v>35.160736</v>
      </c>
      <c r="H14945">
        <v>-80.849731000000006</v>
      </c>
      <c r="I14945">
        <v>4.5</v>
      </c>
      <c r="J14945">
        <v>26</v>
      </c>
      <c r="K14945">
        <v>1</v>
      </c>
      <c r="L14945" t="s">
        <v>48568</v>
      </c>
    </row>
    <row r="14946" spans="1:12" x14ac:dyDescent="0.2">
      <c r="A14946" t="s">
        <v>48569</v>
      </c>
      <c r="B14946" t="s">
        <v>29614</v>
      </c>
      <c r="C14946" t="s">
        <v>48570</v>
      </c>
      <c r="D14946" t="s">
        <v>39</v>
      </c>
      <c r="E14946" t="s">
        <v>16</v>
      </c>
      <c r="F14946">
        <v>28027</v>
      </c>
      <c r="G14946">
        <v>35.412595548500001</v>
      </c>
      <c r="H14946">
        <v>-80.662491470600003</v>
      </c>
      <c r="I14946">
        <v>3.5</v>
      </c>
      <c r="J14946">
        <v>3</v>
      </c>
      <c r="K14946">
        <v>1</v>
      </c>
      <c r="L14946" t="s">
        <v>48571</v>
      </c>
    </row>
    <row r="14947" spans="1:12" x14ac:dyDescent="0.2">
      <c r="A14947" t="s">
        <v>48572</v>
      </c>
      <c r="B14947" t="s">
        <v>48573</v>
      </c>
      <c r="C14947" t="s">
        <v>48574</v>
      </c>
      <c r="D14947" t="s">
        <v>21</v>
      </c>
      <c r="E14947" t="s">
        <v>16</v>
      </c>
      <c r="F14947">
        <v>28210</v>
      </c>
      <c r="G14947">
        <v>35.147493900000001</v>
      </c>
      <c r="H14947">
        <v>-80.842994099999999</v>
      </c>
      <c r="I14947">
        <v>3.5</v>
      </c>
      <c r="J14947">
        <v>3</v>
      </c>
      <c r="K14947">
        <v>1</v>
      </c>
      <c r="L14947" t="s">
        <v>48575</v>
      </c>
    </row>
    <row r="14948" spans="1:12" x14ac:dyDescent="0.2">
      <c r="A14948" t="s">
        <v>48576</v>
      </c>
      <c r="B14948" t="s">
        <v>48577</v>
      </c>
      <c r="C14948" t="s">
        <v>19631</v>
      </c>
      <c r="D14948" t="s">
        <v>21</v>
      </c>
      <c r="E14948" t="s">
        <v>16</v>
      </c>
      <c r="F14948">
        <v>28207</v>
      </c>
      <c r="G14948">
        <v>35.197531499999997</v>
      </c>
      <c r="H14948">
        <v>-80.825531699999999</v>
      </c>
      <c r="I14948">
        <v>3</v>
      </c>
      <c r="J14948">
        <v>20</v>
      </c>
      <c r="K14948">
        <v>0</v>
      </c>
      <c r="L14948" t="s">
        <v>48578</v>
      </c>
    </row>
    <row r="14949" spans="1:12" x14ac:dyDescent="0.2">
      <c r="A14949" t="s">
        <v>48579</v>
      </c>
      <c r="B14949" t="s">
        <v>48580</v>
      </c>
      <c r="C14949" t="s">
        <v>48581</v>
      </c>
      <c r="D14949" t="s">
        <v>2611</v>
      </c>
      <c r="E14949" t="s">
        <v>16</v>
      </c>
      <c r="F14949">
        <v>28117</v>
      </c>
      <c r="G14949">
        <v>35.527807601900001</v>
      </c>
      <c r="H14949">
        <v>-80.866474324400002</v>
      </c>
      <c r="I14949">
        <v>3.5</v>
      </c>
      <c r="J14949">
        <v>105</v>
      </c>
      <c r="K14949">
        <v>1</v>
      </c>
      <c r="L14949" t="s">
        <v>48582</v>
      </c>
    </row>
    <row r="14950" spans="1:12" x14ac:dyDescent="0.2">
      <c r="A14950" t="s">
        <v>48583</v>
      </c>
      <c r="B14950" t="s">
        <v>4410</v>
      </c>
      <c r="C14950" t="s">
        <v>12197</v>
      </c>
      <c r="D14950" t="s">
        <v>456</v>
      </c>
      <c r="E14950" t="s">
        <v>16</v>
      </c>
      <c r="F14950">
        <v>28012</v>
      </c>
      <c r="G14950">
        <v>35.2526273</v>
      </c>
      <c r="H14950">
        <v>-81.045405599999995</v>
      </c>
      <c r="I14950">
        <v>2</v>
      </c>
      <c r="J14950">
        <v>6</v>
      </c>
      <c r="K14950">
        <v>1</v>
      </c>
      <c r="L14950" t="s">
        <v>48584</v>
      </c>
    </row>
    <row r="14951" spans="1:12" x14ac:dyDescent="0.2">
      <c r="A14951" t="s">
        <v>48585</v>
      </c>
      <c r="B14951" t="s">
        <v>48586</v>
      </c>
      <c r="C14951" t="s">
        <v>48587</v>
      </c>
      <c r="D14951" t="s">
        <v>21</v>
      </c>
      <c r="E14951" t="s">
        <v>16</v>
      </c>
      <c r="F14951">
        <v>28211</v>
      </c>
      <c r="G14951">
        <v>35.189995000000003</v>
      </c>
      <c r="H14951">
        <v>-80.807952</v>
      </c>
      <c r="I14951">
        <v>2</v>
      </c>
      <c r="J14951">
        <v>4</v>
      </c>
      <c r="K14951">
        <v>1</v>
      </c>
      <c r="L14951" t="s">
        <v>48588</v>
      </c>
    </row>
    <row r="14952" spans="1:12" x14ac:dyDescent="0.2">
      <c r="A14952" t="s">
        <v>48589</v>
      </c>
      <c r="B14952" t="s">
        <v>48590</v>
      </c>
      <c r="D14952" t="s">
        <v>21</v>
      </c>
      <c r="E14952" t="s">
        <v>16</v>
      </c>
      <c r="F14952">
        <v>28217</v>
      </c>
      <c r="G14952">
        <v>35.174399899999997</v>
      </c>
      <c r="H14952">
        <v>-80.904181699999995</v>
      </c>
      <c r="I14952">
        <v>5</v>
      </c>
      <c r="J14952">
        <v>5</v>
      </c>
      <c r="K14952">
        <v>1</v>
      </c>
      <c r="L14952" t="s">
        <v>48591</v>
      </c>
    </row>
    <row r="14953" spans="1:12" x14ac:dyDescent="0.2">
      <c r="A14953" t="s">
        <v>48592</v>
      </c>
      <c r="B14953" t="s">
        <v>48593</v>
      </c>
      <c r="C14953" t="s">
        <v>48594</v>
      </c>
      <c r="D14953" t="s">
        <v>21</v>
      </c>
      <c r="E14953" t="s">
        <v>16</v>
      </c>
      <c r="F14953">
        <v>28277</v>
      </c>
      <c r="G14953">
        <v>35.059550000000002</v>
      </c>
      <c r="H14953">
        <v>-80.811453</v>
      </c>
      <c r="I14953">
        <v>2.5</v>
      </c>
      <c r="J14953">
        <v>3</v>
      </c>
      <c r="K14953">
        <v>1</v>
      </c>
      <c r="L14953" t="s">
        <v>48595</v>
      </c>
    </row>
    <row r="14954" spans="1:12" x14ac:dyDescent="0.2">
      <c r="A14954" t="s">
        <v>48596</v>
      </c>
      <c r="B14954" t="s">
        <v>6089</v>
      </c>
      <c r="C14954" t="s">
        <v>6126</v>
      </c>
      <c r="D14954" t="s">
        <v>26</v>
      </c>
      <c r="E14954" t="s">
        <v>16</v>
      </c>
      <c r="F14954">
        <v>28078</v>
      </c>
      <c r="G14954">
        <v>35.409357</v>
      </c>
      <c r="H14954">
        <v>-80.861512000000005</v>
      </c>
      <c r="I14954">
        <v>4</v>
      </c>
      <c r="J14954">
        <v>30</v>
      </c>
      <c r="K14954">
        <v>0</v>
      </c>
      <c r="L14954" t="s">
        <v>48597</v>
      </c>
    </row>
    <row r="14955" spans="1:12" x14ac:dyDescent="0.2">
      <c r="A14955" t="s">
        <v>48598</v>
      </c>
      <c r="B14955" t="s">
        <v>4056</v>
      </c>
      <c r="C14955" t="s">
        <v>48599</v>
      </c>
      <c r="D14955" t="s">
        <v>21</v>
      </c>
      <c r="E14955" t="s">
        <v>16</v>
      </c>
      <c r="F14955">
        <v>28202</v>
      </c>
      <c r="G14955">
        <v>35.227290111999999</v>
      </c>
      <c r="H14955">
        <v>-80.840710445699997</v>
      </c>
      <c r="I14955">
        <v>3.5</v>
      </c>
      <c r="J14955">
        <v>102</v>
      </c>
      <c r="K14955">
        <v>0</v>
      </c>
      <c r="L14955" t="s">
        <v>48600</v>
      </c>
    </row>
    <row r="14956" spans="1:12" x14ac:dyDescent="0.2">
      <c r="A14956" t="s">
        <v>48601</v>
      </c>
      <c r="B14956" t="s">
        <v>48602</v>
      </c>
      <c r="C14956" t="s">
        <v>48603</v>
      </c>
      <c r="D14956" t="s">
        <v>21</v>
      </c>
      <c r="E14956" t="s">
        <v>16</v>
      </c>
      <c r="F14956">
        <v>28217</v>
      </c>
      <c r="G14956">
        <v>35.197771299999999</v>
      </c>
      <c r="H14956">
        <v>-80.880929699999996</v>
      </c>
      <c r="I14956">
        <v>3</v>
      </c>
      <c r="J14956">
        <v>8</v>
      </c>
      <c r="K14956">
        <v>1</v>
      </c>
      <c r="L14956" t="s">
        <v>1109</v>
      </c>
    </row>
    <row r="14957" spans="1:12" x14ac:dyDescent="0.2">
      <c r="A14957" t="s">
        <v>48604</v>
      </c>
      <c r="B14957" t="s">
        <v>48605</v>
      </c>
      <c r="C14957" t="s">
        <v>712</v>
      </c>
      <c r="D14957" t="s">
        <v>21</v>
      </c>
      <c r="E14957" t="s">
        <v>16</v>
      </c>
      <c r="F14957">
        <v>28211</v>
      </c>
      <c r="G14957">
        <v>35.156433999999997</v>
      </c>
      <c r="H14957">
        <v>-80.831553999999997</v>
      </c>
      <c r="I14957">
        <v>5</v>
      </c>
      <c r="J14957">
        <v>3</v>
      </c>
      <c r="K14957">
        <v>1</v>
      </c>
      <c r="L14957" t="s">
        <v>48606</v>
      </c>
    </row>
    <row r="14958" spans="1:12" x14ac:dyDescent="0.2">
      <c r="A14958" t="s">
        <v>48607</v>
      </c>
      <c r="B14958" t="s">
        <v>9116</v>
      </c>
      <c r="C14958" t="s">
        <v>3960</v>
      </c>
      <c r="D14958" t="s">
        <v>21</v>
      </c>
      <c r="E14958" t="s">
        <v>16</v>
      </c>
      <c r="F14958">
        <v>28216</v>
      </c>
      <c r="G14958">
        <v>35.352552799999998</v>
      </c>
      <c r="H14958">
        <v>-80.851188800000003</v>
      </c>
      <c r="I14958">
        <v>2</v>
      </c>
      <c r="J14958">
        <v>4</v>
      </c>
      <c r="K14958">
        <v>1</v>
      </c>
      <c r="L14958" t="s">
        <v>1421</v>
      </c>
    </row>
    <row r="14959" spans="1:12" x14ac:dyDescent="0.2">
      <c r="A14959" t="s">
        <v>48608</v>
      </c>
      <c r="B14959" t="s">
        <v>48609</v>
      </c>
      <c r="C14959" t="s">
        <v>48610</v>
      </c>
      <c r="D14959" t="s">
        <v>21</v>
      </c>
      <c r="E14959" t="s">
        <v>16</v>
      </c>
      <c r="F14959">
        <v>28209</v>
      </c>
      <c r="G14959">
        <v>35.171111238400002</v>
      </c>
      <c r="H14959">
        <v>-80.851337966900005</v>
      </c>
      <c r="I14959">
        <v>5</v>
      </c>
      <c r="J14959">
        <v>14</v>
      </c>
      <c r="K14959">
        <v>1</v>
      </c>
      <c r="L14959" t="s">
        <v>48611</v>
      </c>
    </row>
    <row r="14960" spans="1:12" x14ac:dyDescent="0.2">
      <c r="A14960" t="s">
        <v>48612</v>
      </c>
      <c r="B14960" t="s">
        <v>3729</v>
      </c>
      <c r="C14960" t="s">
        <v>48613</v>
      </c>
      <c r="D14960" t="s">
        <v>21</v>
      </c>
      <c r="E14960" t="s">
        <v>16</v>
      </c>
      <c r="F14960">
        <v>28269</v>
      </c>
      <c r="G14960">
        <v>35.334831999999999</v>
      </c>
      <c r="H14960">
        <v>-80.794606000000002</v>
      </c>
      <c r="I14960">
        <v>2.5</v>
      </c>
      <c r="J14960">
        <v>3</v>
      </c>
      <c r="K14960">
        <v>1</v>
      </c>
      <c r="L14960" t="s">
        <v>1394</v>
      </c>
    </row>
    <row r="14961" spans="1:12" x14ac:dyDescent="0.2">
      <c r="A14961" t="s">
        <v>48614</v>
      </c>
      <c r="B14961" t="s">
        <v>48615</v>
      </c>
      <c r="C14961" t="s">
        <v>48616</v>
      </c>
      <c r="D14961" t="s">
        <v>21</v>
      </c>
      <c r="E14961" t="s">
        <v>16</v>
      </c>
      <c r="F14961">
        <v>28262</v>
      </c>
      <c r="G14961">
        <v>35.295653999999999</v>
      </c>
      <c r="H14961">
        <v>-80.739492999999996</v>
      </c>
      <c r="I14961">
        <v>2.5</v>
      </c>
      <c r="J14961">
        <v>3</v>
      </c>
      <c r="K14961">
        <v>1</v>
      </c>
      <c r="L14961" t="s">
        <v>48617</v>
      </c>
    </row>
    <row r="14962" spans="1:12" x14ac:dyDescent="0.2">
      <c r="A14962" t="s">
        <v>48618</v>
      </c>
      <c r="B14962" t="s">
        <v>1265</v>
      </c>
      <c r="C14962" t="s">
        <v>48619</v>
      </c>
      <c r="D14962" t="s">
        <v>21</v>
      </c>
      <c r="E14962" t="s">
        <v>16</v>
      </c>
      <c r="F14962">
        <v>28277</v>
      </c>
      <c r="G14962">
        <v>35.098058000000002</v>
      </c>
      <c r="H14962">
        <v>-80.780282</v>
      </c>
      <c r="I14962">
        <v>3</v>
      </c>
      <c r="J14962">
        <v>4</v>
      </c>
      <c r="K14962">
        <v>1</v>
      </c>
      <c r="L14962" t="s">
        <v>13411</v>
      </c>
    </row>
    <row r="14963" spans="1:12" x14ac:dyDescent="0.2">
      <c r="A14963" t="s">
        <v>48620</v>
      </c>
      <c r="B14963" t="s">
        <v>48621</v>
      </c>
      <c r="C14963" t="s">
        <v>48622</v>
      </c>
      <c r="D14963" t="s">
        <v>39</v>
      </c>
      <c r="E14963" t="s">
        <v>16</v>
      </c>
      <c r="F14963">
        <v>28025</v>
      </c>
      <c r="G14963">
        <v>35.409832999999999</v>
      </c>
      <c r="H14963">
        <v>-80.580779000000007</v>
      </c>
      <c r="I14963">
        <v>5</v>
      </c>
      <c r="J14963">
        <v>4</v>
      </c>
      <c r="K14963">
        <v>1</v>
      </c>
      <c r="L14963" t="s">
        <v>48623</v>
      </c>
    </row>
    <row r="14964" spans="1:12" x14ac:dyDescent="0.2">
      <c r="A14964" t="s">
        <v>48624</v>
      </c>
      <c r="B14964" t="s">
        <v>48625</v>
      </c>
      <c r="C14964" t="s">
        <v>48626</v>
      </c>
      <c r="D14964" t="s">
        <v>21</v>
      </c>
      <c r="E14964" t="s">
        <v>16</v>
      </c>
      <c r="F14964">
        <v>28202</v>
      </c>
      <c r="G14964">
        <v>35.228409900000003</v>
      </c>
      <c r="H14964">
        <v>-80.842623900000007</v>
      </c>
      <c r="I14964">
        <v>2.5</v>
      </c>
      <c r="J14964">
        <v>15</v>
      </c>
      <c r="K14964">
        <v>0</v>
      </c>
      <c r="L14964" t="s">
        <v>5455</v>
      </c>
    </row>
    <row r="14965" spans="1:12" x14ac:dyDescent="0.2">
      <c r="A14965" t="s">
        <v>48627</v>
      </c>
      <c r="B14965" t="s">
        <v>48628</v>
      </c>
      <c r="C14965" t="s">
        <v>48629</v>
      </c>
      <c r="D14965" t="s">
        <v>39</v>
      </c>
      <c r="E14965" t="s">
        <v>16</v>
      </c>
      <c r="F14965">
        <v>28027</v>
      </c>
      <c r="G14965">
        <v>35.416156600000001</v>
      </c>
      <c r="H14965">
        <v>-80.6793105</v>
      </c>
      <c r="I14965">
        <v>3</v>
      </c>
      <c r="J14965">
        <v>3</v>
      </c>
      <c r="K14965">
        <v>1</v>
      </c>
      <c r="L14965" t="s">
        <v>48630</v>
      </c>
    </row>
    <row r="14966" spans="1:12" x14ac:dyDescent="0.2">
      <c r="A14966" t="s">
        <v>48631</v>
      </c>
      <c r="B14966" t="s">
        <v>48632</v>
      </c>
      <c r="C14966" t="s">
        <v>48633</v>
      </c>
      <c r="D14966" t="s">
        <v>21</v>
      </c>
      <c r="E14966" t="s">
        <v>16</v>
      </c>
      <c r="F14966">
        <v>28203</v>
      </c>
      <c r="G14966">
        <v>35.216156425299999</v>
      </c>
      <c r="H14966">
        <v>-80.855041553999996</v>
      </c>
      <c r="I14966">
        <v>4</v>
      </c>
      <c r="J14966">
        <v>8</v>
      </c>
      <c r="K14966">
        <v>1</v>
      </c>
      <c r="L14966" t="s">
        <v>48634</v>
      </c>
    </row>
    <row r="14967" spans="1:12" x14ac:dyDescent="0.2">
      <c r="A14967" t="s">
        <v>48635</v>
      </c>
      <c r="B14967" t="s">
        <v>48636</v>
      </c>
      <c r="C14967" t="s">
        <v>48637</v>
      </c>
      <c r="D14967" t="s">
        <v>21</v>
      </c>
      <c r="E14967" t="s">
        <v>16</v>
      </c>
      <c r="F14967">
        <v>28214</v>
      </c>
      <c r="G14967">
        <v>35.309728</v>
      </c>
      <c r="H14967">
        <v>-80.973270799999995</v>
      </c>
      <c r="I14967">
        <v>2</v>
      </c>
      <c r="J14967">
        <v>5</v>
      </c>
      <c r="K14967">
        <v>1</v>
      </c>
      <c r="L14967" t="s">
        <v>20553</v>
      </c>
    </row>
    <row r="14968" spans="1:12" x14ac:dyDescent="0.2">
      <c r="A14968" t="s">
        <v>48638</v>
      </c>
      <c r="B14968" t="s">
        <v>5252</v>
      </c>
      <c r="C14968" t="s">
        <v>48639</v>
      </c>
      <c r="D14968" t="s">
        <v>21</v>
      </c>
      <c r="E14968" t="s">
        <v>16</v>
      </c>
      <c r="F14968">
        <v>28209</v>
      </c>
      <c r="G14968">
        <v>35.171778074700001</v>
      </c>
      <c r="H14968">
        <v>-80.8492845297</v>
      </c>
      <c r="I14968">
        <v>3</v>
      </c>
      <c r="J14968">
        <v>31</v>
      </c>
      <c r="K14968">
        <v>1</v>
      </c>
      <c r="L14968" t="s">
        <v>48640</v>
      </c>
    </row>
    <row r="14969" spans="1:12" x14ac:dyDescent="0.2">
      <c r="A14969" t="s">
        <v>48641</v>
      </c>
      <c r="B14969" t="s">
        <v>48642</v>
      </c>
      <c r="C14969" t="s">
        <v>43814</v>
      </c>
      <c r="D14969" t="s">
        <v>135</v>
      </c>
      <c r="E14969" t="s">
        <v>16</v>
      </c>
      <c r="F14969">
        <v>28106</v>
      </c>
      <c r="G14969">
        <v>35.079312000000002</v>
      </c>
      <c r="H14969">
        <v>-80.737860999999995</v>
      </c>
      <c r="I14969">
        <v>5</v>
      </c>
      <c r="J14969">
        <v>4</v>
      </c>
      <c r="K14969">
        <v>1</v>
      </c>
      <c r="L14969" t="s">
        <v>967</v>
      </c>
    </row>
    <row r="14970" spans="1:12" x14ac:dyDescent="0.2">
      <c r="A14970" t="s">
        <v>48643</v>
      </c>
      <c r="B14970" t="s">
        <v>48644</v>
      </c>
      <c r="C14970" t="s">
        <v>48645</v>
      </c>
      <c r="D14970" t="s">
        <v>15</v>
      </c>
      <c r="E14970" t="s">
        <v>16</v>
      </c>
      <c r="F14970">
        <v>28031</v>
      </c>
      <c r="G14970">
        <v>35.486324000000003</v>
      </c>
      <c r="H14970">
        <v>-80.876383000000004</v>
      </c>
      <c r="I14970">
        <v>3</v>
      </c>
      <c r="J14970">
        <v>3</v>
      </c>
      <c r="K14970">
        <v>1</v>
      </c>
      <c r="L14970" t="s">
        <v>48646</v>
      </c>
    </row>
    <row r="14971" spans="1:12" x14ac:dyDescent="0.2">
      <c r="A14971" t="s">
        <v>48647</v>
      </c>
      <c r="B14971" t="s">
        <v>48648</v>
      </c>
      <c r="C14971" t="s">
        <v>48649</v>
      </c>
      <c r="D14971" t="s">
        <v>39</v>
      </c>
      <c r="E14971" t="s">
        <v>16</v>
      </c>
      <c r="F14971">
        <v>28025</v>
      </c>
      <c r="G14971">
        <v>35.412010600000002</v>
      </c>
      <c r="H14971">
        <v>-80.568712599999998</v>
      </c>
      <c r="I14971">
        <v>3</v>
      </c>
      <c r="J14971">
        <v>39</v>
      </c>
      <c r="K14971">
        <v>1</v>
      </c>
      <c r="L14971" t="s">
        <v>48650</v>
      </c>
    </row>
    <row r="14972" spans="1:12" x14ac:dyDescent="0.2">
      <c r="A14972" t="s">
        <v>48651</v>
      </c>
      <c r="B14972" t="s">
        <v>48652</v>
      </c>
      <c r="C14972" t="s">
        <v>48653</v>
      </c>
      <c r="D14972" t="s">
        <v>21</v>
      </c>
      <c r="E14972" t="s">
        <v>16</v>
      </c>
      <c r="F14972">
        <v>28262</v>
      </c>
      <c r="G14972">
        <v>35.302313099999999</v>
      </c>
      <c r="H14972">
        <v>-80.755161599999994</v>
      </c>
      <c r="I14972">
        <v>2</v>
      </c>
      <c r="J14972">
        <v>3</v>
      </c>
      <c r="K14972">
        <v>1</v>
      </c>
      <c r="L14972" t="s">
        <v>4855</v>
      </c>
    </row>
    <row r="14973" spans="1:12" x14ac:dyDescent="0.2">
      <c r="A14973" t="s">
        <v>48654</v>
      </c>
      <c r="B14973" t="s">
        <v>48655</v>
      </c>
      <c r="C14973" t="s">
        <v>10561</v>
      </c>
      <c r="D14973" t="s">
        <v>39</v>
      </c>
      <c r="E14973" t="s">
        <v>16</v>
      </c>
      <c r="F14973">
        <v>28027</v>
      </c>
      <c r="G14973">
        <v>35.365260189600001</v>
      </c>
      <c r="H14973">
        <v>-80.701537728299996</v>
      </c>
      <c r="I14973">
        <v>3.5</v>
      </c>
      <c r="J14973">
        <v>64</v>
      </c>
      <c r="K14973">
        <v>1</v>
      </c>
      <c r="L14973" t="s">
        <v>482</v>
      </c>
    </row>
    <row r="14974" spans="1:12" x14ac:dyDescent="0.2">
      <c r="A14974" t="s">
        <v>48656</v>
      </c>
      <c r="B14974" t="s">
        <v>9956</v>
      </c>
      <c r="C14974" t="s">
        <v>552</v>
      </c>
      <c r="D14974" t="s">
        <v>21</v>
      </c>
      <c r="E14974" t="s">
        <v>16</v>
      </c>
      <c r="F14974">
        <v>28208</v>
      </c>
      <c r="G14974">
        <v>35.220735578400003</v>
      </c>
      <c r="H14974">
        <v>-80.943191880499995</v>
      </c>
      <c r="I14974">
        <v>5</v>
      </c>
      <c r="J14974">
        <v>10</v>
      </c>
      <c r="K14974">
        <v>1</v>
      </c>
      <c r="L14974" t="s">
        <v>48657</v>
      </c>
    </row>
    <row r="14975" spans="1:12" x14ac:dyDescent="0.2">
      <c r="A14975" t="s">
        <v>48658</v>
      </c>
      <c r="B14975" t="s">
        <v>48659</v>
      </c>
      <c r="C14975" t="s">
        <v>48660</v>
      </c>
      <c r="D14975" t="s">
        <v>21</v>
      </c>
      <c r="E14975" t="s">
        <v>16</v>
      </c>
      <c r="F14975">
        <v>28273</v>
      </c>
      <c r="G14975">
        <v>35.106878500000001</v>
      </c>
      <c r="H14975">
        <v>-80.882237200000006</v>
      </c>
      <c r="I14975">
        <v>4</v>
      </c>
      <c r="J14975">
        <v>18</v>
      </c>
      <c r="K14975">
        <v>1</v>
      </c>
      <c r="L14975" t="s">
        <v>43111</v>
      </c>
    </row>
    <row r="14976" spans="1:12" x14ac:dyDescent="0.2">
      <c r="A14976" t="s">
        <v>48661</v>
      </c>
      <c r="B14976" t="s">
        <v>1197</v>
      </c>
      <c r="C14976" t="s">
        <v>48662</v>
      </c>
      <c r="D14976" t="s">
        <v>39</v>
      </c>
      <c r="E14976" t="s">
        <v>16</v>
      </c>
      <c r="F14976">
        <v>28027</v>
      </c>
      <c r="G14976">
        <v>35.396075000000003</v>
      </c>
      <c r="H14976">
        <v>-80.612060999999997</v>
      </c>
      <c r="I14976">
        <v>3.5</v>
      </c>
      <c r="J14976">
        <v>7</v>
      </c>
      <c r="K14976">
        <v>1</v>
      </c>
      <c r="L14976" t="s">
        <v>48663</v>
      </c>
    </row>
    <row r="14977" spans="1:12" x14ac:dyDescent="0.2">
      <c r="A14977" t="s">
        <v>48664</v>
      </c>
      <c r="B14977" t="s">
        <v>1386</v>
      </c>
      <c r="C14977" t="s">
        <v>48665</v>
      </c>
      <c r="D14977" t="s">
        <v>39</v>
      </c>
      <c r="E14977" t="s">
        <v>16</v>
      </c>
      <c r="F14977">
        <v>28025</v>
      </c>
      <c r="G14977">
        <v>35.435965899999999</v>
      </c>
      <c r="H14977">
        <v>-80.604720499999999</v>
      </c>
      <c r="I14977">
        <v>2.5</v>
      </c>
      <c r="J14977">
        <v>47</v>
      </c>
      <c r="K14977">
        <v>1</v>
      </c>
      <c r="L14977" t="s">
        <v>48666</v>
      </c>
    </row>
    <row r="14978" spans="1:12" x14ac:dyDescent="0.2">
      <c r="A14978" t="s">
        <v>48667</v>
      </c>
      <c r="B14978" t="s">
        <v>48668</v>
      </c>
      <c r="C14978" t="s">
        <v>48669</v>
      </c>
      <c r="D14978" t="s">
        <v>167</v>
      </c>
      <c r="E14978" t="s">
        <v>16</v>
      </c>
      <c r="F14978">
        <v>28075</v>
      </c>
      <c r="G14978">
        <v>35.324514499999999</v>
      </c>
      <c r="H14978">
        <v>-80.648082400000007</v>
      </c>
      <c r="I14978">
        <v>3.5</v>
      </c>
      <c r="J14978">
        <v>3</v>
      </c>
      <c r="K14978">
        <v>1</v>
      </c>
      <c r="L14978" t="s">
        <v>48670</v>
      </c>
    </row>
    <row r="14979" spans="1:12" x14ac:dyDescent="0.2">
      <c r="A14979" t="s">
        <v>48671</v>
      </c>
      <c r="B14979" t="s">
        <v>48672</v>
      </c>
      <c r="C14979" t="s">
        <v>23071</v>
      </c>
      <c r="D14979" t="s">
        <v>21</v>
      </c>
      <c r="E14979" t="s">
        <v>16</v>
      </c>
      <c r="F14979">
        <v>28203</v>
      </c>
      <c r="G14979">
        <v>35.202035000000002</v>
      </c>
      <c r="H14979">
        <v>-80.844459000000001</v>
      </c>
      <c r="I14979">
        <v>4</v>
      </c>
      <c r="J14979">
        <v>484</v>
      </c>
      <c r="K14979">
        <v>1</v>
      </c>
      <c r="L14979" t="s">
        <v>48673</v>
      </c>
    </row>
    <row r="14980" spans="1:12" x14ac:dyDescent="0.2">
      <c r="A14980" t="s">
        <v>48674</v>
      </c>
      <c r="B14980" t="s">
        <v>48675</v>
      </c>
      <c r="C14980" t="s">
        <v>48676</v>
      </c>
      <c r="D14980" t="s">
        <v>26</v>
      </c>
      <c r="E14980" t="s">
        <v>16</v>
      </c>
      <c r="F14980">
        <v>28078</v>
      </c>
      <c r="G14980">
        <v>35.408668800000001</v>
      </c>
      <c r="H14980">
        <v>-80.842730700000004</v>
      </c>
      <c r="I14980">
        <v>3.5</v>
      </c>
      <c r="J14980">
        <v>3</v>
      </c>
      <c r="K14980">
        <v>1</v>
      </c>
      <c r="L14980" t="s">
        <v>48677</v>
      </c>
    </row>
    <row r="14981" spans="1:12" x14ac:dyDescent="0.2">
      <c r="A14981" t="s">
        <v>48678</v>
      </c>
      <c r="B14981" t="s">
        <v>8052</v>
      </c>
      <c r="C14981" t="s">
        <v>48679</v>
      </c>
      <c r="D14981" t="s">
        <v>21</v>
      </c>
      <c r="E14981" t="s">
        <v>16</v>
      </c>
      <c r="F14981">
        <v>28262</v>
      </c>
      <c r="G14981">
        <v>35.299315</v>
      </c>
      <c r="H14981">
        <v>-80.754942999999997</v>
      </c>
      <c r="I14981">
        <v>1</v>
      </c>
      <c r="J14981">
        <v>4</v>
      </c>
      <c r="K14981">
        <v>1</v>
      </c>
      <c r="L14981" t="s">
        <v>48680</v>
      </c>
    </row>
    <row r="14982" spans="1:12" x14ac:dyDescent="0.2">
      <c r="A14982" t="s">
        <v>48681</v>
      </c>
      <c r="B14982" t="s">
        <v>18846</v>
      </c>
      <c r="C14982" t="s">
        <v>48682</v>
      </c>
      <c r="D14982" t="s">
        <v>643</v>
      </c>
      <c r="E14982" t="s">
        <v>16</v>
      </c>
      <c r="F14982">
        <v>28079</v>
      </c>
      <c r="G14982">
        <v>35.063116899999997</v>
      </c>
      <c r="H14982">
        <v>-80.633163999999994</v>
      </c>
      <c r="I14982">
        <v>4</v>
      </c>
      <c r="J14982">
        <v>34</v>
      </c>
      <c r="K14982">
        <v>0</v>
      </c>
      <c r="L14982" t="s">
        <v>48683</v>
      </c>
    </row>
    <row r="14983" spans="1:12" x14ac:dyDescent="0.2">
      <c r="A14983" t="s">
        <v>48684</v>
      </c>
      <c r="B14983" t="s">
        <v>48685</v>
      </c>
      <c r="C14983" t="s">
        <v>29349</v>
      </c>
      <c r="D14983" t="s">
        <v>21</v>
      </c>
      <c r="E14983" t="s">
        <v>16</v>
      </c>
      <c r="F14983">
        <v>28205</v>
      </c>
      <c r="G14983">
        <v>35.193526900000002</v>
      </c>
      <c r="H14983">
        <v>-80.782716600000001</v>
      </c>
      <c r="I14983">
        <v>5</v>
      </c>
      <c r="J14983">
        <v>5</v>
      </c>
      <c r="K14983">
        <v>1</v>
      </c>
      <c r="L14983" t="s">
        <v>457</v>
      </c>
    </row>
    <row r="14984" spans="1:12" x14ac:dyDescent="0.2">
      <c r="A14984" t="s">
        <v>48686</v>
      </c>
      <c r="B14984" t="s">
        <v>1012</v>
      </c>
      <c r="C14984" t="s">
        <v>48687</v>
      </c>
      <c r="D14984" t="s">
        <v>21</v>
      </c>
      <c r="E14984" t="s">
        <v>16</v>
      </c>
      <c r="F14984">
        <v>28215</v>
      </c>
      <c r="G14984">
        <v>35.223226500000003</v>
      </c>
      <c r="H14984">
        <v>-80.725492000000003</v>
      </c>
      <c r="I14984">
        <v>2</v>
      </c>
      <c r="J14984">
        <v>9</v>
      </c>
      <c r="K14984">
        <v>1</v>
      </c>
      <c r="L14984" t="s">
        <v>5827</v>
      </c>
    </row>
    <row r="14985" spans="1:12" x14ac:dyDescent="0.2">
      <c r="A14985" t="s">
        <v>48688</v>
      </c>
      <c r="B14985" t="s">
        <v>47108</v>
      </c>
      <c r="C14985" t="s">
        <v>48689</v>
      </c>
      <c r="D14985" t="s">
        <v>21</v>
      </c>
      <c r="E14985" t="s">
        <v>16</v>
      </c>
      <c r="F14985">
        <v>28262</v>
      </c>
      <c r="G14985">
        <v>35.303366099999998</v>
      </c>
      <c r="H14985">
        <v>-80.754284799999994</v>
      </c>
      <c r="I14985">
        <v>4.5</v>
      </c>
      <c r="J14985">
        <v>3</v>
      </c>
      <c r="K14985">
        <v>1</v>
      </c>
      <c r="L14985" t="s">
        <v>2315</v>
      </c>
    </row>
    <row r="14986" spans="1:12" x14ac:dyDescent="0.2">
      <c r="A14986" t="s">
        <v>48690</v>
      </c>
      <c r="B14986" t="s">
        <v>4439</v>
      </c>
      <c r="C14986" t="s">
        <v>48691</v>
      </c>
      <c r="D14986" t="s">
        <v>21</v>
      </c>
      <c r="E14986" t="s">
        <v>16</v>
      </c>
      <c r="F14986">
        <v>28227</v>
      </c>
      <c r="G14986">
        <v>35.159754999999997</v>
      </c>
      <c r="H14986">
        <v>-80.734067999999994</v>
      </c>
      <c r="I14986">
        <v>3</v>
      </c>
      <c r="J14986">
        <v>60</v>
      </c>
      <c r="K14986">
        <v>1</v>
      </c>
      <c r="L14986" t="s">
        <v>48692</v>
      </c>
    </row>
    <row r="14987" spans="1:12" x14ac:dyDescent="0.2">
      <c r="A14987" t="s">
        <v>48693</v>
      </c>
      <c r="B14987" t="s">
        <v>48694</v>
      </c>
      <c r="C14987" t="s">
        <v>48695</v>
      </c>
      <c r="D14987" t="s">
        <v>7493</v>
      </c>
      <c r="E14987" t="s">
        <v>16</v>
      </c>
      <c r="F14987">
        <v>28097</v>
      </c>
      <c r="G14987">
        <v>35.254588699999999</v>
      </c>
      <c r="H14987">
        <v>-80.450994600000001</v>
      </c>
      <c r="I14987">
        <v>2.5</v>
      </c>
      <c r="J14987">
        <v>12</v>
      </c>
      <c r="K14987">
        <v>0</v>
      </c>
      <c r="L14987" t="s">
        <v>2073</v>
      </c>
    </row>
    <row r="14988" spans="1:12" x14ac:dyDescent="0.2">
      <c r="A14988" t="s">
        <v>48696</v>
      </c>
      <c r="B14988" t="s">
        <v>695</v>
      </c>
      <c r="C14988" t="s">
        <v>48697</v>
      </c>
      <c r="D14988" t="s">
        <v>4275</v>
      </c>
      <c r="E14988" t="s">
        <v>16</v>
      </c>
      <c r="F14988">
        <v>28104</v>
      </c>
      <c r="G14988">
        <v>35.003134000000003</v>
      </c>
      <c r="H14988">
        <v>-80.700001</v>
      </c>
      <c r="I14988">
        <v>4.5</v>
      </c>
      <c r="J14988">
        <v>6</v>
      </c>
      <c r="K14988">
        <v>1</v>
      </c>
      <c r="L14988" t="s">
        <v>48698</v>
      </c>
    </row>
    <row r="14989" spans="1:12" x14ac:dyDescent="0.2">
      <c r="A14989" t="s">
        <v>48699</v>
      </c>
      <c r="B14989" t="s">
        <v>2525</v>
      </c>
      <c r="C14989" t="s">
        <v>48700</v>
      </c>
      <c r="D14989" t="s">
        <v>21</v>
      </c>
      <c r="E14989" t="s">
        <v>16</v>
      </c>
      <c r="F14989">
        <v>28216</v>
      </c>
      <c r="G14989">
        <v>35.260443408699999</v>
      </c>
      <c r="H14989">
        <v>-80.876386508400003</v>
      </c>
      <c r="I14989">
        <v>1.5</v>
      </c>
      <c r="J14989">
        <v>3</v>
      </c>
      <c r="K14989">
        <v>1</v>
      </c>
      <c r="L14989" t="s">
        <v>5759</v>
      </c>
    </row>
    <row r="14990" spans="1:12" x14ac:dyDescent="0.2">
      <c r="A14990" t="s">
        <v>48701</v>
      </c>
      <c r="B14990" t="s">
        <v>48702</v>
      </c>
      <c r="C14990" t="s">
        <v>48703</v>
      </c>
      <c r="D14990" t="s">
        <v>39766</v>
      </c>
      <c r="E14990" t="s">
        <v>16</v>
      </c>
      <c r="F14990">
        <v>28120</v>
      </c>
      <c r="G14990">
        <v>35.294145999999998</v>
      </c>
      <c r="H14990">
        <v>-81.023162999999997</v>
      </c>
      <c r="I14990">
        <v>3.5</v>
      </c>
      <c r="J14990">
        <v>5</v>
      </c>
      <c r="K14990">
        <v>1</v>
      </c>
      <c r="L14990" t="s">
        <v>48704</v>
      </c>
    </row>
    <row r="14991" spans="1:12" x14ac:dyDescent="0.2">
      <c r="A14991" t="s">
        <v>48705</v>
      </c>
      <c r="B14991" t="s">
        <v>48706</v>
      </c>
      <c r="C14991" t="s">
        <v>33372</v>
      </c>
      <c r="D14991" t="s">
        <v>21</v>
      </c>
      <c r="E14991" t="s">
        <v>16</v>
      </c>
      <c r="F14991">
        <v>28203</v>
      </c>
      <c r="G14991">
        <v>35.214287409699999</v>
      </c>
      <c r="H14991">
        <v>-80.857450909700006</v>
      </c>
      <c r="I14991">
        <v>3.5</v>
      </c>
      <c r="J14991">
        <v>82</v>
      </c>
      <c r="K14991">
        <v>0</v>
      </c>
      <c r="L14991" t="s">
        <v>48707</v>
      </c>
    </row>
    <row r="14992" spans="1:12" x14ac:dyDescent="0.2">
      <c r="A14992" t="s">
        <v>48708</v>
      </c>
      <c r="B14992" t="s">
        <v>48709</v>
      </c>
      <c r="C14992" t="s">
        <v>48710</v>
      </c>
      <c r="D14992" t="s">
        <v>21</v>
      </c>
      <c r="E14992" t="s">
        <v>16</v>
      </c>
      <c r="F14992">
        <v>28105</v>
      </c>
      <c r="G14992">
        <v>35.154942528100001</v>
      </c>
      <c r="H14992">
        <v>-80.728673652300003</v>
      </c>
      <c r="I14992">
        <v>2</v>
      </c>
      <c r="J14992">
        <v>8</v>
      </c>
      <c r="K14992">
        <v>1</v>
      </c>
      <c r="L14992" t="s">
        <v>2743</v>
      </c>
    </row>
    <row r="14993" spans="1:12" x14ac:dyDescent="0.2">
      <c r="A14993" t="s">
        <v>48711</v>
      </c>
      <c r="B14993" t="s">
        <v>33824</v>
      </c>
      <c r="C14993" t="s">
        <v>48712</v>
      </c>
      <c r="D14993" t="s">
        <v>30</v>
      </c>
      <c r="E14993" t="s">
        <v>16</v>
      </c>
      <c r="F14993">
        <v>28052</v>
      </c>
      <c r="G14993">
        <v>35.261175234299998</v>
      </c>
      <c r="H14993">
        <v>-81.140512414300005</v>
      </c>
      <c r="I14993">
        <v>3.5</v>
      </c>
      <c r="J14993">
        <v>75</v>
      </c>
      <c r="K14993">
        <v>1</v>
      </c>
      <c r="L14993" t="s">
        <v>48713</v>
      </c>
    </row>
    <row r="14994" spans="1:12" x14ac:dyDescent="0.2">
      <c r="A14994" t="e">
        <f>-vP9rja8YzbRRTX5C1K3dQ</f>
        <v>#NAME?</v>
      </c>
      <c r="B14994" t="s">
        <v>48714</v>
      </c>
      <c r="C14994" t="s">
        <v>48715</v>
      </c>
      <c r="D14994" t="s">
        <v>21</v>
      </c>
      <c r="E14994" t="s">
        <v>16</v>
      </c>
      <c r="F14994">
        <v>28214</v>
      </c>
      <c r="G14994">
        <v>35.242531800000002</v>
      </c>
      <c r="H14994">
        <v>-80.938594699999996</v>
      </c>
      <c r="I14994">
        <v>3.5</v>
      </c>
      <c r="J14994">
        <v>15</v>
      </c>
      <c r="K14994">
        <v>1</v>
      </c>
      <c r="L14994" t="s">
        <v>48716</v>
      </c>
    </row>
    <row r="14995" spans="1:12" x14ac:dyDescent="0.2">
      <c r="A14995" t="s">
        <v>48717</v>
      </c>
      <c r="B14995" t="s">
        <v>2144</v>
      </c>
      <c r="C14995" t="s">
        <v>48718</v>
      </c>
      <c r="D14995" t="s">
        <v>21</v>
      </c>
      <c r="E14995" t="s">
        <v>16</v>
      </c>
      <c r="F14995">
        <v>28217</v>
      </c>
      <c r="G14995">
        <v>35.170155000000001</v>
      </c>
      <c r="H14995">
        <v>-80.8745859</v>
      </c>
      <c r="I14995">
        <v>2.5</v>
      </c>
      <c r="J14995">
        <v>20</v>
      </c>
      <c r="K14995">
        <v>1</v>
      </c>
      <c r="L14995" t="s">
        <v>2146</v>
      </c>
    </row>
    <row r="14996" spans="1:12" x14ac:dyDescent="0.2">
      <c r="A14996" t="s">
        <v>48719</v>
      </c>
      <c r="B14996" t="s">
        <v>48720</v>
      </c>
      <c r="C14996" t="s">
        <v>48721</v>
      </c>
      <c r="D14996" t="s">
        <v>30</v>
      </c>
      <c r="E14996" t="s">
        <v>16</v>
      </c>
      <c r="F14996">
        <v>28054</v>
      </c>
      <c r="G14996">
        <v>35.260534300000003</v>
      </c>
      <c r="H14996">
        <v>-81.171894899999998</v>
      </c>
      <c r="I14996">
        <v>4.5</v>
      </c>
      <c r="J14996">
        <v>3</v>
      </c>
      <c r="K14996">
        <v>1</v>
      </c>
      <c r="L14996" t="s">
        <v>4953</v>
      </c>
    </row>
    <row r="14997" spans="1:12" x14ac:dyDescent="0.2">
      <c r="A14997" t="s">
        <v>48722</v>
      </c>
      <c r="B14997" t="s">
        <v>48723</v>
      </c>
      <c r="C14997" t="s">
        <v>48724</v>
      </c>
      <c r="D14997" t="s">
        <v>21</v>
      </c>
      <c r="E14997" t="s">
        <v>16</v>
      </c>
      <c r="F14997">
        <v>28273</v>
      </c>
      <c r="G14997">
        <v>35.094593799999998</v>
      </c>
      <c r="H14997">
        <v>-81.005158699999996</v>
      </c>
      <c r="I14997">
        <v>2</v>
      </c>
      <c r="J14997">
        <v>4</v>
      </c>
      <c r="K14997">
        <v>1</v>
      </c>
      <c r="L14997" t="s">
        <v>1380</v>
      </c>
    </row>
    <row r="14998" spans="1:12" x14ac:dyDescent="0.2">
      <c r="A14998" t="e">
        <f>-fq07J2eJbN0rFkMZEVrGg</f>
        <v>#NAME?</v>
      </c>
      <c r="B14998" t="s">
        <v>18325</v>
      </c>
      <c r="C14998" t="s">
        <v>48725</v>
      </c>
      <c r="D14998" t="s">
        <v>21</v>
      </c>
      <c r="E14998" t="s">
        <v>16</v>
      </c>
      <c r="F14998">
        <v>28210</v>
      </c>
      <c r="G14998">
        <v>35.091152000000001</v>
      </c>
      <c r="H14998">
        <v>-80.869646200000005</v>
      </c>
      <c r="I14998">
        <v>2</v>
      </c>
      <c r="J14998">
        <v>3</v>
      </c>
      <c r="K14998">
        <v>1</v>
      </c>
      <c r="L14998" t="s">
        <v>48726</v>
      </c>
    </row>
    <row r="14999" spans="1:12" x14ac:dyDescent="0.2">
      <c r="A14999" t="s">
        <v>48727</v>
      </c>
      <c r="B14999" t="s">
        <v>13593</v>
      </c>
      <c r="C14999" t="s">
        <v>16602</v>
      </c>
      <c r="D14999" t="s">
        <v>588</v>
      </c>
      <c r="E14999" t="s">
        <v>16</v>
      </c>
      <c r="F14999">
        <v>28110</v>
      </c>
      <c r="G14999">
        <v>35.013608400000003</v>
      </c>
      <c r="H14999">
        <v>-80.570005300000005</v>
      </c>
      <c r="I14999">
        <v>2</v>
      </c>
      <c r="J14999">
        <v>4</v>
      </c>
      <c r="K14999">
        <v>1</v>
      </c>
      <c r="L14999" t="s">
        <v>5827</v>
      </c>
    </row>
    <row r="15000" spans="1:12" x14ac:dyDescent="0.2">
      <c r="A15000" t="s">
        <v>48728</v>
      </c>
      <c r="B15000" t="s">
        <v>446</v>
      </c>
      <c r="C15000" t="s">
        <v>48729</v>
      </c>
      <c r="D15000" t="s">
        <v>21</v>
      </c>
      <c r="E15000" t="s">
        <v>16</v>
      </c>
      <c r="F15000">
        <v>28217</v>
      </c>
      <c r="G15000">
        <v>35.160507000000003</v>
      </c>
      <c r="H15000">
        <v>-80.972977999999998</v>
      </c>
      <c r="I15000">
        <v>3</v>
      </c>
      <c r="J15000">
        <v>4</v>
      </c>
      <c r="K15000">
        <v>1</v>
      </c>
      <c r="L15000" t="s">
        <v>448</v>
      </c>
    </row>
    <row r="15001" spans="1:12" x14ac:dyDescent="0.2">
      <c r="A15001" t="s">
        <v>48730</v>
      </c>
      <c r="B15001" t="s">
        <v>35293</v>
      </c>
      <c r="C15001" t="s">
        <v>25500</v>
      </c>
      <c r="D15001" t="s">
        <v>135</v>
      </c>
      <c r="E15001" t="s">
        <v>16</v>
      </c>
      <c r="F15001">
        <v>28104</v>
      </c>
      <c r="G15001">
        <v>35.141248400000002</v>
      </c>
      <c r="H15001">
        <v>-80.624076200000005</v>
      </c>
      <c r="I15001">
        <v>4</v>
      </c>
      <c r="J15001">
        <v>4</v>
      </c>
      <c r="K15001">
        <v>1</v>
      </c>
      <c r="L15001" t="s">
        <v>14346</v>
      </c>
    </row>
    <row r="15002" spans="1:12" x14ac:dyDescent="0.2">
      <c r="A15002" t="s">
        <v>48731</v>
      </c>
      <c r="B15002" t="s">
        <v>19238</v>
      </c>
      <c r="C15002" t="s">
        <v>48732</v>
      </c>
      <c r="D15002" t="s">
        <v>135</v>
      </c>
      <c r="E15002" t="s">
        <v>16</v>
      </c>
      <c r="F15002">
        <v>28105</v>
      </c>
      <c r="G15002">
        <v>35.130883099999998</v>
      </c>
      <c r="H15002">
        <v>-80.701198399999996</v>
      </c>
      <c r="I15002">
        <v>3.5</v>
      </c>
      <c r="J15002">
        <v>22</v>
      </c>
      <c r="K15002">
        <v>1</v>
      </c>
      <c r="L15002" t="s">
        <v>48733</v>
      </c>
    </row>
    <row r="15003" spans="1:12" x14ac:dyDescent="0.2">
      <c r="A15003" t="s">
        <v>48734</v>
      </c>
      <c r="B15003" t="s">
        <v>48735</v>
      </c>
      <c r="C15003" t="s">
        <v>30129</v>
      </c>
      <c r="D15003" t="s">
        <v>39</v>
      </c>
      <c r="E15003" t="s">
        <v>16</v>
      </c>
      <c r="F15003">
        <v>28027</v>
      </c>
      <c r="G15003">
        <v>35.374989900000003</v>
      </c>
      <c r="H15003">
        <v>-80.728804299999993</v>
      </c>
      <c r="I15003">
        <v>3</v>
      </c>
      <c r="J15003">
        <v>4</v>
      </c>
      <c r="K15003">
        <v>1</v>
      </c>
      <c r="L15003" t="s">
        <v>48736</v>
      </c>
    </row>
    <row r="15004" spans="1:12" x14ac:dyDescent="0.2">
      <c r="A15004" t="s">
        <v>48737</v>
      </c>
      <c r="B15004" t="s">
        <v>3106</v>
      </c>
      <c r="C15004" t="s">
        <v>48738</v>
      </c>
      <c r="D15004" t="s">
        <v>21</v>
      </c>
      <c r="E15004" t="s">
        <v>16</v>
      </c>
      <c r="F15004">
        <v>28209</v>
      </c>
      <c r="G15004">
        <v>35.166126900000002</v>
      </c>
      <c r="H15004">
        <v>-80.849974099999997</v>
      </c>
      <c r="I15004">
        <v>3.5</v>
      </c>
      <c r="J15004">
        <v>14</v>
      </c>
      <c r="K15004">
        <v>1</v>
      </c>
      <c r="L15004" t="s">
        <v>3108</v>
      </c>
    </row>
    <row r="15005" spans="1:12" x14ac:dyDescent="0.2">
      <c r="A15005" t="s">
        <v>48739</v>
      </c>
      <c r="B15005" t="s">
        <v>48740</v>
      </c>
      <c r="C15005" t="s">
        <v>48741</v>
      </c>
      <c r="D15005" t="s">
        <v>30</v>
      </c>
      <c r="E15005" t="s">
        <v>16</v>
      </c>
      <c r="F15005">
        <v>28056</v>
      </c>
      <c r="G15005">
        <v>35.237558700000001</v>
      </c>
      <c r="H15005">
        <v>-81.116806299999993</v>
      </c>
      <c r="I15005">
        <v>5</v>
      </c>
      <c r="J15005">
        <v>5</v>
      </c>
      <c r="K15005">
        <v>1</v>
      </c>
      <c r="L15005" t="s">
        <v>48742</v>
      </c>
    </row>
    <row r="15006" spans="1:12" x14ac:dyDescent="0.2">
      <c r="A15006" t="s">
        <v>48743</v>
      </c>
      <c r="B15006" t="s">
        <v>314</v>
      </c>
      <c r="C15006" t="s">
        <v>48744</v>
      </c>
      <c r="D15006" t="s">
        <v>21</v>
      </c>
      <c r="E15006" t="s">
        <v>16</v>
      </c>
      <c r="F15006">
        <v>28227</v>
      </c>
      <c r="G15006">
        <v>35.213121000000001</v>
      </c>
      <c r="H15006">
        <v>-80.690289000000007</v>
      </c>
      <c r="I15006">
        <v>4</v>
      </c>
      <c r="J15006">
        <v>8</v>
      </c>
      <c r="K15006">
        <v>1</v>
      </c>
      <c r="L15006" t="s">
        <v>42444</v>
      </c>
    </row>
    <row r="15007" spans="1:12" x14ac:dyDescent="0.2">
      <c r="A15007" t="s">
        <v>48745</v>
      </c>
      <c r="B15007" t="s">
        <v>48746</v>
      </c>
      <c r="C15007" t="s">
        <v>48747</v>
      </c>
      <c r="D15007" t="s">
        <v>39</v>
      </c>
      <c r="E15007" t="s">
        <v>16</v>
      </c>
      <c r="F15007">
        <v>28027</v>
      </c>
      <c r="G15007">
        <v>35.369990999999999</v>
      </c>
      <c r="H15007">
        <v>-80.664107999999999</v>
      </c>
      <c r="I15007">
        <v>3.5</v>
      </c>
      <c r="J15007">
        <v>11</v>
      </c>
      <c r="K15007">
        <v>1</v>
      </c>
      <c r="L15007" t="s">
        <v>287</v>
      </c>
    </row>
    <row r="15008" spans="1:12" x14ac:dyDescent="0.2">
      <c r="A15008" t="s">
        <v>48748</v>
      </c>
      <c r="B15008" t="s">
        <v>48749</v>
      </c>
      <c r="C15008" t="s">
        <v>48750</v>
      </c>
      <c r="D15008" t="s">
        <v>21</v>
      </c>
      <c r="E15008" t="s">
        <v>16</v>
      </c>
      <c r="F15008">
        <v>28205</v>
      </c>
      <c r="G15008">
        <v>35.202356000000002</v>
      </c>
      <c r="H15008">
        <v>-80.790535000000006</v>
      </c>
      <c r="I15008">
        <v>4.5</v>
      </c>
      <c r="J15008">
        <v>15</v>
      </c>
      <c r="K15008">
        <v>0</v>
      </c>
      <c r="L15008" t="s">
        <v>48751</v>
      </c>
    </row>
    <row r="15009" spans="1:12" x14ac:dyDescent="0.2">
      <c r="A15009" t="s">
        <v>48752</v>
      </c>
      <c r="B15009" t="s">
        <v>48753</v>
      </c>
      <c r="C15009" t="s">
        <v>48754</v>
      </c>
      <c r="D15009" t="s">
        <v>21</v>
      </c>
      <c r="E15009" t="s">
        <v>16</v>
      </c>
      <c r="F15009">
        <v>28269</v>
      </c>
      <c r="G15009">
        <v>35.289287899999998</v>
      </c>
      <c r="H15009">
        <v>-80.797647299999994</v>
      </c>
      <c r="I15009">
        <v>1</v>
      </c>
      <c r="J15009">
        <v>3</v>
      </c>
      <c r="K15009">
        <v>0</v>
      </c>
      <c r="L15009" t="s">
        <v>709</v>
      </c>
    </row>
    <row r="15010" spans="1:12" x14ac:dyDescent="0.2">
      <c r="A15010" t="s">
        <v>48755</v>
      </c>
      <c r="B15010" t="s">
        <v>48756</v>
      </c>
      <c r="C15010" t="s">
        <v>48757</v>
      </c>
      <c r="D15010" t="s">
        <v>167</v>
      </c>
      <c r="E15010" t="s">
        <v>16</v>
      </c>
      <c r="F15010">
        <v>28075</v>
      </c>
      <c r="G15010">
        <v>35.325901651400002</v>
      </c>
      <c r="H15010">
        <v>-80.645993759600003</v>
      </c>
      <c r="I15010">
        <v>2</v>
      </c>
      <c r="J15010">
        <v>4</v>
      </c>
      <c r="K15010">
        <v>0</v>
      </c>
      <c r="L15010" t="s">
        <v>38296</v>
      </c>
    </row>
    <row r="15011" spans="1:12" x14ac:dyDescent="0.2">
      <c r="A15011" t="s">
        <v>48758</v>
      </c>
      <c r="B15011" t="s">
        <v>38473</v>
      </c>
      <c r="C15011" t="s">
        <v>48759</v>
      </c>
      <c r="D15011" t="s">
        <v>39</v>
      </c>
      <c r="E15011" t="s">
        <v>16</v>
      </c>
      <c r="F15011">
        <v>28025</v>
      </c>
      <c r="G15011">
        <v>35.431037015999998</v>
      </c>
      <c r="H15011">
        <v>-80.600795099999999</v>
      </c>
      <c r="I15011">
        <v>4</v>
      </c>
      <c r="J15011">
        <v>11</v>
      </c>
      <c r="K15011">
        <v>1</v>
      </c>
      <c r="L15011" t="s">
        <v>7987</v>
      </c>
    </row>
    <row r="15012" spans="1:12" x14ac:dyDescent="0.2">
      <c r="A15012" t="s">
        <v>48760</v>
      </c>
      <c r="B15012" t="s">
        <v>48761</v>
      </c>
      <c r="C15012" t="s">
        <v>12490</v>
      </c>
      <c r="D15012" t="s">
        <v>21</v>
      </c>
      <c r="E15012" t="s">
        <v>16</v>
      </c>
      <c r="F15012">
        <v>28203</v>
      </c>
      <c r="G15012">
        <v>35.206507125800002</v>
      </c>
      <c r="H15012">
        <v>-80.860258307500004</v>
      </c>
      <c r="I15012">
        <v>4</v>
      </c>
      <c r="J15012">
        <v>131</v>
      </c>
      <c r="K15012">
        <v>1</v>
      </c>
      <c r="L15012" t="s">
        <v>48762</v>
      </c>
    </row>
    <row r="15013" spans="1:12" x14ac:dyDescent="0.2">
      <c r="A15013" t="s">
        <v>48763</v>
      </c>
      <c r="B15013" t="s">
        <v>891</v>
      </c>
      <c r="C15013" t="s">
        <v>48764</v>
      </c>
      <c r="D15013" t="s">
        <v>21</v>
      </c>
      <c r="E15013" t="s">
        <v>16</v>
      </c>
      <c r="F15013">
        <v>28270</v>
      </c>
      <c r="G15013">
        <v>35.140882964500001</v>
      </c>
      <c r="H15013">
        <v>-80.740254074299997</v>
      </c>
      <c r="I15013">
        <v>2</v>
      </c>
      <c r="J15013">
        <v>19</v>
      </c>
      <c r="K15013">
        <v>1</v>
      </c>
      <c r="L15013" t="s">
        <v>39837</v>
      </c>
    </row>
    <row r="15014" spans="1:12" x14ac:dyDescent="0.2">
      <c r="A15014" t="s">
        <v>48765</v>
      </c>
      <c r="B15014" t="s">
        <v>40639</v>
      </c>
      <c r="C15014" t="s">
        <v>37299</v>
      </c>
      <c r="D15014" t="s">
        <v>39</v>
      </c>
      <c r="E15014" t="s">
        <v>16</v>
      </c>
      <c r="F15014">
        <v>28027</v>
      </c>
      <c r="G15014">
        <v>35.371214199999997</v>
      </c>
      <c r="H15014">
        <v>-80.716950400000002</v>
      </c>
      <c r="I15014">
        <v>2</v>
      </c>
      <c r="J15014">
        <v>32</v>
      </c>
      <c r="K15014">
        <v>0</v>
      </c>
      <c r="L15014" t="s">
        <v>48766</v>
      </c>
    </row>
    <row r="15015" spans="1:12" x14ac:dyDescent="0.2">
      <c r="A15015" t="s">
        <v>48767</v>
      </c>
      <c r="B15015" t="s">
        <v>6152</v>
      </c>
      <c r="C15015" t="s">
        <v>48768</v>
      </c>
      <c r="D15015" t="s">
        <v>21</v>
      </c>
      <c r="E15015" t="s">
        <v>16</v>
      </c>
      <c r="F15015">
        <v>28204</v>
      </c>
      <c r="G15015">
        <v>35.214867103099998</v>
      </c>
      <c r="H15015">
        <v>-80.834537744499997</v>
      </c>
      <c r="I15015">
        <v>3.5</v>
      </c>
      <c r="J15015">
        <v>140</v>
      </c>
      <c r="K15015">
        <v>1</v>
      </c>
      <c r="L15015" t="s">
        <v>48769</v>
      </c>
    </row>
    <row r="15016" spans="1:12" x14ac:dyDescent="0.2">
      <c r="A15016" t="s">
        <v>48770</v>
      </c>
      <c r="B15016" t="s">
        <v>48771</v>
      </c>
      <c r="C15016" t="s">
        <v>48772</v>
      </c>
      <c r="D15016" t="s">
        <v>21</v>
      </c>
      <c r="E15016" t="s">
        <v>16</v>
      </c>
      <c r="F15016">
        <v>28217</v>
      </c>
      <c r="G15016">
        <v>35.146972900000002</v>
      </c>
      <c r="H15016">
        <v>-80.925099900000006</v>
      </c>
      <c r="I15016">
        <v>3</v>
      </c>
      <c r="J15016">
        <v>10</v>
      </c>
      <c r="K15016">
        <v>1</v>
      </c>
      <c r="L15016" t="s">
        <v>1206</v>
      </c>
    </row>
    <row r="15017" spans="1:12" x14ac:dyDescent="0.2">
      <c r="A15017" t="s">
        <v>48773</v>
      </c>
      <c r="B15017" t="s">
        <v>48774</v>
      </c>
      <c r="C15017" t="s">
        <v>48775</v>
      </c>
      <c r="D15017" t="s">
        <v>601</v>
      </c>
      <c r="E15017" t="s">
        <v>16</v>
      </c>
      <c r="F15017">
        <v>28081</v>
      </c>
      <c r="G15017">
        <v>35.4978719</v>
      </c>
      <c r="H15017">
        <v>-80.625446999999994</v>
      </c>
      <c r="I15017">
        <v>3.5</v>
      </c>
      <c r="J15017">
        <v>3</v>
      </c>
      <c r="K15017">
        <v>1</v>
      </c>
      <c r="L15017" t="s">
        <v>32797</v>
      </c>
    </row>
    <row r="15018" spans="1:12" x14ac:dyDescent="0.2">
      <c r="A15018" t="s">
        <v>48776</v>
      </c>
      <c r="B15018" t="s">
        <v>48777</v>
      </c>
      <c r="C15018" t="s">
        <v>48778</v>
      </c>
      <c r="D15018" t="s">
        <v>21</v>
      </c>
      <c r="E15018" t="s">
        <v>16</v>
      </c>
      <c r="F15018">
        <v>28269</v>
      </c>
      <c r="G15018">
        <v>35.3425169</v>
      </c>
      <c r="H15018">
        <v>-80.770684900000006</v>
      </c>
      <c r="I15018">
        <v>3</v>
      </c>
      <c r="J15018">
        <v>21</v>
      </c>
      <c r="K15018">
        <v>0</v>
      </c>
      <c r="L15018" t="s">
        <v>48779</v>
      </c>
    </row>
    <row r="15019" spans="1:12" x14ac:dyDescent="0.2">
      <c r="A15019" t="s">
        <v>48780</v>
      </c>
      <c r="B15019" t="s">
        <v>48781</v>
      </c>
      <c r="C15019" t="s">
        <v>48782</v>
      </c>
      <c r="D15019" t="s">
        <v>30</v>
      </c>
      <c r="E15019" t="s">
        <v>16</v>
      </c>
      <c r="F15019">
        <v>28054</v>
      </c>
      <c r="G15019">
        <v>35.252384900000003</v>
      </c>
      <c r="H15019">
        <v>-81.160373000000007</v>
      </c>
      <c r="I15019">
        <v>2.5</v>
      </c>
      <c r="J15019">
        <v>5</v>
      </c>
      <c r="K15019">
        <v>1</v>
      </c>
      <c r="L15019" t="s">
        <v>48783</v>
      </c>
    </row>
    <row r="15020" spans="1:12" x14ac:dyDescent="0.2">
      <c r="A15020" t="s">
        <v>48784</v>
      </c>
      <c r="B15020" t="s">
        <v>703</v>
      </c>
      <c r="C15020" t="s">
        <v>48785</v>
      </c>
      <c r="D15020" t="s">
        <v>39</v>
      </c>
      <c r="E15020" t="s">
        <v>16</v>
      </c>
      <c r="F15020">
        <v>28025</v>
      </c>
      <c r="G15020">
        <v>35.389679000000001</v>
      </c>
      <c r="H15020">
        <v>-80.621080000000006</v>
      </c>
      <c r="I15020">
        <v>4.5</v>
      </c>
      <c r="J15020">
        <v>14</v>
      </c>
      <c r="K15020">
        <v>1</v>
      </c>
      <c r="L15020" t="s">
        <v>48786</v>
      </c>
    </row>
    <row r="15021" spans="1:12" x14ac:dyDescent="0.2">
      <c r="A15021" t="s">
        <v>48787</v>
      </c>
      <c r="B15021" t="s">
        <v>48788</v>
      </c>
      <c r="C15021" t="s">
        <v>48789</v>
      </c>
      <c r="D15021" t="s">
        <v>21</v>
      </c>
      <c r="E15021" t="s">
        <v>16</v>
      </c>
      <c r="F15021">
        <v>28262</v>
      </c>
      <c r="G15021">
        <v>35.324112999999997</v>
      </c>
      <c r="H15021">
        <v>-80.738377999999997</v>
      </c>
      <c r="I15021">
        <v>4</v>
      </c>
      <c r="J15021">
        <v>8</v>
      </c>
      <c r="K15021">
        <v>1</v>
      </c>
      <c r="L15021" t="s">
        <v>2743</v>
      </c>
    </row>
    <row r="15022" spans="1:12" x14ac:dyDescent="0.2">
      <c r="A15022" t="s">
        <v>48790</v>
      </c>
      <c r="B15022" t="s">
        <v>48791</v>
      </c>
      <c r="C15022" t="s">
        <v>48792</v>
      </c>
      <c r="D15022" t="s">
        <v>21</v>
      </c>
      <c r="E15022" t="s">
        <v>16</v>
      </c>
      <c r="F15022">
        <v>28211</v>
      </c>
      <c r="G15022">
        <v>35.153815999999999</v>
      </c>
      <c r="H15022">
        <v>-80.824924899999999</v>
      </c>
      <c r="I15022">
        <v>4</v>
      </c>
      <c r="J15022">
        <v>5</v>
      </c>
      <c r="K15022">
        <v>0</v>
      </c>
      <c r="L15022" t="s">
        <v>48793</v>
      </c>
    </row>
    <row r="15023" spans="1:12" x14ac:dyDescent="0.2">
      <c r="A15023" t="s">
        <v>48794</v>
      </c>
      <c r="B15023" t="s">
        <v>48795</v>
      </c>
      <c r="C15023" t="s">
        <v>48796</v>
      </c>
      <c r="D15023" t="s">
        <v>135</v>
      </c>
      <c r="E15023" t="s">
        <v>16</v>
      </c>
      <c r="F15023">
        <v>28105</v>
      </c>
      <c r="G15023">
        <v>35.130903000000004</v>
      </c>
      <c r="H15023">
        <v>-80.737093000000002</v>
      </c>
      <c r="I15023">
        <v>1</v>
      </c>
      <c r="J15023">
        <v>4</v>
      </c>
      <c r="K15023">
        <v>1</v>
      </c>
      <c r="L15023" t="s">
        <v>1041</v>
      </c>
    </row>
    <row r="15024" spans="1:12" x14ac:dyDescent="0.2">
      <c r="A15024" t="s">
        <v>48797</v>
      </c>
      <c r="B15024" t="s">
        <v>48798</v>
      </c>
      <c r="C15024" t="s">
        <v>48799</v>
      </c>
      <c r="D15024" t="s">
        <v>21</v>
      </c>
      <c r="E15024" t="s">
        <v>16</v>
      </c>
      <c r="F15024">
        <v>28217</v>
      </c>
      <c r="G15024">
        <v>35.164717199999998</v>
      </c>
      <c r="H15024">
        <v>-80.885424999999998</v>
      </c>
      <c r="I15024">
        <v>1</v>
      </c>
      <c r="J15024">
        <v>4</v>
      </c>
      <c r="K15024">
        <v>1</v>
      </c>
    </row>
    <row r="15025" spans="1:12" x14ac:dyDescent="0.2">
      <c r="A15025" t="s">
        <v>48800</v>
      </c>
      <c r="B15025" t="s">
        <v>8747</v>
      </c>
      <c r="C15025" t="s">
        <v>48801</v>
      </c>
      <c r="D15025" t="s">
        <v>21</v>
      </c>
      <c r="E15025" t="s">
        <v>16</v>
      </c>
      <c r="F15025">
        <v>28273</v>
      </c>
      <c r="G15025">
        <v>35.105105629999997</v>
      </c>
      <c r="H15025">
        <v>-80.985471904299999</v>
      </c>
      <c r="I15025">
        <v>1.5</v>
      </c>
      <c r="J15025">
        <v>3</v>
      </c>
      <c r="K15025">
        <v>1</v>
      </c>
      <c r="L15025" t="s">
        <v>48802</v>
      </c>
    </row>
    <row r="15026" spans="1:12" x14ac:dyDescent="0.2">
      <c r="A15026" t="s">
        <v>48803</v>
      </c>
      <c r="B15026" t="s">
        <v>314</v>
      </c>
      <c r="C15026" t="s">
        <v>48804</v>
      </c>
      <c r="D15026" t="s">
        <v>21</v>
      </c>
      <c r="E15026" t="s">
        <v>16</v>
      </c>
      <c r="F15026">
        <v>28211</v>
      </c>
      <c r="G15026">
        <v>35.192263199999999</v>
      </c>
      <c r="H15026">
        <v>-80.797201099999995</v>
      </c>
      <c r="I15026">
        <v>2.5</v>
      </c>
      <c r="J15026">
        <v>6</v>
      </c>
      <c r="K15026">
        <v>1</v>
      </c>
      <c r="L15026" t="s">
        <v>48805</v>
      </c>
    </row>
    <row r="15027" spans="1:12" x14ac:dyDescent="0.2">
      <c r="A15027" t="s">
        <v>48806</v>
      </c>
      <c r="B15027" t="s">
        <v>860</v>
      </c>
      <c r="C15027" t="s">
        <v>48807</v>
      </c>
      <c r="D15027" t="s">
        <v>21</v>
      </c>
      <c r="E15027" t="s">
        <v>16</v>
      </c>
      <c r="F15027">
        <v>28203</v>
      </c>
      <c r="G15027">
        <v>35.200288</v>
      </c>
      <c r="H15027">
        <v>-80.843124000000003</v>
      </c>
      <c r="I15027">
        <v>3</v>
      </c>
      <c r="J15027">
        <v>56</v>
      </c>
      <c r="K15027">
        <v>1</v>
      </c>
      <c r="L15027" t="s">
        <v>48808</v>
      </c>
    </row>
    <row r="15028" spans="1:12" x14ac:dyDescent="0.2">
      <c r="A15028" t="s">
        <v>48809</v>
      </c>
      <c r="B15028" t="s">
        <v>36540</v>
      </c>
      <c r="C15028" t="s">
        <v>327</v>
      </c>
      <c r="D15028" t="s">
        <v>39</v>
      </c>
      <c r="E15028" t="s">
        <v>16</v>
      </c>
      <c r="F15028">
        <v>28027</v>
      </c>
      <c r="G15028">
        <v>35.411070899999999</v>
      </c>
      <c r="H15028">
        <v>-80.664081899999999</v>
      </c>
      <c r="I15028">
        <v>2.5</v>
      </c>
      <c r="J15028">
        <v>3</v>
      </c>
      <c r="K15028">
        <v>0</v>
      </c>
      <c r="L15028" t="s">
        <v>5827</v>
      </c>
    </row>
    <row r="15029" spans="1:12" x14ac:dyDescent="0.2">
      <c r="A15029" t="s">
        <v>48810</v>
      </c>
      <c r="B15029" t="s">
        <v>48811</v>
      </c>
      <c r="C15029" t="s">
        <v>48299</v>
      </c>
      <c r="D15029" t="s">
        <v>21</v>
      </c>
      <c r="E15029" t="s">
        <v>16</v>
      </c>
      <c r="F15029">
        <v>28277</v>
      </c>
      <c r="G15029">
        <v>35.078880499999997</v>
      </c>
      <c r="H15029">
        <v>-80.817777500000005</v>
      </c>
      <c r="I15029">
        <v>3.5</v>
      </c>
      <c r="J15029">
        <v>3</v>
      </c>
      <c r="K15029">
        <v>1</v>
      </c>
      <c r="L15029" t="s">
        <v>9130</v>
      </c>
    </row>
    <row r="15030" spans="1:12" x14ac:dyDescent="0.2">
      <c r="A15030" t="s">
        <v>48812</v>
      </c>
      <c r="B15030" t="s">
        <v>48813</v>
      </c>
      <c r="C15030" t="s">
        <v>48814</v>
      </c>
      <c r="D15030" t="s">
        <v>26</v>
      </c>
      <c r="E15030" t="s">
        <v>16</v>
      </c>
      <c r="F15030">
        <v>28078</v>
      </c>
      <c r="G15030">
        <v>35.438909199999998</v>
      </c>
      <c r="H15030">
        <v>-80.871030399999995</v>
      </c>
      <c r="I15030">
        <v>5</v>
      </c>
      <c r="J15030">
        <v>5</v>
      </c>
      <c r="K15030">
        <v>1</v>
      </c>
      <c r="L15030" t="s">
        <v>22151</v>
      </c>
    </row>
    <row r="15031" spans="1:12" x14ac:dyDescent="0.2">
      <c r="A15031" t="s">
        <v>48815</v>
      </c>
      <c r="B15031" t="s">
        <v>19658</v>
      </c>
      <c r="C15031" t="s">
        <v>48816</v>
      </c>
      <c r="D15031" t="s">
        <v>21</v>
      </c>
      <c r="E15031" t="s">
        <v>16</v>
      </c>
      <c r="F15031">
        <v>28203</v>
      </c>
      <c r="G15031">
        <v>35.209404900000003</v>
      </c>
      <c r="H15031">
        <v>-80.858529000000004</v>
      </c>
      <c r="I15031">
        <v>5</v>
      </c>
      <c r="J15031">
        <v>5</v>
      </c>
      <c r="K15031">
        <v>0</v>
      </c>
      <c r="L15031" t="s">
        <v>19660</v>
      </c>
    </row>
    <row r="15032" spans="1:12" x14ac:dyDescent="0.2">
      <c r="A15032" t="s">
        <v>48817</v>
      </c>
      <c r="B15032" t="s">
        <v>48818</v>
      </c>
      <c r="C15032" t="s">
        <v>48819</v>
      </c>
      <c r="D15032" t="s">
        <v>21</v>
      </c>
      <c r="E15032" t="s">
        <v>16</v>
      </c>
      <c r="F15032">
        <v>28209</v>
      </c>
      <c r="G15032">
        <v>35.173797</v>
      </c>
      <c r="H15032">
        <v>-80.840536999999998</v>
      </c>
      <c r="I15032">
        <v>4</v>
      </c>
      <c r="J15032">
        <v>15</v>
      </c>
      <c r="K15032">
        <v>1</v>
      </c>
      <c r="L15032" t="s">
        <v>48820</v>
      </c>
    </row>
    <row r="15033" spans="1:12" x14ac:dyDescent="0.2">
      <c r="A15033" t="s">
        <v>48821</v>
      </c>
      <c r="B15033" t="s">
        <v>35498</v>
      </c>
      <c r="C15033" t="s">
        <v>48822</v>
      </c>
      <c r="D15033" t="s">
        <v>21</v>
      </c>
      <c r="E15033" t="s">
        <v>16</v>
      </c>
      <c r="F15033">
        <v>28208</v>
      </c>
      <c r="G15033">
        <v>35.229741799999999</v>
      </c>
      <c r="H15033">
        <v>-80.922077599999994</v>
      </c>
      <c r="I15033">
        <v>4.5</v>
      </c>
      <c r="J15033">
        <v>73</v>
      </c>
      <c r="K15033">
        <v>1</v>
      </c>
      <c r="L15033" t="s">
        <v>48823</v>
      </c>
    </row>
    <row r="15034" spans="1:12" x14ac:dyDescent="0.2">
      <c r="A15034" t="s">
        <v>48824</v>
      </c>
      <c r="B15034" t="s">
        <v>48825</v>
      </c>
      <c r="C15034" t="s">
        <v>48826</v>
      </c>
      <c r="D15034" t="s">
        <v>21</v>
      </c>
      <c r="E15034" t="s">
        <v>16</v>
      </c>
      <c r="F15034">
        <v>28206</v>
      </c>
      <c r="G15034">
        <v>35.238754200000002</v>
      </c>
      <c r="H15034">
        <v>-80.838431600000007</v>
      </c>
      <c r="I15034">
        <v>5</v>
      </c>
      <c r="J15034">
        <v>4</v>
      </c>
      <c r="K15034">
        <v>1</v>
      </c>
      <c r="L15034" t="s">
        <v>9159</v>
      </c>
    </row>
    <row r="15035" spans="1:12" x14ac:dyDescent="0.2">
      <c r="A15035" t="s">
        <v>48827</v>
      </c>
      <c r="B15035" t="s">
        <v>2011</v>
      </c>
      <c r="C15035" t="s">
        <v>48828</v>
      </c>
      <c r="D15035" t="s">
        <v>26</v>
      </c>
      <c r="E15035" t="s">
        <v>16</v>
      </c>
      <c r="F15035">
        <v>28078</v>
      </c>
      <c r="G15035">
        <v>35.405484399999999</v>
      </c>
      <c r="H15035">
        <v>-80.865366899999998</v>
      </c>
      <c r="I15035">
        <v>4.5</v>
      </c>
      <c r="J15035">
        <v>8</v>
      </c>
      <c r="K15035">
        <v>0</v>
      </c>
      <c r="L15035" t="s">
        <v>48829</v>
      </c>
    </row>
    <row r="15036" spans="1:12" x14ac:dyDescent="0.2">
      <c r="A15036" t="s">
        <v>48830</v>
      </c>
      <c r="B15036" t="s">
        <v>48831</v>
      </c>
      <c r="C15036" t="s">
        <v>48832</v>
      </c>
      <c r="D15036" t="s">
        <v>21</v>
      </c>
      <c r="E15036" t="s">
        <v>16</v>
      </c>
      <c r="F15036">
        <v>28204</v>
      </c>
      <c r="G15036">
        <v>35.212056177299999</v>
      </c>
      <c r="H15036">
        <v>-80.836144305600001</v>
      </c>
      <c r="I15036">
        <v>4</v>
      </c>
      <c r="J15036">
        <v>523</v>
      </c>
      <c r="K15036">
        <v>1</v>
      </c>
      <c r="L15036" t="s">
        <v>48833</v>
      </c>
    </row>
    <row r="15037" spans="1:12" x14ac:dyDescent="0.2">
      <c r="A15037" t="s">
        <v>48834</v>
      </c>
      <c r="B15037" t="s">
        <v>48835</v>
      </c>
      <c r="C15037" t="s">
        <v>48836</v>
      </c>
      <c r="D15037" t="s">
        <v>21</v>
      </c>
      <c r="E15037" t="s">
        <v>16</v>
      </c>
      <c r="F15037">
        <v>28205</v>
      </c>
      <c r="G15037">
        <v>35.247598799999999</v>
      </c>
      <c r="H15037">
        <v>-80.804280599999998</v>
      </c>
      <c r="I15037">
        <v>4</v>
      </c>
      <c r="J15037">
        <v>31</v>
      </c>
      <c r="K15037">
        <v>1</v>
      </c>
      <c r="L15037" t="s">
        <v>48837</v>
      </c>
    </row>
    <row r="15038" spans="1:12" x14ac:dyDescent="0.2">
      <c r="A15038" t="s">
        <v>48838</v>
      </c>
      <c r="B15038" t="s">
        <v>1426</v>
      </c>
      <c r="C15038" t="s">
        <v>48839</v>
      </c>
      <c r="D15038" t="s">
        <v>830</v>
      </c>
      <c r="E15038" t="s">
        <v>16</v>
      </c>
      <c r="F15038">
        <v>28034</v>
      </c>
      <c r="G15038">
        <v>35.315475372500003</v>
      </c>
      <c r="H15038">
        <v>-81.189170000000004</v>
      </c>
      <c r="I15038">
        <v>2.5</v>
      </c>
      <c r="J15038">
        <v>11</v>
      </c>
      <c r="K15038">
        <v>1</v>
      </c>
      <c r="L15038" t="s">
        <v>48840</v>
      </c>
    </row>
    <row r="15039" spans="1:12" x14ac:dyDescent="0.2">
      <c r="A15039" t="s">
        <v>48841</v>
      </c>
      <c r="B15039" t="s">
        <v>48842</v>
      </c>
      <c r="C15039" t="s">
        <v>8432</v>
      </c>
      <c r="D15039" t="s">
        <v>21</v>
      </c>
      <c r="E15039" t="s">
        <v>16</v>
      </c>
      <c r="F15039">
        <v>28202</v>
      </c>
      <c r="G15039">
        <v>35.227967499999998</v>
      </c>
      <c r="H15039">
        <v>-80.841298300000005</v>
      </c>
      <c r="I15039">
        <v>4.5</v>
      </c>
      <c r="J15039">
        <v>45</v>
      </c>
      <c r="K15039">
        <v>1</v>
      </c>
      <c r="L15039" t="s">
        <v>48843</v>
      </c>
    </row>
    <row r="15040" spans="1:12" x14ac:dyDescent="0.2">
      <c r="A15040" t="s">
        <v>48844</v>
      </c>
      <c r="B15040" t="s">
        <v>48845</v>
      </c>
      <c r="C15040" t="s">
        <v>48846</v>
      </c>
      <c r="D15040" t="s">
        <v>21</v>
      </c>
      <c r="E15040" t="s">
        <v>16</v>
      </c>
      <c r="F15040">
        <v>28226</v>
      </c>
      <c r="G15040">
        <v>35.0856037</v>
      </c>
      <c r="H15040">
        <v>-80.855292800000001</v>
      </c>
      <c r="I15040">
        <v>5</v>
      </c>
      <c r="J15040">
        <v>3</v>
      </c>
      <c r="K15040">
        <v>1</v>
      </c>
      <c r="L15040" t="s">
        <v>36442</v>
      </c>
    </row>
    <row r="15041" spans="1:12" x14ac:dyDescent="0.2">
      <c r="A15041" t="s">
        <v>48847</v>
      </c>
      <c r="B15041" t="s">
        <v>48848</v>
      </c>
      <c r="C15041" t="s">
        <v>13139</v>
      </c>
      <c r="D15041" t="s">
        <v>30</v>
      </c>
      <c r="E15041" t="s">
        <v>16</v>
      </c>
      <c r="F15041">
        <v>28056</v>
      </c>
      <c r="G15041">
        <v>35.260809899999998</v>
      </c>
      <c r="H15041">
        <v>-81.114005000000006</v>
      </c>
      <c r="I15041">
        <v>2.5</v>
      </c>
      <c r="J15041">
        <v>3</v>
      </c>
      <c r="K15041">
        <v>0</v>
      </c>
      <c r="L15041" t="s">
        <v>19281</v>
      </c>
    </row>
    <row r="15042" spans="1:12" x14ac:dyDescent="0.2">
      <c r="A15042" t="s">
        <v>48849</v>
      </c>
      <c r="B15042" t="s">
        <v>48850</v>
      </c>
      <c r="C15042" t="s">
        <v>38384</v>
      </c>
      <c r="D15042" t="s">
        <v>21</v>
      </c>
      <c r="E15042" t="s">
        <v>16</v>
      </c>
      <c r="F15042">
        <v>28269</v>
      </c>
      <c r="G15042">
        <v>35.333779</v>
      </c>
      <c r="H15042">
        <v>-80.795694999999995</v>
      </c>
      <c r="I15042">
        <v>2</v>
      </c>
      <c r="J15042">
        <v>6</v>
      </c>
      <c r="K15042">
        <v>0</v>
      </c>
      <c r="L15042" t="s">
        <v>48851</v>
      </c>
    </row>
    <row r="15043" spans="1:12" x14ac:dyDescent="0.2">
      <c r="A15043" t="s">
        <v>48852</v>
      </c>
      <c r="B15043" t="s">
        <v>48853</v>
      </c>
      <c r="C15043" t="s">
        <v>48854</v>
      </c>
      <c r="D15043" t="s">
        <v>21</v>
      </c>
      <c r="E15043" t="s">
        <v>16</v>
      </c>
      <c r="F15043">
        <v>28216</v>
      </c>
      <c r="G15043">
        <v>35.344645999999997</v>
      </c>
      <c r="H15043">
        <v>-80.886234999999999</v>
      </c>
      <c r="I15043">
        <v>1.5</v>
      </c>
      <c r="J15043">
        <v>6</v>
      </c>
      <c r="K15043">
        <v>1</v>
      </c>
      <c r="L15043" t="s">
        <v>48855</v>
      </c>
    </row>
    <row r="15044" spans="1:12" x14ac:dyDescent="0.2">
      <c r="A15044" t="s">
        <v>48856</v>
      </c>
      <c r="B15044" t="s">
        <v>48857</v>
      </c>
      <c r="C15044" t="s">
        <v>48858</v>
      </c>
      <c r="D15044" t="s">
        <v>30</v>
      </c>
      <c r="E15044" t="s">
        <v>16</v>
      </c>
      <c r="F15044">
        <v>28054</v>
      </c>
      <c r="G15044">
        <v>35.2642229</v>
      </c>
      <c r="H15044">
        <v>-81.172639599999997</v>
      </c>
      <c r="I15044">
        <v>2.5</v>
      </c>
      <c r="J15044">
        <v>3</v>
      </c>
      <c r="K15044">
        <v>1</v>
      </c>
      <c r="L15044" t="s">
        <v>48859</v>
      </c>
    </row>
    <row r="15045" spans="1:12" x14ac:dyDescent="0.2">
      <c r="A15045" t="s">
        <v>48860</v>
      </c>
      <c r="B15045" t="s">
        <v>48861</v>
      </c>
      <c r="C15045" t="s">
        <v>48862</v>
      </c>
      <c r="D15045" t="s">
        <v>295</v>
      </c>
      <c r="E15045" t="s">
        <v>16</v>
      </c>
      <c r="F15045">
        <v>28134</v>
      </c>
      <c r="G15045">
        <v>35.085957000000001</v>
      </c>
      <c r="H15045">
        <v>-80.890719700000005</v>
      </c>
      <c r="I15045">
        <v>5</v>
      </c>
      <c r="J15045">
        <v>5</v>
      </c>
      <c r="K15045">
        <v>1</v>
      </c>
      <c r="L15045" t="s">
        <v>48863</v>
      </c>
    </row>
    <row r="15046" spans="1:12" x14ac:dyDescent="0.2">
      <c r="A15046" t="s">
        <v>48864</v>
      </c>
      <c r="B15046" t="s">
        <v>48865</v>
      </c>
      <c r="C15046" t="s">
        <v>48866</v>
      </c>
      <c r="D15046" t="s">
        <v>21</v>
      </c>
      <c r="E15046" t="s">
        <v>16</v>
      </c>
      <c r="F15046">
        <v>28208</v>
      </c>
      <c r="G15046">
        <v>35.195897000000002</v>
      </c>
      <c r="H15046">
        <v>-80.939947000000004</v>
      </c>
      <c r="I15046">
        <v>2.5</v>
      </c>
      <c r="J15046">
        <v>3</v>
      </c>
      <c r="K15046">
        <v>1</v>
      </c>
      <c r="L15046" t="s">
        <v>48867</v>
      </c>
    </row>
    <row r="15047" spans="1:12" x14ac:dyDescent="0.2">
      <c r="A15047" t="s">
        <v>48868</v>
      </c>
      <c r="B15047" t="s">
        <v>48869</v>
      </c>
      <c r="C15047" t="s">
        <v>48870</v>
      </c>
      <c r="D15047" t="s">
        <v>21</v>
      </c>
      <c r="E15047" t="s">
        <v>16</v>
      </c>
      <c r="F15047">
        <v>28216</v>
      </c>
      <c r="G15047">
        <v>35.264384700000001</v>
      </c>
      <c r="H15047">
        <v>-80.853995600000005</v>
      </c>
      <c r="I15047">
        <v>3.5</v>
      </c>
      <c r="J15047">
        <v>17</v>
      </c>
      <c r="K15047">
        <v>1</v>
      </c>
      <c r="L15047" t="s">
        <v>48871</v>
      </c>
    </row>
    <row r="15048" spans="1:12" x14ac:dyDescent="0.2">
      <c r="A15048" t="s">
        <v>48872</v>
      </c>
      <c r="B15048" t="s">
        <v>48873</v>
      </c>
      <c r="D15048" t="s">
        <v>23773</v>
      </c>
      <c r="E15048" t="s">
        <v>16</v>
      </c>
      <c r="F15048">
        <v>28104</v>
      </c>
      <c r="G15048">
        <v>35.033741900000003</v>
      </c>
      <c r="H15048">
        <v>-80.860406999999995</v>
      </c>
      <c r="I15048">
        <v>1</v>
      </c>
      <c r="J15048">
        <v>6</v>
      </c>
      <c r="K15048">
        <v>1</v>
      </c>
      <c r="L15048" t="s">
        <v>25091</v>
      </c>
    </row>
    <row r="15049" spans="1:12" x14ac:dyDescent="0.2">
      <c r="A15049" t="s">
        <v>48874</v>
      </c>
      <c r="B15049" t="s">
        <v>48875</v>
      </c>
      <c r="C15049" t="s">
        <v>48876</v>
      </c>
      <c r="D15049" t="s">
        <v>239</v>
      </c>
      <c r="E15049" t="s">
        <v>16</v>
      </c>
      <c r="F15049">
        <v>28173</v>
      </c>
      <c r="G15049">
        <v>34.928282000000003</v>
      </c>
      <c r="H15049">
        <v>-80.744180999999998</v>
      </c>
      <c r="I15049">
        <v>3</v>
      </c>
      <c r="J15049">
        <v>4</v>
      </c>
      <c r="K15049">
        <v>1</v>
      </c>
      <c r="L15049" t="s">
        <v>48877</v>
      </c>
    </row>
    <row r="15050" spans="1:12" x14ac:dyDescent="0.2">
      <c r="A15050" t="s">
        <v>48878</v>
      </c>
      <c r="B15050" t="s">
        <v>48879</v>
      </c>
      <c r="C15050" t="s">
        <v>48880</v>
      </c>
      <c r="D15050" t="s">
        <v>295</v>
      </c>
      <c r="E15050" t="s">
        <v>16</v>
      </c>
      <c r="F15050">
        <v>28134</v>
      </c>
      <c r="G15050">
        <v>35.076314100700003</v>
      </c>
      <c r="H15050">
        <v>-80.893783731300005</v>
      </c>
      <c r="I15050">
        <v>3</v>
      </c>
      <c r="J15050">
        <v>9</v>
      </c>
      <c r="K15050">
        <v>1</v>
      </c>
      <c r="L15050" t="s">
        <v>27055</v>
      </c>
    </row>
    <row r="15051" spans="1:12" x14ac:dyDescent="0.2">
      <c r="A15051" t="s">
        <v>48881</v>
      </c>
      <c r="B15051" t="s">
        <v>48882</v>
      </c>
      <c r="C15051" t="s">
        <v>48883</v>
      </c>
      <c r="D15051" t="s">
        <v>21</v>
      </c>
      <c r="E15051" t="s">
        <v>16</v>
      </c>
      <c r="F15051">
        <v>28206</v>
      </c>
      <c r="G15051">
        <v>35.274220999999997</v>
      </c>
      <c r="H15051">
        <v>-80.813509999999994</v>
      </c>
      <c r="I15051">
        <v>3</v>
      </c>
      <c r="J15051">
        <v>51</v>
      </c>
      <c r="K15051">
        <v>1</v>
      </c>
      <c r="L15051" t="s">
        <v>670</v>
      </c>
    </row>
    <row r="15052" spans="1:12" x14ac:dyDescent="0.2">
      <c r="A15052" t="s">
        <v>48884</v>
      </c>
      <c r="B15052" t="s">
        <v>48885</v>
      </c>
      <c r="C15052" t="s">
        <v>48886</v>
      </c>
      <c r="D15052" t="s">
        <v>601</v>
      </c>
      <c r="E15052" t="s">
        <v>16</v>
      </c>
      <c r="F15052">
        <v>28083</v>
      </c>
      <c r="G15052">
        <v>35.449684300000001</v>
      </c>
      <c r="H15052">
        <v>-80.604100000000003</v>
      </c>
      <c r="I15052">
        <v>3.5</v>
      </c>
      <c r="J15052">
        <v>24</v>
      </c>
      <c r="K15052">
        <v>1</v>
      </c>
      <c r="L15052" t="s">
        <v>48887</v>
      </c>
    </row>
    <row r="15053" spans="1:12" x14ac:dyDescent="0.2">
      <c r="A15053" t="s">
        <v>48888</v>
      </c>
      <c r="B15053" t="s">
        <v>48889</v>
      </c>
      <c r="C15053" t="s">
        <v>48890</v>
      </c>
      <c r="D15053" t="s">
        <v>21</v>
      </c>
      <c r="E15053" t="s">
        <v>16</v>
      </c>
      <c r="F15053">
        <v>28212</v>
      </c>
      <c r="G15053">
        <v>35.1745485</v>
      </c>
      <c r="H15053">
        <v>-80.750530499999996</v>
      </c>
      <c r="I15053">
        <v>2</v>
      </c>
      <c r="J15053">
        <v>3</v>
      </c>
      <c r="K15053">
        <v>1</v>
      </c>
      <c r="L15053" t="s">
        <v>256</v>
      </c>
    </row>
    <row r="15054" spans="1:12" x14ac:dyDescent="0.2">
      <c r="A15054" t="s">
        <v>48891</v>
      </c>
      <c r="B15054" t="s">
        <v>48892</v>
      </c>
      <c r="C15054" t="s">
        <v>48893</v>
      </c>
      <c r="D15054" t="s">
        <v>21</v>
      </c>
      <c r="E15054" t="s">
        <v>16</v>
      </c>
      <c r="F15054">
        <v>28205</v>
      </c>
      <c r="G15054">
        <v>35.247616999999998</v>
      </c>
      <c r="H15054">
        <v>-80.806269</v>
      </c>
      <c r="I15054">
        <v>4</v>
      </c>
      <c r="J15054">
        <v>27</v>
      </c>
      <c r="K15054">
        <v>0</v>
      </c>
      <c r="L15054" t="s">
        <v>48894</v>
      </c>
    </row>
    <row r="15055" spans="1:12" x14ac:dyDescent="0.2">
      <c r="A15055" t="s">
        <v>48895</v>
      </c>
      <c r="B15055" t="s">
        <v>48896</v>
      </c>
      <c r="C15055" t="s">
        <v>20927</v>
      </c>
      <c r="D15055" t="s">
        <v>21</v>
      </c>
      <c r="E15055" t="s">
        <v>16</v>
      </c>
      <c r="F15055">
        <v>28262</v>
      </c>
      <c r="G15055">
        <v>35.296036000000001</v>
      </c>
      <c r="H15055">
        <v>-80.763775899999999</v>
      </c>
      <c r="I15055">
        <v>4.5</v>
      </c>
      <c r="J15055">
        <v>4</v>
      </c>
      <c r="K15055">
        <v>1</v>
      </c>
      <c r="L15055" t="s">
        <v>48897</v>
      </c>
    </row>
    <row r="15056" spans="1:12" x14ac:dyDescent="0.2">
      <c r="A15056" t="s">
        <v>48898</v>
      </c>
      <c r="B15056" t="s">
        <v>48899</v>
      </c>
      <c r="C15056" t="s">
        <v>48900</v>
      </c>
      <c r="D15056" t="s">
        <v>21</v>
      </c>
      <c r="E15056" t="s">
        <v>16</v>
      </c>
      <c r="F15056">
        <v>28273</v>
      </c>
      <c r="G15056">
        <v>35.1082010127</v>
      </c>
      <c r="H15056">
        <v>-80.877833962400004</v>
      </c>
      <c r="I15056">
        <v>4.5</v>
      </c>
      <c r="J15056">
        <v>7</v>
      </c>
      <c r="K15056">
        <v>0</v>
      </c>
      <c r="L15056" t="s">
        <v>48901</v>
      </c>
    </row>
    <row r="15057" spans="1:12" x14ac:dyDescent="0.2">
      <c r="A15057" t="s">
        <v>48902</v>
      </c>
      <c r="B15057" t="s">
        <v>48903</v>
      </c>
      <c r="C15057" t="s">
        <v>48904</v>
      </c>
      <c r="D15057" t="s">
        <v>21</v>
      </c>
      <c r="E15057" t="s">
        <v>16</v>
      </c>
      <c r="F15057">
        <v>28217</v>
      </c>
      <c r="G15057">
        <v>35.188070199999999</v>
      </c>
      <c r="H15057">
        <v>-80.923154400000001</v>
      </c>
      <c r="I15057">
        <v>1.5</v>
      </c>
      <c r="J15057">
        <v>5</v>
      </c>
      <c r="K15057">
        <v>0</v>
      </c>
      <c r="L15057" t="s">
        <v>3703</v>
      </c>
    </row>
    <row r="15058" spans="1:12" x14ac:dyDescent="0.2">
      <c r="A15058" t="s">
        <v>48905</v>
      </c>
      <c r="B15058" t="s">
        <v>48906</v>
      </c>
      <c r="C15058" t="s">
        <v>48907</v>
      </c>
      <c r="D15058" t="s">
        <v>21</v>
      </c>
      <c r="E15058" t="s">
        <v>16</v>
      </c>
      <c r="F15058">
        <v>28226</v>
      </c>
      <c r="G15058">
        <v>35.086249000000002</v>
      </c>
      <c r="H15058">
        <v>-80.847171000000003</v>
      </c>
      <c r="I15058">
        <v>4.5</v>
      </c>
      <c r="J15058">
        <v>27</v>
      </c>
      <c r="K15058">
        <v>1</v>
      </c>
      <c r="L15058" t="s">
        <v>48908</v>
      </c>
    </row>
    <row r="15059" spans="1:12" x14ac:dyDescent="0.2">
      <c r="A15059" t="s">
        <v>48909</v>
      </c>
      <c r="B15059" t="s">
        <v>48910</v>
      </c>
      <c r="C15059" t="s">
        <v>48911</v>
      </c>
      <c r="D15059" t="s">
        <v>21</v>
      </c>
      <c r="E15059" t="s">
        <v>16</v>
      </c>
      <c r="F15059">
        <v>28205</v>
      </c>
      <c r="G15059">
        <v>35.202771599999998</v>
      </c>
      <c r="H15059">
        <v>-80.801008899999999</v>
      </c>
      <c r="I15059">
        <v>1.5</v>
      </c>
      <c r="J15059">
        <v>7</v>
      </c>
      <c r="K15059">
        <v>1</v>
      </c>
      <c r="L15059" t="s">
        <v>48912</v>
      </c>
    </row>
    <row r="15060" spans="1:12" x14ac:dyDescent="0.2">
      <c r="A15060" t="s">
        <v>48913</v>
      </c>
      <c r="B15060" t="s">
        <v>26872</v>
      </c>
      <c r="C15060" t="s">
        <v>48914</v>
      </c>
      <c r="D15060" t="s">
        <v>21</v>
      </c>
      <c r="E15060" t="s">
        <v>16</v>
      </c>
      <c r="F15060">
        <v>28211</v>
      </c>
      <c r="G15060">
        <v>35.154133000000002</v>
      </c>
      <c r="H15060">
        <v>-80.824370999999999</v>
      </c>
      <c r="I15060">
        <v>5</v>
      </c>
      <c r="J15060">
        <v>8</v>
      </c>
      <c r="K15060">
        <v>1</v>
      </c>
      <c r="L15060" t="s">
        <v>48915</v>
      </c>
    </row>
    <row r="15061" spans="1:12" x14ac:dyDescent="0.2">
      <c r="A15061" t="s">
        <v>48916</v>
      </c>
      <c r="B15061" t="s">
        <v>48917</v>
      </c>
      <c r="C15061" t="s">
        <v>22248</v>
      </c>
      <c r="D15061" t="s">
        <v>21</v>
      </c>
      <c r="E15061" t="s">
        <v>16</v>
      </c>
      <c r="F15061">
        <v>28202</v>
      </c>
      <c r="G15061">
        <v>35.229835899999998</v>
      </c>
      <c r="H15061">
        <v>-80.8442443</v>
      </c>
      <c r="I15061">
        <v>5</v>
      </c>
      <c r="J15061">
        <v>32</v>
      </c>
      <c r="K15061">
        <v>1</v>
      </c>
      <c r="L15061" t="s">
        <v>10592</v>
      </c>
    </row>
    <row r="15062" spans="1:12" x14ac:dyDescent="0.2">
      <c r="A15062" t="s">
        <v>48918</v>
      </c>
      <c r="B15062" t="s">
        <v>48919</v>
      </c>
      <c r="C15062" t="s">
        <v>48920</v>
      </c>
      <c r="D15062" t="s">
        <v>21</v>
      </c>
      <c r="E15062" t="s">
        <v>16</v>
      </c>
      <c r="F15062">
        <v>28208</v>
      </c>
      <c r="G15062">
        <v>35.241418199999998</v>
      </c>
      <c r="H15062">
        <v>-80.8819455</v>
      </c>
      <c r="I15062">
        <v>5</v>
      </c>
      <c r="J15062">
        <v>5</v>
      </c>
      <c r="K15062">
        <v>1</v>
      </c>
      <c r="L15062" t="s">
        <v>48921</v>
      </c>
    </row>
    <row r="15063" spans="1:12" x14ac:dyDescent="0.2">
      <c r="A15063" t="s">
        <v>48922</v>
      </c>
      <c r="B15063" t="s">
        <v>48923</v>
      </c>
      <c r="C15063" t="s">
        <v>48924</v>
      </c>
      <c r="D15063" t="s">
        <v>643</v>
      </c>
      <c r="E15063" t="s">
        <v>16</v>
      </c>
      <c r="F15063">
        <v>28079</v>
      </c>
      <c r="G15063">
        <v>35.072316499999999</v>
      </c>
      <c r="H15063">
        <v>-80.642966900000005</v>
      </c>
      <c r="I15063">
        <v>2.5</v>
      </c>
      <c r="J15063">
        <v>9</v>
      </c>
      <c r="K15063">
        <v>1</v>
      </c>
      <c r="L15063" t="s">
        <v>48925</v>
      </c>
    </row>
    <row r="15064" spans="1:12" x14ac:dyDescent="0.2">
      <c r="A15064" t="s">
        <v>48926</v>
      </c>
      <c r="B15064" t="s">
        <v>498</v>
      </c>
      <c r="C15064" t="s">
        <v>37861</v>
      </c>
      <c r="D15064" t="s">
        <v>21</v>
      </c>
      <c r="E15064" t="s">
        <v>16</v>
      </c>
      <c r="F15064">
        <v>28210</v>
      </c>
      <c r="G15064">
        <v>35.116698</v>
      </c>
      <c r="H15064">
        <v>-80.857893000000004</v>
      </c>
      <c r="I15064">
        <v>3.5</v>
      </c>
      <c r="J15064">
        <v>3</v>
      </c>
      <c r="K15064">
        <v>1</v>
      </c>
      <c r="L15064" t="s">
        <v>2198</v>
      </c>
    </row>
    <row r="15065" spans="1:12" x14ac:dyDescent="0.2">
      <c r="A15065" t="s">
        <v>48927</v>
      </c>
      <c r="B15065" t="s">
        <v>48928</v>
      </c>
      <c r="C15065" t="s">
        <v>6926</v>
      </c>
      <c r="D15065" t="s">
        <v>21</v>
      </c>
      <c r="E15065" t="s">
        <v>16</v>
      </c>
      <c r="F15065">
        <v>28204</v>
      </c>
      <c r="G15065">
        <v>35.205629999999999</v>
      </c>
      <c r="H15065">
        <v>-80.838557399999999</v>
      </c>
      <c r="I15065">
        <v>3.5</v>
      </c>
      <c r="J15065">
        <v>3</v>
      </c>
      <c r="K15065">
        <v>1</v>
      </c>
      <c r="L15065" t="s">
        <v>13830</v>
      </c>
    </row>
    <row r="15066" spans="1:12" x14ac:dyDescent="0.2">
      <c r="A15066" t="s">
        <v>48929</v>
      </c>
      <c r="B15066" t="s">
        <v>48930</v>
      </c>
      <c r="D15066" t="s">
        <v>21</v>
      </c>
      <c r="E15066" t="s">
        <v>16</v>
      </c>
      <c r="F15066">
        <v>28227</v>
      </c>
      <c r="G15066">
        <v>35.182596199999999</v>
      </c>
      <c r="H15066">
        <v>-80.654888200000002</v>
      </c>
      <c r="I15066">
        <v>5</v>
      </c>
      <c r="J15066">
        <v>3</v>
      </c>
      <c r="K15066">
        <v>1</v>
      </c>
      <c r="L15066" t="s">
        <v>48931</v>
      </c>
    </row>
    <row r="15067" spans="1:12" x14ac:dyDescent="0.2">
      <c r="A15067" t="s">
        <v>48932</v>
      </c>
      <c r="B15067" t="s">
        <v>48933</v>
      </c>
      <c r="C15067" t="s">
        <v>48934</v>
      </c>
      <c r="D15067" t="s">
        <v>30</v>
      </c>
      <c r="E15067" t="s">
        <v>16</v>
      </c>
      <c r="F15067">
        <v>28056</v>
      </c>
      <c r="G15067">
        <v>35.287238000000002</v>
      </c>
      <c r="H15067">
        <v>-80.905176999999995</v>
      </c>
      <c r="I15067">
        <v>5</v>
      </c>
      <c r="J15067">
        <v>3</v>
      </c>
      <c r="K15067">
        <v>1</v>
      </c>
      <c r="L15067" t="s">
        <v>48935</v>
      </c>
    </row>
    <row r="15068" spans="1:12" x14ac:dyDescent="0.2">
      <c r="A15068" t="s">
        <v>48936</v>
      </c>
      <c r="B15068" t="s">
        <v>48937</v>
      </c>
      <c r="C15068" t="s">
        <v>48938</v>
      </c>
      <c r="D15068" t="s">
        <v>39</v>
      </c>
      <c r="E15068" t="s">
        <v>16</v>
      </c>
      <c r="F15068">
        <v>28027</v>
      </c>
      <c r="G15068">
        <v>35.429511099999999</v>
      </c>
      <c r="H15068">
        <v>-80.607801899999998</v>
      </c>
      <c r="I15068">
        <v>3.5</v>
      </c>
      <c r="J15068">
        <v>13</v>
      </c>
      <c r="K15068">
        <v>0</v>
      </c>
      <c r="L15068" t="s">
        <v>18486</v>
      </c>
    </row>
    <row r="15069" spans="1:12" x14ac:dyDescent="0.2">
      <c r="A15069" t="s">
        <v>48939</v>
      </c>
      <c r="B15069" t="s">
        <v>48940</v>
      </c>
      <c r="C15069" t="s">
        <v>28824</v>
      </c>
      <c r="D15069" t="s">
        <v>21</v>
      </c>
      <c r="E15069" t="s">
        <v>16</v>
      </c>
      <c r="F15069">
        <v>28205</v>
      </c>
      <c r="G15069">
        <v>35.206586999999999</v>
      </c>
      <c r="H15069">
        <v>-80.798229000000006</v>
      </c>
      <c r="I15069">
        <v>3.5</v>
      </c>
      <c r="J15069">
        <v>16</v>
      </c>
      <c r="K15069">
        <v>1</v>
      </c>
      <c r="L15069" t="s">
        <v>3357</v>
      </c>
    </row>
    <row r="15070" spans="1:12" x14ac:dyDescent="0.2">
      <c r="A15070" t="s">
        <v>48941</v>
      </c>
      <c r="B15070" t="s">
        <v>48942</v>
      </c>
      <c r="C15070" t="s">
        <v>48943</v>
      </c>
      <c r="D15070" t="s">
        <v>26</v>
      </c>
      <c r="E15070" t="s">
        <v>16</v>
      </c>
      <c r="F15070">
        <v>28078</v>
      </c>
      <c r="G15070">
        <v>35.384366200000002</v>
      </c>
      <c r="H15070">
        <v>-80.786175499999999</v>
      </c>
      <c r="I15070">
        <v>2.5</v>
      </c>
      <c r="J15070">
        <v>3</v>
      </c>
      <c r="K15070">
        <v>1</v>
      </c>
      <c r="L15070" t="s">
        <v>48944</v>
      </c>
    </row>
    <row r="15071" spans="1:12" x14ac:dyDescent="0.2">
      <c r="A15071" t="s">
        <v>48945</v>
      </c>
      <c r="B15071" t="s">
        <v>48946</v>
      </c>
      <c r="C15071" t="s">
        <v>48947</v>
      </c>
      <c r="D15071" t="s">
        <v>39</v>
      </c>
      <c r="E15071" t="s">
        <v>16</v>
      </c>
      <c r="F15071">
        <v>28025</v>
      </c>
      <c r="G15071">
        <v>35.4101815</v>
      </c>
      <c r="H15071">
        <v>-80.576783199999994</v>
      </c>
      <c r="I15071">
        <v>5</v>
      </c>
      <c r="J15071">
        <v>6</v>
      </c>
      <c r="K15071">
        <v>1</v>
      </c>
      <c r="L15071" t="s">
        <v>1117</v>
      </c>
    </row>
    <row r="15072" spans="1:12" x14ac:dyDescent="0.2">
      <c r="A15072" t="s">
        <v>48948</v>
      </c>
      <c r="B15072" t="s">
        <v>48949</v>
      </c>
      <c r="C15072" t="s">
        <v>48950</v>
      </c>
      <c r="D15072" t="s">
        <v>21</v>
      </c>
      <c r="E15072" t="s">
        <v>16</v>
      </c>
      <c r="F15072">
        <v>28217</v>
      </c>
      <c r="G15072">
        <v>35.167730900000002</v>
      </c>
      <c r="H15072">
        <v>-80.876498900000001</v>
      </c>
      <c r="I15072">
        <v>4.5</v>
      </c>
      <c r="J15072">
        <v>5</v>
      </c>
      <c r="K15072">
        <v>1</v>
      </c>
      <c r="L15072" t="s">
        <v>48951</v>
      </c>
    </row>
    <row r="15073" spans="1:12" x14ac:dyDescent="0.2">
      <c r="A15073" t="s">
        <v>48952</v>
      </c>
      <c r="B15073" t="s">
        <v>48953</v>
      </c>
      <c r="C15073" t="s">
        <v>48954</v>
      </c>
      <c r="D15073" t="s">
        <v>21</v>
      </c>
      <c r="E15073" t="s">
        <v>16</v>
      </c>
      <c r="F15073">
        <v>28216</v>
      </c>
      <c r="G15073">
        <v>35.265256200000003</v>
      </c>
      <c r="H15073">
        <v>-80.853839800000003</v>
      </c>
      <c r="I15073">
        <v>4.5</v>
      </c>
      <c r="J15073">
        <v>3</v>
      </c>
      <c r="K15073">
        <v>0</v>
      </c>
      <c r="L15073" t="s">
        <v>48955</v>
      </c>
    </row>
    <row r="15074" spans="1:12" x14ac:dyDescent="0.2">
      <c r="A15074" t="s">
        <v>48956</v>
      </c>
      <c r="B15074" t="s">
        <v>39592</v>
      </c>
      <c r="C15074" t="s">
        <v>48957</v>
      </c>
      <c r="D15074" t="s">
        <v>21</v>
      </c>
      <c r="E15074" t="s">
        <v>16</v>
      </c>
      <c r="F15074">
        <v>28262</v>
      </c>
      <c r="G15074">
        <v>35.319082000000002</v>
      </c>
      <c r="H15074">
        <v>-80.774821000000003</v>
      </c>
      <c r="I15074">
        <v>4.5</v>
      </c>
      <c r="J15074">
        <v>31</v>
      </c>
      <c r="K15074">
        <v>1</v>
      </c>
      <c r="L15074" t="s">
        <v>14051</v>
      </c>
    </row>
    <row r="15075" spans="1:12" x14ac:dyDescent="0.2">
      <c r="A15075" t="s">
        <v>48958</v>
      </c>
      <c r="B15075" t="s">
        <v>48959</v>
      </c>
      <c r="C15075" t="s">
        <v>48960</v>
      </c>
      <c r="D15075" t="s">
        <v>21</v>
      </c>
      <c r="E15075" t="s">
        <v>16</v>
      </c>
      <c r="F15075">
        <v>28216</v>
      </c>
      <c r="G15075">
        <v>35.349635599999999</v>
      </c>
      <c r="H15075">
        <v>-80.853303699999998</v>
      </c>
      <c r="I15075">
        <v>2.5</v>
      </c>
      <c r="J15075">
        <v>17</v>
      </c>
      <c r="K15075">
        <v>1</v>
      </c>
      <c r="L15075" t="s">
        <v>3618</v>
      </c>
    </row>
    <row r="15076" spans="1:12" x14ac:dyDescent="0.2">
      <c r="A15076" t="s">
        <v>48961</v>
      </c>
      <c r="B15076" t="s">
        <v>48962</v>
      </c>
      <c r="C15076" t="s">
        <v>48963</v>
      </c>
      <c r="D15076" t="s">
        <v>643</v>
      </c>
      <c r="E15076" t="s">
        <v>16</v>
      </c>
      <c r="F15076">
        <v>28079</v>
      </c>
      <c r="G15076">
        <v>35.080334800000003</v>
      </c>
      <c r="H15076">
        <v>-80.665250999999998</v>
      </c>
      <c r="I15076">
        <v>4.5</v>
      </c>
      <c r="J15076">
        <v>12</v>
      </c>
      <c r="K15076">
        <v>1</v>
      </c>
      <c r="L15076" t="s">
        <v>1380</v>
      </c>
    </row>
    <row r="15077" spans="1:12" x14ac:dyDescent="0.2">
      <c r="A15077" t="s">
        <v>48964</v>
      </c>
      <c r="B15077" t="s">
        <v>48965</v>
      </c>
      <c r="C15077" t="s">
        <v>48966</v>
      </c>
      <c r="D15077" t="s">
        <v>239</v>
      </c>
      <c r="E15077" t="s">
        <v>16</v>
      </c>
      <c r="F15077">
        <v>28173</v>
      </c>
      <c r="G15077">
        <v>34.925463999999998</v>
      </c>
      <c r="H15077">
        <v>-80.744438000000002</v>
      </c>
      <c r="I15077">
        <v>5</v>
      </c>
      <c r="J15077">
        <v>3</v>
      </c>
      <c r="K15077">
        <v>1</v>
      </c>
      <c r="L15077" t="s">
        <v>48967</v>
      </c>
    </row>
    <row r="15078" spans="1:12" x14ac:dyDescent="0.2">
      <c r="A15078" t="s">
        <v>48968</v>
      </c>
      <c r="B15078" t="s">
        <v>48969</v>
      </c>
      <c r="D15078" t="s">
        <v>26</v>
      </c>
      <c r="E15078" t="s">
        <v>16</v>
      </c>
      <c r="F15078">
        <v>28078</v>
      </c>
      <c r="G15078">
        <v>35.410693999999999</v>
      </c>
      <c r="H15078">
        <v>-80.842850400000003</v>
      </c>
      <c r="I15078">
        <v>5</v>
      </c>
      <c r="J15078">
        <v>3</v>
      </c>
      <c r="K15078">
        <v>1</v>
      </c>
      <c r="L15078" t="s">
        <v>48970</v>
      </c>
    </row>
    <row r="15079" spans="1:12" x14ac:dyDescent="0.2">
      <c r="A15079" t="s">
        <v>48971</v>
      </c>
      <c r="B15079" t="s">
        <v>8273</v>
      </c>
      <c r="C15079" t="s">
        <v>48972</v>
      </c>
      <c r="D15079" t="s">
        <v>21</v>
      </c>
      <c r="E15079" t="s">
        <v>16</v>
      </c>
      <c r="F15079">
        <v>28277</v>
      </c>
      <c r="G15079">
        <v>35.051454999999997</v>
      </c>
      <c r="H15079">
        <v>-80.769159000000002</v>
      </c>
      <c r="I15079">
        <v>2</v>
      </c>
      <c r="J15079">
        <v>43</v>
      </c>
      <c r="K15079">
        <v>1</v>
      </c>
      <c r="L15079" t="s">
        <v>48973</v>
      </c>
    </row>
    <row r="15080" spans="1:12" x14ac:dyDescent="0.2">
      <c r="A15080" t="s">
        <v>48974</v>
      </c>
      <c r="B15080" t="s">
        <v>48975</v>
      </c>
      <c r="C15080" t="s">
        <v>48976</v>
      </c>
      <c r="D15080" t="s">
        <v>135</v>
      </c>
      <c r="E15080" t="s">
        <v>16</v>
      </c>
      <c r="F15080">
        <v>28105</v>
      </c>
      <c r="G15080">
        <v>35.129979900000002</v>
      </c>
      <c r="H15080">
        <v>-80.733005000000006</v>
      </c>
      <c r="I15080">
        <v>4.5</v>
      </c>
      <c r="J15080">
        <v>11</v>
      </c>
      <c r="K15080">
        <v>1</v>
      </c>
      <c r="L15080" t="s">
        <v>14864</v>
      </c>
    </row>
    <row r="15081" spans="1:12" x14ac:dyDescent="0.2">
      <c r="A15081" t="s">
        <v>48977</v>
      </c>
      <c r="B15081" t="s">
        <v>5309</v>
      </c>
      <c r="C15081" t="s">
        <v>48978</v>
      </c>
      <c r="D15081" t="s">
        <v>21</v>
      </c>
      <c r="E15081" t="s">
        <v>16</v>
      </c>
      <c r="F15081">
        <v>28217</v>
      </c>
      <c r="G15081">
        <v>35.164130223800001</v>
      </c>
      <c r="H15081">
        <v>-80.883756279899998</v>
      </c>
      <c r="I15081">
        <v>2.5</v>
      </c>
      <c r="J15081">
        <v>4</v>
      </c>
      <c r="K15081">
        <v>1</v>
      </c>
      <c r="L15081" t="s">
        <v>48979</v>
      </c>
    </row>
    <row r="15082" spans="1:12" x14ac:dyDescent="0.2">
      <c r="A15082" t="s">
        <v>48980</v>
      </c>
      <c r="B15082" t="s">
        <v>48981</v>
      </c>
      <c r="C15082" t="s">
        <v>48982</v>
      </c>
      <c r="D15082" t="s">
        <v>21</v>
      </c>
      <c r="E15082" t="s">
        <v>16</v>
      </c>
      <c r="F15082">
        <v>28211</v>
      </c>
      <c r="G15082">
        <v>35.192318999999998</v>
      </c>
      <c r="H15082">
        <v>-80.811448999999996</v>
      </c>
      <c r="I15082">
        <v>3</v>
      </c>
      <c r="J15082">
        <v>5</v>
      </c>
      <c r="K15082">
        <v>1</v>
      </c>
      <c r="L15082" t="s">
        <v>256</v>
      </c>
    </row>
    <row r="15083" spans="1:12" x14ac:dyDescent="0.2">
      <c r="A15083" t="s">
        <v>48983</v>
      </c>
      <c r="B15083" t="s">
        <v>30016</v>
      </c>
      <c r="C15083" t="s">
        <v>48984</v>
      </c>
      <c r="D15083" t="s">
        <v>21</v>
      </c>
      <c r="E15083" t="s">
        <v>16</v>
      </c>
      <c r="F15083">
        <v>28277</v>
      </c>
      <c r="G15083">
        <v>35.068824499999998</v>
      </c>
      <c r="H15083">
        <v>-80.843184800000003</v>
      </c>
      <c r="I15083">
        <v>2.5</v>
      </c>
      <c r="J15083">
        <v>161</v>
      </c>
      <c r="K15083">
        <v>1</v>
      </c>
      <c r="L15083" t="s">
        <v>7328</v>
      </c>
    </row>
    <row r="15084" spans="1:12" x14ac:dyDescent="0.2">
      <c r="A15084" t="s">
        <v>48985</v>
      </c>
      <c r="B15084" t="s">
        <v>48986</v>
      </c>
      <c r="C15084" t="s">
        <v>48987</v>
      </c>
      <c r="D15084" t="s">
        <v>135</v>
      </c>
      <c r="E15084" t="s">
        <v>16</v>
      </c>
      <c r="F15084">
        <v>28104</v>
      </c>
      <c r="G15084">
        <v>35.140692999999999</v>
      </c>
      <c r="H15084">
        <v>-80.621909000000002</v>
      </c>
      <c r="I15084">
        <v>4.5</v>
      </c>
      <c r="J15084">
        <v>11</v>
      </c>
      <c r="K15084">
        <v>1</v>
      </c>
      <c r="L15084" t="s">
        <v>48988</v>
      </c>
    </row>
    <row r="15085" spans="1:12" x14ac:dyDescent="0.2">
      <c r="A15085" t="s">
        <v>48989</v>
      </c>
      <c r="B15085" t="s">
        <v>48990</v>
      </c>
      <c r="C15085" t="s">
        <v>48991</v>
      </c>
      <c r="D15085" t="s">
        <v>21</v>
      </c>
      <c r="E15085" t="s">
        <v>16</v>
      </c>
      <c r="F15085">
        <v>28213</v>
      </c>
      <c r="G15085">
        <v>35.258078148999999</v>
      </c>
      <c r="H15085">
        <v>-80.7895926753</v>
      </c>
      <c r="I15085">
        <v>2</v>
      </c>
      <c r="J15085">
        <v>4</v>
      </c>
      <c r="K15085">
        <v>1</v>
      </c>
      <c r="L15085" t="s">
        <v>457</v>
      </c>
    </row>
    <row r="15086" spans="1:12" x14ac:dyDescent="0.2">
      <c r="A15086" t="s">
        <v>48992</v>
      </c>
      <c r="B15086" t="s">
        <v>48993</v>
      </c>
      <c r="C15086" t="s">
        <v>48994</v>
      </c>
      <c r="D15086" t="s">
        <v>26</v>
      </c>
      <c r="E15086" t="s">
        <v>16</v>
      </c>
      <c r="F15086">
        <v>28078</v>
      </c>
      <c r="G15086">
        <v>35.440750122099999</v>
      </c>
      <c r="H15086">
        <v>-80.864662170399995</v>
      </c>
      <c r="I15086">
        <v>1</v>
      </c>
      <c r="J15086">
        <v>3</v>
      </c>
      <c r="K15086">
        <v>1</v>
      </c>
      <c r="L15086" t="s">
        <v>48995</v>
      </c>
    </row>
    <row r="15087" spans="1:12" x14ac:dyDescent="0.2">
      <c r="A15087" t="s">
        <v>48996</v>
      </c>
      <c r="B15087" t="s">
        <v>48997</v>
      </c>
      <c r="C15087" t="s">
        <v>48998</v>
      </c>
      <c r="D15087" t="s">
        <v>21</v>
      </c>
      <c r="E15087" t="s">
        <v>16</v>
      </c>
      <c r="F15087">
        <v>28210</v>
      </c>
      <c r="G15087">
        <v>35.153653800000001</v>
      </c>
      <c r="H15087">
        <v>-80.839789699999997</v>
      </c>
      <c r="I15087">
        <v>4</v>
      </c>
      <c r="J15087">
        <v>10</v>
      </c>
      <c r="K15087">
        <v>0</v>
      </c>
      <c r="L15087" t="s">
        <v>48999</v>
      </c>
    </row>
    <row r="15088" spans="1:12" x14ac:dyDescent="0.2">
      <c r="A15088" t="s">
        <v>49000</v>
      </c>
      <c r="B15088" t="s">
        <v>13627</v>
      </c>
      <c r="C15088" t="s">
        <v>49001</v>
      </c>
      <c r="D15088" t="s">
        <v>167</v>
      </c>
      <c r="E15088" t="s">
        <v>16</v>
      </c>
      <c r="F15088">
        <v>28075</v>
      </c>
      <c r="G15088">
        <v>35.321022999999997</v>
      </c>
      <c r="H15088">
        <v>-80.650394000000006</v>
      </c>
      <c r="I15088">
        <v>3</v>
      </c>
      <c r="J15088">
        <v>21</v>
      </c>
      <c r="K15088">
        <v>1</v>
      </c>
      <c r="L15088" t="s">
        <v>49002</v>
      </c>
    </row>
    <row r="15089" spans="1:12" x14ac:dyDescent="0.2">
      <c r="A15089" t="s">
        <v>49003</v>
      </c>
      <c r="B15089" t="s">
        <v>49004</v>
      </c>
      <c r="C15089" t="s">
        <v>49005</v>
      </c>
      <c r="D15089" t="s">
        <v>135</v>
      </c>
      <c r="E15089" t="s">
        <v>16</v>
      </c>
      <c r="F15089">
        <v>28105</v>
      </c>
      <c r="G15089">
        <v>35.117083800000003</v>
      </c>
      <c r="H15089">
        <v>-80.714085900000001</v>
      </c>
      <c r="I15089">
        <v>1.5</v>
      </c>
      <c r="J15089">
        <v>7</v>
      </c>
      <c r="K15089">
        <v>1</v>
      </c>
      <c r="L15089" t="s">
        <v>32473</v>
      </c>
    </row>
    <row r="15090" spans="1:12" x14ac:dyDescent="0.2">
      <c r="A15090" t="s">
        <v>49006</v>
      </c>
      <c r="B15090" t="s">
        <v>49007</v>
      </c>
      <c r="C15090" t="s">
        <v>12782</v>
      </c>
      <c r="D15090" t="s">
        <v>239</v>
      </c>
      <c r="E15090" t="s">
        <v>16</v>
      </c>
      <c r="F15090">
        <v>28173</v>
      </c>
      <c r="G15090">
        <v>34.923609900000002</v>
      </c>
      <c r="H15090">
        <v>-80.750146000000001</v>
      </c>
      <c r="I15090">
        <v>3</v>
      </c>
      <c r="J15090">
        <v>8</v>
      </c>
      <c r="K15090">
        <v>0</v>
      </c>
      <c r="L15090" t="s">
        <v>515</v>
      </c>
    </row>
    <row r="15091" spans="1:12" x14ac:dyDescent="0.2">
      <c r="A15091" t="s">
        <v>49008</v>
      </c>
      <c r="B15091" t="s">
        <v>49009</v>
      </c>
      <c r="C15091" t="s">
        <v>49010</v>
      </c>
      <c r="D15091" t="s">
        <v>39</v>
      </c>
      <c r="E15091" t="s">
        <v>16</v>
      </c>
      <c r="F15091">
        <v>28027</v>
      </c>
      <c r="G15091">
        <v>35.349858099999999</v>
      </c>
      <c r="H15091">
        <v>-80.690495100000007</v>
      </c>
      <c r="I15091">
        <v>5</v>
      </c>
      <c r="J15091">
        <v>3</v>
      </c>
      <c r="K15091">
        <v>1</v>
      </c>
      <c r="L15091" t="s">
        <v>10592</v>
      </c>
    </row>
    <row r="15092" spans="1:12" x14ac:dyDescent="0.2">
      <c r="A15092" t="s">
        <v>49011</v>
      </c>
      <c r="B15092" t="s">
        <v>604</v>
      </c>
      <c r="C15092" t="s">
        <v>49012</v>
      </c>
      <c r="D15092" t="s">
        <v>167</v>
      </c>
      <c r="E15092" t="s">
        <v>16</v>
      </c>
      <c r="F15092">
        <v>28075</v>
      </c>
      <c r="G15092">
        <v>35.321574599999998</v>
      </c>
      <c r="H15092">
        <v>-80.649079499999999</v>
      </c>
      <c r="I15092">
        <v>2.5</v>
      </c>
      <c r="J15092">
        <v>5</v>
      </c>
      <c r="K15092">
        <v>1</v>
      </c>
      <c r="L15092" t="s">
        <v>49013</v>
      </c>
    </row>
    <row r="15093" spans="1:12" x14ac:dyDescent="0.2">
      <c r="A15093" t="s">
        <v>49014</v>
      </c>
      <c r="B15093" t="s">
        <v>49015</v>
      </c>
      <c r="C15093" t="s">
        <v>7481</v>
      </c>
      <c r="D15093" t="s">
        <v>21</v>
      </c>
      <c r="E15093" t="s">
        <v>16</v>
      </c>
      <c r="F15093">
        <v>28206</v>
      </c>
      <c r="G15093">
        <v>35.234065000000001</v>
      </c>
      <c r="H15093">
        <v>-80.827608999999995</v>
      </c>
      <c r="I15093">
        <v>3</v>
      </c>
      <c r="J15093">
        <v>12</v>
      </c>
      <c r="K15093">
        <v>1</v>
      </c>
      <c r="L15093" t="s">
        <v>31411</v>
      </c>
    </row>
    <row r="15094" spans="1:12" x14ac:dyDescent="0.2">
      <c r="A15094" t="s">
        <v>49016</v>
      </c>
      <c r="B15094" t="s">
        <v>5107</v>
      </c>
      <c r="C15094" t="s">
        <v>49017</v>
      </c>
      <c r="D15094" t="s">
        <v>39</v>
      </c>
      <c r="E15094" t="s">
        <v>16</v>
      </c>
      <c r="F15094">
        <v>28027</v>
      </c>
      <c r="G15094">
        <v>35.371729999999999</v>
      </c>
      <c r="H15094">
        <v>-80.717495</v>
      </c>
      <c r="I15094">
        <v>3.5</v>
      </c>
      <c r="J15094">
        <v>37</v>
      </c>
      <c r="K15094">
        <v>1</v>
      </c>
      <c r="L15094" t="s">
        <v>49018</v>
      </c>
    </row>
    <row r="15095" spans="1:12" x14ac:dyDescent="0.2">
      <c r="A15095" t="s">
        <v>49019</v>
      </c>
      <c r="B15095" t="s">
        <v>49020</v>
      </c>
      <c r="C15095" t="s">
        <v>49021</v>
      </c>
      <c r="D15095" t="s">
        <v>21</v>
      </c>
      <c r="E15095" t="s">
        <v>16</v>
      </c>
      <c r="F15095">
        <v>28202</v>
      </c>
      <c r="G15095">
        <v>35.227392000000002</v>
      </c>
      <c r="H15095">
        <v>-80.840592000000001</v>
      </c>
      <c r="I15095">
        <v>3.5</v>
      </c>
      <c r="J15095">
        <v>209</v>
      </c>
      <c r="K15095">
        <v>0</v>
      </c>
      <c r="L15095" t="s">
        <v>49022</v>
      </c>
    </row>
    <row r="15096" spans="1:12" x14ac:dyDescent="0.2">
      <c r="A15096" t="s">
        <v>49023</v>
      </c>
      <c r="B15096" t="s">
        <v>49024</v>
      </c>
      <c r="C15096" t="s">
        <v>4928</v>
      </c>
      <c r="D15096" t="s">
        <v>21</v>
      </c>
      <c r="E15096" t="s">
        <v>16</v>
      </c>
      <c r="F15096">
        <v>28205</v>
      </c>
      <c r="G15096">
        <v>35.205058000000001</v>
      </c>
      <c r="H15096">
        <v>-80.795195100000001</v>
      </c>
      <c r="I15096">
        <v>3</v>
      </c>
      <c r="J15096">
        <v>73</v>
      </c>
      <c r="K15096">
        <v>1</v>
      </c>
      <c r="L15096" t="s">
        <v>49025</v>
      </c>
    </row>
    <row r="15097" spans="1:12" x14ac:dyDescent="0.2">
      <c r="A15097" t="s">
        <v>49026</v>
      </c>
      <c r="B15097" t="s">
        <v>49027</v>
      </c>
      <c r="C15097" t="s">
        <v>49028</v>
      </c>
      <c r="D15097" t="s">
        <v>21</v>
      </c>
      <c r="E15097" t="s">
        <v>16</v>
      </c>
      <c r="F15097">
        <v>28227</v>
      </c>
      <c r="G15097">
        <v>35.171984828100001</v>
      </c>
      <c r="H15097">
        <v>-80.708462955200005</v>
      </c>
      <c r="I15097">
        <v>3</v>
      </c>
      <c r="J15097">
        <v>87</v>
      </c>
      <c r="K15097">
        <v>1</v>
      </c>
      <c r="L15097" t="s">
        <v>1014</v>
      </c>
    </row>
    <row r="15098" spans="1:12" x14ac:dyDescent="0.2">
      <c r="A15098" t="e">
        <f>-KC6uxJM8xPylyqhcM164A</f>
        <v>#NAME?</v>
      </c>
      <c r="B15098" t="s">
        <v>49029</v>
      </c>
      <c r="C15098" t="s">
        <v>25</v>
      </c>
      <c r="D15098" t="s">
        <v>26</v>
      </c>
      <c r="E15098" t="s">
        <v>16</v>
      </c>
      <c r="F15098">
        <v>28078</v>
      </c>
      <c r="G15098">
        <v>35.385756800000003</v>
      </c>
      <c r="H15098">
        <v>-80.9458111</v>
      </c>
      <c r="I15098">
        <v>4</v>
      </c>
      <c r="J15098">
        <v>13</v>
      </c>
      <c r="K15098">
        <v>1</v>
      </c>
      <c r="L15098" t="s">
        <v>49030</v>
      </c>
    </row>
    <row r="15099" spans="1:12" x14ac:dyDescent="0.2">
      <c r="A15099" t="s">
        <v>49031</v>
      </c>
      <c r="B15099" t="s">
        <v>49032</v>
      </c>
      <c r="C15099" t="s">
        <v>49033</v>
      </c>
      <c r="D15099" t="s">
        <v>21</v>
      </c>
      <c r="E15099" t="s">
        <v>16</v>
      </c>
      <c r="F15099">
        <v>28269</v>
      </c>
      <c r="G15099">
        <v>35.340783999999999</v>
      </c>
      <c r="H15099">
        <v>-80.841263999999995</v>
      </c>
      <c r="I15099">
        <v>4</v>
      </c>
      <c r="J15099">
        <v>8</v>
      </c>
      <c r="K15099">
        <v>1</v>
      </c>
      <c r="L15099" t="s">
        <v>49034</v>
      </c>
    </row>
    <row r="15100" spans="1:12" x14ac:dyDescent="0.2">
      <c r="A15100" t="s">
        <v>49035</v>
      </c>
      <c r="B15100" t="s">
        <v>49036</v>
      </c>
      <c r="C15100" t="s">
        <v>49037</v>
      </c>
      <c r="D15100" t="s">
        <v>21</v>
      </c>
      <c r="E15100" t="s">
        <v>16</v>
      </c>
      <c r="F15100">
        <v>28203</v>
      </c>
      <c r="G15100">
        <v>35.203017199999998</v>
      </c>
      <c r="H15100">
        <v>-80.844975000000005</v>
      </c>
      <c r="I15100">
        <v>3.5</v>
      </c>
      <c r="J15100">
        <v>85</v>
      </c>
      <c r="K15100">
        <v>1</v>
      </c>
      <c r="L15100" t="s">
        <v>287</v>
      </c>
    </row>
    <row r="15101" spans="1:12" x14ac:dyDescent="0.2">
      <c r="A15101" t="s">
        <v>49038</v>
      </c>
      <c r="B15101" t="s">
        <v>13882</v>
      </c>
      <c r="C15101" t="s">
        <v>10647</v>
      </c>
      <c r="D15101" t="s">
        <v>21</v>
      </c>
      <c r="E15101" t="s">
        <v>16</v>
      </c>
      <c r="F15101">
        <v>28202</v>
      </c>
      <c r="G15101">
        <v>35.225232499999997</v>
      </c>
      <c r="H15101">
        <v>-80.843876699999996</v>
      </c>
      <c r="I15101">
        <v>1.5</v>
      </c>
      <c r="J15101">
        <v>8</v>
      </c>
      <c r="K15101">
        <v>1</v>
      </c>
      <c r="L15101" t="s">
        <v>4329</v>
      </c>
    </row>
    <row r="15102" spans="1:12" x14ac:dyDescent="0.2">
      <c r="A15102" t="s">
        <v>49039</v>
      </c>
      <c r="B15102" t="s">
        <v>758</v>
      </c>
      <c r="C15102" t="s">
        <v>49040</v>
      </c>
      <c r="D15102" t="s">
        <v>30</v>
      </c>
      <c r="E15102" t="s">
        <v>16</v>
      </c>
      <c r="F15102">
        <v>28054</v>
      </c>
      <c r="G15102">
        <v>35.270446999999997</v>
      </c>
      <c r="H15102">
        <v>-81.149849504299993</v>
      </c>
      <c r="I15102">
        <v>1.5</v>
      </c>
      <c r="J15102">
        <v>8</v>
      </c>
      <c r="K15102">
        <v>1</v>
      </c>
      <c r="L15102" t="s">
        <v>49041</v>
      </c>
    </row>
    <row r="15103" spans="1:12" x14ac:dyDescent="0.2">
      <c r="A15103" t="s">
        <v>49042</v>
      </c>
      <c r="B15103" t="s">
        <v>49043</v>
      </c>
      <c r="C15103" t="s">
        <v>49044</v>
      </c>
      <c r="D15103" t="s">
        <v>26</v>
      </c>
      <c r="E15103" t="s">
        <v>16</v>
      </c>
      <c r="F15103">
        <v>28070</v>
      </c>
      <c r="G15103">
        <v>35.3846832917</v>
      </c>
      <c r="H15103">
        <v>-80.785979724499995</v>
      </c>
      <c r="I15103">
        <v>3.5</v>
      </c>
      <c r="J15103">
        <v>25</v>
      </c>
      <c r="K15103">
        <v>1</v>
      </c>
      <c r="L15103" t="s">
        <v>264</v>
      </c>
    </row>
    <row r="15104" spans="1:12" x14ac:dyDescent="0.2">
      <c r="A15104" t="s">
        <v>49045</v>
      </c>
      <c r="B15104" t="s">
        <v>49046</v>
      </c>
      <c r="C15104" t="s">
        <v>49047</v>
      </c>
      <c r="D15104" t="s">
        <v>21</v>
      </c>
      <c r="E15104" t="s">
        <v>16</v>
      </c>
      <c r="F15104">
        <v>28217</v>
      </c>
      <c r="G15104">
        <v>35.1641014</v>
      </c>
      <c r="H15104">
        <v>-80.895841099999998</v>
      </c>
      <c r="I15104">
        <v>2.5</v>
      </c>
      <c r="J15104">
        <v>3</v>
      </c>
      <c r="K15104">
        <v>1</v>
      </c>
      <c r="L15104" t="s">
        <v>1165</v>
      </c>
    </row>
    <row r="15105" spans="1:12" x14ac:dyDescent="0.2">
      <c r="A15105" t="s">
        <v>49048</v>
      </c>
      <c r="B15105" t="s">
        <v>3729</v>
      </c>
      <c r="C15105" t="s">
        <v>9674</v>
      </c>
      <c r="D15105" t="s">
        <v>21</v>
      </c>
      <c r="E15105" t="s">
        <v>16</v>
      </c>
      <c r="F15105">
        <v>28269</v>
      </c>
      <c r="G15105">
        <v>35.334564999999998</v>
      </c>
      <c r="H15105">
        <v>-80.794702999999998</v>
      </c>
      <c r="I15105">
        <v>3.5</v>
      </c>
      <c r="J15105">
        <v>3</v>
      </c>
      <c r="K15105">
        <v>1</v>
      </c>
      <c r="L15105" t="s">
        <v>3731</v>
      </c>
    </row>
    <row r="15106" spans="1:12" x14ac:dyDescent="0.2">
      <c r="A15106" t="s">
        <v>49049</v>
      </c>
      <c r="B15106" t="s">
        <v>49050</v>
      </c>
      <c r="C15106" t="s">
        <v>25646</v>
      </c>
      <c r="D15106" t="s">
        <v>21</v>
      </c>
      <c r="E15106" t="s">
        <v>16</v>
      </c>
      <c r="F15106">
        <v>28203</v>
      </c>
      <c r="G15106">
        <v>35.204858000000002</v>
      </c>
      <c r="H15106">
        <v>-80.862812653199995</v>
      </c>
      <c r="I15106">
        <v>4.5</v>
      </c>
      <c r="J15106">
        <v>10</v>
      </c>
      <c r="K15106">
        <v>1</v>
      </c>
      <c r="L15106" t="s">
        <v>49051</v>
      </c>
    </row>
    <row r="15107" spans="1:12" x14ac:dyDescent="0.2">
      <c r="A15107" t="s">
        <v>49052</v>
      </c>
      <c r="B15107" t="s">
        <v>49053</v>
      </c>
      <c r="C15107" t="s">
        <v>49054</v>
      </c>
      <c r="D15107" t="s">
        <v>456</v>
      </c>
      <c r="E15107" t="s">
        <v>16</v>
      </c>
      <c r="F15107">
        <v>28012</v>
      </c>
      <c r="G15107">
        <v>35.236778999999999</v>
      </c>
      <c r="H15107">
        <v>-81.015675999999999</v>
      </c>
      <c r="I15107">
        <v>4</v>
      </c>
      <c r="J15107">
        <v>11</v>
      </c>
      <c r="K15107">
        <v>0</v>
      </c>
      <c r="L15107" t="s">
        <v>2093</v>
      </c>
    </row>
    <row r="15108" spans="1:12" x14ac:dyDescent="0.2">
      <c r="A15108" t="s">
        <v>49055</v>
      </c>
      <c r="B15108" t="s">
        <v>15682</v>
      </c>
      <c r="C15108" t="s">
        <v>25500</v>
      </c>
      <c r="D15108" t="s">
        <v>135</v>
      </c>
      <c r="E15108" t="s">
        <v>16</v>
      </c>
      <c r="F15108">
        <v>28104</v>
      </c>
      <c r="G15108">
        <v>35.141248400000002</v>
      </c>
      <c r="H15108">
        <v>-80.624076200000005</v>
      </c>
      <c r="I15108">
        <v>2.5</v>
      </c>
      <c r="J15108">
        <v>8</v>
      </c>
      <c r="K15108">
        <v>1</v>
      </c>
      <c r="L15108" t="s">
        <v>287</v>
      </c>
    </row>
    <row r="15109" spans="1:12" x14ac:dyDescent="0.2">
      <c r="A15109" t="s">
        <v>49056</v>
      </c>
      <c r="B15109" t="s">
        <v>49057</v>
      </c>
      <c r="C15109" t="s">
        <v>49058</v>
      </c>
      <c r="D15109" t="s">
        <v>167</v>
      </c>
      <c r="E15109" t="s">
        <v>16</v>
      </c>
      <c r="F15109">
        <v>28075</v>
      </c>
      <c r="G15109">
        <v>35.315097999999999</v>
      </c>
      <c r="H15109">
        <v>-80.682445000000001</v>
      </c>
      <c r="I15109">
        <v>5</v>
      </c>
      <c r="J15109">
        <v>8</v>
      </c>
      <c r="K15109">
        <v>1</v>
      </c>
      <c r="L15109" t="s">
        <v>49059</v>
      </c>
    </row>
    <row r="15110" spans="1:12" x14ac:dyDescent="0.2">
      <c r="A15110" t="s">
        <v>49060</v>
      </c>
      <c r="B15110" t="s">
        <v>49061</v>
      </c>
      <c r="C15110" t="s">
        <v>49062</v>
      </c>
      <c r="D15110" t="s">
        <v>21</v>
      </c>
      <c r="E15110" t="s">
        <v>16</v>
      </c>
      <c r="F15110">
        <v>28277</v>
      </c>
      <c r="G15110">
        <v>35.023597799999997</v>
      </c>
      <c r="H15110">
        <v>-80.837670799999998</v>
      </c>
      <c r="I15110">
        <v>5</v>
      </c>
      <c r="J15110">
        <v>6</v>
      </c>
      <c r="K15110">
        <v>1</v>
      </c>
      <c r="L15110" t="s">
        <v>49063</v>
      </c>
    </row>
    <row r="15111" spans="1:12" x14ac:dyDescent="0.2">
      <c r="A15111" t="s">
        <v>49064</v>
      </c>
      <c r="B15111" t="s">
        <v>49065</v>
      </c>
      <c r="C15111" t="s">
        <v>49066</v>
      </c>
      <c r="D15111" t="s">
        <v>21</v>
      </c>
      <c r="E15111" t="s">
        <v>16</v>
      </c>
      <c r="F15111">
        <v>28226</v>
      </c>
      <c r="G15111">
        <v>35.087178000000002</v>
      </c>
      <c r="H15111">
        <v>-80.835781999999995</v>
      </c>
      <c r="I15111">
        <v>4</v>
      </c>
      <c r="J15111">
        <v>4</v>
      </c>
      <c r="K15111">
        <v>1</v>
      </c>
      <c r="L15111" t="s">
        <v>49067</v>
      </c>
    </row>
    <row r="15112" spans="1:12" x14ac:dyDescent="0.2">
      <c r="A15112" t="s">
        <v>49068</v>
      </c>
      <c r="B15112" t="s">
        <v>49069</v>
      </c>
      <c r="C15112" t="s">
        <v>49070</v>
      </c>
      <c r="D15112" t="s">
        <v>21</v>
      </c>
      <c r="E15112" t="s">
        <v>16</v>
      </c>
      <c r="F15112">
        <v>28202</v>
      </c>
      <c r="G15112">
        <v>35.232954100000001</v>
      </c>
      <c r="H15112">
        <v>-80.850838999999993</v>
      </c>
      <c r="I15112">
        <v>4.5</v>
      </c>
      <c r="J15112">
        <v>6</v>
      </c>
      <c r="K15112">
        <v>1</v>
      </c>
      <c r="L15112" t="s">
        <v>49071</v>
      </c>
    </row>
    <row r="15113" spans="1:12" x14ac:dyDescent="0.2">
      <c r="A15113" t="s">
        <v>49072</v>
      </c>
      <c r="B15113" t="s">
        <v>49073</v>
      </c>
      <c r="C15113" t="s">
        <v>49074</v>
      </c>
      <c r="D15113" t="s">
        <v>21</v>
      </c>
      <c r="E15113" t="s">
        <v>16</v>
      </c>
      <c r="F15113">
        <v>28277</v>
      </c>
      <c r="G15113">
        <v>35.0784634647</v>
      </c>
      <c r="H15113">
        <v>-80.8181463361</v>
      </c>
      <c r="I15113">
        <v>4.5</v>
      </c>
      <c r="J15113">
        <v>10</v>
      </c>
      <c r="K15113">
        <v>1</v>
      </c>
      <c r="L15113" t="s">
        <v>49075</v>
      </c>
    </row>
    <row r="15114" spans="1:12" x14ac:dyDescent="0.2">
      <c r="A15114" t="s">
        <v>49076</v>
      </c>
      <c r="B15114" t="s">
        <v>49077</v>
      </c>
      <c r="C15114" t="s">
        <v>49078</v>
      </c>
      <c r="D15114" t="s">
        <v>39</v>
      </c>
      <c r="E15114" t="s">
        <v>16</v>
      </c>
      <c r="F15114">
        <v>28025</v>
      </c>
      <c r="G15114">
        <v>35.453253699999998</v>
      </c>
      <c r="H15114">
        <v>-80.601706899999996</v>
      </c>
      <c r="I15114">
        <v>2.5</v>
      </c>
      <c r="J15114">
        <v>3</v>
      </c>
      <c r="K15114">
        <v>1</v>
      </c>
      <c r="L15114" t="s">
        <v>49079</v>
      </c>
    </row>
    <row r="15115" spans="1:12" x14ac:dyDescent="0.2">
      <c r="A15115" t="s">
        <v>49080</v>
      </c>
      <c r="B15115" t="s">
        <v>49081</v>
      </c>
      <c r="C15115" t="s">
        <v>18736</v>
      </c>
      <c r="D15115" t="s">
        <v>21</v>
      </c>
      <c r="E15115" t="s">
        <v>16</v>
      </c>
      <c r="F15115">
        <v>28211</v>
      </c>
      <c r="G15115">
        <v>35.170504318500001</v>
      </c>
      <c r="H15115">
        <v>-80.806673753300004</v>
      </c>
      <c r="I15115">
        <v>4</v>
      </c>
      <c r="J15115">
        <v>220</v>
      </c>
      <c r="K15115">
        <v>0</v>
      </c>
      <c r="L15115" t="s">
        <v>49082</v>
      </c>
    </row>
    <row r="15116" spans="1:12" x14ac:dyDescent="0.2">
      <c r="A15116" t="s">
        <v>49083</v>
      </c>
      <c r="B15116" t="s">
        <v>49084</v>
      </c>
      <c r="C15116" t="s">
        <v>49085</v>
      </c>
      <c r="D15116" t="s">
        <v>15</v>
      </c>
      <c r="E15116" t="s">
        <v>16</v>
      </c>
      <c r="F15116">
        <v>28031</v>
      </c>
      <c r="G15116">
        <v>35.457909800000003</v>
      </c>
      <c r="H15116">
        <v>-80.863588699999994</v>
      </c>
      <c r="I15116">
        <v>5</v>
      </c>
      <c r="J15116">
        <v>3</v>
      </c>
      <c r="K15116">
        <v>1</v>
      </c>
      <c r="L15116" t="s">
        <v>49086</v>
      </c>
    </row>
    <row r="15117" spans="1:12" x14ac:dyDescent="0.2">
      <c r="A15117" t="s">
        <v>49087</v>
      </c>
      <c r="B15117" t="s">
        <v>49088</v>
      </c>
      <c r="C15117" t="s">
        <v>49089</v>
      </c>
      <c r="D15117" t="s">
        <v>21</v>
      </c>
      <c r="E15117" t="s">
        <v>16</v>
      </c>
      <c r="F15117">
        <v>28212</v>
      </c>
      <c r="G15117">
        <v>35.176811499999999</v>
      </c>
      <c r="H15117">
        <v>-80.748562199999995</v>
      </c>
      <c r="I15117">
        <v>5</v>
      </c>
      <c r="J15117">
        <v>9</v>
      </c>
      <c r="K15117">
        <v>1</v>
      </c>
      <c r="L15117" t="s">
        <v>16906</v>
      </c>
    </row>
    <row r="15118" spans="1:12" x14ac:dyDescent="0.2">
      <c r="A15118" t="s">
        <v>49090</v>
      </c>
      <c r="B15118" t="s">
        <v>49091</v>
      </c>
      <c r="C15118" t="s">
        <v>39239</v>
      </c>
      <c r="D15118" t="s">
        <v>21</v>
      </c>
      <c r="E15118" t="s">
        <v>16</v>
      </c>
      <c r="F15118">
        <v>28210</v>
      </c>
      <c r="G15118">
        <v>35.092213999999998</v>
      </c>
      <c r="H15118">
        <v>-80.858952400000007</v>
      </c>
      <c r="I15118">
        <v>3.5</v>
      </c>
      <c r="J15118">
        <v>5</v>
      </c>
      <c r="K15118">
        <v>1</v>
      </c>
      <c r="L15118" t="s">
        <v>49092</v>
      </c>
    </row>
    <row r="15119" spans="1:12" x14ac:dyDescent="0.2">
      <c r="A15119" t="s">
        <v>49093</v>
      </c>
      <c r="B15119" t="s">
        <v>49094</v>
      </c>
      <c r="C15119" t="s">
        <v>1948</v>
      </c>
      <c r="D15119" t="s">
        <v>135</v>
      </c>
      <c r="E15119" t="s">
        <v>16</v>
      </c>
      <c r="F15119">
        <v>28105</v>
      </c>
      <c r="G15119">
        <v>35.116562899999998</v>
      </c>
      <c r="H15119">
        <v>-80.722242499999993</v>
      </c>
      <c r="I15119">
        <v>3.5</v>
      </c>
      <c r="J15119">
        <v>92</v>
      </c>
      <c r="K15119">
        <v>0</v>
      </c>
      <c r="L15119" t="s">
        <v>49095</v>
      </c>
    </row>
    <row r="15120" spans="1:12" x14ac:dyDescent="0.2">
      <c r="A15120" t="s">
        <v>49096</v>
      </c>
      <c r="B15120" t="s">
        <v>1765</v>
      </c>
      <c r="C15120" t="s">
        <v>49097</v>
      </c>
      <c r="D15120" t="s">
        <v>26</v>
      </c>
      <c r="E15120" t="s">
        <v>16</v>
      </c>
      <c r="F15120">
        <v>28078</v>
      </c>
      <c r="G15120">
        <v>35.408463599999997</v>
      </c>
      <c r="H15120">
        <v>-80.864329299999994</v>
      </c>
      <c r="I15120">
        <v>4.5</v>
      </c>
      <c r="J15120">
        <v>40</v>
      </c>
      <c r="K15120">
        <v>1</v>
      </c>
      <c r="L15120" t="s">
        <v>49098</v>
      </c>
    </row>
    <row r="15121" spans="1:12" x14ac:dyDescent="0.2">
      <c r="A15121" t="s">
        <v>49099</v>
      </c>
      <c r="B15121" t="s">
        <v>49100</v>
      </c>
      <c r="C15121" t="s">
        <v>19056</v>
      </c>
      <c r="D15121" t="s">
        <v>26</v>
      </c>
      <c r="E15121" t="s">
        <v>16</v>
      </c>
      <c r="F15121">
        <v>28078</v>
      </c>
      <c r="G15121">
        <v>35.430109000000002</v>
      </c>
      <c r="H15121">
        <v>-80.842770999999999</v>
      </c>
      <c r="I15121">
        <v>3</v>
      </c>
      <c r="J15121">
        <v>6</v>
      </c>
      <c r="K15121">
        <v>0</v>
      </c>
      <c r="L15121" t="s">
        <v>1353</v>
      </c>
    </row>
    <row r="15122" spans="1:12" x14ac:dyDescent="0.2">
      <c r="A15122" t="e">
        <f>-pe8Y19gDT-na7SuoBuE4w</f>
        <v>#NAME?</v>
      </c>
      <c r="B15122" t="s">
        <v>49101</v>
      </c>
      <c r="C15122" t="s">
        <v>49102</v>
      </c>
      <c r="D15122" t="s">
        <v>30</v>
      </c>
      <c r="E15122" t="s">
        <v>16</v>
      </c>
      <c r="F15122">
        <v>28052</v>
      </c>
      <c r="G15122">
        <v>35.286156499999997</v>
      </c>
      <c r="H15122">
        <v>-81.189691800000006</v>
      </c>
      <c r="I15122">
        <v>3.5</v>
      </c>
      <c r="J15122">
        <v>20</v>
      </c>
      <c r="K15122">
        <v>1</v>
      </c>
      <c r="L15122" t="s">
        <v>41727</v>
      </c>
    </row>
    <row r="15123" spans="1:12" x14ac:dyDescent="0.2">
      <c r="A15123" t="s">
        <v>49103</v>
      </c>
      <c r="B15123" t="s">
        <v>49104</v>
      </c>
      <c r="C15123" t="s">
        <v>49105</v>
      </c>
      <c r="D15123" t="s">
        <v>21</v>
      </c>
      <c r="E15123" t="s">
        <v>16</v>
      </c>
      <c r="F15123">
        <v>28204</v>
      </c>
      <c r="G15123">
        <v>35.214835800000003</v>
      </c>
      <c r="H15123">
        <v>-80.834437600000001</v>
      </c>
      <c r="I15123">
        <v>4.5</v>
      </c>
      <c r="J15123">
        <v>52</v>
      </c>
      <c r="K15123">
        <v>1</v>
      </c>
      <c r="L15123" t="s">
        <v>49106</v>
      </c>
    </row>
    <row r="15124" spans="1:12" x14ac:dyDescent="0.2">
      <c r="A15124" t="s">
        <v>49107</v>
      </c>
      <c r="B15124" t="s">
        <v>12906</v>
      </c>
      <c r="C15124" t="s">
        <v>3636</v>
      </c>
      <c r="D15124" t="s">
        <v>21</v>
      </c>
      <c r="E15124" t="s">
        <v>16</v>
      </c>
      <c r="F15124">
        <v>28202</v>
      </c>
      <c r="G15124">
        <v>35.225324000000001</v>
      </c>
      <c r="H15124">
        <v>-80.842186999999996</v>
      </c>
      <c r="I15124">
        <v>3.5</v>
      </c>
      <c r="J15124">
        <v>8</v>
      </c>
      <c r="K15124">
        <v>0</v>
      </c>
      <c r="L15124" t="s">
        <v>1436</v>
      </c>
    </row>
    <row r="15125" spans="1:12" x14ac:dyDescent="0.2">
      <c r="A15125" t="s">
        <v>49108</v>
      </c>
      <c r="B15125" t="s">
        <v>604</v>
      </c>
      <c r="C15125" t="s">
        <v>49109</v>
      </c>
      <c r="D15125" t="s">
        <v>21</v>
      </c>
      <c r="E15125" t="s">
        <v>16</v>
      </c>
      <c r="F15125">
        <v>28211</v>
      </c>
      <c r="G15125">
        <v>35.17512</v>
      </c>
      <c r="H15125">
        <v>-80.802154999999999</v>
      </c>
      <c r="I15125">
        <v>3</v>
      </c>
      <c r="J15125">
        <v>4</v>
      </c>
      <c r="K15125">
        <v>0</v>
      </c>
      <c r="L15125" t="s">
        <v>49110</v>
      </c>
    </row>
    <row r="15126" spans="1:12" x14ac:dyDescent="0.2">
      <c r="A15126" t="s">
        <v>49111</v>
      </c>
      <c r="B15126" t="s">
        <v>49112</v>
      </c>
      <c r="C15126" t="s">
        <v>263</v>
      </c>
      <c r="D15126" t="s">
        <v>21</v>
      </c>
      <c r="E15126" t="s">
        <v>16</v>
      </c>
      <c r="F15126">
        <v>28269</v>
      </c>
      <c r="G15126">
        <v>35.34305956</v>
      </c>
      <c r="H15126">
        <v>-80.768861791600003</v>
      </c>
      <c r="I15126">
        <v>3.5</v>
      </c>
      <c r="J15126">
        <v>66</v>
      </c>
      <c r="K15126">
        <v>1</v>
      </c>
      <c r="L15126" t="s">
        <v>49113</v>
      </c>
    </row>
    <row r="15127" spans="1:12" x14ac:dyDescent="0.2">
      <c r="A15127" t="s">
        <v>49114</v>
      </c>
      <c r="B15127" t="s">
        <v>49115</v>
      </c>
      <c r="C15127" t="s">
        <v>5701</v>
      </c>
      <c r="D15127" t="s">
        <v>21</v>
      </c>
      <c r="E15127" t="s">
        <v>16</v>
      </c>
      <c r="F15127">
        <v>28277</v>
      </c>
      <c r="G15127">
        <v>35.078955999999998</v>
      </c>
      <c r="H15127">
        <v>-80.817301400000005</v>
      </c>
      <c r="I15127">
        <v>3.5</v>
      </c>
      <c r="J15127">
        <v>7</v>
      </c>
      <c r="K15127">
        <v>1</v>
      </c>
      <c r="L15127" t="s">
        <v>9807</v>
      </c>
    </row>
    <row r="15128" spans="1:12" x14ac:dyDescent="0.2">
      <c r="A15128" t="s">
        <v>49116</v>
      </c>
      <c r="B15128" t="s">
        <v>49117</v>
      </c>
      <c r="C15128" t="s">
        <v>49118</v>
      </c>
      <c r="D15128" t="s">
        <v>26</v>
      </c>
      <c r="E15128" t="s">
        <v>16</v>
      </c>
      <c r="F15128">
        <v>28078</v>
      </c>
      <c r="G15128">
        <v>35.431554800000001</v>
      </c>
      <c r="H15128">
        <v>-80.872586699999999</v>
      </c>
      <c r="I15128">
        <v>5</v>
      </c>
      <c r="J15128">
        <v>7</v>
      </c>
      <c r="K15128">
        <v>1</v>
      </c>
      <c r="L15128" t="s">
        <v>287</v>
      </c>
    </row>
    <row r="15129" spans="1:12" x14ac:dyDescent="0.2">
      <c r="A15129" t="s">
        <v>49119</v>
      </c>
      <c r="B15129" t="s">
        <v>891</v>
      </c>
      <c r="C15129" t="s">
        <v>49120</v>
      </c>
      <c r="D15129" t="s">
        <v>2611</v>
      </c>
      <c r="E15129" t="s">
        <v>16</v>
      </c>
      <c r="F15129">
        <v>28115</v>
      </c>
      <c r="G15129">
        <v>35.535286200000002</v>
      </c>
      <c r="H15129">
        <v>-80.799516100000005</v>
      </c>
      <c r="I15129">
        <v>2</v>
      </c>
      <c r="J15129">
        <v>18</v>
      </c>
      <c r="K15129">
        <v>0</v>
      </c>
      <c r="L15129" t="s">
        <v>11188</v>
      </c>
    </row>
    <row r="15130" spans="1:12" x14ac:dyDescent="0.2">
      <c r="A15130" t="s">
        <v>49121</v>
      </c>
      <c r="B15130" t="s">
        <v>6214</v>
      </c>
      <c r="C15130" t="s">
        <v>49122</v>
      </c>
      <c r="D15130" t="s">
        <v>30</v>
      </c>
      <c r="E15130" t="s">
        <v>16</v>
      </c>
      <c r="F15130">
        <v>28056</v>
      </c>
      <c r="G15130">
        <v>35.2623257873</v>
      </c>
      <c r="H15130">
        <v>-81.125292628699995</v>
      </c>
      <c r="I15130">
        <v>4</v>
      </c>
      <c r="J15130">
        <v>3</v>
      </c>
      <c r="K15130">
        <v>1</v>
      </c>
      <c r="L15130" t="s">
        <v>49123</v>
      </c>
    </row>
    <row r="15131" spans="1:12" x14ac:dyDescent="0.2">
      <c r="A15131" t="s">
        <v>49124</v>
      </c>
      <c r="B15131" t="s">
        <v>2330</v>
      </c>
      <c r="C15131" t="s">
        <v>49125</v>
      </c>
      <c r="D15131" t="s">
        <v>39</v>
      </c>
      <c r="E15131" t="s">
        <v>16</v>
      </c>
      <c r="F15131">
        <v>28027</v>
      </c>
      <c r="G15131">
        <v>35.415731999999998</v>
      </c>
      <c r="H15131">
        <v>-80.669103000000007</v>
      </c>
      <c r="I15131">
        <v>2.5</v>
      </c>
      <c r="J15131">
        <v>3</v>
      </c>
      <c r="K15131">
        <v>1</v>
      </c>
      <c r="L15131" t="s">
        <v>49126</v>
      </c>
    </row>
    <row r="15132" spans="1:12" x14ac:dyDescent="0.2">
      <c r="A15132" t="s">
        <v>49127</v>
      </c>
      <c r="B15132" t="s">
        <v>49128</v>
      </c>
      <c r="C15132" t="s">
        <v>27947</v>
      </c>
      <c r="D15132" t="s">
        <v>2611</v>
      </c>
      <c r="E15132" t="s">
        <v>16</v>
      </c>
      <c r="F15132">
        <v>28117</v>
      </c>
      <c r="G15132">
        <v>35.527217800000003</v>
      </c>
      <c r="H15132">
        <v>-80.867805399999995</v>
      </c>
      <c r="I15132">
        <v>5</v>
      </c>
      <c r="J15132">
        <v>10</v>
      </c>
      <c r="K15132">
        <v>1</v>
      </c>
      <c r="L15132" t="s">
        <v>49129</v>
      </c>
    </row>
    <row r="15133" spans="1:12" x14ac:dyDescent="0.2">
      <c r="A15133" t="s">
        <v>49130</v>
      </c>
      <c r="B15133" t="s">
        <v>49131</v>
      </c>
      <c r="C15133" t="s">
        <v>41175</v>
      </c>
      <c r="D15133" t="s">
        <v>21</v>
      </c>
      <c r="E15133" t="s">
        <v>16</v>
      </c>
      <c r="F15133">
        <v>28270</v>
      </c>
      <c r="G15133">
        <v>35.140582500000001</v>
      </c>
      <c r="H15133">
        <v>-80.734330400000005</v>
      </c>
      <c r="I15133">
        <v>4.5</v>
      </c>
      <c r="J15133">
        <v>39</v>
      </c>
      <c r="K15133">
        <v>1</v>
      </c>
      <c r="L15133" t="s">
        <v>3909</v>
      </c>
    </row>
    <row r="15134" spans="1:12" x14ac:dyDescent="0.2">
      <c r="A15134" t="s">
        <v>49132</v>
      </c>
      <c r="B15134" t="s">
        <v>49133</v>
      </c>
      <c r="C15134" t="s">
        <v>3387</v>
      </c>
      <c r="D15134" t="s">
        <v>295</v>
      </c>
      <c r="E15134" t="s">
        <v>16</v>
      </c>
      <c r="F15134">
        <v>28134</v>
      </c>
      <c r="G15134">
        <v>35.095433999999997</v>
      </c>
      <c r="H15134">
        <v>-80.882318999999995</v>
      </c>
      <c r="I15134">
        <v>5</v>
      </c>
      <c r="J15134">
        <v>3</v>
      </c>
      <c r="K15134">
        <v>1</v>
      </c>
      <c r="L15134" t="s">
        <v>3548</v>
      </c>
    </row>
    <row r="15135" spans="1:12" x14ac:dyDescent="0.2">
      <c r="A15135" t="s">
        <v>49134</v>
      </c>
      <c r="B15135" t="s">
        <v>48082</v>
      </c>
      <c r="C15135" t="s">
        <v>49135</v>
      </c>
      <c r="D15135" t="s">
        <v>21</v>
      </c>
      <c r="E15135" t="s">
        <v>16</v>
      </c>
      <c r="F15135">
        <v>28217</v>
      </c>
      <c r="G15135">
        <v>35.148047300000002</v>
      </c>
      <c r="H15135">
        <v>-80.924791600000006</v>
      </c>
      <c r="I15135">
        <v>3</v>
      </c>
      <c r="J15135">
        <v>6</v>
      </c>
      <c r="K15135">
        <v>0</v>
      </c>
      <c r="L15135" t="s">
        <v>49136</v>
      </c>
    </row>
    <row r="15136" spans="1:12" x14ac:dyDescent="0.2">
      <c r="A15136" t="s">
        <v>49137</v>
      </c>
      <c r="B15136" t="s">
        <v>49138</v>
      </c>
      <c r="C15136" t="s">
        <v>49139</v>
      </c>
      <c r="D15136" t="s">
        <v>21</v>
      </c>
      <c r="E15136" t="s">
        <v>16</v>
      </c>
      <c r="F15136">
        <v>28210</v>
      </c>
      <c r="G15136">
        <v>35.149585999999999</v>
      </c>
      <c r="H15136">
        <v>-80.843429999999998</v>
      </c>
      <c r="I15136">
        <v>4</v>
      </c>
      <c r="J15136">
        <v>3</v>
      </c>
      <c r="K15136">
        <v>1</v>
      </c>
      <c r="L15136" t="s">
        <v>49140</v>
      </c>
    </row>
    <row r="15137" spans="1:12" x14ac:dyDescent="0.2">
      <c r="A15137" t="s">
        <v>49141</v>
      </c>
      <c r="B15137" t="s">
        <v>2144</v>
      </c>
      <c r="C15137" t="s">
        <v>33811</v>
      </c>
      <c r="D15137" t="s">
        <v>21</v>
      </c>
      <c r="E15137" t="s">
        <v>16</v>
      </c>
      <c r="F15137">
        <v>28277</v>
      </c>
      <c r="G15137">
        <v>35.062596399999997</v>
      </c>
      <c r="H15137">
        <v>-80.812286599999993</v>
      </c>
      <c r="I15137">
        <v>2.5</v>
      </c>
      <c r="J15137">
        <v>42</v>
      </c>
      <c r="K15137">
        <v>1</v>
      </c>
      <c r="L15137" t="s">
        <v>2146</v>
      </c>
    </row>
    <row r="15138" spans="1:12" x14ac:dyDescent="0.2">
      <c r="A15138" t="s">
        <v>49142</v>
      </c>
      <c r="B15138" t="s">
        <v>49143</v>
      </c>
      <c r="C15138" t="s">
        <v>49144</v>
      </c>
      <c r="D15138" t="s">
        <v>21</v>
      </c>
      <c r="E15138" t="s">
        <v>16</v>
      </c>
      <c r="F15138">
        <v>28227</v>
      </c>
      <c r="G15138">
        <v>35.153303999999999</v>
      </c>
      <c r="H15138">
        <v>-80.681815999999998</v>
      </c>
      <c r="I15138">
        <v>1</v>
      </c>
      <c r="J15138">
        <v>3</v>
      </c>
      <c r="K15138">
        <v>1</v>
      </c>
      <c r="L15138" t="s">
        <v>666</v>
      </c>
    </row>
    <row r="15139" spans="1:12" x14ac:dyDescent="0.2">
      <c r="A15139" t="e">
        <f>-LDrH7JrAAw9b0aLgdlNpw</f>
        <v>#NAME?</v>
      </c>
      <c r="B15139" t="s">
        <v>49145</v>
      </c>
      <c r="C15139" t="s">
        <v>49146</v>
      </c>
      <c r="D15139" t="s">
        <v>21</v>
      </c>
      <c r="E15139" t="s">
        <v>16</v>
      </c>
      <c r="F15139">
        <v>28269</v>
      </c>
      <c r="G15139">
        <v>35.276548200000001</v>
      </c>
      <c r="H15139">
        <v>-80.842190099999996</v>
      </c>
      <c r="I15139">
        <v>5</v>
      </c>
      <c r="J15139">
        <v>3</v>
      </c>
      <c r="K15139">
        <v>1</v>
      </c>
      <c r="L15139" t="s">
        <v>49147</v>
      </c>
    </row>
    <row r="15140" spans="1:12" x14ac:dyDescent="0.2">
      <c r="A15140" t="s">
        <v>49148</v>
      </c>
      <c r="B15140" t="s">
        <v>11338</v>
      </c>
      <c r="C15140" t="s">
        <v>49149</v>
      </c>
      <c r="D15140" t="s">
        <v>21</v>
      </c>
      <c r="E15140" t="s">
        <v>16</v>
      </c>
      <c r="F15140">
        <v>28204</v>
      </c>
      <c r="G15140">
        <v>35.214085799999999</v>
      </c>
      <c r="H15140">
        <v>-80.833663400000006</v>
      </c>
      <c r="I15140">
        <v>3.5</v>
      </c>
      <c r="J15140">
        <v>3</v>
      </c>
      <c r="K15140">
        <v>1</v>
      </c>
      <c r="L15140" t="s">
        <v>49150</v>
      </c>
    </row>
    <row r="15141" spans="1:12" x14ac:dyDescent="0.2">
      <c r="A15141" t="s">
        <v>49151</v>
      </c>
      <c r="B15141" t="s">
        <v>3110</v>
      </c>
      <c r="C15141" t="s">
        <v>8001</v>
      </c>
      <c r="D15141" t="s">
        <v>30</v>
      </c>
      <c r="E15141" t="s">
        <v>16</v>
      </c>
      <c r="F15141">
        <v>28054</v>
      </c>
      <c r="G15141">
        <v>35.263503</v>
      </c>
      <c r="H15141">
        <v>-81.134057299999995</v>
      </c>
      <c r="I15141">
        <v>2.5</v>
      </c>
      <c r="J15141">
        <v>39</v>
      </c>
      <c r="K15141">
        <v>1</v>
      </c>
      <c r="L15141" t="s">
        <v>287</v>
      </c>
    </row>
    <row r="15142" spans="1:12" x14ac:dyDescent="0.2">
      <c r="A15142" t="s">
        <v>49152</v>
      </c>
      <c r="B15142" t="s">
        <v>49153</v>
      </c>
      <c r="C15142" t="s">
        <v>3356</v>
      </c>
      <c r="D15142" t="s">
        <v>21</v>
      </c>
      <c r="E15142" t="s">
        <v>16</v>
      </c>
      <c r="F15142">
        <v>28203</v>
      </c>
      <c r="G15142">
        <v>35.211851586100003</v>
      </c>
      <c r="H15142">
        <v>-80.860425234600001</v>
      </c>
      <c r="I15142">
        <v>4.5</v>
      </c>
      <c r="J15142">
        <v>475</v>
      </c>
      <c r="K15142">
        <v>1</v>
      </c>
      <c r="L15142" t="s">
        <v>35411</v>
      </c>
    </row>
    <row r="15143" spans="1:12" x14ac:dyDescent="0.2">
      <c r="A15143" t="s">
        <v>49154</v>
      </c>
      <c r="B15143" t="s">
        <v>36080</v>
      </c>
      <c r="C15143" t="s">
        <v>49155</v>
      </c>
      <c r="D15143" t="s">
        <v>588</v>
      </c>
      <c r="E15143" t="s">
        <v>16</v>
      </c>
      <c r="F15143">
        <v>28110</v>
      </c>
      <c r="G15143">
        <v>35.023584100000001</v>
      </c>
      <c r="H15143">
        <v>-80.583281499999998</v>
      </c>
      <c r="I15143">
        <v>2</v>
      </c>
      <c r="J15143">
        <v>6</v>
      </c>
      <c r="K15143">
        <v>0</v>
      </c>
      <c r="L15143" t="s">
        <v>49156</v>
      </c>
    </row>
    <row r="15144" spans="1:12" x14ac:dyDescent="0.2">
      <c r="A15144" t="s">
        <v>49157</v>
      </c>
      <c r="B15144" t="s">
        <v>18015</v>
      </c>
      <c r="C15144" t="s">
        <v>49158</v>
      </c>
      <c r="D15144" t="s">
        <v>21</v>
      </c>
      <c r="E15144" t="s">
        <v>16</v>
      </c>
      <c r="F15144">
        <v>28216</v>
      </c>
      <c r="G15144">
        <v>35.347586</v>
      </c>
      <c r="H15144">
        <v>-80.858632999999998</v>
      </c>
      <c r="I15144">
        <v>3.5</v>
      </c>
      <c r="J15144">
        <v>174</v>
      </c>
      <c r="K15144">
        <v>1</v>
      </c>
      <c r="L15144" t="s">
        <v>49159</v>
      </c>
    </row>
    <row r="15145" spans="1:12" x14ac:dyDescent="0.2">
      <c r="A15145" t="s">
        <v>49160</v>
      </c>
      <c r="B15145" t="s">
        <v>49161</v>
      </c>
      <c r="C15145" t="s">
        <v>3726</v>
      </c>
      <c r="D15145" t="s">
        <v>295</v>
      </c>
      <c r="E15145" t="s">
        <v>16</v>
      </c>
      <c r="F15145">
        <v>28134</v>
      </c>
      <c r="G15145">
        <v>35.081569999999999</v>
      </c>
      <c r="H15145">
        <v>-80.876324999999994</v>
      </c>
      <c r="I15145">
        <v>2</v>
      </c>
      <c r="J15145">
        <v>5</v>
      </c>
      <c r="K15145">
        <v>1</v>
      </c>
      <c r="L15145" t="s">
        <v>49162</v>
      </c>
    </row>
    <row r="15146" spans="1:12" x14ac:dyDescent="0.2">
      <c r="A15146" t="s">
        <v>49163</v>
      </c>
      <c r="B15146" t="s">
        <v>49164</v>
      </c>
      <c r="C15146" t="s">
        <v>49165</v>
      </c>
      <c r="D15146" t="s">
        <v>135</v>
      </c>
      <c r="E15146" t="s">
        <v>16</v>
      </c>
      <c r="F15146">
        <v>28105</v>
      </c>
      <c r="G15146">
        <v>35.135546099999999</v>
      </c>
      <c r="H15146">
        <v>-80.712865600000001</v>
      </c>
      <c r="I15146">
        <v>4</v>
      </c>
      <c r="J15146">
        <v>37</v>
      </c>
      <c r="K15146">
        <v>1</v>
      </c>
      <c r="L15146" t="s">
        <v>176</v>
      </c>
    </row>
    <row r="15147" spans="1:12" x14ac:dyDescent="0.2">
      <c r="A15147" t="s">
        <v>49166</v>
      </c>
      <c r="B15147" t="s">
        <v>49167</v>
      </c>
      <c r="C15147" t="s">
        <v>28366</v>
      </c>
      <c r="D15147" t="s">
        <v>21</v>
      </c>
      <c r="E15147" t="s">
        <v>16</v>
      </c>
      <c r="F15147">
        <v>28277</v>
      </c>
      <c r="G15147">
        <v>35.062218000000001</v>
      </c>
      <c r="H15147">
        <v>-80.773346000000004</v>
      </c>
      <c r="I15147">
        <v>3</v>
      </c>
      <c r="J15147">
        <v>7</v>
      </c>
      <c r="K15147">
        <v>0</v>
      </c>
      <c r="L15147" t="s">
        <v>49168</v>
      </c>
    </row>
    <row r="15148" spans="1:12" x14ac:dyDescent="0.2">
      <c r="A15148" t="s">
        <v>49169</v>
      </c>
      <c r="B15148" t="s">
        <v>49170</v>
      </c>
      <c r="C15148" t="s">
        <v>49171</v>
      </c>
      <c r="D15148" t="s">
        <v>21</v>
      </c>
      <c r="E15148" t="s">
        <v>16</v>
      </c>
      <c r="F15148">
        <v>28212</v>
      </c>
      <c r="G15148">
        <v>35.202902299999998</v>
      </c>
      <c r="H15148">
        <v>-80.753182699999996</v>
      </c>
      <c r="I15148">
        <v>4</v>
      </c>
      <c r="J15148">
        <v>17</v>
      </c>
      <c r="K15148">
        <v>1</v>
      </c>
      <c r="L15148" t="s">
        <v>287</v>
      </c>
    </row>
    <row r="15149" spans="1:12" x14ac:dyDescent="0.2">
      <c r="A15149" t="s">
        <v>49172</v>
      </c>
      <c r="B15149" t="s">
        <v>2525</v>
      </c>
      <c r="C15149" t="s">
        <v>49173</v>
      </c>
      <c r="D15149" t="s">
        <v>135</v>
      </c>
      <c r="E15149" t="s">
        <v>16</v>
      </c>
      <c r="F15149">
        <v>28105</v>
      </c>
      <c r="G15149">
        <v>35.1227904</v>
      </c>
      <c r="H15149">
        <v>-80.727485418300006</v>
      </c>
      <c r="I15149">
        <v>3</v>
      </c>
      <c r="J15149">
        <v>6</v>
      </c>
      <c r="K15149">
        <v>1</v>
      </c>
      <c r="L15149" t="s">
        <v>5759</v>
      </c>
    </row>
    <row r="15150" spans="1:12" x14ac:dyDescent="0.2">
      <c r="A15150" t="s">
        <v>49174</v>
      </c>
      <c r="B15150" t="s">
        <v>49175</v>
      </c>
      <c r="C15150" t="s">
        <v>49176</v>
      </c>
      <c r="D15150" t="s">
        <v>21</v>
      </c>
      <c r="E15150" t="s">
        <v>16</v>
      </c>
      <c r="F15150">
        <v>28202</v>
      </c>
      <c r="G15150">
        <v>35.215508</v>
      </c>
      <c r="H15150">
        <v>-80.845631999999995</v>
      </c>
      <c r="I15150">
        <v>5</v>
      </c>
      <c r="J15150">
        <v>5</v>
      </c>
      <c r="K15150">
        <v>1</v>
      </c>
      <c r="L15150" t="s">
        <v>49177</v>
      </c>
    </row>
    <row r="15151" spans="1:12" x14ac:dyDescent="0.2">
      <c r="A15151" t="s">
        <v>49178</v>
      </c>
      <c r="B15151" t="s">
        <v>49179</v>
      </c>
      <c r="C15151" t="s">
        <v>49180</v>
      </c>
      <c r="D15151" t="s">
        <v>2611</v>
      </c>
      <c r="E15151" t="s">
        <v>16</v>
      </c>
      <c r="F15151">
        <v>28117</v>
      </c>
      <c r="G15151">
        <v>35.528834699999997</v>
      </c>
      <c r="H15151">
        <v>-80.865235299999995</v>
      </c>
      <c r="I15151">
        <v>3.5</v>
      </c>
      <c r="J15151">
        <v>6</v>
      </c>
      <c r="K15151">
        <v>1</v>
      </c>
      <c r="L15151" t="s">
        <v>49181</v>
      </c>
    </row>
    <row r="15152" spans="1:12" x14ac:dyDescent="0.2">
      <c r="A15152" t="s">
        <v>49182</v>
      </c>
      <c r="B15152" t="s">
        <v>49183</v>
      </c>
      <c r="C15152" t="s">
        <v>6912</v>
      </c>
      <c r="D15152" t="s">
        <v>135</v>
      </c>
      <c r="E15152" t="s">
        <v>16</v>
      </c>
      <c r="F15152">
        <v>28104</v>
      </c>
      <c r="G15152">
        <v>35.068873494000002</v>
      </c>
      <c r="H15152">
        <v>-80.700775979200003</v>
      </c>
      <c r="I15152">
        <v>5</v>
      </c>
      <c r="J15152">
        <v>8</v>
      </c>
      <c r="K15152">
        <v>0</v>
      </c>
      <c r="L15152" t="s">
        <v>49184</v>
      </c>
    </row>
    <row r="15153" spans="1:12" x14ac:dyDescent="0.2">
      <c r="A15153" t="s">
        <v>49185</v>
      </c>
      <c r="B15153" t="s">
        <v>49186</v>
      </c>
      <c r="C15153" t="s">
        <v>49187</v>
      </c>
      <c r="D15153" t="s">
        <v>21</v>
      </c>
      <c r="E15153" t="s">
        <v>16</v>
      </c>
      <c r="F15153">
        <v>28206</v>
      </c>
      <c r="G15153">
        <v>35.273207499999998</v>
      </c>
      <c r="H15153">
        <v>-80.809489099999993</v>
      </c>
      <c r="I15153">
        <v>4.5</v>
      </c>
      <c r="J15153">
        <v>3</v>
      </c>
      <c r="K15153">
        <v>1</v>
      </c>
      <c r="L15153" t="s">
        <v>8283</v>
      </c>
    </row>
    <row r="15154" spans="1:12" x14ac:dyDescent="0.2">
      <c r="A15154" t="s">
        <v>49188</v>
      </c>
      <c r="B15154" t="s">
        <v>49189</v>
      </c>
      <c r="C15154" t="s">
        <v>49190</v>
      </c>
      <c r="D15154" t="s">
        <v>21</v>
      </c>
      <c r="E15154" t="s">
        <v>16</v>
      </c>
      <c r="F15154">
        <v>28262</v>
      </c>
      <c r="G15154">
        <v>35.3305107033</v>
      </c>
      <c r="H15154">
        <v>-80.759270936299998</v>
      </c>
      <c r="I15154">
        <v>1</v>
      </c>
      <c r="J15154">
        <v>7</v>
      </c>
      <c r="K15154">
        <v>1</v>
      </c>
      <c r="L15154" t="s">
        <v>49191</v>
      </c>
    </row>
    <row r="15155" spans="1:12" x14ac:dyDescent="0.2">
      <c r="A15155" t="s">
        <v>49192</v>
      </c>
      <c r="B15155" t="s">
        <v>49193</v>
      </c>
      <c r="C15155" t="s">
        <v>27834</v>
      </c>
      <c r="D15155" t="s">
        <v>15</v>
      </c>
      <c r="E15155" t="s">
        <v>16</v>
      </c>
      <c r="F15155">
        <v>28031</v>
      </c>
      <c r="G15155">
        <v>35.4815118</v>
      </c>
      <c r="H15155">
        <v>-80.884270400000005</v>
      </c>
      <c r="I15155">
        <v>4</v>
      </c>
      <c r="J15155">
        <v>147</v>
      </c>
      <c r="K15155">
        <v>1</v>
      </c>
      <c r="L15155" t="s">
        <v>49194</v>
      </c>
    </row>
    <row r="15156" spans="1:12" x14ac:dyDescent="0.2">
      <c r="A15156" t="s">
        <v>49195</v>
      </c>
      <c r="B15156" t="s">
        <v>49196</v>
      </c>
      <c r="C15156" t="s">
        <v>2484</v>
      </c>
      <c r="D15156" t="s">
        <v>21</v>
      </c>
      <c r="E15156" t="s">
        <v>16</v>
      </c>
      <c r="F15156">
        <v>28205</v>
      </c>
      <c r="G15156">
        <v>35.217607299999997</v>
      </c>
      <c r="H15156">
        <v>-80.794604800000002</v>
      </c>
      <c r="I15156">
        <v>3</v>
      </c>
      <c r="J15156">
        <v>8</v>
      </c>
      <c r="K15156">
        <v>0</v>
      </c>
      <c r="L15156" t="s">
        <v>2198</v>
      </c>
    </row>
    <row r="15157" spans="1:12" x14ac:dyDescent="0.2">
      <c r="A15157" t="s">
        <v>49197</v>
      </c>
      <c r="B15157" t="s">
        <v>49198</v>
      </c>
      <c r="C15157" t="s">
        <v>49199</v>
      </c>
      <c r="D15157" t="s">
        <v>21</v>
      </c>
      <c r="E15157" t="s">
        <v>16</v>
      </c>
      <c r="F15157">
        <v>28208</v>
      </c>
      <c r="G15157">
        <v>35.239971123799997</v>
      </c>
      <c r="H15157">
        <v>-80.897694619600003</v>
      </c>
      <c r="I15157">
        <v>2</v>
      </c>
      <c r="J15157">
        <v>7</v>
      </c>
      <c r="K15157">
        <v>1</v>
      </c>
      <c r="L15157" t="s">
        <v>20739</v>
      </c>
    </row>
    <row r="15158" spans="1:12" x14ac:dyDescent="0.2">
      <c r="A15158" t="s">
        <v>49200</v>
      </c>
      <c r="B15158" t="s">
        <v>49201</v>
      </c>
      <c r="C15158" t="s">
        <v>49202</v>
      </c>
      <c r="D15158" t="s">
        <v>26</v>
      </c>
      <c r="E15158" t="s">
        <v>16</v>
      </c>
      <c r="F15158">
        <v>28078</v>
      </c>
      <c r="G15158">
        <v>35.446219026400001</v>
      </c>
      <c r="H15158">
        <v>-80.878918915200003</v>
      </c>
      <c r="I15158">
        <v>3.5</v>
      </c>
      <c r="J15158">
        <v>10</v>
      </c>
      <c r="K15158">
        <v>0</v>
      </c>
      <c r="L15158" t="s">
        <v>2735</v>
      </c>
    </row>
    <row r="15159" spans="1:12" x14ac:dyDescent="0.2">
      <c r="A15159" t="s">
        <v>49203</v>
      </c>
      <c r="B15159" t="s">
        <v>11628</v>
      </c>
      <c r="C15159" t="s">
        <v>11629</v>
      </c>
      <c r="D15159" t="s">
        <v>21</v>
      </c>
      <c r="E15159" t="s">
        <v>16</v>
      </c>
      <c r="F15159">
        <v>28210</v>
      </c>
      <c r="G15159">
        <v>35.088928099999997</v>
      </c>
      <c r="H15159">
        <v>-80.865626899999995</v>
      </c>
      <c r="I15159">
        <v>3</v>
      </c>
      <c r="J15159">
        <v>41</v>
      </c>
      <c r="K15159">
        <v>1</v>
      </c>
      <c r="L15159" t="s">
        <v>49204</v>
      </c>
    </row>
    <row r="15160" spans="1:12" x14ac:dyDescent="0.2">
      <c r="A15160" t="s">
        <v>49205</v>
      </c>
      <c r="B15160" t="s">
        <v>49206</v>
      </c>
      <c r="C15160" t="s">
        <v>49207</v>
      </c>
      <c r="D15160" t="s">
        <v>295</v>
      </c>
      <c r="E15160" t="s">
        <v>16</v>
      </c>
      <c r="F15160">
        <v>28134</v>
      </c>
      <c r="G15160">
        <v>35.098261299999997</v>
      </c>
      <c r="H15160">
        <v>-80.8851224</v>
      </c>
      <c r="I15160">
        <v>1</v>
      </c>
      <c r="J15160">
        <v>6</v>
      </c>
      <c r="K15160">
        <v>1</v>
      </c>
    </row>
    <row r="15161" spans="1:12" x14ac:dyDescent="0.2">
      <c r="A15161" t="s">
        <v>49208</v>
      </c>
      <c r="B15161" t="s">
        <v>49050</v>
      </c>
      <c r="C15161" t="s">
        <v>49209</v>
      </c>
      <c r="D15161" t="s">
        <v>21</v>
      </c>
      <c r="E15161" t="s">
        <v>16</v>
      </c>
      <c r="F15161">
        <v>28278</v>
      </c>
      <c r="G15161">
        <v>35.100725374699998</v>
      </c>
      <c r="H15161">
        <v>-80.9920791686</v>
      </c>
      <c r="I15161">
        <v>5</v>
      </c>
      <c r="J15161">
        <v>4</v>
      </c>
      <c r="K15161">
        <v>0</v>
      </c>
      <c r="L15161" t="s">
        <v>49210</v>
      </c>
    </row>
    <row r="15162" spans="1:12" x14ac:dyDescent="0.2">
      <c r="A15162" t="s">
        <v>49211</v>
      </c>
      <c r="B15162" t="s">
        <v>49212</v>
      </c>
      <c r="C15162" t="s">
        <v>49213</v>
      </c>
      <c r="D15162" t="s">
        <v>21</v>
      </c>
      <c r="E15162" t="s">
        <v>16</v>
      </c>
      <c r="F15162">
        <v>28203</v>
      </c>
      <c r="G15162">
        <v>35.212569999999999</v>
      </c>
      <c r="H15162">
        <v>-80.863760999999997</v>
      </c>
      <c r="I15162">
        <v>4.5</v>
      </c>
      <c r="J15162">
        <v>5</v>
      </c>
      <c r="K15162">
        <v>1</v>
      </c>
      <c r="L15162" t="s">
        <v>9752</v>
      </c>
    </row>
    <row r="15163" spans="1:12" x14ac:dyDescent="0.2">
      <c r="A15163" t="s">
        <v>49214</v>
      </c>
      <c r="B15163" t="s">
        <v>49215</v>
      </c>
      <c r="C15163" t="s">
        <v>49216</v>
      </c>
      <c r="D15163" t="s">
        <v>697</v>
      </c>
      <c r="E15163" t="s">
        <v>16</v>
      </c>
      <c r="F15163">
        <v>28037</v>
      </c>
      <c r="G15163">
        <v>35.463159500000003</v>
      </c>
      <c r="H15163">
        <v>-80.993622299999998</v>
      </c>
      <c r="I15163">
        <v>1.5</v>
      </c>
      <c r="J15163">
        <v>12</v>
      </c>
      <c r="K15163">
        <v>0</v>
      </c>
      <c r="L15163" t="s">
        <v>49217</v>
      </c>
    </row>
    <row r="15164" spans="1:12" x14ac:dyDescent="0.2">
      <c r="A15164" t="s">
        <v>49218</v>
      </c>
      <c r="B15164" t="s">
        <v>49219</v>
      </c>
      <c r="C15164" t="s">
        <v>43287</v>
      </c>
      <c r="D15164" t="s">
        <v>21</v>
      </c>
      <c r="E15164" t="s">
        <v>16</v>
      </c>
      <c r="F15164">
        <v>28277</v>
      </c>
      <c r="G15164">
        <v>35.0607983043</v>
      </c>
      <c r="H15164">
        <v>-80.817203533400004</v>
      </c>
      <c r="I15164">
        <v>4</v>
      </c>
      <c r="J15164">
        <v>248</v>
      </c>
      <c r="K15164">
        <v>1</v>
      </c>
      <c r="L15164" t="s">
        <v>49220</v>
      </c>
    </row>
    <row r="15165" spans="1:12" x14ac:dyDescent="0.2">
      <c r="A15165" t="s">
        <v>49221</v>
      </c>
      <c r="B15165" t="s">
        <v>1769</v>
      </c>
      <c r="C15165" t="s">
        <v>31135</v>
      </c>
      <c r="D15165" t="s">
        <v>21</v>
      </c>
      <c r="E15165" t="s">
        <v>16</v>
      </c>
      <c r="F15165">
        <v>28273</v>
      </c>
      <c r="G15165">
        <v>35.163837999999998</v>
      </c>
      <c r="H15165">
        <v>-80.969730400000003</v>
      </c>
      <c r="I15165">
        <v>4.5</v>
      </c>
      <c r="J15165">
        <v>5</v>
      </c>
      <c r="K15165">
        <v>1</v>
      </c>
      <c r="L15165" t="s">
        <v>2146</v>
      </c>
    </row>
    <row r="15166" spans="1:12" x14ac:dyDescent="0.2">
      <c r="A15166" t="s">
        <v>49222</v>
      </c>
      <c r="B15166" t="s">
        <v>49223</v>
      </c>
      <c r="C15166" t="s">
        <v>49224</v>
      </c>
      <c r="D15166" t="s">
        <v>21</v>
      </c>
      <c r="E15166" t="s">
        <v>16</v>
      </c>
      <c r="F15166">
        <v>28217</v>
      </c>
      <c r="G15166">
        <v>35.1861678</v>
      </c>
      <c r="H15166">
        <v>-80.885446599999995</v>
      </c>
      <c r="I15166">
        <v>5</v>
      </c>
      <c r="J15166">
        <v>4</v>
      </c>
      <c r="K15166">
        <v>1</v>
      </c>
      <c r="L15166" t="s">
        <v>49225</v>
      </c>
    </row>
    <row r="15167" spans="1:12" x14ac:dyDescent="0.2">
      <c r="A15167" t="s">
        <v>49226</v>
      </c>
      <c r="B15167" t="s">
        <v>49227</v>
      </c>
      <c r="C15167" t="s">
        <v>49228</v>
      </c>
      <c r="D15167" t="s">
        <v>21</v>
      </c>
      <c r="E15167" t="s">
        <v>16</v>
      </c>
      <c r="F15167">
        <v>28208</v>
      </c>
      <c r="G15167">
        <v>35.228673299999997</v>
      </c>
      <c r="H15167">
        <v>-80.857047899999998</v>
      </c>
      <c r="I15167">
        <v>5</v>
      </c>
      <c r="J15167">
        <v>6</v>
      </c>
      <c r="K15167">
        <v>1</v>
      </c>
      <c r="L15167" t="s">
        <v>1357</v>
      </c>
    </row>
    <row r="15168" spans="1:12" x14ac:dyDescent="0.2">
      <c r="A15168" t="s">
        <v>49229</v>
      </c>
      <c r="B15168" t="s">
        <v>10652</v>
      </c>
      <c r="C15168" t="s">
        <v>49230</v>
      </c>
      <c r="D15168" t="s">
        <v>21</v>
      </c>
      <c r="E15168" t="s">
        <v>16</v>
      </c>
      <c r="F15168">
        <v>28262</v>
      </c>
      <c r="G15168">
        <v>35.309959300000003</v>
      </c>
      <c r="H15168">
        <v>-80.746861499999994</v>
      </c>
      <c r="I15168">
        <v>2</v>
      </c>
      <c r="J15168">
        <v>9</v>
      </c>
      <c r="K15168">
        <v>1</v>
      </c>
      <c r="L15168" t="s">
        <v>35853</v>
      </c>
    </row>
    <row r="15169" spans="1:12" x14ac:dyDescent="0.2">
      <c r="A15169" t="s">
        <v>49231</v>
      </c>
      <c r="B15169" t="s">
        <v>25914</v>
      </c>
      <c r="C15169" t="s">
        <v>391</v>
      </c>
      <c r="D15169" t="s">
        <v>21</v>
      </c>
      <c r="E15169" t="s">
        <v>16</v>
      </c>
      <c r="F15169">
        <v>28211</v>
      </c>
      <c r="G15169">
        <v>35.152231100000002</v>
      </c>
      <c r="H15169">
        <v>-80.831896799999996</v>
      </c>
      <c r="I15169">
        <v>3.5</v>
      </c>
      <c r="J15169">
        <v>50</v>
      </c>
      <c r="K15169">
        <v>1</v>
      </c>
      <c r="L15169" t="s">
        <v>2115</v>
      </c>
    </row>
    <row r="15170" spans="1:12" x14ac:dyDescent="0.2">
      <c r="A15170" t="s">
        <v>49232</v>
      </c>
      <c r="B15170" t="s">
        <v>49233</v>
      </c>
      <c r="C15170" t="s">
        <v>49234</v>
      </c>
      <c r="D15170" t="s">
        <v>21</v>
      </c>
      <c r="E15170" t="s">
        <v>16</v>
      </c>
      <c r="F15170">
        <v>28208</v>
      </c>
      <c r="G15170">
        <v>35.224496700000003</v>
      </c>
      <c r="H15170">
        <v>-80.888385700000001</v>
      </c>
      <c r="I15170">
        <v>5</v>
      </c>
      <c r="J15170">
        <v>5</v>
      </c>
      <c r="K15170">
        <v>1</v>
      </c>
      <c r="L15170" t="s">
        <v>42028</v>
      </c>
    </row>
    <row r="15171" spans="1:12" x14ac:dyDescent="0.2">
      <c r="A15171" t="s">
        <v>49235</v>
      </c>
      <c r="B15171" t="s">
        <v>41412</v>
      </c>
      <c r="C15171" t="s">
        <v>49236</v>
      </c>
      <c r="D15171" t="s">
        <v>21</v>
      </c>
      <c r="E15171" t="s">
        <v>16</v>
      </c>
      <c r="F15171">
        <v>28203</v>
      </c>
      <c r="G15171">
        <v>35.209083999999997</v>
      </c>
      <c r="H15171">
        <v>-80.857951999999997</v>
      </c>
      <c r="I15171">
        <v>3.5</v>
      </c>
      <c r="J15171">
        <v>3</v>
      </c>
      <c r="K15171">
        <v>0</v>
      </c>
      <c r="L15171" t="s">
        <v>188</v>
      </c>
    </row>
    <row r="15172" spans="1:12" x14ac:dyDescent="0.2">
      <c r="A15172" t="s">
        <v>49237</v>
      </c>
      <c r="B15172" t="s">
        <v>3106</v>
      </c>
      <c r="C15172" t="s">
        <v>49238</v>
      </c>
      <c r="D15172" t="s">
        <v>21</v>
      </c>
      <c r="E15172" t="s">
        <v>16</v>
      </c>
      <c r="F15172">
        <v>28213</v>
      </c>
      <c r="G15172">
        <v>35.264679000000001</v>
      </c>
      <c r="H15172">
        <v>-80.768247000000002</v>
      </c>
      <c r="I15172">
        <v>2.5</v>
      </c>
      <c r="J15172">
        <v>3</v>
      </c>
      <c r="K15172">
        <v>1</v>
      </c>
      <c r="L15172" t="s">
        <v>6557</v>
      </c>
    </row>
    <row r="15173" spans="1:12" x14ac:dyDescent="0.2">
      <c r="A15173" t="s">
        <v>49239</v>
      </c>
      <c r="B15173" t="s">
        <v>49240</v>
      </c>
      <c r="C15173" t="s">
        <v>49241</v>
      </c>
      <c r="D15173" t="s">
        <v>21</v>
      </c>
      <c r="E15173" t="s">
        <v>16</v>
      </c>
      <c r="F15173">
        <v>28203</v>
      </c>
      <c r="G15173">
        <v>35.205742410200003</v>
      </c>
      <c r="H15173">
        <v>-80.863293718199998</v>
      </c>
      <c r="I15173">
        <v>5</v>
      </c>
      <c r="J15173">
        <v>18</v>
      </c>
      <c r="K15173">
        <v>1</v>
      </c>
      <c r="L15173" t="s">
        <v>2743</v>
      </c>
    </row>
    <row r="15174" spans="1:12" x14ac:dyDescent="0.2">
      <c r="A15174" t="s">
        <v>49242</v>
      </c>
      <c r="B15174" t="s">
        <v>49243</v>
      </c>
      <c r="C15174" t="s">
        <v>49244</v>
      </c>
      <c r="D15174" t="s">
        <v>39</v>
      </c>
      <c r="E15174" t="s">
        <v>16</v>
      </c>
      <c r="F15174">
        <v>28027</v>
      </c>
      <c r="G15174">
        <v>35.393051900000003</v>
      </c>
      <c r="H15174">
        <v>-80.617861599999998</v>
      </c>
      <c r="I15174">
        <v>3</v>
      </c>
      <c r="J15174">
        <v>23</v>
      </c>
      <c r="K15174">
        <v>1</v>
      </c>
      <c r="L15174" t="s">
        <v>49245</v>
      </c>
    </row>
    <row r="15175" spans="1:12" x14ac:dyDescent="0.2">
      <c r="A15175" t="s">
        <v>49246</v>
      </c>
      <c r="B15175" t="s">
        <v>49247</v>
      </c>
      <c r="C15175" t="s">
        <v>45556</v>
      </c>
      <c r="D15175" t="s">
        <v>21</v>
      </c>
      <c r="E15175" t="s">
        <v>16</v>
      </c>
      <c r="F15175">
        <v>28203</v>
      </c>
      <c r="G15175">
        <v>35.220548800000003</v>
      </c>
      <c r="H15175">
        <v>-80.858358600000003</v>
      </c>
      <c r="I15175">
        <v>4.5</v>
      </c>
      <c r="J15175">
        <v>3</v>
      </c>
      <c r="K15175">
        <v>0</v>
      </c>
      <c r="L15175" t="s">
        <v>49248</v>
      </c>
    </row>
    <row r="15176" spans="1:12" x14ac:dyDescent="0.2">
      <c r="A15176" t="s">
        <v>49249</v>
      </c>
      <c r="B15176" t="s">
        <v>49250</v>
      </c>
      <c r="C15176" t="s">
        <v>49251</v>
      </c>
      <c r="D15176" t="s">
        <v>39</v>
      </c>
      <c r="E15176" t="s">
        <v>16</v>
      </c>
      <c r="F15176">
        <v>28027</v>
      </c>
      <c r="G15176">
        <v>35.385187999999999</v>
      </c>
      <c r="H15176">
        <v>-80.6891052</v>
      </c>
      <c r="I15176">
        <v>4.5</v>
      </c>
      <c r="J15176">
        <v>47</v>
      </c>
      <c r="K15176">
        <v>0</v>
      </c>
      <c r="L15176" t="s">
        <v>49252</v>
      </c>
    </row>
    <row r="15177" spans="1:12" x14ac:dyDescent="0.2">
      <c r="A15177" t="s">
        <v>49253</v>
      </c>
      <c r="B15177" t="s">
        <v>49254</v>
      </c>
      <c r="C15177" t="s">
        <v>12570</v>
      </c>
      <c r="D15177" t="s">
        <v>21</v>
      </c>
      <c r="E15177" t="s">
        <v>16</v>
      </c>
      <c r="F15177">
        <v>28203</v>
      </c>
      <c r="G15177">
        <v>35.196652899999997</v>
      </c>
      <c r="H15177">
        <v>-80.850576399999994</v>
      </c>
      <c r="I15177">
        <v>3</v>
      </c>
      <c r="J15177">
        <v>23</v>
      </c>
      <c r="K15177">
        <v>1</v>
      </c>
      <c r="L15177" t="s">
        <v>3909</v>
      </c>
    </row>
    <row r="15178" spans="1:12" x14ac:dyDescent="0.2">
      <c r="A15178" t="s">
        <v>49255</v>
      </c>
      <c r="B15178" t="s">
        <v>49256</v>
      </c>
      <c r="C15178" t="s">
        <v>49257</v>
      </c>
      <c r="D15178" t="s">
        <v>21</v>
      </c>
      <c r="E15178" t="s">
        <v>16</v>
      </c>
      <c r="F15178">
        <v>28202</v>
      </c>
      <c r="G15178">
        <v>35.233626899999997</v>
      </c>
      <c r="H15178">
        <v>-80.838102000000006</v>
      </c>
      <c r="I15178">
        <v>4.5</v>
      </c>
      <c r="J15178">
        <v>78</v>
      </c>
      <c r="K15178">
        <v>1</v>
      </c>
      <c r="L15178" t="s">
        <v>49258</v>
      </c>
    </row>
    <row r="15179" spans="1:12" x14ac:dyDescent="0.2">
      <c r="A15179" t="s">
        <v>49259</v>
      </c>
      <c r="B15179" t="s">
        <v>49260</v>
      </c>
      <c r="C15179" t="s">
        <v>19579</v>
      </c>
      <c r="D15179" t="s">
        <v>21</v>
      </c>
      <c r="E15179" t="s">
        <v>16</v>
      </c>
      <c r="F15179">
        <v>28273</v>
      </c>
      <c r="G15179">
        <v>35.136898000000002</v>
      </c>
      <c r="H15179">
        <v>-80.929868999999997</v>
      </c>
      <c r="I15179">
        <v>4</v>
      </c>
      <c r="J15179">
        <v>37</v>
      </c>
      <c r="K15179">
        <v>1</v>
      </c>
      <c r="L15179" t="s">
        <v>482</v>
      </c>
    </row>
    <row r="15180" spans="1:12" x14ac:dyDescent="0.2">
      <c r="A15180" t="s">
        <v>49261</v>
      </c>
      <c r="B15180" t="s">
        <v>49262</v>
      </c>
      <c r="D15180" t="s">
        <v>295</v>
      </c>
      <c r="E15180" t="s">
        <v>16</v>
      </c>
      <c r="F15180">
        <v>28134</v>
      </c>
      <c r="G15180">
        <v>35.080412000000003</v>
      </c>
      <c r="H15180">
        <v>-80.887586099999993</v>
      </c>
      <c r="I15180">
        <v>1</v>
      </c>
      <c r="J15180">
        <v>4</v>
      </c>
      <c r="K15180">
        <v>1</v>
      </c>
      <c r="L15180" t="s">
        <v>49263</v>
      </c>
    </row>
    <row r="15181" spans="1:12" x14ac:dyDescent="0.2">
      <c r="A15181" t="s">
        <v>49264</v>
      </c>
      <c r="B15181" t="s">
        <v>2525</v>
      </c>
      <c r="C15181" t="s">
        <v>27534</v>
      </c>
      <c r="D15181" t="s">
        <v>135</v>
      </c>
      <c r="E15181" t="s">
        <v>16</v>
      </c>
      <c r="F15181">
        <v>28105</v>
      </c>
      <c r="G15181">
        <v>35.122757999999997</v>
      </c>
      <c r="H15181">
        <v>-80.727438000000006</v>
      </c>
      <c r="I15181">
        <v>2</v>
      </c>
      <c r="J15181">
        <v>7</v>
      </c>
      <c r="K15181">
        <v>0</v>
      </c>
      <c r="L15181" t="s">
        <v>5759</v>
      </c>
    </row>
    <row r="15182" spans="1:12" x14ac:dyDescent="0.2">
      <c r="A15182" t="s">
        <v>49265</v>
      </c>
      <c r="B15182" t="s">
        <v>49266</v>
      </c>
      <c r="C15182" t="s">
        <v>49267</v>
      </c>
      <c r="D15182" t="s">
        <v>21</v>
      </c>
      <c r="E15182" t="s">
        <v>16</v>
      </c>
      <c r="F15182">
        <v>28212</v>
      </c>
      <c r="G15182">
        <v>35.203509042</v>
      </c>
      <c r="H15182">
        <v>-80.736608918800002</v>
      </c>
      <c r="I15182">
        <v>4.5</v>
      </c>
      <c r="J15182">
        <v>19</v>
      </c>
      <c r="K15182">
        <v>1</v>
      </c>
      <c r="L15182" t="s">
        <v>16462</v>
      </c>
    </row>
    <row r="15183" spans="1:12" x14ac:dyDescent="0.2">
      <c r="A15183" t="s">
        <v>49268</v>
      </c>
      <c r="B15183" t="s">
        <v>49269</v>
      </c>
      <c r="C15183" t="s">
        <v>2858</v>
      </c>
      <c r="D15183" t="s">
        <v>295</v>
      </c>
      <c r="E15183" t="s">
        <v>16</v>
      </c>
      <c r="F15183">
        <v>28134</v>
      </c>
      <c r="G15183">
        <v>35.083179000000001</v>
      </c>
      <c r="H15183">
        <v>-80.876232000000002</v>
      </c>
      <c r="I15183">
        <v>2</v>
      </c>
      <c r="J15183">
        <v>5</v>
      </c>
      <c r="K15183">
        <v>1</v>
      </c>
      <c r="L15183" t="s">
        <v>49270</v>
      </c>
    </row>
    <row r="15184" spans="1:12" x14ac:dyDescent="0.2">
      <c r="A15184" t="s">
        <v>49271</v>
      </c>
      <c r="B15184" t="s">
        <v>49272</v>
      </c>
      <c r="C15184" t="s">
        <v>49273</v>
      </c>
      <c r="D15184" t="s">
        <v>21</v>
      </c>
      <c r="E15184" t="s">
        <v>16</v>
      </c>
      <c r="F15184">
        <v>28216</v>
      </c>
      <c r="G15184">
        <v>35.352549000000003</v>
      </c>
      <c r="H15184">
        <v>-80.851180999999997</v>
      </c>
      <c r="I15184">
        <v>4</v>
      </c>
      <c r="J15184">
        <v>141</v>
      </c>
      <c r="K15184">
        <v>1</v>
      </c>
      <c r="L15184" t="s">
        <v>49274</v>
      </c>
    </row>
    <row r="15185" spans="1:12" x14ac:dyDescent="0.2">
      <c r="A15185" t="s">
        <v>49275</v>
      </c>
      <c r="B15185" t="s">
        <v>2330</v>
      </c>
      <c r="C15185" t="s">
        <v>49276</v>
      </c>
      <c r="D15185" t="s">
        <v>21</v>
      </c>
      <c r="E15185" t="s">
        <v>16</v>
      </c>
      <c r="F15185">
        <v>28277</v>
      </c>
      <c r="G15185">
        <v>35.054302</v>
      </c>
      <c r="H15185">
        <v>-80.851909000000006</v>
      </c>
      <c r="I15185">
        <v>3.5</v>
      </c>
      <c r="J15185">
        <v>10</v>
      </c>
      <c r="K15185">
        <v>1</v>
      </c>
      <c r="L15185" t="s">
        <v>49277</v>
      </c>
    </row>
    <row r="15186" spans="1:12" x14ac:dyDescent="0.2">
      <c r="A15186" t="s">
        <v>49278</v>
      </c>
      <c r="B15186" t="s">
        <v>459</v>
      </c>
      <c r="C15186" t="s">
        <v>49279</v>
      </c>
      <c r="D15186" t="s">
        <v>21</v>
      </c>
      <c r="E15186" t="s">
        <v>16</v>
      </c>
      <c r="F15186">
        <v>28205</v>
      </c>
      <c r="G15186">
        <v>35.207084999999999</v>
      </c>
      <c r="H15186">
        <v>-80.758011999999994</v>
      </c>
      <c r="I15186">
        <v>1.5</v>
      </c>
      <c r="J15186">
        <v>14</v>
      </c>
      <c r="K15186">
        <v>1</v>
      </c>
      <c r="L15186" t="s">
        <v>49280</v>
      </c>
    </row>
    <row r="15187" spans="1:12" x14ac:dyDescent="0.2">
      <c r="A15187" t="s">
        <v>49281</v>
      </c>
      <c r="B15187" t="s">
        <v>33973</v>
      </c>
      <c r="C15187" t="s">
        <v>49282</v>
      </c>
      <c r="D15187" t="s">
        <v>30</v>
      </c>
      <c r="E15187" t="s">
        <v>16</v>
      </c>
      <c r="F15187">
        <v>28054</v>
      </c>
      <c r="G15187">
        <v>35.234704600000001</v>
      </c>
      <c r="H15187">
        <v>-81.168978999999993</v>
      </c>
      <c r="I15187">
        <v>3.5</v>
      </c>
      <c r="J15187">
        <v>14</v>
      </c>
      <c r="K15187">
        <v>1</v>
      </c>
      <c r="L15187" t="s">
        <v>49283</v>
      </c>
    </row>
    <row r="15188" spans="1:12" x14ac:dyDescent="0.2">
      <c r="A15188" t="s">
        <v>49284</v>
      </c>
      <c r="B15188" t="s">
        <v>49285</v>
      </c>
      <c r="C15188" t="s">
        <v>49286</v>
      </c>
      <c r="D15188" t="s">
        <v>643</v>
      </c>
      <c r="E15188" t="s">
        <v>16</v>
      </c>
      <c r="F15188">
        <v>28079</v>
      </c>
      <c r="G15188">
        <v>35.085914000000002</v>
      </c>
      <c r="H15188">
        <v>-80.661845</v>
      </c>
      <c r="I15188">
        <v>4</v>
      </c>
      <c r="J15188">
        <v>37</v>
      </c>
      <c r="K15188">
        <v>1</v>
      </c>
      <c r="L15188" t="s">
        <v>49287</v>
      </c>
    </row>
    <row r="15189" spans="1:12" x14ac:dyDescent="0.2">
      <c r="A15189" t="s">
        <v>49288</v>
      </c>
      <c r="B15189" t="s">
        <v>3204</v>
      </c>
      <c r="C15189" t="s">
        <v>49289</v>
      </c>
      <c r="D15189" t="s">
        <v>30</v>
      </c>
      <c r="E15189" t="s">
        <v>16</v>
      </c>
      <c r="F15189">
        <v>28056</v>
      </c>
      <c r="G15189">
        <v>35.240138999999999</v>
      </c>
      <c r="H15189">
        <v>-81.122853000000006</v>
      </c>
      <c r="I15189">
        <v>2.5</v>
      </c>
      <c r="J15189">
        <v>3</v>
      </c>
      <c r="K15189">
        <v>1</v>
      </c>
      <c r="L15189" t="s">
        <v>3212</v>
      </c>
    </row>
    <row r="15190" spans="1:12" x14ac:dyDescent="0.2">
      <c r="A15190" t="s">
        <v>49290</v>
      </c>
      <c r="B15190" t="s">
        <v>49291</v>
      </c>
      <c r="C15190" t="s">
        <v>49292</v>
      </c>
      <c r="D15190" t="s">
        <v>21</v>
      </c>
      <c r="E15190" t="s">
        <v>16</v>
      </c>
      <c r="F15190">
        <v>28210</v>
      </c>
      <c r="G15190">
        <v>35.147660176300001</v>
      </c>
      <c r="H15190">
        <v>-80.830411452600003</v>
      </c>
      <c r="I15190">
        <v>3.5</v>
      </c>
      <c r="J15190">
        <v>181</v>
      </c>
      <c r="K15190">
        <v>1</v>
      </c>
      <c r="L15190" t="s">
        <v>49293</v>
      </c>
    </row>
    <row r="15191" spans="1:12" x14ac:dyDescent="0.2">
      <c r="A15191" t="s">
        <v>49294</v>
      </c>
      <c r="B15191" t="s">
        <v>1093</v>
      </c>
      <c r="C15191" t="s">
        <v>49295</v>
      </c>
      <c r="D15191" t="s">
        <v>21</v>
      </c>
      <c r="E15191" t="s">
        <v>16</v>
      </c>
      <c r="F15191">
        <v>28270</v>
      </c>
      <c r="G15191">
        <v>35.140068685800003</v>
      </c>
      <c r="H15191">
        <v>-80.736913304200002</v>
      </c>
      <c r="I15191">
        <v>1.5</v>
      </c>
      <c r="J15191">
        <v>7</v>
      </c>
      <c r="K15191">
        <v>0</v>
      </c>
      <c r="L15191" t="s">
        <v>4263</v>
      </c>
    </row>
    <row r="15192" spans="1:12" x14ac:dyDescent="0.2">
      <c r="A15192" t="s">
        <v>49296</v>
      </c>
      <c r="B15192" t="s">
        <v>30595</v>
      </c>
      <c r="C15192" t="s">
        <v>49297</v>
      </c>
      <c r="D15192" t="s">
        <v>21</v>
      </c>
      <c r="E15192" t="s">
        <v>16</v>
      </c>
      <c r="F15192">
        <v>28217</v>
      </c>
      <c r="G15192">
        <v>35.146023999999997</v>
      </c>
      <c r="H15192">
        <v>-80.896512000000001</v>
      </c>
      <c r="I15192">
        <v>4</v>
      </c>
      <c r="J15192">
        <v>6</v>
      </c>
      <c r="K15192">
        <v>0</v>
      </c>
      <c r="L15192" t="s">
        <v>49298</v>
      </c>
    </row>
    <row r="15193" spans="1:12" x14ac:dyDescent="0.2">
      <c r="A15193" t="s">
        <v>49299</v>
      </c>
      <c r="B15193" t="s">
        <v>3321</v>
      </c>
      <c r="C15193" t="s">
        <v>49300</v>
      </c>
      <c r="D15193" t="s">
        <v>21</v>
      </c>
      <c r="E15193" t="s">
        <v>16</v>
      </c>
      <c r="F15193">
        <v>28277</v>
      </c>
      <c r="G15193">
        <v>35.052659400000003</v>
      </c>
      <c r="H15193">
        <v>-80.767230499999997</v>
      </c>
      <c r="I15193">
        <v>4.5</v>
      </c>
      <c r="J15193">
        <v>9</v>
      </c>
      <c r="K15193">
        <v>1</v>
      </c>
      <c r="L15193" t="s">
        <v>49301</v>
      </c>
    </row>
    <row r="15194" spans="1:12" x14ac:dyDescent="0.2">
      <c r="A15194" t="s">
        <v>49302</v>
      </c>
      <c r="B15194" t="s">
        <v>49303</v>
      </c>
      <c r="C15194" t="s">
        <v>49304</v>
      </c>
      <c r="D15194" t="s">
        <v>135</v>
      </c>
      <c r="E15194" t="s">
        <v>16</v>
      </c>
      <c r="F15194">
        <v>28105</v>
      </c>
      <c r="G15194">
        <v>35.116550799999999</v>
      </c>
      <c r="H15194">
        <v>-80.721138499999995</v>
      </c>
      <c r="I15194">
        <v>4.5</v>
      </c>
      <c r="J15194">
        <v>65</v>
      </c>
      <c r="K15194">
        <v>1</v>
      </c>
      <c r="L15194" t="s">
        <v>49305</v>
      </c>
    </row>
    <row r="15195" spans="1:12" x14ac:dyDescent="0.2">
      <c r="A15195" t="s">
        <v>49306</v>
      </c>
      <c r="B15195" t="s">
        <v>49307</v>
      </c>
      <c r="C15195" t="s">
        <v>49308</v>
      </c>
      <c r="D15195" t="s">
        <v>21</v>
      </c>
      <c r="E15195" t="s">
        <v>16</v>
      </c>
      <c r="F15195">
        <v>28210</v>
      </c>
      <c r="G15195">
        <v>35.1473899</v>
      </c>
      <c r="H15195">
        <v>-80.853995600000005</v>
      </c>
      <c r="I15195">
        <v>4</v>
      </c>
      <c r="J15195">
        <v>4</v>
      </c>
      <c r="K15195">
        <v>1</v>
      </c>
      <c r="L15195" t="s">
        <v>49309</v>
      </c>
    </row>
    <row r="15196" spans="1:12" x14ac:dyDescent="0.2">
      <c r="A15196" t="s">
        <v>49310</v>
      </c>
      <c r="B15196" t="s">
        <v>73</v>
      </c>
      <c r="C15196" t="s">
        <v>49311</v>
      </c>
      <c r="D15196" t="s">
        <v>21</v>
      </c>
      <c r="E15196" t="s">
        <v>16</v>
      </c>
      <c r="F15196">
        <v>28262</v>
      </c>
      <c r="G15196">
        <v>35.296864999999997</v>
      </c>
      <c r="H15196">
        <v>-80.762925999999993</v>
      </c>
      <c r="I15196">
        <v>2.5</v>
      </c>
      <c r="J15196">
        <v>48</v>
      </c>
      <c r="K15196">
        <v>1</v>
      </c>
      <c r="L15196" t="s">
        <v>49312</v>
      </c>
    </row>
    <row r="15197" spans="1:12" x14ac:dyDescent="0.2">
      <c r="A15197" t="s">
        <v>49313</v>
      </c>
      <c r="B15197" t="s">
        <v>49314</v>
      </c>
      <c r="C15197" t="s">
        <v>49315</v>
      </c>
      <c r="D15197" t="s">
        <v>26</v>
      </c>
      <c r="E15197" t="s">
        <v>16</v>
      </c>
      <c r="F15197">
        <v>28078</v>
      </c>
      <c r="G15197">
        <v>35.441963255099999</v>
      </c>
      <c r="H15197">
        <v>-80.775669261399997</v>
      </c>
      <c r="I15197">
        <v>5</v>
      </c>
      <c r="J15197">
        <v>16</v>
      </c>
      <c r="K15197">
        <v>1</v>
      </c>
      <c r="L15197" t="s">
        <v>49316</v>
      </c>
    </row>
    <row r="15198" spans="1:12" x14ac:dyDescent="0.2">
      <c r="A15198" t="s">
        <v>49317</v>
      </c>
      <c r="B15198" t="s">
        <v>49318</v>
      </c>
      <c r="C15198" t="s">
        <v>49319</v>
      </c>
      <c r="D15198" t="s">
        <v>21</v>
      </c>
      <c r="E15198" t="s">
        <v>16</v>
      </c>
      <c r="F15198">
        <v>28209</v>
      </c>
      <c r="G15198">
        <v>35.181234099999998</v>
      </c>
      <c r="H15198">
        <v>-80.876827599999999</v>
      </c>
      <c r="I15198">
        <v>4.5</v>
      </c>
      <c r="J15198">
        <v>18</v>
      </c>
      <c r="K15198">
        <v>1</v>
      </c>
      <c r="L15198" t="s">
        <v>49320</v>
      </c>
    </row>
    <row r="15199" spans="1:12" x14ac:dyDescent="0.2">
      <c r="A15199" t="s">
        <v>49321</v>
      </c>
      <c r="B15199" t="s">
        <v>49322</v>
      </c>
      <c r="C15199" t="s">
        <v>49323</v>
      </c>
      <c r="D15199" t="s">
        <v>2611</v>
      </c>
      <c r="E15199" t="s">
        <v>16</v>
      </c>
      <c r="F15199">
        <v>28115</v>
      </c>
      <c r="G15199">
        <v>35.529420399999999</v>
      </c>
      <c r="H15199">
        <v>-80.837367999999998</v>
      </c>
      <c r="I15199">
        <v>2.5</v>
      </c>
      <c r="J15199">
        <v>3</v>
      </c>
      <c r="K15199">
        <v>1</v>
      </c>
      <c r="L15199" t="s">
        <v>49324</v>
      </c>
    </row>
    <row r="15200" spans="1:12" x14ac:dyDescent="0.2">
      <c r="A15200" t="s">
        <v>49325</v>
      </c>
      <c r="B15200" t="s">
        <v>49326</v>
      </c>
      <c r="C15200" t="s">
        <v>39678</v>
      </c>
      <c r="D15200" t="s">
        <v>21</v>
      </c>
      <c r="E15200" t="s">
        <v>16</v>
      </c>
      <c r="F15200">
        <v>28205</v>
      </c>
      <c r="G15200">
        <v>35.218325999999998</v>
      </c>
      <c r="H15200">
        <v>-80.811751999999998</v>
      </c>
      <c r="I15200">
        <v>4</v>
      </c>
      <c r="J15200">
        <v>5</v>
      </c>
      <c r="K15200">
        <v>0</v>
      </c>
      <c r="L15200" t="s">
        <v>49327</v>
      </c>
    </row>
    <row r="15201" spans="1:12" x14ac:dyDescent="0.2">
      <c r="A15201" t="s">
        <v>49328</v>
      </c>
      <c r="B15201" t="s">
        <v>49329</v>
      </c>
      <c r="C15201" t="s">
        <v>49330</v>
      </c>
      <c r="D15201" t="s">
        <v>21</v>
      </c>
      <c r="E15201" t="s">
        <v>16</v>
      </c>
      <c r="F15201">
        <v>28205</v>
      </c>
      <c r="G15201">
        <v>35.219380999999998</v>
      </c>
      <c r="H15201">
        <v>-80.812468899999999</v>
      </c>
      <c r="I15201">
        <v>4.5</v>
      </c>
      <c r="J15201">
        <v>9</v>
      </c>
      <c r="K15201">
        <v>1</v>
      </c>
      <c r="L15201" t="s">
        <v>5231</v>
      </c>
    </row>
    <row r="15202" spans="1:12" x14ac:dyDescent="0.2">
      <c r="A15202" t="s">
        <v>49331</v>
      </c>
      <c r="B15202" t="s">
        <v>1190</v>
      </c>
      <c r="C15202" t="s">
        <v>1013</v>
      </c>
      <c r="D15202" t="s">
        <v>30</v>
      </c>
      <c r="E15202" t="s">
        <v>16</v>
      </c>
      <c r="F15202">
        <v>28054</v>
      </c>
      <c r="G15202">
        <v>35.232263600000003</v>
      </c>
      <c r="H15202">
        <v>-81.167540900000006</v>
      </c>
      <c r="I15202">
        <v>2.5</v>
      </c>
      <c r="J15202">
        <v>3</v>
      </c>
      <c r="K15202">
        <v>1</v>
      </c>
      <c r="L15202" t="s">
        <v>159</v>
      </c>
    </row>
    <row r="15203" spans="1:12" x14ac:dyDescent="0.2">
      <c r="A15203" t="s">
        <v>49332</v>
      </c>
      <c r="B15203" t="s">
        <v>49333</v>
      </c>
      <c r="C15203" t="s">
        <v>49334</v>
      </c>
      <c r="D15203" t="s">
        <v>135</v>
      </c>
      <c r="E15203" t="s">
        <v>16</v>
      </c>
      <c r="F15203">
        <v>28105</v>
      </c>
      <c r="G15203">
        <v>35.1336358</v>
      </c>
      <c r="H15203">
        <v>-80.710325499999996</v>
      </c>
      <c r="I15203">
        <v>1</v>
      </c>
      <c r="J15203">
        <v>3</v>
      </c>
      <c r="K15203">
        <v>1</v>
      </c>
      <c r="L15203" t="s">
        <v>49335</v>
      </c>
    </row>
    <row r="15204" spans="1:12" x14ac:dyDescent="0.2">
      <c r="A15204" t="s">
        <v>49336</v>
      </c>
      <c r="B15204" t="s">
        <v>49337</v>
      </c>
      <c r="C15204" t="s">
        <v>49338</v>
      </c>
      <c r="D15204" t="s">
        <v>39</v>
      </c>
      <c r="E15204" t="s">
        <v>16</v>
      </c>
      <c r="F15204">
        <v>28027</v>
      </c>
      <c r="G15204">
        <v>35.395750100000001</v>
      </c>
      <c r="H15204">
        <v>-80.659807900000004</v>
      </c>
      <c r="I15204">
        <v>4</v>
      </c>
      <c r="J15204">
        <v>68</v>
      </c>
      <c r="K15204">
        <v>1</v>
      </c>
      <c r="L15204" t="s">
        <v>49339</v>
      </c>
    </row>
    <row r="15205" spans="1:12" x14ac:dyDescent="0.2">
      <c r="A15205" t="s">
        <v>49340</v>
      </c>
      <c r="B15205" t="s">
        <v>49341</v>
      </c>
      <c r="C15205" t="s">
        <v>49342</v>
      </c>
      <c r="D15205" t="s">
        <v>21</v>
      </c>
      <c r="E15205" t="s">
        <v>16</v>
      </c>
      <c r="F15205">
        <v>28205</v>
      </c>
      <c r="G15205">
        <v>35.247260300000001</v>
      </c>
      <c r="H15205">
        <v>-80.805638500000001</v>
      </c>
      <c r="I15205">
        <v>4</v>
      </c>
      <c r="J15205">
        <v>261</v>
      </c>
      <c r="K15205">
        <v>1</v>
      </c>
      <c r="L15205" t="s">
        <v>16462</v>
      </c>
    </row>
    <row r="15206" spans="1:12" x14ac:dyDescent="0.2">
      <c r="A15206" t="s">
        <v>49343</v>
      </c>
      <c r="B15206" t="s">
        <v>3997</v>
      </c>
      <c r="C15206" t="s">
        <v>25950</v>
      </c>
      <c r="D15206" t="s">
        <v>21</v>
      </c>
      <c r="E15206" t="s">
        <v>16</v>
      </c>
      <c r="F15206">
        <v>28210</v>
      </c>
      <c r="G15206">
        <v>35.148018999999998</v>
      </c>
      <c r="H15206">
        <v>-80.833326999999997</v>
      </c>
      <c r="I15206">
        <v>2.5</v>
      </c>
      <c r="J15206">
        <v>7</v>
      </c>
      <c r="K15206">
        <v>0</v>
      </c>
      <c r="L15206" t="s">
        <v>42444</v>
      </c>
    </row>
    <row r="15207" spans="1:12" x14ac:dyDescent="0.2">
      <c r="A15207" t="s">
        <v>49344</v>
      </c>
      <c r="B15207" t="s">
        <v>49345</v>
      </c>
      <c r="C15207" t="s">
        <v>49346</v>
      </c>
      <c r="D15207" t="s">
        <v>21</v>
      </c>
      <c r="E15207" t="s">
        <v>16</v>
      </c>
      <c r="F15207">
        <v>28203</v>
      </c>
      <c r="G15207">
        <v>35.207718999999997</v>
      </c>
      <c r="H15207">
        <v>-80.859787999999995</v>
      </c>
      <c r="I15207">
        <v>4.5</v>
      </c>
      <c r="J15207">
        <v>38</v>
      </c>
      <c r="K15207">
        <v>1</v>
      </c>
      <c r="L15207" t="s">
        <v>34121</v>
      </c>
    </row>
    <row r="15208" spans="1:12" x14ac:dyDescent="0.2">
      <c r="A15208" t="s">
        <v>49347</v>
      </c>
      <c r="B15208" t="s">
        <v>49348</v>
      </c>
      <c r="C15208" t="s">
        <v>44551</v>
      </c>
      <c r="D15208" t="s">
        <v>21</v>
      </c>
      <c r="E15208" t="s">
        <v>16</v>
      </c>
      <c r="F15208">
        <v>28203</v>
      </c>
      <c r="G15208">
        <v>35.201190099999998</v>
      </c>
      <c r="H15208">
        <v>-80.842882099999997</v>
      </c>
      <c r="I15208">
        <v>5</v>
      </c>
      <c r="J15208">
        <v>4</v>
      </c>
      <c r="K15208">
        <v>1</v>
      </c>
      <c r="L15208" t="s">
        <v>49349</v>
      </c>
    </row>
    <row r="15209" spans="1:12" x14ac:dyDescent="0.2">
      <c r="A15209" t="s">
        <v>49350</v>
      </c>
      <c r="B15209" t="s">
        <v>49351</v>
      </c>
      <c r="C15209" t="s">
        <v>49352</v>
      </c>
      <c r="D15209" t="s">
        <v>21</v>
      </c>
      <c r="E15209" t="s">
        <v>16</v>
      </c>
      <c r="F15209">
        <v>28216</v>
      </c>
      <c r="G15209">
        <v>35.265049978500002</v>
      </c>
      <c r="H15209">
        <v>-80.880373008500001</v>
      </c>
      <c r="I15209">
        <v>2.5</v>
      </c>
      <c r="J15209">
        <v>4</v>
      </c>
      <c r="K15209">
        <v>1</v>
      </c>
      <c r="L15209" t="s">
        <v>49353</v>
      </c>
    </row>
    <row r="15210" spans="1:12" x14ac:dyDescent="0.2">
      <c r="A15210" t="s">
        <v>49354</v>
      </c>
      <c r="B15210" t="s">
        <v>49355</v>
      </c>
      <c r="C15210" t="s">
        <v>49356</v>
      </c>
      <c r="D15210" t="s">
        <v>21</v>
      </c>
      <c r="E15210" t="s">
        <v>16</v>
      </c>
      <c r="F15210">
        <v>28209</v>
      </c>
      <c r="G15210">
        <v>35.193835999999997</v>
      </c>
      <c r="H15210">
        <v>-80.872596000000001</v>
      </c>
      <c r="I15210">
        <v>2</v>
      </c>
      <c r="J15210">
        <v>7</v>
      </c>
      <c r="K15210">
        <v>1</v>
      </c>
      <c r="L15210" t="s">
        <v>49357</v>
      </c>
    </row>
    <row r="15211" spans="1:12" x14ac:dyDescent="0.2">
      <c r="A15211" t="s">
        <v>49358</v>
      </c>
      <c r="B15211" t="s">
        <v>49359</v>
      </c>
      <c r="C15211" t="s">
        <v>49360</v>
      </c>
      <c r="D15211" t="s">
        <v>21</v>
      </c>
      <c r="E15211" t="s">
        <v>16</v>
      </c>
      <c r="F15211">
        <v>28208</v>
      </c>
      <c r="G15211">
        <v>35.239018999999999</v>
      </c>
      <c r="H15211">
        <v>-80.883928999999995</v>
      </c>
      <c r="I15211">
        <v>4</v>
      </c>
      <c r="J15211">
        <v>22</v>
      </c>
      <c r="K15211">
        <v>1</v>
      </c>
      <c r="L15211" t="s">
        <v>264</v>
      </c>
    </row>
    <row r="15212" spans="1:12" x14ac:dyDescent="0.2">
      <c r="A15212" t="s">
        <v>49361</v>
      </c>
      <c r="B15212" t="s">
        <v>49362</v>
      </c>
      <c r="C15212" t="s">
        <v>49363</v>
      </c>
      <c r="D15212" t="s">
        <v>21</v>
      </c>
      <c r="E15212" t="s">
        <v>16</v>
      </c>
      <c r="F15212">
        <v>28209</v>
      </c>
      <c r="G15212">
        <v>35.191165599999998</v>
      </c>
      <c r="H15212">
        <v>-80.872694800000005</v>
      </c>
      <c r="I15212">
        <v>5</v>
      </c>
      <c r="J15212">
        <v>6</v>
      </c>
      <c r="K15212">
        <v>1</v>
      </c>
      <c r="L15212" t="s">
        <v>49364</v>
      </c>
    </row>
    <row r="15213" spans="1:12" x14ac:dyDescent="0.2">
      <c r="A15213" t="s">
        <v>49365</v>
      </c>
      <c r="B15213" t="s">
        <v>49366</v>
      </c>
      <c r="C15213" t="s">
        <v>49367</v>
      </c>
      <c r="D15213" t="s">
        <v>39</v>
      </c>
      <c r="E15213" t="s">
        <v>16</v>
      </c>
      <c r="F15213">
        <v>28027</v>
      </c>
      <c r="G15213">
        <v>35.370766000000003</v>
      </c>
      <c r="H15213">
        <v>-80.663300000000007</v>
      </c>
      <c r="I15213">
        <v>3</v>
      </c>
      <c r="J15213">
        <v>7</v>
      </c>
      <c r="K15213">
        <v>1</v>
      </c>
      <c r="L15213" t="s">
        <v>49368</v>
      </c>
    </row>
    <row r="15214" spans="1:12" x14ac:dyDescent="0.2">
      <c r="A15214" t="s">
        <v>49369</v>
      </c>
      <c r="B15214" t="s">
        <v>49370</v>
      </c>
      <c r="D15214" t="s">
        <v>21</v>
      </c>
      <c r="E15214" t="s">
        <v>16</v>
      </c>
      <c r="F15214">
        <v>28262</v>
      </c>
      <c r="G15214">
        <v>35.330152900000002</v>
      </c>
      <c r="H15214">
        <v>-80.732528700000003</v>
      </c>
      <c r="I15214">
        <v>5</v>
      </c>
      <c r="J15214">
        <v>3</v>
      </c>
      <c r="K15214">
        <v>1</v>
      </c>
      <c r="L15214" t="s">
        <v>49371</v>
      </c>
    </row>
    <row r="15215" spans="1:12" x14ac:dyDescent="0.2">
      <c r="A15215" t="s">
        <v>49372</v>
      </c>
      <c r="B15215" t="s">
        <v>101</v>
      </c>
      <c r="C15215" t="s">
        <v>49373</v>
      </c>
      <c r="D15215" t="s">
        <v>39</v>
      </c>
      <c r="E15215" t="s">
        <v>16</v>
      </c>
      <c r="F15215">
        <v>28027</v>
      </c>
      <c r="G15215">
        <v>35.411497300000001</v>
      </c>
      <c r="H15215">
        <v>-80.664946599999993</v>
      </c>
      <c r="I15215">
        <v>3</v>
      </c>
      <c r="J15215">
        <v>5</v>
      </c>
      <c r="K15215">
        <v>1</v>
      </c>
      <c r="L15215" t="s">
        <v>35251</v>
      </c>
    </row>
    <row r="15216" spans="1:12" x14ac:dyDescent="0.2">
      <c r="A15216" t="s">
        <v>49374</v>
      </c>
      <c r="B15216" t="s">
        <v>49375</v>
      </c>
      <c r="C15216" t="s">
        <v>49376</v>
      </c>
      <c r="D15216" t="s">
        <v>697</v>
      </c>
      <c r="E15216" t="s">
        <v>16</v>
      </c>
      <c r="F15216">
        <v>28037</v>
      </c>
      <c r="G15216">
        <v>35.443693000000003</v>
      </c>
      <c r="H15216">
        <v>-80.997452999999993</v>
      </c>
      <c r="I15216">
        <v>4</v>
      </c>
      <c r="J15216">
        <v>5</v>
      </c>
      <c r="K15216">
        <v>1</v>
      </c>
      <c r="L15216" t="s">
        <v>33074</v>
      </c>
    </row>
    <row r="15217" spans="1:12" x14ac:dyDescent="0.2">
      <c r="A15217" t="s">
        <v>49377</v>
      </c>
      <c r="B15217" t="s">
        <v>49378</v>
      </c>
      <c r="C15217" t="s">
        <v>49379</v>
      </c>
      <c r="D15217" t="s">
        <v>21</v>
      </c>
      <c r="E15217" t="s">
        <v>16</v>
      </c>
      <c r="F15217">
        <v>28205</v>
      </c>
      <c r="G15217">
        <v>35.196697</v>
      </c>
      <c r="H15217">
        <v>-80.769335999999996</v>
      </c>
      <c r="I15217">
        <v>4.5</v>
      </c>
      <c r="J15217">
        <v>5</v>
      </c>
      <c r="K15217">
        <v>1</v>
      </c>
      <c r="L15217" t="s">
        <v>49380</v>
      </c>
    </row>
    <row r="15218" spans="1:12" x14ac:dyDescent="0.2">
      <c r="A15218" t="s">
        <v>49381</v>
      </c>
      <c r="B15218" t="s">
        <v>49382</v>
      </c>
      <c r="C15218" t="s">
        <v>49383</v>
      </c>
      <c r="D15218" t="s">
        <v>21</v>
      </c>
      <c r="E15218" t="s">
        <v>16</v>
      </c>
      <c r="F15218">
        <v>28214</v>
      </c>
      <c r="G15218">
        <v>35.196347400000001</v>
      </c>
      <c r="H15218">
        <v>-80.851725400000007</v>
      </c>
      <c r="I15218">
        <v>4</v>
      </c>
      <c r="J15218">
        <v>10</v>
      </c>
      <c r="K15218">
        <v>1</v>
      </c>
      <c r="L15218" t="s">
        <v>49384</v>
      </c>
    </row>
    <row r="15219" spans="1:12" x14ac:dyDescent="0.2">
      <c r="A15219" t="s">
        <v>49385</v>
      </c>
      <c r="B15219" t="s">
        <v>49386</v>
      </c>
      <c r="C15219" t="s">
        <v>49387</v>
      </c>
      <c r="D15219" t="s">
        <v>21</v>
      </c>
      <c r="E15219" t="s">
        <v>16</v>
      </c>
      <c r="F15219">
        <v>28270</v>
      </c>
      <c r="G15219">
        <v>35.100804599999996</v>
      </c>
      <c r="H15219">
        <v>-80.778215700000004</v>
      </c>
      <c r="I15219">
        <v>3</v>
      </c>
      <c r="J15219">
        <v>6</v>
      </c>
      <c r="K15219">
        <v>1</v>
      </c>
      <c r="L15219" t="s">
        <v>565</v>
      </c>
    </row>
    <row r="15220" spans="1:12" x14ac:dyDescent="0.2">
      <c r="A15220" t="s">
        <v>49388</v>
      </c>
      <c r="B15220" t="s">
        <v>49389</v>
      </c>
      <c r="C15220" t="s">
        <v>49390</v>
      </c>
      <c r="D15220" t="s">
        <v>15</v>
      </c>
      <c r="E15220" t="s">
        <v>16</v>
      </c>
      <c r="F15220">
        <v>28031</v>
      </c>
      <c r="G15220">
        <v>35.476128799999998</v>
      </c>
      <c r="H15220">
        <v>-80.889969199999996</v>
      </c>
      <c r="I15220">
        <v>5</v>
      </c>
      <c r="J15220">
        <v>4</v>
      </c>
      <c r="K15220">
        <v>1</v>
      </c>
      <c r="L15220" t="s">
        <v>49391</v>
      </c>
    </row>
    <row r="15221" spans="1:12" x14ac:dyDescent="0.2">
      <c r="A15221" t="s">
        <v>49392</v>
      </c>
      <c r="B15221" t="s">
        <v>498</v>
      </c>
      <c r="C15221" t="s">
        <v>49393</v>
      </c>
      <c r="D15221" t="s">
        <v>62</v>
      </c>
      <c r="E15221" t="s">
        <v>16</v>
      </c>
      <c r="F15221">
        <v>28227</v>
      </c>
      <c r="G15221">
        <v>35.172694999999997</v>
      </c>
      <c r="H15221">
        <v>-80.660955000000001</v>
      </c>
      <c r="I15221">
        <v>3</v>
      </c>
      <c r="J15221">
        <v>24</v>
      </c>
      <c r="K15221">
        <v>1</v>
      </c>
      <c r="L15221" t="s">
        <v>10758</v>
      </c>
    </row>
    <row r="15222" spans="1:12" x14ac:dyDescent="0.2">
      <c r="A15222" t="s">
        <v>49394</v>
      </c>
      <c r="B15222" t="s">
        <v>49395</v>
      </c>
      <c r="C15222" t="s">
        <v>49396</v>
      </c>
      <c r="D15222" t="s">
        <v>21</v>
      </c>
      <c r="E15222" t="s">
        <v>16</v>
      </c>
      <c r="F15222">
        <v>28216</v>
      </c>
      <c r="G15222">
        <v>35.347641064000001</v>
      </c>
      <c r="H15222">
        <v>-80.852733287299998</v>
      </c>
      <c r="I15222">
        <v>3</v>
      </c>
      <c r="J15222">
        <v>40</v>
      </c>
      <c r="K15222">
        <v>1</v>
      </c>
      <c r="L15222" t="s">
        <v>49397</v>
      </c>
    </row>
    <row r="15223" spans="1:12" x14ac:dyDescent="0.2">
      <c r="A15223" t="s">
        <v>49398</v>
      </c>
      <c r="B15223" t="s">
        <v>1281</v>
      </c>
      <c r="C15223" t="s">
        <v>49399</v>
      </c>
      <c r="D15223" t="s">
        <v>30</v>
      </c>
      <c r="E15223" t="s">
        <v>16</v>
      </c>
      <c r="F15223">
        <v>28054</v>
      </c>
      <c r="G15223">
        <v>35.261960100000003</v>
      </c>
      <c r="H15223">
        <v>-81.139425299999999</v>
      </c>
      <c r="I15223">
        <v>3</v>
      </c>
      <c r="J15223">
        <v>37</v>
      </c>
      <c r="K15223">
        <v>1</v>
      </c>
      <c r="L15223" t="s">
        <v>49400</v>
      </c>
    </row>
    <row r="15224" spans="1:12" x14ac:dyDescent="0.2">
      <c r="A15224" t="s">
        <v>49401</v>
      </c>
      <c r="B15224" t="s">
        <v>49402</v>
      </c>
      <c r="C15224" t="s">
        <v>49403</v>
      </c>
      <c r="D15224" t="s">
        <v>21</v>
      </c>
      <c r="E15224" t="s">
        <v>16</v>
      </c>
      <c r="F15224">
        <v>28262</v>
      </c>
      <c r="G15224">
        <v>35.316674999999996</v>
      </c>
      <c r="H15224">
        <v>-80.740521000000001</v>
      </c>
      <c r="I15224">
        <v>4.5</v>
      </c>
      <c r="J15224">
        <v>7</v>
      </c>
      <c r="K15224">
        <v>1</v>
      </c>
      <c r="L15224" t="s">
        <v>49404</v>
      </c>
    </row>
    <row r="15225" spans="1:12" x14ac:dyDescent="0.2">
      <c r="A15225" t="s">
        <v>49405</v>
      </c>
      <c r="B15225" t="s">
        <v>49406</v>
      </c>
      <c r="C15225" t="s">
        <v>49407</v>
      </c>
      <c r="D15225" t="s">
        <v>21</v>
      </c>
      <c r="E15225" t="s">
        <v>16</v>
      </c>
      <c r="F15225">
        <v>28273</v>
      </c>
      <c r="G15225">
        <v>35.136757099999997</v>
      </c>
      <c r="H15225">
        <v>-80.935029799999995</v>
      </c>
      <c r="I15225">
        <v>3.5</v>
      </c>
      <c r="J15225">
        <v>4</v>
      </c>
      <c r="K15225">
        <v>1</v>
      </c>
      <c r="L15225" t="s">
        <v>37640</v>
      </c>
    </row>
    <row r="15226" spans="1:12" x14ac:dyDescent="0.2">
      <c r="A15226" t="s">
        <v>49408</v>
      </c>
      <c r="B15226" t="s">
        <v>49409</v>
      </c>
      <c r="C15226" t="s">
        <v>49410</v>
      </c>
      <c r="D15226" t="s">
        <v>15</v>
      </c>
      <c r="E15226" t="s">
        <v>16</v>
      </c>
      <c r="F15226">
        <v>28031</v>
      </c>
      <c r="G15226">
        <v>35.475861999999999</v>
      </c>
      <c r="H15226">
        <v>-80.8546099</v>
      </c>
      <c r="I15226">
        <v>5</v>
      </c>
      <c r="J15226">
        <v>3</v>
      </c>
      <c r="K15226">
        <v>1</v>
      </c>
      <c r="L15226" t="s">
        <v>49411</v>
      </c>
    </row>
    <row r="15227" spans="1:12" x14ac:dyDescent="0.2">
      <c r="A15227" t="s">
        <v>49412</v>
      </c>
      <c r="B15227" t="s">
        <v>38443</v>
      </c>
      <c r="C15227" t="s">
        <v>49413</v>
      </c>
      <c r="D15227" t="s">
        <v>21</v>
      </c>
      <c r="E15227" t="s">
        <v>16</v>
      </c>
      <c r="F15227">
        <v>28226</v>
      </c>
      <c r="G15227">
        <v>35.1170566638</v>
      </c>
      <c r="H15227">
        <v>-80.825391118799999</v>
      </c>
      <c r="I15227">
        <v>3.5</v>
      </c>
      <c r="J15227">
        <v>82</v>
      </c>
      <c r="K15227">
        <v>1</v>
      </c>
      <c r="L15227" t="s">
        <v>49414</v>
      </c>
    </row>
    <row r="15228" spans="1:12" x14ac:dyDescent="0.2">
      <c r="A15228" t="s">
        <v>49415</v>
      </c>
      <c r="B15228" t="s">
        <v>49416</v>
      </c>
      <c r="C15228" t="s">
        <v>49417</v>
      </c>
      <c r="D15228" t="s">
        <v>39</v>
      </c>
      <c r="E15228" t="s">
        <v>16</v>
      </c>
      <c r="F15228">
        <v>28083</v>
      </c>
      <c r="G15228">
        <v>35.430605100000001</v>
      </c>
      <c r="H15228">
        <v>-80.615932999999998</v>
      </c>
      <c r="I15228">
        <v>2</v>
      </c>
      <c r="J15228">
        <v>3</v>
      </c>
      <c r="K15228">
        <v>1</v>
      </c>
      <c r="L15228" t="s">
        <v>1913</v>
      </c>
    </row>
    <row r="15229" spans="1:12" x14ac:dyDescent="0.2">
      <c r="A15229" t="s">
        <v>49418</v>
      </c>
      <c r="B15229" t="s">
        <v>49419</v>
      </c>
      <c r="D15229" t="s">
        <v>21</v>
      </c>
      <c r="E15229" t="s">
        <v>16</v>
      </c>
      <c r="G15229">
        <v>35.227086900000003</v>
      </c>
      <c r="H15229">
        <v>-80.843126699999999</v>
      </c>
      <c r="I15229">
        <v>3</v>
      </c>
      <c r="J15229">
        <v>15</v>
      </c>
      <c r="K15229">
        <v>1</v>
      </c>
      <c r="L15229" t="s">
        <v>15421</v>
      </c>
    </row>
    <row r="15230" spans="1:12" x14ac:dyDescent="0.2">
      <c r="A15230" t="s">
        <v>49420</v>
      </c>
      <c r="B15230" t="s">
        <v>49421</v>
      </c>
      <c r="C15230" t="s">
        <v>49422</v>
      </c>
      <c r="D15230" t="s">
        <v>21</v>
      </c>
      <c r="E15230" t="s">
        <v>16</v>
      </c>
      <c r="F15230">
        <v>28211</v>
      </c>
      <c r="G15230">
        <v>35.172580000000004</v>
      </c>
      <c r="H15230">
        <v>-80.805430000000001</v>
      </c>
      <c r="I15230">
        <v>4.5</v>
      </c>
      <c r="J15230">
        <v>7</v>
      </c>
      <c r="K15230">
        <v>1</v>
      </c>
      <c r="L15230" t="s">
        <v>49423</v>
      </c>
    </row>
    <row r="15231" spans="1:12" x14ac:dyDescent="0.2">
      <c r="A15231" t="s">
        <v>49424</v>
      </c>
      <c r="B15231" t="s">
        <v>46892</v>
      </c>
      <c r="C15231" t="s">
        <v>49425</v>
      </c>
      <c r="D15231" t="s">
        <v>21</v>
      </c>
      <c r="E15231" t="s">
        <v>16</v>
      </c>
      <c r="F15231">
        <v>28203</v>
      </c>
      <c r="G15231">
        <v>35.199818</v>
      </c>
      <c r="H15231">
        <v>-80.844483999999994</v>
      </c>
      <c r="I15231">
        <v>4.5</v>
      </c>
      <c r="J15231">
        <v>16</v>
      </c>
      <c r="K15231">
        <v>1</v>
      </c>
      <c r="L15231" t="s">
        <v>1052</v>
      </c>
    </row>
    <row r="15232" spans="1:12" x14ac:dyDescent="0.2">
      <c r="A15232" t="s">
        <v>49426</v>
      </c>
      <c r="B15232" t="s">
        <v>7845</v>
      </c>
      <c r="C15232" t="s">
        <v>49427</v>
      </c>
      <c r="D15232" t="s">
        <v>21</v>
      </c>
      <c r="E15232" t="s">
        <v>16</v>
      </c>
      <c r="F15232">
        <v>28273</v>
      </c>
      <c r="G15232">
        <v>35.1342651</v>
      </c>
      <c r="H15232">
        <v>-80.892297200000002</v>
      </c>
      <c r="I15232">
        <v>1</v>
      </c>
      <c r="J15232">
        <v>3</v>
      </c>
      <c r="K15232">
        <v>1</v>
      </c>
      <c r="L15232" t="s">
        <v>49428</v>
      </c>
    </row>
    <row r="15233" spans="1:12" x14ac:dyDescent="0.2">
      <c r="A15233" t="s">
        <v>49429</v>
      </c>
      <c r="B15233" t="s">
        <v>6408</v>
      </c>
      <c r="C15233" t="s">
        <v>49430</v>
      </c>
      <c r="D15233" t="s">
        <v>588</v>
      </c>
      <c r="E15233" t="s">
        <v>16</v>
      </c>
      <c r="F15233">
        <v>28110</v>
      </c>
      <c r="G15233">
        <v>35.0071388832</v>
      </c>
      <c r="H15233">
        <v>-80.526811927599994</v>
      </c>
      <c r="I15233">
        <v>4.5</v>
      </c>
      <c r="J15233">
        <v>3</v>
      </c>
      <c r="K15233">
        <v>1</v>
      </c>
      <c r="L15233" t="s">
        <v>967</v>
      </c>
    </row>
    <row r="15234" spans="1:12" x14ac:dyDescent="0.2">
      <c r="A15234" t="s">
        <v>49431</v>
      </c>
      <c r="B15234" t="s">
        <v>5334</v>
      </c>
      <c r="C15234" t="s">
        <v>49432</v>
      </c>
      <c r="D15234" t="s">
        <v>21</v>
      </c>
      <c r="E15234" t="s">
        <v>16</v>
      </c>
      <c r="F15234">
        <v>28277</v>
      </c>
      <c r="G15234">
        <v>35.034601981000002</v>
      </c>
      <c r="H15234">
        <v>-80.808465411</v>
      </c>
      <c r="I15234">
        <v>4</v>
      </c>
      <c r="J15234">
        <v>87</v>
      </c>
      <c r="K15234">
        <v>1</v>
      </c>
      <c r="L15234" t="s">
        <v>49433</v>
      </c>
    </row>
    <row r="15235" spans="1:12" x14ac:dyDescent="0.2">
      <c r="A15235" t="s">
        <v>49434</v>
      </c>
      <c r="B15235" t="s">
        <v>49435</v>
      </c>
      <c r="C15235" t="s">
        <v>49436</v>
      </c>
      <c r="D15235" t="s">
        <v>135</v>
      </c>
      <c r="E15235" t="s">
        <v>16</v>
      </c>
      <c r="F15235">
        <v>28105</v>
      </c>
      <c r="G15235">
        <v>35.1291935</v>
      </c>
      <c r="H15235">
        <v>-80.701514299999999</v>
      </c>
      <c r="I15235">
        <v>2</v>
      </c>
      <c r="J15235">
        <v>9</v>
      </c>
      <c r="K15235">
        <v>1</v>
      </c>
      <c r="L15235" t="s">
        <v>287</v>
      </c>
    </row>
    <row r="15236" spans="1:12" x14ac:dyDescent="0.2">
      <c r="A15236" t="s">
        <v>49437</v>
      </c>
      <c r="B15236" t="s">
        <v>49438</v>
      </c>
      <c r="C15236" t="s">
        <v>1610</v>
      </c>
      <c r="D15236" t="s">
        <v>30</v>
      </c>
      <c r="E15236" t="s">
        <v>16</v>
      </c>
      <c r="F15236">
        <v>28052</v>
      </c>
      <c r="G15236">
        <v>35.263543200000001</v>
      </c>
      <c r="H15236">
        <v>-81.182733999999996</v>
      </c>
      <c r="I15236">
        <v>4</v>
      </c>
      <c r="J15236">
        <v>62</v>
      </c>
      <c r="K15236">
        <v>0</v>
      </c>
      <c r="L15236" t="s">
        <v>49439</v>
      </c>
    </row>
    <row r="15237" spans="1:12" x14ac:dyDescent="0.2">
      <c r="A15237" t="s">
        <v>49440</v>
      </c>
      <c r="B15237" t="s">
        <v>49441</v>
      </c>
      <c r="C15237" t="s">
        <v>49442</v>
      </c>
      <c r="D15237" t="s">
        <v>21</v>
      </c>
      <c r="E15237" t="s">
        <v>16</v>
      </c>
      <c r="F15237">
        <v>28204</v>
      </c>
      <c r="G15237">
        <v>35.213331799999999</v>
      </c>
      <c r="H15237">
        <v>-80.843574000000004</v>
      </c>
      <c r="I15237">
        <v>3.5</v>
      </c>
      <c r="J15237">
        <v>232</v>
      </c>
      <c r="K15237">
        <v>1</v>
      </c>
      <c r="L15237" t="s">
        <v>49443</v>
      </c>
    </row>
    <row r="15238" spans="1:12" x14ac:dyDescent="0.2">
      <c r="A15238" t="s">
        <v>49444</v>
      </c>
      <c r="B15238" t="s">
        <v>49445</v>
      </c>
      <c r="C15238" t="s">
        <v>4421</v>
      </c>
      <c r="D15238" t="s">
        <v>21</v>
      </c>
      <c r="E15238" t="s">
        <v>16</v>
      </c>
      <c r="F15238">
        <v>28273</v>
      </c>
      <c r="G15238">
        <v>35.103273999999999</v>
      </c>
      <c r="H15238">
        <v>-80.943713000000002</v>
      </c>
      <c r="I15238">
        <v>3.5</v>
      </c>
      <c r="J15238">
        <v>469</v>
      </c>
      <c r="K15238">
        <v>1</v>
      </c>
      <c r="L15238" t="s">
        <v>43722</v>
      </c>
    </row>
    <row r="15239" spans="1:12" x14ac:dyDescent="0.2">
      <c r="A15239" t="s">
        <v>49446</v>
      </c>
      <c r="B15239" t="s">
        <v>49447</v>
      </c>
      <c r="C15239" t="s">
        <v>49448</v>
      </c>
      <c r="D15239" t="s">
        <v>456</v>
      </c>
      <c r="E15239" t="s">
        <v>16</v>
      </c>
      <c r="F15239">
        <v>28012</v>
      </c>
      <c r="G15239">
        <v>35.241753000000003</v>
      </c>
      <c r="H15239">
        <v>-81.039575999999997</v>
      </c>
      <c r="I15239">
        <v>3.5</v>
      </c>
      <c r="J15239">
        <v>3</v>
      </c>
      <c r="K15239">
        <v>1</v>
      </c>
      <c r="L15239" t="s">
        <v>49449</v>
      </c>
    </row>
    <row r="15240" spans="1:12" x14ac:dyDescent="0.2">
      <c r="A15240" t="s">
        <v>49450</v>
      </c>
      <c r="B15240" t="s">
        <v>6333</v>
      </c>
      <c r="C15240" t="s">
        <v>49451</v>
      </c>
      <c r="D15240" t="s">
        <v>295</v>
      </c>
      <c r="E15240" t="s">
        <v>16</v>
      </c>
      <c r="F15240">
        <v>28210</v>
      </c>
      <c r="G15240">
        <v>35.092016100000002</v>
      </c>
      <c r="H15240">
        <v>-80.868479699999995</v>
      </c>
      <c r="I15240">
        <v>4</v>
      </c>
      <c r="J15240">
        <v>15</v>
      </c>
      <c r="K15240">
        <v>1</v>
      </c>
      <c r="L15240" t="s">
        <v>49452</v>
      </c>
    </row>
    <row r="15241" spans="1:12" x14ac:dyDescent="0.2">
      <c r="A15241" t="s">
        <v>49453</v>
      </c>
      <c r="B15241" t="s">
        <v>49454</v>
      </c>
      <c r="C15241" t="s">
        <v>49455</v>
      </c>
      <c r="D15241" t="s">
        <v>39</v>
      </c>
      <c r="E15241" t="s">
        <v>16</v>
      </c>
      <c r="F15241">
        <v>28025</v>
      </c>
      <c r="G15241">
        <v>35.359237</v>
      </c>
      <c r="H15241">
        <v>-80.559863000000007</v>
      </c>
      <c r="I15241">
        <v>1</v>
      </c>
      <c r="J15241">
        <v>4</v>
      </c>
      <c r="K15241">
        <v>1</v>
      </c>
      <c r="L15241" t="s">
        <v>5796</v>
      </c>
    </row>
    <row r="15242" spans="1:12" x14ac:dyDescent="0.2">
      <c r="A15242" t="s">
        <v>49456</v>
      </c>
      <c r="B15242" t="s">
        <v>49457</v>
      </c>
      <c r="D15242" t="s">
        <v>21</v>
      </c>
      <c r="E15242" t="s">
        <v>16</v>
      </c>
      <c r="F15242">
        <v>28105</v>
      </c>
      <c r="G15242">
        <v>35.1105564</v>
      </c>
      <c r="H15242">
        <v>-80.7103532</v>
      </c>
      <c r="I15242">
        <v>1</v>
      </c>
      <c r="J15242">
        <v>3</v>
      </c>
      <c r="K15242">
        <v>1</v>
      </c>
      <c r="L15242" t="s">
        <v>49458</v>
      </c>
    </row>
    <row r="15243" spans="1:12" x14ac:dyDescent="0.2">
      <c r="A15243" t="s">
        <v>49459</v>
      </c>
      <c r="B15243" t="s">
        <v>49460</v>
      </c>
      <c r="C15243" t="s">
        <v>30510</v>
      </c>
      <c r="D15243" t="s">
        <v>21</v>
      </c>
      <c r="E15243" t="s">
        <v>16</v>
      </c>
      <c r="F15243">
        <v>28203</v>
      </c>
      <c r="G15243">
        <v>35.200967400000003</v>
      </c>
      <c r="H15243">
        <v>-80.842752300000001</v>
      </c>
      <c r="I15243">
        <v>4</v>
      </c>
      <c r="J15243">
        <v>12</v>
      </c>
      <c r="K15243">
        <v>1</v>
      </c>
      <c r="L15243" t="s">
        <v>159</v>
      </c>
    </row>
    <row r="15244" spans="1:12" x14ac:dyDescent="0.2">
      <c r="A15244" t="s">
        <v>49461</v>
      </c>
      <c r="B15244" t="s">
        <v>13205</v>
      </c>
      <c r="C15244" t="s">
        <v>49462</v>
      </c>
      <c r="D15244" t="s">
        <v>21</v>
      </c>
      <c r="E15244" t="s">
        <v>16</v>
      </c>
      <c r="F15244">
        <v>28270</v>
      </c>
      <c r="G15244">
        <v>35.146798599999997</v>
      </c>
      <c r="H15244">
        <v>-80.742951399999995</v>
      </c>
      <c r="I15244">
        <v>1</v>
      </c>
      <c r="J15244">
        <v>6</v>
      </c>
      <c r="K15244">
        <v>0</v>
      </c>
      <c r="L15244" t="s">
        <v>49463</v>
      </c>
    </row>
    <row r="15245" spans="1:12" x14ac:dyDescent="0.2">
      <c r="A15245" t="s">
        <v>49464</v>
      </c>
      <c r="B15245" t="s">
        <v>446</v>
      </c>
      <c r="C15245" t="s">
        <v>3367</v>
      </c>
      <c r="D15245" t="s">
        <v>167</v>
      </c>
      <c r="E15245" t="s">
        <v>16</v>
      </c>
      <c r="F15245">
        <v>28075</v>
      </c>
      <c r="G15245">
        <v>35.315252999999998</v>
      </c>
      <c r="H15245">
        <v>-80.674698000000006</v>
      </c>
      <c r="I15245">
        <v>3.5</v>
      </c>
      <c r="J15245">
        <v>3</v>
      </c>
      <c r="K15245">
        <v>1</v>
      </c>
      <c r="L15245" t="s">
        <v>40421</v>
      </c>
    </row>
    <row r="15246" spans="1:12" x14ac:dyDescent="0.2">
      <c r="A15246" t="s">
        <v>49465</v>
      </c>
      <c r="B15246" t="s">
        <v>49466</v>
      </c>
      <c r="C15246" t="s">
        <v>49467</v>
      </c>
      <c r="D15246" t="s">
        <v>21</v>
      </c>
      <c r="E15246" t="s">
        <v>16</v>
      </c>
      <c r="F15246">
        <v>28277</v>
      </c>
      <c r="G15246">
        <v>35.058131000000003</v>
      </c>
      <c r="H15246">
        <v>-80.814967899999999</v>
      </c>
      <c r="I15246">
        <v>3.5</v>
      </c>
      <c r="J15246">
        <v>7</v>
      </c>
      <c r="K15246">
        <v>1</v>
      </c>
      <c r="L15246" t="s">
        <v>49468</v>
      </c>
    </row>
    <row r="15247" spans="1:12" x14ac:dyDescent="0.2">
      <c r="A15247" t="s">
        <v>49469</v>
      </c>
      <c r="B15247" t="s">
        <v>5107</v>
      </c>
      <c r="C15247" t="s">
        <v>49470</v>
      </c>
      <c r="D15247" t="s">
        <v>30</v>
      </c>
      <c r="E15247" t="s">
        <v>16</v>
      </c>
      <c r="F15247">
        <v>28056</v>
      </c>
      <c r="G15247">
        <v>35.258814800000003</v>
      </c>
      <c r="H15247">
        <v>-81.120186899999993</v>
      </c>
      <c r="I15247">
        <v>1.5</v>
      </c>
      <c r="J15247">
        <v>67</v>
      </c>
      <c r="K15247">
        <v>1</v>
      </c>
      <c r="L15247" t="s">
        <v>11552</v>
      </c>
    </row>
    <row r="15248" spans="1:12" x14ac:dyDescent="0.2">
      <c r="A15248" t="s">
        <v>49471</v>
      </c>
      <c r="B15248" t="s">
        <v>49472</v>
      </c>
      <c r="C15248" t="s">
        <v>49473</v>
      </c>
      <c r="D15248" t="s">
        <v>21</v>
      </c>
      <c r="E15248" t="s">
        <v>16</v>
      </c>
      <c r="F15248">
        <v>28277</v>
      </c>
      <c r="G15248">
        <v>35.052606900000001</v>
      </c>
      <c r="H15248">
        <v>-80.851488900000007</v>
      </c>
      <c r="I15248">
        <v>3</v>
      </c>
      <c r="J15248">
        <v>11</v>
      </c>
      <c r="K15248">
        <v>1</v>
      </c>
      <c r="L15248" t="s">
        <v>17288</v>
      </c>
    </row>
    <row r="15249" spans="1:12" x14ac:dyDescent="0.2">
      <c r="A15249" t="s">
        <v>49474</v>
      </c>
      <c r="B15249" t="s">
        <v>49475</v>
      </c>
      <c r="C15249" t="s">
        <v>49476</v>
      </c>
      <c r="D15249" t="s">
        <v>135</v>
      </c>
      <c r="E15249" t="s">
        <v>16</v>
      </c>
      <c r="F15249">
        <v>28104</v>
      </c>
      <c r="G15249">
        <v>35.142334699999999</v>
      </c>
      <c r="H15249">
        <v>-80.6227619</v>
      </c>
      <c r="I15249">
        <v>4</v>
      </c>
      <c r="J15249">
        <v>13</v>
      </c>
      <c r="K15249">
        <v>1</v>
      </c>
      <c r="L15249" t="s">
        <v>49477</v>
      </c>
    </row>
    <row r="15250" spans="1:12" x14ac:dyDescent="0.2">
      <c r="A15250" t="s">
        <v>49478</v>
      </c>
      <c r="B15250" t="s">
        <v>49479</v>
      </c>
      <c r="C15250" t="s">
        <v>49480</v>
      </c>
      <c r="D15250" t="s">
        <v>21</v>
      </c>
      <c r="E15250" t="s">
        <v>16</v>
      </c>
      <c r="F15250">
        <v>28204</v>
      </c>
      <c r="G15250">
        <v>35.206972</v>
      </c>
      <c r="H15250">
        <v>-80.835227000000003</v>
      </c>
      <c r="I15250">
        <v>4.5</v>
      </c>
      <c r="J15250">
        <v>67</v>
      </c>
      <c r="K15250">
        <v>1</v>
      </c>
      <c r="L15250" t="s">
        <v>49481</v>
      </c>
    </row>
    <row r="15251" spans="1:12" x14ac:dyDescent="0.2">
      <c r="A15251" t="s">
        <v>49482</v>
      </c>
      <c r="B15251" t="s">
        <v>49483</v>
      </c>
      <c r="C15251" t="s">
        <v>49484</v>
      </c>
      <c r="D15251" t="s">
        <v>21</v>
      </c>
      <c r="E15251" t="s">
        <v>16</v>
      </c>
      <c r="F15251">
        <v>28216</v>
      </c>
      <c r="G15251">
        <v>35.347121999999999</v>
      </c>
      <c r="H15251">
        <v>-80.851355999999996</v>
      </c>
      <c r="I15251">
        <v>5</v>
      </c>
      <c r="J15251">
        <v>4</v>
      </c>
      <c r="K15251">
        <v>1</v>
      </c>
      <c r="L15251" t="s">
        <v>33599</v>
      </c>
    </row>
    <row r="15252" spans="1:12" x14ac:dyDescent="0.2">
      <c r="A15252" t="s">
        <v>49485</v>
      </c>
      <c r="B15252" t="s">
        <v>49486</v>
      </c>
      <c r="C15252" t="s">
        <v>49487</v>
      </c>
      <c r="D15252" t="s">
        <v>167</v>
      </c>
      <c r="E15252" t="s">
        <v>16</v>
      </c>
      <c r="F15252">
        <v>28075</v>
      </c>
      <c r="G15252">
        <v>35.322097300000003</v>
      </c>
      <c r="H15252">
        <v>-80.643226999999996</v>
      </c>
      <c r="I15252">
        <v>3.5</v>
      </c>
      <c r="J15252">
        <v>3</v>
      </c>
      <c r="K15252">
        <v>0</v>
      </c>
      <c r="L15252" t="s">
        <v>49488</v>
      </c>
    </row>
    <row r="15253" spans="1:12" x14ac:dyDescent="0.2">
      <c r="A15253" t="s">
        <v>49489</v>
      </c>
      <c r="B15253" t="s">
        <v>49490</v>
      </c>
      <c r="C15253" t="s">
        <v>49491</v>
      </c>
      <c r="D15253" t="s">
        <v>21</v>
      </c>
      <c r="E15253" t="s">
        <v>16</v>
      </c>
      <c r="F15253">
        <v>28217</v>
      </c>
      <c r="G15253">
        <v>35.136017000000002</v>
      </c>
      <c r="H15253">
        <v>-80.877435000000006</v>
      </c>
      <c r="I15253">
        <v>4</v>
      </c>
      <c r="J15253">
        <v>13</v>
      </c>
      <c r="K15253">
        <v>1</v>
      </c>
      <c r="L15253" t="s">
        <v>49492</v>
      </c>
    </row>
    <row r="15254" spans="1:12" x14ac:dyDescent="0.2">
      <c r="A15254" t="s">
        <v>49493</v>
      </c>
      <c r="B15254" t="s">
        <v>49494</v>
      </c>
      <c r="C15254" t="s">
        <v>49495</v>
      </c>
      <c r="D15254" t="s">
        <v>62</v>
      </c>
      <c r="E15254" t="s">
        <v>16</v>
      </c>
      <c r="F15254">
        <v>28227</v>
      </c>
      <c r="G15254">
        <v>35.166669300000002</v>
      </c>
      <c r="H15254">
        <v>-80.665485500000003</v>
      </c>
      <c r="I15254">
        <v>3</v>
      </c>
      <c r="J15254">
        <v>4</v>
      </c>
      <c r="K15254">
        <v>1</v>
      </c>
      <c r="L15254" t="s">
        <v>49496</v>
      </c>
    </row>
    <row r="15255" spans="1:12" x14ac:dyDescent="0.2">
      <c r="A15255" t="s">
        <v>49497</v>
      </c>
      <c r="B15255" t="s">
        <v>29218</v>
      </c>
      <c r="C15255" t="s">
        <v>2651</v>
      </c>
      <c r="D15255" t="s">
        <v>21</v>
      </c>
      <c r="E15255" t="s">
        <v>16</v>
      </c>
      <c r="F15255">
        <v>28262</v>
      </c>
      <c r="G15255">
        <v>35.220942531299997</v>
      </c>
      <c r="H15255">
        <v>-80.8249461013</v>
      </c>
      <c r="I15255">
        <v>3</v>
      </c>
      <c r="J15255">
        <v>4</v>
      </c>
      <c r="K15255">
        <v>1</v>
      </c>
      <c r="L15255" t="s">
        <v>2652</v>
      </c>
    </row>
    <row r="15256" spans="1:12" x14ac:dyDescent="0.2">
      <c r="A15256" t="s">
        <v>49498</v>
      </c>
      <c r="B15256" t="s">
        <v>49499</v>
      </c>
      <c r="C15256" t="s">
        <v>49500</v>
      </c>
      <c r="D15256" t="s">
        <v>21</v>
      </c>
      <c r="E15256" t="s">
        <v>16</v>
      </c>
      <c r="F15256">
        <v>28203</v>
      </c>
      <c r="G15256">
        <v>35.202409000000003</v>
      </c>
      <c r="H15256">
        <v>-80.845765799999995</v>
      </c>
      <c r="I15256">
        <v>4</v>
      </c>
      <c r="J15256">
        <v>3</v>
      </c>
      <c r="K15256">
        <v>1</v>
      </c>
      <c r="L15256" t="s">
        <v>7045</v>
      </c>
    </row>
    <row r="15257" spans="1:12" x14ac:dyDescent="0.2">
      <c r="A15257" t="s">
        <v>49501</v>
      </c>
      <c r="B15257" t="s">
        <v>30866</v>
      </c>
      <c r="C15257" t="s">
        <v>49502</v>
      </c>
      <c r="D15257" t="s">
        <v>21</v>
      </c>
      <c r="E15257" t="s">
        <v>16</v>
      </c>
      <c r="F15257">
        <v>28208</v>
      </c>
      <c r="G15257">
        <v>35.239904299999999</v>
      </c>
      <c r="H15257">
        <v>-80.920816700000003</v>
      </c>
      <c r="I15257">
        <v>1</v>
      </c>
      <c r="J15257">
        <v>14</v>
      </c>
      <c r="K15257">
        <v>1</v>
      </c>
      <c r="L15257" t="s">
        <v>260</v>
      </c>
    </row>
    <row r="15258" spans="1:12" x14ac:dyDescent="0.2">
      <c r="A15258" t="s">
        <v>49503</v>
      </c>
      <c r="B15258" t="s">
        <v>49504</v>
      </c>
      <c r="C15258" t="s">
        <v>49505</v>
      </c>
      <c r="D15258" t="s">
        <v>21</v>
      </c>
      <c r="E15258" t="s">
        <v>16</v>
      </c>
      <c r="F15258">
        <v>28209</v>
      </c>
      <c r="G15258">
        <v>35.178337999999997</v>
      </c>
      <c r="H15258">
        <v>-80.875377</v>
      </c>
      <c r="I15258">
        <v>3</v>
      </c>
      <c r="J15258">
        <v>12</v>
      </c>
      <c r="K15258">
        <v>0</v>
      </c>
      <c r="L15258" t="s">
        <v>13475</v>
      </c>
    </row>
    <row r="15259" spans="1:12" x14ac:dyDescent="0.2">
      <c r="A15259" t="s">
        <v>49506</v>
      </c>
      <c r="B15259" t="s">
        <v>49507</v>
      </c>
      <c r="C15259" t="s">
        <v>19457</v>
      </c>
      <c r="D15259" t="s">
        <v>21</v>
      </c>
      <c r="E15259" t="s">
        <v>16</v>
      </c>
      <c r="F15259">
        <v>28205</v>
      </c>
      <c r="G15259">
        <v>35.227892900000001</v>
      </c>
      <c r="H15259">
        <v>-80.820931599999994</v>
      </c>
      <c r="I15259">
        <v>4.5</v>
      </c>
      <c r="J15259">
        <v>529</v>
      </c>
      <c r="K15259">
        <v>0</v>
      </c>
      <c r="L15259" t="s">
        <v>49508</v>
      </c>
    </row>
    <row r="15260" spans="1:12" x14ac:dyDescent="0.2">
      <c r="A15260" t="s">
        <v>49509</v>
      </c>
      <c r="B15260" t="s">
        <v>49510</v>
      </c>
      <c r="C15260" t="s">
        <v>5635</v>
      </c>
      <c r="D15260" t="s">
        <v>4275</v>
      </c>
      <c r="E15260" t="s">
        <v>16</v>
      </c>
      <c r="F15260">
        <v>28104</v>
      </c>
      <c r="G15260">
        <v>34.999705499999997</v>
      </c>
      <c r="H15260">
        <v>-80.699411600000005</v>
      </c>
      <c r="I15260">
        <v>4</v>
      </c>
      <c r="J15260">
        <v>4</v>
      </c>
      <c r="K15260">
        <v>1</v>
      </c>
      <c r="L15260" t="s">
        <v>3082</v>
      </c>
    </row>
    <row r="15261" spans="1:12" x14ac:dyDescent="0.2">
      <c r="A15261" t="s">
        <v>49511</v>
      </c>
      <c r="B15261" t="s">
        <v>49512</v>
      </c>
      <c r="C15261" t="s">
        <v>29050</v>
      </c>
      <c r="D15261" t="s">
        <v>942</v>
      </c>
      <c r="E15261" t="s">
        <v>16</v>
      </c>
      <c r="F15261">
        <v>28120</v>
      </c>
      <c r="G15261">
        <v>35.296501030199998</v>
      </c>
      <c r="H15261">
        <v>-81.016554123299997</v>
      </c>
      <c r="I15261">
        <v>3.5</v>
      </c>
      <c r="J15261">
        <v>49</v>
      </c>
      <c r="K15261">
        <v>1</v>
      </c>
      <c r="L15261" t="s">
        <v>49513</v>
      </c>
    </row>
    <row r="15262" spans="1:12" x14ac:dyDescent="0.2">
      <c r="A15262" t="s">
        <v>49514</v>
      </c>
      <c r="B15262" t="s">
        <v>49515</v>
      </c>
      <c r="C15262" t="s">
        <v>49516</v>
      </c>
      <c r="D15262" t="s">
        <v>21</v>
      </c>
      <c r="E15262" t="s">
        <v>16</v>
      </c>
      <c r="F15262">
        <v>28216</v>
      </c>
      <c r="G15262">
        <v>35.3242932</v>
      </c>
      <c r="H15262">
        <v>-80.947771599999996</v>
      </c>
      <c r="I15262">
        <v>4</v>
      </c>
      <c r="J15262">
        <v>21</v>
      </c>
      <c r="K15262">
        <v>0</v>
      </c>
      <c r="L15262" t="s">
        <v>49517</v>
      </c>
    </row>
    <row r="15263" spans="1:12" x14ac:dyDescent="0.2">
      <c r="A15263" t="s">
        <v>49518</v>
      </c>
      <c r="B15263" t="s">
        <v>13308</v>
      </c>
      <c r="C15263" t="s">
        <v>49519</v>
      </c>
      <c r="D15263" t="s">
        <v>15</v>
      </c>
      <c r="E15263" t="s">
        <v>16</v>
      </c>
      <c r="F15263">
        <v>28031</v>
      </c>
      <c r="G15263">
        <v>35.481732954800002</v>
      </c>
      <c r="H15263">
        <v>-80.855882963499994</v>
      </c>
      <c r="I15263">
        <v>4</v>
      </c>
      <c r="J15263">
        <v>67</v>
      </c>
      <c r="K15263">
        <v>1</v>
      </c>
      <c r="L15263" t="s">
        <v>49520</v>
      </c>
    </row>
    <row r="15264" spans="1:12" x14ac:dyDescent="0.2">
      <c r="A15264" t="s">
        <v>49521</v>
      </c>
      <c r="B15264" t="s">
        <v>30866</v>
      </c>
      <c r="C15264" t="s">
        <v>24498</v>
      </c>
      <c r="D15264" t="s">
        <v>21</v>
      </c>
      <c r="E15264" t="s">
        <v>16</v>
      </c>
      <c r="F15264">
        <v>28217</v>
      </c>
      <c r="G15264">
        <v>35.1853069581</v>
      </c>
      <c r="H15264">
        <v>-80.886133356599998</v>
      </c>
      <c r="I15264">
        <v>1.5</v>
      </c>
      <c r="J15264">
        <v>10</v>
      </c>
      <c r="K15264">
        <v>1</v>
      </c>
      <c r="L15264" t="s">
        <v>1464</v>
      </c>
    </row>
    <row r="15265" spans="1:12" x14ac:dyDescent="0.2">
      <c r="A15265" t="s">
        <v>49522</v>
      </c>
      <c r="B15265" t="s">
        <v>49523</v>
      </c>
      <c r="C15265" t="s">
        <v>49524</v>
      </c>
      <c r="D15265" t="s">
        <v>21</v>
      </c>
      <c r="E15265" t="s">
        <v>16</v>
      </c>
      <c r="F15265">
        <v>28273</v>
      </c>
      <c r="G15265">
        <v>35.123638800000002</v>
      </c>
      <c r="H15265">
        <v>-80.948008099999996</v>
      </c>
      <c r="I15265">
        <v>5</v>
      </c>
      <c r="J15265">
        <v>4</v>
      </c>
      <c r="K15265">
        <v>1</v>
      </c>
      <c r="L15265" t="s">
        <v>49525</v>
      </c>
    </row>
    <row r="15266" spans="1:12" x14ac:dyDescent="0.2">
      <c r="A15266" t="s">
        <v>49526</v>
      </c>
      <c r="B15266" t="s">
        <v>883</v>
      </c>
      <c r="C15266" t="s">
        <v>49527</v>
      </c>
      <c r="D15266" t="s">
        <v>21</v>
      </c>
      <c r="E15266" t="s">
        <v>16</v>
      </c>
      <c r="F15266">
        <v>28262</v>
      </c>
      <c r="G15266">
        <v>35.327190999999999</v>
      </c>
      <c r="H15266">
        <v>-80.738636</v>
      </c>
      <c r="I15266">
        <v>3</v>
      </c>
      <c r="J15266">
        <v>92</v>
      </c>
      <c r="K15266">
        <v>1</v>
      </c>
      <c r="L15266" t="s">
        <v>264</v>
      </c>
    </row>
    <row r="15267" spans="1:12" x14ac:dyDescent="0.2">
      <c r="A15267" t="s">
        <v>49528</v>
      </c>
      <c r="B15267" t="s">
        <v>49529</v>
      </c>
      <c r="C15267" t="s">
        <v>34124</v>
      </c>
      <c r="D15267" t="s">
        <v>239</v>
      </c>
      <c r="E15267" t="s">
        <v>16</v>
      </c>
      <c r="F15267">
        <v>28173</v>
      </c>
      <c r="G15267">
        <v>34.926361800000002</v>
      </c>
      <c r="H15267">
        <v>-80.744182600000002</v>
      </c>
      <c r="I15267">
        <v>4</v>
      </c>
      <c r="J15267">
        <v>19</v>
      </c>
      <c r="K15267">
        <v>1</v>
      </c>
      <c r="L15267" t="s">
        <v>49530</v>
      </c>
    </row>
    <row r="15268" spans="1:12" x14ac:dyDescent="0.2">
      <c r="A15268" t="s">
        <v>49531</v>
      </c>
      <c r="B15268" t="s">
        <v>17122</v>
      </c>
      <c r="C15268" t="s">
        <v>28039</v>
      </c>
      <c r="D15268" t="s">
        <v>21</v>
      </c>
      <c r="E15268" t="s">
        <v>16</v>
      </c>
      <c r="F15268">
        <v>28211</v>
      </c>
      <c r="G15268">
        <v>35.150863000000001</v>
      </c>
      <c r="H15268">
        <v>-80.827822999999995</v>
      </c>
      <c r="I15268">
        <v>3</v>
      </c>
      <c r="J15268">
        <v>17</v>
      </c>
      <c r="K15268">
        <v>1</v>
      </c>
      <c r="L15268" t="s">
        <v>49532</v>
      </c>
    </row>
    <row r="15269" spans="1:12" x14ac:dyDescent="0.2">
      <c r="A15269" t="s">
        <v>49533</v>
      </c>
      <c r="B15269" t="s">
        <v>49534</v>
      </c>
      <c r="C15269" t="s">
        <v>15934</v>
      </c>
      <c r="D15269" t="s">
        <v>359</v>
      </c>
      <c r="E15269" t="s">
        <v>16</v>
      </c>
      <c r="F15269">
        <v>28036</v>
      </c>
      <c r="G15269">
        <v>35.498995100000002</v>
      </c>
      <c r="H15269">
        <v>-80.848871500000001</v>
      </c>
      <c r="I15269">
        <v>3</v>
      </c>
      <c r="J15269">
        <v>83</v>
      </c>
      <c r="K15269">
        <v>1</v>
      </c>
      <c r="L15269" t="s">
        <v>49535</v>
      </c>
    </row>
    <row r="15270" spans="1:12" x14ac:dyDescent="0.2">
      <c r="A15270" t="s">
        <v>49536</v>
      </c>
      <c r="B15270" t="s">
        <v>49537</v>
      </c>
      <c r="C15270" t="s">
        <v>49538</v>
      </c>
      <c r="D15270" t="s">
        <v>2611</v>
      </c>
      <c r="E15270" t="s">
        <v>16</v>
      </c>
      <c r="F15270">
        <v>28117</v>
      </c>
      <c r="G15270">
        <v>35.535950499999998</v>
      </c>
      <c r="H15270">
        <v>-80.850339700000006</v>
      </c>
      <c r="I15270">
        <v>5</v>
      </c>
      <c r="J15270">
        <v>3</v>
      </c>
      <c r="K15270">
        <v>1</v>
      </c>
      <c r="L15270" t="s">
        <v>1247</v>
      </c>
    </row>
    <row r="15271" spans="1:12" x14ac:dyDescent="0.2">
      <c r="A15271" t="s">
        <v>49539</v>
      </c>
      <c r="B15271" t="s">
        <v>1197</v>
      </c>
      <c r="C15271" t="s">
        <v>49540</v>
      </c>
      <c r="D15271" t="s">
        <v>21</v>
      </c>
      <c r="E15271" t="s">
        <v>16</v>
      </c>
      <c r="F15271">
        <v>28262</v>
      </c>
      <c r="G15271">
        <v>35.279930299999997</v>
      </c>
      <c r="H15271">
        <v>-80.7940878</v>
      </c>
      <c r="I15271">
        <v>2.5</v>
      </c>
      <c r="J15271">
        <v>20</v>
      </c>
      <c r="K15271">
        <v>1</v>
      </c>
      <c r="L15271" t="s">
        <v>49541</v>
      </c>
    </row>
    <row r="15272" spans="1:12" x14ac:dyDescent="0.2">
      <c r="A15272" t="s">
        <v>49542</v>
      </c>
      <c r="B15272" t="s">
        <v>49543</v>
      </c>
      <c r="C15272" t="s">
        <v>49544</v>
      </c>
      <c r="D15272" t="s">
        <v>21</v>
      </c>
      <c r="E15272" t="s">
        <v>16</v>
      </c>
      <c r="F15272">
        <v>28215</v>
      </c>
      <c r="G15272">
        <v>35.283103049399998</v>
      </c>
      <c r="H15272">
        <v>-80.668934750600002</v>
      </c>
      <c r="I15272">
        <v>4</v>
      </c>
      <c r="J15272">
        <v>116</v>
      </c>
      <c r="K15272">
        <v>1</v>
      </c>
      <c r="L15272" t="s">
        <v>1014</v>
      </c>
    </row>
    <row r="15273" spans="1:12" x14ac:dyDescent="0.2">
      <c r="A15273" t="s">
        <v>49545</v>
      </c>
      <c r="B15273" t="s">
        <v>49546</v>
      </c>
      <c r="C15273" t="s">
        <v>49547</v>
      </c>
      <c r="D15273" t="s">
        <v>135</v>
      </c>
      <c r="E15273" t="s">
        <v>16</v>
      </c>
      <c r="F15273">
        <v>28105</v>
      </c>
      <c r="G15273">
        <v>35.174647</v>
      </c>
      <c r="H15273">
        <v>-80.706781000000007</v>
      </c>
      <c r="I15273">
        <v>3</v>
      </c>
      <c r="J15273">
        <v>4</v>
      </c>
      <c r="K15273">
        <v>0</v>
      </c>
      <c r="L15273" t="s">
        <v>49548</v>
      </c>
    </row>
    <row r="15274" spans="1:12" x14ac:dyDescent="0.2">
      <c r="A15274" t="s">
        <v>49549</v>
      </c>
      <c r="B15274" t="s">
        <v>49550</v>
      </c>
      <c r="C15274" t="s">
        <v>14586</v>
      </c>
      <c r="D15274" t="s">
        <v>21</v>
      </c>
      <c r="E15274" t="s">
        <v>16</v>
      </c>
      <c r="F15274">
        <v>28277</v>
      </c>
      <c r="G15274">
        <v>35.0226574</v>
      </c>
      <c r="H15274">
        <v>-80.847231100000002</v>
      </c>
      <c r="I15274">
        <v>3</v>
      </c>
      <c r="J15274">
        <v>34</v>
      </c>
      <c r="K15274">
        <v>0</v>
      </c>
      <c r="L15274" t="s">
        <v>49551</v>
      </c>
    </row>
    <row r="15275" spans="1:12" x14ac:dyDescent="0.2">
      <c r="A15275" t="s">
        <v>49552</v>
      </c>
      <c r="B15275" t="s">
        <v>49553</v>
      </c>
      <c r="C15275" t="s">
        <v>49554</v>
      </c>
      <c r="D15275" t="s">
        <v>21</v>
      </c>
      <c r="E15275" t="s">
        <v>16</v>
      </c>
      <c r="F15275">
        <v>28205</v>
      </c>
      <c r="G15275">
        <v>35.218977000000002</v>
      </c>
      <c r="H15275">
        <v>-80.810503999999995</v>
      </c>
      <c r="I15275">
        <v>4.5</v>
      </c>
      <c r="J15275">
        <v>10</v>
      </c>
      <c r="K15275">
        <v>0</v>
      </c>
      <c r="L15275" t="s">
        <v>49555</v>
      </c>
    </row>
    <row r="15276" spans="1:12" x14ac:dyDescent="0.2">
      <c r="A15276" t="s">
        <v>49556</v>
      </c>
      <c r="B15276" t="s">
        <v>49557</v>
      </c>
      <c r="C15276" t="s">
        <v>49558</v>
      </c>
      <c r="D15276" t="s">
        <v>942</v>
      </c>
      <c r="E15276" t="s">
        <v>16</v>
      </c>
      <c r="F15276">
        <v>28120</v>
      </c>
      <c r="G15276">
        <v>35.319656700000003</v>
      </c>
      <c r="H15276">
        <v>-81.062226899999999</v>
      </c>
      <c r="I15276">
        <v>4</v>
      </c>
      <c r="J15276">
        <v>4</v>
      </c>
      <c r="K15276">
        <v>1</v>
      </c>
      <c r="L15276" t="s">
        <v>790</v>
      </c>
    </row>
    <row r="15277" spans="1:12" x14ac:dyDescent="0.2">
      <c r="A15277" t="s">
        <v>49559</v>
      </c>
      <c r="B15277" t="s">
        <v>49560</v>
      </c>
      <c r="C15277" t="s">
        <v>49561</v>
      </c>
      <c r="D15277" t="s">
        <v>21</v>
      </c>
      <c r="E15277" t="s">
        <v>16</v>
      </c>
      <c r="F15277">
        <v>28226</v>
      </c>
      <c r="G15277">
        <v>35.105298599999998</v>
      </c>
      <c r="H15277">
        <v>-80.797229799999997</v>
      </c>
      <c r="I15277">
        <v>4.5</v>
      </c>
      <c r="J15277">
        <v>32</v>
      </c>
      <c r="K15277">
        <v>1</v>
      </c>
      <c r="L15277" t="s">
        <v>49562</v>
      </c>
    </row>
    <row r="15278" spans="1:12" x14ac:dyDescent="0.2">
      <c r="A15278" t="s">
        <v>49563</v>
      </c>
      <c r="B15278" t="s">
        <v>49564</v>
      </c>
      <c r="C15278" t="s">
        <v>49565</v>
      </c>
      <c r="D15278" t="s">
        <v>21</v>
      </c>
      <c r="E15278" t="s">
        <v>16</v>
      </c>
      <c r="F15278">
        <v>28210</v>
      </c>
      <c r="G15278">
        <v>35.152850000000001</v>
      </c>
      <c r="H15278">
        <v>-80.840459999999993</v>
      </c>
      <c r="I15278">
        <v>4.5</v>
      </c>
      <c r="J15278">
        <v>70</v>
      </c>
      <c r="K15278">
        <v>1</v>
      </c>
      <c r="L15278" t="s">
        <v>49566</v>
      </c>
    </row>
    <row r="15279" spans="1:12" x14ac:dyDescent="0.2">
      <c r="A15279" t="s">
        <v>49567</v>
      </c>
      <c r="B15279" t="s">
        <v>49568</v>
      </c>
      <c r="D15279" t="s">
        <v>21</v>
      </c>
      <c r="E15279" t="s">
        <v>16</v>
      </c>
      <c r="F15279">
        <v>28273</v>
      </c>
      <c r="G15279">
        <v>35.129055700000002</v>
      </c>
      <c r="H15279">
        <v>-80.953947499999998</v>
      </c>
      <c r="I15279">
        <v>3.5</v>
      </c>
      <c r="J15279">
        <v>6</v>
      </c>
      <c r="K15279">
        <v>1</v>
      </c>
      <c r="L15279" t="s">
        <v>15421</v>
      </c>
    </row>
    <row r="15280" spans="1:12" x14ac:dyDescent="0.2">
      <c r="A15280" t="s">
        <v>49569</v>
      </c>
      <c r="B15280" t="s">
        <v>49570</v>
      </c>
      <c r="C15280" t="s">
        <v>2599</v>
      </c>
      <c r="D15280" t="s">
        <v>21</v>
      </c>
      <c r="E15280" t="s">
        <v>16</v>
      </c>
      <c r="F15280">
        <v>28202</v>
      </c>
      <c r="G15280">
        <v>35.226156894699997</v>
      </c>
      <c r="H15280">
        <v>-80.841453820500007</v>
      </c>
      <c r="I15280">
        <v>4</v>
      </c>
      <c r="J15280">
        <v>147</v>
      </c>
      <c r="K15280">
        <v>1</v>
      </c>
      <c r="L15280" t="s">
        <v>41446</v>
      </c>
    </row>
    <row r="15281" spans="1:12" x14ac:dyDescent="0.2">
      <c r="A15281" t="s">
        <v>49571</v>
      </c>
      <c r="B15281" t="s">
        <v>49572</v>
      </c>
      <c r="C15281" t="s">
        <v>49573</v>
      </c>
      <c r="D15281" t="s">
        <v>295</v>
      </c>
      <c r="E15281" t="s">
        <v>16</v>
      </c>
      <c r="F15281">
        <v>28134</v>
      </c>
      <c r="G15281">
        <v>35.082202000000002</v>
      </c>
      <c r="H15281">
        <v>-80.877224999999996</v>
      </c>
      <c r="I15281">
        <v>2.5</v>
      </c>
      <c r="J15281">
        <v>3</v>
      </c>
      <c r="K15281">
        <v>1</v>
      </c>
      <c r="L15281" t="s">
        <v>3492</v>
      </c>
    </row>
    <row r="15282" spans="1:12" x14ac:dyDescent="0.2">
      <c r="A15282" t="s">
        <v>49574</v>
      </c>
      <c r="B15282" t="s">
        <v>49575</v>
      </c>
      <c r="C15282" t="s">
        <v>49576</v>
      </c>
      <c r="D15282" t="s">
        <v>21</v>
      </c>
      <c r="E15282" t="s">
        <v>16</v>
      </c>
      <c r="F15282">
        <v>28277</v>
      </c>
      <c r="G15282">
        <v>35.033194914799999</v>
      </c>
      <c r="H15282">
        <v>-80.808413000000002</v>
      </c>
      <c r="I15282">
        <v>5</v>
      </c>
      <c r="J15282">
        <v>3</v>
      </c>
      <c r="K15282">
        <v>1</v>
      </c>
      <c r="L15282" t="s">
        <v>49577</v>
      </c>
    </row>
    <row r="15283" spans="1:12" x14ac:dyDescent="0.2">
      <c r="A15283" t="s">
        <v>49578</v>
      </c>
      <c r="B15283" t="s">
        <v>49579</v>
      </c>
      <c r="C15283" t="s">
        <v>49580</v>
      </c>
      <c r="D15283" t="s">
        <v>643</v>
      </c>
      <c r="E15283" t="s">
        <v>16</v>
      </c>
      <c r="F15283">
        <v>28079</v>
      </c>
      <c r="G15283">
        <v>35.066899999999997</v>
      </c>
      <c r="H15283">
        <v>-80.638199999999998</v>
      </c>
      <c r="I15283">
        <v>4</v>
      </c>
      <c r="J15283">
        <v>6</v>
      </c>
      <c r="K15283">
        <v>1</v>
      </c>
      <c r="L15283" t="s">
        <v>49581</v>
      </c>
    </row>
    <row r="15284" spans="1:12" x14ac:dyDescent="0.2">
      <c r="A15284" t="s">
        <v>49582</v>
      </c>
      <c r="B15284" t="s">
        <v>49583</v>
      </c>
      <c r="C15284" t="s">
        <v>49584</v>
      </c>
      <c r="D15284" t="s">
        <v>21</v>
      </c>
      <c r="E15284" t="s">
        <v>16</v>
      </c>
      <c r="F15284">
        <v>28212</v>
      </c>
      <c r="G15284">
        <v>35.201622</v>
      </c>
      <c r="H15284">
        <v>-80.736858999999995</v>
      </c>
      <c r="I15284">
        <v>2</v>
      </c>
      <c r="J15284">
        <v>10</v>
      </c>
      <c r="K15284">
        <v>0</v>
      </c>
      <c r="L15284" t="s">
        <v>49585</v>
      </c>
    </row>
    <row r="15285" spans="1:12" x14ac:dyDescent="0.2">
      <c r="A15285" t="s">
        <v>49586</v>
      </c>
      <c r="B15285" t="s">
        <v>49587</v>
      </c>
      <c r="C15285" t="s">
        <v>9957</v>
      </c>
      <c r="D15285" t="s">
        <v>21</v>
      </c>
      <c r="E15285" t="s">
        <v>16</v>
      </c>
      <c r="F15285">
        <v>28211</v>
      </c>
      <c r="G15285">
        <v>35.153939000000001</v>
      </c>
      <c r="H15285">
        <v>-80.831755099999995</v>
      </c>
      <c r="I15285">
        <v>2</v>
      </c>
      <c r="J15285">
        <v>4</v>
      </c>
      <c r="K15285">
        <v>0</v>
      </c>
      <c r="L15285" t="s">
        <v>49588</v>
      </c>
    </row>
    <row r="15286" spans="1:12" x14ac:dyDescent="0.2">
      <c r="A15286" t="s">
        <v>49589</v>
      </c>
      <c r="B15286" t="s">
        <v>49590</v>
      </c>
      <c r="C15286" t="s">
        <v>49591</v>
      </c>
      <c r="D15286" t="s">
        <v>21</v>
      </c>
      <c r="E15286" t="s">
        <v>16</v>
      </c>
      <c r="F15286">
        <v>28210</v>
      </c>
      <c r="G15286">
        <v>35.093588599999997</v>
      </c>
      <c r="H15286">
        <v>-80.867151100000001</v>
      </c>
      <c r="I15286">
        <v>4</v>
      </c>
      <c r="J15286">
        <v>273</v>
      </c>
      <c r="K15286">
        <v>1</v>
      </c>
      <c r="L15286" t="s">
        <v>49592</v>
      </c>
    </row>
    <row r="15287" spans="1:12" x14ac:dyDescent="0.2">
      <c r="A15287" t="s">
        <v>49593</v>
      </c>
      <c r="B15287" t="s">
        <v>49594</v>
      </c>
      <c r="C15287" t="s">
        <v>18618</v>
      </c>
      <c r="D15287" t="s">
        <v>21</v>
      </c>
      <c r="E15287" t="s">
        <v>16</v>
      </c>
      <c r="F15287">
        <v>28211</v>
      </c>
      <c r="G15287">
        <v>35.156418000000002</v>
      </c>
      <c r="H15287">
        <v>-80.823634999999996</v>
      </c>
      <c r="I15287">
        <v>4.5</v>
      </c>
      <c r="J15287">
        <v>33</v>
      </c>
      <c r="K15287">
        <v>1</v>
      </c>
      <c r="L15287" t="s">
        <v>49595</v>
      </c>
    </row>
    <row r="15288" spans="1:12" x14ac:dyDescent="0.2">
      <c r="A15288" t="s">
        <v>49596</v>
      </c>
      <c r="B15288" t="s">
        <v>49597</v>
      </c>
      <c r="C15288" t="s">
        <v>49598</v>
      </c>
      <c r="D15288" t="s">
        <v>21</v>
      </c>
      <c r="E15288" t="s">
        <v>16</v>
      </c>
      <c r="F15288">
        <v>28209</v>
      </c>
      <c r="G15288">
        <v>35.169977966700003</v>
      </c>
      <c r="H15288">
        <v>-80.850289189400002</v>
      </c>
      <c r="I15288">
        <v>3</v>
      </c>
      <c r="J15288">
        <v>4</v>
      </c>
      <c r="K15288">
        <v>1</v>
      </c>
      <c r="L15288" t="s">
        <v>49599</v>
      </c>
    </row>
    <row r="15289" spans="1:12" x14ac:dyDescent="0.2">
      <c r="A15289" t="s">
        <v>49600</v>
      </c>
      <c r="B15289" t="s">
        <v>49601</v>
      </c>
      <c r="C15289" t="s">
        <v>8744</v>
      </c>
      <c r="D15289" t="s">
        <v>21</v>
      </c>
      <c r="E15289" t="s">
        <v>16</v>
      </c>
      <c r="F15289">
        <v>28206</v>
      </c>
      <c r="G15289">
        <v>35.239419699999999</v>
      </c>
      <c r="H15289">
        <v>-80.845835199999996</v>
      </c>
      <c r="I15289">
        <v>3.5</v>
      </c>
      <c r="J15289">
        <v>41</v>
      </c>
      <c r="K15289">
        <v>1</v>
      </c>
      <c r="L15289" t="s">
        <v>49602</v>
      </c>
    </row>
    <row r="15290" spans="1:12" x14ac:dyDescent="0.2">
      <c r="A15290" t="s">
        <v>49603</v>
      </c>
      <c r="B15290" t="s">
        <v>49604</v>
      </c>
      <c r="C15290" t="s">
        <v>49605</v>
      </c>
      <c r="D15290" t="s">
        <v>21</v>
      </c>
      <c r="E15290" t="s">
        <v>16</v>
      </c>
      <c r="F15290">
        <v>28203</v>
      </c>
      <c r="G15290">
        <v>35.209555999999999</v>
      </c>
      <c r="H15290">
        <v>-80.866343999999998</v>
      </c>
      <c r="I15290">
        <v>4</v>
      </c>
      <c r="J15290">
        <v>35</v>
      </c>
      <c r="K15290">
        <v>1</v>
      </c>
      <c r="L15290" t="s">
        <v>49606</v>
      </c>
    </row>
    <row r="15291" spans="1:12" x14ac:dyDescent="0.2">
      <c r="A15291" t="s">
        <v>49607</v>
      </c>
      <c r="B15291" t="s">
        <v>6092</v>
      </c>
      <c r="C15291" t="s">
        <v>49608</v>
      </c>
      <c r="D15291" t="s">
        <v>21</v>
      </c>
      <c r="E15291" t="s">
        <v>16</v>
      </c>
      <c r="F15291">
        <v>28216</v>
      </c>
      <c r="G15291">
        <v>35.346010999999997</v>
      </c>
      <c r="H15291">
        <v>-80.855422500000003</v>
      </c>
      <c r="I15291">
        <v>3.5</v>
      </c>
      <c r="J15291">
        <v>31</v>
      </c>
      <c r="K15291">
        <v>1</v>
      </c>
      <c r="L15291" t="s">
        <v>21740</v>
      </c>
    </row>
    <row r="15292" spans="1:12" x14ac:dyDescent="0.2">
      <c r="A15292" t="s">
        <v>49609</v>
      </c>
      <c r="B15292" t="s">
        <v>49610</v>
      </c>
      <c r="C15292" t="s">
        <v>38516</v>
      </c>
      <c r="D15292" t="s">
        <v>21</v>
      </c>
      <c r="E15292" t="s">
        <v>16</v>
      </c>
      <c r="F15292">
        <v>28262</v>
      </c>
      <c r="G15292">
        <v>35.303871999999998</v>
      </c>
      <c r="H15292">
        <v>-80.749548000000004</v>
      </c>
      <c r="I15292">
        <v>3.5</v>
      </c>
      <c r="J15292">
        <v>31</v>
      </c>
      <c r="K15292">
        <v>0</v>
      </c>
      <c r="L15292" t="s">
        <v>5455</v>
      </c>
    </row>
    <row r="15293" spans="1:12" x14ac:dyDescent="0.2">
      <c r="A15293" t="s">
        <v>49611</v>
      </c>
      <c r="B15293" t="s">
        <v>49612</v>
      </c>
      <c r="D15293" t="s">
        <v>21</v>
      </c>
      <c r="E15293" t="s">
        <v>16</v>
      </c>
      <c r="F15293">
        <v>28205</v>
      </c>
      <c r="G15293">
        <v>35.2264940982</v>
      </c>
      <c r="H15293">
        <v>-80.799061415300002</v>
      </c>
      <c r="I15293">
        <v>5</v>
      </c>
      <c r="J15293">
        <v>3</v>
      </c>
      <c r="K15293">
        <v>1</v>
      </c>
      <c r="L15293" t="s">
        <v>49613</v>
      </c>
    </row>
    <row r="15294" spans="1:12" x14ac:dyDescent="0.2">
      <c r="A15294" t="s">
        <v>49614</v>
      </c>
      <c r="B15294" t="s">
        <v>49615</v>
      </c>
      <c r="C15294" t="s">
        <v>29114</v>
      </c>
      <c r="D15294" t="s">
        <v>21</v>
      </c>
      <c r="E15294" t="s">
        <v>16</v>
      </c>
      <c r="F15294">
        <v>28203</v>
      </c>
      <c r="G15294">
        <v>35.201812500000003</v>
      </c>
      <c r="H15294">
        <v>-80.843790200000001</v>
      </c>
      <c r="I15294">
        <v>4</v>
      </c>
      <c r="J15294">
        <v>3</v>
      </c>
      <c r="K15294">
        <v>1</v>
      </c>
      <c r="L15294" t="s">
        <v>30152</v>
      </c>
    </row>
    <row r="15295" spans="1:12" x14ac:dyDescent="0.2">
      <c r="A15295" t="s">
        <v>49616</v>
      </c>
      <c r="B15295" t="s">
        <v>49617</v>
      </c>
      <c r="C15295" t="s">
        <v>49618</v>
      </c>
      <c r="D15295" t="s">
        <v>21</v>
      </c>
      <c r="E15295" t="s">
        <v>16</v>
      </c>
      <c r="F15295">
        <v>28203</v>
      </c>
      <c r="G15295">
        <v>35.211783199999999</v>
      </c>
      <c r="H15295">
        <v>-80.857087199999995</v>
      </c>
      <c r="I15295">
        <v>3.5</v>
      </c>
      <c r="J15295">
        <v>34</v>
      </c>
      <c r="K15295">
        <v>1</v>
      </c>
      <c r="L15295" t="s">
        <v>2962</v>
      </c>
    </row>
    <row r="15296" spans="1:12" x14ac:dyDescent="0.2">
      <c r="A15296" t="s">
        <v>49619</v>
      </c>
      <c r="B15296" t="s">
        <v>49620</v>
      </c>
      <c r="C15296" t="s">
        <v>8637</v>
      </c>
      <c r="D15296" t="s">
        <v>15</v>
      </c>
      <c r="E15296" t="s">
        <v>16</v>
      </c>
      <c r="F15296">
        <v>28031</v>
      </c>
      <c r="G15296">
        <v>35.481065800000003</v>
      </c>
      <c r="H15296">
        <v>-80.8851224</v>
      </c>
      <c r="I15296">
        <v>3.5</v>
      </c>
      <c r="J15296">
        <v>3</v>
      </c>
      <c r="K15296">
        <v>1</v>
      </c>
      <c r="L15296" t="s">
        <v>49621</v>
      </c>
    </row>
    <row r="15297" spans="1:12" x14ac:dyDescent="0.2">
      <c r="A15297" t="s">
        <v>49622</v>
      </c>
      <c r="B15297" t="s">
        <v>49623</v>
      </c>
      <c r="C15297" t="s">
        <v>8312</v>
      </c>
      <c r="D15297" t="s">
        <v>21</v>
      </c>
      <c r="E15297" t="s">
        <v>16</v>
      </c>
      <c r="F15297">
        <v>28211</v>
      </c>
      <c r="G15297">
        <v>35.153078200000003</v>
      </c>
      <c r="H15297">
        <v>-80.828113799999997</v>
      </c>
      <c r="I15297">
        <v>3.5</v>
      </c>
      <c r="J15297">
        <v>6</v>
      </c>
      <c r="K15297">
        <v>0</v>
      </c>
      <c r="L15297" t="s">
        <v>49624</v>
      </c>
    </row>
    <row r="15298" spans="1:12" x14ac:dyDescent="0.2">
      <c r="A15298" t="s">
        <v>49625</v>
      </c>
      <c r="B15298" t="s">
        <v>49626</v>
      </c>
      <c r="C15298" t="s">
        <v>49627</v>
      </c>
      <c r="D15298" t="s">
        <v>359</v>
      </c>
      <c r="E15298" t="s">
        <v>16</v>
      </c>
      <c r="F15298">
        <v>28036</v>
      </c>
      <c r="G15298">
        <v>35.503899799999999</v>
      </c>
      <c r="H15298">
        <v>-80.848936300000005</v>
      </c>
      <c r="I15298">
        <v>3.5</v>
      </c>
      <c r="J15298">
        <v>222</v>
      </c>
      <c r="K15298">
        <v>1</v>
      </c>
      <c r="L15298" t="s">
        <v>1547</v>
      </c>
    </row>
    <row r="15299" spans="1:12" x14ac:dyDescent="0.2">
      <c r="A15299" t="s">
        <v>49628</v>
      </c>
      <c r="B15299" t="s">
        <v>49629</v>
      </c>
      <c r="C15299" t="s">
        <v>49630</v>
      </c>
      <c r="D15299" t="s">
        <v>21</v>
      </c>
      <c r="E15299" t="s">
        <v>16</v>
      </c>
      <c r="F15299">
        <v>28208</v>
      </c>
      <c r="G15299">
        <v>35.235922000000002</v>
      </c>
      <c r="H15299">
        <v>-80.919703999999996</v>
      </c>
      <c r="I15299">
        <v>3</v>
      </c>
      <c r="J15299">
        <v>22</v>
      </c>
      <c r="K15299">
        <v>1</v>
      </c>
      <c r="L15299" t="s">
        <v>3004</v>
      </c>
    </row>
    <row r="15300" spans="1:12" x14ac:dyDescent="0.2">
      <c r="A15300" t="s">
        <v>49631</v>
      </c>
      <c r="B15300" t="s">
        <v>49632</v>
      </c>
      <c r="C15300" t="s">
        <v>49633</v>
      </c>
      <c r="D15300" t="s">
        <v>21</v>
      </c>
      <c r="E15300" t="s">
        <v>16</v>
      </c>
      <c r="F15300">
        <v>28273</v>
      </c>
      <c r="G15300">
        <v>35.126897</v>
      </c>
      <c r="H15300">
        <v>-80.877173999999997</v>
      </c>
      <c r="I15300">
        <v>2</v>
      </c>
      <c r="J15300">
        <v>4</v>
      </c>
      <c r="K15300">
        <v>1</v>
      </c>
      <c r="L15300" t="s">
        <v>49634</v>
      </c>
    </row>
    <row r="15301" spans="1:12" x14ac:dyDescent="0.2">
      <c r="A15301" t="s">
        <v>49635</v>
      </c>
      <c r="B15301" t="s">
        <v>47108</v>
      </c>
      <c r="C15301" t="s">
        <v>49636</v>
      </c>
      <c r="D15301" t="s">
        <v>21</v>
      </c>
      <c r="E15301" t="s">
        <v>16</v>
      </c>
      <c r="F15301">
        <v>28277</v>
      </c>
      <c r="G15301">
        <v>35.057839503499999</v>
      </c>
      <c r="H15301">
        <v>-80.856481200000005</v>
      </c>
      <c r="I15301">
        <v>4</v>
      </c>
      <c r="J15301">
        <v>12</v>
      </c>
      <c r="K15301">
        <v>1</v>
      </c>
      <c r="L15301" t="s">
        <v>49637</v>
      </c>
    </row>
    <row r="15302" spans="1:12" x14ac:dyDescent="0.2">
      <c r="A15302" t="s">
        <v>49638</v>
      </c>
      <c r="B15302" t="s">
        <v>49639</v>
      </c>
      <c r="C15302" t="s">
        <v>49640</v>
      </c>
      <c r="D15302" t="s">
        <v>21</v>
      </c>
      <c r="E15302" t="s">
        <v>16</v>
      </c>
      <c r="F15302">
        <v>28211</v>
      </c>
      <c r="G15302">
        <v>35.1565242</v>
      </c>
      <c r="H15302">
        <v>-80.794503000000006</v>
      </c>
      <c r="I15302">
        <v>3.5</v>
      </c>
      <c r="J15302">
        <v>101</v>
      </c>
      <c r="K15302">
        <v>1</v>
      </c>
      <c r="L15302" t="s">
        <v>49641</v>
      </c>
    </row>
    <row r="15303" spans="1:12" x14ac:dyDescent="0.2">
      <c r="A15303" t="s">
        <v>49642</v>
      </c>
      <c r="B15303" t="s">
        <v>49643</v>
      </c>
      <c r="C15303" t="s">
        <v>12813</v>
      </c>
      <c r="D15303" t="s">
        <v>21</v>
      </c>
      <c r="E15303" t="s">
        <v>16</v>
      </c>
      <c r="F15303">
        <v>28205</v>
      </c>
      <c r="G15303">
        <v>35.210656299999997</v>
      </c>
      <c r="H15303">
        <v>-80.757923300000002</v>
      </c>
      <c r="I15303">
        <v>3.5</v>
      </c>
      <c r="J15303">
        <v>6</v>
      </c>
      <c r="K15303">
        <v>0</v>
      </c>
      <c r="L15303" t="s">
        <v>49644</v>
      </c>
    </row>
    <row r="15304" spans="1:12" x14ac:dyDescent="0.2">
      <c r="A15304" t="s">
        <v>49645</v>
      </c>
      <c r="B15304" t="s">
        <v>49646</v>
      </c>
      <c r="C15304" t="s">
        <v>49647</v>
      </c>
      <c r="D15304" t="s">
        <v>21</v>
      </c>
      <c r="E15304" t="s">
        <v>16</v>
      </c>
      <c r="F15304">
        <v>28203</v>
      </c>
      <c r="G15304">
        <v>35.206602599999997</v>
      </c>
      <c r="H15304">
        <v>-80.860913699999998</v>
      </c>
      <c r="I15304">
        <v>4</v>
      </c>
      <c r="J15304">
        <v>49</v>
      </c>
      <c r="K15304">
        <v>1</v>
      </c>
      <c r="L15304" t="s">
        <v>49648</v>
      </c>
    </row>
    <row r="15305" spans="1:12" x14ac:dyDescent="0.2">
      <c r="A15305" t="s">
        <v>49649</v>
      </c>
      <c r="B15305" t="s">
        <v>49650</v>
      </c>
      <c r="C15305" t="s">
        <v>49651</v>
      </c>
      <c r="D15305" t="s">
        <v>21</v>
      </c>
      <c r="E15305" t="s">
        <v>16</v>
      </c>
      <c r="F15305">
        <v>28277</v>
      </c>
      <c r="G15305">
        <v>35.053567876400002</v>
      </c>
      <c r="H15305">
        <v>-80.851866999999999</v>
      </c>
      <c r="I15305">
        <v>5</v>
      </c>
      <c r="J15305">
        <v>6</v>
      </c>
      <c r="K15305">
        <v>1</v>
      </c>
      <c r="L15305" t="s">
        <v>49652</v>
      </c>
    </row>
    <row r="15306" spans="1:12" x14ac:dyDescent="0.2">
      <c r="A15306" t="s">
        <v>49653</v>
      </c>
      <c r="B15306" t="s">
        <v>49654</v>
      </c>
      <c r="C15306" t="s">
        <v>49655</v>
      </c>
      <c r="D15306" t="s">
        <v>21</v>
      </c>
      <c r="E15306" t="s">
        <v>16</v>
      </c>
      <c r="F15306">
        <v>28277</v>
      </c>
      <c r="G15306">
        <v>35.0623660706</v>
      </c>
      <c r="H15306">
        <v>-80.772736469600005</v>
      </c>
      <c r="I15306">
        <v>4</v>
      </c>
      <c r="J15306">
        <v>4</v>
      </c>
      <c r="K15306">
        <v>1</v>
      </c>
      <c r="L15306" t="s">
        <v>49656</v>
      </c>
    </row>
    <row r="15307" spans="1:12" x14ac:dyDescent="0.2">
      <c r="A15307" t="s">
        <v>49657</v>
      </c>
      <c r="B15307" t="s">
        <v>49658</v>
      </c>
      <c r="C15307" t="s">
        <v>49659</v>
      </c>
      <c r="D15307" t="s">
        <v>135</v>
      </c>
      <c r="E15307" t="s">
        <v>16</v>
      </c>
      <c r="F15307">
        <v>28104</v>
      </c>
      <c r="G15307">
        <v>35.091764099999999</v>
      </c>
      <c r="H15307">
        <v>-80.685203700000002</v>
      </c>
      <c r="I15307">
        <v>4</v>
      </c>
      <c r="J15307">
        <v>6</v>
      </c>
      <c r="K15307">
        <v>1</v>
      </c>
      <c r="L15307" t="s">
        <v>7943</v>
      </c>
    </row>
    <row r="15308" spans="1:12" x14ac:dyDescent="0.2">
      <c r="A15308" t="s">
        <v>49660</v>
      </c>
      <c r="B15308" t="s">
        <v>49661</v>
      </c>
      <c r="C15308" t="s">
        <v>49662</v>
      </c>
      <c r="D15308" t="s">
        <v>21</v>
      </c>
      <c r="E15308" t="s">
        <v>16</v>
      </c>
      <c r="F15308">
        <v>28278</v>
      </c>
      <c r="G15308">
        <v>35.101729703799997</v>
      </c>
      <c r="H15308">
        <v>-80.991547554700006</v>
      </c>
      <c r="I15308">
        <v>3.5</v>
      </c>
      <c r="J15308">
        <v>58</v>
      </c>
      <c r="K15308">
        <v>1</v>
      </c>
      <c r="L15308" t="s">
        <v>287</v>
      </c>
    </row>
    <row r="15309" spans="1:12" x14ac:dyDescent="0.2">
      <c r="A15309" t="s">
        <v>49663</v>
      </c>
      <c r="B15309" t="s">
        <v>22260</v>
      </c>
      <c r="C15309" t="s">
        <v>49664</v>
      </c>
      <c r="D15309" t="s">
        <v>21</v>
      </c>
      <c r="E15309" t="s">
        <v>16</v>
      </c>
      <c r="F15309">
        <v>28210</v>
      </c>
      <c r="G15309">
        <v>35.095145799999997</v>
      </c>
      <c r="H15309">
        <v>-80.863075499999994</v>
      </c>
      <c r="I15309">
        <v>2.5</v>
      </c>
      <c r="J15309">
        <v>35</v>
      </c>
      <c r="K15309">
        <v>1</v>
      </c>
      <c r="L15309" t="s">
        <v>8198</v>
      </c>
    </row>
    <row r="15310" spans="1:12" x14ac:dyDescent="0.2">
      <c r="A15310" t="s">
        <v>49665</v>
      </c>
      <c r="B15310" t="s">
        <v>25814</v>
      </c>
      <c r="C15310" t="s">
        <v>49666</v>
      </c>
      <c r="D15310" t="s">
        <v>21</v>
      </c>
      <c r="E15310" t="s">
        <v>16</v>
      </c>
      <c r="F15310">
        <v>28210</v>
      </c>
      <c r="G15310">
        <v>35.150393999999999</v>
      </c>
      <c r="H15310">
        <v>-80.839412999999993</v>
      </c>
      <c r="I15310">
        <v>4</v>
      </c>
      <c r="J15310">
        <v>192</v>
      </c>
      <c r="K15310">
        <v>1</v>
      </c>
      <c r="L15310" t="s">
        <v>49667</v>
      </c>
    </row>
    <row r="15311" spans="1:12" x14ac:dyDescent="0.2">
      <c r="A15311" t="s">
        <v>49668</v>
      </c>
      <c r="B15311" t="s">
        <v>49669</v>
      </c>
      <c r="C15311" t="s">
        <v>49670</v>
      </c>
      <c r="D15311" t="s">
        <v>26</v>
      </c>
      <c r="E15311" t="s">
        <v>16</v>
      </c>
      <c r="F15311">
        <v>28078</v>
      </c>
      <c r="G15311">
        <v>35.352010300000003</v>
      </c>
      <c r="H15311">
        <v>-80.8882993</v>
      </c>
      <c r="I15311">
        <v>5</v>
      </c>
      <c r="J15311">
        <v>3</v>
      </c>
      <c r="K15311">
        <v>1</v>
      </c>
      <c r="L15311" t="s">
        <v>13569</v>
      </c>
    </row>
    <row r="15312" spans="1:12" x14ac:dyDescent="0.2">
      <c r="A15312" t="s">
        <v>49671</v>
      </c>
      <c r="B15312" t="s">
        <v>49672</v>
      </c>
      <c r="C15312" t="s">
        <v>49673</v>
      </c>
      <c r="D15312" t="s">
        <v>30</v>
      </c>
      <c r="E15312" t="s">
        <v>16</v>
      </c>
      <c r="F15312">
        <v>28052</v>
      </c>
      <c r="G15312">
        <v>35.260459900000001</v>
      </c>
      <c r="H15312">
        <v>-81.173757199999997</v>
      </c>
      <c r="I15312">
        <v>2.5</v>
      </c>
      <c r="J15312">
        <v>3</v>
      </c>
      <c r="K15312">
        <v>1</v>
      </c>
      <c r="L15312" t="s">
        <v>7336</v>
      </c>
    </row>
    <row r="15313" spans="1:12" x14ac:dyDescent="0.2">
      <c r="A15313" t="s">
        <v>49674</v>
      </c>
      <c r="B15313" t="s">
        <v>49675</v>
      </c>
      <c r="C15313" t="s">
        <v>49547</v>
      </c>
      <c r="D15313" t="s">
        <v>135</v>
      </c>
      <c r="E15313" t="s">
        <v>16</v>
      </c>
      <c r="F15313">
        <v>28105</v>
      </c>
      <c r="G15313">
        <v>35.174641617799999</v>
      </c>
      <c r="H15313">
        <v>-80.7067860043</v>
      </c>
      <c r="I15313">
        <v>3.5</v>
      </c>
      <c r="J15313">
        <v>3</v>
      </c>
      <c r="K15313">
        <v>0</v>
      </c>
      <c r="L15313" t="s">
        <v>49676</v>
      </c>
    </row>
    <row r="15314" spans="1:12" x14ac:dyDescent="0.2">
      <c r="A15314" t="s">
        <v>49677</v>
      </c>
      <c r="B15314" t="s">
        <v>49678</v>
      </c>
      <c r="C15314" t="s">
        <v>49679</v>
      </c>
      <c r="D15314" t="s">
        <v>601</v>
      </c>
      <c r="E15314" t="s">
        <v>16</v>
      </c>
      <c r="F15314">
        <v>28083</v>
      </c>
      <c r="G15314">
        <v>35.451789300000002</v>
      </c>
      <c r="H15314">
        <v>-80.609014400000007</v>
      </c>
      <c r="I15314">
        <v>3.5</v>
      </c>
      <c r="J15314">
        <v>10</v>
      </c>
      <c r="K15314">
        <v>1</v>
      </c>
      <c r="L15314" t="s">
        <v>49680</v>
      </c>
    </row>
    <row r="15315" spans="1:12" x14ac:dyDescent="0.2">
      <c r="A15315" t="s">
        <v>49681</v>
      </c>
      <c r="B15315" t="s">
        <v>49682</v>
      </c>
      <c r="C15315" t="s">
        <v>49683</v>
      </c>
      <c r="D15315" t="s">
        <v>21</v>
      </c>
      <c r="E15315" t="s">
        <v>16</v>
      </c>
      <c r="F15315">
        <v>28207</v>
      </c>
      <c r="G15315">
        <v>35.207555900000003</v>
      </c>
      <c r="H15315">
        <v>-80.821979999999996</v>
      </c>
      <c r="I15315">
        <v>4.5</v>
      </c>
      <c r="J15315">
        <v>16</v>
      </c>
      <c r="K15315">
        <v>1</v>
      </c>
      <c r="L15315" t="s">
        <v>35525</v>
      </c>
    </row>
    <row r="15316" spans="1:12" x14ac:dyDescent="0.2">
      <c r="A15316" t="s">
        <v>49684</v>
      </c>
      <c r="B15316" t="s">
        <v>49685</v>
      </c>
      <c r="C15316" t="s">
        <v>49686</v>
      </c>
      <c r="D15316" t="s">
        <v>21</v>
      </c>
      <c r="E15316" t="s">
        <v>16</v>
      </c>
      <c r="F15316">
        <v>28227</v>
      </c>
      <c r="G15316">
        <v>35.142093199999998</v>
      </c>
      <c r="H15316">
        <v>-80.723217500000004</v>
      </c>
      <c r="I15316">
        <v>5</v>
      </c>
      <c r="J15316">
        <v>3</v>
      </c>
      <c r="K15316">
        <v>1</v>
      </c>
      <c r="L15316" t="s">
        <v>1109</v>
      </c>
    </row>
    <row r="15317" spans="1:12" x14ac:dyDescent="0.2">
      <c r="A15317" t="s">
        <v>49687</v>
      </c>
      <c r="B15317" t="s">
        <v>49688</v>
      </c>
      <c r="C15317" t="s">
        <v>49689</v>
      </c>
      <c r="D15317" t="s">
        <v>21</v>
      </c>
      <c r="E15317" t="s">
        <v>16</v>
      </c>
      <c r="F15317">
        <v>28207</v>
      </c>
      <c r="G15317">
        <v>35.204510999999997</v>
      </c>
      <c r="H15317">
        <v>-80.824089400000005</v>
      </c>
      <c r="I15317">
        <v>3.5</v>
      </c>
      <c r="J15317">
        <v>201</v>
      </c>
      <c r="K15317">
        <v>1</v>
      </c>
      <c r="L15317" t="s">
        <v>7550</v>
      </c>
    </row>
    <row r="15318" spans="1:12" x14ac:dyDescent="0.2">
      <c r="A15318" t="s">
        <v>49690</v>
      </c>
      <c r="B15318" t="s">
        <v>49691</v>
      </c>
      <c r="C15318" t="s">
        <v>49692</v>
      </c>
      <c r="D15318" t="s">
        <v>62</v>
      </c>
      <c r="E15318" t="s">
        <v>16</v>
      </c>
      <c r="F15318">
        <v>28227</v>
      </c>
      <c r="G15318">
        <v>35.1728053</v>
      </c>
      <c r="H15318">
        <v>-80.658745999999994</v>
      </c>
      <c r="I15318">
        <v>3</v>
      </c>
      <c r="J15318">
        <v>22</v>
      </c>
      <c r="K15318">
        <v>1</v>
      </c>
      <c r="L15318" t="s">
        <v>49693</v>
      </c>
    </row>
    <row r="15319" spans="1:12" x14ac:dyDescent="0.2">
      <c r="A15319" t="s">
        <v>49694</v>
      </c>
      <c r="B15319" t="s">
        <v>49695</v>
      </c>
      <c r="C15319" t="s">
        <v>49696</v>
      </c>
      <c r="D15319" t="s">
        <v>21</v>
      </c>
      <c r="E15319" t="s">
        <v>16</v>
      </c>
      <c r="F15319">
        <v>28209</v>
      </c>
      <c r="G15319">
        <v>35.174454099999998</v>
      </c>
      <c r="H15319">
        <v>-80.840157500000004</v>
      </c>
      <c r="I15319">
        <v>1</v>
      </c>
      <c r="J15319">
        <v>3</v>
      </c>
      <c r="K15319">
        <v>1</v>
      </c>
      <c r="L15319" t="s">
        <v>49697</v>
      </c>
    </row>
    <row r="15320" spans="1:12" x14ac:dyDescent="0.2">
      <c r="A15320" t="s">
        <v>49698</v>
      </c>
      <c r="B15320" t="s">
        <v>45</v>
      </c>
      <c r="C15320" t="s">
        <v>49699</v>
      </c>
      <c r="D15320" t="s">
        <v>21</v>
      </c>
      <c r="E15320" t="s">
        <v>16</v>
      </c>
      <c r="F15320">
        <v>28217</v>
      </c>
      <c r="G15320">
        <v>35.178521000000003</v>
      </c>
      <c r="H15320">
        <v>-80.879135000000005</v>
      </c>
      <c r="I15320">
        <v>3</v>
      </c>
      <c r="J15320">
        <v>8</v>
      </c>
      <c r="K15320">
        <v>1</v>
      </c>
      <c r="L15320" t="s">
        <v>49700</v>
      </c>
    </row>
    <row r="15321" spans="1:12" x14ac:dyDescent="0.2">
      <c r="A15321" t="s">
        <v>49701</v>
      </c>
      <c r="B15321" t="s">
        <v>10117</v>
      </c>
      <c r="C15321" t="s">
        <v>24618</v>
      </c>
      <c r="D15321" t="s">
        <v>135</v>
      </c>
      <c r="E15321" t="s">
        <v>16</v>
      </c>
      <c r="F15321">
        <v>28105</v>
      </c>
      <c r="G15321">
        <v>35.135546099999999</v>
      </c>
      <c r="H15321">
        <v>-80.712865600000001</v>
      </c>
      <c r="I15321">
        <v>3</v>
      </c>
      <c r="J15321">
        <v>65</v>
      </c>
      <c r="K15321">
        <v>1</v>
      </c>
      <c r="L15321" t="s">
        <v>1056</v>
      </c>
    </row>
    <row r="15322" spans="1:12" x14ac:dyDescent="0.2">
      <c r="A15322" t="s">
        <v>49702</v>
      </c>
      <c r="B15322" t="s">
        <v>25636</v>
      </c>
      <c r="C15322" t="s">
        <v>1546</v>
      </c>
      <c r="D15322" t="s">
        <v>15</v>
      </c>
      <c r="E15322" t="s">
        <v>16</v>
      </c>
      <c r="F15322">
        <v>28031</v>
      </c>
      <c r="G15322">
        <v>35.480205099999999</v>
      </c>
      <c r="H15322">
        <v>-80.857865500000003</v>
      </c>
      <c r="I15322">
        <v>3.5</v>
      </c>
      <c r="J15322">
        <v>26</v>
      </c>
      <c r="K15322">
        <v>1</v>
      </c>
      <c r="L15322" t="s">
        <v>49703</v>
      </c>
    </row>
    <row r="15323" spans="1:12" x14ac:dyDescent="0.2">
      <c r="A15323" t="s">
        <v>49704</v>
      </c>
      <c r="B15323" t="s">
        <v>49705</v>
      </c>
      <c r="C15323" t="s">
        <v>49706</v>
      </c>
      <c r="D15323" t="s">
        <v>21</v>
      </c>
      <c r="E15323" t="s">
        <v>16</v>
      </c>
      <c r="F15323">
        <v>28278</v>
      </c>
      <c r="G15323">
        <v>35.163640700000002</v>
      </c>
      <c r="H15323">
        <v>-80.974161300000006</v>
      </c>
      <c r="I15323">
        <v>3</v>
      </c>
      <c r="J15323">
        <v>10</v>
      </c>
      <c r="K15323">
        <v>0</v>
      </c>
      <c r="L15323" t="s">
        <v>256</v>
      </c>
    </row>
    <row r="15324" spans="1:12" x14ac:dyDescent="0.2">
      <c r="A15324" t="s">
        <v>49707</v>
      </c>
      <c r="B15324" t="s">
        <v>1982</v>
      </c>
      <c r="C15324" t="s">
        <v>49708</v>
      </c>
      <c r="D15324" t="s">
        <v>135</v>
      </c>
      <c r="E15324" t="s">
        <v>16</v>
      </c>
      <c r="F15324">
        <v>28105</v>
      </c>
      <c r="G15324">
        <v>35.128819999999997</v>
      </c>
      <c r="H15324">
        <v>-80.702235999999999</v>
      </c>
      <c r="I15324">
        <v>2</v>
      </c>
      <c r="J15324">
        <v>25</v>
      </c>
      <c r="K15324">
        <v>1</v>
      </c>
      <c r="L15324" t="s">
        <v>49709</v>
      </c>
    </row>
    <row r="15325" spans="1:12" x14ac:dyDescent="0.2">
      <c r="A15325" t="s">
        <v>49710</v>
      </c>
      <c r="B15325" t="s">
        <v>15908</v>
      </c>
      <c r="C15325" t="s">
        <v>49711</v>
      </c>
      <c r="D15325" t="s">
        <v>21</v>
      </c>
      <c r="E15325" t="s">
        <v>16</v>
      </c>
      <c r="F15325">
        <v>28216</v>
      </c>
      <c r="G15325">
        <v>35.349089300000003</v>
      </c>
      <c r="H15325">
        <v>-80.855810599999998</v>
      </c>
      <c r="I15325">
        <v>4</v>
      </c>
      <c r="J15325">
        <v>73</v>
      </c>
      <c r="K15325">
        <v>1</v>
      </c>
      <c r="L15325" t="s">
        <v>49712</v>
      </c>
    </row>
    <row r="15326" spans="1:12" x14ac:dyDescent="0.2">
      <c r="A15326" t="s">
        <v>49713</v>
      </c>
      <c r="B15326" t="s">
        <v>24314</v>
      </c>
      <c r="C15326" t="s">
        <v>49714</v>
      </c>
      <c r="D15326" t="s">
        <v>21</v>
      </c>
      <c r="E15326" t="s">
        <v>16</v>
      </c>
      <c r="F15326">
        <v>28277</v>
      </c>
      <c r="G15326">
        <v>35.0663214</v>
      </c>
      <c r="H15326">
        <v>-80.772468099999998</v>
      </c>
      <c r="I15326">
        <v>4.5</v>
      </c>
      <c r="J15326">
        <v>417</v>
      </c>
      <c r="K15326">
        <v>1</v>
      </c>
      <c r="L15326" t="s">
        <v>49715</v>
      </c>
    </row>
    <row r="15327" spans="1:12" x14ac:dyDescent="0.2">
      <c r="A15327" t="s">
        <v>49716</v>
      </c>
      <c r="B15327" t="s">
        <v>49717</v>
      </c>
      <c r="C15327" t="s">
        <v>49718</v>
      </c>
      <c r="D15327" t="s">
        <v>22790</v>
      </c>
      <c r="E15327" t="s">
        <v>16</v>
      </c>
      <c r="F15327">
        <v>28214</v>
      </c>
      <c r="G15327">
        <v>35.282382300000002</v>
      </c>
      <c r="H15327">
        <v>-80.905175600000007</v>
      </c>
      <c r="I15327">
        <v>1</v>
      </c>
      <c r="J15327">
        <v>3</v>
      </c>
      <c r="K15327">
        <v>1</v>
      </c>
      <c r="L15327" t="s">
        <v>13656</v>
      </c>
    </row>
    <row r="15328" spans="1:12" x14ac:dyDescent="0.2">
      <c r="A15328" t="s">
        <v>49719</v>
      </c>
      <c r="B15328" t="s">
        <v>1012</v>
      </c>
      <c r="C15328" t="s">
        <v>49720</v>
      </c>
      <c r="D15328" t="s">
        <v>21</v>
      </c>
      <c r="E15328" t="s">
        <v>16</v>
      </c>
      <c r="F15328">
        <v>28273</v>
      </c>
      <c r="G15328">
        <v>35.1168080295</v>
      </c>
      <c r="H15328">
        <v>-80.9623118409</v>
      </c>
      <c r="I15328">
        <v>2.5</v>
      </c>
      <c r="J15328">
        <v>10</v>
      </c>
      <c r="K15328">
        <v>1</v>
      </c>
      <c r="L15328" t="s">
        <v>1323</v>
      </c>
    </row>
    <row r="15329" spans="1:12" x14ac:dyDescent="0.2">
      <c r="A15329" t="s">
        <v>49721</v>
      </c>
      <c r="B15329" t="s">
        <v>49722</v>
      </c>
      <c r="C15329" t="s">
        <v>49723</v>
      </c>
      <c r="D15329" t="s">
        <v>135</v>
      </c>
      <c r="E15329" t="s">
        <v>16</v>
      </c>
      <c r="F15329">
        <v>28105</v>
      </c>
      <c r="G15329">
        <v>35.125709200000003</v>
      </c>
      <c r="H15329">
        <v>-80.708490600000005</v>
      </c>
      <c r="I15329">
        <v>3.5</v>
      </c>
      <c r="J15329">
        <v>25</v>
      </c>
      <c r="K15329">
        <v>1</v>
      </c>
      <c r="L15329" t="s">
        <v>264</v>
      </c>
    </row>
    <row r="15330" spans="1:12" x14ac:dyDescent="0.2">
      <c r="A15330" t="s">
        <v>49724</v>
      </c>
      <c r="B15330" t="s">
        <v>49725</v>
      </c>
      <c r="C15330" t="s">
        <v>49726</v>
      </c>
      <c r="D15330" t="s">
        <v>21</v>
      </c>
      <c r="E15330" t="s">
        <v>16</v>
      </c>
      <c r="F15330">
        <v>28203</v>
      </c>
      <c r="G15330">
        <v>35.198558300000002</v>
      </c>
      <c r="H15330">
        <v>-80.852525400000005</v>
      </c>
      <c r="I15330">
        <v>4</v>
      </c>
      <c r="J15330">
        <v>8</v>
      </c>
      <c r="K15330">
        <v>1</v>
      </c>
      <c r="L15330" t="s">
        <v>49727</v>
      </c>
    </row>
    <row r="15331" spans="1:12" x14ac:dyDescent="0.2">
      <c r="A15331" t="s">
        <v>49728</v>
      </c>
      <c r="B15331" t="s">
        <v>49729</v>
      </c>
      <c r="C15331" t="s">
        <v>49730</v>
      </c>
      <c r="D15331" t="s">
        <v>135</v>
      </c>
      <c r="E15331" t="s">
        <v>16</v>
      </c>
      <c r="F15331">
        <v>28105</v>
      </c>
      <c r="G15331">
        <v>35.126670514799997</v>
      </c>
      <c r="H15331">
        <v>-80.731188569400004</v>
      </c>
      <c r="I15331">
        <v>4.5</v>
      </c>
      <c r="J15331">
        <v>30</v>
      </c>
      <c r="K15331">
        <v>1</v>
      </c>
      <c r="L15331" t="s">
        <v>33837</v>
      </c>
    </row>
    <row r="15332" spans="1:12" x14ac:dyDescent="0.2">
      <c r="A15332" t="s">
        <v>49731</v>
      </c>
      <c r="B15332" t="s">
        <v>15908</v>
      </c>
      <c r="C15332" t="s">
        <v>49732</v>
      </c>
      <c r="D15332" t="s">
        <v>21</v>
      </c>
      <c r="E15332" t="s">
        <v>16</v>
      </c>
      <c r="F15332">
        <v>28262</v>
      </c>
      <c r="G15332">
        <v>35.302106000000002</v>
      </c>
      <c r="H15332">
        <v>-80.74776</v>
      </c>
      <c r="I15332">
        <v>3.5</v>
      </c>
      <c r="J15332">
        <v>77</v>
      </c>
      <c r="K15332">
        <v>0</v>
      </c>
      <c r="L15332" t="s">
        <v>49733</v>
      </c>
    </row>
    <row r="15333" spans="1:12" x14ac:dyDescent="0.2">
      <c r="A15333" t="s">
        <v>49734</v>
      </c>
      <c r="B15333" t="s">
        <v>49735</v>
      </c>
      <c r="C15333" t="s">
        <v>49736</v>
      </c>
      <c r="D15333" t="s">
        <v>21</v>
      </c>
      <c r="E15333" t="s">
        <v>16</v>
      </c>
      <c r="F15333">
        <v>28270</v>
      </c>
      <c r="G15333">
        <v>35.115229100000001</v>
      </c>
      <c r="H15333">
        <v>-80.747056299999997</v>
      </c>
      <c r="I15333">
        <v>5</v>
      </c>
      <c r="J15333">
        <v>3</v>
      </c>
      <c r="K15333">
        <v>1</v>
      </c>
      <c r="L15333" t="s">
        <v>12810</v>
      </c>
    </row>
    <row r="15334" spans="1:12" x14ac:dyDescent="0.2">
      <c r="A15334" t="s">
        <v>49737</v>
      </c>
      <c r="B15334" t="s">
        <v>29427</v>
      </c>
      <c r="C15334" t="s">
        <v>12995</v>
      </c>
      <c r="D15334" t="s">
        <v>21</v>
      </c>
      <c r="E15334" t="s">
        <v>16</v>
      </c>
      <c r="F15334">
        <v>28211</v>
      </c>
      <c r="G15334">
        <v>35.176180000000002</v>
      </c>
      <c r="H15334">
        <v>-80.802542000000003</v>
      </c>
      <c r="I15334">
        <v>4.5</v>
      </c>
      <c r="J15334">
        <v>49</v>
      </c>
      <c r="K15334">
        <v>1</v>
      </c>
      <c r="L15334" t="s">
        <v>29428</v>
      </c>
    </row>
    <row r="15335" spans="1:12" x14ac:dyDescent="0.2">
      <c r="A15335" t="s">
        <v>49738</v>
      </c>
      <c r="B15335" t="s">
        <v>49739</v>
      </c>
      <c r="C15335" t="s">
        <v>36661</v>
      </c>
      <c r="D15335" t="s">
        <v>30</v>
      </c>
      <c r="E15335" t="s">
        <v>16</v>
      </c>
      <c r="F15335">
        <v>28054</v>
      </c>
      <c r="G15335">
        <v>35.270521500400001</v>
      </c>
      <c r="H15335">
        <v>-81.145993173099995</v>
      </c>
      <c r="I15335">
        <v>3</v>
      </c>
      <c r="J15335">
        <v>19</v>
      </c>
      <c r="K15335">
        <v>1</v>
      </c>
      <c r="L15335" t="s">
        <v>3422</v>
      </c>
    </row>
    <row r="15336" spans="1:12" x14ac:dyDescent="0.2">
      <c r="A15336" t="s">
        <v>49740</v>
      </c>
      <c r="B15336" t="s">
        <v>49741</v>
      </c>
      <c r="C15336" t="s">
        <v>49742</v>
      </c>
      <c r="D15336" t="s">
        <v>21</v>
      </c>
      <c r="E15336" t="s">
        <v>16</v>
      </c>
      <c r="F15336">
        <v>28205</v>
      </c>
      <c r="G15336">
        <v>35.247378699999999</v>
      </c>
      <c r="H15336">
        <v>-80.804611100000002</v>
      </c>
      <c r="I15336">
        <v>3.5</v>
      </c>
      <c r="J15336">
        <v>223</v>
      </c>
      <c r="K15336">
        <v>0</v>
      </c>
      <c r="L15336" t="s">
        <v>49743</v>
      </c>
    </row>
    <row r="15337" spans="1:12" x14ac:dyDescent="0.2">
      <c r="A15337" t="s">
        <v>49744</v>
      </c>
      <c r="B15337" t="s">
        <v>49745</v>
      </c>
      <c r="D15337" t="s">
        <v>21</v>
      </c>
      <c r="E15337" t="s">
        <v>16</v>
      </c>
      <c r="F15337">
        <v>28105</v>
      </c>
      <c r="G15337">
        <v>35.1105564</v>
      </c>
      <c r="H15337">
        <v>-80.7103532</v>
      </c>
      <c r="I15337">
        <v>5</v>
      </c>
      <c r="J15337">
        <v>7</v>
      </c>
      <c r="K15337">
        <v>1</v>
      </c>
      <c r="L15337" t="s">
        <v>49746</v>
      </c>
    </row>
    <row r="15338" spans="1:12" x14ac:dyDescent="0.2">
      <c r="A15338" t="s">
        <v>49747</v>
      </c>
      <c r="B15338" t="s">
        <v>446</v>
      </c>
      <c r="C15338" t="s">
        <v>805</v>
      </c>
      <c r="D15338" t="s">
        <v>21</v>
      </c>
      <c r="E15338" t="s">
        <v>16</v>
      </c>
      <c r="F15338">
        <v>28208</v>
      </c>
      <c r="G15338">
        <v>35.2144026</v>
      </c>
      <c r="H15338">
        <v>-80.947314599999999</v>
      </c>
      <c r="I15338">
        <v>2</v>
      </c>
      <c r="J15338">
        <v>3</v>
      </c>
      <c r="K15338">
        <v>1</v>
      </c>
      <c r="L15338" t="s">
        <v>1997</v>
      </c>
    </row>
    <row r="15339" spans="1:12" x14ac:dyDescent="0.2">
      <c r="A15339" t="s">
        <v>49748</v>
      </c>
      <c r="B15339" t="s">
        <v>49749</v>
      </c>
      <c r="C15339" t="s">
        <v>49750</v>
      </c>
      <c r="D15339" t="s">
        <v>21</v>
      </c>
      <c r="E15339" t="s">
        <v>16</v>
      </c>
      <c r="F15339">
        <v>28211</v>
      </c>
      <c r="G15339">
        <v>35.152231100000002</v>
      </c>
      <c r="H15339">
        <v>-80.831896799999996</v>
      </c>
      <c r="I15339">
        <v>3</v>
      </c>
      <c r="J15339">
        <v>4</v>
      </c>
      <c r="K15339">
        <v>0</v>
      </c>
      <c r="L15339" t="s">
        <v>49751</v>
      </c>
    </row>
    <row r="15340" spans="1:12" x14ac:dyDescent="0.2">
      <c r="A15340" t="s">
        <v>49752</v>
      </c>
      <c r="B15340" t="s">
        <v>49753</v>
      </c>
      <c r="C15340" t="s">
        <v>49754</v>
      </c>
      <c r="D15340" t="s">
        <v>39</v>
      </c>
      <c r="E15340" t="s">
        <v>16</v>
      </c>
      <c r="F15340">
        <v>28027</v>
      </c>
      <c r="G15340">
        <v>35.401179999999997</v>
      </c>
      <c r="H15340">
        <v>-80.759469999999993</v>
      </c>
      <c r="I15340">
        <v>4.5</v>
      </c>
      <c r="J15340">
        <v>26</v>
      </c>
      <c r="K15340">
        <v>1</v>
      </c>
      <c r="L15340" t="s">
        <v>1453</v>
      </c>
    </row>
    <row r="15341" spans="1:12" x14ac:dyDescent="0.2">
      <c r="A15341" t="s">
        <v>49755</v>
      </c>
      <c r="B15341" t="s">
        <v>49756</v>
      </c>
      <c r="C15341" t="s">
        <v>49757</v>
      </c>
      <c r="D15341" t="s">
        <v>21</v>
      </c>
      <c r="E15341" t="s">
        <v>16</v>
      </c>
      <c r="F15341">
        <v>28205</v>
      </c>
      <c r="G15341">
        <v>35.203841099999998</v>
      </c>
      <c r="H15341">
        <v>-80.804427000000004</v>
      </c>
      <c r="I15341">
        <v>5</v>
      </c>
      <c r="J15341">
        <v>4</v>
      </c>
      <c r="K15341">
        <v>1</v>
      </c>
      <c r="L15341" t="s">
        <v>4826</v>
      </c>
    </row>
    <row r="15342" spans="1:12" x14ac:dyDescent="0.2">
      <c r="A15342" t="s">
        <v>49758</v>
      </c>
      <c r="B15342" t="s">
        <v>49759</v>
      </c>
      <c r="C15342" t="s">
        <v>49760</v>
      </c>
      <c r="D15342" t="s">
        <v>21</v>
      </c>
      <c r="E15342" t="s">
        <v>16</v>
      </c>
      <c r="F15342">
        <v>28273</v>
      </c>
      <c r="G15342">
        <v>35.115046</v>
      </c>
      <c r="H15342">
        <v>-80.961248999999995</v>
      </c>
      <c r="I15342">
        <v>2.5</v>
      </c>
      <c r="J15342">
        <v>7</v>
      </c>
      <c r="K15342">
        <v>1</v>
      </c>
      <c r="L15342" t="s">
        <v>4329</v>
      </c>
    </row>
    <row r="15343" spans="1:12" x14ac:dyDescent="0.2">
      <c r="A15343" t="s">
        <v>49761</v>
      </c>
      <c r="B15343" t="s">
        <v>1822</v>
      </c>
      <c r="C15343" t="s">
        <v>49762</v>
      </c>
      <c r="D15343" t="s">
        <v>21</v>
      </c>
      <c r="E15343" t="s">
        <v>16</v>
      </c>
      <c r="F15343">
        <v>28273</v>
      </c>
      <c r="G15343">
        <v>35.162407899999998</v>
      </c>
      <c r="H15343">
        <v>-80.970831399999994</v>
      </c>
      <c r="I15343">
        <v>3.5</v>
      </c>
      <c r="J15343">
        <v>6</v>
      </c>
      <c r="K15343">
        <v>1</v>
      </c>
      <c r="L15343" t="s">
        <v>49763</v>
      </c>
    </row>
    <row r="15344" spans="1:12" x14ac:dyDescent="0.2">
      <c r="A15344" t="s">
        <v>49764</v>
      </c>
      <c r="B15344" t="s">
        <v>39279</v>
      </c>
      <c r="C15344" t="s">
        <v>49765</v>
      </c>
      <c r="D15344" t="s">
        <v>295</v>
      </c>
      <c r="E15344" t="s">
        <v>16</v>
      </c>
      <c r="F15344">
        <v>28134</v>
      </c>
      <c r="G15344">
        <v>35.090203000000002</v>
      </c>
      <c r="H15344">
        <v>-80.886527200000003</v>
      </c>
      <c r="I15344">
        <v>4.5</v>
      </c>
      <c r="J15344">
        <v>6</v>
      </c>
      <c r="K15344">
        <v>1</v>
      </c>
      <c r="L15344" t="s">
        <v>49766</v>
      </c>
    </row>
    <row r="15345" spans="1:12" x14ac:dyDescent="0.2">
      <c r="A15345" t="s">
        <v>49767</v>
      </c>
      <c r="B15345" t="s">
        <v>3106</v>
      </c>
      <c r="C15345" t="s">
        <v>49768</v>
      </c>
      <c r="D15345" t="s">
        <v>295</v>
      </c>
      <c r="E15345" t="s">
        <v>16</v>
      </c>
      <c r="F15345">
        <v>28134</v>
      </c>
      <c r="G15345">
        <v>35.094721999999997</v>
      </c>
      <c r="H15345">
        <v>-80.882941000000002</v>
      </c>
      <c r="I15345">
        <v>2.5</v>
      </c>
      <c r="J15345">
        <v>9</v>
      </c>
      <c r="K15345">
        <v>1</v>
      </c>
      <c r="L15345" t="s">
        <v>3108</v>
      </c>
    </row>
    <row r="15346" spans="1:12" x14ac:dyDescent="0.2">
      <c r="A15346" t="s">
        <v>49769</v>
      </c>
      <c r="B15346" t="s">
        <v>21278</v>
      </c>
      <c r="C15346" t="s">
        <v>49770</v>
      </c>
      <c r="D15346" t="s">
        <v>697</v>
      </c>
      <c r="E15346" t="s">
        <v>16</v>
      </c>
      <c r="F15346">
        <v>28037</v>
      </c>
      <c r="G15346">
        <v>35.474170363200002</v>
      </c>
      <c r="H15346">
        <v>-80.993261942100006</v>
      </c>
      <c r="I15346">
        <v>2.5</v>
      </c>
      <c r="J15346">
        <v>25</v>
      </c>
      <c r="K15346">
        <v>1</v>
      </c>
      <c r="L15346" t="s">
        <v>49771</v>
      </c>
    </row>
    <row r="15347" spans="1:12" x14ac:dyDescent="0.2">
      <c r="A15347" t="s">
        <v>49772</v>
      </c>
      <c r="B15347" t="s">
        <v>49773</v>
      </c>
      <c r="C15347" t="s">
        <v>872</v>
      </c>
      <c r="D15347" t="s">
        <v>21</v>
      </c>
      <c r="E15347" t="s">
        <v>16</v>
      </c>
      <c r="F15347">
        <v>28202</v>
      </c>
      <c r="G15347">
        <v>35.228892999999999</v>
      </c>
      <c r="H15347">
        <v>-80.845776000000001</v>
      </c>
      <c r="I15347">
        <v>3.5</v>
      </c>
      <c r="J15347">
        <v>25</v>
      </c>
      <c r="K15347">
        <v>0</v>
      </c>
      <c r="L15347" t="s">
        <v>49774</v>
      </c>
    </row>
    <row r="15348" spans="1:12" x14ac:dyDescent="0.2">
      <c r="A15348" t="s">
        <v>49775</v>
      </c>
      <c r="B15348" t="s">
        <v>101</v>
      </c>
      <c r="C15348" t="s">
        <v>49776</v>
      </c>
      <c r="D15348" t="s">
        <v>21</v>
      </c>
      <c r="E15348" t="s">
        <v>16</v>
      </c>
      <c r="F15348">
        <v>28270</v>
      </c>
      <c r="G15348">
        <v>35.139956300000001</v>
      </c>
      <c r="H15348">
        <v>-80.7400418</v>
      </c>
      <c r="I15348">
        <v>1</v>
      </c>
      <c r="J15348">
        <v>5</v>
      </c>
      <c r="K15348">
        <v>1</v>
      </c>
      <c r="L15348" t="s">
        <v>33322</v>
      </c>
    </row>
    <row r="15349" spans="1:12" x14ac:dyDescent="0.2">
      <c r="A15349" t="s">
        <v>49777</v>
      </c>
      <c r="B15349" t="s">
        <v>15505</v>
      </c>
      <c r="C15349" t="s">
        <v>49778</v>
      </c>
      <c r="D15349" t="s">
        <v>30</v>
      </c>
      <c r="E15349" t="s">
        <v>16</v>
      </c>
      <c r="F15349">
        <v>28054</v>
      </c>
      <c r="G15349">
        <v>35.274946900000003</v>
      </c>
      <c r="H15349">
        <v>-81.149380600000001</v>
      </c>
      <c r="I15349">
        <v>2.5</v>
      </c>
      <c r="J15349">
        <v>3</v>
      </c>
      <c r="K15349">
        <v>1</v>
      </c>
      <c r="L15349" t="s">
        <v>49779</v>
      </c>
    </row>
    <row r="15350" spans="1:12" x14ac:dyDescent="0.2">
      <c r="A15350" t="s">
        <v>49780</v>
      </c>
      <c r="B15350" t="s">
        <v>49781</v>
      </c>
      <c r="C15350" t="s">
        <v>49782</v>
      </c>
      <c r="D15350" t="s">
        <v>39</v>
      </c>
      <c r="E15350" t="s">
        <v>16</v>
      </c>
      <c r="F15350">
        <v>28027</v>
      </c>
      <c r="G15350">
        <v>35.400870500000003</v>
      </c>
      <c r="H15350">
        <v>-80.759773999999993</v>
      </c>
      <c r="I15350">
        <v>3.5</v>
      </c>
      <c r="J15350">
        <v>7</v>
      </c>
      <c r="K15350">
        <v>1</v>
      </c>
      <c r="L15350" t="s">
        <v>49783</v>
      </c>
    </row>
    <row r="15351" spans="1:12" x14ac:dyDescent="0.2">
      <c r="A15351" t="s">
        <v>49784</v>
      </c>
      <c r="B15351" t="s">
        <v>49785</v>
      </c>
      <c r="C15351" t="s">
        <v>49786</v>
      </c>
      <c r="D15351" t="s">
        <v>643</v>
      </c>
      <c r="E15351" t="s">
        <v>16</v>
      </c>
      <c r="F15351">
        <v>28079</v>
      </c>
      <c r="G15351">
        <v>35.117924100000003</v>
      </c>
      <c r="H15351">
        <v>-80.636702200000002</v>
      </c>
      <c r="I15351">
        <v>5</v>
      </c>
      <c r="J15351">
        <v>8</v>
      </c>
      <c r="K15351">
        <v>1</v>
      </c>
      <c r="L15351" t="s">
        <v>49787</v>
      </c>
    </row>
    <row r="15352" spans="1:12" x14ac:dyDescent="0.2">
      <c r="A15352" t="s">
        <v>49788</v>
      </c>
      <c r="B15352" t="s">
        <v>49789</v>
      </c>
      <c r="C15352" t="s">
        <v>49790</v>
      </c>
      <c r="D15352" t="s">
        <v>21</v>
      </c>
      <c r="E15352" t="s">
        <v>16</v>
      </c>
      <c r="F15352">
        <v>28226</v>
      </c>
      <c r="G15352">
        <v>35.088928099999997</v>
      </c>
      <c r="H15352">
        <v>-80.865626899999995</v>
      </c>
      <c r="I15352">
        <v>4</v>
      </c>
      <c r="J15352">
        <v>57</v>
      </c>
      <c r="K15352">
        <v>1</v>
      </c>
      <c r="L15352" t="s">
        <v>49791</v>
      </c>
    </row>
    <row r="15353" spans="1:12" x14ac:dyDescent="0.2">
      <c r="A15353" t="s">
        <v>49792</v>
      </c>
      <c r="B15353" t="s">
        <v>36036</v>
      </c>
      <c r="D15353" t="s">
        <v>21</v>
      </c>
      <c r="E15353" t="s">
        <v>16</v>
      </c>
      <c r="F15353">
        <v>28277</v>
      </c>
      <c r="G15353">
        <v>35.074773999999998</v>
      </c>
      <c r="H15353">
        <v>-80.800273000000004</v>
      </c>
      <c r="I15353">
        <v>4</v>
      </c>
      <c r="J15353">
        <v>6</v>
      </c>
      <c r="K15353">
        <v>1</v>
      </c>
      <c r="L15353" t="s">
        <v>49793</v>
      </c>
    </row>
    <row r="15354" spans="1:12" x14ac:dyDescent="0.2">
      <c r="A15354" t="s">
        <v>49794</v>
      </c>
      <c r="B15354" t="s">
        <v>49795</v>
      </c>
      <c r="C15354" t="s">
        <v>49796</v>
      </c>
      <c r="D15354" t="s">
        <v>21</v>
      </c>
      <c r="E15354" t="s">
        <v>16</v>
      </c>
      <c r="F15354">
        <v>28205</v>
      </c>
      <c r="G15354">
        <v>35.218528499999998</v>
      </c>
      <c r="H15354">
        <v>-80.812820400000007</v>
      </c>
      <c r="I15354">
        <v>4</v>
      </c>
      <c r="J15354">
        <v>47</v>
      </c>
      <c r="K15354">
        <v>1</v>
      </c>
      <c r="L15354" t="s">
        <v>49797</v>
      </c>
    </row>
    <row r="15355" spans="1:12" x14ac:dyDescent="0.2">
      <c r="A15355" t="e">
        <f>-OGNWE9HC40U3ZvaRXEYDQ</f>
        <v>#NAME?</v>
      </c>
      <c r="B15355" t="s">
        <v>49798</v>
      </c>
      <c r="D15355" t="s">
        <v>21</v>
      </c>
      <c r="E15355" t="s">
        <v>16</v>
      </c>
      <c r="F15355">
        <v>28277</v>
      </c>
      <c r="G15355">
        <v>35.053549599999997</v>
      </c>
      <c r="H15355">
        <v>-80.821169600000005</v>
      </c>
      <c r="I15355">
        <v>5</v>
      </c>
      <c r="J15355">
        <v>5</v>
      </c>
      <c r="K15355">
        <v>1</v>
      </c>
      <c r="L15355" t="s">
        <v>49799</v>
      </c>
    </row>
    <row r="15356" spans="1:12" x14ac:dyDescent="0.2">
      <c r="A15356" t="s">
        <v>49800</v>
      </c>
      <c r="B15356" t="s">
        <v>49801</v>
      </c>
      <c r="C15356" t="s">
        <v>49802</v>
      </c>
      <c r="D15356" t="s">
        <v>21</v>
      </c>
      <c r="E15356" t="s">
        <v>16</v>
      </c>
      <c r="F15356">
        <v>28226</v>
      </c>
      <c r="G15356">
        <v>35.146719099999999</v>
      </c>
      <c r="H15356">
        <v>-80.789454500000005</v>
      </c>
      <c r="I15356">
        <v>4.5</v>
      </c>
      <c r="J15356">
        <v>10</v>
      </c>
      <c r="K15356">
        <v>1</v>
      </c>
      <c r="L15356" t="s">
        <v>49803</v>
      </c>
    </row>
    <row r="15357" spans="1:12" x14ac:dyDescent="0.2">
      <c r="A15357" t="s">
        <v>49804</v>
      </c>
      <c r="B15357" t="s">
        <v>49805</v>
      </c>
      <c r="D15357" t="s">
        <v>21</v>
      </c>
      <c r="E15357" t="s">
        <v>16</v>
      </c>
      <c r="F15357">
        <v>28226</v>
      </c>
      <c r="G15357">
        <v>35.117347299999999</v>
      </c>
      <c r="H15357">
        <v>-80.799018500000003</v>
      </c>
      <c r="I15357">
        <v>1</v>
      </c>
      <c r="J15357">
        <v>3</v>
      </c>
      <c r="K15357">
        <v>1</v>
      </c>
      <c r="L15357" t="s">
        <v>49806</v>
      </c>
    </row>
    <row r="15358" spans="1:12" x14ac:dyDescent="0.2">
      <c r="A15358" t="s">
        <v>49807</v>
      </c>
      <c r="B15358" t="s">
        <v>49808</v>
      </c>
      <c r="C15358" t="s">
        <v>49809</v>
      </c>
      <c r="D15358" t="s">
        <v>135</v>
      </c>
      <c r="E15358" t="s">
        <v>16</v>
      </c>
      <c r="F15358">
        <v>28105</v>
      </c>
      <c r="G15358">
        <v>35.128189800000001</v>
      </c>
      <c r="H15358">
        <v>-80.702240900000007</v>
      </c>
      <c r="I15358">
        <v>4.5</v>
      </c>
      <c r="J15358">
        <v>557</v>
      </c>
      <c r="K15358">
        <v>1</v>
      </c>
      <c r="L15358" t="s">
        <v>49810</v>
      </c>
    </row>
    <row r="15359" spans="1:12" x14ac:dyDescent="0.2">
      <c r="A15359" t="s">
        <v>49811</v>
      </c>
      <c r="B15359" t="s">
        <v>49812</v>
      </c>
      <c r="C15359" t="s">
        <v>49813</v>
      </c>
      <c r="D15359" t="s">
        <v>21</v>
      </c>
      <c r="E15359" t="s">
        <v>16</v>
      </c>
      <c r="F15359">
        <v>28227</v>
      </c>
      <c r="G15359">
        <v>35.1747467</v>
      </c>
      <c r="H15359">
        <v>-80.702880699999994</v>
      </c>
      <c r="I15359">
        <v>5</v>
      </c>
      <c r="J15359">
        <v>3</v>
      </c>
      <c r="K15359">
        <v>1</v>
      </c>
      <c r="L15359" t="s">
        <v>27544</v>
      </c>
    </row>
    <row r="15360" spans="1:12" x14ac:dyDescent="0.2">
      <c r="A15360" t="s">
        <v>49814</v>
      </c>
      <c r="B15360" t="s">
        <v>33024</v>
      </c>
      <c r="C15360" t="s">
        <v>49815</v>
      </c>
      <c r="D15360" t="s">
        <v>135</v>
      </c>
      <c r="E15360" t="s">
        <v>16</v>
      </c>
      <c r="F15360">
        <v>28105</v>
      </c>
      <c r="G15360">
        <v>35.13326</v>
      </c>
      <c r="H15360">
        <v>-80.709491</v>
      </c>
      <c r="I15360">
        <v>3</v>
      </c>
      <c r="J15360">
        <v>24</v>
      </c>
      <c r="K15360">
        <v>1</v>
      </c>
      <c r="L15360" t="s">
        <v>49816</v>
      </c>
    </row>
    <row r="15361" spans="1:12" x14ac:dyDescent="0.2">
      <c r="A15361" t="s">
        <v>49817</v>
      </c>
      <c r="B15361" t="s">
        <v>49818</v>
      </c>
      <c r="C15361" t="s">
        <v>49819</v>
      </c>
      <c r="D15361" t="s">
        <v>39</v>
      </c>
      <c r="E15361" t="s">
        <v>16</v>
      </c>
      <c r="F15361">
        <v>28027</v>
      </c>
      <c r="G15361">
        <v>35.413780629999998</v>
      </c>
      <c r="H15361">
        <v>-80.664166081199994</v>
      </c>
      <c r="I15361">
        <v>5</v>
      </c>
      <c r="J15361">
        <v>4</v>
      </c>
      <c r="K15361">
        <v>1</v>
      </c>
      <c r="L15361" t="s">
        <v>49820</v>
      </c>
    </row>
    <row r="15362" spans="1:12" x14ac:dyDescent="0.2">
      <c r="A15362" t="s">
        <v>49821</v>
      </c>
      <c r="B15362" t="s">
        <v>49822</v>
      </c>
      <c r="C15362" t="s">
        <v>49823</v>
      </c>
      <c r="D15362" t="s">
        <v>135</v>
      </c>
      <c r="E15362" t="s">
        <v>16</v>
      </c>
      <c r="F15362">
        <v>28105</v>
      </c>
      <c r="G15362">
        <v>35.122782299999997</v>
      </c>
      <c r="H15362">
        <v>-80.727344299999999</v>
      </c>
      <c r="I15362">
        <v>4</v>
      </c>
      <c r="J15362">
        <v>6</v>
      </c>
      <c r="K15362">
        <v>1</v>
      </c>
      <c r="L15362" t="s">
        <v>49824</v>
      </c>
    </row>
    <row r="15363" spans="1:12" x14ac:dyDescent="0.2">
      <c r="A15363" t="s">
        <v>49825</v>
      </c>
      <c r="B15363" t="s">
        <v>7126</v>
      </c>
      <c r="C15363" t="s">
        <v>49826</v>
      </c>
      <c r="D15363" t="s">
        <v>21</v>
      </c>
      <c r="E15363" t="s">
        <v>16</v>
      </c>
      <c r="F15363">
        <v>28216</v>
      </c>
      <c r="G15363">
        <v>35.347476</v>
      </c>
      <c r="H15363">
        <v>-80.853869000000003</v>
      </c>
      <c r="I15363">
        <v>3.5</v>
      </c>
      <c r="J15363">
        <v>13</v>
      </c>
      <c r="K15363">
        <v>1</v>
      </c>
      <c r="L15363" t="s">
        <v>49827</v>
      </c>
    </row>
    <row r="15364" spans="1:12" x14ac:dyDescent="0.2">
      <c r="A15364" t="s">
        <v>49828</v>
      </c>
      <c r="B15364" t="s">
        <v>49829</v>
      </c>
      <c r="C15364" t="s">
        <v>49830</v>
      </c>
      <c r="D15364" t="s">
        <v>21</v>
      </c>
      <c r="E15364" t="s">
        <v>16</v>
      </c>
      <c r="F15364">
        <v>28202</v>
      </c>
      <c r="G15364">
        <v>35.232957499999998</v>
      </c>
      <c r="H15364">
        <v>-80.843998799999994</v>
      </c>
      <c r="I15364">
        <v>2.5</v>
      </c>
      <c r="J15364">
        <v>15</v>
      </c>
      <c r="K15364">
        <v>1</v>
      </c>
      <c r="L15364" t="s">
        <v>2878</v>
      </c>
    </row>
    <row r="15365" spans="1:12" x14ac:dyDescent="0.2">
      <c r="A15365" t="s">
        <v>49831</v>
      </c>
      <c r="B15365" t="s">
        <v>860</v>
      </c>
      <c r="C15365" t="s">
        <v>49711</v>
      </c>
      <c r="D15365" t="s">
        <v>21</v>
      </c>
      <c r="E15365" t="s">
        <v>16</v>
      </c>
      <c r="F15365">
        <v>28216</v>
      </c>
      <c r="G15365">
        <v>35.3488949069</v>
      </c>
      <c r="H15365">
        <v>-80.856029950099995</v>
      </c>
      <c r="I15365">
        <v>2.5</v>
      </c>
      <c r="J15365">
        <v>45</v>
      </c>
      <c r="K15365">
        <v>1</v>
      </c>
      <c r="L15365" t="s">
        <v>49832</v>
      </c>
    </row>
    <row r="15366" spans="1:12" x14ac:dyDescent="0.2">
      <c r="A15366" t="s">
        <v>49833</v>
      </c>
      <c r="B15366" t="s">
        <v>8792</v>
      </c>
      <c r="C15366" t="s">
        <v>49834</v>
      </c>
      <c r="D15366" t="s">
        <v>26</v>
      </c>
      <c r="E15366" t="s">
        <v>16</v>
      </c>
      <c r="F15366">
        <v>28078</v>
      </c>
      <c r="G15366">
        <v>35.443365999999997</v>
      </c>
      <c r="H15366">
        <v>-80.885840999999999</v>
      </c>
      <c r="I15366">
        <v>4</v>
      </c>
      <c r="J15366">
        <v>12</v>
      </c>
      <c r="K15366">
        <v>1</v>
      </c>
      <c r="L15366" t="s">
        <v>42073</v>
      </c>
    </row>
    <row r="15367" spans="1:12" x14ac:dyDescent="0.2">
      <c r="A15367" t="s">
        <v>49835</v>
      </c>
      <c r="B15367" t="s">
        <v>49836</v>
      </c>
      <c r="C15367" t="s">
        <v>49837</v>
      </c>
      <c r="D15367" t="s">
        <v>21</v>
      </c>
      <c r="E15367" t="s">
        <v>16</v>
      </c>
      <c r="F15367">
        <v>28273</v>
      </c>
      <c r="G15367">
        <v>35.1074281669</v>
      </c>
      <c r="H15367">
        <v>-80.982959366499998</v>
      </c>
      <c r="I15367">
        <v>2.5</v>
      </c>
      <c r="J15367">
        <v>5</v>
      </c>
      <c r="K15367">
        <v>1</v>
      </c>
      <c r="L15367" t="s">
        <v>901</v>
      </c>
    </row>
    <row r="15368" spans="1:12" x14ac:dyDescent="0.2">
      <c r="A15368" t="s">
        <v>49838</v>
      </c>
      <c r="B15368" t="s">
        <v>49839</v>
      </c>
      <c r="C15368" t="s">
        <v>49840</v>
      </c>
      <c r="D15368" t="s">
        <v>21</v>
      </c>
      <c r="E15368" t="s">
        <v>16</v>
      </c>
      <c r="F15368">
        <v>28208</v>
      </c>
      <c r="G15368">
        <v>35.223906100000001</v>
      </c>
      <c r="H15368">
        <v>-80.905089099999998</v>
      </c>
      <c r="I15368">
        <v>2.5</v>
      </c>
      <c r="J15368">
        <v>3</v>
      </c>
      <c r="K15368">
        <v>1</v>
      </c>
      <c r="L15368" t="s">
        <v>1247</v>
      </c>
    </row>
    <row r="15369" spans="1:12" x14ac:dyDescent="0.2">
      <c r="A15369" t="s">
        <v>49841</v>
      </c>
      <c r="B15369" t="s">
        <v>49842</v>
      </c>
      <c r="C15369" t="s">
        <v>49843</v>
      </c>
      <c r="D15369" t="s">
        <v>135</v>
      </c>
      <c r="E15369" t="s">
        <v>16</v>
      </c>
      <c r="F15369">
        <v>28105</v>
      </c>
      <c r="G15369">
        <v>35.1150035</v>
      </c>
      <c r="H15369">
        <v>-80.722434699999994</v>
      </c>
      <c r="I15369">
        <v>3.5</v>
      </c>
      <c r="J15369">
        <v>6</v>
      </c>
      <c r="K15369">
        <v>0</v>
      </c>
      <c r="L15369" t="s">
        <v>49844</v>
      </c>
    </row>
    <row r="15370" spans="1:12" x14ac:dyDescent="0.2">
      <c r="A15370" t="s">
        <v>49845</v>
      </c>
      <c r="B15370" t="s">
        <v>49846</v>
      </c>
      <c r="C15370" t="s">
        <v>49847</v>
      </c>
      <c r="D15370" t="s">
        <v>39</v>
      </c>
      <c r="E15370" t="s">
        <v>16</v>
      </c>
      <c r="F15370">
        <v>28027</v>
      </c>
      <c r="G15370">
        <v>35.421864900000003</v>
      </c>
      <c r="H15370">
        <v>-80.651225999999994</v>
      </c>
      <c r="I15370">
        <v>2</v>
      </c>
      <c r="J15370">
        <v>5</v>
      </c>
      <c r="K15370">
        <v>1</v>
      </c>
      <c r="L15370" t="s">
        <v>49848</v>
      </c>
    </row>
    <row r="15371" spans="1:12" x14ac:dyDescent="0.2">
      <c r="A15371" t="s">
        <v>49849</v>
      </c>
      <c r="B15371" t="s">
        <v>7803</v>
      </c>
      <c r="C15371" t="s">
        <v>49850</v>
      </c>
      <c r="D15371" t="s">
        <v>21</v>
      </c>
      <c r="E15371" t="s">
        <v>16</v>
      </c>
      <c r="F15371">
        <v>28273</v>
      </c>
      <c r="G15371">
        <v>35.098993999999998</v>
      </c>
      <c r="H15371">
        <v>-80.988960500000005</v>
      </c>
      <c r="I15371">
        <v>3</v>
      </c>
      <c r="J15371">
        <v>3</v>
      </c>
      <c r="K15371">
        <v>1</v>
      </c>
      <c r="L15371" t="s">
        <v>4329</v>
      </c>
    </row>
    <row r="15372" spans="1:12" x14ac:dyDescent="0.2">
      <c r="A15372" t="s">
        <v>49851</v>
      </c>
      <c r="B15372" t="s">
        <v>10411</v>
      </c>
      <c r="C15372" t="s">
        <v>49852</v>
      </c>
      <c r="D15372" t="s">
        <v>21</v>
      </c>
      <c r="E15372" t="s">
        <v>16</v>
      </c>
      <c r="F15372">
        <v>28217</v>
      </c>
      <c r="G15372">
        <v>35.166801999999997</v>
      </c>
      <c r="H15372">
        <v>-80.875045999999998</v>
      </c>
      <c r="I15372">
        <v>4.5</v>
      </c>
      <c r="J15372">
        <v>18</v>
      </c>
      <c r="K15372">
        <v>1</v>
      </c>
      <c r="L15372" t="s">
        <v>49853</v>
      </c>
    </row>
    <row r="15373" spans="1:12" x14ac:dyDescent="0.2">
      <c r="A15373" t="s">
        <v>49854</v>
      </c>
      <c r="B15373" t="s">
        <v>49855</v>
      </c>
      <c r="C15373" t="s">
        <v>49856</v>
      </c>
      <c r="D15373" t="s">
        <v>456</v>
      </c>
      <c r="E15373" t="s">
        <v>16</v>
      </c>
      <c r="F15373">
        <v>28012</v>
      </c>
      <c r="G15373">
        <v>35.242749000000003</v>
      </c>
      <c r="H15373">
        <v>-81.038117999999997</v>
      </c>
      <c r="I15373">
        <v>4.5</v>
      </c>
      <c r="J15373">
        <v>4</v>
      </c>
      <c r="K15373">
        <v>1</v>
      </c>
      <c r="L15373" t="s">
        <v>49857</v>
      </c>
    </row>
    <row r="15374" spans="1:12" x14ac:dyDescent="0.2">
      <c r="A15374" t="s">
        <v>49858</v>
      </c>
      <c r="B15374" t="s">
        <v>49859</v>
      </c>
      <c r="C15374" t="s">
        <v>49860</v>
      </c>
      <c r="D15374" t="s">
        <v>21</v>
      </c>
      <c r="E15374" t="s">
        <v>16</v>
      </c>
      <c r="F15374">
        <v>28216</v>
      </c>
      <c r="G15374">
        <v>35.293903499999999</v>
      </c>
      <c r="H15374">
        <v>-80.9158051</v>
      </c>
      <c r="I15374">
        <v>1</v>
      </c>
      <c r="J15374">
        <v>3</v>
      </c>
      <c r="K15374">
        <v>1</v>
      </c>
      <c r="L15374" t="s">
        <v>49861</v>
      </c>
    </row>
    <row r="15375" spans="1:12" x14ac:dyDescent="0.2">
      <c r="A15375" t="s">
        <v>49862</v>
      </c>
      <c r="B15375" t="s">
        <v>49863</v>
      </c>
      <c r="C15375" t="s">
        <v>49864</v>
      </c>
      <c r="D15375" t="s">
        <v>21</v>
      </c>
      <c r="E15375" t="s">
        <v>16</v>
      </c>
      <c r="F15375">
        <v>28203</v>
      </c>
      <c r="G15375">
        <v>35.221888100000001</v>
      </c>
      <c r="H15375">
        <v>-80.853649700000005</v>
      </c>
      <c r="I15375">
        <v>2.5</v>
      </c>
      <c r="J15375">
        <v>12</v>
      </c>
      <c r="K15375">
        <v>1</v>
      </c>
      <c r="L15375" t="s">
        <v>16010</v>
      </c>
    </row>
    <row r="15376" spans="1:12" x14ac:dyDescent="0.2">
      <c r="A15376" t="s">
        <v>49865</v>
      </c>
      <c r="B15376" t="s">
        <v>20002</v>
      </c>
      <c r="C15376" t="s">
        <v>49866</v>
      </c>
      <c r="D15376" t="s">
        <v>21</v>
      </c>
      <c r="E15376" t="s">
        <v>16</v>
      </c>
      <c r="F15376">
        <v>28215</v>
      </c>
      <c r="G15376">
        <v>35.235463473599999</v>
      </c>
      <c r="H15376">
        <v>-80.738680288200001</v>
      </c>
      <c r="I15376">
        <v>4</v>
      </c>
      <c r="J15376">
        <v>91</v>
      </c>
      <c r="K15376">
        <v>1</v>
      </c>
      <c r="L15376" t="s">
        <v>49867</v>
      </c>
    </row>
    <row r="15377" spans="1:12" x14ac:dyDescent="0.2">
      <c r="A15377" t="s">
        <v>49868</v>
      </c>
      <c r="B15377" t="s">
        <v>48082</v>
      </c>
      <c r="C15377" t="s">
        <v>49869</v>
      </c>
      <c r="D15377" t="s">
        <v>21</v>
      </c>
      <c r="E15377" t="s">
        <v>16</v>
      </c>
      <c r="F15377">
        <v>28227</v>
      </c>
      <c r="G15377">
        <v>35.172565532500002</v>
      </c>
      <c r="H15377">
        <v>-80.708739821500004</v>
      </c>
      <c r="I15377">
        <v>2.5</v>
      </c>
      <c r="J15377">
        <v>27</v>
      </c>
      <c r="K15377">
        <v>1</v>
      </c>
      <c r="L15377" t="s">
        <v>264</v>
      </c>
    </row>
    <row r="15378" spans="1:12" x14ac:dyDescent="0.2">
      <c r="A15378" t="s">
        <v>49870</v>
      </c>
      <c r="B15378" t="s">
        <v>49871</v>
      </c>
      <c r="C15378" t="s">
        <v>49872</v>
      </c>
      <c r="D15378" t="s">
        <v>21</v>
      </c>
      <c r="E15378" t="s">
        <v>16</v>
      </c>
      <c r="F15378">
        <v>28273</v>
      </c>
      <c r="G15378">
        <v>35.134460699999998</v>
      </c>
      <c r="H15378">
        <v>-80.9084596</v>
      </c>
      <c r="I15378">
        <v>5</v>
      </c>
      <c r="J15378">
        <v>6</v>
      </c>
      <c r="K15378">
        <v>1</v>
      </c>
      <c r="L15378" t="s">
        <v>49873</v>
      </c>
    </row>
    <row r="15379" spans="1:12" x14ac:dyDescent="0.2">
      <c r="A15379" t="s">
        <v>49874</v>
      </c>
      <c r="B15379" t="s">
        <v>17832</v>
      </c>
      <c r="C15379" t="s">
        <v>49875</v>
      </c>
      <c r="D15379" t="s">
        <v>21</v>
      </c>
      <c r="E15379" t="s">
        <v>16</v>
      </c>
      <c r="F15379">
        <v>28212</v>
      </c>
      <c r="G15379">
        <v>35.203051600000002</v>
      </c>
      <c r="H15379">
        <v>-80.748899600000001</v>
      </c>
      <c r="I15379">
        <v>1.5</v>
      </c>
      <c r="J15379">
        <v>4</v>
      </c>
      <c r="K15379">
        <v>1</v>
      </c>
      <c r="L15379" t="s">
        <v>1771</v>
      </c>
    </row>
    <row r="15380" spans="1:12" x14ac:dyDescent="0.2">
      <c r="A15380" t="s">
        <v>49876</v>
      </c>
      <c r="B15380" t="s">
        <v>26530</v>
      </c>
      <c r="C15380" t="s">
        <v>49877</v>
      </c>
      <c r="D15380" t="s">
        <v>135</v>
      </c>
      <c r="E15380" t="s">
        <v>16</v>
      </c>
      <c r="F15380">
        <v>28105</v>
      </c>
      <c r="G15380">
        <v>35.1285359337</v>
      </c>
      <c r="H15380">
        <v>-80.7089330397</v>
      </c>
      <c r="I15380">
        <v>3.5</v>
      </c>
      <c r="J15380">
        <v>172</v>
      </c>
      <c r="K15380">
        <v>1</v>
      </c>
      <c r="L15380" t="s">
        <v>49878</v>
      </c>
    </row>
    <row r="15381" spans="1:12" x14ac:dyDescent="0.2">
      <c r="A15381" t="s">
        <v>49879</v>
      </c>
      <c r="B15381" t="s">
        <v>49880</v>
      </c>
      <c r="C15381" t="s">
        <v>49881</v>
      </c>
      <c r="D15381" t="s">
        <v>21</v>
      </c>
      <c r="E15381" t="s">
        <v>16</v>
      </c>
      <c r="F15381">
        <v>28211</v>
      </c>
      <c r="G15381">
        <v>35.171838100000002</v>
      </c>
      <c r="H15381">
        <v>-80.806202999999996</v>
      </c>
      <c r="I15381">
        <v>1.5</v>
      </c>
      <c r="J15381">
        <v>3</v>
      </c>
      <c r="K15381">
        <v>1</v>
      </c>
      <c r="L15381" t="s">
        <v>3653</v>
      </c>
    </row>
    <row r="15382" spans="1:12" x14ac:dyDescent="0.2">
      <c r="A15382" t="s">
        <v>49882</v>
      </c>
      <c r="B15382" t="s">
        <v>49883</v>
      </c>
      <c r="C15382" t="s">
        <v>49884</v>
      </c>
      <c r="D15382" t="s">
        <v>21</v>
      </c>
      <c r="E15382" t="s">
        <v>16</v>
      </c>
      <c r="F15382">
        <v>28202</v>
      </c>
      <c r="G15382">
        <v>35.228847199999997</v>
      </c>
      <c r="H15382">
        <v>-80.841272399999994</v>
      </c>
      <c r="I15382">
        <v>3.5</v>
      </c>
      <c r="J15382">
        <v>14</v>
      </c>
      <c r="K15382">
        <v>0</v>
      </c>
      <c r="L15382" t="s">
        <v>49885</v>
      </c>
    </row>
    <row r="15383" spans="1:12" x14ac:dyDescent="0.2">
      <c r="A15383" t="s">
        <v>49886</v>
      </c>
      <c r="B15383" t="s">
        <v>49887</v>
      </c>
      <c r="C15383" t="s">
        <v>49888</v>
      </c>
      <c r="D15383" t="s">
        <v>30</v>
      </c>
      <c r="E15383" t="s">
        <v>16</v>
      </c>
      <c r="F15383">
        <v>28054</v>
      </c>
      <c r="G15383">
        <v>35.224363799999999</v>
      </c>
      <c r="H15383">
        <v>-81.169431200000005</v>
      </c>
      <c r="I15383">
        <v>3</v>
      </c>
      <c r="J15383">
        <v>3</v>
      </c>
      <c r="K15383">
        <v>1</v>
      </c>
      <c r="L15383" t="s">
        <v>42895</v>
      </c>
    </row>
    <row r="15384" spans="1:12" x14ac:dyDescent="0.2">
      <c r="A15384" t="s">
        <v>49889</v>
      </c>
      <c r="B15384" t="s">
        <v>49890</v>
      </c>
      <c r="C15384" t="s">
        <v>49891</v>
      </c>
      <c r="D15384" t="s">
        <v>21</v>
      </c>
      <c r="E15384" t="s">
        <v>16</v>
      </c>
      <c r="F15384">
        <v>28209</v>
      </c>
      <c r="G15384">
        <v>35.179024499999997</v>
      </c>
      <c r="H15384">
        <v>-80.876669699999994</v>
      </c>
      <c r="I15384">
        <v>4</v>
      </c>
      <c r="J15384">
        <v>22</v>
      </c>
      <c r="K15384">
        <v>1</v>
      </c>
      <c r="L15384" t="s">
        <v>49892</v>
      </c>
    </row>
    <row r="15385" spans="1:12" x14ac:dyDescent="0.2">
      <c r="A15385" t="s">
        <v>49893</v>
      </c>
      <c r="B15385" t="s">
        <v>49894</v>
      </c>
      <c r="C15385" t="s">
        <v>49895</v>
      </c>
      <c r="D15385" t="s">
        <v>456</v>
      </c>
      <c r="E15385" t="s">
        <v>16</v>
      </c>
      <c r="F15385">
        <v>28012</v>
      </c>
      <c r="G15385">
        <v>35.232157999999998</v>
      </c>
      <c r="H15385">
        <v>-81.038887000000003</v>
      </c>
      <c r="I15385">
        <v>4</v>
      </c>
      <c r="J15385">
        <v>28</v>
      </c>
      <c r="K15385">
        <v>1</v>
      </c>
      <c r="L15385" t="s">
        <v>34399</v>
      </c>
    </row>
    <row r="15386" spans="1:12" x14ac:dyDescent="0.2">
      <c r="A15386" t="s">
        <v>49896</v>
      </c>
      <c r="B15386" t="s">
        <v>49897</v>
      </c>
      <c r="C15386" t="s">
        <v>49898</v>
      </c>
      <c r="D15386" t="s">
        <v>21</v>
      </c>
      <c r="E15386" t="s">
        <v>16</v>
      </c>
      <c r="F15386">
        <v>28204</v>
      </c>
      <c r="G15386">
        <v>35.216087299999998</v>
      </c>
      <c r="H15386">
        <v>-80.822055500000005</v>
      </c>
      <c r="I15386">
        <v>4</v>
      </c>
      <c r="J15386">
        <v>30</v>
      </c>
      <c r="K15386">
        <v>1</v>
      </c>
      <c r="L15386" t="s">
        <v>49899</v>
      </c>
    </row>
    <row r="15387" spans="1:12" x14ac:dyDescent="0.2">
      <c r="A15387" t="s">
        <v>49900</v>
      </c>
      <c r="B15387" t="s">
        <v>49901</v>
      </c>
      <c r="C15387" t="s">
        <v>49902</v>
      </c>
      <c r="D15387" t="s">
        <v>21</v>
      </c>
      <c r="E15387" t="s">
        <v>16</v>
      </c>
      <c r="F15387">
        <v>28205</v>
      </c>
      <c r="G15387">
        <v>35.211281</v>
      </c>
      <c r="H15387">
        <v>-80.762534000000002</v>
      </c>
      <c r="I15387">
        <v>3.5</v>
      </c>
      <c r="J15387">
        <v>11</v>
      </c>
      <c r="K15387">
        <v>1</v>
      </c>
      <c r="L15387" t="s">
        <v>188</v>
      </c>
    </row>
    <row r="15388" spans="1:12" x14ac:dyDescent="0.2">
      <c r="A15388" t="s">
        <v>49903</v>
      </c>
      <c r="B15388" t="s">
        <v>49904</v>
      </c>
      <c r="C15388" t="s">
        <v>49905</v>
      </c>
      <c r="D15388" t="s">
        <v>21</v>
      </c>
      <c r="E15388" t="s">
        <v>16</v>
      </c>
      <c r="F15388">
        <v>28226</v>
      </c>
      <c r="G15388">
        <v>35.090010999999997</v>
      </c>
      <c r="H15388">
        <v>-80.858740999999995</v>
      </c>
      <c r="I15388">
        <v>4</v>
      </c>
      <c r="J15388">
        <v>143</v>
      </c>
      <c r="K15388">
        <v>1</v>
      </c>
      <c r="L15388" t="s">
        <v>49906</v>
      </c>
    </row>
    <row r="15389" spans="1:12" x14ac:dyDescent="0.2">
      <c r="A15389" t="s">
        <v>49907</v>
      </c>
      <c r="B15389" t="s">
        <v>49908</v>
      </c>
      <c r="C15389" t="s">
        <v>49909</v>
      </c>
      <c r="D15389" t="s">
        <v>21</v>
      </c>
      <c r="E15389" t="s">
        <v>16</v>
      </c>
      <c r="F15389">
        <v>28277</v>
      </c>
      <c r="G15389">
        <v>35.062261700000001</v>
      </c>
      <c r="H15389">
        <v>-80.856200799999996</v>
      </c>
      <c r="I15389">
        <v>2</v>
      </c>
      <c r="J15389">
        <v>4</v>
      </c>
      <c r="K15389">
        <v>0</v>
      </c>
      <c r="L15389" t="s">
        <v>26661</v>
      </c>
    </row>
    <row r="15390" spans="1:12" x14ac:dyDescent="0.2">
      <c r="A15390" t="s">
        <v>49910</v>
      </c>
      <c r="B15390" t="s">
        <v>38443</v>
      </c>
      <c r="C15390" t="s">
        <v>49911</v>
      </c>
      <c r="D15390" t="s">
        <v>21</v>
      </c>
      <c r="E15390" t="s">
        <v>16</v>
      </c>
      <c r="F15390">
        <v>28204</v>
      </c>
      <c r="G15390">
        <v>35.215820000000001</v>
      </c>
      <c r="H15390">
        <v>-80.821622000000005</v>
      </c>
      <c r="I15390">
        <v>4</v>
      </c>
      <c r="J15390">
        <v>208</v>
      </c>
      <c r="K15390">
        <v>1</v>
      </c>
      <c r="L15390" t="s">
        <v>49912</v>
      </c>
    </row>
    <row r="15391" spans="1:12" x14ac:dyDescent="0.2">
      <c r="A15391" t="s">
        <v>49913</v>
      </c>
      <c r="B15391" t="s">
        <v>49914</v>
      </c>
      <c r="C15391" t="s">
        <v>49915</v>
      </c>
      <c r="D15391" t="s">
        <v>21</v>
      </c>
      <c r="E15391" t="s">
        <v>16</v>
      </c>
      <c r="F15391">
        <v>28203</v>
      </c>
      <c r="G15391">
        <v>35.201089000000003</v>
      </c>
      <c r="H15391">
        <v>-80.869566000000006</v>
      </c>
      <c r="I15391">
        <v>4.5</v>
      </c>
      <c r="J15391">
        <v>167</v>
      </c>
      <c r="K15391">
        <v>1</v>
      </c>
      <c r="L15391" t="s">
        <v>49916</v>
      </c>
    </row>
    <row r="15392" spans="1:12" x14ac:dyDescent="0.2">
      <c r="A15392" t="s">
        <v>49917</v>
      </c>
      <c r="B15392" t="s">
        <v>49918</v>
      </c>
      <c r="C15392" t="s">
        <v>49919</v>
      </c>
      <c r="D15392" t="s">
        <v>135</v>
      </c>
      <c r="E15392" t="s">
        <v>16</v>
      </c>
      <c r="F15392">
        <v>28104</v>
      </c>
      <c r="G15392">
        <v>35.081518000000003</v>
      </c>
      <c r="H15392">
        <v>-80.709138899999999</v>
      </c>
      <c r="I15392">
        <v>5</v>
      </c>
      <c r="J15392">
        <v>3</v>
      </c>
      <c r="K15392">
        <v>1</v>
      </c>
      <c r="L15392" t="s">
        <v>49920</v>
      </c>
    </row>
    <row r="15393" spans="1:12" x14ac:dyDescent="0.2">
      <c r="A15393" t="s">
        <v>49921</v>
      </c>
      <c r="B15393" t="s">
        <v>16507</v>
      </c>
      <c r="C15393" t="s">
        <v>49922</v>
      </c>
      <c r="D15393" t="s">
        <v>21</v>
      </c>
      <c r="E15393" t="s">
        <v>16</v>
      </c>
      <c r="F15393">
        <v>28262</v>
      </c>
      <c r="G15393">
        <v>35.300020000000004</v>
      </c>
      <c r="H15393">
        <v>-80.751679999999993</v>
      </c>
      <c r="I15393">
        <v>2.5</v>
      </c>
      <c r="J15393">
        <v>14</v>
      </c>
      <c r="K15393">
        <v>1</v>
      </c>
      <c r="L15393" t="s">
        <v>49923</v>
      </c>
    </row>
    <row r="15394" spans="1:12" x14ac:dyDescent="0.2">
      <c r="A15394" t="s">
        <v>49924</v>
      </c>
      <c r="B15394" t="s">
        <v>49925</v>
      </c>
      <c r="C15394" t="s">
        <v>49926</v>
      </c>
      <c r="D15394" t="s">
        <v>21</v>
      </c>
      <c r="E15394" t="s">
        <v>16</v>
      </c>
      <c r="F15394">
        <v>28203</v>
      </c>
      <c r="G15394">
        <v>35.196507599999997</v>
      </c>
      <c r="H15394">
        <v>-80.8486647</v>
      </c>
      <c r="I15394">
        <v>3</v>
      </c>
      <c r="J15394">
        <v>4</v>
      </c>
      <c r="K15394">
        <v>1</v>
      </c>
      <c r="L15394" t="s">
        <v>565</v>
      </c>
    </row>
    <row r="15395" spans="1:12" x14ac:dyDescent="0.2">
      <c r="A15395" t="s">
        <v>49927</v>
      </c>
      <c r="B15395" t="s">
        <v>49928</v>
      </c>
      <c r="C15395" t="s">
        <v>49929</v>
      </c>
      <c r="D15395" t="s">
        <v>456</v>
      </c>
      <c r="E15395" t="s">
        <v>16</v>
      </c>
      <c r="F15395">
        <v>28012</v>
      </c>
      <c r="G15395">
        <v>35.249670799999997</v>
      </c>
      <c r="H15395">
        <v>-81.021677299999993</v>
      </c>
      <c r="I15395">
        <v>4</v>
      </c>
      <c r="J15395">
        <v>6</v>
      </c>
      <c r="K15395">
        <v>1</v>
      </c>
      <c r="L15395" t="s">
        <v>30738</v>
      </c>
    </row>
    <row r="15396" spans="1:12" x14ac:dyDescent="0.2">
      <c r="A15396" t="s">
        <v>49930</v>
      </c>
      <c r="B15396" t="s">
        <v>49931</v>
      </c>
      <c r="D15396" t="s">
        <v>21</v>
      </c>
      <c r="E15396" t="s">
        <v>16</v>
      </c>
      <c r="F15396">
        <v>28105</v>
      </c>
      <c r="G15396">
        <v>35.1105564</v>
      </c>
      <c r="H15396">
        <v>-80.7103532</v>
      </c>
      <c r="I15396">
        <v>5</v>
      </c>
      <c r="J15396">
        <v>3</v>
      </c>
      <c r="K15396">
        <v>1</v>
      </c>
      <c r="L15396" t="s">
        <v>49932</v>
      </c>
    </row>
    <row r="15397" spans="1:12" x14ac:dyDescent="0.2">
      <c r="A15397" t="s">
        <v>49933</v>
      </c>
      <c r="B15397" t="s">
        <v>49934</v>
      </c>
      <c r="C15397" t="s">
        <v>49935</v>
      </c>
      <c r="D15397" t="s">
        <v>30</v>
      </c>
      <c r="E15397" t="s">
        <v>16</v>
      </c>
      <c r="F15397">
        <v>28052</v>
      </c>
      <c r="G15397">
        <v>35.260208300000002</v>
      </c>
      <c r="H15397">
        <v>-81.180611499999998</v>
      </c>
      <c r="I15397">
        <v>2.5</v>
      </c>
      <c r="J15397">
        <v>3</v>
      </c>
      <c r="K15397">
        <v>1</v>
      </c>
      <c r="L15397" t="s">
        <v>35622</v>
      </c>
    </row>
    <row r="15398" spans="1:12" x14ac:dyDescent="0.2">
      <c r="A15398" t="s">
        <v>49936</v>
      </c>
      <c r="B15398" t="s">
        <v>18015</v>
      </c>
      <c r="C15398" t="s">
        <v>47797</v>
      </c>
      <c r="D15398" t="s">
        <v>239</v>
      </c>
      <c r="E15398" t="s">
        <v>16</v>
      </c>
      <c r="F15398">
        <v>28173</v>
      </c>
      <c r="G15398">
        <v>34.955261700000001</v>
      </c>
      <c r="H15398">
        <v>-80.759140200000004</v>
      </c>
      <c r="I15398">
        <v>3</v>
      </c>
      <c r="J15398">
        <v>55</v>
      </c>
      <c r="K15398">
        <v>1</v>
      </c>
      <c r="L15398" t="s">
        <v>49937</v>
      </c>
    </row>
    <row r="15399" spans="1:12" x14ac:dyDescent="0.2">
      <c r="A15399" t="s">
        <v>49938</v>
      </c>
      <c r="B15399" t="s">
        <v>49939</v>
      </c>
      <c r="D15399" t="s">
        <v>21</v>
      </c>
      <c r="E15399" t="s">
        <v>16</v>
      </c>
      <c r="F15399">
        <v>28219</v>
      </c>
      <c r="G15399">
        <v>35.209292569699997</v>
      </c>
      <c r="H15399">
        <v>-80.939702032499994</v>
      </c>
      <c r="I15399">
        <v>5</v>
      </c>
      <c r="J15399">
        <v>3</v>
      </c>
      <c r="K15399">
        <v>1</v>
      </c>
      <c r="L15399" t="s">
        <v>49940</v>
      </c>
    </row>
    <row r="15400" spans="1:12" x14ac:dyDescent="0.2">
      <c r="A15400" t="s">
        <v>49941</v>
      </c>
      <c r="B15400" t="s">
        <v>49942</v>
      </c>
      <c r="C15400" t="s">
        <v>49943</v>
      </c>
      <c r="D15400" t="s">
        <v>21</v>
      </c>
      <c r="E15400" t="s">
        <v>16</v>
      </c>
      <c r="F15400">
        <v>28208</v>
      </c>
      <c r="G15400">
        <v>35.223640899999999</v>
      </c>
      <c r="H15400">
        <v>-80.893680200000006</v>
      </c>
      <c r="I15400">
        <v>2</v>
      </c>
      <c r="J15400">
        <v>6</v>
      </c>
      <c r="K15400">
        <v>1</v>
      </c>
      <c r="L15400" t="s">
        <v>49944</v>
      </c>
    </row>
    <row r="15401" spans="1:12" x14ac:dyDescent="0.2">
      <c r="A15401" t="s">
        <v>49945</v>
      </c>
      <c r="B15401" t="s">
        <v>41455</v>
      </c>
      <c r="C15401" t="s">
        <v>49946</v>
      </c>
      <c r="D15401" t="s">
        <v>21</v>
      </c>
      <c r="E15401" t="s">
        <v>16</v>
      </c>
      <c r="F15401">
        <v>28202</v>
      </c>
      <c r="G15401">
        <v>35.226683999999999</v>
      </c>
      <c r="H15401">
        <v>-80.840614000000002</v>
      </c>
      <c r="I15401">
        <v>4.5</v>
      </c>
      <c r="J15401">
        <v>99</v>
      </c>
      <c r="K15401">
        <v>1</v>
      </c>
      <c r="L15401" t="s">
        <v>49947</v>
      </c>
    </row>
    <row r="15402" spans="1:12" x14ac:dyDescent="0.2">
      <c r="A15402" t="s">
        <v>49948</v>
      </c>
      <c r="B15402" t="s">
        <v>49949</v>
      </c>
      <c r="C15402" t="s">
        <v>49950</v>
      </c>
      <c r="D15402" t="s">
        <v>15</v>
      </c>
      <c r="E15402" t="s">
        <v>16</v>
      </c>
      <c r="F15402">
        <v>28031</v>
      </c>
      <c r="G15402">
        <v>35.479982999999997</v>
      </c>
      <c r="H15402">
        <v>-80.857727999999994</v>
      </c>
      <c r="I15402">
        <v>3.5</v>
      </c>
      <c r="J15402">
        <v>9</v>
      </c>
      <c r="K15402">
        <v>1</v>
      </c>
      <c r="L15402" t="s">
        <v>30390</v>
      </c>
    </row>
    <row r="15403" spans="1:12" x14ac:dyDescent="0.2">
      <c r="A15403" t="s">
        <v>49951</v>
      </c>
      <c r="B15403" t="s">
        <v>2239</v>
      </c>
      <c r="C15403" t="s">
        <v>49952</v>
      </c>
      <c r="D15403" t="s">
        <v>21</v>
      </c>
      <c r="E15403" t="s">
        <v>16</v>
      </c>
      <c r="F15403">
        <v>28277</v>
      </c>
      <c r="G15403">
        <v>35.055900000000001</v>
      </c>
      <c r="H15403">
        <v>-80.851100000000002</v>
      </c>
      <c r="I15403">
        <v>2.5</v>
      </c>
      <c r="J15403">
        <v>12</v>
      </c>
      <c r="K15403">
        <v>1</v>
      </c>
      <c r="L15403" t="s">
        <v>22807</v>
      </c>
    </row>
    <row r="15404" spans="1:12" x14ac:dyDescent="0.2">
      <c r="A15404" t="s">
        <v>49953</v>
      </c>
      <c r="B15404" t="s">
        <v>49954</v>
      </c>
      <c r="C15404" t="s">
        <v>49955</v>
      </c>
      <c r="D15404" t="s">
        <v>135</v>
      </c>
      <c r="E15404" t="s">
        <v>16</v>
      </c>
      <c r="F15404">
        <v>28105</v>
      </c>
      <c r="G15404">
        <v>35.123759200000002</v>
      </c>
      <c r="H15404">
        <v>-80.721355099999997</v>
      </c>
      <c r="I15404">
        <v>2</v>
      </c>
      <c r="J15404">
        <v>4</v>
      </c>
      <c r="K15404">
        <v>1</v>
      </c>
      <c r="L15404" t="s">
        <v>3401</v>
      </c>
    </row>
    <row r="15405" spans="1:12" x14ac:dyDescent="0.2">
      <c r="A15405" t="s">
        <v>49956</v>
      </c>
      <c r="B15405" t="s">
        <v>49957</v>
      </c>
      <c r="C15405" t="s">
        <v>49958</v>
      </c>
      <c r="D15405" t="s">
        <v>21</v>
      </c>
      <c r="E15405" t="s">
        <v>16</v>
      </c>
      <c r="F15405">
        <v>28207</v>
      </c>
      <c r="G15405">
        <v>35.210293999999998</v>
      </c>
      <c r="H15405">
        <v>-80.820841999999999</v>
      </c>
      <c r="I15405">
        <v>2.5</v>
      </c>
      <c r="J15405">
        <v>6</v>
      </c>
      <c r="K15405">
        <v>1</v>
      </c>
      <c r="L15405" t="s">
        <v>1357</v>
      </c>
    </row>
    <row r="15406" spans="1:12" x14ac:dyDescent="0.2">
      <c r="A15406" t="s">
        <v>49959</v>
      </c>
      <c r="B15406" t="s">
        <v>49960</v>
      </c>
      <c r="C15406" t="s">
        <v>49961</v>
      </c>
      <c r="D15406" t="s">
        <v>21</v>
      </c>
      <c r="E15406" t="s">
        <v>16</v>
      </c>
      <c r="F15406">
        <v>28227</v>
      </c>
      <c r="G15406">
        <v>35.217097099999997</v>
      </c>
      <c r="H15406">
        <v>-80.706411299999999</v>
      </c>
      <c r="I15406">
        <v>4</v>
      </c>
      <c r="J15406">
        <v>3</v>
      </c>
      <c r="K15406">
        <v>1</v>
      </c>
      <c r="L15406" t="s">
        <v>49962</v>
      </c>
    </row>
    <row r="15407" spans="1:12" x14ac:dyDescent="0.2">
      <c r="A15407" t="s">
        <v>49963</v>
      </c>
      <c r="B15407" t="s">
        <v>49964</v>
      </c>
      <c r="C15407" t="s">
        <v>32667</v>
      </c>
      <c r="D15407" t="s">
        <v>21</v>
      </c>
      <c r="E15407" t="s">
        <v>16</v>
      </c>
      <c r="F15407">
        <v>28207</v>
      </c>
      <c r="G15407">
        <v>35.201794</v>
      </c>
      <c r="H15407">
        <v>-80.824500400000005</v>
      </c>
      <c r="I15407">
        <v>5</v>
      </c>
      <c r="J15407">
        <v>6</v>
      </c>
      <c r="K15407">
        <v>1</v>
      </c>
      <c r="L15407" t="s">
        <v>49965</v>
      </c>
    </row>
    <row r="15408" spans="1:12" x14ac:dyDescent="0.2">
      <c r="A15408" t="s">
        <v>49966</v>
      </c>
      <c r="B15408" t="s">
        <v>49967</v>
      </c>
      <c r="D15408" t="s">
        <v>21</v>
      </c>
      <c r="E15408" t="s">
        <v>16</v>
      </c>
      <c r="F15408">
        <v>28269</v>
      </c>
      <c r="G15408">
        <v>35.3352529</v>
      </c>
      <c r="H15408">
        <v>-80.799018500000003</v>
      </c>
      <c r="I15408">
        <v>1</v>
      </c>
      <c r="J15408">
        <v>9</v>
      </c>
      <c r="K15408">
        <v>1</v>
      </c>
      <c r="L15408" t="s">
        <v>5068</v>
      </c>
    </row>
    <row r="15409" spans="1:12" x14ac:dyDescent="0.2">
      <c r="A15409" t="s">
        <v>49968</v>
      </c>
      <c r="B15409" t="s">
        <v>49969</v>
      </c>
      <c r="D15409" t="s">
        <v>21</v>
      </c>
      <c r="E15409" t="s">
        <v>16</v>
      </c>
      <c r="F15409">
        <v>28208</v>
      </c>
      <c r="G15409">
        <v>35.212972999999998</v>
      </c>
      <c r="H15409">
        <v>-80.9097127</v>
      </c>
      <c r="I15409">
        <v>1</v>
      </c>
      <c r="J15409">
        <v>4</v>
      </c>
      <c r="K15409">
        <v>1</v>
      </c>
      <c r="L15409" t="s">
        <v>49970</v>
      </c>
    </row>
    <row r="15410" spans="1:12" x14ac:dyDescent="0.2">
      <c r="A15410" t="s">
        <v>49971</v>
      </c>
      <c r="B15410" t="s">
        <v>49972</v>
      </c>
      <c r="C15410" t="s">
        <v>47065</v>
      </c>
      <c r="D15410" t="s">
        <v>21</v>
      </c>
      <c r="E15410" t="s">
        <v>16</v>
      </c>
      <c r="F15410">
        <v>28208</v>
      </c>
      <c r="G15410">
        <v>35.236930299999997</v>
      </c>
      <c r="H15410">
        <v>-80.874380700000003</v>
      </c>
      <c r="I15410">
        <v>4.5</v>
      </c>
      <c r="J15410">
        <v>26</v>
      </c>
      <c r="K15410">
        <v>1</v>
      </c>
      <c r="L15410" t="s">
        <v>49973</v>
      </c>
    </row>
    <row r="15411" spans="1:12" x14ac:dyDescent="0.2">
      <c r="A15411" t="s">
        <v>49974</v>
      </c>
      <c r="B15411" t="s">
        <v>49975</v>
      </c>
      <c r="C15411" t="s">
        <v>49976</v>
      </c>
      <c r="D15411" t="s">
        <v>39</v>
      </c>
      <c r="E15411" t="s">
        <v>16</v>
      </c>
      <c r="F15411">
        <v>28025</v>
      </c>
      <c r="G15411">
        <v>35.442896300000001</v>
      </c>
      <c r="H15411">
        <v>-80.603809600000005</v>
      </c>
      <c r="I15411">
        <v>3.5</v>
      </c>
      <c r="J15411">
        <v>16</v>
      </c>
      <c r="K15411">
        <v>1</v>
      </c>
      <c r="L15411" t="s">
        <v>1091</v>
      </c>
    </row>
    <row r="15412" spans="1:12" x14ac:dyDescent="0.2">
      <c r="A15412" t="s">
        <v>49977</v>
      </c>
      <c r="B15412" t="s">
        <v>49978</v>
      </c>
      <c r="C15412" t="s">
        <v>44748</v>
      </c>
      <c r="D15412" t="s">
        <v>21</v>
      </c>
      <c r="E15412" t="s">
        <v>16</v>
      </c>
      <c r="F15412">
        <v>28205</v>
      </c>
      <c r="G15412">
        <v>35.203609</v>
      </c>
      <c r="H15412">
        <v>-80.801694999999995</v>
      </c>
      <c r="I15412">
        <v>4</v>
      </c>
      <c r="J15412">
        <v>30</v>
      </c>
      <c r="K15412">
        <v>1</v>
      </c>
      <c r="L15412" t="s">
        <v>49979</v>
      </c>
    </row>
    <row r="15413" spans="1:12" x14ac:dyDescent="0.2">
      <c r="A15413" t="s">
        <v>49980</v>
      </c>
      <c r="B15413" t="s">
        <v>7225</v>
      </c>
      <c r="C15413" t="s">
        <v>49981</v>
      </c>
      <c r="D15413" t="s">
        <v>21</v>
      </c>
      <c r="E15413" t="s">
        <v>16</v>
      </c>
      <c r="F15413">
        <v>28207</v>
      </c>
      <c r="G15413">
        <v>35.203424900000002</v>
      </c>
      <c r="H15413">
        <v>-80.824392200000005</v>
      </c>
      <c r="I15413">
        <v>3</v>
      </c>
      <c r="J15413">
        <v>22</v>
      </c>
      <c r="K15413">
        <v>1</v>
      </c>
      <c r="L15413" t="s">
        <v>49982</v>
      </c>
    </row>
    <row r="15414" spans="1:12" x14ac:dyDescent="0.2">
      <c r="A15414" t="s">
        <v>49983</v>
      </c>
      <c r="B15414" t="s">
        <v>7233</v>
      </c>
      <c r="C15414" t="s">
        <v>49984</v>
      </c>
      <c r="D15414" t="s">
        <v>135</v>
      </c>
      <c r="E15414" t="s">
        <v>16</v>
      </c>
      <c r="F15414">
        <v>28105</v>
      </c>
      <c r="G15414">
        <v>35.081702999999997</v>
      </c>
      <c r="H15414">
        <v>-80.729288999999994</v>
      </c>
      <c r="I15414">
        <v>3.5</v>
      </c>
      <c r="J15414">
        <v>121</v>
      </c>
      <c r="K15414">
        <v>1</v>
      </c>
      <c r="L15414" t="s">
        <v>49985</v>
      </c>
    </row>
    <row r="15415" spans="1:12" x14ac:dyDescent="0.2">
      <c r="A15415" t="s">
        <v>49986</v>
      </c>
      <c r="B15415" t="s">
        <v>49987</v>
      </c>
      <c r="C15415" t="s">
        <v>49988</v>
      </c>
      <c r="D15415" t="s">
        <v>26</v>
      </c>
      <c r="E15415" t="s">
        <v>16</v>
      </c>
      <c r="F15415">
        <v>28078</v>
      </c>
      <c r="G15415">
        <v>35.404473600000003</v>
      </c>
      <c r="H15415">
        <v>-80.854298299999996</v>
      </c>
      <c r="I15415">
        <v>3.5</v>
      </c>
      <c r="J15415">
        <v>19</v>
      </c>
      <c r="K15415">
        <v>1</v>
      </c>
      <c r="L15415" t="s">
        <v>18873</v>
      </c>
    </row>
    <row r="15416" spans="1:12" x14ac:dyDescent="0.2">
      <c r="A15416" t="s">
        <v>49989</v>
      </c>
      <c r="B15416" t="s">
        <v>8792</v>
      </c>
      <c r="C15416" t="s">
        <v>28409</v>
      </c>
      <c r="D15416" t="s">
        <v>30</v>
      </c>
      <c r="E15416" t="s">
        <v>16</v>
      </c>
      <c r="F15416">
        <v>28056</v>
      </c>
      <c r="G15416">
        <v>35.259852799999997</v>
      </c>
      <c r="H15416">
        <v>-81.131069999999994</v>
      </c>
      <c r="I15416">
        <v>2.5</v>
      </c>
      <c r="J15416">
        <v>3</v>
      </c>
      <c r="K15416">
        <v>1</v>
      </c>
      <c r="L15416" t="s">
        <v>42073</v>
      </c>
    </row>
    <row r="15417" spans="1:12" x14ac:dyDescent="0.2">
      <c r="A15417" t="s">
        <v>49990</v>
      </c>
      <c r="B15417" t="s">
        <v>49991</v>
      </c>
      <c r="C15417" t="s">
        <v>49992</v>
      </c>
      <c r="D15417" t="s">
        <v>135</v>
      </c>
      <c r="E15417" t="s">
        <v>16</v>
      </c>
      <c r="F15417">
        <v>28104</v>
      </c>
      <c r="G15417">
        <v>35.085121700000002</v>
      </c>
      <c r="H15417">
        <v>-80.679719599999999</v>
      </c>
      <c r="I15417">
        <v>5</v>
      </c>
      <c r="J15417">
        <v>7</v>
      </c>
      <c r="K15417">
        <v>1</v>
      </c>
      <c r="L15417" t="s">
        <v>47473</v>
      </c>
    </row>
    <row r="15418" spans="1:12" x14ac:dyDescent="0.2">
      <c r="A15418" t="s">
        <v>49993</v>
      </c>
      <c r="B15418" t="s">
        <v>49994</v>
      </c>
      <c r="C15418" t="s">
        <v>49995</v>
      </c>
      <c r="D15418" t="s">
        <v>21</v>
      </c>
      <c r="E15418" t="s">
        <v>16</v>
      </c>
      <c r="F15418">
        <v>28217</v>
      </c>
      <c r="G15418">
        <v>35.197958</v>
      </c>
      <c r="H15418">
        <v>-80.898223000000002</v>
      </c>
      <c r="I15418">
        <v>1.5</v>
      </c>
      <c r="J15418">
        <v>3</v>
      </c>
      <c r="K15418">
        <v>1</v>
      </c>
      <c r="L15418" t="s">
        <v>49996</v>
      </c>
    </row>
    <row r="15419" spans="1:12" x14ac:dyDescent="0.2">
      <c r="A15419" t="s">
        <v>49997</v>
      </c>
      <c r="B15419" t="s">
        <v>121</v>
      </c>
      <c r="C15419" t="s">
        <v>49998</v>
      </c>
      <c r="D15419" t="s">
        <v>21</v>
      </c>
      <c r="E15419" t="s">
        <v>16</v>
      </c>
      <c r="F15419">
        <v>28212</v>
      </c>
      <c r="G15419">
        <v>35.179681500000001</v>
      </c>
      <c r="H15419">
        <v>-80.753601900000007</v>
      </c>
      <c r="I15419">
        <v>2</v>
      </c>
      <c r="J15419">
        <v>3</v>
      </c>
      <c r="K15419">
        <v>0</v>
      </c>
      <c r="L15419" t="s">
        <v>49999</v>
      </c>
    </row>
    <row r="15420" spans="1:12" x14ac:dyDescent="0.2">
      <c r="A15420" t="s">
        <v>50000</v>
      </c>
      <c r="B15420" t="s">
        <v>3204</v>
      </c>
      <c r="C15420" t="s">
        <v>50001</v>
      </c>
      <c r="D15420" t="s">
        <v>30</v>
      </c>
      <c r="E15420" t="s">
        <v>16</v>
      </c>
      <c r="F15420">
        <v>28056</v>
      </c>
      <c r="G15420">
        <v>35.220559999999999</v>
      </c>
      <c r="H15420">
        <v>-81.096103799999995</v>
      </c>
      <c r="I15420">
        <v>1.5</v>
      </c>
      <c r="J15420">
        <v>3</v>
      </c>
      <c r="K15420">
        <v>1</v>
      </c>
      <c r="L15420" t="s">
        <v>7723</v>
      </c>
    </row>
    <row r="15421" spans="1:12" x14ac:dyDescent="0.2">
      <c r="A15421" t="s">
        <v>50002</v>
      </c>
      <c r="B15421" t="s">
        <v>50003</v>
      </c>
      <c r="C15421" t="s">
        <v>50004</v>
      </c>
      <c r="D15421" t="s">
        <v>26</v>
      </c>
      <c r="E15421" t="s">
        <v>16</v>
      </c>
      <c r="F15421">
        <v>28078</v>
      </c>
      <c r="G15421">
        <v>35.409483100000003</v>
      </c>
      <c r="H15421">
        <v>-80.864891400000005</v>
      </c>
      <c r="I15421">
        <v>3.5</v>
      </c>
      <c r="J15421">
        <v>12</v>
      </c>
      <c r="K15421">
        <v>1</v>
      </c>
      <c r="L15421" t="s">
        <v>2958</v>
      </c>
    </row>
    <row r="15422" spans="1:12" x14ac:dyDescent="0.2">
      <c r="A15422" t="s">
        <v>50005</v>
      </c>
      <c r="B15422" t="s">
        <v>50006</v>
      </c>
      <c r="C15422" t="s">
        <v>50007</v>
      </c>
      <c r="D15422" t="s">
        <v>21</v>
      </c>
      <c r="E15422" t="s">
        <v>16</v>
      </c>
      <c r="F15422">
        <v>28262</v>
      </c>
      <c r="G15422">
        <v>35.338299999999997</v>
      </c>
      <c r="H15422">
        <v>-80.759999300000004</v>
      </c>
      <c r="I15422">
        <v>3.5</v>
      </c>
      <c r="J15422">
        <v>4</v>
      </c>
      <c r="K15422">
        <v>1</v>
      </c>
      <c r="L15422" t="s">
        <v>16525</v>
      </c>
    </row>
    <row r="15423" spans="1:12" x14ac:dyDescent="0.2">
      <c r="A15423" t="s">
        <v>50008</v>
      </c>
      <c r="B15423" t="s">
        <v>50009</v>
      </c>
      <c r="C15423" t="s">
        <v>19358</v>
      </c>
      <c r="D15423" t="s">
        <v>26</v>
      </c>
      <c r="E15423" t="s">
        <v>16</v>
      </c>
      <c r="F15423">
        <v>28078</v>
      </c>
      <c r="G15423">
        <v>35.407313700000003</v>
      </c>
      <c r="H15423">
        <v>-80.863290000000006</v>
      </c>
      <c r="I15423">
        <v>3</v>
      </c>
      <c r="J15423">
        <v>26</v>
      </c>
      <c r="K15423">
        <v>1</v>
      </c>
      <c r="L15423" t="s">
        <v>709</v>
      </c>
    </row>
    <row r="15424" spans="1:12" x14ac:dyDescent="0.2">
      <c r="A15424" t="s">
        <v>50010</v>
      </c>
      <c r="B15424" t="s">
        <v>50011</v>
      </c>
      <c r="C15424" t="s">
        <v>50012</v>
      </c>
      <c r="D15424" t="s">
        <v>21</v>
      </c>
      <c r="E15424" t="s">
        <v>16</v>
      </c>
      <c r="F15424">
        <v>28217</v>
      </c>
      <c r="G15424">
        <v>35.183258199999997</v>
      </c>
      <c r="H15424">
        <v>-80.9194344</v>
      </c>
      <c r="I15424">
        <v>3.5</v>
      </c>
      <c r="J15424">
        <v>175</v>
      </c>
      <c r="K15424">
        <v>1</v>
      </c>
      <c r="L15424" t="s">
        <v>50013</v>
      </c>
    </row>
    <row r="15425" spans="1:12" x14ac:dyDescent="0.2">
      <c r="A15425" t="s">
        <v>50014</v>
      </c>
      <c r="B15425" t="s">
        <v>13069</v>
      </c>
      <c r="C15425" t="s">
        <v>50015</v>
      </c>
      <c r="D15425" t="s">
        <v>135</v>
      </c>
      <c r="E15425" t="s">
        <v>16</v>
      </c>
      <c r="F15425">
        <v>28105</v>
      </c>
      <c r="G15425">
        <v>35.130468999999998</v>
      </c>
      <c r="H15425">
        <v>-80.711948000000007</v>
      </c>
      <c r="I15425">
        <v>4</v>
      </c>
      <c r="J15425">
        <v>4</v>
      </c>
      <c r="K15425">
        <v>0</v>
      </c>
      <c r="L15425" t="s">
        <v>2782</v>
      </c>
    </row>
    <row r="15426" spans="1:12" x14ac:dyDescent="0.2">
      <c r="A15426" t="s">
        <v>50016</v>
      </c>
      <c r="B15426" t="s">
        <v>1190</v>
      </c>
      <c r="C15426" t="s">
        <v>50017</v>
      </c>
      <c r="D15426" t="s">
        <v>601</v>
      </c>
      <c r="E15426" t="s">
        <v>16</v>
      </c>
      <c r="F15426">
        <v>28083</v>
      </c>
      <c r="G15426">
        <v>35.4515715</v>
      </c>
      <c r="H15426">
        <v>-80.605956599999999</v>
      </c>
      <c r="I15426">
        <v>4</v>
      </c>
      <c r="J15426">
        <v>5</v>
      </c>
      <c r="K15426">
        <v>1</v>
      </c>
      <c r="L15426" t="s">
        <v>188</v>
      </c>
    </row>
    <row r="15427" spans="1:12" x14ac:dyDescent="0.2">
      <c r="A15427" t="s">
        <v>50018</v>
      </c>
      <c r="B15427" t="s">
        <v>50019</v>
      </c>
      <c r="C15427" t="s">
        <v>2643</v>
      </c>
      <c r="D15427" t="s">
        <v>21</v>
      </c>
      <c r="E15427" t="s">
        <v>16</v>
      </c>
      <c r="F15427">
        <v>28213</v>
      </c>
      <c r="G15427">
        <v>35.255999650699998</v>
      </c>
      <c r="H15427">
        <v>-80.791980921999993</v>
      </c>
      <c r="I15427">
        <v>4.5</v>
      </c>
      <c r="J15427">
        <v>362</v>
      </c>
      <c r="K15427">
        <v>1</v>
      </c>
      <c r="L15427" t="s">
        <v>50020</v>
      </c>
    </row>
    <row r="15428" spans="1:12" x14ac:dyDescent="0.2">
      <c r="A15428" t="s">
        <v>50021</v>
      </c>
      <c r="B15428" t="s">
        <v>50022</v>
      </c>
      <c r="C15428" t="s">
        <v>50023</v>
      </c>
      <c r="D15428" t="s">
        <v>21</v>
      </c>
      <c r="E15428" t="s">
        <v>16</v>
      </c>
      <c r="F15428">
        <v>28277</v>
      </c>
      <c r="G15428">
        <v>35.072277468599999</v>
      </c>
      <c r="H15428">
        <v>-80.842456598400005</v>
      </c>
      <c r="I15428">
        <v>5</v>
      </c>
      <c r="J15428">
        <v>21</v>
      </c>
      <c r="K15428">
        <v>1</v>
      </c>
      <c r="L15428" t="s">
        <v>50024</v>
      </c>
    </row>
    <row r="15429" spans="1:12" x14ac:dyDescent="0.2">
      <c r="A15429" t="s">
        <v>50025</v>
      </c>
      <c r="B15429" t="s">
        <v>50026</v>
      </c>
      <c r="C15429" t="s">
        <v>50027</v>
      </c>
      <c r="D15429" t="s">
        <v>21</v>
      </c>
      <c r="E15429" t="s">
        <v>16</v>
      </c>
      <c r="F15429">
        <v>28209</v>
      </c>
      <c r="G15429">
        <v>35.164416600000003</v>
      </c>
      <c r="H15429">
        <v>-80.850449800000007</v>
      </c>
      <c r="I15429">
        <v>5</v>
      </c>
      <c r="J15429">
        <v>11</v>
      </c>
      <c r="K15429">
        <v>1</v>
      </c>
      <c r="L15429" t="s">
        <v>50028</v>
      </c>
    </row>
    <row r="15430" spans="1:12" x14ac:dyDescent="0.2">
      <c r="A15430" t="s">
        <v>50029</v>
      </c>
      <c r="B15430" t="s">
        <v>50030</v>
      </c>
      <c r="C15430" t="s">
        <v>50031</v>
      </c>
      <c r="D15430" t="s">
        <v>26</v>
      </c>
      <c r="E15430" t="s">
        <v>16</v>
      </c>
      <c r="F15430">
        <v>28078</v>
      </c>
      <c r="G15430">
        <v>35.396436000000001</v>
      </c>
      <c r="H15430">
        <v>-80.865300000000005</v>
      </c>
      <c r="I15430">
        <v>4</v>
      </c>
      <c r="J15430">
        <v>4</v>
      </c>
      <c r="K15430">
        <v>1</v>
      </c>
      <c r="L15430" t="s">
        <v>30198</v>
      </c>
    </row>
    <row r="15431" spans="1:12" x14ac:dyDescent="0.2">
      <c r="A15431" t="s">
        <v>50032</v>
      </c>
      <c r="B15431" t="s">
        <v>50033</v>
      </c>
      <c r="C15431" t="s">
        <v>50034</v>
      </c>
      <c r="D15431" t="s">
        <v>21</v>
      </c>
      <c r="E15431" t="s">
        <v>16</v>
      </c>
      <c r="F15431">
        <v>28269</v>
      </c>
      <c r="G15431">
        <v>35.334916849599999</v>
      </c>
      <c r="H15431">
        <v>-80.813359022100002</v>
      </c>
      <c r="I15431">
        <v>2</v>
      </c>
      <c r="J15431">
        <v>4</v>
      </c>
      <c r="K15431">
        <v>1</v>
      </c>
      <c r="L15431" t="s">
        <v>4823</v>
      </c>
    </row>
    <row r="15432" spans="1:12" x14ac:dyDescent="0.2">
      <c r="A15432" t="s">
        <v>50035</v>
      </c>
      <c r="B15432" t="s">
        <v>50036</v>
      </c>
      <c r="C15432" t="s">
        <v>50037</v>
      </c>
      <c r="D15432" t="s">
        <v>39</v>
      </c>
      <c r="E15432" t="s">
        <v>16</v>
      </c>
      <c r="F15432">
        <v>28025</v>
      </c>
      <c r="G15432">
        <v>35.439469699999997</v>
      </c>
      <c r="H15432">
        <v>-80.6073229</v>
      </c>
      <c r="I15432">
        <v>2.5</v>
      </c>
      <c r="J15432">
        <v>21</v>
      </c>
      <c r="K15432">
        <v>1</v>
      </c>
      <c r="L15432" t="s">
        <v>50038</v>
      </c>
    </row>
    <row r="15433" spans="1:12" x14ac:dyDescent="0.2">
      <c r="A15433" t="s">
        <v>50039</v>
      </c>
      <c r="B15433" t="s">
        <v>121</v>
      </c>
      <c r="C15433" t="s">
        <v>50040</v>
      </c>
      <c r="D15433" t="s">
        <v>21</v>
      </c>
      <c r="E15433" t="s">
        <v>16</v>
      </c>
      <c r="F15433">
        <v>28273</v>
      </c>
      <c r="G15433">
        <v>35.136574000000003</v>
      </c>
      <c r="H15433">
        <v>-80.906666400000006</v>
      </c>
      <c r="I15433">
        <v>2.5</v>
      </c>
      <c r="J15433">
        <v>18</v>
      </c>
      <c r="K15433">
        <v>1</v>
      </c>
      <c r="L15433" t="s">
        <v>2837</v>
      </c>
    </row>
    <row r="15434" spans="1:12" x14ac:dyDescent="0.2">
      <c r="A15434" t="s">
        <v>50041</v>
      </c>
      <c r="B15434" t="s">
        <v>50042</v>
      </c>
      <c r="C15434" t="s">
        <v>44995</v>
      </c>
      <c r="D15434" t="s">
        <v>21</v>
      </c>
      <c r="E15434" t="s">
        <v>16</v>
      </c>
      <c r="F15434">
        <v>28273</v>
      </c>
      <c r="G15434">
        <v>35.136201</v>
      </c>
      <c r="H15434">
        <v>-80.875557299999997</v>
      </c>
      <c r="I15434">
        <v>5</v>
      </c>
      <c r="J15434">
        <v>12</v>
      </c>
      <c r="K15434">
        <v>1</v>
      </c>
      <c r="L15434" t="s">
        <v>50043</v>
      </c>
    </row>
    <row r="15435" spans="1:12" x14ac:dyDescent="0.2">
      <c r="A15435" t="s">
        <v>50044</v>
      </c>
      <c r="B15435" t="s">
        <v>50045</v>
      </c>
      <c r="C15435" t="s">
        <v>34046</v>
      </c>
      <c r="D15435" t="s">
        <v>21</v>
      </c>
      <c r="E15435" t="s">
        <v>16</v>
      </c>
      <c r="F15435">
        <v>28202</v>
      </c>
      <c r="G15435">
        <v>35.226292000000001</v>
      </c>
      <c r="H15435">
        <v>-80.846433200000007</v>
      </c>
      <c r="I15435">
        <v>3.5</v>
      </c>
      <c r="J15435">
        <v>146</v>
      </c>
      <c r="K15435">
        <v>1</v>
      </c>
      <c r="L15435" t="s">
        <v>50046</v>
      </c>
    </row>
    <row r="15436" spans="1:12" x14ac:dyDescent="0.2">
      <c r="A15436" t="s">
        <v>50047</v>
      </c>
      <c r="B15436" t="s">
        <v>50048</v>
      </c>
      <c r="C15436" t="s">
        <v>50049</v>
      </c>
      <c r="D15436" t="s">
        <v>39</v>
      </c>
      <c r="E15436" t="s">
        <v>16</v>
      </c>
      <c r="F15436">
        <v>28027</v>
      </c>
      <c r="G15436">
        <v>35.368836999999999</v>
      </c>
      <c r="H15436">
        <v>-80.721948999999995</v>
      </c>
      <c r="I15436">
        <v>5</v>
      </c>
      <c r="J15436">
        <v>3</v>
      </c>
      <c r="K15436">
        <v>1</v>
      </c>
      <c r="L15436" t="s">
        <v>50050</v>
      </c>
    </row>
    <row r="15437" spans="1:12" x14ac:dyDescent="0.2">
      <c r="A15437" t="s">
        <v>50051</v>
      </c>
      <c r="B15437" t="s">
        <v>1012</v>
      </c>
      <c r="C15437" t="s">
        <v>50052</v>
      </c>
      <c r="D15437" t="s">
        <v>21</v>
      </c>
      <c r="E15437" t="s">
        <v>16</v>
      </c>
      <c r="F15437">
        <v>28205</v>
      </c>
      <c r="G15437">
        <v>35.211765999999997</v>
      </c>
      <c r="H15437">
        <v>-80.781384099999997</v>
      </c>
      <c r="I15437">
        <v>2</v>
      </c>
      <c r="J15437">
        <v>9</v>
      </c>
      <c r="K15437">
        <v>1</v>
      </c>
      <c r="L15437" t="s">
        <v>1323</v>
      </c>
    </row>
    <row r="15438" spans="1:12" x14ac:dyDescent="0.2">
      <c r="A15438" t="s">
        <v>50053</v>
      </c>
      <c r="B15438" t="s">
        <v>1407</v>
      </c>
      <c r="C15438" t="s">
        <v>50054</v>
      </c>
      <c r="D15438" t="s">
        <v>26</v>
      </c>
      <c r="E15438" t="s">
        <v>16</v>
      </c>
      <c r="F15438">
        <v>28078</v>
      </c>
      <c r="G15438">
        <v>35.443014573399999</v>
      </c>
      <c r="H15438">
        <v>-80.863925367600004</v>
      </c>
      <c r="I15438">
        <v>2</v>
      </c>
      <c r="J15438">
        <v>16</v>
      </c>
      <c r="K15438">
        <v>1</v>
      </c>
      <c r="L15438" t="s">
        <v>50055</v>
      </c>
    </row>
    <row r="15439" spans="1:12" x14ac:dyDescent="0.2">
      <c r="A15439" t="s">
        <v>50056</v>
      </c>
      <c r="B15439" t="s">
        <v>50057</v>
      </c>
      <c r="C15439" t="s">
        <v>50058</v>
      </c>
      <c r="D15439" t="s">
        <v>21</v>
      </c>
      <c r="E15439" t="s">
        <v>16</v>
      </c>
      <c r="F15439">
        <v>28209</v>
      </c>
      <c r="G15439">
        <v>35.171964000000003</v>
      </c>
      <c r="H15439">
        <v>-80.848422999999997</v>
      </c>
      <c r="I15439">
        <v>4.5</v>
      </c>
      <c r="J15439">
        <v>19</v>
      </c>
      <c r="K15439">
        <v>0</v>
      </c>
      <c r="L15439" t="s">
        <v>50059</v>
      </c>
    </row>
    <row r="15440" spans="1:12" x14ac:dyDescent="0.2">
      <c r="A15440" t="s">
        <v>50060</v>
      </c>
      <c r="B15440" t="s">
        <v>50061</v>
      </c>
      <c r="C15440" t="s">
        <v>40327</v>
      </c>
      <c r="D15440" t="s">
        <v>21</v>
      </c>
      <c r="E15440" t="s">
        <v>16</v>
      </c>
      <c r="F15440">
        <v>28210</v>
      </c>
      <c r="G15440">
        <v>35.094002000000003</v>
      </c>
      <c r="H15440">
        <v>-80.867142000000001</v>
      </c>
      <c r="I15440">
        <v>4</v>
      </c>
      <c r="J15440">
        <v>68</v>
      </c>
      <c r="K15440">
        <v>0</v>
      </c>
      <c r="L15440" t="s">
        <v>50062</v>
      </c>
    </row>
    <row r="15441" spans="1:12" x14ac:dyDescent="0.2">
      <c r="A15441" t="s">
        <v>50063</v>
      </c>
      <c r="B15441" t="s">
        <v>20223</v>
      </c>
      <c r="C15441" t="s">
        <v>50064</v>
      </c>
      <c r="D15441" t="s">
        <v>39</v>
      </c>
      <c r="E15441" t="s">
        <v>16</v>
      </c>
      <c r="F15441">
        <v>28027</v>
      </c>
      <c r="G15441">
        <v>35.365759400000002</v>
      </c>
      <c r="H15441">
        <v>-80.715421199999994</v>
      </c>
      <c r="I15441">
        <v>3.5</v>
      </c>
      <c r="J15441">
        <v>82</v>
      </c>
      <c r="K15441">
        <v>1</v>
      </c>
      <c r="L15441" t="s">
        <v>50065</v>
      </c>
    </row>
    <row r="15442" spans="1:12" x14ac:dyDescent="0.2">
      <c r="A15442" t="s">
        <v>50066</v>
      </c>
      <c r="B15442" t="s">
        <v>50067</v>
      </c>
      <c r="C15442" t="s">
        <v>50068</v>
      </c>
      <c r="D15442" t="s">
        <v>21</v>
      </c>
      <c r="E15442" t="s">
        <v>16</v>
      </c>
      <c r="F15442">
        <v>28202</v>
      </c>
      <c r="G15442">
        <v>35.225451300000003</v>
      </c>
      <c r="H15442">
        <v>-80.845280000000002</v>
      </c>
      <c r="I15442">
        <v>4.5</v>
      </c>
      <c r="J15442">
        <v>44</v>
      </c>
      <c r="K15442">
        <v>1</v>
      </c>
      <c r="L15442" t="s">
        <v>50069</v>
      </c>
    </row>
    <row r="15443" spans="1:12" x14ac:dyDescent="0.2">
      <c r="A15443" t="s">
        <v>50070</v>
      </c>
      <c r="B15443" t="s">
        <v>50071</v>
      </c>
      <c r="D15443" t="s">
        <v>21</v>
      </c>
      <c r="E15443" t="s">
        <v>16</v>
      </c>
      <c r="F15443">
        <v>28210</v>
      </c>
      <c r="G15443">
        <v>35.127428500000001</v>
      </c>
      <c r="H15443">
        <v>-80.859919300000001</v>
      </c>
      <c r="I15443">
        <v>5</v>
      </c>
      <c r="J15443">
        <v>25</v>
      </c>
      <c r="K15443">
        <v>1</v>
      </c>
      <c r="L15443" t="s">
        <v>9225</v>
      </c>
    </row>
    <row r="15444" spans="1:12" x14ac:dyDescent="0.2">
      <c r="A15444" t="s">
        <v>50072</v>
      </c>
      <c r="B15444" t="s">
        <v>50073</v>
      </c>
      <c r="C15444" t="s">
        <v>50074</v>
      </c>
      <c r="D15444" t="s">
        <v>30</v>
      </c>
      <c r="E15444" t="s">
        <v>16</v>
      </c>
      <c r="F15444">
        <v>28054</v>
      </c>
      <c r="G15444">
        <v>35.2171576593</v>
      </c>
      <c r="H15444">
        <v>-81.157578945300003</v>
      </c>
      <c r="I15444">
        <v>4.5</v>
      </c>
      <c r="J15444">
        <v>26</v>
      </c>
      <c r="K15444">
        <v>1</v>
      </c>
      <c r="L15444" t="s">
        <v>24759</v>
      </c>
    </row>
    <row r="15445" spans="1:12" x14ac:dyDescent="0.2">
      <c r="A15445" t="s">
        <v>50075</v>
      </c>
      <c r="B15445" t="s">
        <v>50076</v>
      </c>
      <c r="C15445" t="s">
        <v>50077</v>
      </c>
      <c r="D15445" t="s">
        <v>21</v>
      </c>
      <c r="E15445" t="s">
        <v>16</v>
      </c>
      <c r="F15445">
        <v>28262</v>
      </c>
      <c r="G15445">
        <v>35.317696400000003</v>
      </c>
      <c r="H15445">
        <v>-80.772098200000002</v>
      </c>
      <c r="I15445">
        <v>4.5</v>
      </c>
      <c r="J15445">
        <v>14</v>
      </c>
      <c r="K15445">
        <v>1</v>
      </c>
      <c r="L15445" t="s">
        <v>50078</v>
      </c>
    </row>
    <row r="15446" spans="1:12" x14ac:dyDescent="0.2">
      <c r="A15446" t="s">
        <v>50079</v>
      </c>
      <c r="B15446" t="s">
        <v>50080</v>
      </c>
      <c r="C15446" t="s">
        <v>50081</v>
      </c>
      <c r="D15446" t="s">
        <v>21</v>
      </c>
      <c r="E15446" t="s">
        <v>16</v>
      </c>
      <c r="F15446">
        <v>28269</v>
      </c>
      <c r="G15446">
        <v>35.338484999999999</v>
      </c>
      <c r="H15446">
        <v>-80.832858000000002</v>
      </c>
      <c r="I15446">
        <v>3.5</v>
      </c>
      <c r="J15446">
        <v>3</v>
      </c>
      <c r="K15446">
        <v>1</v>
      </c>
      <c r="L15446" t="s">
        <v>50082</v>
      </c>
    </row>
    <row r="15447" spans="1:12" x14ac:dyDescent="0.2">
      <c r="A15447" t="s">
        <v>50083</v>
      </c>
      <c r="B15447" t="s">
        <v>50084</v>
      </c>
      <c r="C15447" t="s">
        <v>1063</v>
      </c>
      <c r="D15447" t="s">
        <v>21</v>
      </c>
      <c r="E15447" t="s">
        <v>16</v>
      </c>
      <c r="F15447">
        <v>28205</v>
      </c>
      <c r="G15447">
        <v>35.214465300000001</v>
      </c>
      <c r="H15447">
        <v>-80.794128799999996</v>
      </c>
      <c r="I15447">
        <v>2</v>
      </c>
      <c r="J15447">
        <v>8</v>
      </c>
      <c r="K15447">
        <v>1</v>
      </c>
      <c r="L15447" t="s">
        <v>1041</v>
      </c>
    </row>
    <row r="15448" spans="1:12" x14ac:dyDescent="0.2">
      <c r="A15448" t="s">
        <v>50085</v>
      </c>
      <c r="B15448" t="s">
        <v>50086</v>
      </c>
      <c r="C15448" t="s">
        <v>50087</v>
      </c>
      <c r="D15448" t="s">
        <v>21</v>
      </c>
      <c r="E15448" t="s">
        <v>16</v>
      </c>
      <c r="F15448">
        <v>28202</v>
      </c>
      <c r="G15448">
        <v>35.225438199800003</v>
      </c>
      <c r="H15448">
        <v>-80.841412644000002</v>
      </c>
      <c r="I15448">
        <v>3.5</v>
      </c>
      <c r="J15448">
        <v>73</v>
      </c>
      <c r="K15448">
        <v>1</v>
      </c>
      <c r="L15448" t="s">
        <v>50088</v>
      </c>
    </row>
    <row r="15449" spans="1:12" x14ac:dyDescent="0.2">
      <c r="A15449" t="s">
        <v>50089</v>
      </c>
      <c r="B15449" t="s">
        <v>50090</v>
      </c>
      <c r="C15449" t="s">
        <v>2168</v>
      </c>
      <c r="D15449" t="s">
        <v>15</v>
      </c>
      <c r="E15449" t="s">
        <v>16</v>
      </c>
      <c r="F15449">
        <v>28031</v>
      </c>
      <c r="G15449">
        <v>35.479950299999999</v>
      </c>
      <c r="H15449">
        <v>-80.888320899999997</v>
      </c>
      <c r="I15449">
        <v>5</v>
      </c>
      <c r="J15449">
        <v>4</v>
      </c>
      <c r="K15449">
        <v>1</v>
      </c>
      <c r="L15449" t="s">
        <v>7363</v>
      </c>
    </row>
    <row r="15450" spans="1:12" x14ac:dyDescent="0.2">
      <c r="A15450" t="s">
        <v>50091</v>
      </c>
      <c r="B15450" t="s">
        <v>50092</v>
      </c>
      <c r="C15450" t="s">
        <v>7170</v>
      </c>
      <c r="D15450" t="s">
        <v>21</v>
      </c>
      <c r="E15450" t="s">
        <v>16</v>
      </c>
      <c r="F15450">
        <v>28262</v>
      </c>
      <c r="G15450">
        <v>35.317193699999997</v>
      </c>
      <c r="H15450">
        <v>-80.740204000000006</v>
      </c>
      <c r="I15450">
        <v>3</v>
      </c>
      <c r="J15450">
        <v>42</v>
      </c>
      <c r="K15450">
        <v>0</v>
      </c>
      <c r="L15450" t="s">
        <v>39616</v>
      </c>
    </row>
    <row r="15451" spans="1:12" x14ac:dyDescent="0.2">
      <c r="A15451" t="s">
        <v>50093</v>
      </c>
      <c r="B15451" t="s">
        <v>50094</v>
      </c>
      <c r="C15451" t="s">
        <v>50095</v>
      </c>
      <c r="D15451" t="s">
        <v>30</v>
      </c>
      <c r="E15451" t="s">
        <v>16</v>
      </c>
      <c r="F15451">
        <v>28054</v>
      </c>
      <c r="G15451">
        <v>35.267981499999998</v>
      </c>
      <c r="H15451">
        <v>-81.135680399999998</v>
      </c>
      <c r="I15451">
        <v>3</v>
      </c>
      <c r="J15451">
        <v>6</v>
      </c>
      <c r="K15451">
        <v>1</v>
      </c>
      <c r="L15451" t="s">
        <v>50096</v>
      </c>
    </row>
    <row r="15452" spans="1:12" x14ac:dyDescent="0.2">
      <c r="A15452" t="s">
        <v>50097</v>
      </c>
      <c r="B15452" t="s">
        <v>50098</v>
      </c>
      <c r="C15452" t="s">
        <v>50099</v>
      </c>
      <c r="D15452" t="s">
        <v>942</v>
      </c>
      <c r="E15452" t="s">
        <v>16</v>
      </c>
      <c r="F15452">
        <v>28120</v>
      </c>
      <c r="G15452">
        <v>35.297684599999997</v>
      </c>
      <c r="H15452">
        <v>-81.017157299999994</v>
      </c>
      <c r="I15452">
        <v>3</v>
      </c>
      <c r="J15452">
        <v>5</v>
      </c>
      <c r="K15452">
        <v>1</v>
      </c>
      <c r="L15452" t="s">
        <v>50100</v>
      </c>
    </row>
    <row r="15453" spans="1:12" x14ac:dyDescent="0.2">
      <c r="A15453" t="s">
        <v>50101</v>
      </c>
      <c r="B15453" t="s">
        <v>50102</v>
      </c>
      <c r="C15453" t="s">
        <v>50103</v>
      </c>
      <c r="D15453" t="s">
        <v>26</v>
      </c>
      <c r="E15453" t="s">
        <v>16</v>
      </c>
      <c r="F15453">
        <v>28078</v>
      </c>
      <c r="G15453">
        <v>35.4055521927</v>
      </c>
      <c r="H15453">
        <v>-80.865380873700005</v>
      </c>
      <c r="I15453">
        <v>4</v>
      </c>
      <c r="J15453">
        <v>3</v>
      </c>
      <c r="K15453">
        <v>1</v>
      </c>
      <c r="L15453" t="s">
        <v>50104</v>
      </c>
    </row>
    <row r="15454" spans="1:12" x14ac:dyDescent="0.2">
      <c r="A15454" t="s">
        <v>50105</v>
      </c>
      <c r="B15454" t="s">
        <v>50106</v>
      </c>
      <c r="C15454" t="s">
        <v>50107</v>
      </c>
      <c r="D15454" t="s">
        <v>21</v>
      </c>
      <c r="E15454" t="s">
        <v>16</v>
      </c>
      <c r="F15454">
        <v>28213</v>
      </c>
      <c r="G15454">
        <v>35.3144937</v>
      </c>
      <c r="H15454">
        <v>-80.702547999999993</v>
      </c>
      <c r="I15454">
        <v>3.5</v>
      </c>
      <c r="J15454">
        <v>43</v>
      </c>
      <c r="K15454">
        <v>0</v>
      </c>
      <c r="L15454" t="s">
        <v>50108</v>
      </c>
    </row>
    <row r="15455" spans="1:12" x14ac:dyDescent="0.2">
      <c r="A15455" t="s">
        <v>50109</v>
      </c>
      <c r="B15455" t="s">
        <v>50110</v>
      </c>
      <c r="C15455" t="s">
        <v>50111</v>
      </c>
      <c r="D15455" t="s">
        <v>21</v>
      </c>
      <c r="E15455" t="s">
        <v>16</v>
      </c>
      <c r="F15455">
        <v>28202</v>
      </c>
      <c r="G15455">
        <v>35.227109264299997</v>
      </c>
      <c r="H15455">
        <v>-80.849536657300007</v>
      </c>
      <c r="I15455">
        <v>4</v>
      </c>
      <c r="J15455">
        <v>34</v>
      </c>
      <c r="K15455">
        <v>1</v>
      </c>
      <c r="L15455" t="s">
        <v>3422</v>
      </c>
    </row>
    <row r="15456" spans="1:12" x14ac:dyDescent="0.2">
      <c r="A15456" t="s">
        <v>50112</v>
      </c>
      <c r="B15456" t="s">
        <v>50113</v>
      </c>
      <c r="C15456" t="s">
        <v>50114</v>
      </c>
      <c r="D15456" t="s">
        <v>21</v>
      </c>
      <c r="E15456" t="s">
        <v>16</v>
      </c>
      <c r="F15456">
        <v>28214</v>
      </c>
      <c r="G15456">
        <v>35.239654246000001</v>
      </c>
      <c r="H15456">
        <v>-80.940552185300007</v>
      </c>
      <c r="I15456">
        <v>2.5</v>
      </c>
      <c r="J15456">
        <v>66</v>
      </c>
      <c r="K15456">
        <v>1</v>
      </c>
      <c r="L15456" t="s">
        <v>38691</v>
      </c>
    </row>
    <row r="15457" spans="1:12" x14ac:dyDescent="0.2">
      <c r="A15457" t="s">
        <v>50115</v>
      </c>
      <c r="B15457" t="s">
        <v>50116</v>
      </c>
      <c r="C15457" t="s">
        <v>50117</v>
      </c>
      <c r="D15457" t="s">
        <v>21</v>
      </c>
      <c r="E15457" t="s">
        <v>16</v>
      </c>
      <c r="F15457">
        <v>28277</v>
      </c>
      <c r="G15457">
        <v>35.051076999999999</v>
      </c>
      <c r="H15457">
        <v>-80.848265999999995</v>
      </c>
      <c r="I15457">
        <v>3.5</v>
      </c>
      <c r="J15457">
        <v>3</v>
      </c>
      <c r="K15457">
        <v>1</v>
      </c>
      <c r="L15457" t="s">
        <v>2315</v>
      </c>
    </row>
    <row r="15458" spans="1:12" x14ac:dyDescent="0.2">
      <c r="A15458" t="s">
        <v>50118</v>
      </c>
      <c r="B15458" t="s">
        <v>50119</v>
      </c>
      <c r="C15458" t="s">
        <v>50120</v>
      </c>
      <c r="D15458" t="s">
        <v>30</v>
      </c>
      <c r="E15458" t="s">
        <v>16</v>
      </c>
      <c r="F15458">
        <v>28056</v>
      </c>
      <c r="G15458">
        <v>35.258626200000002</v>
      </c>
      <c r="H15458">
        <v>-81.110097499999995</v>
      </c>
      <c r="I15458">
        <v>1</v>
      </c>
      <c r="J15458">
        <v>3</v>
      </c>
      <c r="K15458">
        <v>0</v>
      </c>
      <c r="L15458" t="s">
        <v>50121</v>
      </c>
    </row>
    <row r="15459" spans="1:12" x14ac:dyDescent="0.2">
      <c r="A15459" t="s">
        <v>50122</v>
      </c>
      <c r="B15459" t="s">
        <v>50123</v>
      </c>
      <c r="C15459" t="s">
        <v>50124</v>
      </c>
      <c r="D15459" t="s">
        <v>21</v>
      </c>
      <c r="E15459" t="s">
        <v>16</v>
      </c>
      <c r="F15459">
        <v>28262</v>
      </c>
      <c r="G15459">
        <v>35.310175600000001</v>
      </c>
      <c r="H15459">
        <v>-80.749443299999996</v>
      </c>
      <c r="I15459">
        <v>2.5</v>
      </c>
      <c r="J15459">
        <v>37</v>
      </c>
      <c r="K15459">
        <v>0</v>
      </c>
      <c r="L15459" t="s">
        <v>50125</v>
      </c>
    </row>
    <row r="15460" spans="1:12" x14ac:dyDescent="0.2">
      <c r="A15460" t="s">
        <v>50126</v>
      </c>
      <c r="B15460" t="s">
        <v>5014</v>
      </c>
      <c r="C15460" t="s">
        <v>7234</v>
      </c>
      <c r="D15460" t="s">
        <v>21</v>
      </c>
      <c r="E15460" t="s">
        <v>16</v>
      </c>
      <c r="F15460">
        <v>28226</v>
      </c>
      <c r="G15460">
        <v>35.091327100000001</v>
      </c>
      <c r="H15460">
        <v>-80.845724000000004</v>
      </c>
      <c r="I15460">
        <v>3.5</v>
      </c>
      <c r="J15460">
        <v>6</v>
      </c>
      <c r="K15460">
        <v>0</v>
      </c>
      <c r="L15460" t="s">
        <v>749</v>
      </c>
    </row>
    <row r="15461" spans="1:12" x14ac:dyDescent="0.2">
      <c r="A15461" t="s">
        <v>50127</v>
      </c>
      <c r="B15461" t="s">
        <v>50128</v>
      </c>
      <c r="C15461" t="s">
        <v>50129</v>
      </c>
      <c r="D15461" t="s">
        <v>21</v>
      </c>
      <c r="E15461" t="s">
        <v>16</v>
      </c>
      <c r="F15461">
        <v>28215</v>
      </c>
      <c r="G15461">
        <v>35.249628745000003</v>
      </c>
      <c r="H15461">
        <v>-80.779729485499999</v>
      </c>
      <c r="I15461">
        <v>3</v>
      </c>
      <c r="J15461">
        <v>5</v>
      </c>
      <c r="K15461">
        <v>1</v>
      </c>
      <c r="L15461" t="s">
        <v>50130</v>
      </c>
    </row>
    <row r="15462" spans="1:12" x14ac:dyDescent="0.2">
      <c r="A15462" t="s">
        <v>50131</v>
      </c>
      <c r="B15462" t="s">
        <v>1822</v>
      </c>
      <c r="C15462" t="s">
        <v>50132</v>
      </c>
      <c r="D15462" t="s">
        <v>26</v>
      </c>
      <c r="E15462" t="s">
        <v>16</v>
      </c>
      <c r="F15462">
        <v>28078</v>
      </c>
      <c r="G15462">
        <v>35.444020600000002</v>
      </c>
      <c r="H15462">
        <v>-80.882442600000005</v>
      </c>
      <c r="I15462">
        <v>4</v>
      </c>
      <c r="J15462">
        <v>11</v>
      </c>
      <c r="K15462">
        <v>1</v>
      </c>
      <c r="L15462" t="s">
        <v>50133</v>
      </c>
    </row>
    <row r="15463" spans="1:12" x14ac:dyDescent="0.2">
      <c r="A15463" t="s">
        <v>50134</v>
      </c>
      <c r="B15463" t="s">
        <v>9846</v>
      </c>
      <c r="C15463" t="s">
        <v>50135</v>
      </c>
      <c r="D15463" t="s">
        <v>697</v>
      </c>
      <c r="E15463" t="s">
        <v>16</v>
      </c>
      <c r="F15463">
        <v>28037</v>
      </c>
      <c r="G15463">
        <v>35.450012700000002</v>
      </c>
      <c r="H15463">
        <v>-81.005638200000007</v>
      </c>
      <c r="I15463">
        <v>4</v>
      </c>
      <c r="J15463">
        <v>9</v>
      </c>
      <c r="K15463">
        <v>1</v>
      </c>
      <c r="L15463" t="s">
        <v>14043</v>
      </c>
    </row>
    <row r="15464" spans="1:12" x14ac:dyDescent="0.2">
      <c r="A15464" t="s">
        <v>50136</v>
      </c>
      <c r="B15464" t="s">
        <v>2528</v>
      </c>
      <c r="C15464" t="s">
        <v>50137</v>
      </c>
      <c r="D15464" t="s">
        <v>21</v>
      </c>
      <c r="E15464" t="s">
        <v>16</v>
      </c>
      <c r="F15464">
        <v>28211</v>
      </c>
      <c r="G15464">
        <v>35.154149199999999</v>
      </c>
      <c r="H15464">
        <v>-80.828581999999997</v>
      </c>
      <c r="I15464">
        <v>2</v>
      </c>
      <c r="J15464">
        <v>17</v>
      </c>
      <c r="K15464">
        <v>0</v>
      </c>
      <c r="L15464" t="s">
        <v>3901</v>
      </c>
    </row>
    <row r="15465" spans="1:12" x14ac:dyDescent="0.2">
      <c r="A15465" t="s">
        <v>50138</v>
      </c>
      <c r="B15465" t="s">
        <v>50139</v>
      </c>
      <c r="C15465" t="s">
        <v>50140</v>
      </c>
      <c r="D15465" t="s">
        <v>21</v>
      </c>
      <c r="E15465" t="s">
        <v>16</v>
      </c>
      <c r="F15465">
        <v>28203</v>
      </c>
      <c r="G15465">
        <v>35.2141842602</v>
      </c>
      <c r="H15465">
        <v>-80.855322999500004</v>
      </c>
      <c r="I15465">
        <v>3</v>
      </c>
      <c r="J15465">
        <v>58</v>
      </c>
      <c r="K15465">
        <v>0</v>
      </c>
      <c r="L15465" t="s">
        <v>50141</v>
      </c>
    </row>
    <row r="15466" spans="1:12" x14ac:dyDescent="0.2">
      <c r="A15466" t="s">
        <v>50142</v>
      </c>
      <c r="B15466" t="s">
        <v>50143</v>
      </c>
      <c r="C15466" t="s">
        <v>50144</v>
      </c>
      <c r="D15466" t="s">
        <v>21</v>
      </c>
      <c r="E15466" t="s">
        <v>16</v>
      </c>
      <c r="F15466">
        <v>28211</v>
      </c>
      <c r="G15466">
        <v>35.151777699999997</v>
      </c>
      <c r="H15466">
        <v>-80.832469599999996</v>
      </c>
      <c r="I15466">
        <v>3.5</v>
      </c>
      <c r="J15466">
        <v>5</v>
      </c>
      <c r="K15466">
        <v>1</v>
      </c>
      <c r="L15466" t="s">
        <v>50145</v>
      </c>
    </row>
    <row r="15467" spans="1:12" x14ac:dyDescent="0.2">
      <c r="A15467" t="s">
        <v>50146</v>
      </c>
      <c r="B15467" t="s">
        <v>2528</v>
      </c>
      <c r="C15467" t="s">
        <v>50147</v>
      </c>
      <c r="D15467" t="s">
        <v>21</v>
      </c>
      <c r="E15467" t="s">
        <v>16</v>
      </c>
      <c r="F15467">
        <v>28211</v>
      </c>
      <c r="G15467">
        <v>35.176807099999998</v>
      </c>
      <c r="H15467">
        <v>-80.798607399999995</v>
      </c>
      <c r="I15467">
        <v>2.5</v>
      </c>
      <c r="J15467">
        <v>21</v>
      </c>
      <c r="K15467">
        <v>1</v>
      </c>
      <c r="L15467" t="s">
        <v>2713</v>
      </c>
    </row>
    <row r="15468" spans="1:12" x14ac:dyDescent="0.2">
      <c r="A15468" t="s">
        <v>50148</v>
      </c>
      <c r="B15468" t="s">
        <v>6450</v>
      </c>
      <c r="C15468" t="s">
        <v>11464</v>
      </c>
      <c r="D15468" t="s">
        <v>26</v>
      </c>
      <c r="E15468" t="s">
        <v>16</v>
      </c>
      <c r="F15468">
        <v>28078</v>
      </c>
      <c r="G15468">
        <v>35.445882099999999</v>
      </c>
      <c r="H15468">
        <v>-80.879956300000003</v>
      </c>
      <c r="I15468">
        <v>4.5</v>
      </c>
      <c r="J15468">
        <v>106</v>
      </c>
      <c r="K15468">
        <v>1</v>
      </c>
      <c r="L15468" t="s">
        <v>9208</v>
      </c>
    </row>
    <row r="15469" spans="1:12" x14ac:dyDescent="0.2">
      <c r="A15469" t="s">
        <v>50149</v>
      </c>
      <c r="B15469" t="s">
        <v>50150</v>
      </c>
      <c r="C15469" t="s">
        <v>50151</v>
      </c>
      <c r="D15469" t="s">
        <v>30</v>
      </c>
      <c r="E15469" t="s">
        <v>16</v>
      </c>
      <c r="F15469">
        <v>28054</v>
      </c>
      <c r="G15469">
        <v>35.281337299999997</v>
      </c>
      <c r="H15469">
        <v>-81.149466799999999</v>
      </c>
      <c r="I15469">
        <v>1.5</v>
      </c>
      <c r="J15469">
        <v>5</v>
      </c>
      <c r="K15469">
        <v>1</v>
      </c>
      <c r="L15469" t="s">
        <v>50152</v>
      </c>
    </row>
    <row r="15470" spans="1:12" x14ac:dyDescent="0.2">
      <c r="A15470" t="s">
        <v>50153</v>
      </c>
      <c r="B15470" t="s">
        <v>314</v>
      </c>
      <c r="C15470" t="s">
        <v>50154</v>
      </c>
      <c r="D15470" t="s">
        <v>15</v>
      </c>
      <c r="E15470" t="s">
        <v>16</v>
      </c>
      <c r="F15470">
        <v>28031</v>
      </c>
      <c r="G15470">
        <v>35.483019900000002</v>
      </c>
      <c r="H15470">
        <v>-80.860005700000002</v>
      </c>
      <c r="I15470">
        <v>4</v>
      </c>
      <c r="J15470">
        <v>9</v>
      </c>
      <c r="K15470">
        <v>1</v>
      </c>
      <c r="L15470" t="s">
        <v>50155</v>
      </c>
    </row>
    <row r="15471" spans="1:12" x14ac:dyDescent="0.2">
      <c r="A15471" t="s">
        <v>50156</v>
      </c>
      <c r="B15471" t="s">
        <v>50157</v>
      </c>
      <c r="C15471" t="s">
        <v>16999</v>
      </c>
      <c r="D15471" t="s">
        <v>21</v>
      </c>
      <c r="E15471" t="s">
        <v>16</v>
      </c>
      <c r="F15471">
        <v>28211</v>
      </c>
      <c r="G15471">
        <v>35.173753099999999</v>
      </c>
      <c r="H15471">
        <v>-80.802955900000001</v>
      </c>
      <c r="I15471">
        <v>4</v>
      </c>
      <c r="J15471">
        <v>6</v>
      </c>
      <c r="K15471">
        <v>1</v>
      </c>
      <c r="L15471" t="s">
        <v>143</v>
      </c>
    </row>
    <row r="15472" spans="1:12" x14ac:dyDescent="0.2">
      <c r="A15472" t="s">
        <v>50158</v>
      </c>
      <c r="B15472" t="s">
        <v>50159</v>
      </c>
      <c r="C15472" t="s">
        <v>50160</v>
      </c>
      <c r="D15472" t="s">
        <v>21</v>
      </c>
      <c r="E15472" t="s">
        <v>16</v>
      </c>
      <c r="F15472">
        <v>28217</v>
      </c>
      <c r="G15472">
        <v>35.149724499999998</v>
      </c>
      <c r="H15472">
        <v>-80.877191400000001</v>
      </c>
      <c r="I15472">
        <v>3</v>
      </c>
      <c r="J15472">
        <v>4</v>
      </c>
      <c r="K15472">
        <v>1</v>
      </c>
      <c r="L15472" t="s">
        <v>18284</v>
      </c>
    </row>
    <row r="15473" spans="1:12" x14ac:dyDescent="0.2">
      <c r="A15473" t="s">
        <v>50161</v>
      </c>
      <c r="B15473" t="s">
        <v>50162</v>
      </c>
      <c r="C15473" t="s">
        <v>50163</v>
      </c>
      <c r="D15473" t="s">
        <v>21</v>
      </c>
      <c r="E15473" t="s">
        <v>16</v>
      </c>
      <c r="F15473">
        <v>28263</v>
      </c>
      <c r="G15473">
        <v>35.148102000000002</v>
      </c>
      <c r="H15473">
        <v>-80.92483</v>
      </c>
      <c r="I15473">
        <v>3</v>
      </c>
      <c r="J15473">
        <v>7</v>
      </c>
      <c r="K15473">
        <v>0</v>
      </c>
      <c r="L15473" t="s">
        <v>2905</v>
      </c>
    </row>
    <row r="15474" spans="1:12" x14ac:dyDescent="0.2">
      <c r="A15474" t="s">
        <v>50164</v>
      </c>
      <c r="B15474" t="s">
        <v>50165</v>
      </c>
      <c r="C15474" t="s">
        <v>50166</v>
      </c>
      <c r="D15474" t="s">
        <v>39</v>
      </c>
      <c r="E15474" t="s">
        <v>16</v>
      </c>
      <c r="F15474">
        <v>28027</v>
      </c>
      <c r="G15474">
        <v>35.3649893706</v>
      </c>
      <c r="H15474">
        <v>-80.710841000000002</v>
      </c>
      <c r="I15474">
        <v>3.5</v>
      </c>
      <c r="J15474">
        <v>127</v>
      </c>
      <c r="K15474">
        <v>1</v>
      </c>
      <c r="L15474" t="s">
        <v>2905</v>
      </c>
    </row>
    <row r="15475" spans="1:12" x14ac:dyDescent="0.2">
      <c r="A15475" t="s">
        <v>50167</v>
      </c>
      <c r="B15475" t="s">
        <v>50168</v>
      </c>
      <c r="C15475" t="s">
        <v>50169</v>
      </c>
      <c r="D15475" t="s">
        <v>21</v>
      </c>
      <c r="E15475" t="s">
        <v>16</v>
      </c>
      <c r="F15475">
        <v>28211</v>
      </c>
      <c r="G15475">
        <v>35.1757633</v>
      </c>
      <c r="H15475">
        <v>-80.802667799999995</v>
      </c>
      <c r="I15475">
        <v>4</v>
      </c>
      <c r="J15475">
        <v>11</v>
      </c>
      <c r="K15475">
        <v>0</v>
      </c>
      <c r="L15475" t="s">
        <v>48332</v>
      </c>
    </row>
    <row r="15476" spans="1:12" x14ac:dyDescent="0.2">
      <c r="A15476" t="s">
        <v>50170</v>
      </c>
      <c r="B15476" t="s">
        <v>50171</v>
      </c>
      <c r="C15476" t="s">
        <v>10314</v>
      </c>
      <c r="D15476" t="s">
        <v>21</v>
      </c>
      <c r="E15476" t="s">
        <v>16</v>
      </c>
      <c r="F15476">
        <v>28202</v>
      </c>
      <c r="G15476">
        <v>35.224031400000001</v>
      </c>
      <c r="H15476">
        <v>-80.848677199999997</v>
      </c>
      <c r="I15476">
        <v>4</v>
      </c>
      <c r="J15476">
        <v>19</v>
      </c>
      <c r="K15476">
        <v>0</v>
      </c>
      <c r="L15476" t="s">
        <v>50172</v>
      </c>
    </row>
    <row r="15477" spans="1:12" x14ac:dyDescent="0.2">
      <c r="A15477" t="s">
        <v>50173</v>
      </c>
      <c r="B15477" t="s">
        <v>50174</v>
      </c>
      <c r="C15477" t="s">
        <v>50175</v>
      </c>
      <c r="D15477" t="s">
        <v>21</v>
      </c>
      <c r="E15477" t="s">
        <v>16</v>
      </c>
      <c r="F15477">
        <v>28203</v>
      </c>
      <c r="G15477">
        <v>35.215705</v>
      </c>
      <c r="H15477">
        <v>-80.856667000000002</v>
      </c>
      <c r="I15477">
        <v>4.5</v>
      </c>
      <c r="J15477">
        <v>17</v>
      </c>
      <c r="K15477">
        <v>1</v>
      </c>
      <c r="L15477" t="s">
        <v>50176</v>
      </c>
    </row>
    <row r="15478" spans="1:12" x14ac:dyDescent="0.2">
      <c r="A15478" t="s">
        <v>50177</v>
      </c>
      <c r="B15478" t="s">
        <v>18743</v>
      </c>
      <c r="C15478" t="s">
        <v>50178</v>
      </c>
      <c r="D15478" t="s">
        <v>39</v>
      </c>
      <c r="E15478" t="s">
        <v>16</v>
      </c>
      <c r="F15478">
        <v>28027</v>
      </c>
      <c r="G15478">
        <v>35.369831485399999</v>
      </c>
      <c r="H15478">
        <v>-80.723783969899998</v>
      </c>
      <c r="I15478">
        <v>1.5</v>
      </c>
      <c r="J15478">
        <v>10</v>
      </c>
      <c r="K15478">
        <v>1</v>
      </c>
      <c r="L15478" t="s">
        <v>45286</v>
      </c>
    </row>
    <row r="15479" spans="1:12" x14ac:dyDescent="0.2">
      <c r="A15479" t="s">
        <v>50179</v>
      </c>
      <c r="B15479" t="s">
        <v>50180</v>
      </c>
      <c r="C15479" t="s">
        <v>16276</v>
      </c>
      <c r="D15479" t="s">
        <v>21</v>
      </c>
      <c r="E15479" t="s">
        <v>16</v>
      </c>
      <c r="F15479">
        <v>28205</v>
      </c>
      <c r="G15479">
        <v>35.2193489</v>
      </c>
      <c r="H15479">
        <v>-80.812484400000002</v>
      </c>
      <c r="I15479">
        <v>4.5</v>
      </c>
      <c r="J15479">
        <v>8</v>
      </c>
      <c r="K15479">
        <v>0</v>
      </c>
      <c r="L15479" t="s">
        <v>50181</v>
      </c>
    </row>
    <row r="15480" spans="1:12" x14ac:dyDescent="0.2">
      <c r="A15480" t="s">
        <v>50182</v>
      </c>
      <c r="B15480" t="s">
        <v>50183</v>
      </c>
      <c r="C15480" t="s">
        <v>50184</v>
      </c>
      <c r="D15480" t="s">
        <v>21</v>
      </c>
      <c r="E15480" t="s">
        <v>16</v>
      </c>
      <c r="F15480">
        <v>28277</v>
      </c>
      <c r="G15480">
        <v>35.040216000000001</v>
      </c>
      <c r="H15480">
        <v>-80.847047000000003</v>
      </c>
      <c r="I15480">
        <v>4</v>
      </c>
      <c r="J15480">
        <v>55</v>
      </c>
      <c r="K15480">
        <v>1</v>
      </c>
      <c r="L15480" t="s">
        <v>50185</v>
      </c>
    </row>
    <row r="15481" spans="1:12" x14ac:dyDescent="0.2">
      <c r="A15481" t="s">
        <v>50186</v>
      </c>
      <c r="B15481" t="s">
        <v>7799</v>
      </c>
      <c r="C15481" t="s">
        <v>50187</v>
      </c>
      <c r="D15481" t="s">
        <v>26</v>
      </c>
      <c r="E15481" t="s">
        <v>16</v>
      </c>
      <c r="F15481">
        <v>28078</v>
      </c>
      <c r="G15481">
        <v>35.444907000000001</v>
      </c>
      <c r="H15481">
        <v>-80.878412999999995</v>
      </c>
      <c r="I15481">
        <v>3.5</v>
      </c>
      <c r="J15481">
        <v>151</v>
      </c>
      <c r="K15481">
        <v>1</v>
      </c>
      <c r="L15481" t="s">
        <v>50188</v>
      </c>
    </row>
    <row r="15482" spans="1:12" x14ac:dyDescent="0.2">
      <c r="A15482" t="s">
        <v>50189</v>
      </c>
      <c r="B15482" t="s">
        <v>50190</v>
      </c>
      <c r="C15482" t="s">
        <v>50191</v>
      </c>
      <c r="D15482" t="s">
        <v>21</v>
      </c>
      <c r="E15482" t="s">
        <v>16</v>
      </c>
      <c r="F15482">
        <v>28269</v>
      </c>
      <c r="G15482">
        <v>35.373654999999999</v>
      </c>
      <c r="H15482">
        <v>-80.831908999999996</v>
      </c>
      <c r="I15482">
        <v>2.5</v>
      </c>
      <c r="J15482">
        <v>26</v>
      </c>
      <c r="K15482">
        <v>1</v>
      </c>
      <c r="L15482" t="s">
        <v>10815</v>
      </c>
    </row>
    <row r="15483" spans="1:12" x14ac:dyDescent="0.2">
      <c r="A15483" t="s">
        <v>50192</v>
      </c>
      <c r="B15483" t="s">
        <v>50193</v>
      </c>
      <c r="C15483" t="s">
        <v>50194</v>
      </c>
      <c r="D15483" t="s">
        <v>21</v>
      </c>
      <c r="E15483" t="s">
        <v>16</v>
      </c>
      <c r="F15483">
        <v>28203</v>
      </c>
      <c r="G15483">
        <v>35.220435899999998</v>
      </c>
      <c r="H15483">
        <v>-80.856393100000005</v>
      </c>
      <c r="I15483">
        <v>5</v>
      </c>
      <c r="J15483">
        <v>5</v>
      </c>
      <c r="K15483">
        <v>1</v>
      </c>
      <c r="L15483" t="s">
        <v>50195</v>
      </c>
    </row>
    <row r="15484" spans="1:12" x14ac:dyDescent="0.2">
      <c r="A15484" t="s">
        <v>50196</v>
      </c>
      <c r="B15484" t="s">
        <v>50197</v>
      </c>
      <c r="C15484" t="s">
        <v>49021</v>
      </c>
      <c r="D15484" t="s">
        <v>21</v>
      </c>
      <c r="E15484" t="s">
        <v>16</v>
      </c>
      <c r="F15484">
        <v>28202</v>
      </c>
      <c r="G15484">
        <v>35.227089999999997</v>
      </c>
      <c r="H15484">
        <v>-80.840487999999993</v>
      </c>
      <c r="I15484">
        <v>4</v>
      </c>
      <c r="J15484">
        <v>20</v>
      </c>
      <c r="K15484">
        <v>1</v>
      </c>
      <c r="L15484" t="s">
        <v>50198</v>
      </c>
    </row>
    <row r="15485" spans="1:12" x14ac:dyDescent="0.2">
      <c r="A15485" t="s">
        <v>50199</v>
      </c>
      <c r="B15485" t="s">
        <v>50200</v>
      </c>
      <c r="C15485" t="s">
        <v>50201</v>
      </c>
      <c r="D15485" t="s">
        <v>15</v>
      </c>
      <c r="E15485" t="s">
        <v>16</v>
      </c>
      <c r="F15485">
        <v>28031</v>
      </c>
      <c r="G15485">
        <v>35.463988091799997</v>
      </c>
      <c r="H15485">
        <v>-80.873974728799993</v>
      </c>
      <c r="I15485">
        <v>4</v>
      </c>
      <c r="J15485">
        <v>5</v>
      </c>
      <c r="K15485">
        <v>1</v>
      </c>
      <c r="L15485" t="s">
        <v>50202</v>
      </c>
    </row>
    <row r="15486" spans="1:12" x14ac:dyDescent="0.2">
      <c r="A15486" t="s">
        <v>50203</v>
      </c>
      <c r="B15486" t="s">
        <v>73</v>
      </c>
      <c r="C15486" t="s">
        <v>50204</v>
      </c>
      <c r="D15486" t="s">
        <v>39</v>
      </c>
      <c r="E15486" t="s">
        <v>16</v>
      </c>
      <c r="F15486">
        <v>28027</v>
      </c>
      <c r="G15486">
        <v>35.371473299999998</v>
      </c>
      <c r="H15486">
        <v>-80.718490599999996</v>
      </c>
      <c r="I15486">
        <v>4</v>
      </c>
      <c r="J15486">
        <v>13</v>
      </c>
      <c r="K15486">
        <v>1</v>
      </c>
      <c r="L15486" t="s">
        <v>50205</v>
      </c>
    </row>
    <row r="15487" spans="1:12" x14ac:dyDescent="0.2">
      <c r="A15487" t="s">
        <v>50206</v>
      </c>
      <c r="B15487" t="s">
        <v>50207</v>
      </c>
      <c r="C15487" t="s">
        <v>50208</v>
      </c>
      <c r="D15487" t="s">
        <v>588</v>
      </c>
      <c r="E15487" t="s">
        <v>16</v>
      </c>
      <c r="F15487">
        <v>28110</v>
      </c>
      <c r="G15487">
        <v>35.040045999999997</v>
      </c>
      <c r="H15487">
        <v>-80.603375900000003</v>
      </c>
      <c r="I15487">
        <v>3.5</v>
      </c>
      <c r="J15487">
        <v>3</v>
      </c>
      <c r="K15487">
        <v>1</v>
      </c>
      <c r="L15487" t="s">
        <v>50209</v>
      </c>
    </row>
    <row r="15488" spans="1:12" x14ac:dyDescent="0.2">
      <c r="A15488" t="s">
        <v>50210</v>
      </c>
      <c r="B15488" t="s">
        <v>50211</v>
      </c>
      <c r="C15488" t="s">
        <v>50212</v>
      </c>
      <c r="D15488" t="s">
        <v>21</v>
      </c>
      <c r="E15488" t="s">
        <v>16</v>
      </c>
      <c r="F15488">
        <v>28202</v>
      </c>
      <c r="G15488">
        <v>35.225275400000001</v>
      </c>
      <c r="H15488">
        <v>-80.842026799999999</v>
      </c>
      <c r="I15488">
        <v>3</v>
      </c>
      <c r="J15488">
        <v>80</v>
      </c>
      <c r="K15488">
        <v>1</v>
      </c>
      <c r="L15488" t="s">
        <v>50213</v>
      </c>
    </row>
    <row r="15489" spans="1:12" x14ac:dyDescent="0.2">
      <c r="A15489" t="s">
        <v>50214</v>
      </c>
      <c r="B15489" t="s">
        <v>50215</v>
      </c>
      <c r="C15489" t="s">
        <v>45877</v>
      </c>
      <c r="D15489" t="s">
        <v>21</v>
      </c>
      <c r="E15489" t="s">
        <v>16</v>
      </c>
      <c r="F15489">
        <v>28273</v>
      </c>
      <c r="G15489">
        <v>35.152076999999998</v>
      </c>
      <c r="H15489">
        <v>-80.950839000000002</v>
      </c>
      <c r="I15489">
        <v>4</v>
      </c>
      <c r="J15489">
        <v>17</v>
      </c>
      <c r="K15489">
        <v>1</v>
      </c>
      <c r="L15489" t="s">
        <v>50216</v>
      </c>
    </row>
    <row r="15490" spans="1:12" x14ac:dyDescent="0.2">
      <c r="A15490" t="s">
        <v>50217</v>
      </c>
      <c r="B15490" t="s">
        <v>50218</v>
      </c>
      <c r="C15490" t="s">
        <v>6720</v>
      </c>
      <c r="D15490" t="s">
        <v>21</v>
      </c>
      <c r="E15490" t="s">
        <v>16</v>
      </c>
      <c r="F15490">
        <v>28217</v>
      </c>
      <c r="G15490">
        <v>35.150943900000001</v>
      </c>
      <c r="H15490">
        <v>-80.926562899999993</v>
      </c>
      <c r="I15490">
        <v>3</v>
      </c>
      <c r="J15490">
        <v>6</v>
      </c>
      <c r="K15490">
        <v>1</v>
      </c>
      <c r="L15490" t="s">
        <v>10792</v>
      </c>
    </row>
    <row r="15491" spans="1:12" x14ac:dyDescent="0.2">
      <c r="A15491" t="s">
        <v>50219</v>
      </c>
      <c r="B15491" t="s">
        <v>50220</v>
      </c>
      <c r="C15491" t="s">
        <v>50221</v>
      </c>
      <c r="D15491" t="s">
        <v>21</v>
      </c>
      <c r="E15491" t="s">
        <v>16</v>
      </c>
      <c r="F15491">
        <v>28211</v>
      </c>
      <c r="G15491">
        <v>35.171429000000003</v>
      </c>
      <c r="H15491">
        <v>-80.807462999999998</v>
      </c>
      <c r="I15491">
        <v>3</v>
      </c>
      <c r="J15491">
        <v>23</v>
      </c>
      <c r="K15491">
        <v>1</v>
      </c>
      <c r="L15491" t="s">
        <v>50222</v>
      </c>
    </row>
    <row r="15492" spans="1:12" x14ac:dyDescent="0.2">
      <c r="A15492" t="s">
        <v>50223</v>
      </c>
      <c r="B15492" t="s">
        <v>668</v>
      </c>
      <c r="C15492" t="s">
        <v>50224</v>
      </c>
      <c r="D15492" t="s">
        <v>135</v>
      </c>
      <c r="E15492" t="s">
        <v>16</v>
      </c>
      <c r="F15492">
        <v>28105</v>
      </c>
      <c r="G15492">
        <v>35.107400699999999</v>
      </c>
      <c r="H15492">
        <v>-80.681022100000007</v>
      </c>
      <c r="I15492">
        <v>4.5</v>
      </c>
      <c r="J15492">
        <v>93</v>
      </c>
      <c r="K15492">
        <v>1</v>
      </c>
      <c r="L15492" t="s">
        <v>967</v>
      </c>
    </row>
    <row r="15493" spans="1:12" x14ac:dyDescent="0.2">
      <c r="A15493" t="s">
        <v>50225</v>
      </c>
      <c r="B15493" t="s">
        <v>50226</v>
      </c>
      <c r="C15493" t="s">
        <v>50227</v>
      </c>
      <c r="D15493" t="s">
        <v>942</v>
      </c>
      <c r="E15493" t="s">
        <v>16</v>
      </c>
      <c r="F15493">
        <v>28120</v>
      </c>
      <c r="G15493">
        <v>35.291012881100002</v>
      </c>
      <c r="H15493">
        <v>-81.038827188300004</v>
      </c>
      <c r="I15493">
        <v>4</v>
      </c>
      <c r="J15493">
        <v>23</v>
      </c>
      <c r="K15493">
        <v>1</v>
      </c>
      <c r="L15493" t="s">
        <v>1547</v>
      </c>
    </row>
    <row r="15494" spans="1:12" x14ac:dyDescent="0.2">
      <c r="A15494" t="s">
        <v>50228</v>
      </c>
      <c r="B15494" t="s">
        <v>50229</v>
      </c>
      <c r="C15494" t="s">
        <v>50230</v>
      </c>
      <c r="D15494" t="s">
        <v>21</v>
      </c>
      <c r="E15494" t="s">
        <v>16</v>
      </c>
      <c r="F15494">
        <v>28210</v>
      </c>
      <c r="G15494">
        <v>35.0926987</v>
      </c>
      <c r="H15494">
        <v>-80.866231600000006</v>
      </c>
      <c r="I15494">
        <v>4.5</v>
      </c>
      <c r="J15494">
        <v>3</v>
      </c>
      <c r="K15494">
        <v>1</v>
      </c>
      <c r="L15494" t="s">
        <v>24691</v>
      </c>
    </row>
    <row r="15495" spans="1:12" x14ac:dyDescent="0.2">
      <c r="A15495" t="s">
        <v>50231</v>
      </c>
      <c r="B15495" t="s">
        <v>1434</v>
      </c>
      <c r="C15495" t="s">
        <v>50232</v>
      </c>
      <c r="D15495" t="s">
        <v>21</v>
      </c>
      <c r="E15495" t="s">
        <v>16</v>
      </c>
      <c r="F15495">
        <v>28226</v>
      </c>
      <c r="G15495">
        <v>35.088024900000001</v>
      </c>
      <c r="H15495">
        <v>-80.845606500000002</v>
      </c>
      <c r="I15495">
        <v>2</v>
      </c>
      <c r="J15495">
        <v>12</v>
      </c>
      <c r="K15495">
        <v>0</v>
      </c>
      <c r="L15495" t="s">
        <v>1453</v>
      </c>
    </row>
    <row r="15496" spans="1:12" x14ac:dyDescent="0.2">
      <c r="A15496" t="s">
        <v>50233</v>
      </c>
      <c r="B15496" t="s">
        <v>50234</v>
      </c>
      <c r="C15496" t="s">
        <v>50235</v>
      </c>
      <c r="D15496" t="s">
        <v>21</v>
      </c>
      <c r="E15496" t="s">
        <v>16</v>
      </c>
      <c r="F15496">
        <v>28273</v>
      </c>
      <c r="G15496">
        <v>35.133135099999997</v>
      </c>
      <c r="H15496">
        <v>-80.939565200000004</v>
      </c>
      <c r="I15496">
        <v>2.5</v>
      </c>
      <c r="J15496">
        <v>23</v>
      </c>
      <c r="K15496">
        <v>1</v>
      </c>
      <c r="L15496" t="s">
        <v>50236</v>
      </c>
    </row>
    <row r="15497" spans="1:12" x14ac:dyDescent="0.2">
      <c r="A15497" t="s">
        <v>50237</v>
      </c>
      <c r="B15497" t="s">
        <v>50238</v>
      </c>
      <c r="C15497" t="s">
        <v>47065</v>
      </c>
      <c r="D15497" t="s">
        <v>21</v>
      </c>
      <c r="E15497" t="s">
        <v>16</v>
      </c>
      <c r="F15497">
        <v>28208</v>
      </c>
      <c r="G15497">
        <v>35.236930299999997</v>
      </c>
      <c r="H15497">
        <v>-80.874380700000003</v>
      </c>
      <c r="I15497">
        <v>4</v>
      </c>
      <c r="J15497">
        <v>10</v>
      </c>
      <c r="K15497">
        <v>0</v>
      </c>
      <c r="L15497" t="s">
        <v>264</v>
      </c>
    </row>
    <row r="15498" spans="1:12" x14ac:dyDescent="0.2">
      <c r="A15498" t="s">
        <v>50239</v>
      </c>
      <c r="B15498" t="s">
        <v>50240</v>
      </c>
      <c r="C15498" t="s">
        <v>50241</v>
      </c>
      <c r="D15498" t="s">
        <v>1452</v>
      </c>
      <c r="E15498" t="s">
        <v>16</v>
      </c>
      <c r="F15498">
        <v>28164</v>
      </c>
      <c r="G15498">
        <v>35.358043000000002</v>
      </c>
      <c r="H15498">
        <v>-81.095125999999993</v>
      </c>
      <c r="I15498">
        <v>3</v>
      </c>
      <c r="J15498">
        <v>39</v>
      </c>
      <c r="K15498">
        <v>1</v>
      </c>
      <c r="L15498" t="s">
        <v>50242</v>
      </c>
    </row>
    <row r="15499" spans="1:12" x14ac:dyDescent="0.2">
      <c r="A15499" t="s">
        <v>50243</v>
      </c>
      <c r="B15499" t="s">
        <v>13283</v>
      </c>
      <c r="C15499" t="s">
        <v>50244</v>
      </c>
      <c r="D15499" t="s">
        <v>21</v>
      </c>
      <c r="E15499" t="s">
        <v>16</v>
      </c>
      <c r="F15499">
        <v>28262</v>
      </c>
      <c r="G15499">
        <v>35.317188700000003</v>
      </c>
      <c r="H15499">
        <v>-80.739154099999993</v>
      </c>
      <c r="I15499">
        <v>3.5</v>
      </c>
      <c r="J15499">
        <v>130</v>
      </c>
      <c r="K15499">
        <v>1</v>
      </c>
      <c r="L15499" t="s">
        <v>43937</v>
      </c>
    </row>
    <row r="15500" spans="1:12" x14ac:dyDescent="0.2">
      <c r="A15500" t="s">
        <v>50245</v>
      </c>
      <c r="B15500" t="s">
        <v>50246</v>
      </c>
      <c r="C15500" t="s">
        <v>50247</v>
      </c>
      <c r="D15500" t="s">
        <v>295</v>
      </c>
      <c r="E15500" t="s">
        <v>16</v>
      </c>
      <c r="F15500">
        <v>28134</v>
      </c>
      <c r="G15500">
        <v>35.087858099999998</v>
      </c>
      <c r="H15500">
        <v>-80.886255000000006</v>
      </c>
      <c r="I15500">
        <v>5</v>
      </c>
      <c r="J15500">
        <v>3</v>
      </c>
      <c r="K15500">
        <v>1</v>
      </c>
      <c r="L15500" t="s">
        <v>10715</v>
      </c>
    </row>
    <row r="15501" spans="1:12" x14ac:dyDescent="0.2">
      <c r="A15501" t="s">
        <v>50248</v>
      </c>
      <c r="B15501" t="s">
        <v>50249</v>
      </c>
      <c r="C15501" t="s">
        <v>31028</v>
      </c>
      <c r="D15501" t="s">
        <v>21</v>
      </c>
      <c r="E15501" t="s">
        <v>16</v>
      </c>
      <c r="F15501">
        <v>28277</v>
      </c>
      <c r="G15501">
        <v>35.027588999999999</v>
      </c>
      <c r="H15501">
        <v>-80.850791999999998</v>
      </c>
      <c r="I15501">
        <v>3</v>
      </c>
      <c r="J15501">
        <v>5</v>
      </c>
      <c r="K15501">
        <v>0</v>
      </c>
      <c r="L15501" t="s">
        <v>50250</v>
      </c>
    </row>
    <row r="15502" spans="1:12" x14ac:dyDescent="0.2">
      <c r="A15502" t="s">
        <v>50251</v>
      </c>
      <c r="B15502" t="s">
        <v>50252</v>
      </c>
      <c r="C15502" t="s">
        <v>50253</v>
      </c>
      <c r="D15502" t="s">
        <v>21</v>
      </c>
      <c r="E15502" t="s">
        <v>16</v>
      </c>
      <c r="F15502">
        <v>28269</v>
      </c>
      <c r="G15502">
        <v>35.333478499999998</v>
      </c>
      <c r="H15502">
        <v>-80.796379000000002</v>
      </c>
      <c r="I15502">
        <v>3</v>
      </c>
      <c r="J15502">
        <v>61</v>
      </c>
      <c r="K15502">
        <v>1</v>
      </c>
      <c r="L15502" t="s">
        <v>5317</v>
      </c>
    </row>
    <row r="15503" spans="1:12" x14ac:dyDescent="0.2">
      <c r="A15503" t="s">
        <v>50254</v>
      </c>
      <c r="B15503" t="s">
        <v>50255</v>
      </c>
      <c r="C15503" t="s">
        <v>50256</v>
      </c>
      <c r="D15503" t="s">
        <v>135</v>
      </c>
      <c r="E15503" t="s">
        <v>16</v>
      </c>
      <c r="F15503">
        <v>28104</v>
      </c>
      <c r="G15503">
        <v>35.142348599999998</v>
      </c>
      <c r="H15503">
        <v>-80.624402900000007</v>
      </c>
      <c r="I15503">
        <v>3</v>
      </c>
      <c r="J15503">
        <v>3</v>
      </c>
      <c r="K15503">
        <v>1</v>
      </c>
      <c r="L15503" t="s">
        <v>9130</v>
      </c>
    </row>
    <row r="15504" spans="1:12" x14ac:dyDescent="0.2">
      <c r="A15504" t="s">
        <v>50257</v>
      </c>
      <c r="B15504" t="s">
        <v>50258</v>
      </c>
      <c r="C15504" t="s">
        <v>50259</v>
      </c>
      <c r="D15504" t="s">
        <v>588</v>
      </c>
      <c r="E15504" t="s">
        <v>16</v>
      </c>
      <c r="F15504">
        <v>28110</v>
      </c>
      <c r="G15504">
        <v>35.012193500000002</v>
      </c>
      <c r="H15504">
        <v>-80.612093599999994</v>
      </c>
      <c r="I15504">
        <v>1</v>
      </c>
      <c r="J15504">
        <v>3</v>
      </c>
      <c r="K15504">
        <v>1</v>
      </c>
      <c r="L15504" t="s">
        <v>48190</v>
      </c>
    </row>
    <row r="15505" spans="1:12" x14ac:dyDescent="0.2">
      <c r="A15505" t="s">
        <v>50260</v>
      </c>
      <c r="B15505" t="s">
        <v>50261</v>
      </c>
      <c r="C15505" t="s">
        <v>50262</v>
      </c>
      <c r="D15505" t="s">
        <v>21</v>
      </c>
      <c r="E15505" t="s">
        <v>16</v>
      </c>
      <c r="F15505">
        <v>28277</v>
      </c>
      <c r="G15505">
        <v>35.0562725785</v>
      </c>
      <c r="H15505">
        <v>-80.835228288400003</v>
      </c>
      <c r="I15505">
        <v>4</v>
      </c>
      <c r="J15505">
        <v>108</v>
      </c>
      <c r="K15505">
        <v>1</v>
      </c>
      <c r="L15505" t="s">
        <v>50263</v>
      </c>
    </row>
    <row r="15506" spans="1:12" x14ac:dyDescent="0.2">
      <c r="A15506" t="s">
        <v>50264</v>
      </c>
      <c r="B15506" t="s">
        <v>50265</v>
      </c>
      <c r="C15506" t="s">
        <v>50266</v>
      </c>
      <c r="D15506" t="s">
        <v>239</v>
      </c>
      <c r="E15506" t="s">
        <v>16</v>
      </c>
      <c r="F15506">
        <v>28173</v>
      </c>
      <c r="G15506">
        <v>34.926814999999998</v>
      </c>
      <c r="H15506">
        <v>-80.744696599999997</v>
      </c>
      <c r="I15506">
        <v>1.5</v>
      </c>
      <c r="J15506">
        <v>9</v>
      </c>
      <c r="K15506">
        <v>1</v>
      </c>
      <c r="L15506" t="s">
        <v>50267</v>
      </c>
    </row>
    <row r="15507" spans="1:12" x14ac:dyDescent="0.2">
      <c r="A15507" t="s">
        <v>50268</v>
      </c>
      <c r="B15507" t="s">
        <v>50269</v>
      </c>
      <c r="C15507" t="s">
        <v>50270</v>
      </c>
      <c r="D15507" t="s">
        <v>239</v>
      </c>
      <c r="E15507" t="s">
        <v>16</v>
      </c>
      <c r="F15507">
        <v>28173</v>
      </c>
      <c r="G15507">
        <v>34.934725</v>
      </c>
      <c r="H15507">
        <v>-80.748485200000005</v>
      </c>
      <c r="I15507">
        <v>2</v>
      </c>
      <c r="J15507">
        <v>5</v>
      </c>
      <c r="K15507">
        <v>1</v>
      </c>
      <c r="L15507" t="s">
        <v>457</v>
      </c>
    </row>
    <row r="15508" spans="1:12" x14ac:dyDescent="0.2">
      <c r="A15508" t="s">
        <v>50271</v>
      </c>
      <c r="B15508" t="s">
        <v>50272</v>
      </c>
      <c r="D15508" t="s">
        <v>21</v>
      </c>
      <c r="E15508" t="s">
        <v>16</v>
      </c>
      <c r="F15508">
        <v>28214</v>
      </c>
      <c r="G15508">
        <v>35.283329299999998</v>
      </c>
      <c r="H15508">
        <v>-80.976055599999995</v>
      </c>
      <c r="I15508">
        <v>5</v>
      </c>
      <c r="J15508">
        <v>5</v>
      </c>
      <c r="K15508">
        <v>1</v>
      </c>
      <c r="L15508" t="s">
        <v>50273</v>
      </c>
    </row>
    <row r="15509" spans="1:12" x14ac:dyDescent="0.2">
      <c r="A15509" t="s">
        <v>50274</v>
      </c>
      <c r="B15509" t="s">
        <v>34458</v>
      </c>
      <c r="C15509" t="s">
        <v>50275</v>
      </c>
      <c r="D15509" t="s">
        <v>21</v>
      </c>
      <c r="E15509" t="s">
        <v>16</v>
      </c>
      <c r="F15509">
        <v>28273</v>
      </c>
      <c r="G15509">
        <v>35.135922899999997</v>
      </c>
      <c r="H15509">
        <v>-80.908070699999996</v>
      </c>
      <c r="I15509">
        <v>2.5</v>
      </c>
      <c r="J15509">
        <v>6</v>
      </c>
      <c r="K15509">
        <v>1</v>
      </c>
      <c r="L15509" t="s">
        <v>50276</v>
      </c>
    </row>
    <row r="15510" spans="1:12" x14ac:dyDescent="0.2">
      <c r="A15510" t="s">
        <v>50277</v>
      </c>
      <c r="B15510" t="s">
        <v>50278</v>
      </c>
      <c r="C15510" t="s">
        <v>29761</v>
      </c>
      <c r="D15510" t="s">
        <v>21</v>
      </c>
      <c r="E15510" t="s">
        <v>16</v>
      </c>
      <c r="F15510">
        <v>28212</v>
      </c>
      <c r="G15510">
        <v>35.171756199999997</v>
      </c>
      <c r="H15510">
        <v>-80.746774900000005</v>
      </c>
      <c r="I15510">
        <v>4.5</v>
      </c>
      <c r="J15510">
        <v>6</v>
      </c>
      <c r="K15510">
        <v>1</v>
      </c>
      <c r="L15510" t="s">
        <v>1150</v>
      </c>
    </row>
    <row r="15511" spans="1:12" x14ac:dyDescent="0.2">
      <c r="A15511" t="s">
        <v>50279</v>
      </c>
      <c r="B15511" t="s">
        <v>50280</v>
      </c>
      <c r="C15511" t="s">
        <v>8080</v>
      </c>
      <c r="D15511" t="s">
        <v>21</v>
      </c>
      <c r="E15511" t="s">
        <v>16</v>
      </c>
      <c r="F15511">
        <v>28203</v>
      </c>
      <c r="G15511">
        <v>35.286151199999999</v>
      </c>
      <c r="H15511">
        <v>-80.725648899999996</v>
      </c>
      <c r="I15511">
        <v>4.5</v>
      </c>
      <c r="J15511">
        <v>8</v>
      </c>
      <c r="K15511">
        <v>0</v>
      </c>
      <c r="L15511" t="s">
        <v>50281</v>
      </c>
    </row>
    <row r="15512" spans="1:12" x14ac:dyDescent="0.2">
      <c r="A15512" t="s">
        <v>50282</v>
      </c>
      <c r="B15512" t="s">
        <v>3204</v>
      </c>
      <c r="C15512" t="s">
        <v>50283</v>
      </c>
      <c r="D15512" t="s">
        <v>21</v>
      </c>
      <c r="E15512" t="s">
        <v>16</v>
      </c>
      <c r="F15512">
        <v>28215</v>
      </c>
      <c r="G15512">
        <v>35.283028000000002</v>
      </c>
      <c r="H15512">
        <v>-80.668566999999996</v>
      </c>
      <c r="I15512">
        <v>1.5</v>
      </c>
      <c r="J15512">
        <v>10</v>
      </c>
      <c r="K15512">
        <v>1</v>
      </c>
      <c r="L15512" t="s">
        <v>7723</v>
      </c>
    </row>
    <row r="15513" spans="1:12" x14ac:dyDescent="0.2">
      <c r="A15513" t="s">
        <v>50284</v>
      </c>
      <c r="B15513" t="s">
        <v>8196</v>
      </c>
      <c r="C15513" t="s">
        <v>50285</v>
      </c>
      <c r="D15513" t="s">
        <v>21</v>
      </c>
      <c r="E15513" t="s">
        <v>16</v>
      </c>
      <c r="F15513">
        <v>28208</v>
      </c>
      <c r="G15513">
        <v>35.238972779000001</v>
      </c>
      <c r="H15513">
        <v>-80.886470675499993</v>
      </c>
      <c r="I15513">
        <v>3</v>
      </c>
      <c r="J15513">
        <v>5</v>
      </c>
      <c r="K15513">
        <v>1</v>
      </c>
      <c r="L15513" t="s">
        <v>21798</v>
      </c>
    </row>
    <row r="15514" spans="1:12" x14ac:dyDescent="0.2">
      <c r="A15514" t="s">
        <v>50286</v>
      </c>
      <c r="B15514" t="s">
        <v>641</v>
      </c>
      <c r="C15514" t="s">
        <v>50287</v>
      </c>
      <c r="D15514" t="s">
        <v>21</v>
      </c>
      <c r="E15514" t="s">
        <v>16</v>
      </c>
      <c r="F15514">
        <v>28273</v>
      </c>
      <c r="G15514">
        <v>35.107302437199998</v>
      </c>
      <c r="H15514">
        <v>-80.880369799999997</v>
      </c>
      <c r="I15514">
        <v>1.5</v>
      </c>
      <c r="J15514">
        <v>19</v>
      </c>
      <c r="K15514">
        <v>1</v>
      </c>
      <c r="L15514" t="s">
        <v>50288</v>
      </c>
    </row>
    <row r="15515" spans="1:12" x14ac:dyDescent="0.2">
      <c r="A15515" t="s">
        <v>50289</v>
      </c>
      <c r="B15515" t="s">
        <v>50290</v>
      </c>
      <c r="C15515" t="s">
        <v>50291</v>
      </c>
      <c r="D15515" t="s">
        <v>21</v>
      </c>
      <c r="E15515" t="s">
        <v>16</v>
      </c>
      <c r="F15515">
        <v>28205</v>
      </c>
      <c r="G15515">
        <v>35.218535000000003</v>
      </c>
      <c r="H15515">
        <v>-80.794821200000001</v>
      </c>
      <c r="I15515">
        <v>5</v>
      </c>
      <c r="J15515">
        <v>5</v>
      </c>
      <c r="K15515">
        <v>1</v>
      </c>
      <c r="L15515" t="s">
        <v>50292</v>
      </c>
    </row>
    <row r="15516" spans="1:12" x14ac:dyDescent="0.2">
      <c r="A15516" t="s">
        <v>50293</v>
      </c>
      <c r="B15516" t="s">
        <v>50294</v>
      </c>
      <c r="D15516" t="s">
        <v>21</v>
      </c>
      <c r="E15516" t="s">
        <v>16</v>
      </c>
      <c r="F15516">
        <v>28277</v>
      </c>
      <c r="G15516">
        <v>35.053549599999997</v>
      </c>
      <c r="H15516">
        <v>-80.821169600000005</v>
      </c>
      <c r="I15516">
        <v>1</v>
      </c>
      <c r="J15516">
        <v>6</v>
      </c>
      <c r="K15516">
        <v>1</v>
      </c>
      <c r="L15516" t="s">
        <v>50295</v>
      </c>
    </row>
    <row r="15517" spans="1:12" x14ac:dyDescent="0.2">
      <c r="A15517" t="s">
        <v>50296</v>
      </c>
      <c r="B15517" t="s">
        <v>50297</v>
      </c>
      <c r="C15517" t="s">
        <v>50298</v>
      </c>
      <c r="D15517" t="s">
        <v>643</v>
      </c>
      <c r="E15517" t="s">
        <v>16</v>
      </c>
      <c r="F15517">
        <v>28079</v>
      </c>
      <c r="G15517">
        <v>35.076875999999999</v>
      </c>
      <c r="H15517">
        <v>-80.649885999999995</v>
      </c>
      <c r="I15517">
        <v>1.5</v>
      </c>
      <c r="J15517">
        <v>9</v>
      </c>
      <c r="K15517">
        <v>1</v>
      </c>
      <c r="L15517" t="s">
        <v>9166</v>
      </c>
    </row>
    <row r="15518" spans="1:12" x14ac:dyDescent="0.2">
      <c r="A15518" t="s">
        <v>50299</v>
      </c>
      <c r="B15518" t="s">
        <v>12422</v>
      </c>
      <c r="C15518" t="s">
        <v>40960</v>
      </c>
      <c r="D15518" t="s">
        <v>21</v>
      </c>
      <c r="E15518" t="s">
        <v>16</v>
      </c>
      <c r="F15518">
        <v>28208</v>
      </c>
      <c r="G15518">
        <v>35.236375000000002</v>
      </c>
      <c r="H15518">
        <v>-80.885509999999996</v>
      </c>
      <c r="I15518">
        <v>3.5</v>
      </c>
      <c r="J15518">
        <v>5</v>
      </c>
      <c r="K15518">
        <v>1</v>
      </c>
      <c r="L15518" t="s">
        <v>3224</v>
      </c>
    </row>
    <row r="15519" spans="1:12" x14ac:dyDescent="0.2">
      <c r="A15519" t="s">
        <v>50300</v>
      </c>
      <c r="B15519" t="s">
        <v>50301</v>
      </c>
      <c r="C15519" t="s">
        <v>50302</v>
      </c>
      <c r="D15519" t="s">
        <v>39</v>
      </c>
      <c r="E15519" t="s">
        <v>16</v>
      </c>
      <c r="F15519">
        <v>28027</v>
      </c>
      <c r="G15519">
        <v>35.375225399999998</v>
      </c>
      <c r="H15519">
        <v>-80.729922400000007</v>
      </c>
      <c r="I15519">
        <v>3.5</v>
      </c>
      <c r="J15519">
        <v>24</v>
      </c>
      <c r="K15519">
        <v>1</v>
      </c>
      <c r="L15519" t="s">
        <v>50303</v>
      </c>
    </row>
    <row r="15520" spans="1:12" x14ac:dyDescent="0.2">
      <c r="A15520" t="s">
        <v>50304</v>
      </c>
      <c r="B15520" t="s">
        <v>345</v>
      </c>
      <c r="C15520" t="s">
        <v>50305</v>
      </c>
      <c r="D15520" t="s">
        <v>21</v>
      </c>
      <c r="E15520" t="s">
        <v>16</v>
      </c>
      <c r="F15520">
        <v>28262</v>
      </c>
      <c r="G15520">
        <v>35.290538099999999</v>
      </c>
      <c r="H15520">
        <v>-80.765604999999994</v>
      </c>
      <c r="I15520">
        <v>3</v>
      </c>
      <c r="J15520">
        <v>5</v>
      </c>
      <c r="K15520">
        <v>1</v>
      </c>
      <c r="L15520" t="s">
        <v>12324</v>
      </c>
    </row>
    <row r="15521" spans="1:12" x14ac:dyDescent="0.2">
      <c r="A15521" t="s">
        <v>50306</v>
      </c>
      <c r="B15521" t="s">
        <v>1679</v>
      </c>
      <c r="C15521" t="s">
        <v>50307</v>
      </c>
      <c r="D15521" t="s">
        <v>21</v>
      </c>
      <c r="E15521" t="s">
        <v>16</v>
      </c>
      <c r="F15521">
        <v>28226</v>
      </c>
      <c r="G15521">
        <v>35.088110299999997</v>
      </c>
      <c r="H15521">
        <v>-80.860780700000007</v>
      </c>
      <c r="I15521">
        <v>2.5</v>
      </c>
      <c r="J15521">
        <v>22</v>
      </c>
      <c r="K15521">
        <v>1</v>
      </c>
      <c r="L15521" t="s">
        <v>328</v>
      </c>
    </row>
    <row r="15522" spans="1:12" x14ac:dyDescent="0.2">
      <c r="A15522" t="s">
        <v>50308</v>
      </c>
      <c r="B15522" t="s">
        <v>34495</v>
      </c>
      <c r="C15522" t="s">
        <v>4147</v>
      </c>
      <c r="D15522" t="s">
        <v>239</v>
      </c>
      <c r="E15522" t="s">
        <v>16</v>
      </c>
      <c r="F15522">
        <v>28173</v>
      </c>
      <c r="G15522">
        <v>34.924726133299998</v>
      </c>
      <c r="H15522">
        <v>-80.741996222599994</v>
      </c>
      <c r="I15522">
        <v>4</v>
      </c>
      <c r="J15522">
        <v>11</v>
      </c>
      <c r="K15522">
        <v>1</v>
      </c>
      <c r="L15522" t="s">
        <v>50309</v>
      </c>
    </row>
    <row r="15523" spans="1:12" x14ac:dyDescent="0.2">
      <c r="A15523" t="s">
        <v>50310</v>
      </c>
      <c r="B15523" t="s">
        <v>1407</v>
      </c>
      <c r="C15523" t="s">
        <v>50311</v>
      </c>
      <c r="D15523" t="s">
        <v>21</v>
      </c>
      <c r="E15523" t="s">
        <v>16</v>
      </c>
      <c r="F15523">
        <v>28262</v>
      </c>
      <c r="G15523">
        <v>35.299783541399997</v>
      </c>
      <c r="H15523">
        <v>-80.752987861600005</v>
      </c>
      <c r="I15523">
        <v>2.5</v>
      </c>
      <c r="J15523">
        <v>15</v>
      </c>
      <c r="K15523">
        <v>1</v>
      </c>
      <c r="L15523" t="s">
        <v>50312</v>
      </c>
    </row>
    <row r="15524" spans="1:12" x14ac:dyDescent="0.2">
      <c r="A15524" t="s">
        <v>50313</v>
      </c>
      <c r="B15524" t="s">
        <v>446</v>
      </c>
      <c r="C15524" t="s">
        <v>50314</v>
      </c>
      <c r="D15524" t="s">
        <v>21</v>
      </c>
      <c r="E15524" t="s">
        <v>16</v>
      </c>
      <c r="F15524">
        <v>28277</v>
      </c>
      <c r="G15524">
        <v>35.078105999999998</v>
      </c>
      <c r="H15524">
        <v>-80.817079000000007</v>
      </c>
      <c r="I15524">
        <v>3.5</v>
      </c>
      <c r="J15524">
        <v>23</v>
      </c>
      <c r="K15524">
        <v>1</v>
      </c>
      <c r="L15524" t="s">
        <v>448</v>
      </c>
    </row>
    <row r="15525" spans="1:12" x14ac:dyDescent="0.2">
      <c r="A15525" t="s">
        <v>50315</v>
      </c>
      <c r="B15525" t="s">
        <v>50316</v>
      </c>
      <c r="C15525" t="s">
        <v>50317</v>
      </c>
      <c r="D15525" t="s">
        <v>21</v>
      </c>
      <c r="E15525" t="s">
        <v>16</v>
      </c>
      <c r="F15525">
        <v>28262</v>
      </c>
      <c r="G15525">
        <v>35.312092915599997</v>
      </c>
      <c r="H15525">
        <v>-80.733085523100002</v>
      </c>
      <c r="I15525">
        <v>4.5</v>
      </c>
      <c r="J15525">
        <v>3</v>
      </c>
      <c r="K15525">
        <v>1</v>
      </c>
      <c r="L15525" t="s">
        <v>1871</v>
      </c>
    </row>
    <row r="15526" spans="1:12" x14ac:dyDescent="0.2">
      <c r="A15526" t="s">
        <v>50318</v>
      </c>
      <c r="B15526" t="s">
        <v>50319</v>
      </c>
      <c r="C15526" t="s">
        <v>50320</v>
      </c>
      <c r="D15526" t="s">
        <v>21</v>
      </c>
      <c r="E15526" t="s">
        <v>16</v>
      </c>
      <c r="F15526">
        <v>28206</v>
      </c>
      <c r="G15526">
        <v>35.235741599999997</v>
      </c>
      <c r="H15526">
        <v>-80.804521199999996</v>
      </c>
      <c r="I15526">
        <v>5</v>
      </c>
      <c r="J15526">
        <v>5</v>
      </c>
      <c r="K15526">
        <v>1</v>
      </c>
      <c r="L15526" t="s">
        <v>50321</v>
      </c>
    </row>
    <row r="15527" spans="1:12" x14ac:dyDescent="0.2">
      <c r="A15527" t="s">
        <v>50322</v>
      </c>
      <c r="B15527" t="s">
        <v>50323</v>
      </c>
      <c r="C15527" t="s">
        <v>50324</v>
      </c>
      <c r="D15527" t="s">
        <v>30</v>
      </c>
      <c r="E15527" t="s">
        <v>16</v>
      </c>
      <c r="F15527">
        <v>28054</v>
      </c>
      <c r="G15527">
        <v>35.263758000000003</v>
      </c>
      <c r="H15527">
        <v>-81.135551100000001</v>
      </c>
      <c r="I15527">
        <v>3.5</v>
      </c>
      <c r="J15527">
        <v>32</v>
      </c>
      <c r="K15527">
        <v>0</v>
      </c>
      <c r="L15527" t="s">
        <v>50325</v>
      </c>
    </row>
    <row r="15528" spans="1:12" x14ac:dyDescent="0.2">
      <c r="A15528" t="s">
        <v>50326</v>
      </c>
      <c r="B15528" t="s">
        <v>50327</v>
      </c>
      <c r="C15528" t="s">
        <v>552</v>
      </c>
      <c r="D15528" t="s">
        <v>21</v>
      </c>
      <c r="E15528" t="s">
        <v>16</v>
      </c>
      <c r="F15528">
        <v>28208</v>
      </c>
      <c r="G15528">
        <v>35.220559399999999</v>
      </c>
      <c r="H15528">
        <v>-80.943873699999997</v>
      </c>
      <c r="I15528">
        <v>1.5</v>
      </c>
      <c r="J15528">
        <v>3</v>
      </c>
      <c r="K15528">
        <v>1</v>
      </c>
      <c r="L15528" t="s">
        <v>1323</v>
      </c>
    </row>
    <row r="15529" spans="1:12" x14ac:dyDescent="0.2">
      <c r="A15529" t="s">
        <v>50328</v>
      </c>
      <c r="B15529" t="s">
        <v>50329</v>
      </c>
      <c r="C15529" t="s">
        <v>50330</v>
      </c>
      <c r="D15529" t="s">
        <v>21</v>
      </c>
      <c r="E15529" t="s">
        <v>16</v>
      </c>
      <c r="F15529">
        <v>28277</v>
      </c>
      <c r="G15529">
        <v>35.053090500000003</v>
      </c>
      <c r="H15529">
        <v>-80.847163300000005</v>
      </c>
      <c r="I15529">
        <v>2.5</v>
      </c>
      <c r="J15529">
        <v>3</v>
      </c>
      <c r="K15529">
        <v>1</v>
      </c>
      <c r="L15529" t="s">
        <v>50331</v>
      </c>
    </row>
    <row r="15530" spans="1:12" x14ac:dyDescent="0.2">
      <c r="A15530" t="e">
        <f>-IM_8ZQ1uxXXr_ASII9k3g</f>
        <v>#NAME?</v>
      </c>
      <c r="B15530" t="s">
        <v>50332</v>
      </c>
      <c r="C15530" t="s">
        <v>50333</v>
      </c>
      <c r="D15530" t="s">
        <v>21</v>
      </c>
      <c r="E15530" t="s">
        <v>16</v>
      </c>
      <c r="F15530">
        <v>28210</v>
      </c>
      <c r="G15530">
        <v>35.150303999999998</v>
      </c>
      <c r="H15530">
        <v>-80.840570499999998</v>
      </c>
      <c r="I15530">
        <v>4</v>
      </c>
      <c r="J15530">
        <v>11</v>
      </c>
      <c r="K15530">
        <v>1</v>
      </c>
      <c r="L15530" t="s">
        <v>50334</v>
      </c>
    </row>
    <row r="15531" spans="1:12" x14ac:dyDescent="0.2">
      <c r="A15531" t="s">
        <v>50335</v>
      </c>
      <c r="B15531" t="s">
        <v>50336</v>
      </c>
      <c r="C15531" t="s">
        <v>50337</v>
      </c>
      <c r="D15531" t="s">
        <v>21</v>
      </c>
      <c r="E15531" t="s">
        <v>16</v>
      </c>
      <c r="F15531">
        <v>28217</v>
      </c>
      <c r="G15531">
        <v>35.181655900000003</v>
      </c>
      <c r="H15531">
        <v>-80.889758999999998</v>
      </c>
      <c r="I15531">
        <v>4</v>
      </c>
      <c r="J15531">
        <v>13</v>
      </c>
      <c r="K15531">
        <v>1</v>
      </c>
      <c r="L15531" t="s">
        <v>9800</v>
      </c>
    </row>
    <row r="15532" spans="1:12" x14ac:dyDescent="0.2">
      <c r="A15532" t="s">
        <v>50338</v>
      </c>
      <c r="B15532" t="s">
        <v>50339</v>
      </c>
      <c r="C15532" t="s">
        <v>50340</v>
      </c>
      <c r="D15532" t="s">
        <v>21</v>
      </c>
      <c r="E15532" t="s">
        <v>16</v>
      </c>
      <c r="F15532">
        <v>28205</v>
      </c>
      <c r="G15532">
        <v>35.197614000000002</v>
      </c>
      <c r="H15532">
        <v>-80.796577999999997</v>
      </c>
      <c r="I15532">
        <v>3.5</v>
      </c>
      <c r="J15532">
        <v>5</v>
      </c>
      <c r="K15532">
        <v>1</v>
      </c>
      <c r="L15532" t="s">
        <v>50341</v>
      </c>
    </row>
    <row r="15533" spans="1:12" x14ac:dyDescent="0.2">
      <c r="A15533" t="s">
        <v>50342</v>
      </c>
      <c r="B15533" t="s">
        <v>121</v>
      </c>
      <c r="C15533" t="s">
        <v>50343</v>
      </c>
      <c r="D15533" t="s">
        <v>135</v>
      </c>
      <c r="E15533" t="s">
        <v>16</v>
      </c>
      <c r="F15533">
        <v>28105</v>
      </c>
      <c r="G15533">
        <v>35.119477099999997</v>
      </c>
      <c r="H15533">
        <v>-80.697552000000002</v>
      </c>
      <c r="I15533">
        <v>3</v>
      </c>
      <c r="J15533">
        <v>17</v>
      </c>
      <c r="K15533">
        <v>1</v>
      </c>
      <c r="L15533" t="s">
        <v>1095</v>
      </c>
    </row>
    <row r="15534" spans="1:12" x14ac:dyDescent="0.2">
      <c r="A15534" t="s">
        <v>50344</v>
      </c>
      <c r="B15534" t="s">
        <v>856</v>
      </c>
      <c r="C15534" t="s">
        <v>50345</v>
      </c>
      <c r="D15534" t="s">
        <v>21</v>
      </c>
      <c r="E15534" t="s">
        <v>16</v>
      </c>
      <c r="F15534">
        <v>28278</v>
      </c>
      <c r="G15534">
        <v>35.163463928100001</v>
      </c>
      <c r="H15534">
        <v>-80.970792502899997</v>
      </c>
      <c r="I15534">
        <v>1.5</v>
      </c>
      <c r="J15534">
        <v>34</v>
      </c>
      <c r="K15534">
        <v>1</v>
      </c>
      <c r="L15534" t="s">
        <v>858</v>
      </c>
    </row>
    <row r="15535" spans="1:12" x14ac:dyDescent="0.2">
      <c r="A15535" t="s">
        <v>50346</v>
      </c>
      <c r="B15535" t="s">
        <v>2246</v>
      </c>
      <c r="C15535" t="s">
        <v>50347</v>
      </c>
      <c r="D15535" t="s">
        <v>697</v>
      </c>
      <c r="E15535" t="s">
        <v>16</v>
      </c>
      <c r="F15535">
        <v>28037</v>
      </c>
      <c r="G15535">
        <v>35.353960054300003</v>
      </c>
      <c r="H15535">
        <v>-81.102283322800005</v>
      </c>
      <c r="I15535">
        <v>2.5</v>
      </c>
      <c r="J15535">
        <v>3</v>
      </c>
      <c r="K15535">
        <v>1</v>
      </c>
      <c r="L15535" t="s">
        <v>2248</v>
      </c>
    </row>
    <row r="15536" spans="1:12" x14ac:dyDescent="0.2">
      <c r="A15536" t="s">
        <v>50348</v>
      </c>
      <c r="B15536" t="s">
        <v>50349</v>
      </c>
      <c r="C15536" t="s">
        <v>50350</v>
      </c>
      <c r="D15536" t="s">
        <v>21</v>
      </c>
      <c r="E15536" t="s">
        <v>16</v>
      </c>
      <c r="F15536">
        <v>28269</v>
      </c>
      <c r="G15536">
        <v>35.367665500000001</v>
      </c>
      <c r="H15536">
        <v>-80.830599199999995</v>
      </c>
      <c r="I15536">
        <v>3.5</v>
      </c>
      <c r="J15536">
        <v>56</v>
      </c>
      <c r="K15536">
        <v>1</v>
      </c>
      <c r="L15536" t="s">
        <v>50351</v>
      </c>
    </row>
    <row r="15537" spans="1:12" x14ac:dyDescent="0.2">
      <c r="A15537" t="s">
        <v>50352</v>
      </c>
      <c r="B15537" t="s">
        <v>50353</v>
      </c>
      <c r="C15537" t="s">
        <v>12939</v>
      </c>
      <c r="D15537" t="s">
        <v>135</v>
      </c>
      <c r="E15537" t="s">
        <v>16</v>
      </c>
      <c r="F15537">
        <v>28104</v>
      </c>
      <c r="G15537">
        <v>35.119076913100002</v>
      </c>
      <c r="H15537">
        <v>-80.649682127199995</v>
      </c>
      <c r="I15537">
        <v>3</v>
      </c>
      <c r="J15537">
        <v>30</v>
      </c>
      <c r="K15537">
        <v>0</v>
      </c>
      <c r="L15537" t="s">
        <v>50354</v>
      </c>
    </row>
    <row r="15538" spans="1:12" x14ac:dyDescent="0.2">
      <c r="A15538" t="s">
        <v>50355</v>
      </c>
      <c r="B15538" t="s">
        <v>50356</v>
      </c>
      <c r="C15538" t="s">
        <v>50357</v>
      </c>
      <c r="D15538" t="s">
        <v>21</v>
      </c>
      <c r="E15538" t="s">
        <v>16</v>
      </c>
      <c r="F15538">
        <v>28226</v>
      </c>
      <c r="G15538">
        <v>35.100801300000001</v>
      </c>
      <c r="H15538">
        <v>-80.7796989</v>
      </c>
      <c r="I15538">
        <v>3.5</v>
      </c>
      <c r="J15538">
        <v>3</v>
      </c>
      <c r="K15538">
        <v>1</v>
      </c>
      <c r="L15538" t="s">
        <v>50358</v>
      </c>
    </row>
    <row r="15539" spans="1:12" x14ac:dyDescent="0.2">
      <c r="A15539" t="s">
        <v>50359</v>
      </c>
      <c r="B15539" t="s">
        <v>50360</v>
      </c>
      <c r="C15539" t="s">
        <v>50361</v>
      </c>
      <c r="D15539" t="s">
        <v>21</v>
      </c>
      <c r="E15539" t="s">
        <v>16</v>
      </c>
      <c r="F15539">
        <v>28205</v>
      </c>
      <c r="G15539">
        <v>35.241476800000001</v>
      </c>
      <c r="H15539">
        <v>-80.795010700000006</v>
      </c>
      <c r="I15539">
        <v>4</v>
      </c>
      <c r="J15539">
        <v>9</v>
      </c>
      <c r="K15539">
        <v>1</v>
      </c>
      <c r="L15539" t="s">
        <v>50362</v>
      </c>
    </row>
    <row r="15540" spans="1:12" x14ac:dyDescent="0.2">
      <c r="A15540" t="s">
        <v>50363</v>
      </c>
      <c r="B15540" t="s">
        <v>7757</v>
      </c>
      <c r="C15540" t="s">
        <v>50364</v>
      </c>
      <c r="D15540" t="s">
        <v>21</v>
      </c>
      <c r="E15540" t="s">
        <v>16</v>
      </c>
      <c r="F15540">
        <v>28209</v>
      </c>
      <c r="G15540">
        <v>35.171872999999998</v>
      </c>
      <c r="H15540">
        <v>-80.849031999999994</v>
      </c>
      <c r="I15540">
        <v>4</v>
      </c>
      <c r="J15540">
        <v>85</v>
      </c>
      <c r="K15540">
        <v>1</v>
      </c>
      <c r="L15540" t="s">
        <v>2735</v>
      </c>
    </row>
    <row r="15541" spans="1:12" x14ac:dyDescent="0.2">
      <c r="A15541" t="s">
        <v>50365</v>
      </c>
      <c r="B15541" t="s">
        <v>38443</v>
      </c>
      <c r="C15541" t="s">
        <v>50366</v>
      </c>
      <c r="D15541" t="s">
        <v>21</v>
      </c>
      <c r="E15541" t="s">
        <v>16</v>
      </c>
      <c r="F15541">
        <v>28227</v>
      </c>
      <c r="G15541">
        <v>35.175391400000002</v>
      </c>
      <c r="H15541">
        <v>-80.654758099999995</v>
      </c>
      <c r="I15541">
        <v>3.5</v>
      </c>
      <c r="J15541">
        <v>107</v>
      </c>
      <c r="K15541">
        <v>1</v>
      </c>
      <c r="L15541" t="s">
        <v>50367</v>
      </c>
    </row>
    <row r="15542" spans="1:12" x14ac:dyDescent="0.2">
      <c r="A15542" t="s">
        <v>50368</v>
      </c>
      <c r="B15542" t="s">
        <v>50369</v>
      </c>
      <c r="C15542" t="s">
        <v>50370</v>
      </c>
      <c r="D15542" t="s">
        <v>21</v>
      </c>
      <c r="E15542" t="s">
        <v>16</v>
      </c>
      <c r="F15542">
        <v>28273</v>
      </c>
      <c r="G15542">
        <v>35.102399599999998</v>
      </c>
      <c r="H15542">
        <v>-80.984411117999997</v>
      </c>
      <c r="I15542">
        <v>5</v>
      </c>
      <c r="J15542">
        <v>13</v>
      </c>
      <c r="K15542">
        <v>1</v>
      </c>
      <c r="L15542" t="s">
        <v>2104</v>
      </c>
    </row>
    <row r="15543" spans="1:12" x14ac:dyDescent="0.2">
      <c r="A15543" t="s">
        <v>50371</v>
      </c>
      <c r="B15543" t="s">
        <v>50372</v>
      </c>
      <c r="C15543" t="s">
        <v>50373</v>
      </c>
      <c r="D15543" t="s">
        <v>39</v>
      </c>
      <c r="E15543" t="s">
        <v>16</v>
      </c>
      <c r="F15543">
        <v>28027</v>
      </c>
      <c r="G15543">
        <v>35.418269935399998</v>
      </c>
      <c r="H15543">
        <v>-80.745269134599994</v>
      </c>
      <c r="I15543">
        <v>2</v>
      </c>
      <c r="J15543">
        <v>4</v>
      </c>
      <c r="K15543">
        <v>1</v>
      </c>
      <c r="L15543" t="s">
        <v>50374</v>
      </c>
    </row>
    <row r="15544" spans="1:12" x14ac:dyDescent="0.2">
      <c r="A15544" t="s">
        <v>50375</v>
      </c>
      <c r="B15544" t="s">
        <v>17408</v>
      </c>
      <c r="C15544" t="s">
        <v>50376</v>
      </c>
      <c r="D15544" t="s">
        <v>21</v>
      </c>
      <c r="E15544" t="s">
        <v>16</v>
      </c>
      <c r="F15544">
        <v>28216</v>
      </c>
      <c r="G15544">
        <v>35.270572545199997</v>
      </c>
      <c r="H15544">
        <v>-80.862257635600002</v>
      </c>
      <c r="I15544">
        <v>4.5</v>
      </c>
      <c r="J15544">
        <v>68</v>
      </c>
      <c r="K15544">
        <v>1</v>
      </c>
      <c r="L15544" t="s">
        <v>48308</v>
      </c>
    </row>
    <row r="15545" spans="1:12" x14ac:dyDescent="0.2">
      <c r="A15545" t="s">
        <v>50377</v>
      </c>
      <c r="B15545" t="s">
        <v>50378</v>
      </c>
      <c r="C15545" t="s">
        <v>50379</v>
      </c>
      <c r="D15545" t="s">
        <v>21</v>
      </c>
      <c r="E15545" t="s">
        <v>16</v>
      </c>
      <c r="F15545">
        <v>28208</v>
      </c>
      <c r="G15545">
        <v>35.268691099999998</v>
      </c>
      <c r="H15545">
        <v>-80.900767799999997</v>
      </c>
      <c r="I15545">
        <v>4</v>
      </c>
      <c r="J15545">
        <v>4</v>
      </c>
      <c r="K15545">
        <v>1</v>
      </c>
      <c r="L15545" t="s">
        <v>50380</v>
      </c>
    </row>
    <row r="15546" spans="1:12" x14ac:dyDescent="0.2">
      <c r="A15546" t="s">
        <v>50381</v>
      </c>
      <c r="B15546" t="s">
        <v>26251</v>
      </c>
      <c r="C15546" t="s">
        <v>50382</v>
      </c>
      <c r="D15546" t="s">
        <v>21</v>
      </c>
      <c r="E15546" t="s">
        <v>16</v>
      </c>
      <c r="F15546">
        <v>28205</v>
      </c>
      <c r="G15546">
        <v>35.224729000000004</v>
      </c>
      <c r="H15546">
        <v>-80.820843999999994</v>
      </c>
      <c r="I15546">
        <v>5</v>
      </c>
      <c r="J15546">
        <v>48</v>
      </c>
      <c r="K15546">
        <v>1</v>
      </c>
      <c r="L15546" t="s">
        <v>50383</v>
      </c>
    </row>
    <row r="15547" spans="1:12" x14ac:dyDescent="0.2">
      <c r="A15547" t="s">
        <v>50384</v>
      </c>
      <c r="B15547" t="s">
        <v>50385</v>
      </c>
      <c r="C15547" t="s">
        <v>1581</v>
      </c>
      <c r="D15547" t="s">
        <v>26</v>
      </c>
      <c r="E15547" t="s">
        <v>16</v>
      </c>
      <c r="F15547">
        <v>28078</v>
      </c>
      <c r="G15547">
        <v>35.405492899999999</v>
      </c>
      <c r="H15547">
        <v>-80.854298299999996</v>
      </c>
      <c r="I15547">
        <v>2.5</v>
      </c>
      <c r="J15547">
        <v>52</v>
      </c>
      <c r="K15547">
        <v>1</v>
      </c>
      <c r="L15547" t="s">
        <v>50386</v>
      </c>
    </row>
    <row r="15548" spans="1:12" x14ac:dyDescent="0.2">
      <c r="A15548" t="s">
        <v>50387</v>
      </c>
      <c r="B15548" t="s">
        <v>50388</v>
      </c>
      <c r="C15548" t="s">
        <v>154</v>
      </c>
      <c r="D15548" t="s">
        <v>21</v>
      </c>
      <c r="E15548" t="s">
        <v>16</v>
      </c>
      <c r="F15548">
        <v>28277</v>
      </c>
      <c r="G15548">
        <v>35.039009999999998</v>
      </c>
      <c r="H15548">
        <v>-80.793656400000003</v>
      </c>
      <c r="I15548">
        <v>2</v>
      </c>
      <c r="J15548">
        <v>33</v>
      </c>
      <c r="K15548">
        <v>0</v>
      </c>
      <c r="L15548" t="s">
        <v>36142</v>
      </c>
    </row>
    <row r="15549" spans="1:12" x14ac:dyDescent="0.2">
      <c r="A15549" t="s">
        <v>50389</v>
      </c>
      <c r="B15549" t="s">
        <v>50390</v>
      </c>
      <c r="C15549" t="s">
        <v>37536</v>
      </c>
      <c r="D15549" t="s">
        <v>21</v>
      </c>
      <c r="E15549" t="s">
        <v>16</v>
      </c>
      <c r="F15549">
        <v>28210</v>
      </c>
      <c r="G15549">
        <v>35.164837987299997</v>
      </c>
      <c r="H15549">
        <v>-80.874567882799994</v>
      </c>
      <c r="I15549">
        <v>3</v>
      </c>
      <c r="J15549">
        <v>12</v>
      </c>
      <c r="K15549">
        <v>1</v>
      </c>
      <c r="L15549" t="s">
        <v>7191</v>
      </c>
    </row>
    <row r="15550" spans="1:12" x14ac:dyDescent="0.2">
      <c r="A15550" t="s">
        <v>50391</v>
      </c>
      <c r="B15550" t="s">
        <v>218</v>
      </c>
      <c r="C15550" t="s">
        <v>50392</v>
      </c>
      <c r="D15550" t="s">
        <v>21</v>
      </c>
      <c r="E15550" t="s">
        <v>16</v>
      </c>
      <c r="F15550">
        <v>28209</v>
      </c>
      <c r="G15550">
        <v>35.171735300000002</v>
      </c>
      <c r="H15550">
        <v>-80.849271599999994</v>
      </c>
      <c r="I15550">
        <v>4</v>
      </c>
      <c r="J15550">
        <v>30</v>
      </c>
      <c r="K15550">
        <v>0</v>
      </c>
      <c r="L15550" t="s">
        <v>50393</v>
      </c>
    </row>
    <row r="15551" spans="1:12" x14ac:dyDescent="0.2">
      <c r="A15551" t="s">
        <v>50394</v>
      </c>
      <c r="B15551" t="s">
        <v>50395</v>
      </c>
      <c r="C15551" t="s">
        <v>50396</v>
      </c>
      <c r="D15551" t="s">
        <v>21</v>
      </c>
      <c r="E15551" t="s">
        <v>16</v>
      </c>
      <c r="F15551">
        <v>28217</v>
      </c>
      <c r="G15551">
        <v>35.178476000000003</v>
      </c>
      <c r="H15551">
        <v>-80.879005000000006</v>
      </c>
      <c r="I15551">
        <v>5</v>
      </c>
      <c r="J15551">
        <v>5</v>
      </c>
      <c r="K15551">
        <v>0</v>
      </c>
      <c r="L15551" t="s">
        <v>50397</v>
      </c>
    </row>
    <row r="15552" spans="1:12" x14ac:dyDescent="0.2">
      <c r="A15552" t="s">
        <v>50398</v>
      </c>
      <c r="B15552" t="s">
        <v>2330</v>
      </c>
      <c r="C15552" t="s">
        <v>50399</v>
      </c>
      <c r="D15552" t="s">
        <v>30</v>
      </c>
      <c r="E15552" t="s">
        <v>16</v>
      </c>
      <c r="F15552">
        <v>28054</v>
      </c>
      <c r="G15552">
        <v>35.2619665</v>
      </c>
      <c r="H15552">
        <v>-81.139644200000006</v>
      </c>
      <c r="I15552">
        <v>2.5</v>
      </c>
      <c r="J15552">
        <v>10</v>
      </c>
      <c r="K15552">
        <v>1</v>
      </c>
      <c r="L15552" t="s">
        <v>29175</v>
      </c>
    </row>
    <row r="15553" spans="1:12" x14ac:dyDescent="0.2">
      <c r="A15553" t="s">
        <v>50400</v>
      </c>
      <c r="B15553" t="s">
        <v>50401</v>
      </c>
      <c r="C15553" t="s">
        <v>35846</v>
      </c>
      <c r="D15553" t="s">
        <v>21</v>
      </c>
      <c r="E15553" t="s">
        <v>16</v>
      </c>
      <c r="F15553">
        <v>28214</v>
      </c>
      <c r="G15553">
        <v>35.2431707</v>
      </c>
      <c r="H15553">
        <v>-80.937384199999997</v>
      </c>
      <c r="I15553">
        <v>4</v>
      </c>
      <c r="J15553">
        <v>13</v>
      </c>
      <c r="K15553">
        <v>1</v>
      </c>
      <c r="L15553" t="s">
        <v>50402</v>
      </c>
    </row>
    <row r="15554" spans="1:12" x14ac:dyDescent="0.2">
      <c r="A15554" t="s">
        <v>50403</v>
      </c>
      <c r="B15554" t="s">
        <v>50404</v>
      </c>
      <c r="C15554" t="s">
        <v>50405</v>
      </c>
      <c r="D15554" t="s">
        <v>21</v>
      </c>
      <c r="E15554" t="s">
        <v>16</v>
      </c>
      <c r="F15554">
        <v>28262</v>
      </c>
      <c r="G15554">
        <v>35.320756000000003</v>
      </c>
      <c r="H15554">
        <v>-80.774455000000003</v>
      </c>
      <c r="I15554">
        <v>2</v>
      </c>
      <c r="J15554">
        <v>4</v>
      </c>
      <c r="K15554">
        <v>1</v>
      </c>
      <c r="L15554" t="s">
        <v>9742</v>
      </c>
    </row>
    <row r="15555" spans="1:12" x14ac:dyDescent="0.2">
      <c r="A15555" t="s">
        <v>50406</v>
      </c>
      <c r="B15555" t="s">
        <v>50407</v>
      </c>
      <c r="C15555" t="s">
        <v>36703</v>
      </c>
      <c r="D15555" t="s">
        <v>359</v>
      </c>
      <c r="E15555" t="s">
        <v>16</v>
      </c>
      <c r="F15555">
        <v>28036</v>
      </c>
      <c r="G15555">
        <v>35.501120700000001</v>
      </c>
      <c r="H15555">
        <v>-80.860913699999998</v>
      </c>
      <c r="I15555">
        <v>5</v>
      </c>
      <c r="J15555">
        <v>3</v>
      </c>
      <c r="K15555">
        <v>1</v>
      </c>
      <c r="L15555" t="s">
        <v>50408</v>
      </c>
    </row>
    <row r="15556" spans="1:12" x14ac:dyDescent="0.2">
      <c r="A15556" t="s">
        <v>50409</v>
      </c>
      <c r="B15556" t="s">
        <v>1810</v>
      </c>
      <c r="C15556" t="s">
        <v>37635</v>
      </c>
      <c r="D15556" t="s">
        <v>21</v>
      </c>
      <c r="E15556" t="s">
        <v>16</v>
      </c>
      <c r="F15556">
        <v>28213</v>
      </c>
      <c r="G15556">
        <v>35.296017900000002</v>
      </c>
      <c r="H15556">
        <v>-80.738866999999999</v>
      </c>
      <c r="I15556">
        <v>4</v>
      </c>
      <c r="J15556">
        <v>5</v>
      </c>
      <c r="K15556">
        <v>0</v>
      </c>
      <c r="L15556" t="s">
        <v>1436</v>
      </c>
    </row>
    <row r="15557" spans="1:12" x14ac:dyDescent="0.2">
      <c r="A15557" t="s">
        <v>50410</v>
      </c>
      <c r="B15557" t="s">
        <v>50411</v>
      </c>
      <c r="C15557" t="s">
        <v>50412</v>
      </c>
      <c r="D15557" t="s">
        <v>21</v>
      </c>
      <c r="E15557" t="s">
        <v>16</v>
      </c>
      <c r="F15557">
        <v>28216</v>
      </c>
      <c r="G15557">
        <v>35.274119399999996</v>
      </c>
      <c r="H15557">
        <v>-80.885619500000004</v>
      </c>
      <c r="I15557">
        <v>4.5</v>
      </c>
      <c r="J15557">
        <v>10</v>
      </c>
      <c r="K15557">
        <v>1</v>
      </c>
      <c r="L15557" t="s">
        <v>50413</v>
      </c>
    </row>
    <row r="15558" spans="1:12" x14ac:dyDescent="0.2">
      <c r="A15558" t="s">
        <v>50414</v>
      </c>
      <c r="B15558" t="s">
        <v>50415</v>
      </c>
      <c r="C15558" t="s">
        <v>4790</v>
      </c>
      <c r="D15558" t="s">
        <v>21</v>
      </c>
      <c r="E15558" t="s">
        <v>16</v>
      </c>
      <c r="F15558">
        <v>28270</v>
      </c>
      <c r="G15558">
        <v>35.140797999999997</v>
      </c>
      <c r="H15558">
        <v>-80.740572299999997</v>
      </c>
      <c r="I15558">
        <v>4</v>
      </c>
      <c r="J15558">
        <v>118</v>
      </c>
      <c r="K15558">
        <v>1</v>
      </c>
      <c r="L15558" t="s">
        <v>50416</v>
      </c>
    </row>
    <row r="15559" spans="1:12" x14ac:dyDescent="0.2">
      <c r="A15559" t="s">
        <v>50417</v>
      </c>
      <c r="B15559" t="s">
        <v>50418</v>
      </c>
      <c r="C15559" t="s">
        <v>50419</v>
      </c>
      <c r="D15559" t="s">
        <v>643</v>
      </c>
      <c r="E15559" t="s">
        <v>16</v>
      </c>
      <c r="F15559">
        <v>28079</v>
      </c>
      <c r="G15559">
        <v>35.077122000000003</v>
      </c>
      <c r="H15559">
        <v>-80.645104000000003</v>
      </c>
      <c r="I15559">
        <v>5</v>
      </c>
      <c r="J15559">
        <v>7</v>
      </c>
      <c r="K15559">
        <v>1</v>
      </c>
      <c r="L15559" t="s">
        <v>50420</v>
      </c>
    </row>
    <row r="15560" spans="1:12" x14ac:dyDescent="0.2">
      <c r="A15560" t="s">
        <v>50421</v>
      </c>
      <c r="B15560" t="s">
        <v>50422</v>
      </c>
      <c r="D15560" t="s">
        <v>830</v>
      </c>
      <c r="E15560" t="s">
        <v>16</v>
      </c>
      <c r="F15560">
        <v>28034</v>
      </c>
      <c r="G15560">
        <v>35.3165257</v>
      </c>
      <c r="H15560">
        <v>-81.176189500000007</v>
      </c>
      <c r="I15560">
        <v>2.5</v>
      </c>
      <c r="J15560">
        <v>3</v>
      </c>
      <c r="K15560">
        <v>1</v>
      </c>
      <c r="L15560" t="s">
        <v>967</v>
      </c>
    </row>
    <row r="15561" spans="1:12" x14ac:dyDescent="0.2">
      <c r="A15561" t="s">
        <v>50423</v>
      </c>
      <c r="B15561" t="s">
        <v>1190</v>
      </c>
      <c r="C15561" t="s">
        <v>50424</v>
      </c>
      <c r="D15561" t="s">
        <v>30</v>
      </c>
      <c r="E15561" t="s">
        <v>16</v>
      </c>
      <c r="F15561">
        <v>28056</v>
      </c>
      <c r="G15561">
        <v>35.259210099999997</v>
      </c>
      <c r="H15561">
        <v>-81.113380000000006</v>
      </c>
      <c r="I15561">
        <v>1.5</v>
      </c>
      <c r="J15561">
        <v>8</v>
      </c>
      <c r="K15561">
        <v>1</v>
      </c>
      <c r="L15561" t="s">
        <v>188</v>
      </c>
    </row>
    <row r="15562" spans="1:12" x14ac:dyDescent="0.2">
      <c r="A15562" t="s">
        <v>50425</v>
      </c>
      <c r="B15562" t="s">
        <v>50426</v>
      </c>
      <c r="C15562" t="s">
        <v>50427</v>
      </c>
      <c r="D15562" t="s">
        <v>21</v>
      </c>
      <c r="E15562" t="s">
        <v>16</v>
      </c>
      <c r="F15562">
        <v>28204</v>
      </c>
      <c r="G15562">
        <v>35.221234899999999</v>
      </c>
      <c r="H15562">
        <v>-80.832859200000001</v>
      </c>
      <c r="I15562">
        <v>2.5</v>
      </c>
      <c r="J15562">
        <v>3</v>
      </c>
      <c r="K15562">
        <v>1</v>
      </c>
      <c r="L15562" t="s">
        <v>18184</v>
      </c>
    </row>
    <row r="15563" spans="1:12" x14ac:dyDescent="0.2">
      <c r="A15563" t="s">
        <v>50428</v>
      </c>
      <c r="B15563" t="s">
        <v>1190</v>
      </c>
      <c r="C15563" t="s">
        <v>50429</v>
      </c>
      <c r="D15563" t="s">
        <v>135</v>
      </c>
      <c r="E15563" t="s">
        <v>16</v>
      </c>
      <c r="F15563">
        <v>28105</v>
      </c>
      <c r="G15563">
        <v>35.083629899999998</v>
      </c>
      <c r="H15563">
        <v>-80.7332447</v>
      </c>
      <c r="I15563">
        <v>2</v>
      </c>
      <c r="J15563">
        <v>3</v>
      </c>
      <c r="K15563">
        <v>1</v>
      </c>
      <c r="L15563" t="s">
        <v>159</v>
      </c>
    </row>
    <row r="15564" spans="1:12" x14ac:dyDescent="0.2">
      <c r="A15564" t="s">
        <v>50430</v>
      </c>
      <c r="B15564" t="s">
        <v>50431</v>
      </c>
      <c r="C15564" t="s">
        <v>50432</v>
      </c>
      <c r="D15564" t="s">
        <v>21</v>
      </c>
      <c r="E15564" t="s">
        <v>16</v>
      </c>
      <c r="F15564">
        <v>28209</v>
      </c>
      <c r="G15564">
        <v>35.184263199999997</v>
      </c>
      <c r="H15564">
        <v>-80.875180499999999</v>
      </c>
      <c r="I15564">
        <v>4</v>
      </c>
      <c r="J15564">
        <v>12</v>
      </c>
      <c r="K15564">
        <v>1</v>
      </c>
      <c r="L15564" t="s">
        <v>3224</v>
      </c>
    </row>
    <row r="15565" spans="1:12" x14ac:dyDescent="0.2">
      <c r="A15565" t="s">
        <v>50433</v>
      </c>
      <c r="B15565" t="s">
        <v>50434</v>
      </c>
      <c r="C15565" t="s">
        <v>50435</v>
      </c>
      <c r="D15565" t="s">
        <v>21</v>
      </c>
      <c r="E15565" t="s">
        <v>16</v>
      </c>
      <c r="F15565">
        <v>28209</v>
      </c>
      <c r="G15565">
        <v>35.184210899999997</v>
      </c>
      <c r="H15565">
        <v>-80.874488799999995</v>
      </c>
      <c r="I15565">
        <v>5</v>
      </c>
      <c r="J15565">
        <v>4</v>
      </c>
      <c r="K15565">
        <v>1</v>
      </c>
      <c r="L15565" t="s">
        <v>50436</v>
      </c>
    </row>
    <row r="15566" spans="1:12" x14ac:dyDescent="0.2">
      <c r="A15566" t="s">
        <v>50437</v>
      </c>
      <c r="B15566" t="s">
        <v>50438</v>
      </c>
      <c r="C15566" t="s">
        <v>50439</v>
      </c>
      <c r="D15566" t="s">
        <v>21</v>
      </c>
      <c r="E15566" t="s">
        <v>16</v>
      </c>
      <c r="F15566">
        <v>28212</v>
      </c>
      <c r="G15566">
        <v>35.202902299999998</v>
      </c>
      <c r="H15566">
        <v>-80.753182699999996</v>
      </c>
      <c r="I15566">
        <v>2.5</v>
      </c>
      <c r="J15566">
        <v>14</v>
      </c>
      <c r="K15566">
        <v>1</v>
      </c>
      <c r="L15566" t="s">
        <v>176</v>
      </c>
    </row>
    <row r="15567" spans="1:12" x14ac:dyDescent="0.2">
      <c r="A15567" t="s">
        <v>50440</v>
      </c>
      <c r="B15567" t="s">
        <v>50441</v>
      </c>
      <c r="C15567" t="s">
        <v>50442</v>
      </c>
      <c r="D15567" t="s">
        <v>21</v>
      </c>
      <c r="E15567" t="s">
        <v>16</v>
      </c>
      <c r="F15567">
        <v>28214</v>
      </c>
      <c r="G15567">
        <v>35.275497778800002</v>
      </c>
      <c r="H15567">
        <v>-80.970668569200001</v>
      </c>
      <c r="I15567">
        <v>3</v>
      </c>
      <c r="J15567">
        <v>8</v>
      </c>
      <c r="K15567">
        <v>1</v>
      </c>
      <c r="L15567" t="s">
        <v>50443</v>
      </c>
    </row>
    <row r="15568" spans="1:12" x14ac:dyDescent="0.2">
      <c r="A15568" t="s">
        <v>50444</v>
      </c>
      <c r="B15568" t="s">
        <v>50445</v>
      </c>
      <c r="C15568" t="s">
        <v>50446</v>
      </c>
      <c r="D15568" t="s">
        <v>21</v>
      </c>
      <c r="E15568" t="s">
        <v>16</v>
      </c>
      <c r="F15568">
        <v>28208</v>
      </c>
      <c r="G15568">
        <v>35.227683999999897</v>
      </c>
      <c r="H15568">
        <v>-80.915980000000005</v>
      </c>
      <c r="I15568">
        <v>3.5</v>
      </c>
      <c r="J15568">
        <v>47</v>
      </c>
      <c r="K15568">
        <v>1</v>
      </c>
      <c r="L15568" t="s">
        <v>50447</v>
      </c>
    </row>
    <row r="15569" spans="1:12" x14ac:dyDescent="0.2">
      <c r="A15569" t="s">
        <v>50448</v>
      </c>
      <c r="B15569" t="s">
        <v>50449</v>
      </c>
      <c r="C15569" t="s">
        <v>50450</v>
      </c>
      <c r="D15569" t="s">
        <v>21</v>
      </c>
      <c r="E15569" t="s">
        <v>16</v>
      </c>
      <c r="F15569">
        <v>28211</v>
      </c>
      <c r="G15569">
        <v>35.150539500000001</v>
      </c>
      <c r="H15569">
        <v>-80.828696100000002</v>
      </c>
      <c r="I15569">
        <v>3.5</v>
      </c>
      <c r="J15569">
        <v>85</v>
      </c>
      <c r="K15569">
        <v>1</v>
      </c>
      <c r="L15569" t="s">
        <v>1421</v>
      </c>
    </row>
    <row r="15570" spans="1:12" x14ac:dyDescent="0.2">
      <c r="A15570" t="s">
        <v>50451</v>
      </c>
      <c r="B15570" t="s">
        <v>50452</v>
      </c>
      <c r="C15570" t="s">
        <v>50453</v>
      </c>
      <c r="D15570" t="s">
        <v>21</v>
      </c>
      <c r="E15570" t="s">
        <v>16</v>
      </c>
      <c r="F15570">
        <v>28203</v>
      </c>
      <c r="G15570">
        <v>35.199069199999997</v>
      </c>
      <c r="H15570">
        <v>-80.852525400000005</v>
      </c>
      <c r="I15570">
        <v>4.5</v>
      </c>
      <c r="J15570">
        <v>69</v>
      </c>
      <c r="K15570">
        <v>1</v>
      </c>
      <c r="L15570" t="s">
        <v>50454</v>
      </c>
    </row>
    <row r="15571" spans="1:12" x14ac:dyDescent="0.2">
      <c r="A15571" t="s">
        <v>50455</v>
      </c>
      <c r="B15571" t="s">
        <v>17321</v>
      </c>
      <c r="C15571" t="s">
        <v>50456</v>
      </c>
      <c r="D15571" t="s">
        <v>15</v>
      </c>
      <c r="E15571" t="s">
        <v>16</v>
      </c>
      <c r="F15571">
        <v>28031</v>
      </c>
      <c r="G15571">
        <v>35.476128799999998</v>
      </c>
      <c r="H15571">
        <v>-80.889969199999996</v>
      </c>
      <c r="I15571">
        <v>3.5</v>
      </c>
      <c r="J15571">
        <v>8</v>
      </c>
      <c r="K15571">
        <v>0</v>
      </c>
      <c r="L15571" t="s">
        <v>50457</v>
      </c>
    </row>
    <row r="15572" spans="1:12" x14ac:dyDescent="0.2">
      <c r="A15572" t="s">
        <v>50458</v>
      </c>
      <c r="B15572" t="s">
        <v>2528</v>
      </c>
      <c r="C15572" t="s">
        <v>50459</v>
      </c>
      <c r="D15572" t="s">
        <v>21</v>
      </c>
      <c r="E15572" t="s">
        <v>16</v>
      </c>
      <c r="F15572">
        <v>28215</v>
      </c>
      <c r="G15572">
        <v>35.223992600000003</v>
      </c>
      <c r="H15572">
        <v>-80.631781000000004</v>
      </c>
      <c r="I15572">
        <v>2</v>
      </c>
      <c r="J15572">
        <v>12</v>
      </c>
      <c r="K15572">
        <v>1</v>
      </c>
      <c r="L15572" t="s">
        <v>50460</v>
      </c>
    </row>
    <row r="15573" spans="1:12" x14ac:dyDescent="0.2">
      <c r="A15573" t="s">
        <v>50461</v>
      </c>
      <c r="B15573" t="s">
        <v>50462</v>
      </c>
      <c r="C15573" t="s">
        <v>25646</v>
      </c>
      <c r="D15573" t="s">
        <v>21</v>
      </c>
      <c r="E15573" t="s">
        <v>16</v>
      </c>
      <c r="F15573">
        <v>29203</v>
      </c>
      <c r="G15573">
        <v>35.2046834</v>
      </c>
      <c r="H15573">
        <v>-80.862556699999999</v>
      </c>
      <c r="I15573">
        <v>4.5</v>
      </c>
      <c r="J15573">
        <v>24</v>
      </c>
      <c r="K15573">
        <v>1</v>
      </c>
      <c r="L15573" t="s">
        <v>50463</v>
      </c>
    </row>
    <row r="15574" spans="1:12" x14ac:dyDescent="0.2">
      <c r="A15574" t="s">
        <v>50464</v>
      </c>
      <c r="B15574" t="s">
        <v>50465</v>
      </c>
      <c r="C15574" t="s">
        <v>50466</v>
      </c>
      <c r="D15574" t="s">
        <v>21</v>
      </c>
      <c r="E15574" t="s">
        <v>16</v>
      </c>
      <c r="F15574">
        <v>28205</v>
      </c>
      <c r="G15574">
        <v>35.220073999999997</v>
      </c>
      <c r="H15574">
        <v>-80.812993399999996</v>
      </c>
      <c r="I15574">
        <v>3.5</v>
      </c>
      <c r="J15574">
        <v>10</v>
      </c>
      <c r="K15574">
        <v>0</v>
      </c>
      <c r="L15574" t="s">
        <v>5299</v>
      </c>
    </row>
    <row r="15575" spans="1:12" x14ac:dyDescent="0.2">
      <c r="A15575" t="s">
        <v>50467</v>
      </c>
      <c r="B15575" t="s">
        <v>50468</v>
      </c>
      <c r="C15575" t="s">
        <v>48281</v>
      </c>
      <c r="D15575" t="s">
        <v>21</v>
      </c>
      <c r="E15575" t="s">
        <v>16</v>
      </c>
      <c r="F15575">
        <v>28262</v>
      </c>
      <c r="G15575">
        <v>35.306627900000002</v>
      </c>
      <c r="H15575">
        <v>-80.747251199999994</v>
      </c>
      <c r="I15575">
        <v>4</v>
      </c>
      <c r="J15575">
        <v>14</v>
      </c>
      <c r="K15575">
        <v>0</v>
      </c>
      <c r="L15575" t="s">
        <v>2497</v>
      </c>
    </row>
    <row r="15576" spans="1:12" x14ac:dyDescent="0.2">
      <c r="A15576" t="s">
        <v>50469</v>
      </c>
      <c r="B15576" t="s">
        <v>3571</v>
      </c>
      <c r="C15576" t="s">
        <v>50470</v>
      </c>
      <c r="D15576" t="s">
        <v>135</v>
      </c>
      <c r="E15576" t="s">
        <v>16</v>
      </c>
      <c r="F15576">
        <v>28105</v>
      </c>
      <c r="G15576">
        <v>35.126980453000002</v>
      </c>
      <c r="H15576">
        <v>-80.700082831900005</v>
      </c>
      <c r="I15576">
        <v>2.5</v>
      </c>
      <c r="J15576">
        <v>11</v>
      </c>
      <c r="K15576">
        <v>1</v>
      </c>
      <c r="L15576" t="s">
        <v>13936</v>
      </c>
    </row>
    <row r="15577" spans="1:12" x14ac:dyDescent="0.2">
      <c r="A15577" t="s">
        <v>50471</v>
      </c>
      <c r="B15577" t="s">
        <v>50472</v>
      </c>
      <c r="C15577" t="s">
        <v>50473</v>
      </c>
      <c r="D15577" t="s">
        <v>21</v>
      </c>
      <c r="E15577" t="s">
        <v>16</v>
      </c>
      <c r="F15577">
        <v>28214</v>
      </c>
      <c r="G15577">
        <v>35.3017526</v>
      </c>
      <c r="H15577">
        <v>-80.987298899999999</v>
      </c>
      <c r="I15577">
        <v>3</v>
      </c>
      <c r="J15577">
        <v>4</v>
      </c>
      <c r="K15577">
        <v>1</v>
      </c>
      <c r="L15577" t="s">
        <v>11364</v>
      </c>
    </row>
    <row r="15578" spans="1:12" x14ac:dyDescent="0.2">
      <c r="A15578" t="s">
        <v>50474</v>
      </c>
      <c r="B15578" t="s">
        <v>50475</v>
      </c>
      <c r="C15578" t="s">
        <v>50476</v>
      </c>
      <c r="D15578" t="s">
        <v>21</v>
      </c>
      <c r="E15578" t="s">
        <v>16</v>
      </c>
      <c r="F15578">
        <v>28205</v>
      </c>
      <c r="G15578">
        <v>35.196017300000001</v>
      </c>
      <c r="H15578">
        <v>-80.789349000000001</v>
      </c>
      <c r="I15578">
        <v>1</v>
      </c>
      <c r="J15578">
        <v>3</v>
      </c>
      <c r="K15578">
        <v>1</v>
      </c>
      <c r="L15578" t="s">
        <v>3035</v>
      </c>
    </row>
    <row r="15579" spans="1:12" x14ac:dyDescent="0.2">
      <c r="A15579" t="s">
        <v>50477</v>
      </c>
      <c r="B15579" t="s">
        <v>50478</v>
      </c>
      <c r="C15579" t="s">
        <v>50479</v>
      </c>
      <c r="D15579" t="s">
        <v>21</v>
      </c>
      <c r="E15579" t="s">
        <v>16</v>
      </c>
      <c r="F15579">
        <v>28271</v>
      </c>
      <c r="G15579">
        <v>34.994894034799998</v>
      </c>
      <c r="H15579">
        <v>-80.771760095999994</v>
      </c>
      <c r="I15579">
        <v>4.5</v>
      </c>
      <c r="J15579">
        <v>3</v>
      </c>
      <c r="K15579">
        <v>1</v>
      </c>
      <c r="L15579" t="s">
        <v>428</v>
      </c>
    </row>
    <row r="15580" spans="1:12" x14ac:dyDescent="0.2">
      <c r="A15580" t="s">
        <v>50480</v>
      </c>
      <c r="B15580" t="s">
        <v>50481</v>
      </c>
      <c r="C15580" t="s">
        <v>391</v>
      </c>
      <c r="D15580" t="s">
        <v>21</v>
      </c>
      <c r="E15580" t="s">
        <v>16</v>
      </c>
      <c r="F15580">
        <v>28211</v>
      </c>
      <c r="G15580">
        <v>35.152231100000002</v>
      </c>
      <c r="H15580">
        <v>-80.831896799999996</v>
      </c>
      <c r="I15580">
        <v>2.5</v>
      </c>
      <c r="J15580">
        <v>4</v>
      </c>
      <c r="K15580">
        <v>1</v>
      </c>
      <c r="L15580" t="s">
        <v>50482</v>
      </c>
    </row>
    <row r="15581" spans="1:12" x14ac:dyDescent="0.2">
      <c r="A15581" t="s">
        <v>50483</v>
      </c>
      <c r="B15581" t="s">
        <v>50484</v>
      </c>
      <c r="C15581" t="s">
        <v>50485</v>
      </c>
      <c r="D15581" t="s">
        <v>39</v>
      </c>
      <c r="E15581" t="s">
        <v>16</v>
      </c>
      <c r="F15581">
        <v>28027</v>
      </c>
      <c r="G15581">
        <v>35.420110999999999</v>
      </c>
      <c r="H15581">
        <v>-80.676723600000003</v>
      </c>
      <c r="I15581">
        <v>3</v>
      </c>
      <c r="J15581">
        <v>22</v>
      </c>
      <c r="K15581">
        <v>1</v>
      </c>
      <c r="L15581" t="s">
        <v>50486</v>
      </c>
    </row>
    <row r="15582" spans="1:12" x14ac:dyDescent="0.2">
      <c r="A15582" t="s">
        <v>50487</v>
      </c>
      <c r="B15582" t="s">
        <v>50488</v>
      </c>
      <c r="C15582" t="s">
        <v>50489</v>
      </c>
      <c r="D15582" t="s">
        <v>21</v>
      </c>
      <c r="E15582" t="s">
        <v>16</v>
      </c>
      <c r="F15582">
        <v>28208</v>
      </c>
      <c r="G15582">
        <v>35.239999099999999</v>
      </c>
      <c r="H15582">
        <v>-80.927725100000004</v>
      </c>
      <c r="I15582">
        <v>3</v>
      </c>
      <c r="J15582">
        <v>5</v>
      </c>
      <c r="K15582">
        <v>1</v>
      </c>
      <c r="L15582" t="s">
        <v>2558</v>
      </c>
    </row>
    <row r="15583" spans="1:12" x14ac:dyDescent="0.2">
      <c r="A15583" t="s">
        <v>50490</v>
      </c>
      <c r="B15583" t="s">
        <v>50491</v>
      </c>
      <c r="C15583" t="s">
        <v>50492</v>
      </c>
      <c r="D15583" t="s">
        <v>15</v>
      </c>
      <c r="E15583" t="s">
        <v>16</v>
      </c>
      <c r="F15583">
        <v>28031</v>
      </c>
      <c r="G15583">
        <v>35.479225</v>
      </c>
      <c r="H15583">
        <v>-80.893923000000001</v>
      </c>
      <c r="I15583">
        <v>3.5</v>
      </c>
      <c r="J15583">
        <v>191</v>
      </c>
      <c r="K15583">
        <v>1</v>
      </c>
      <c r="L15583" t="s">
        <v>515</v>
      </c>
    </row>
    <row r="15584" spans="1:12" x14ac:dyDescent="0.2">
      <c r="A15584" t="s">
        <v>50493</v>
      </c>
      <c r="B15584" t="s">
        <v>21558</v>
      </c>
      <c r="C15584" t="s">
        <v>50494</v>
      </c>
      <c r="D15584" t="s">
        <v>167</v>
      </c>
      <c r="E15584" t="s">
        <v>16</v>
      </c>
      <c r="F15584">
        <v>28075</v>
      </c>
      <c r="G15584">
        <v>35.319980100000002</v>
      </c>
      <c r="H15584">
        <v>-80.646500000000003</v>
      </c>
      <c r="I15584">
        <v>4</v>
      </c>
      <c r="J15584">
        <v>19</v>
      </c>
      <c r="K15584">
        <v>0</v>
      </c>
      <c r="L15584" t="s">
        <v>291</v>
      </c>
    </row>
    <row r="15585" spans="1:12" x14ac:dyDescent="0.2">
      <c r="A15585" t="s">
        <v>50495</v>
      </c>
      <c r="B15585" t="s">
        <v>50496</v>
      </c>
      <c r="C15585" t="s">
        <v>50497</v>
      </c>
      <c r="D15585" t="s">
        <v>21</v>
      </c>
      <c r="E15585" t="s">
        <v>16</v>
      </c>
      <c r="F15585">
        <v>28273</v>
      </c>
      <c r="G15585">
        <v>35.116799999999998</v>
      </c>
      <c r="H15585">
        <v>-80.962057999999999</v>
      </c>
      <c r="I15585">
        <v>3</v>
      </c>
      <c r="J15585">
        <v>36</v>
      </c>
      <c r="K15585">
        <v>1</v>
      </c>
      <c r="L15585" t="s">
        <v>50498</v>
      </c>
    </row>
    <row r="15586" spans="1:12" x14ac:dyDescent="0.2">
      <c r="A15586" t="s">
        <v>50499</v>
      </c>
      <c r="B15586" t="s">
        <v>50500</v>
      </c>
      <c r="C15586" t="s">
        <v>50501</v>
      </c>
      <c r="D15586" t="s">
        <v>21</v>
      </c>
      <c r="E15586" t="s">
        <v>16</v>
      </c>
      <c r="F15586">
        <v>28226</v>
      </c>
      <c r="G15586">
        <v>35.089357700000001</v>
      </c>
      <c r="H15586">
        <v>-80.862053799999998</v>
      </c>
      <c r="I15586">
        <v>1</v>
      </c>
      <c r="J15586">
        <v>5</v>
      </c>
      <c r="K15586">
        <v>0</v>
      </c>
      <c r="L15586" t="s">
        <v>50502</v>
      </c>
    </row>
    <row r="15587" spans="1:12" x14ac:dyDescent="0.2">
      <c r="A15587" t="s">
        <v>50503</v>
      </c>
      <c r="B15587" t="s">
        <v>50504</v>
      </c>
      <c r="C15587" t="s">
        <v>50505</v>
      </c>
      <c r="D15587" t="s">
        <v>21</v>
      </c>
      <c r="E15587" t="s">
        <v>16</v>
      </c>
      <c r="F15587">
        <v>28227</v>
      </c>
      <c r="G15587">
        <v>35.143809099999999</v>
      </c>
      <c r="H15587">
        <v>-80.727808199999998</v>
      </c>
      <c r="I15587">
        <v>2.5</v>
      </c>
      <c r="J15587">
        <v>3</v>
      </c>
      <c r="K15587">
        <v>1</v>
      </c>
      <c r="L15587" t="s">
        <v>4965</v>
      </c>
    </row>
    <row r="15588" spans="1:12" x14ac:dyDescent="0.2">
      <c r="A15588" t="s">
        <v>50506</v>
      </c>
      <c r="B15588" t="s">
        <v>50507</v>
      </c>
      <c r="C15588" t="s">
        <v>50508</v>
      </c>
      <c r="D15588" t="s">
        <v>21</v>
      </c>
      <c r="E15588" t="s">
        <v>16</v>
      </c>
      <c r="F15588">
        <v>28208</v>
      </c>
      <c r="G15588">
        <v>35.229163800000002</v>
      </c>
      <c r="H15588">
        <v>-80.8575412</v>
      </c>
      <c r="I15588">
        <v>3.5</v>
      </c>
      <c r="J15588">
        <v>3</v>
      </c>
      <c r="K15588">
        <v>1</v>
      </c>
      <c r="L15588" t="s">
        <v>50509</v>
      </c>
    </row>
    <row r="15589" spans="1:12" x14ac:dyDescent="0.2">
      <c r="A15589" t="s">
        <v>50510</v>
      </c>
      <c r="B15589" t="s">
        <v>50511</v>
      </c>
      <c r="C15589" t="s">
        <v>50512</v>
      </c>
      <c r="D15589" t="s">
        <v>21</v>
      </c>
      <c r="E15589" t="s">
        <v>16</v>
      </c>
      <c r="F15589">
        <v>28277</v>
      </c>
      <c r="G15589">
        <v>35.058142799999999</v>
      </c>
      <c r="H15589">
        <v>-80.817611099999993</v>
      </c>
      <c r="I15589">
        <v>4</v>
      </c>
      <c r="J15589">
        <v>4</v>
      </c>
      <c r="K15589">
        <v>1</v>
      </c>
      <c r="L15589" t="s">
        <v>34003</v>
      </c>
    </row>
    <row r="15590" spans="1:12" x14ac:dyDescent="0.2">
      <c r="A15590" t="s">
        <v>50513</v>
      </c>
      <c r="B15590" t="s">
        <v>9259</v>
      </c>
      <c r="C15590" t="s">
        <v>50514</v>
      </c>
      <c r="D15590" t="s">
        <v>21</v>
      </c>
      <c r="E15590" t="s">
        <v>16</v>
      </c>
      <c r="F15590">
        <v>28211</v>
      </c>
      <c r="G15590">
        <v>35.193781999999999</v>
      </c>
      <c r="H15590">
        <v>-80.791847599999997</v>
      </c>
      <c r="I15590">
        <v>2.5</v>
      </c>
      <c r="J15590">
        <v>24</v>
      </c>
      <c r="K15590">
        <v>1</v>
      </c>
      <c r="L15590" t="s">
        <v>50515</v>
      </c>
    </row>
    <row r="15591" spans="1:12" x14ac:dyDescent="0.2">
      <c r="A15591" t="s">
        <v>50516</v>
      </c>
      <c r="B15591" t="s">
        <v>50517</v>
      </c>
      <c r="C15591" t="s">
        <v>50518</v>
      </c>
      <c r="D15591" t="s">
        <v>26</v>
      </c>
      <c r="E15591" t="s">
        <v>16</v>
      </c>
      <c r="F15591">
        <v>28078</v>
      </c>
      <c r="G15591">
        <v>35.433826799999999</v>
      </c>
      <c r="H15591">
        <v>-80.8700793</v>
      </c>
      <c r="I15591">
        <v>5</v>
      </c>
      <c r="J15591">
        <v>38</v>
      </c>
      <c r="K15591">
        <v>1</v>
      </c>
      <c r="L15591" t="s">
        <v>50519</v>
      </c>
    </row>
    <row r="15592" spans="1:12" x14ac:dyDescent="0.2">
      <c r="A15592" t="s">
        <v>50520</v>
      </c>
      <c r="B15592" t="s">
        <v>50521</v>
      </c>
      <c r="C15592" t="s">
        <v>50522</v>
      </c>
      <c r="D15592" t="s">
        <v>942</v>
      </c>
      <c r="E15592" t="s">
        <v>16</v>
      </c>
      <c r="F15592">
        <v>28120</v>
      </c>
      <c r="G15592">
        <v>35.340013999999996</v>
      </c>
      <c r="H15592">
        <v>-81.041065000000003</v>
      </c>
      <c r="I15592">
        <v>4</v>
      </c>
      <c r="J15592">
        <v>5</v>
      </c>
      <c r="K15592">
        <v>1</v>
      </c>
      <c r="L15592" t="s">
        <v>50523</v>
      </c>
    </row>
    <row r="15593" spans="1:12" x14ac:dyDescent="0.2">
      <c r="A15593" t="s">
        <v>50524</v>
      </c>
      <c r="B15593" t="s">
        <v>50525</v>
      </c>
      <c r="D15593" t="s">
        <v>588</v>
      </c>
      <c r="E15593" t="s">
        <v>16</v>
      </c>
      <c r="F15593">
        <v>28111</v>
      </c>
      <c r="G15593">
        <v>35.001517800000002</v>
      </c>
      <c r="H15593">
        <v>-80.568097300000005</v>
      </c>
      <c r="I15593">
        <v>1</v>
      </c>
      <c r="J15593">
        <v>3</v>
      </c>
      <c r="K15593">
        <v>1</v>
      </c>
      <c r="L15593" t="s">
        <v>50526</v>
      </c>
    </row>
    <row r="15594" spans="1:12" x14ac:dyDescent="0.2">
      <c r="A15594" t="s">
        <v>50527</v>
      </c>
      <c r="B15594" t="s">
        <v>50528</v>
      </c>
      <c r="C15594" t="s">
        <v>50529</v>
      </c>
      <c r="D15594" t="s">
        <v>21</v>
      </c>
      <c r="E15594" t="s">
        <v>16</v>
      </c>
      <c r="F15594">
        <v>28207</v>
      </c>
      <c r="G15594">
        <v>35.209529199999999</v>
      </c>
      <c r="H15594">
        <v>-80.8248897</v>
      </c>
      <c r="I15594">
        <v>3.5</v>
      </c>
      <c r="J15594">
        <v>6</v>
      </c>
      <c r="K15594">
        <v>1</v>
      </c>
      <c r="L15594" t="s">
        <v>50530</v>
      </c>
    </row>
    <row r="15595" spans="1:12" x14ac:dyDescent="0.2">
      <c r="A15595" t="s">
        <v>50531</v>
      </c>
      <c r="B15595" t="s">
        <v>50532</v>
      </c>
      <c r="C15595" t="s">
        <v>2424</v>
      </c>
      <c r="D15595" t="s">
        <v>21</v>
      </c>
      <c r="E15595" t="s">
        <v>16</v>
      </c>
      <c r="F15595">
        <v>28269</v>
      </c>
      <c r="G15595">
        <v>35.334390999999997</v>
      </c>
      <c r="H15595">
        <v>-80.792969299999996</v>
      </c>
      <c r="I15595">
        <v>1.5</v>
      </c>
      <c r="J15595">
        <v>3</v>
      </c>
      <c r="K15595">
        <v>0</v>
      </c>
      <c r="L15595" t="s">
        <v>10811</v>
      </c>
    </row>
    <row r="15596" spans="1:12" x14ac:dyDescent="0.2">
      <c r="A15596" t="s">
        <v>50533</v>
      </c>
      <c r="B15596" t="s">
        <v>48004</v>
      </c>
      <c r="C15596" t="s">
        <v>50534</v>
      </c>
      <c r="D15596" t="s">
        <v>167</v>
      </c>
      <c r="E15596" t="s">
        <v>16</v>
      </c>
      <c r="F15596">
        <v>28075</v>
      </c>
      <c r="G15596">
        <v>35.327106800000003</v>
      </c>
      <c r="H15596">
        <v>-80.648043900000005</v>
      </c>
      <c r="I15596">
        <v>4</v>
      </c>
      <c r="J15596">
        <v>45</v>
      </c>
      <c r="K15596">
        <v>1</v>
      </c>
      <c r="L15596" t="s">
        <v>50535</v>
      </c>
    </row>
    <row r="15597" spans="1:12" x14ac:dyDescent="0.2">
      <c r="A15597" t="s">
        <v>50536</v>
      </c>
      <c r="B15597" t="s">
        <v>50537</v>
      </c>
      <c r="C15597" t="s">
        <v>21873</v>
      </c>
      <c r="D15597" t="s">
        <v>21</v>
      </c>
      <c r="E15597" t="s">
        <v>16</v>
      </c>
      <c r="F15597">
        <v>28226</v>
      </c>
      <c r="G15597">
        <v>35.106969900000003</v>
      </c>
      <c r="H15597">
        <v>-80.806871000000001</v>
      </c>
      <c r="I15597">
        <v>4</v>
      </c>
      <c r="J15597">
        <v>9</v>
      </c>
      <c r="K15597">
        <v>0</v>
      </c>
      <c r="L15597" t="s">
        <v>50538</v>
      </c>
    </row>
    <row r="15598" spans="1:12" x14ac:dyDescent="0.2">
      <c r="A15598" t="s">
        <v>50539</v>
      </c>
      <c r="B15598" t="s">
        <v>50540</v>
      </c>
      <c r="C15598" t="s">
        <v>805</v>
      </c>
      <c r="D15598" t="s">
        <v>21</v>
      </c>
      <c r="E15598" t="s">
        <v>16</v>
      </c>
      <c r="F15598">
        <v>28208</v>
      </c>
      <c r="G15598">
        <v>35.220249000000003</v>
      </c>
      <c r="H15598">
        <v>-80.945251999999996</v>
      </c>
      <c r="I15598">
        <v>4.5</v>
      </c>
      <c r="J15598">
        <v>22</v>
      </c>
      <c r="K15598">
        <v>1</v>
      </c>
      <c r="L15598" t="s">
        <v>50541</v>
      </c>
    </row>
    <row r="15599" spans="1:12" x14ac:dyDescent="0.2">
      <c r="A15599" t="s">
        <v>50542</v>
      </c>
      <c r="B15599" t="s">
        <v>637</v>
      </c>
      <c r="C15599" t="s">
        <v>14820</v>
      </c>
      <c r="D15599" t="s">
        <v>21</v>
      </c>
      <c r="E15599" t="s">
        <v>16</v>
      </c>
      <c r="F15599">
        <v>28273</v>
      </c>
      <c r="G15599">
        <v>35.103125400000003</v>
      </c>
      <c r="H15599">
        <v>-80.986362999999997</v>
      </c>
      <c r="I15599">
        <v>2.5</v>
      </c>
      <c r="J15599">
        <v>40</v>
      </c>
      <c r="K15599">
        <v>1</v>
      </c>
      <c r="L15599" t="s">
        <v>50543</v>
      </c>
    </row>
    <row r="15600" spans="1:12" x14ac:dyDescent="0.2">
      <c r="A15600" t="s">
        <v>50544</v>
      </c>
      <c r="B15600" t="s">
        <v>50545</v>
      </c>
      <c r="C15600" t="s">
        <v>50546</v>
      </c>
      <c r="D15600" t="s">
        <v>21</v>
      </c>
      <c r="E15600" t="s">
        <v>16</v>
      </c>
      <c r="F15600">
        <v>28202</v>
      </c>
      <c r="G15600">
        <v>35.219499200000001</v>
      </c>
      <c r="H15600">
        <v>-80.849219599999998</v>
      </c>
      <c r="I15600">
        <v>2.5</v>
      </c>
      <c r="J15600">
        <v>10</v>
      </c>
      <c r="K15600">
        <v>1</v>
      </c>
      <c r="L15600" t="s">
        <v>565</v>
      </c>
    </row>
    <row r="15601" spans="1:12" x14ac:dyDescent="0.2">
      <c r="A15601" t="s">
        <v>50547</v>
      </c>
      <c r="B15601" t="s">
        <v>1178</v>
      </c>
      <c r="C15601" t="s">
        <v>50548</v>
      </c>
      <c r="D15601" t="s">
        <v>456</v>
      </c>
      <c r="E15601" t="s">
        <v>16</v>
      </c>
      <c r="F15601">
        <v>28012</v>
      </c>
      <c r="G15601">
        <v>35.25226</v>
      </c>
      <c r="H15601">
        <v>-81.029012300000005</v>
      </c>
      <c r="I15601">
        <v>2.5</v>
      </c>
      <c r="J15601">
        <v>18</v>
      </c>
      <c r="K15601">
        <v>1</v>
      </c>
      <c r="L15601" t="s">
        <v>3953</v>
      </c>
    </row>
    <row r="15602" spans="1:12" x14ac:dyDescent="0.2">
      <c r="A15602" t="s">
        <v>50549</v>
      </c>
      <c r="B15602" t="s">
        <v>50550</v>
      </c>
      <c r="C15602" t="s">
        <v>50551</v>
      </c>
      <c r="D15602" t="s">
        <v>21</v>
      </c>
      <c r="E15602" t="s">
        <v>16</v>
      </c>
      <c r="F15602">
        <v>28277</v>
      </c>
      <c r="G15602">
        <v>35.05789</v>
      </c>
      <c r="H15602">
        <v>-80.851262000000006</v>
      </c>
      <c r="I15602">
        <v>3.5</v>
      </c>
      <c r="J15602">
        <v>225</v>
      </c>
      <c r="K15602">
        <v>1</v>
      </c>
      <c r="L15602" t="s">
        <v>50552</v>
      </c>
    </row>
    <row r="15603" spans="1:12" x14ac:dyDescent="0.2">
      <c r="A15603" t="s">
        <v>50553</v>
      </c>
      <c r="B15603" t="s">
        <v>35984</v>
      </c>
      <c r="C15603" t="s">
        <v>7257</v>
      </c>
      <c r="D15603" t="s">
        <v>21</v>
      </c>
      <c r="E15603" t="s">
        <v>16</v>
      </c>
      <c r="F15603">
        <v>28205</v>
      </c>
      <c r="G15603">
        <v>35.236721299999999</v>
      </c>
      <c r="H15603">
        <v>-80.776576000000006</v>
      </c>
      <c r="I15603">
        <v>4.5</v>
      </c>
      <c r="J15603">
        <v>49</v>
      </c>
      <c r="K15603">
        <v>1</v>
      </c>
      <c r="L15603" t="s">
        <v>50554</v>
      </c>
    </row>
    <row r="15604" spans="1:12" x14ac:dyDescent="0.2">
      <c r="A15604" t="s">
        <v>50555</v>
      </c>
      <c r="B15604" t="s">
        <v>50556</v>
      </c>
      <c r="C15604" t="s">
        <v>50557</v>
      </c>
      <c r="D15604" t="s">
        <v>39</v>
      </c>
      <c r="E15604" t="s">
        <v>16</v>
      </c>
      <c r="F15604">
        <v>28027</v>
      </c>
      <c r="G15604">
        <v>35.3440607</v>
      </c>
      <c r="H15604">
        <v>-80.676165699999999</v>
      </c>
      <c r="I15604">
        <v>3</v>
      </c>
      <c r="J15604">
        <v>71</v>
      </c>
      <c r="K15604">
        <v>1</v>
      </c>
      <c r="L15604" t="s">
        <v>50558</v>
      </c>
    </row>
    <row r="15605" spans="1:12" x14ac:dyDescent="0.2">
      <c r="A15605" t="s">
        <v>50559</v>
      </c>
      <c r="B15605" t="s">
        <v>50560</v>
      </c>
      <c r="C15605" t="s">
        <v>50561</v>
      </c>
      <c r="D15605" t="s">
        <v>39</v>
      </c>
      <c r="E15605" t="s">
        <v>16</v>
      </c>
      <c r="F15605">
        <v>28027</v>
      </c>
      <c r="G15605">
        <v>35.400534999999998</v>
      </c>
      <c r="H15605">
        <v>-80.6112708</v>
      </c>
      <c r="I15605">
        <v>3</v>
      </c>
      <c r="J15605">
        <v>14</v>
      </c>
      <c r="K15605">
        <v>1</v>
      </c>
      <c r="L15605" t="s">
        <v>50562</v>
      </c>
    </row>
    <row r="15606" spans="1:12" x14ac:dyDescent="0.2">
      <c r="A15606" t="s">
        <v>50563</v>
      </c>
      <c r="B15606" t="s">
        <v>22562</v>
      </c>
      <c r="C15606" t="s">
        <v>50564</v>
      </c>
      <c r="D15606" t="s">
        <v>21</v>
      </c>
      <c r="E15606" t="s">
        <v>16</v>
      </c>
      <c r="F15606">
        <v>28204</v>
      </c>
      <c r="G15606">
        <v>35.209468999999999</v>
      </c>
      <c r="H15606">
        <v>-80.835538900000003</v>
      </c>
      <c r="I15606">
        <v>4</v>
      </c>
      <c r="J15606">
        <v>17</v>
      </c>
      <c r="K15606">
        <v>1</v>
      </c>
      <c r="L15606" t="s">
        <v>50565</v>
      </c>
    </row>
    <row r="15607" spans="1:12" x14ac:dyDescent="0.2">
      <c r="A15607" t="s">
        <v>50566</v>
      </c>
      <c r="B15607" t="s">
        <v>50567</v>
      </c>
      <c r="C15607" t="s">
        <v>50568</v>
      </c>
      <c r="D15607" t="s">
        <v>643</v>
      </c>
      <c r="E15607" t="s">
        <v>16</v>
      </c>
      <c r="F15607">
        <v>28079</v>
      </c>
      <c r="G15607">
        <v>35.087659500000001</v>
      </c>
      <c r="H15607">
        <v>-80.654175199999997</v>
      </c>
      <c r="I15607">
        <v>5</v>
      </c>
      <c r="J15607">
        <v>3</v>
      </c>
      <c r="K15607">
        <v>1</v>
      </c>
      <c r="L15607" t="s">
        <v>50569</v>
      </c>
    </row>
    <row r="15608" spans="1:12" x14ac:dyDescent="0.2">
      <c r="A15608" t="s">
        <v>50570</v>
      </c>
      <c r="B15608" t="s">
        <v>26901</v>
      </c>
      <c r="C15608" t="s">
        <v>50571</v>
      </c>
      <c r="D15608" t="s">
        <v>601</v>
      </c>
      <c r="E15608" t="s">
        <v>16</v>
      </c>
      <c r="F15608">
        <v>28083</v>
      </c>
      <c r="G15608">
        <v>35.467723999999997</v>
      </c>
      <c r="H15608">
        <v>-80.610393999999999</v>
      </c>
      <c r="I15608">
        <v>2.5</v>
      </c>
      <c r="J15608">
        <v>3</v>
      </c>
      <c r="K15608">
        <v>1</v>
      </c>
      <c r="L15608" t="s">
        <v>50572</v>
      </c>
    </row>
    <row r="15609" spans="1:12" x14ac:dyDescent="0.2">
      <c r="A15609" t="s">
        <v>50573</v>
      </c>
      <c r="B15609" t="s">
        <v>50574</v>
      </c>
      <c r="C15609" t="s">
        <v>50575</v>
      </c>
      <c r="D15609" t="s">
        <v>21</v>
      </c>
      <c r="E15609" t="s">
        <v>16</v>
      </c>
      <c r="F15609">
        <v>28205</v>
      </c>
      <c r="G15609">
        <v>35.246866775999997</v>
      </c>
      <c r="H15609">
        <v>-80.806184904199995</v>
      </c>
      <c r="I15609">
        <v>3.5</v>
      </c>
      <c r="J15609">
        <v>38</v>
      </c>
      <c r="K15609">
        <v>0</v>
      </c>
      <c r="L15609" t="s">
        <v>2342</v>
      </c>
    </row>
    <row r="15610" spans="1:12" x14ac:dyDescent="0.2">
      <c r="A15610" t="s">
        <v>50576</v>
      </c>
      <c r="B15610" t="s">
        <v>1265</v>
      </c>
      <c r="C15610" t="s">
        <v>48545</v>
      </c>
      <c r="D15610" t="s">
        <v>21</v>
      </c>
      <c r="E15610" t="s">
        <v>16</v>
      </c>
      <c r="F15610">
        <v>28203</v>
      </c>
      <c r="G15610">
        <v>35.212353100000001</v>
      </c>
      <c r="H15610">
        <v>-80.859276100000002</v>
      </c>
      <c r="I15610">
        <v>4</v>
      </c>
      <c r="J15610">
        <v>39</v>
      </c>
      <c r="K15610">
        <v>1</v>
      </c>
      <c r="L15610" t="s">
        <v>22966</v>
      </c>
    </row>
    <row r="15611" spans="1:12" x14ac:dyDescent="0.2">
      <c r="A15611" t="s">
        <v>50577</v>
      </c>
      <c r="B15611" t="s">
        <v>50578</v>
      </c>
      <c r="C15611" t="s">
        <v>38690</v>
      </c>
      <c r="D15611" t="s">
        <v>21</v>
      </c>
      <c r="E15611" t="s">
        <v>16</v>
      </c>
      <c r="F15611">
        <v>28209</v>
      </c>
      <c r="G15611">
        <v>35.152877807599999</v>
      </c>
      <c r="H15611">
        <v>-80.837020874000004</v>
      </c>
      <c r="I15611">
        <v>4.5</v>
      </c>
      <c r="J15611">
        <v>13</v>
      </c>
      <c r="K15611">
        <v>1</v>
      </c>
      <c r="L15611" t="s">
        <v>1547</v>
      </c>
    </row>
    <row r="15612" spans="1:12" x14ac:dyDescent="0.2">
      <c r="A15612" t="s">
        <v>50579</v>
      </c>
      <c r="B15612" t="s">
        <v>40326</v>
      </c>
      <c r="C15612" t="s">
        <v>43349</v>
      </c>
      <c r="D15612" t="s">
        <v>21</v>
      </c>
      <c r="E15612" t="s">
        <v>16</v>
      </c>
      <c r="F15612">
        <v>28269</v>
      </c>
      <c r="G15612">
        <v>35.350322723399998</v>
      </c>
      <c r="H15612">
        <v>-80.842887878400006</v>
      </c>
      <c r="I15612">
        <v>4</v>
      </c>
      <c r="J15612">
        <v>25</v>
      </c>
      <c r="K15612">
        <v>1</v>
      </c>
      <c r="L15612" t="s">
        <v>50580</v>
      </c>
    </row>
    <row r="15613" spans="1:12" x14ac:dyDescent="0.2">
      <c r="A15613" t="s">
        <v>50581</v>
      </c>
      <c r="B15613" t="s">
        <v>50582</v>
      </c>
      <c r="C15613" t="s">
        <v>50583</v>
      </c>
      <c r="D15613" t="s">
        <v>21</v>
      </c>
      <c r="E15613" t="s">
        <v>16</v>
      </c>
      <c r="F15613">
        <v>28206</v>
      </c>
      <c r="G15613">
        <v>35.238103000000002</v>
      </c>
      <c r="H15613">
        <v>-80.819763699999996</v>
      </c>
      <c r="I15613">
        <v>4.5</v>
      </c>
      <c r="J15613">
        <v>6</v>
      </c>
      <c r="K15613">
        <v>1</v>
      </c>
      <c r="L15613" t="s">
        <v>50584</v>
      </c>
    </row>
    <row r="15614" spans="1:12" x14ac:dyDescent="0.2">
      <c r="A15614" t="s">
        <v>50585</v>
      </c>
      <c r="B15614" t="s">
        <v>50586</v>
      </c>
      <c r="C15614" t="s">
        <v>50587</v>
      </c>
      <c r="D15614" t="s">
        <v>21</v>
      </c>
      <c r="E15614" t="s">
        <v>16</v>
      </c>
      <c r="F15614">
        <v>28211</v>
      </c>
      <c r="G15614">
        <v>35.171453100000001</v>
      </c>
      <c r="H15614">
        <v>-80.806609199999997</v>
      </c>
      <c r="I15614">
        <v>4.5</v>
      </c>
      <c r="J15614">
        <v>37</v>
      </c>
      <c r="K15614">
        <v>1</v>
      </c>
      <c r="L15614" t="s">
        <v>50588</v>
      </c>
    </row>
    <row r="15615" spans="1:12" x14ac:dyDescent="0.2">
      <c r="A15615" t="s">
        <v>50589</v>
      </c>
      <c r="B15615" t="s">
        <v>50590</v>
      </c>
      <c r="C15615" t="s">
        <v>50591</v>
      </c>
      <c r="D15615" t="s">
        <v>697</v>
      </c>
      <c r="E15615" t="s">
        <v>16</v>
      </c>
      <c r="F15615">
        <v>28037</v>
      </c>
      <c r="G15615">
        <v>35.446340999999997</v>
      </c>
      <c r="H15615">
        <v>-80.998795999999999</v>
      </c>
      <c r="I15615">
        <v>3.5</v>
      </c>
      <c r="J15615">
        <v>22</v>
      </c>
      <c r="K15615">
        <v>1</v>
      </c>
      <c r="L15615" t="s">
        <v>50592</v>
      </c>
    </row>
    <row r="15616" spans="1:12" x14ac:dyDescent="0.2">
      <c r="A15616" t="s">
        <v>50593</v>
      </c>
      <c r="B15616" t="s">
        <v>498</v>
      </c>
      <c r="C15616" t="s">
        <v>50594</v>
      </c>
      <c r="D15616" t="s">
        <v>21</v>
      </c>
      <c r="E15616" t="s">
        <v>16</v>
      </c>
      <c r="F15616">
        <v>28277</v>
      </c>
      <c r="G15616">
        <v>35.036378999999997</v>
      </c>
      <c r="H15616">
        <v>-80.806854000000001</v>
      </c>
      <c r="I15616">
        <v>3</v>
      </c>
      <c r="J15616">
        <v>18</v>
      </c>
      <c r="K15616">
        <v>1</v>
      </c>
      <c r="L15616" t="s">
        <v>27093</v>
      </c>
    </row>
    <row r="15617" spans="1:12" x14ac:dyDescent="0.2">
      <c r="A15617" t="s">
        <v>50595</v>
      </c>
      <c r="B15617" t="s">
        <v>50596</v>
      </c>
      <c r="C15617" t="s">
        <v>50597</v>
      </c>
      <c r="D15617" t="s">
        <v>588</v>
      </c>
      <c r="E15617" t="s">
        <v>16</v>
      </c>
      <c r="F15617">
        <v>28110</v>
      </c>
      <c r="G15617">
        <v>35.025987100000002</v>
      </c>
      <c r="H15617">
        <v>-80.585735</v>
      </c>
      <c r="I15617">
        <v>3.5</v>
      </c>
      <c r="J15617">
        <v>3</v>
      </c>
      <c r="K15617">
        <v>1</v>
      </c>
      <c r="L15617" t="s">
        <v>18475</v>
      </c>
    </row>
    <row r="15618" spans="1:12" x14ac:dyDescent="0.2">
      <c r="A15618" t="s">
        <v>50598</v>
      </c>
      <c r="B15618" t="s">
        <v>50599</v>
      </c>
      <c r="C15618" t="s">
        <v>37943</v>
      </c>
      <c r="D15618" t="s">
        <v>21</v>
      </c>
      <c r="E15618" t="s">
        <v>16</v>
      </c>
      <c r="F15618">
        <v>28277</v>
      </c>
      <c r="G15618">
        <v>35.098422900000003</v>
      </c>
      <c r="H15618">
        <v>-80.780416000000002</v>
      </c>
      <c r="I15618">
        <v>2.5</v>
      </c>
      <c r="J15618">
        <v>3</v>
      </c>
      <c r="K15618">
        <v>1</v>
      </c>
      <c r="L15618" t="s">
        <v>50600</v>
      </c>
    </row>
    <row r="15619" spans="1:12" x14ac:dyDescent="0.2">
      <c r="A15619" t="s">
        <v>50601</v>
      </c>
      <c r="B15619" t="s">
        <v>50602</v>
      </c>
      <c r="C15619" t="s">
        <v>8240</v>
      </c>
      <c r="D15619" t="s">
        <v>21</v>
      </c>
      <c r="E15619" t="s">
        <v>16</v>
      </c>
      <c r="F15619">
        <v>28273</v>
      </c>
      <c r="G15619">
        <v>35.116368999999999</v>
      </c>
      <c r="H15619">
        <v>-80.9579655</v>
      </c>
      <c r="I15619">
        <v>3.5</v>
      </c>
      <c r="J15619">
        <v>30</v>
      </c>
      <c r="K15619">
        <v>0</v>
      </c>
      <c r="L15619" t="s">
        <v>50603</v>
      </c>
    </row>
    <row r="15620" spans="1:12" x14ac:dyDescent="0.2">
      <c r="A15620" t="s">
        <v>50604</v>
      </c>
      <c r="B15620" t="s">
        <v>41508</v>
      </c>
      <c r="C15620" t="s">
        <v>50605</v>
      </c>
      <c r="D15620" t="s">
        <v>21</v>
      </c>
      <c r="E15620" t="s">
        <v>16</v>
      </c>
      <c r="F15620">
        <v>28273</v>
      </c>
      <c r="G15620">
        <v>35.105919800000002</v>
      </c>
      <c r="H15620">
        <v>-80.881573599999996</v>
      </c>
      <c r="I15620">
        <v>2.5</v>
      </c>
      <c r="J15620">
        <v>98</v>
      </c>
      <c r="K15620">
        <v>1</v>
      </c>
      <c r="L15620" t="s">
        <v>50606</v>
      </c>
    </row>
    <row r="15621" spans="1:12" x14ac:dyDescent="0.2">
      <c r="A15621" t="s">
        <v>50607</v>
      </c>
      <c r="B15621" t="s">
        <v>4753</v>
      </c>
      <c r="C15621" t="s">
        <v>3305</v>
      </c>
      <c r="D15621" t="s">
        <v>21</v>
      </c>
      <c r="E15621" t="s">
        <v>16</v>
      </c>
      <c r="F15621">
        <v>28280</v>
      </c>
      <c r="G15621">
        <v>35.2266604</v>
      </c>
      <c r="H15621">
        <v>-80.843191300000001</v>
      </c>
      <c r="I15621">
        <v>3.5</v>
      </c>
      <c r="J15621">
        <v>4</v>
      </c>
      <c r="K15621">
        <v>1</v>
      </c>
      <c r="L15621" t="s">
        <v>50608</v>
      </c>
    </row>
    <row r="15622" spans="1:12" x14ac:dyDescent="0.2">
      <c r="A15622" t="s">
        <v>50609</v>
      </c>
      <c r="B15622" t="s">
        <v>50610</v>
      </c>
      <c r="C15622" t="s">
        <v>50611</v>
      </c>
      <c r="D15622" t="s">
        <v>588</v>
      </c>
      <c r="E15622" t="s">
        <v>16</v>
      </c>
      <c r="F15622">
        <v>28110</v>
      </c>
      <c r="G15622">
        <v>35.059367999999999</v>
      </c>
      <c r="H15622">
        <v>-80.629446999999999</v>
      </c>
      <c r="I15622">
        <v>2</v>
      </c>
      <c r="J15622">
        <v>7</v>
      </c>
      <c r="K15622">
        <v>1</v>
      </c>
      <c r="L15622" t="s">
        <v>192</v>
      </c>
    </row>
    <row r="15623" spans="1:12" x14ac:dyDescent="0.2">
      <c r="A15623" t="s">
        <v>50612</v>
      </c>
      <c r="B15623" t="s">
        <v>50613</v>
      </c>
      <c r="C15623" t="s">
        <v>16999</v>
      </c>
      <c r="D15623" t="s">
        <v>21</v>
      </c>
      <c r="E15623" t="s">
        <v>16</v>
      </c>
      <c r="F15623">
        <v>28211</v>
      </c>
      <c r="G15623">
        <v>35.173753099999999</v>
      </c>
      <c r="H15623">
        <v>-80.802955900000001</v>
      </c>
      <c r="I15623">
        <v>4.5</v>
      </c>
      <c r="J15623">
        <v>9</v>
      </c>
      <c r="K15623">
        <v>1</v>
      </c>
      <c r="L15623" t="s">
        <v>3082</v>
      </c>
    </row>
    <row r="15624" spans="1:12" x14ac:dyDescent="0.2">
      <c r="A15624" t="s">
        <v>50614</v>
      </c>
      <c r="B15624" t="s">
        <v>50615</v>
      </c>
      <c r="C15624" t="s">
        <v>50616</v>
      </c>
      <c r="D15624" t="s">
        <v>21</v>
      </c>
      <c r="E15624" t="s">
        <v>16</v>
      </c>
      <c r="F15624">
        <v>28262</v>
      </c>
      <c r="G15624">
        <v>35.326014800000003</v>
      </c>
      <c r="H15624">
        <v>-80.757209000000003</v>
      </c>
      <c r="I15624">
        <v>3.5</v>
      </c>
      <c r="J15624">
        <v>3</v>
      </c>
      <c r="K15624">
        <v>1</v>
      </c>
      <c r="L15624" t="s">
        <v>50617</v>
      </c>
    </row>
    <row r="15625" spans="1:12" x14ac:dyDescent="0.2">
      <c r="A15625" t="s">
        <v>50618</v>
      </c>
      <c r="B15625" t="s">
        <v>50619</v>
      </c>
      <c r="C15625" t="s">
        <v>50620</v>
      </c>
      <c r="D15625" t="s">
        <v>21</v>
      </c>
      <c r="E15625" t="s">
        <v>16</v>
      </c>
      <c r="F15625">
        <v>28215</v>
      </c>
      <c r="G15625">
        <v>35.254921400000001</v>
      </c>
      <c r="H15625">
        <v>-80.744027299999999</v>
      </c>
      <c r="I15625">
        <v>1.5</v>
      </c>
      <c r="J15625">
        <v>10</v>
      </c>
      <c r="K15625">
        <v>1</v>
      </c>
      <c r="L15625" t="s">
        <v>3345</v>
      </c>
    </row>
    <row r="15626" spans="1:12" x14ac:dyDescent="0.2">
      <c r="A15626" t="s">
        <v>50621</v>
      </c>
      <c r="B15626" t="s">
        <v>50622</v>
      </c>
      <c r="C15626" t="s">
        <v>50623</v>
      </c>
      <c r="D15626" t="s">
        <v>21</v>
      </c>
      <c r="E15626" t="s">
        <v>16</v>
      </c>
      <c r="F15626">
        <v>28211</v>
      </c>
      <c r="G15626">
        <v>35.152231100000002</v>
      </c>
      <c r="H15626">
        <v>-80.831896799999996</v>
      </c>
      <c r="I15626">
        <v>2</v>
      </c>
      <c r="J15626">
        <v>4</v>
      </c>
      <c r="K15626">
        <v>1</v>
      </c>
      <c r="L15626" t="s">
        <v>50624</v>
      </c>
    </row>
    <row r="15627" spans="1:12" x14ac:dyDescent="0.2">
      <c r="A15627" t="s">
        <v>50625</v>
      </c>
      <c r="B15627" t="s">
        <v>21506</v>
      </c>
      <c r="C15627" t="s">
        <v>35737</v>
      </c>
      <c r="D15627" t="s">
        <v>21</v>
      </c>
      <c r="E15627" t="s">
        <v>16</v>
      </c>
      <c r="F15627">
        <v>28078</v>
      </c>
      <c r="G15627">
        <v>35.446170998200003</v>
      </c>
      <c r="H15627">
        <v>-80.879276990899996</v>
      </c>
      <c r="I15627">
        <v>3.5</v>
      </c>
      <c r="J15627">
        <v>143</v>
      </c>
      <c r="K15627">
        <v>1</v>
      </c>
      <c r="L15627" t="s">
        <v>50626</v>
      </c>
    </row>
    <row r="15628" spans="1:12" x14ac:dyDescent="0.2">
      <c r="A15628" t="s">
        <v>50627</v>
      </c>
      <c r="B15628" t="s">
        <v>50628</v>
      </c>
      <c r="C15628" t="s">
        <v>50629</v>
      </c>
      <c r="D15628" t="s">
        <v>21</v>
      </c>
      <c r="E15628" t="s">
        <v>16</v>
      </c>
      <c r="F15628">
        <v>28277</v>
      </c>
      <c r="G15628">
        <v>35.028655999999998</v>
      </c>
      <c r="H15628">
        <v>-80.851141699999999</v>
      </c>
      <c r="I15628">
        <v>4</v>
      </c>
      <c r="J15628">
        <v>7</v>
      </c>
      <c r="K15628">
        <v>1</v>
      </c>
      <c r="L15628" t="s">
        <v>2656</v>
      </c>
    </row>
    <row r="15629" spans="1:12" x14ac:dyDescent="0.2">
      <c r="A15629" t="s">
        <v>50630</v>
      </c>
      <c r="B15629" t="s">
        <v>50631</v>
      </c>
      <c r="C15629" t="s">
        <v>50632</v>
      </c>
      <c r="D15629" t="s">
        <v>21</v>
      </c>
      <c r="E15629" t="s">
        <v>16</v>
      </c>
      <c r="F15629">
        <v>28227</v>
      </c>
      <c r="G15629">
        <v>35.185532500000001</v>
      </c>
      <c r="H15629">
        <v>-80.705826500000001</v>
      </c>
      <c r="I15629">
        <v>5</v>
      </c>
      <c r="J15629">
        <v>10</v>
      </c>
      <c r="K15629">
        <v>1</v>
      </c>
      <c r="L15629" t="s">
        <v>27544</v>
      </c>
    </row>
    <row r="15630" spans="1:12" x14ac:dyDescent="0.2">
      <c r="A15630" t="s">
        <v>50633</v>
      </c>
      <c r="B15630" t="s">
        <v>50634</v>
      </c>
      <c r="C15630" t="s">
        <v>50635</v>
      </c>
      <c r="D15630" t="s">
        <v>21</v>
      </c>
      <c r="E15630" t="s">
        <v>16</v>
      </c>
      <c r="F15630">
        <v>28277</v>
      </c>
      <c r="G15630">
        <v>35.098661100000001</v>
      </c>
      <c r="H15630">
        <v>-80.776428499999994</v>
      </c>
      <c r="I15630">
        <v>5</v>
      </c>
      <c r="J15630">
        <v>5</v>
      </c>
      <c r="K15630">
        <v>1</v>
      </c>
      <c r="L15630" t="s">
        <v>50636</v>
      </c>
    </row>
    <row r="15631" spans="1:12" x14ac:dyDescent="0.2">
      <c r="A15631" t="s">
        <v>50637</v>
      </c>
      <c r="B15631" t="s">
        <v>3474</v>
      </c>
      <c r="C15631" t="s">
        <v>15596</v>
      </c>
      <c r="D15631" t="s">
        <v>21</v>
      </c>
      <c r="E15631" t="s">
        <v>16</v>
      </c>
      <c r="F15631">
        <v>28216</v>
      </c>
      <c r="G15631">
        <v>35.282926500000002</v>
      </c>
      <c r="H15631">
        <v>-80.900551699999994</v>
      </c>
      <c r="I15631">
        <v>3.5</v>
      </c>
      <c r="J15631">
        <v>3</v>
      </c>
      <c r="K15631">
        <v>1</v>
      </c>
      <c r="L15631" t="s">
        <v>50638</v>
      </c>
    </row>
    <row r="15632" spans="1:12" x14ac:dyDescent="0.2">
      <c r="A15632" t="s">
        <v>50639</v>
      </c>
      <c r="B15632" t="s">
        <v>19996</v>
      </c>
      <c r="C15632" t="s">
        <v>50640</v>
      </c>
      <c r="D15632" t="s">
        <v>21</v>
      </c>
      <c r="E15632" t="s">
        <v>16</v>
      </c>
      <c r="F15632">
        <v>28211</v>
      </c>
      <c r="G15632">
        <v>35.176555399999998</v>
      </c>
      <c r="H15632">
        <v>-80.799487999999997</v>
      </c>
      <c r="I15632">
        <v>4.5</v>
      </c>
      <c r="J15632">
        <v>27</v>
      </c>
      <c r="K15632">
        <v>1</v>
      </c>
      <c r="L15632" t="s">
        <v>19997</v>
      </c>
    </row>
    <row r="15633" spans="1:12" x14ac:dyDescent="0.2">
      <c r="A15633" t="s">
        <v>50641</v>
      </c>
      <c r="B15633" t="s">
        <v>50642</v>
      </c>
      <c r="C15633" t="s">
        <v>50643</v>
      </c>
      <c r="D15633" t="s">
        <v>39</v>
      </c>
      <c r="E15633" t="s">
        <v>16</v>
      </c>
      <c r="F15633">
        <v>28027</v>
      </c>
      <c r="G15633">
        <v>35.374070199999998</v>
      </c>
      <c r="H15633">
        <v>-80.723011</v>
      </c>
      <c r="I15633">
        <v>2</v>
      </c>
      <c r="J15633">
        <v>19</v>
      </c>
      <c r="K15633">
        <v>1</v>
      </c>
      <c r="L15633" t="s">
        <v>50644</v>
      </c>
    </row>
    <row r="15634" spans="1:12" x14ac:dyDescent="0.2">
      <c r="A15634" t="s">
        <v>50645</v>
      </c>
      <c r="B15634" t="s">
        <v>6188</v>
      </c>
      <c r="C15634" t="s">
        <v>3960</v>
      </c>
      <c r="D15634" t="s">
        <v>21</v>
      </c>
      <c r="E15634" t="s">
        <v>16</v>
      </c>
      <c r="F15634">
        <v>28216</v>
      </c>
      <c r="G15634">
        <v>35.352552799999998</v>
      </c>
      <c r="H15634">
        <v>-80.851188800000003</v>
      </c>
      <c r="I15634">
        <v>4</v>
      </c>
      <c r="J15634">
        <v>247</v>
      </c>
      <c r="K15634">
        <v>1</v>
      </c>
      <c r="L15634" t="s">
        <v>50646</v>
      </c>
    </row>
    <row r="15635" spans="1:12" x14ac:dyDescent="0.2">
      <c r="A15635" t="s">
        <v>50647</v>
      </c>
      <c r="B15635" t="s">
        <v>50648</v>
      </c>
      <c r="C15635" t="s">
        <v>50649</v>
      </c>
      <c r="D15635" t="s">
        <v>21</v>
      </c>
      <c r="E15635" t="s">
        <v>16</v>
      </c>
      <c r="F15635">
        <v>28203</v>
      </c>
      <c r="G15635">
        <v>35.209083999999997</v>
      </c>
      <c r="H15635">
        <v>-80.857951999999997</v>
      </c>
      <c r="I15635">
        <v>4</v>
      </c>
      <c r="J15635">
        <v>5</v>
      </c>
      <c r="K15635">
        <v>0</v>
      </c>
      <c r="L15635" t="s">
        <v>50650</v>
      </c>
    </row>
    <row r="15636" spans="1:12" x14ac:dyDescent="0.2">
      <c r="A15636" t="s">
        <v>50651</v>
      </c>
      <c r="B15636" t="s">
        <v>50652</v>
      </c>
      <c r="C15636" t="s">
        <v>50653</v>
      </c>
      <c r="D15636" t="s">
        <v>21</v>
      </c>
      <c r="E15636" t="s">
        <v>16</v>
      </c>
      <c r="F15636">
        <v>28262</v>
      </c>
      <c r="G15636">
        <v>35.337406000000001</v>
      </c>
      <c r="H15636">
        <v>-80.757066199999997</v>
      </c>
      <c r="I15636">
        <v>2.5</v>
      </c>
      <c r="J15636">
        <v>41</v>
      </c>
      <c r="K15636">
        <v>0</v>
      </c>
      <c r="L15636" t="s">
        <v>50654</v>
      </c>
    </row>
    <row r="15637" spans="1:12" x14ac:dyDescent="0.2">
      <c r="A15637" t="s">
        <v>50655</v>
      </c>
      <c r="B15637" t="s">
        <v>446</v>
      </c>
      <c r="C15637" t="s">
        <v>50656</v>
      </c>
      <c r="D15637" t="s">
        <v>26</v>
      </c>
      <c r="E15637" t="s">
        <v>16</v>
      </c>
      <c r="F15637">
        <v>28078</v>
      </c>
      <c r="G15637">
        <v>35.406576000000001</v>
      </c>
      <c r="H15637">
        <v>-80.863742999999999</v>
      </c>
      <c r="I15637">
        <v>3</v>
      </c>
      <c r="J15637">
        <v>45</v>
      </c>
      <c r="K15637">
        <v>1</v>
      </c>
      <c r="L15637" t="s">
        <v>1997</v>
      </c>
    </row>
    <row r="15638" spans="1:12" x14ac:dyDescent="0.2">
      <c r="A15638" t="s">
        <v>50657</v>
      </c>
      <c r="B15638" t="s">
        <v>50658</v>
      </c>
      <c r="C15638" t="s">
        <v>50659</v>
      </c>
      <c r="D15638" t="s">
        <v>21</v>
      </c>
      <c r="E15638" t="s">
        <v>16</v>
      </c>
      <c r="F15638">
        <v>28214</v>
      </c>
      <c r="G15638">
        <v>35.243955800000002</v>
      </c>
      <c r="H15638">
        <v>-80.936196100000004</v>
      </c>
      <c r="I15638">
        <v>3</v>
      </c>
      <c r="J15638">
        <v>41</v>
      </c>
      <c r="K15638">
        <v>1</v>
      </c>
      <c r="L15638" t="s">
        <v>3422</v>
      </c>
    </row>
    <row r="15639" spans="1:12" x14ac:dyDescent="0.2">
      <c r="A15639" t="s">
        <v>50660</v>
      </c>
      <c r="B15639" t="s">
        <v>8747</v>
      </c>
      <c r="C15639" t="s">
        <v>50661</v>
      </c>
      <c r="D15639" t="s">
        <v>21</v>
      </c>
      <c r="E15639" t="s">
        <v>16</v>
      </c>
      <c r="F15639">
        <v>28208</v>
      </c>
      <c r="G15639">
        <v>35.231798791499997</v>
      </c>
      <c r="H15639">
        <v>-80.871111005499998</v>
      </c>
      <c r="I15639">
        <v>2</v>
      </c>
      <c r="J15639">
        <v>4</v>
      </c>
      <c r="K15639">
        <v>1</v>
      </c>
      <c r="L15639" t="s">
        <v>50662</v>
      </c>
    </row>
    <row r="15640" spans="1:12" x14ac:dyDescent="0.2">
      <c r="A15640" t="s">
        <v>50663</v>
      </c>
      <c r="B15640" t="s">
        <v>50664</v>
      </c>
      <c r="D15640" t="s">
        <v>21</v>
      </c>
      <c r="E15640" t="s">
        <v>16</v>
      </c>
      <c r="F15640">
        <v>28134</v>
      </c>
      <c r="G15640">
        <v>35.080412000000003</v>
      </c>
      <c r="H15640">
        <v>-80.887586099999993</v>
      </c>
      <c r="I15640">
        <v>4.5</v>
      </c>
      <c r="J15640">
        <v>6</v>
      </c>
      <c r="K15640">
        <v>0</v>
      </c>
      <c r="L15640" t="s">
        <v>50665</v>
      </c>
    </row>
    <row r="15641" spans="1:12" x14ac:dyDescent="0.2">
      <c r="A15641" t="s">
        <v>50666</v>
      </c>
      <c r="B15641" t="s">
        <v>43403</v>
      </c>
      <c r="C15641" t="s">
        <v>50667</v>
      </c>
      <c r="D15641" t="s">
        <v>30</v>
      </c>
      <c r="E15641" t="s">
        <v>16</v>
      </c>
      <c r="F15641">
        <v>28056</v>
      </c>
      <c r="G15641">
        <v>35.268447876000003</v>
      </c>
      <c r="H15641">
        <v>-81.066108703599994</v>
      </c>
      <c r="I15641">
        <v>2.5</v>
      </c>
      <c r="J15641">
        <v>3</v>
      </c>
      <c r="K15641">
        <v>1</v>
      </c>
      <c r="L15641" t="s">
        <v>3822</v>
      </c>
    </row>
    <row r="15642" spans="1:12" x14ac:dyDescent="0.2">
      <c r="A15642" t="s">
        <v>50668</v>
      </c>
      <c r="B15642" t="s">
        <v>50669</v>
      </c>
      <c r="C15642" t="s">
        <v>50670</v>
      </c>
      <c r="D15642" t="s">
        <v>21</v>
      </c>
      <c r="E15642" t="s">
        <v>16</v>
      </c>
      <c r="F15642">
        <v>28210</v>
      </c>
      <c r="G15642">
        <v>35.146450130799998</v>
      </c>
      <c r="H15642">
        <v>-80.827003231000006</v>
      </c>
      <c r="I15642">
        <v>1.5</v>
      </c>
      <c r="J15642">
        <v>7</v>
      </c>
      <c r="K15642">
        <v>1</v>
      </c>
      <c r="L15642" t="s">
        <v>17228</v>
      </c>
    </row>
    <row r="15643" spans="1:12" x14ac:dyDescent="0.2">
      <c r="A15643" t="s">
        <v>50671</v>
      </c>
      <c r="B15643" t="s">
        <v>50672</v>
      </c>
      <c r="C15643" t="s">
        <v>6211</v>
      </c>
      <c r="D15643" t="s">
        <v>21</v>
      </c>
      <c r="E15643" t="s">
        <v>16</v>
      </c>
      <c r="F15643">
        <v>28205</v>
      </c>
      <c r="G15643">
        <v>35.228000000000002</v>
      </c>
      <c r="H15643">
        <v>-80.841672900000006</v>
      </c>
      <c r="I15643">
        <v>3.5</v>
      </c>
      <c r="J15643">
        <v>11</v>
      </c>
      <c r="K15643">
        <v>0</v>
      </c>
      <c r="L15643" t="s">
        <v>11417</v>
      </c>
    </row>
    <row r="15644" spans="1:12" x14ac:dyDescent="0.2">
      <c r="A15644" t="s">
        <v>50673</v>
      </c>
      <c r="B15644" t="s">
        <v>1926</v>
      </c>
      <c r="C15644" t="s">
        <v>50674</v>
      </c>
      <c r="D15644" t="s">
        <v>643</v>
      </c>
      <c r="E15644" t="s">
        <v>16</v>
      </c>
      <c r="F15644">
        <v>28079</v>
      </c>
      <c r="G15644">
        <v>35.049258600000002</v>
      </c>
      <c r="H15644">
        <v>-80.644332500000004</v>
      </c>
      <c r="I15644">
        <v>2.5</v>
      </c>
      <c r="J15644">
        <v>6</v>
      </c>
      <c r="K15644">
        <v>1</v>
      </c>
      <c r="L15644" t="s">
        <v>1928</v>
      </c>
    </row>
    <row r="15645" spans="1:12" x14ac:dyDescent="0.2">
      <c r="A15645" t="s">
        <v>50675</v>
      </c>
      <c r="B15645" t="s">
        <v>50676</v>
      </c>
      <c r="C15645" t="s">
        <v>50677</v>
      </c>
      <c r="D15645" t="s">
        <v>359</v>
      </c>
      <c r="E15645" t="s">
        <v>16</v>
      </c>
      <c r="F15645">
        <v>28036</v>
      </c>
      <c r="G15645">
        <v>35.442998000000003</v>
      </c>
      <c r="H15645">
        <v>-80.763526999999996</v>
      </c>
      <c r="I15645">
        <v>1.5</v>
      </c>
      <c r="J15645">
        <v>11</v>
      </c>
      <c r="K15645">
        <v>0</v>
      </c>
      <c r="L15645" t="s">
        <v>14281</v>
      </c>
    </row>
    <row r="15646" spans="1:12" x14ac:dyDescent="0.2">
      <c r="A15646" t="s">
        <v>50678</v>
      </c>
      <c r="B15646" t="s">
        <v>33407</v>
      </c>
      <c r="C15646" t="s">
        <v>50679</v>
      </c>
      <c r="D15646" t="s">
        <v>21</v>
      </c>
      <c r="E15646" t="s">
        <v>16</v>
      </c>
      <c r="F15646">
        <v>28262</v>
      </c>
      <c r="G15646">
        <v>35.314576799999998</v>
      </c>
      <c r="H15646">
        <v>-80.762706899999998</v>
      </c>
      <c r="I15646">
        <v>2.5</v>
      </c>
      <c r="J15646">
        <v>144</v>
      </c>
      <c r="K15646">
        <v>1</v>
      </c>
      <c r="L15646" t="s">
        <v>3430</v>
      </c>
    </row>
    <row r="15647" spans="1:12" x14ac:dyDescent="0.2">
      <c r="A15647" t="s">
        <v>50680</v>
      </c>
      <c r="B15647" t="s">
        <v>40989</v>
      </c>
      <c r="C15647" t="s">
        <v>21415</v>
      </c>
      <c r="D15647" t="s">
        <v>295</v>
      </c>
      <c r="E15647" t="s">
        <v>16</v>
      </c>
      <c r="F15647">
        <v>28134</v>
      </c>
      <c r="G15647">
        <v>35.081381</v>
      </c>
      <c r="H15647">
        <v>-80.874652999999995</v>
      </c>
      <c r="I15647">
        <v>2.5</v>
      </c>
      <c r="J15647">
        <v>21</v>
      </c>
      <c r="K15647">
        <v>0</v>
      </c>
      <c r="L15647" t="s">
        <v>50681</v>
      </c>
    </row>
    <row r="15648" spans="1:12" x14ac:dyDescent="0.2">
      <c r="A15648" t="s">
        <v>50682</v>
      </c>
      <c r="B15648" t="s">
        <v>50683</v>
      </c>
      <c r="C15648" t="s">
        <v>50684</v>
      </c>
      <c r="D15648" t="s">
        <v>135</v>
      </c>
      <c r="E15648" t="s">
        <v>16</v>
      </c>
      <c r="F15648">
        <v>28105</v>
      </c>
      <c r="G15648">
        <v>35.125709200000003</v>
      </c>
      <c r="H15648">
        <v>-80.708490600000005</v>
      </c>
      <c r="I15648">
        <v>3.5</v>
      </c>
      <c r="J15648">
        <v>29</v>
      </c>
      <c r="K15648">
        <v>1</v>
      </c>
      <c r="L15648" t="s">
        <v>287</v>
      </c>
    </row>
    <row r="15649" spans="1:12" x14ac:dyDescent="0.2">
      <c r="A15649" t="s">
        <v>50685</v>
      </c>
      <c r="B15649" t="s">
        <v>50686</v>
      </c>
      <c r="C15649" t="s">
        <v>50687</v>
      </c>
      <c r="D15649" t="s">
        <v>21</v>
      </c>
      <c r="E15649" t="s">
        <v>16</v>
      </c>
      <c r="F15649">
        <v>28269</v>
      </c>
      <c r="G15649">
        <v>35.332566</v>
      </c>
      <c r="H15649">
        <v>-80.842713200000006</v>
      </c>
      <c r="I15649">
        <v>3.5</v>
      </c>
      <c r="J15649">
        <v>3</v>
      </c>
      <c r="K15649">
        <v>1</v>
      </c>
      <c r="L15649" t="s">
        <v>50688</v>
      </c>
    </row>
    <row r="15650" spans="1:12" x14ac:dyDescent="0.2">
      <c r="A15650" t="s">
        <v>50689</v>
      </c>
      <c r="B15650" t="s">
        <v>50690</v>
      </c>
      <c r="D15650" t="s">
        <v>239</v>
      </c>
      <c r="E15650" t="s">
        <v>16</v>
      </c>
      <c r="F15650">
        <v>28173</v>
      </c>
      <c r="G15650">
        <v>34.9245935</v>
      </c>
      <c r="H15650">
        <v>-80.743401899999995</v>
      </c>
      <c r="I15650">
        <v>5</v>
      </c>
      <c r="J15650">
        <v>17</v>
      </c>
      <c r="K15650">
        <v>1</v>
      </c>
      <c r="L15650" t="s">
        <v>8578</v>
      </c>
    </row>
    <row r="15651" spans="1:12" x14ac:dyDescent="0.2">
      <c r="A15651" t="s">
        <v>50691</v>
      </c>
      <c r="B15651" t="s">
        <v>50692</v>
      </c>
      <c r="D15651" t="s">
        <v>30</v>
      </c>
      <c r="E15651" t="s">
        <v>16</v>
      </c>
      <c r="F15651">
        <v>28056</v>
      </c>
      <c r="G15651">
        <v>35.227797299999999</v>
      </c>
      <c r="H15651">
        <v>-81.108574399999995</v>
      </c>
      <c r="I15651">
        <v>5</v>
      </c>
      <c r="J15651">
        <v>3</v>
      </c>
      <c r="K15651">
        <v>0</v>
      </c>
      <c r="L15651" t="s">
        <v>50693</v>
      </c>
    </row>
    <row r="15652" spans="1:12" x14ac:dyDescent="0.2">
      <c r="A15652" t="s">
        <v>50694</v>
      </c>
      <c r="B15652" t="s">
        <v>50695</v>
      </c>
      <c r="C15652" t="s">
        <v>50696</v>
      </c>
      <c r="D15652" t="s">
        <v>30</v>
      </c>
      <c r="E15652" t="s">
        <v>16</v>
      </c>
      <c r="F15652">
        <v>28052</v>
      </c>
      <c r="G15652">
        <v>35.2308941</v>
      </c>
      <c r="H15652">
        <v>-81.1966666</v>
      </c>
      <c r="I15652">
        <v>3</v>
      </c>
      <c r="J15652">
        <v>11</v>
      </c>
      <c r="K15652">
        <v>1</v>
      </c>
      <c r="L15652" t="s">
        <v>50697</v>
      </c>
    </row>
    <row r="15653" spans="1:12" x14ac:dyDescent="0.2">
      <c r="A15653" t="s">
        <v>50698</v>
      </c>
      <c r="B15653" t="s">
        <v>50699</v>
      </c>
      <c r="C15653" t="s">
        <v>3671</v>
      </c>
      <c r="D15653" t="s">
        <v>21</v>
      </c>
      <c r="E15653" t="s">
        <v>16</v>
      </c>
      <c r="F15653">
        <v>28202</v>
      </c>
      <c r="G15653">
        <v>35.226107900000002</v>
      </c>
      <c r="H15653">
        <v>-80.846859499999994</v>
      </c>
      <c r="I15653">
        <v>4</v>
      </c>
      <c r="J15653">
        <v>244</v>
      </c>
      <c r="K15653">
        <v>1</v>
      </c>
      <c r="L15653" t="s">
        <v>50700</v>
      </c>
    </row>
    <row r="15654" spans="1:12" x14ac:dyDescent="0.2">
      <c r="A15654" t="s">
        <v>50701</v>
      </c>
      <c r="B15654" t="s">
        <v>50702</v>
      </c>
      <c r="C15654" t="s">
        <v>45157</v>
      </c>
      <c r="D15654" t="s">
        <v>21</v>
      </c>
      <c r="E15654" t="s">
        <v>16</v>
      </c>
      <c r="F15654">
        <v>28269</v>
      </c>
      <c r="G15654">
        <v>35.350922199999999</v>
      </c>
      <c r="H15654">
        <v>-80.841653399999998</v>
      </c>
      <c r="I15654">
        <v>4.5</v>
      </c>
      <c r="J15654">
        <v>41</v>
      </c>
      <c r="K15654">
        <v>0</v>
      </c>
      <c r="L15654" t="s">
        <v>50703</v>
      </c>
    </row>
    <row r="15655" spans="1:12" x14ac:dyDescent="0.2">
      <c r="A15655" t="s">
        <v>50704</v>
      </c>
      <c r="B15655" t="s">
        <v>8028</v>
      </c>
      <c r="C15655" t="s">
        <v>50705</v>
      </c>
      <c r="D15655" t="s">
        <v>26</v>
      </c>
      <c r="E15655" t="s">
        <v>16</v>
      </c>
      <c r="F15655">
        <v>28078</v>
      </c>
      <c r="G15655">
        <v>35.443879000000003</v>
      </c>
      <c r="H15655">
        <v>-80.8724469</v>
      </c>
      <c r="I15655">
        <v>1.5</v>
      </c>
      <c r="J15655">
        <v>3</v>
      </c>
      <c r="K15655">
        <v>0</v>
      </c>
      <c r="L15655" t="s">
        <v>7723</v>
      </c>
    </row>
    <row r="15656" spans="1:12" x14ac:dyDescent="0.2">
      <c r="A15656" t="s">
        <v>50706</v>
      </c>
      <c r="B15656" t="s">
        <v>50707</v>
      </c>
      <c r="C15656" t="s">
        <v>50708</v>
      </c>
      <c r="D15656" t="s">
        <v>21</v>
      </c>
      <c r="E15656" t="s">
        <v>16</v>
      </c>
      <c r="F15656">
        <v>28207</v>
      </c>
      <c r="G15656">
        <v>35.206350999999998</v>
      </c>
      <c r="H15656">
        <v>-80.820600900000002</v>
      </c>
      <c r="I15656">
        <v>5</v>
      </c>
      <c r="J15656">
        <v>5</v>
      </c>
      <c r="K15656">
        <v>1</v>
      </c>
      <c r="L15656" t="s">
        <v>50709</v>
      </c>
    </row>
    <row r="15657" spans="1:12" x14ac:dyDescent="0.2">
      <c r="A15657" t="s">
        <v>50710</v>
      </c>
      <c r="B15657" t="s">
        <v>50711</v>
      </c>
      <c r="C15657" t="s">
        <v>50712</v>
      </c>
      <c r="D15657" t="s">
        <v>359</v>
      </c>
      <c r="E15657" t="s">
        <v>16</v>
      </c>
      <c r="F15657">
        <v>28036</v>
      </c>
      <c r="G15657">
        <v>35.5029572543</v>
      </c>
      <c r="H15657">
        <v>-80.862961278499995</v>
      </c>
      <c r="I15657">
        <v>3.5</v>
      </c>
      <c r="J15657">
        <v>116</v>
      </c>
      <c r="K15657">
        <v>1</v>
      </c>
      <c r="L15657" t="s">
        <v>50713</v>
      </c>
    </row>
    <row r="15658" spans="1:12" x14ac:dyDescent="0.2">
      <c r="A15658" t="s">
        <v>50714</v>
      </c>
      <c r="B15658" t="s">
        <v>50715</v>
      </c>
      <c r="C15658" t="s">
        <v>50716</v>
      </c>
      <c r="D15658" t="s">
        <v>21</v>
      </c>
      <c r="E15658" t="s">
        <v>16</v>
      </c>
      <c r="F15658">
        <v>28262</v>
      </c>
      <c r="G15658">
        <v>35.337437899999998</v>
      </c>
      <c r="H15658">
        <v>-80.757079099999999</v>
      </c>
      <c r="I15658">
        <v>2.5</v>
      </c>
      <c r="J15658">
        <v>10</v>
      </c>
      <c r="K15658">
        <v>1</v>
      </c>
      <c r="L15658" t="s">
        <v>63</v>
      </c>
    </row>
    <row r="15659" spans="1:12" x14ac:dyDescent="0.2">
      <c r="A15659" t="s">
        <v>50717</v>
      </c>
      <c r="B15659" t="s">
        <v>9857</v>
      </c>
      <c r="C15659" t="s">
        <v>50718</v>
      </c>
      <c r="D15659" t="s">
        <v>26</v>
      </c>
      <c r="E15659" t="s">
        <v>16</v>
      </c>
      <c r="F15659">
        <v>28078</v>
      </c>
      <c r="G15659">
        <v>35.4083094</v>
      </c>
      <c r="H15659">
        <v>-80.855033300000002</v>
      </c>
      <c r="I15659">
        <v>3.5</v>
      </c>
      <c r="J15659">
        <v>15</v>
      </c>
      <c r="K15659">
        <v>1</v>
      </c>
      <c r="L15659" t="s">
        <v>50719</v>
      </c>
    </row>
    <row r="15660" spans="1:12" x14ac:dyDescent="0.2">
      <c r="A15660" t="s">
        <v>50720</v>
      </c>
      <c r="B15660" t="s">
        <v>50721</v>
      </c>
      <c r="C15660" t="s">
        <v>50722</v>
      </c>
      <c r="D15660" t="s">
        <v>21</v>
      </c>
      <c r="E15660" t="s">
        <v>16</v>
      </c>
      <c r="F15660">
        <v>28206</v>
      </c>
      <c r="G15660">
        <v>35.2390472628</v>
      </c>
      <c r="H15660">
        <v>-80.844992995300004</v>
      </c>
      <c r="I15660">
        <v>3.5</v>
      </c>
      <c r="J15660">
        <v>108</v>
      </c>
      <c r="K15660">
        <v>1</v>
      </c>
      <c r="L15660" t="s">
        <v>50723</v>
      </c>
    </row>
    <row r="15661" spans="1:12" x14ac:dyDescent="0.2">
      <c r="A15661" t="s">
        <v>50724</v>
      </c>
      <c r="B15661" t="s">
        <v>50725</v>
      </c>
      <c r="C15661" t="s">
        <v>50726</v>
      </c>
      <c r="D15661" t="s">
        <v>21</v>
      </c>
      <c r="E15661" t="s">
        <v>16</v>
      </c>
      <c r="F15661">
        <v>28203</v>
      </c>
      <c r="G15661">
        <v>35.202438600000001</v>
      </c>
      <c r="H15661">
        <v>-80.845119499999996</v>
      </c>
      <c r="I15661">
        <v>4.5</v>
      </c>
      <c r="J15661">
        <v>31</v>
      </c>
      <c r="K15661">
        <v>1</v>
      </c>
      <c r="L15661" t="s">
        <v>13703</v>
      </c>
    </row>
    <row r="15662" spans="1:12" x14ac:dyDescent="0.2">
      <c r="A15662" t="e">
        <f>-GMdureOX4D80wey3gmwzw</f>
        <v>#NAME?</v>
      </c>
      <c r="B15662" t="s">
        <v>2525</v>
      </c>
      <c r="C15662" t="s">
        <v>5893</v>
      </c>
      <c r="D15662" t="s">
        <v>21</v>
      </c>
      <c r="E15662" t="s">
        <v>16</v>
      </c>
      <c r="F15662">
        <v>28273</v>
      </c>
      <c r="G15662">
        <v>35.116538189000003</v>
      </c>
      <c r="H15662">
        <v>-80.882072548300002</v>
      </c>
      <c r="I15662">
        <v>4.5</v>
      </c>
      <c r="J15662">
        <v>6</v>
      </c>
      <c r="K15662">
        <v>0</v>
      </c>
      <c r="L15662" t="s">
        <v>1010</v>
      </c>
    </row>
    <row r="15663" spans="1:12" x14ac:dyDescent="0.2">
      <c r="A15663" t="s">
        <v>50727</v>
      </c>
      <c r="B15663" t="s">
        <v>6462</v>
      </c>
      <c r="C15663" t="s">
        <v>50728</v>
      </c>
      <c r="D15663" t="s">
        <v>21</v>
      </c>
      <c r="E15663" t="s">
        <v>16</v>
      </c>
      <c r="F15663">
        <v>28215</v>
      </c>
      <c r="G15663">
        <v>35.223871099999997</v>
      </c>
      <c r="H15663">
        <v>-80.631058699999997</v>
      </c>
      <c r="I15663">
        <v>2</v>
      </c>
      <c r="J15663">
        <v>3</v>
      </c>
      <c r="K15663">
        <v>1</v>
      </c>
      <c r="L15663" t="s">
        <v>50729</v>
      </c>
    </row>
    <row r="15664" spans="1:12" x14ac:dyDescent="0.2">
      <c r="A15664" t="s">
        <v>50730</v>
      </c>
      <c r="B15664" t="s">
        <v>758</v>
      </c>
      <c r="C15664" t="s">
        <v>50731</v>
      </c>
      <c r="D15664" t="s">
        <v>21</v>
      </c>
      <c r="E15664" t="s">
        <v>16</v>
      </c>
      <c r="F15664">
        <v>28211</v>
      </c>
      <c r="G15664">
        <v>35.193515111099998</v>
      </c>
      <c r="H15664">
        <v>-80.795230111199999</v>
      </c>
      <c r="I15664">
        <v>2</v>
      </c>
      <c r="J15664">
        <v>11</v>
      </c>
      <c r="K15664">
        <v>1</v>
      </c>
      <c r="L15664" t="s">
        <v>50732</v>
      </c>
    </row>
    <row r="15665" spans="1:12" x14ac:dyDescent="0.2">
      <c r="A15665" t="s">
        <v>50733</v>
      </c>
      <c r="B15665" t="s">
        <v>50734</v>
      </c>
      <c r="C15665" t="s">
        <v>50735</v>
      </c>
      <c r="D15665" t="s">
        <v>21</v>
      </c>
      <c r="E15665" t="s">
        <v>16</v>
      </c>
      <c r="F15665">
        <v>28202</v>
      </c>
      <c r="G15665">
        <v>35.227817899999998</v>
      </c>
      <c r="H15665">
        <v>-80.839249300000006</v>
      </c>
      <c r="I15665">
        <v>3.5</v>
      </c>
      <c r="J15665">
        <v>25</v>
      </c>
      <c r="K15665">
        <v>1</v>
      </c>
      <c r="L15665" t="s">
        <v>50736</v>
      </c>
    </row>
    <row r="15666" spans="1:12" x14ac:dyDescent="0.2">
      <c r="A15666" t="s">
        <v>50737</v>
      </c>
      <c r="B15666" t="s">
        <v>50738</v>
      </c>
      <c r="C15666" t="s">
        <v>50739</v>
      </c>
      <c r="D15666" t="s">
        <v>21</v>
      </c>
      <c r="E15666" t="s">
        <v>16</v>
      </c>
      <c r="F15666">
        <v>28227</v>
      </c>
      <c r="G15666">
        <v>35.153799100000001</v>
      </c>
      <c r="H15666">
        <v>-80.683882100000005</v>
      </c>
      <c r="I15666">
        <v>5</v>
      </c>
      <c r="J15666">
        <v>4</v>
      </c>
      <c r="K15666">
        <v>1</v>
      </c>
      <c r="L15666" t="s">
        <v>17110</v>
      </c>
    </row>
    <row r="15667" spans="1:12" x14ac:dyDescent="0.2">
      <c r="A15667" t="s">
        <v>50740</v>
      </c>
      <c r="B15667" t="s">
        <v>3106</v>
      </c>
      <c r="C15667" t="s">
        <v>50741</v>
      </c>
      <c r="D15667" t="s">
        <v>21</v>
      </c>
      <c r="E15667" t="s">
        <v>16</v>
      </c>
      <c r="F15667">
        <v>28206</v>
      </c>
      <c r="G15667">
        <v>35.235697999999999</v>
      </c>
      <c r="H15667">
        <v>-80.832819000000001</v>
      </c>
      <c r="I15667">
        <v>4</v>
      </c>
      <c r="J15667">
        <v>13</v>
      </c>
      <c r="K15667">
        <v>1</v>
      </c>
      <c r="L15667" t="s">
        <v>3108</v>
      </c>
    </row>
    <row r="15668" spans="1:12" x14ac:dyDescent="0.2">
      <c r="A15668" t="s">
        <v>50742</v>
      </c>
      <c r="B15668" t="s">
        <v>36727</v>
      </c>
      <c r="C15668" t="s">
        <v>50743</v>
      </c>
      <c r="D15668" t="s">
        <v>21</v>
      </c>
      <c r="E15668" t="s">
        <v>16</v>
      </c>
      <c r="F15668">
        <v>28203</v>
      </c>
      <c r="G15668">
        <v>35.200674999999997</v>
      </c>
      <c r="H15668">
        <v>-80.843581999999998</v>
      </c>
      <c r="I15668">
        <v>4.5</v>
      </c>
      <c r="J15668">
        <v>19</v>
      </c>
      <c r="K15668">
        <v>1</v>
      </c>
      <c r="L15668" t="s">
        <v>50744</v>
      </c>
    </row>
    <row r="15669" spans="1:12" x14ac:dyDescent="0.2">
      <c r="A15669" t="s">
        <v>50745</v>
      </c>
      <c r="B15669" t="s">
        <v>50746</v>
      </c>
      <c r="C15669" t="s">
        <v>50747</v>
      </c>
      <c r="D15669" t="s">
        <v>21</v>
      </c>
      <c r="E15669" t="s">
        <v>16</v>
      </c>
      <c r="F15669">
        <v>28262</v>
      </c>
      <c r="G15669">
        <v>35.336383300000001</v>
      </c>
      <c r="H15669">
        <v>-80.755520599999997</v>
      </c>
      <c r="I15669">
        <v>3</v>
      </c>
      <c r="J15669">
        <v>44</v>
      </c>
      <c r="K15669">
        <v>1</v>
      </c>
      <c r="L15669" t="s">
        <v>9042</v>
      </c>
    </row>
    <row r="15670" spans="1:12" x14ac:dyDescent="0.2">
      <c r="A15670" t="s">
        <v>50748</v>
      </c>
      <c r="B15670" t="s">
        <v>121</v>
      </c>
      <c r="C15670" t="s">
        <v>50749</v>
      </c>
      <c r="D15670" t="s">
        <v>21</v>
      </c>
      <c r="E15670" t="s">
        <v>16</v>
      </c>
      <c r="F15670">
        <v>28217</v>
      </c>
      <c r="G15670">
        <v>35.184795000000001</v>
      </c>
      <c r="H15670">
        <v>-80.886440699999994</v>
      </c>
      <c r="I15670">
        <v>1.5</v>
      </c>
      <c r="J15670">
        <v>23</v>
      </c>
      <c r="K15670">
        <v>1</v>
      </c>
      <c r="L15670" t="s">
        <v>8703</v>
      </c>
    </row>
    <row r="15671" spans="1:12" x14ac:dyDescent="0.2">
      <c r="A15671" t="s">
        <v>50750</v>
      </c>
      <c r="B15671" t="s">
        <v>50751</v>
      </c>
      <c r="C15671" t="s">
        <v>50752</v>
      </c>
      <c r="D15671" t="s">
        <v>26</v>
      </c>
      <c r="E15671" t="s">
        <v>16</v>
      </c>
      <c r="F15671">
        <v>28078</v>
      </c>
      <c r="G15671">
        <v>35.438893</v>
      </c>
      <c r="H15671">
        <v>-80.872045999999997</v>
      </c>
      <c r="I15671">
        <v>2.5</v>
      </c>
      <c r="J15671">
        <v>3</v>
      </c>
      <c r="K15671">
        <v>1</v>
      </c>
      <c r="L15671" t="s">
        <v>23359</v>
      </c>
    </row>
    <row r="15672" spans="1:12" x14ac:dyDescent="0.2">
      <c r="A15672" t="s">
        <v>50753</v>
      </c>
      <c r="B15672" t="s">
        <v>50754</v>
      </c>
      <c r="C15672" t="s">
        <v>50755</v>
      </c>
      <c r="D15672" t="s">
        <v>30</v>
      </c>
      <c r="E15672" t="s">
        <v>16</v>
      </c>
      <c r="F15672">
        <v>28052</v>
      </c>
      <c r="G15672">
        <v>35.263058763899998</v>
      </c>
      <c r="H15672">
        <v>-81.177560349499998</v>
      </c>
      <c r="I15672">
        <v>4</v>
      </c>
      <c r="J15672">
        <v>35</v>
      </c>
      <c r="K15672">
        <v>1</v>
      </c>
      <c r="L15672" t="s">
        <v>4084</v>
      </c>
    </row>
    <row r="15673" spans="1:12" x14ac:dyDescent="0.2">
      <c r="A15673" t="s">
        <v>50756</v>
      </c>
      <c r="B15673" t="s">
        <v>1012</v>
      </c>
      <c r="C15673" t="s">
        <v>175</v>
      </c>
      <c r="D15673" t="s">
        <v>21</v>
      </c>
      <c r="E15673" t="s">
        <v>16</v>
      </c>
      <c r="F15673">
        <v>28204</v>
      </c>
      <c r="G15673">
        <v>35.212516700000002</v>
      </c>
      <c r="H15673">
        <v>-80.827787700000002</v>
      </c>
      <c r="I15673">
        <v>2</v>
      </c>
      <c r="J15673">
        <v>36</v>
      </c>
      <c r="K15673">
        <v>1</v>
      </c>
      <c r="L15673" t="s">
        <v>5827</v>
      </c>
    </row>
    <row r="15674" spans="1:12" x14ac:dyDescent="0.2">
      <c r="A15674" t="s">
        <v>50757</v>
      </c>
      <c r="B15674" t="s">
        <v>50758</v>
      </c>
      <c r="D15674" t="s">
        <v>21</v>
      </c>
      <c r="E15674" t="s">
        <v>16</v>
      </c>
      <c r="F15674">
        <v>28204</v>
      </c>
      <c r="G15674">
        <v>35.220559700000003</v>
      </c>
      <c r="H15674">
        <v>-80.816897299999994</v>
      </c>
      <c r="I15674">
        <v>4.5</v>
      </c>
      <c r="J15674">
        <v>97</v>
      </c>
      <c r="K15674">
        <v>0</v>
      </c>
      <c r="L15674" t="s">
        <v>50759</v>
      </c>
    </row>
    <row r="15675" spans="1:12" x14ac:dyDescent="0.2">
      <c r="A15675" t="s">
        <v>50760</v>
      </c>
      <c r="B15675" t="s">
        <v>50761</v>
      </c>
      <c r="C15675" t="s">
        <v>50762</v>
      </c>
      <c r="D15675" t="s">
        <v>15</v>
      </c>
      <c r="E15675" t="s">
        <v>16</v>
      </c>
      <c r="F15675">
        <v>28031</v>
      </c>
      <c r="G15675">
        <v>35.46978</v>
      </c>
      <c r="H15675">
        <v>-80.874596999999994</v>
      </c>
      <c r="I15675">
        <v>5</v>
      </c>
      <c r="J15675">
        <v>9</v>
      </c>
      <c r="K15675">
        <v>1</v>
      </c>
      <c r="L15675" t="s">
        <v>33144</v>
      </c>
    </row>
    <row r="15676" spans="1:12" x14ac:dyDescent="0.2">
      <c r="A15676" t="s">
        <v>50763</v>
      </c>
      <c r="B15676" t="s">
        <v>50764</v>
      </c>
      <c r="C15676" t="s">
        <v>50765</v>
      </c>
      <c r="D15676" t="s">
        <v>21</v>
      </c>
      <c r="E15676" t="s">
        <v>16</v>
      </c>
      <c r="F15676">
        <v>28210</v>
      </c>
      <c r="G15676">
        <v>35.146534500000001</v>
      </c>
      <c r="H15676">
        <v>-80.827009200000006</v>
      </c>
      <c r="I15676">
        <v>3</v>
      </c>
      <c r="J15676">
        <v>9</v>
      </c>
      <c r="K15676">
        <v>1</v>
      </c>
      <c r="L15676" t="s">
        <v>46886</v>
      </c>
    </row>
    <row r="15677" spans="1:12" x14ac:dyDescent="0.2">
      <c r="A15677" t="s">
        <v>50766</v>
      </c>
      <c r="B15677" t="s">
        <v>1190</v>
      </c>
      <c r="C15677" t="s">
        <v>50767</v>
      </c>
      <c r="D15677" t="s">
        <v>21</v>
      </c>
      <c r="E15677" t="s">
        <v>16</v>
      </c>
      <c r="F15677">
        <v>28216</v>
      </c>
      <c r="G15677">
        <v>35.3251183</v>
      </c>
      <c r="H15677">
        <v>-80.946303200000003</v>
      </c>
      <c r="I15677">
        <v>2</v>
      </c>
      <c r="J15677">
        <v>4</v>
      </c>
      <c r="K15677">
        <v>1</v>
      </c>
      <c r="L15677" t="s">
        <v>159</v>
      </c>
    </row>
    <row r="15678" spans="1:12" x14ac:dyDescent="0.2">
      <c r="A15678" t="s">
        <v>50768</v>
      </c>
      <c r="B15678" t="s">
        <v>50769</v>
      </c>
      <c r="C15678" t="s">
        <v>46034</v>
      </c>
      <c r="D15678" t="s">
        <v>21</v>
      </c>
      <c r="E15678" t="s">
        <v>16</v>
      </c>
      <c r="F15678">
        <v>28205</v>
      </c>
      <c r="G15678">
        <v>35.246991800000004</v>
      </c>
      <c r="H15678">
        <v>-80.805465400000003</v>
      </c>
      <c r="I15678">
        <v>4.5</v>
      </c>
      <c r="J15678">
        <v>21</v>
      </c>
      <c r="K15678">
        <v>1</v>
      </c>
      <c r="L15678" t="s">
        <v>50770</v>
      </c>
    </row>
    <row r="15679" spans="1:12" x14ac:dyDescent="0.2">
      <c r="A15679" t="s">
        <v>50771</v>
      </c>
      <c r="B15679" t="s">
        <v>50772</v>
      </c>
      <c r="C15679" t="s">
        <v>50773</v>
      </c>
      <c r="D15679" t="s">
        <v>21</v>
      </c>
      <c r="E15679" t="s">
        <v>16</v>
      </c>
      <c r="F15679">
        <v>28277</v>
      </c>
      <c r="G15679">
        <v>35.057879</v>
      </c>
      <c r="H15679">
        <v>-80.856892599999995</v>
      </c>
      <c r="I15679">
        <v>4</v>
      </c>
      <c r="J15679">
        <v>4</v>
      </c>
      <c r="K15679">
        <v>1</v>
      </c>
      <c r="L15679" t="s">
        <v>50774</v>
      </c>
    </row>
    <row r="15680" spans="1:12" x14ac:dyDescent="0.2">
      <c r="A15680" t="s">
        <v>50775</v>
      </c>
      <c r="B15680" t="s">
        <v>19996</v>
      </c>
      <c r="C15680" t="s">
        <v>50776</v>
      </c>
      <c r="D15680" t="s">
        <v>21</v>
      </c>
      <c r="E15680" t="s">
        <v>16</v>
      </c>
      <c r="F15680">
        <v>28262</v>
      </c>
      <c r="G15680">
        <v>35.295053000000003</v>
      </c>
      <c r="H15680">
        <v>-80.762701000000007</v>
      </c>
      <c r="I15680">
        <v>5</v>
      </c>
      <c r="J15680">
        <v>5</v>
      </c>
      <c r="K15680">
        <v>1</v>
      </c>
      <c r="L15680" t="s">
        <v>19997</v>
      </c>
    </row>
    <row r="15681" spans="1:12" x14ac:dyDescent="0.2">
      <c r="A15681" t="s">
        <v>50777</v>
      </c>
      <c r="B15681" t="s">
        <v>14207</v>
      </c>
      <c r="C15681" t="s">
        <v>50778</v>
      </c>
      <c r="D15681" t="s">
        <v>21</v>
      </c>
      <c r="E15681" t="s">
        <v>16</v>
      </c>
      <c r="F15681">
        <v>28212</v>
      </c>
      <c r="G15681">
        <v>35.204155800000002</v>
      </c>
      <c r="H15681">
        <v>-80.738185999999999</v>
      </c>
      <c r="I15681">
        <v>4.5</v>
      </c>
      <c r="J15681">
        <v>17</v>
      </c>
      <c r="K15681">
        <v>1</v>
      </c>
      <c r="L15681" t="s">
        <v>1056</v>
      </c>
    </row>
    <row r="15682" spans="1:12" x14ac:dyDescent="0.2">
      <c r="A15682" t="s">
        <v>50779</v>
      </c>
      <c r="B15682" t="s">
        <v>4870</v>
      </c>
      <c r="C15682" t="s">
        <v>50780</v>
      </c>
      <c r="D15682" t="s">
        <v>26</v>
      </c>
      <c r="E15682" t="s">
        <v>16</v>
      </c>
      <c r="F15682">
        <v>28078</v>
      </c>
      <c r="G15682">
        <v>35.386280999999997</v>
      </c>
      <c r="H15682">
        <v>-80.785208999999995</v>
      </c>
      <c r="I15682">
        <v>2</v>
      </c>
      <c r="J15682">
        <v>4</v>
      </c>
      <c r="K15682">
        <v>1</v>
      </c>
      <c r="L15682" t="s">
        <v>4872</v>
      </c>
    </row>
    <row r="15683" spans="1:12" x14ac:dyDescent="0.2">
      <c r="A15683" t="s">
        <v>50781</v>
      </c>
      <c r="B15683" t="s">
        <v>50782</v>
      </c>
      <c r="C15683" t="s">
        <v>50783</v>
      </c>
      <c r="D15683" t="s">
        <v>21</v>
      </c>
      <c r="E15683" t="s">
        <v>16</v>
      </c>
      <c r="F15683">
        <v>28205</v>
      </c>
      <c r="G15683">
        <v>35.213196000000003</v>
      </c>
      <c r="H15683">
        <v>-80.783028000000002</v>
      </c>
      <c r="I15683">
        <v>3.5</v>
      </c>
      <c r="J15683">
        <v>15</v>
      </c>
      <c r="K15683">
        <v>1</v>
      </c>
      <c r="L15683" t="s">
        <v>50784</v>
      </c>
    </row>
    <row r="15684" spans="1:12" x14ac:dyDescent="0.2">
      <c r="A15684" t="s">
        <v>50785</v>
      </c>
      <c r="B15684" t="s">
        <v>50786</v>
      </c>
      <c r="C15684" t="s">
        <v>50787</v>
      </c>
      <c r="D15684" t="s">
        <v>21</v>
      </c>
      <c r="E15684" t="s">
        <v>16</v>
      </c>
      <c r="F15684">
        <v>28209</v>
      </c>
      <c r="G15684">
        <v>35.171872999999998</v>
      </c>
      <c r="H15684">
        <v>-80.849031999999994</v>
      </c>
      <c r="I15684">
        <v>4</v>
      </c>
      <c r="J15684">
        <v>79</v>
      </c>
      <c r="K15684">
        <v>1</v>
      </c>
      <c r="L15684" t="s">
        <v>50788</v>
      </c>
    </row>
    <row r="15685" spans="1:12" x14ac:dyDescent="0.2">
      <c r="A15685" t="s">
        <v>50789</v>
      </c>
      <c r="B15685" t="s">
        <v>50790</v>
      </c>
      <c r="C15685" t="s">
        <v>50791</v>
      </c>
      <c r="D15685" t="s">
        <v>359</v>
      </c>
      <c r="E15685" t="s">
        <v>16</v>
      </c>
      <c r="F15685">
        <v>28036</v>
      </c>
      <c r="G15685">
        <v>35.504797500000002</v>
      </c>
      <c r="H15685">
        <v>-80.868738899999997</v>
      </c>
      <c r="I15685">
        <v>4</v>
      </c>
      <c r="J15685">
        <v>4</v>
      </c>
      <c r="K15685">
        <v>0</v>
      </c>
      <c r="L15685" t="s">
        <v>50792</v>
      </c>
    </row>
    <row r="15686" spans="1:12" x14ac:dyDescent="0.2">
      <c r="A15686" t="s">
        <v>50793</v>
      </c>
      <c r="B15686" t="s">
        <v>50794</v>
      </c>
      <c r="C15686" t="s">
        <v>50795</v>
      </c>
      <c r="D15686" t="s">
        <v>21</v>
      </c>
      <c r="E15686" t="s">
        <v>16</v>
      </c>
      <c r="F15686">
        <v>28205</v>
      </c>
      <c r="G15686">
        <v>35.219727187899998</v>
      </c>
      <c r="H15686">
        <v>-80.801197187300005</v>
      </c>
      <c r="I15686">
        <v>4</v>
      </c>
      <c r="J15686">
        <v>12</v>
      </c>
      <c r="K15686">
        <v>1</v>
      </c>
      <c r="L15686" t="s">
        <v>50796</v>
      </c>
    </row>
    <row r="15687" spans="1:12" x14ac:dyDescent="0.2">
      <c r="A15687" t="s">
        <v>50797</v>
      </c>
      <c r="B15687" t="s">
        <v>45</v>
      </c>
      <c r="C15687" t="s">
        <v>50798</v>
      </c>
      <c r="D15687" t="s">
        <v>21</v>
      </c>
      <c r="E15687" t="s">
        <v>16</v>
      </c>
      <c r="F15687">
        <v>28203</v>
      </c>
      <c r="G15687">
        <v>35.200165424799998</v>
      </c>
      <c r="H15687">
        <v>-80.842780046599998</v>
      </c>
      <c r="I15687">
        <v>2.5</v>
      </c>
      <c r="J15687">
        <v>34</v>
      </c>
      <c r="K15687">
        <v>1</v>
      </c>
      <c r="L15687" t="s">
        <v>50799</v>
      </c>
    </row>
    <row r="15688" spans="1:12" x14ac:dyDescent="0.2">
      <c r="A15688" t="s">
        <v>50800</v>
      </c>
      <c r="B15688" t="s">
        <v>50801</v>
      </c>
      <c r="C15688" t="s">
        <v>50802</v>
      </c>
      <c r="D15688" t="s">
        <v>21</v>
      </c>
      <c r="E15688" t="s">
        <v>16</v>
      </c>
      <c r="F15688">
        <v>28211</v>
      </c>
      <c r="G15688">
        <v>35.196520800000002</v>
      </c>
      <c r="H15688">
        <v>-80.797201099999995</v>
      </c>
      <c r="I15688">
        <v>3.5</v>
      </c>
      <c r="J15688">
        <v>3</v>
      </c>
      <c r="K15688">
        <v>1</v>
      </c>
      <c r="L15688" t="s">
        <v>95</v>
      </c>
    </row>
    <row r="15689" spans="1:12" x14ac:dyDescent="0.2">
      <c r="A15689" t="s">
        <v>50803</v>
      </c>
      <c r="B15689" t="s">
        <v>14786</v>
      </c>
      <c r="C15689" t="s">
        <v>50804</v>
      </c>
      <c r="D15689" t="s">
        <v>643</v>
      </c>
      <c r="E15689" t="s">
        <v>16</v>
      </c>
      <c r="F15689">
        <v>28079</v>
      </c>
      <c r="G15689">
        <v>35.066412300000003</v>
      </c>
      <c r="H15689">
        <v>-80.676775399999997</v>
      </c>
      <c r="I15689">
        <v>1</v>
      </c>
      <c r="J15689">
        <v>4</v>
      </c>
      <c r="K15689">
        <v>1</v>
      </c>
      <c r="L15689" t="s">
        <v>2248</v>
      </c>
    </row>
    <row r="15690" spans="1:12" x14ac:dyDescent="0.2">
      <c r="A15690" t="s">
        <v>50805</v>
      </c>
      <c r="B15690" t="s">
        <v>23135</v>
      </c>
      <c r="C15690" t="s">
        <v>50806</v>
      </c>
      <c r="D15690" t="s">
        <v>21</v>
      </c>
      <c r="E15690" t="s">
        <v>16</v>
      </c>
      <c r="F15690">
        <v>28273</v>
      </c>
      <c r="G15690">
        <v>35.128820400000002</v>
      </c>
      <c r="H15690">
        <v>-80.977005399999996</v>
      </c>
      <c r="I15690">
        <v>3</v>
      </c>
      <c r="J15690">
        <v>5</v>
      </c>
      <c r="K15690">
        <v>1</v>
      </c>
      <c r="L15690" t="s">
        <v>16603</v>
      </c>
    </row>
    <row r="15691" spans="1:12" x14ac:dyDescent="0.2">
      <c r="A15691" t="s">
        <v>50807</v>
      </c>
      <c r="B15691" t="s">
        <v>50808</v>
      </c>
      <c r="C15691" t="s">
        <v>50809</v>
      </c>
      <c r="D15691" t="s">
        <v>21</v>
      </c>
      <c r="E15691" t="s">
        <v>16</v>
      </c>
      <c r="F15691">
        <v>28217</v>
      </c>
      <c r="G15691">
        <v>35.175704699999997</v>
      </c>
      <c r="H15691">
        <v>-80.881967099999997</v>
      </c>
      <c r="I15691">
        <v>4</v>
      </c>
      <c r="J15691">
        <v>6</v>
      </c>
      <c r="K15691">
        <v>1</v>
      </c>
      <c r="L15691" t="s">
        <v>50810</v>
      </c>
    </row>
    <row r="15692" spans="1:12" x14ac:dyDescent="0.2">
      <c r="A15692" t="s">
        <v>50811</v>
      </c>
      <c r="B15692" t="s">
        <v>50812</v>
      </c>
      <c r="D15692" t="s">
        <v>30</v>
      </c>
      <c r="E15692" t="s">
        <v>16</v>
      </c>
      <c r="F15692">
        <v>28053</v>
      </c>
      <c r="G15692">
        <v>35.263714700000001</v>
      </c>
      <c r="H15692">
        <v>-81.185755999999998</v>
      </c>
      <c r="I15692">
        <v>1</v>
      </c>
      <c r="J15692">
        <v>4</v>
      </c>
      <c r="K15692">
        <v>1</v>
      </c>
      <c r="L15692" t="s">
        <v>3747</v>
      </c>
    </row>
    <row r="15693" spans="1:12" x14ac:dyDescent="0.2">
      <c r="A15693" t="s">
        <v>50813</v>
      </c>
      <c r="B15693" t="s">
        <v>50814</v>
      </c>
      <c r="C15693" t="s">
        <v>6784</v>
      </c>
      <c r="D15693" t="s">
        <v>39</v>
      </c>
      <c r="E15693" t="s">
        <v>16</v>
      </c>
      <c r="F15693">
        <v>28027</v>
      </c>
      <c r="G15693">
        <v>35.3700689</v>
      </c>
      <c r="H15693">
        <v>-80.723929799999993</v>
      </c>
      <c r="I15693">
        <v>1.5</v>
      </c>
      <c r="J15693">
        <v>10</v>
      </c>
      <c r="K15693">
        <v>1</v>
      </c>
      <c r="L15693" t="s">
        <v>1547</v>
      </c>
    </row>
    <row r="15694" spans="1:12" x14ac:dyDescent="0.2">
      <c r="A15694" t="s">
        <v>50815</v>
      </c>
      <c r="B15694" t="s">
        <v>50816</v>
      </c>
      <c r="C15694" t="s">
        <v>27852</v>
      </c>
      <c r="D15694" t="s">
        <v>21</v>
      </c>
      <c r="E15694" t="s">
        <v>16</v>
      </c>
      <c r="F15694">
        <v>28205</v>
      </c>
      <c r="G15694">
        <v>35.216771399999999</v>
      </c>
      <c r="H15694">
        <v>-80.815178099999997</v>
      </c>
      <c r="I15694">
        <v>4.5</v>
      </c>
      <c r="J15694">
        <v>125</v>
      </c>
      <c r="K15694">
        <v>1</v>
      </c>
      <c r="L15694" t="s">
        <v>50817</v>
      </c>
    </row>
    <row r="15695" spans="1:12" x14ac:dyDescent="0.2">
      <c r="A15695" t="s">
        <v>50818</v>
      </c>
      <c r="B15695" t="s">
        <v>50819</v>
      </c>
      <c r="C15695" t="s">
        <v>50820</v>
      </c>
      <c r="D15695" t="s">
        <v>21</v>
      </c>
      <c r="E15695" t="s">
        <v>16</v>
      </c>
      <c r="F15695">
        <v>28277</v>
      </c>
      <c r="G15695">
        <v>35.054121702400003</v>
      </c>
      <c r="H15695">
        <v>-80.8515483141</v>
      </c>
      <c r="I15695">
        <v>4.5</v>
      </c>
      <c r="J15695">
        <v>10</v>
      </c>
      <c r="K15695">
        <v>1</v>
      </c>
      <c r="L15695" t="s">
        <v>50821</v>
      </c>
    </row>
    <row r="15696" spans="1:12" x14ac:dyDescent="0.2">
      <c r="A15696" t="s">
        <v>50822</v>
      </c>
      <c r="B15696" t="s">
        <v>50823</v>
      </c>
      <c r="C15696" t="s">
        <v>50824</v>
      </c>
      <c r="D15696" t="s">
        <v>295</v>
      </c>
      <c r="E15696" t="s">
        <v>16</v>
      </c>
      <c r="F15696">
        <v>28134</v>
      </c>
      <c r="G15696">
        <v>35.1123574</v>
      </c>
      <c r="H15696">
        <v>-80.907552199999998</v>
      </c>
      <c r="I15696">
        <v>4.5</v>
      </c>
      <c r="J15696">
        <v>22</v>
      </c>
      <c r="K15696">
        <v>1</v>
      </c>
      <c r="L15696" t="s">
        <v>50825</v>
      </c>
    </row>
    <row r="15697" spans="1:12" x14ac:dyDescent="0.2">
      <c r="A15697" t="s">
        <v>50826</v>
      </c>
      <c r="B15697" t="s">
        <v>6387</v>
      </c>
      <c r="C15697" t="s">
        <v>50827</v>
      </c>
      <c r="D15697" t="s">
        <v>39</v>
      </c>
      <c r="E15697" t="s">
        <v>16</v>
      </c>
      <c r="F15697">
        <v>28027</v>
      </c>
      <c r="G15697">
        <v>35.370567800000003</v>
      </c>
      <c r="H15697">
        <v>-80.718279899999999</v>
      </c>
      <c r="I15697">
        <v>2.5</v>
      </c>
      <c r="J15697">
        <v>110</v>
      </c>
      <c r="K15697">
        <v>1</v>
      </c>
      <c r="L15697" t="s">
        <v>12783</v>
      </c>
    </row>
    <row r="15698" spans="1:12" x14ac:dyDescent="0.2">
      <c r="A15698" t="s">
        <v>50828</v>
      </c>
      <c r="B15698" t="s">
        <v>13402</v>
      </c>
      <c r="C15698" t="s">
        <v>50829</v>
      </c>
      <c r="D15698" t="s">
        <v>697</v>
      </c>
      <c r="E15698" t="s">
        <v>16</v>
      </c>
      <c r="F15698">
        <v>28037</v>
      </c>
      <c r="G15698">
        <v>35.486434099999997</v>
      </c>
      <c r="H15698">
        <v>-80.995209500000001</v>
      </c>
      <c r="I15698">
        <v>3</v>
      </c>
      <c r="J15698">
        <v>4</v>
      </c>
      <c r="K15698">
        <v>1</v>
      </c>
      <c r="L15698" t="s">
        <v>50830</v>
      </c>
    </row>
    <row r="15699" spans="1:12" x14ac:dyDescent="0.2">
      <c r="A15699" t="s">
        <v>50831</v>
      </c>
      <c r="B15699" t="s">
        <v>50832</v>
      </c>
      <c r="C15699" t="s">
        <v>50833</v>
      </c>
      <c r="D15699" t="s">
        <v>39</v>
      </c>
      <c r="E15699" t="s">
        <v>16</v>
      </c>
      <c r="F15699">
        <v>28027</v>
      </c>
      <c r="G15699">
        <v>35.4930734</v>
      </c>
      <c r="H15699">
        <v>-80.724465199999997</v>
      </c>
      <c r="I15699">
        <v>4</v>
      </c>
      <c r="J15699">
        <v>11</v>
      </c>
      <c r="K15699">
        <v>1</v>
      </c>
      <c r="L15699" t="s">
        <v>3492</v>
      </c>
    </row>
    <row r="15700" spans="1:12" x14ac:dyDescent="0.2">
      <c r="A15700" t="s">
        <v>50834</v>
      </c>
      <c r="B15700" t="s">
        <v>50835</v>
      </c>
      <c r="C15700" t="s">
        <v>20493</v>
      </c>
      <c r="D15700" t="s">
        <v>15</v>
      </c>
      <c r="E15700" t="s">
        <v>16</v>
      </c>
      <c r="F15700">
        <v>28031</v>
      </c>
      <c r="G15700">
        <v>35.481994999999998</v>
      </c>
      <c r="H15700">
        <v>-80.884625</v>
      </c>
      <c r="I15700">
        <v>3</v>
      </c>
      <c r="J15700">
        <v>12</v>
      </c>
      <c r="K15700">
        <v>0</v>
      </c>
      <c r="L15700" t="s">
        <v>5455</v>
      </c>
    </row>
    <row r="15701" spans="1:12" x14ac:dyDescent="0.2">
      <c r="A15701" t="s">
        <v>50836</v>
      </c>
      <c r="B15701" t="s">
        <v>22562</v>
      </c>
      <c r="C15701" t="s">
        <v>50837</v>
      </c>
      <c r="D15701" t="s">
        <v>21</v>
      </c>
      <c r="E15701" t="s">
        <v>16</v>
      </c>
      <c r="F15701">
        <v>28270</v>
      </c>
      <c r="G15701">
        <v>35.135115900000002</v>
      </c>
      <c r="H15701">
        <v>-80.736642599999996</v>
      </c>
      <c r="I15701">
        <v>4</v>
      </c>
      <c r="J15701">
        <v>25</v>
      </c>
      <c r="K15701">
        <v>1</v>
      </c>
      <c r="L15701" t="s">
        <v>50838</v>
      </c>
    </row>
    <row r="15702" spans="1:12" x14ac:dyDescent="0.2">
      <c r="A15702" t="s">
        <v>50839</v>
      </c>
      <c r="B15702" t="s">
        <v>3106</v>
      </c>
      <c r="C15702" t="s">
        <v>50840</v>
      </c>
      <c r="D15702" t="s">
        <v>21</v>
      </c>
      <c r="E15702" t="s">
        <v>16</v>
      </c>
      <c r="F15702">
        <v>28210</v>
      </c>
      <c r="G15702">
        <v>35.092492</v>
      </c>
      <c r="H15702">
        <v>-80.867401000000001</v>
      </c>
      <c r="I15702">
        <v>2.5</v>
      </c>
      <c r="J15702">
        <v>7</v>
      </c>
      <c r="K15702">
        <v>1</v>
      </c>
      <c r="L15702" t="s">
        <v>3108</v>
      </c>
    </row>
    <row r="15703" spans="1:12" x14ac:dyDescent="0.2">
      <c r="A15703" t="s">
        <v>50841</v>
      </c>
      <c r="B15703" t="s">
        <v>50842</v>
      </c>
      <c r="C15703" t="s">
        <v>50843</v>
      </c>
      <c r="D15703" t="s">
        <v>295</v>
      </c>
      <c r="E15703" t="s">
        <v>16</v>
      </c>
      <c r="F15703">
        <v>28134</v>
      </c>
      <c r="G15703">
        <v>35.061153901700003</v>
      </c>
      <c r="H15703">
        <v>-80.876528505099998</v>
      </c>
      <c r="I15703">
        <v>2</v>
      </c>
      <c r="J15703">
        <v>9</v>
      </c>
      <c r="K15703">
        <v>1</v>
      </c>
      <c r="L15703" t="s">
        <v>50844</v>
      </c>
    </row>
    <row r="15704" spans="1:12" x14ac:dyDescent="0.2">
      <c r="A15704" t="s">
        <v>50845</v>
      </c>
      <c r="B15704" t="s">
        <v>50846</v>
      </c>
      <c r="C15704" t="s">
        <v>50847</v>
      </c>
      <c r="D15704" t="s">
        <v>21</v>
      </c>
      <c r="E15704" t="s">
        <v>16</v>
      </c>
      <c r="F15704">
        <v>28226</v>
      </c>
      <c r="G15704">
        <v>35.083446600000002</v>
      </c>
      <c r="H15704">
        <v>-80.8437038</v>
      </c>
      <c r="I15704">
        <v>3</v>
      </c>
      <c r="J15704">
        <v>5</v>
      </c>
      <c r="K15704">
        <v>1</v>
      </c>
      <c r="L15704" t="s">
        <v>50848</v>
      </c>
    </row>
    <row r="15705" spans="1:12" x14ac:dyDescent="0.2">
      <c r="A15705" t="s">
        <v>50849</v>
      </c>
      <c r="B15705" t="s">
        <v>50850</v>
      </c>
      <c r="D15705" t="s">
        <v>21</v>
      </c>
      <c r="E15705" t="s">
        <v>16</v>
      </c>
      <c r="F15705">
        <v>28227</v>
      </c>
      <c r="G15705">
        <v>35.182596199999999</v>
      </c>
      <c r="H15705">
        <v>-80.654888200000002</v>
      </c>
      <c r="I15705">
        <v>4</v>
      </c>
      <c r="J15705">
        <v>7</v>
      </c>
      <c r="K15705">
        <v>1</v>
      </c>
      <c r="L15705" t="s">
        <v>50851</v>
      </c>
    </row>
    <row r="15706" spans="1:12" x14ac:dyDescent="0.2">
      <c r="A15706" t="s">
        <v>50852</v>
      </c>
      <c r="B15706" t="s">
        <v>50853</v>
      </c>
      <c r="C15706" t="s">
        <v>50854</v>
      </c>
      <c r="D15706" t="s">
        <v>21</v>
      </c>
      <c r="E15706" t="s">
        <v>16</v>
      </c>
      <c r="F15706">
        <v>28227</v>
      </c>
      <c r="G15706">
        <v>35.165126000000001</v>
      </c>
      <c r="H15706">
        <v>-80.742186000000004</v>
      </c>
      <c r="I15706">
        <v>4</v>
      </c>
      <c r="J15706">
        <v>12</v>
      </c>
      <c r="K15706">
        <v>0</v>
      </c>
      <c r="L15706" t="s">
        <v>50855</v>
      </c>
    </row>
    <row r="15707" spans="1:12" x14ac:dyDescent="0.2">
      <c r="A15707" t="s">
        <v>50856</v>
      </c>
      <c r="B15707" t="s">
        <v>50857</v>
      </c>
      <c r="C15707" t="s">
        <v>50858</v>
      </c>
      <c r="D15707" t="s">
        <v>135</v>
      </c>
      <c r="E15707" t="s">
        <v>16</v>
      </c>
      <c r="F15707">
        <v>28104</v>
      </c>
      <c r="G15707">
        <v>35.141264999999997</v>
      </c>
      <c r="H15707">
        <v>-80.6132329</v>
      </c>
      <c r="I15707">
        <v>2.5</v>
      </c>
      <c r="J15707">
        <v>14</v>
      </c>
      <c r="K15707">
        <v>1</v>
      </c>
      <c r="L15707" t="s">
        <v>18263</v>
      </c>
    </row>
    <row r="15708" spans="1:12" x14ac:dyDescent="0.2">
      <c r="A15708" t="s">
        <v>50859</v>
      </c>
      <c r="B15708" t="s">
        <v>50860</v>
      </c>
      <c r="C15708" t="s">
        <v>50861</v>
      </c>
      <c r="D15708" t="s">
        <v>21</v>
      </c>
      <c r="E15708" t="s">
        <v>16</v>
      </c>
      <c r="F15708">
        <v>28262</v>
      </c>
      <c r="G15708">
        <v>35.300350000000002</v>
      </c>
      <c r="H15708">
        <v>-80.757969000000003</v>
      </c>
      <c r="I15708">
        <v>3</v>
      </c>
      <c r="J15708">
        <v>4</v>
      </c>
      <c r="K15708">
        <v>1</v>
      </c>
      <c r="L15708" t="s">
        <v>901</v>
      </c>
    </row>
    <row r="15709" spans="1:12" x14ac:dyDescent="0.2">
      <c r="A15709" t="s">
        <v>50862</v>
      </c>
      <c r="B15709" t="s">
        <v>50863</v>
      </c>
      <c r="C15709" t="s">
        <v>50864</v>
      </c>
      <c r="D15709" t="s">
        <v>21</v>
      </c>
      <c r="E15709" t="s">
        <v>16</v>
      </c>
      <c r="F15709">
        <v>28273</v>
      </c>
      <c r="G15709">
        <v>35.120480000000001</v>
      </c>
      <c r="H15709">
        <v>-80.959549899999999</v>
      </c>
      <c r="I15709">
        <v>4.5</v>
      </c>
      <c r="J15709">
        <v>15</v>
      </c>
      <c r="K15709">
        <v>0</v>
      </c>
      <c r="L15709" t="s">
        <v>50865</v>
      </c>
    </row>
    <row r="15710" spans="1:12" x14ac:dyDescent="0.2">
      <c r="A15710" t="s">
        <v>50866</v>
      </c>
      <c r="B15710" t="s">
        <v>50867</v>
      </c>
      <c r="C15710" t="s">
        <v>50868</v>
      </c>
      <c r="D15710" t="s">
        <v>21</v>
      </c>
      <c r="E15710" t="s">
        <v>16</v>
      </c>
      <c r="F15710">
        <v>28203</v>
      </c>
      <c r="G15710">
        <v>35.209733499999999</v>
      </c>
      <c r="H15710">
        <v>-80.866555899999994</v>
      </c>
      <c r="I15710">
        <v>4</v>
      </c>
      <c r="J15710">
        <v>6</v>
      </c>
      <c r="K15710">
        <v>0</v>
      </c>
      <c r="L15710" t="s">
        <v>50869</v>
      </c>
    </row>
    <row r="15711" spans="1:12" x14ac:dyDescent="0.2">
      <c r="A15711" t="s">
        <v>50870</v>
      </c>
      <c r="B15711" t="s">
        <v>50871</v>
      </c>
      <c r="C15711" t="s">
        <v>50872</v>
      </c>
      <c r="D15711" t="s">
        <v>21</v>
      </c>
      <c r="E15711" t="s">
        <v>16</v>
      </c>
      <c r="F15711">
        <v>28212</v>
      </c>
      <c r="G15711">
        <v>35.201994900000003</v>
      </c>
      <c r="H15711">
        <v>-80.727985899999993</v>
      </c>
      <c r="I15711">
        <v>5</v>
      </c>
      <c r="J15711">
        <v>3</v>
      </c>
      <c r="K15711">
        <v>1</v>
      </c>
      <c r="L15711" t="s">
        <v>50873</v>
      </c>
    </row>
    <row r="15712" spans="1:12" x14ac:dyDescent="0.2">
      <c r="A15712" t="s">
        <v>50874</v>
      </c>
      <c r="B15712" t="s">
        <v>50875</v>
      </c>
      <c r="C15712" t="s">
        <v>50876</v>
      </c>
      <c r="D15712" t="s">
        <v>21</v>
      </c>
      <c r="E15712" t="s">
        <v>16</v>
      </c>
      <c r="F15712">
        <v>28217</v>
      </c>
      <c r="G15712">
        <v>35.152514699999998</v>
      </c>
      <c r="H15712">
        <v>-80.894609000000003</v>
      </c>
      <c r="I15712">
        <v>3.5</v>
      </c>
      <c r="J15712">
        <v>4</v>
      </c>
      <c r="K15712">
        <v>1</v>
      </c>
      <c r="L15712" t="s">
        <v>50877</v>
      </c>
    </row>
    <row r="15713" spans="1:12" x14ac:dyDescent="0.2">
      <c r="A15713" t="s">
        <v>50878</v>
      </c>
      <c r="B15713" t="s">
        <v>50879</v>
      </c>
      <c r="C15713" t="s">
        <v>50880</v>
      </c>
      <c r="D15713" t="s">
        <v>21</v>
      </c>
      <c r="E15713" t="s">
        <v>16</v>
      </c>
      <c r="F15713">
        <v>28210</v>
      </c>
      <c r="G15713">
        <v>35.094650000000001</v>
      </c>
      <c r="H15713">
        <v>-80.868235999999996</v>
      </c>
      <c r="I15713">
        <v>3.5</v>
      </c>
      <c r="J15713">
        <v>3</v>
      </c>
      <c r="K15713">
        <v>1</v>
      </c>
      <c r="L15713" t="s">
        <v>2315</v>
      </c>
    </row>
    <row r="15714" spans="1:12" x14ac:dyDescent="0.2">
      <c r="A15714" t="s">
        <v>50881</v>
      </c>
      <c r="B15714" t="s">
        <v>50882</v>
      </c>
      <c r="C15714" t="s">
        <v>5507</v>
      </c>
      <c r="D15714" t="s">
        <v>21</v>
      </c>
      <c r="E15714" t="s">
        <v>16</v>
      </c>
      <c r="F15714">
        <v>28206</v>
      </c>
      <c r="G15714">
        <v>35.232179951600003</v>
      </c>
      <c r="H15714">
        <v>-80.8245200291</v>
      </c>
      <c r="I15714">
        <v>4.5</v>
      </c>
      <c r="J15714">
        <v>45</v>
      </c>
      <c r="K15714">
        <v>1</v>
      </c>
      <c r="L15714" t="s">
        <v>5554</v>
      </c>
    </row>
    <row r="15715" spans="1:12" x14ac:dyDescent="0.2">
      <c r="A15715" t="s">
        <v>50883</v>
      </c>
      <c r="B15715" t="s">
        <v>891</v>
      </c>
      <c r="C15715" t="s">
        <v>44590</v>
      </c>
      <c r="D15715" t="s">
        <v>15</v>
      </c>
      <c r="E15715" t="s">
        <v>16</v>
      </c>
      <c r="F15715">
        <v>28031</v>
      </c>
      <c r="G15715">
        <v>35.4800817</v>
      </c>
      <c r="H15715">
        <v>-80.891173499999994</v>
      </c>
      <c r="I15715">
        <v>2</v>
      </c>
      <c r="J15715">
        <v>20</v>
      </c>
      <c r="K15715">
        <v>1</v>
      </c>
      <c r="L15715" t="s">
        <v>16948</v>
      </c>
    </row>
    <row r="15716" spans="1:12" x14ac:dyDescent="0.2">
      <c r="A15716" t="s">
        <v>50884</v>
      </c>
      <c r="B15716" t="s">
        <v>50885</v>
      </c>
      <c r="C15716" t="s">
        <v>22074</v>
      </c>
      <c r="D15716" t="s">
        <v>21</v>
      </c>
      <c r="E15716" t="s">
        <v>16</v>
      </c>
      <c r="F15716">
        <v>28202</v>
      </c>
      <c r="G15716">
        <v>35.227054199999998</v>
      </c>
      <c r="H15716">
        <v>-80.839635700000002</v>
      </c>
      <c r="I15716">
        <v>3.5</v>
      </c>
      <c r="J15716">
        <v>103</v>
      </c>
      <c r="K15716">
        <v>0</v>
      </c>
      <c r="L15716" t="s">
        <v>50886</v>
      </c>
    </row>
    <row r="15717" spans="1:12" x14ac:dyDescent="0.2">
      <c r="A15717" t="s">
        <v>50887</v>
      </c>
      <c r="B15717" t="s">
        <v>50888</v>
      </c>
      <c r="C15717" t="s">
        <v>50889</v>
      </c>
      <c r="D15717" t="s">
        <v>2611</v>
      </c>
      <c r="E15717" t="s">
        <v>16</v>
      </c>
      <c r="F15717">
        <v>28115</v>
      </c>
      <c r="G15717">
        <v>35.534997099999998</v>
      </c>
      <c r="H15717">
        <v>-80.799266799999998</v>
      </c>
      <c r="I15717">
        <v>4</v>
      </c>
      <c r="J15717">
        <v>6</v>
      </c>
      <c r="K15717">
        <v>1</v>
      </c>
      <c r="L15717" t="s">
        <v>3224</v>
      </c>
    </row>
    <row r="15718" spans="1:12" x14ac:dyDescent="0.2">
      <c r="A15718" t="s">
        <v>50890</v>
      </c>
      <c r="B15718" t="s">
        <v>2528</v>
      </c>
      <c r="C15718" t="s">
        <v>50891</v>
      </c>
      <c r="D15718" t="s">
        <v>21</v>
      </c>
      <c r="E15718" t="s">
        <v>16</v>
      </c>
      <c r="F15718">
        <v>28217</v>
      </c>
      <c r="G15718">
        <v>35.1785651</v>
      </c>
      <c r="H15718">
        <v>-80.880648699999995</v>
      </c>
      <c r="I15718">
        <v>2.5</v>
      </c>
      <c r="J15718">
        <v>37</v>
      </c>
      <c r="K15718">
        <v>1</v>
      </c>
      <c r="L15718" t="s">
        <v>50892</v>
      </c>
    </row>
    <row r="15719" spans="1:12" x14ac:dyDescent="0.2">
      <c r="A15719" t="s">
        <v>50893</v>
      </c>
      <c r="B15719" t="s">
        <v>50894</v>
      </c>
      <c r="C15719" t="s">
        <v>50895</v>
      </c>
      <c r="D15719" t="s">
        <v>21</v>
      </c>
      <c r="E15719" t="s">
        <v>16</v>
      </c>
      <c r="F15719">
        <v>28216</v>
      </c>
      <c r="G15719">
        <v>35.3013482</v>
      </c>
      <c r="H15719">
        <v>-80.929080999999996</v>
      </c>
      <c r="I15719">
        <v>4</v>
      </c>
      <c r="J15719">
        <v>4</v>
      </c>
      <c r="K15719">
        <v>1</v>
      </c>
      <c r="L15719" t="s">
        <v>50896</v>
      </c>
    </row>
    <row r="15720" spans="1:12" x14ac:dyDescent="0.2">
      <c r="A15720" t="s">
        <v>50897</v>
      </c>
      <c r="B15720" t="s">
        <v>50898</v>
      </c>
      <c r="C15720" t="s">
        <v>8731</v>
      </c>
      <c r="D15720" t="s">
        <v>21</v>
      </c>
      <c r="E15720" t="s">
        <v>16</v>
      </c>
      <c r="F15720">
        <v>28210</v>
      </c>
      <c r="G15720">
        <v>35.117274000000002</v>
      </c>
      <c r="H15720">
        <v>-80.856801000000004</v>
      </c>
      <c r="I15720">
        <v>4.5</v>
      </c>
      <c r="J15720">
        <v>17</v>
      </c>
      <c r="K15720">
        <v>1</v>
      </c>
      <c r="L15720" t="s">
        <v>50899</v>
      </c>
    </row>
    <row r="15721" spans="1:12" x14ac:dyDescent="0.2">
      <c r="A15721" t="s">
        <v>50900</v>
      </c>
      <c r="B15721" t="s">
        <v>50901</v>
      </c>
      <c r="C15721" t="s">
        <v>50902</v>
      </c>
      <c r="D15721" t="s">
        <v>1452</v>
      </c>
      <c r="E15721" t="s">
        <v>16</v>
      </c>
      <c r="F15721">
        <v>28164</v>
      </c>
      <c r="G15721">
        <v>35.441696999999998</v>
      </c>
      <c r="H15721">
        <v>-80.984669999999994</v>
      </c>
      <c r="I15721">
        <v>4.5</v>
      </c>
      <c r="J15721">
        <v>8</v>
      </c>
      <c r="K15721">
        <v>1</v>
      </c>
      <c r="L15721" t="s">
        <v>50903</v>
      </c>
    </row>
    <row r="15722" spans="1:12" x14ac:dyDescent="0.2">
      <c r="A15722" t="s">
        <v>50904</v>
      </c>
      <c r="B15722" t="s">
        <v>50905</v>
      </c>
      <c r="C15722" t="s">
        <v>3636</v>
      </c>
      <c r="D15722" t="s">
        <v>21</v>
      </c>
      <c r="E15722" t="s">
        <v>16</v>
      </c>
      <c r="F15722">
        <v>28202</v>
      </c>
      <c r="G15722">
        <v>35.225276999999998</v>
      </c>
      <c r="H15722">
        <v>-80.842027999999999</v>
      </c>
      <c r="I15722">
        <v>4</v>
      </c>
      <c r="J15722">
        <v>271</v>
      </c>
      <c r="K15722">
        <v>1</v>
      </c>
      <c r="L15722" t="s">
        <v>50906</v>
      </c>
    </row>
    <row r="15723" spans="1:12" x14ac:dyDescent="0.2">
      <c r="A15723" t="s">
        <v>50907</v>
      </c>
      <c r="B15723" t="s">
        <v>50908</v>
      </c>
      <c r="D15723" t="s">
        <v>21</v>
      </c>
      <c r="E15723" t="s">
        <v>16</v>
      </c>
      <c r="F15723">
        <v>28201</v>
      </c>
      <c r="G15723">
        <v>35.229413899999997</v>
      </c>
      <c r="H15723">
        <v>-80.924734599999994</v>
      </c>
      <c r="I15723">
        <v>1</v>
      </c>
      <c r="J15723">
        <v>4</v>
      </c>
      <c r="K15723">
        <v>1</v>
      </c>
      <c r="L15723" t="s">
        <v>4329</v>
      </c>
    </row>
    <row r="15724" spans="1:12" x14ac:dyDescent="0.2">
      <c r="A15724" t="s">
        <v>50909</v>
      </c>
      <c r="B15724" t="s">
        <v>4900</v>
      </c>
      <c r="C15724" t="s">
        <v>50910</v>
      </c>
      <c r="D15724" t="s">
        <v>601</v>
      </c>
      <c r="E15724" t="s">
        <v>16</v>
      </c>
      <c r="F15724">
        <v>28081</v>
      </c>
      <c r="G15724">
        <v>35.484729000000002</v>
      </c>
      <c r="H15724">
        <v>-80.625212000000005</v>
      </c>
      <c r="I15724">
        <v>3</v>
      </c>
      <c r="J15724">
        <v>4</v>
      </c>
      <c r="K15724">
        <v>1</v>
      </c>
      <c r="L15724" t="s">
        <v>29357</v>
      </c>
    </row>
    <row r="15725" spans="1:12" x14ac:dyDescent="0.2">
      <c r="A15725" t="s">
        <v>50911</v>
      </c>
      <c r="B15725" t="s">
        <v>1822</v>
      </c>
      <c r="C15725" t="s">
        <v>50912</v>
      </c>
      <c r="D15725" t="s">
        <v>21</v>
      </c>
      <c r="E15725" t="s">
        <v>16</v>
      </c>
      <c r="F15725">
        <v>28277</v>
      </c>
      <c r="G15725">
        <v>35.042682800000001</v>
      </c>
      <c r="H15725">
        <v>-80.847725499999996</v>
      </c>
      <c r="I15725">
        <v>2</v>
      </c>
      <c r="J15725">
        <v>11</v>
      </c>
      <c r="K15725">
        <v>1</v>
      </c>
      <c r="L15725" t="s">
        <v>50913</v>
      </c>
    </row>
    <row r="15726" spans="1:12" x14ac:dyDescent="0.2">
      <c r="A15726" t="s">
        <v>50914</v>
      </c>
      <c r="B15726" t="s">
        <v>50915</v>
      </c>
      <c r="C15726" t="s">
        <v>17318</v>
      </c>
      <c r="D15726" t="s">
        <v>21</v>
      </c>
      <c r="E15726" t="s">
        <v>16</v>
      </c>
      <c r="F15726">
        <v>28213</v>
      </c>
      <c r="G15726">
        <v>35.305740999999998</v>
      </c>
      <c r="H15726">
        <v>-80.723399999999998</v>
      </c>
      <c r="I15726">
        <v>4</v>
      </c>
      <c r="J15726">
        <v>325</v>
      </c>
      <c r="K15726">
        <v>1</v>
      </c>
      <c r="L15726" t="s">
        <v>13517</v>
      </c>
    </row>
    <row r="15727" spans="1:12" x14ac:dyDescent="0.2">
      <c r="A15727" t="s">
        <v>50916</v>
      </c>
      <c r="B15727" t="s">
        <v>50917</v>
      </c>
      <c r="C15727" t="s">
        <v>50918</v>
      </c>
      <c r="D15727" t="s">
        <v>21</v>
      </c>
      <c r="E15727" t="s">
        <v>16</v>
      </c>
      <c r="F15727">
        <v>28273</v>
      </c>
      <c r="G15727">
        <v>35.116511099999997</v>
      </c>
      <c r="H15727">
        <v>-80.960036500000001</v>
      </c>
      <c r="I15727">
        <v>3.5</v>
      </c>
      <c r="J15727">
        <v>12</v>
      </c>
      <c r="K15727">
        <v>1</v>
      </c>
      <c r="L15727" t="s">
        <v>7968</v>
      </c>
    </row>
    <row r="15728" spans="1:12" x14ac:dyDescent="0.2">
      <c r="A15728" t="s">
        <v>50919</v>
      </c>
      <c r="B15728" t="s">
        <v>446</v>
      </c>
      <c r="C15728" t="s">
        <v>19107</v>
      </c>
      <c r="D15728" t="s">
        <v>135</v>
      </c>
      <c r="E15728" t="s">
        <v>16</v>
      </c>
      <c r="F15728">
        <v>28105</v>
      </c>
      <c r="G15728">
        <v>35.125216999999999</v>
      </c>
      <c r="H15728">
        <v>-80.709755999999999</v>
      </c>
      <c r="I15728">
        <v>2.5</v>
      </c>
      <c r="J15728">
        <v>13</v>
      </c>
      <c r="K15728">
        <v>1</v>
      </c>
      <c r="L15728" t="s">
        <v>9788</v>
      </c>
    </row>
    <row r="15729" spans="1:12" x14ac:dyDescent="0.2">
      <c r="A15729" t="s">
        <v>50920</v>
      </c>
      <c r="B15729" t="s">
        <v>50921</v>
      </c>
      <c r="C15729" t="s">
        <v>50922</v>
      </c>
      <c r="D15729" t="s">
        <v>21</v>
      </c>
      <c r="E15729" t="s">
        <v>16</v>
      </c>
      <c r="F15729">
        <v>28273</v>
      </c>
      <c r="G15729">
        <v>35.122709299999997</v>
      </c>
      <c r="H15729">
        <v>-80.921637799999999</v>
      </c>
      <c r="I15729">
        <v>4.5</v>
      </c>
      <c r="J15729">
        <v>12</v>
      </c>
      <c r="K15729">
        <v>1</v>
      </c>
      <c r="L15729" t="s">
        <v>50923</v>
      </c>
    </row>
    <row r="15730" spans="1:12" x14ac:dyDescent="0.2">
      <c r="A15730" t="s">
        <v>50924</v>
      </c>
      <c r="B15730" t="s">
        <v>50925</v>
      </c>
      <c r="C15730" t="s">
        <v>28030</v>
      </c>
      <c r="D15730" t="s">
        <v>21</v>
      </c>
      <c r="E15730" t="s">
        <v>16</v>
      </c>
      <c r="F15730">
        <v>28213</v>
      </c>
      <c r="G15730">
        <v>35.3108535</v>
      </c>
      <c r="H15730">
        <v>-80.716602399999999</v>
      </c>
      <c r="I15730">
        <v>2.5</v>
      </c>
      <c r="J15730">
        <v>3</v>
      </c>
      <c r="K15730">
        <v>0</v>
      </c>
      <c r="L15730" t="s">
        <v>188</v>
      </c>
    </row>
    <row r="15731" spans="1:12" x14ac:dyDescent="0.2">
      <c r="A15731" t="s">
        <v>50926</v>
      </c>
      <c r="B15731" t="s">
        <v>50927</v>
      </c>
      <c r="C15731" t="s">
        <v>50928</v>
      </c>
      <c r="D15731" t="s">
        <v>21</v>
      </c>
      <c r="E15731" t="s">
        <v>16</v>
      </c>
      <c r="F15731">
        <v>28209</v>
      </c>
      <c r="G15731">
        <v>35.1967345427</v>
      </c>
      <c r="H15731">
        <v>-80.8695383198</v>
      </c>
      <c r="I15731">
        <v>3.5</v>
      </c>
      <c r="J15731">
        <v>3</v>
      </c>
      <c r="K15731">
        <v>1</v>
      </c>
      <c r="L15731" t="s">
        <v>50929</v>
      </c>
    </row>
    <row r="15732" spans="1:12" x14ac:dyDescent="0.2">
      <c r="A15732" t="s">
        <v>50930</v>
      </c>
      <c r="B15732" t="s">
        <v>50931</v>
      </c>
      <c r="C15732" t="s">
        <v>14820</v>
      </c>
      <c r="D15732" t="s">
        <v>21</v>
      </c>
      <c r="E15732" t="s">
        <v>16</v>
      </c>
      <c r="F15732">
        <v>28273</v>
      </c>
      <c r="G15732">
        <v>35.103082899999997</v>
      </c>
      <c r="H15732">
        <v>-80.986280500000007</v>
      </c>
      <c r="I15732">
        <v>3.5</v>
      </c>
      <c r="J15732">
        <v>85</v>
      </c>
      <c r="K15732">
        <v>0</v>
      </c>
      <c r="L15732" t="s">
        <v>50932</v>
      </c>
    </row>
    <row r="15733" spans="1:12" x14ac:dyDescent="0.2">
      <c r="A15733" t="s">
        <v>50933</v>
      </c>
      <c r="B15733" t="s">
        <v>50934</v>
      </c>
      <c r="C15733" t="s">
        <v>50935</v>
      </c>
      <c r="D15733" t="s">
        <v>21</v>
      </c>
      <c r="E15733" t="s">
        <v>16</v>
      </c>
      <c r="F15733">
        <v>28206</v>
      </c>
      <c r="G15733">
        <v>35.252248000000002</v>
      </c>
      <c r="H15733">
        <v>-80.792233999999993</v>
      </c>
      <c r="I15733">
        <v>4</v>
      </c>
      <c r="J15733">
        <v>9</v>
      </c>
      <c r="K15733">
        <v>1</v>
      </c>
      <c r="L15733" t="s">
        <v>50936</v>
      </c>
    </row>
    <row r="15734" spans="1:12" x14ac:dyDescent="0.2">
      <c r="A15734" t="s">
        <v>50937</v>
      </c>
      <c r="B15734" t="s">
        <v>50938</v>
      </c>
      <c r="C15734" t="s">
        <v>50939</v>
      </c>
      <c r="D15734" t="s">
        <v>21</v>
      </c>
      <c r="E15734" t="s">
        <v>16</v>
      </c>
      <c r="F15734">
        <v>28210</v>
      </c>
      <c r="G15734">
        <v>35.148823700000001</v>
      </c>
      <c r="H15734">
        <v>-80.835270399999999</v>
      </c>
      <c r="I15734">
        <v>5</v>
      </c>
      <c r="J15734">
        <v>7</v>
      </c>
      <c r="K15734">
        <v>1</v>
      </c>
      <c r="L15734" t="s">
        <v>20739</v>
      </c>
    </row>
    <row r="15735" spans="1:12" x14ac:dyDescent="0.2">
      <c r="A15735" t="s">
        <v>50940</v>
      </c>
      <c r="B15735" t="s">
        <v>50941</v>
      </c>
      <c r="C15735" t="s">
        <v>50942</v>
      </c>
      <c r="D15735" t="s">
        <v>21</v>
      </c>
      <c r="E15735" t="s">
        <v>16</v>
      </c>
      <c r="F15735">
        <v>28227</v>
      </c>
      <c r="G15735">
        <v>35.142093199999998</v>
      </c>
      <c r="H15735">
        <v>-80.723217500000004</v>
      </c>
      <c r="I15735">
        <v>5</v>
      </c>
      <c r="J15735">
        <v>3</v>
      </c>
      <c r="K15735">
        <v>1</v>
      </c>
      <c r="L15735" t="s">
        <v>50943</v>
      </c>
    </row>
    <row r="15736" spans="1:12" x14ac:dyDescent="0.2">
      <c r="A15736" t="s">
        <v>50944</v>
      </c>
      <c r="B15736" t="s">
        <v>446</v>
      </c>
      <c r="C15736" t="s">
        <v>50945</v>
      </c>
      <c r="D15736" t="s">
        <v>456</v>
      </c>
      <c r="E15736" t="s">
        <v>16</v>
      </c>
      <c r="F15736">
        <v>28012</v>
      </c>
      <c r="G15736">
        <v>35.252903000000003</v>
      </c>
      <c r="H15736">
        <v>-81.027557999999999</v>
      </c>
      <c r="I15736">
        <v>3</v>
      </c>
      <c r="J15736">
        <v>13</v>
      </c>
      <c r="K15736">
        <v>1</v>
      </c>
      <c r="L15736" t="s">
        <v>1997</v>
      </c>
    </row>
    <row r="15737" spans="1:12" x14ac:dyDescent="0.2">
      <c r="A15737" t="s">
        <v>50946</v>
      </c>
      <c r="B15737" t="s">
        <v>50947</v>
      </c>
      <c r="C15737" t="s">
        <v>50948</v>
      </c>
      <c r="D15737" t="s">
        <v>295</v>
      </c>
      <c r="E15737" t="s">
        <v>16</v>
      </c>
      <c r="F15737">
        <v>28134</v>
      </c>
      <c r="G15737">
        <v>35.084752999999999</v>
      </c>
      <c r="H15737">
        <v>-80.889510999999999</v>
      </c>
      <c r="I15737">
        <v>4.5</v>
      </c>
      <c r="J15737">
        <v>5</v>
      </c>
      <c r="K15737">
        <v>1</v>
      </c>
      <c r="L15737" t="s">
        <v>50949</v>
      </c>
    </row>
    <row r="15738" spans="1:12" x14ac:dyDescent="0.2">
      <c r="A15738" t="s">
        <v>50950</v>
      </c>
      <c r="B15738" t="s">
        <v>1190</v>
      </c>
      <c r="C15738" t="s">
        <v>50951</v>
      </c>
      <c r="D15738" t="s">
        <v>15</v>
      </c>
      <c r="E15738" t="s">
        <v>16</v>
      </c>
      <c r="F15738">
        <v>28031</v>
      </c>
      <c r="G15738">
        <v>35.481192028800002</v>
      </c>
      <c r="H15738">
        <v>-80.856548408999998</v>
      </c>
      <c r="I15738">
        <v>4.5</v>
      </c>
      <c r="J15738">
        <v>6</v>
      </c>
      <c r="K15738">
        <v>1</v>
      </c>
      <c r="L15738" t="s">
        <v>50952</v>
      </c>
    </row>
    <row r="15739" spans="1:12" x14ac:dyDescent="0.2">
      <c r="A15739" t="s">
        <v>50953</v>
      </c>
      <c r="B15739" t="s">
        <v>50954</v>
      </c>
      <c r="C15739" t="s">
        <v>12122</v>
      </c>
      <c r="D15739" t="s">
        <v>239</v>
      </c>
      <c r="E15739" t="s">
        <v>16</v>
      </c>
      <c r="F15739">
        <v>28173</v>
      </c>
      <c r="G15739">
        <v>34.933683849600001</v>
      </c>
      <c r="H15739">
        <v>-80.750154443100001</v>
      </c>
      <c r="I15739">
        <v>4</v>
      </c>
      <c r="J15739">
        <v>37</v>
      </c>
      <c r="K15739">
        <v>1</v>
      </c>
      <c r="L15739" t="s">
        <v>50955</v>
      </c>
    </row>
    <row r="15740" spans="1:12" x14ac:dyDescent="0.2">
      <c r="A15740" t="s">
        <v>50956</v>
      </c>
      <c r="B15740" t="s">
        <v>50957</v>
      </c>
      <c r="C15740" t="s">
        <v>5078</v>
      </c>
      <c r="D15740" t="s">
        <v>21</v>
      </c>
      <c r="E15740" t="s">
        <v>16</v>
      </c>
      <c r="F15740">
        <v>28277</v>
      </c>
      <c r="G15740">
        <v>35.055822900000003</v>
      </c>
      <c r="H15740">
        <v>-80.853651999999997</v>
      </c>
      <c r="I15740">
        <v>4</v>
      </c>
      <c r="J15740">
        <v>3</v>
      </c>
      <c r="K15740">
        <v>0</v>
      </c>
      <c r="L15740" t="s">
        <v>2905</v>
      </c>
    </row>
    <row r="15741" spans="1:12" x14ac:dyDescent="0.2">
      <c r="A15741" t="s">
        <v>50958</v>
      </c>
      <c r="B15741" t="s">
        <v>13665</v>
      </c>
      <c r="C15741" t="s">
        <v>3960</v>
      </c>
      <c r="D15741" t="s">
        <v>21</v>
      </c>
      <c r="E15741" t="s">
        <v>16</v>
      </c>
      <c r="F15741">
        <v>28216</v>
      </c>
      <c r="G15741">
        <v>35.352193999999997</v>
      </c>
      <c r="H15741">
        <v>-80.849873000000002</v>
      </c>
      <c r="I15741">
        <v>3.5</v>
      </c>
      <c r="J15741">
        <v>35</v>
      </c>
      <c r="K15741">
        <v>1</v>
      </c>
      <c r="L15741" t="s">
        <v>7049</v>
      </c>
    </row>
    <row r="15742" spans="1:12" x14ac:dyDescent="0.2">
      <c r="A15742" t="s">
        <v>50959</v>
      </c>
      <c r="B15742" t="s">
        <v>50960</v>
      </c>
      <c r="C15742" t="s">
        <v>50961</v>
      </c>
      <c r="D15742" t="s">
        <v>135</v>
      </c>
      <c r="E15742" t="s">
        <v>16</v>
      </c>
      <c r="F15742">
        <v>28105</v>
      </c>
      <c r="G15742">
        <v>35.121014986900001</v>
      </c>
      <c r="H15742">
        <v>-80.701018181600006</v>
      </c>
      <c r="I15742">
        <v>3</v>
      </c>
      <c r="J15742">
        <v>4</v>
      </c>
      <c r="K15742">
        <v>1</v>
      </c>
      <c r="L15742" t="s">
        <v>50962</v>
      </c>
    </row>
    <row r="15743" spans="1:12" x14ac:dyDescent="0.2">
      <c r="A15743" t="s">
        <v>50963</v>
      </c>
      <c r="B15743" t="s">
        <v>50964</v>
      </c>
      <c r="C15743" t="s">
        <v>50965</v>
      </c>
      <c r="D15743" t="s">
        <v>21</v>
      </c>
      <c r="E15743" t="s">
        <v>16</v>
      </c>
      <c r="F15743">
        <v>28277</v>
      </c>
      <c r="G15743">
        <v>35.053554499999997</v>
      </c>
      <c r="H15743">
        <v>-80.811620300000001</v>
      </c>
      <c r="I15743">
        <v>2.5</v>
      </c>
      <c r="J15743">
        <v>7</v>
      </c>
      <c r="K15743">
        <v>0</v>
      </c>
      <c r="L15743" t="s">
        <v>3492</v>
      </c>
    </row>
    <row r="15744" spans="1:12" x14ac:dyDescent="0.2">
      <c r="A15744" t="s">
        <v>50966</v>
      </c>
      <c r="B15744" t="s">
        <v>50967</v>
      </c>
      <c r="C15744" t="s">
        <v>4103</v>
      </c>
      <c r="D15744" t="s">
        <v>21</v>
      </c>
      <c r="E15744" t="s">
        <v>16</v>
      </c>
      <c r="F15744">
        <v>28209</v>
      </c>
      <c r="G15744">
        <v>35.170234999999998</v>
      </c>
      <c r="H15744">
        <v>-80.849249</v>
      </c>
      <c r="I15744">
        <v>3</v>
      </c>
      <c r="J15744">
        <v>57</v>
      </c>
      <c r="K15744">
        <v>0</v>
      </c>
      <c r="L15744" t="s">
        <v>50968</v>
      </c>
    </row>
    <row r="15745" spans="1:12" x14ac:dyDescent="0.2">
      <c r="A15745" t="s">
        <v>50969</v>
      </c>
      <c r="B15745" t="s">
        <v>50970</v>
      </c>
      <c r="D15745" t="s">
        <v>9619</v>
      </c>
      <c r="E15745" t="s">
        <v>16</v>
      </c>
      <c r="F15745">
        <v>28173</v>
      </c>
      <c r="G15745">
        <v>34.9918154</v>
      </c>
      <c r="H15745">
        <v>-80.814794000000006</v>
      </c>
      <c r="I15745">
        <v>5</v>
      </c>
      <c r="J15745">
        <v>7</v>
      </c>
      <c r="K15745">
        <v>1</v>
      </c>
      <c r="L15745" t="s">
        <v>50971</v>
      </c>
    </row>
    <row r="15746" spans="1:12" x14ac:dyDescent="0.2">
      <c r="A15746" t="s">
        <v>50972</v>
      </c>
      <c r="B15746" t="s">
        <v>1190</v>
      </c>
      <c r="C15746" t="s">
        <v>50973</v>
      </c>
      <c r="D15746" t="s">
        <v>21</v>
      </c>
      <c r="E15746" t="s">
        <v>16</v>
      </c>
      <c r="F15746">
        <v>28270</v>
      </c>
      <c r="G15746">
        <v>35.137538300000003</v>
      </c>
      <c r="H15746">
        <v>-80.734347499999998</v>
      </c>
      <c r="I15746">
        <v>3</v>
      </c>
      <c r="J15746">
        <v>12</v>
      </c>
      <c r="K15746">
        <v>1</v>
      </c>
      <c r="L15746" t="s">
        <v>50974</v>
      </c>
    </row>
    <row r="15747" spans="1:12" x14ac:dyDescent="0.2">
      <c r="A15747" t="s">
        <v>50975</v>
      </c>
      <c r="B15747" t="s">
        <v>50976</v>
      </c>
      <c r="C15747" t="s">
        <v>50977</v>
      </c>
      <c r="D15747" t="s">
        <v>21</v>
      </c>
      <c r="E15747" t="s">
        <v>16</v>
      </c>
      <c r="F15747">
        <v>28273</v>
      </c>
      <c r="G15747">
        <v>35.1468396</v>
      </c>
      <c r="H15747">
        <v>-80.926865300000003</v>
      </c>
      <c r="I15747">
        <v>2.5</v>
      </c>
      <c r="J15747">
        <v>5</v>
      </c>
      <c r="K15747">
        <v>1</v>
      </c>
      <c r="L15747" t="s">
        <v>9800</v>
      </c>
    </row>
    <row r="15748" spans="1:12" x14ac:dyDescent="0.2">
      <c r="A15748" t="s">
        <v>50978</v>
      </c>
      <c r="B15748" t="s">
        <v>50979</v>
      </c>
      <c r="C15748" t="s">
        <v>1028</v>
      </c>
      <c r="D15748" t="s">
        <v>21</v>
      </c>
      <c r="E15748" t="s">
        <v>16</v>
      </c>
      <c r="F15748">
        <v>28209</v>
      </c>
      <c r="G15748">
        <v>35.170862</v>
      </c>
      <c r="H15748">
        <v>-80.850105999999997</v>
      </c>
      <c r="I15748">
        <v>3.5</v>
      </c>
      <c r="J15748">
        <v>27</v>
      </c>
      <c r="K15748">
        <v>0</v>
      </c>
      <c r="L15748" t="s">
        <v>515</v>
      </c>
    </row>
    <row r="15749" spans="1:12" x14ac:dyDescent="0.2">
      <c r="A15749" t="s">
        <v>50980</v>
      </c>
      <c r="B15749" t="s">
        <v>50981</v>
      </c>
      <c r="C15749" t="s">
        <v>8312</v>
      </c>
      <c r="D15749" t="s">
        <v>21</v>
      </c>
      <c r="E15749" t="s">
        <v>16</v>
      </c>
      <c r="F15749">
        <v>28211</v>
      </c>
      <c r="G15749">
        <v>35.153071099999998</v>
      </c>
      <c r="H15749">
        <v>-80.828055000000006</v>
      </c>
      <c r="I15749">
        <v>2.5</v>
      </c>
      <c r="J15749">
        <v>5</v>
      </c>
      <c r="K15749">
        <v>1</v>
      </c>
      <c r="L15749" t="s">
        <v>50982</v>
      </c>
    </row>
    <row r="15750" spans="1:12" x14ac:dyDescent="0.2">
      <c r="A15750" t="s">
        <v>50983</v>
      </c>
      <c r="B15750" t="s">
        <v>50984</v>
      </c>
      <c r="C15750" t="s">
        <v>6784</v>
      </c>
      <c r="D15750" t="s">
        <v>39</v>
      </c>
      <c r="E15750" t="s">
        <v>16</v>
      </c>
      <c r="F15750">
        <v>28027</v>
      </c>
      <c r="G15750">
        <v>35.369892100000001</v>
      </c>
      <c r="H15750">
        <v>-80.721768299999994</v>
      </c>
      <c r="I15750">
        <v>3.5</v>
      </c>
      <c r="J15750">
        <v>172</v>
      </c>
      <c r="K15750">
        <v>1</v>
      </c>
      <c r="L15750" t="s">
        <v>50985</v>
      </c>
    </row>
    <row r="15751" spans="1:12" x14ac:dyDescent="0.2">
      <c r="A15751" t="s">
        <v>50986</v>
      </c>
      <c r="B15751" t="s">
        <v>1281</v>
      </c>
      <c r="C15751" t="s">
        <v>50987</v>
      </c>
      <c r="D15751" t="s">
        <v>21</v>
      </c>
      <c r="E15751" t="s">
        <v>16</v>
      </c>
      <c r="F15751">
        <v>28262</v>
      </c>
      <c r="G15751">
        <v>35.3090197422</v>
      </c>
      <c r="H15751">
        <v>-80.7477977872</v>
      </c>
      <c r="I15751">
        <v>3.5</v>
      </c>
      <c r="J15751">
        <v>60</v>
      </c>
      <c r="K15751">
        <v>1</v>
      </c>
      <c r="L15751" t="s">
        <v>50988</v>
      </c>
    </row>
    <row r="15752" spans="1:12" x14ac:dyDescent="0.2">
      <c r="A15752" t="s">
        <v>50989</v>
      </c>
      <c r="B15752" t="s">
        <v>50990</v>
      </c>
      <c r="C15752" t="s">
        <v>50991</v>
      </c>
      <c r="D15752" t="s">
        <v>21</v>
      </c>
      <c r="E15752" t="s">
        <v>16</v>
      </c>
      <c r="F15752">
        <v>28277</v>
      </c>
      <c r="G15752">
        <v>35.052923</v>
      </c>
      <c r="H15752">
        <v>-80.814982999999998</v>
      </c>
      <c r="I15752">
        <v>3</v>
      </c>
      <c r="J15752">
        <v>42</v>
      </c>
      <c r="K15752">
        <v>1</v>
      </c>
      <c r="L15752" t="s">
        <v>176</v>
      </c>
    </row>
    <row r="15753" spans="1:12" x14ac:dyDescent="0.2">
      <c r="A15753" t="s">
        <v>50992</v>
      </c>
      <c r="B15753" t="s">
        <v>39087</v>
      </c>
      <c r="C15753" t="s">
        <v>692</v>
      </c>
      <c r="D15753" t="s">
        <v>39</v>
      </c>
      <c r="E15753" t="s">
        <v>16</v>
      </c>
      <c r="F15753">
        <v>28173</v>
      </c>
      <c r="G15753">
        <v>35.361270642000001</v>
      </c>
      <c r="H15753">
        <v>-80.711568126499998</v>
      </c>
      <c r="I15753">
        <v>3.5</v>
      </c>
      <c r="J15753">
        <v>15</v>
      </c>
      <c r="K15753">
        <v>1</v>
      </c>
      <c r="L15753" t="s">
        <v>515</v>
      </c>
    </row>
    <row r="15754" spans="1:12" x14ac:dyDescent="0.2">
      <c r="A15754" t="s">
        <v>50993</v>
      </c>
      <c r="B15754" t="s">
        <v>50994</v>
      </c>
      <c r="C15754" t="s">
        <v>50995</v>
      </c>
      <c r="D15754" t="s">
        <v>21</v>
      </c>
      <c r="E15754" t="s">
        <v>16</v>
      </c>
      <c r="F15754">
        <v>28203</v>
      </c>
      <c r="G15754">
        <v>35.212106548599998</v>
      </c>
      <c r="H15754">
        <v>-80.857118220900006</v>
      </c>
      <c r="I15754">
        <v>5</v>
      </c>
      <c r="J15754">
        <v>3</v>
      </c>
      <c r="K15754">
        <v>1</v>
      </c>
      <c r="L15754" t="s">
        <v>50996</v>
      </c>
    </row>
    <row r="15755" spans="1:12" x14ac:dyDescent="0.2">
      <c r="A15755" t="s">
        <v>50997</v>
      </c>
      <c r="B15755" t="s">
        <v>50998</v>
      </c>
      <c r="C15755" t="s">
        <v>50999</v>
      </c>
      <c r="D15755" t="s">
        <v>135</v>
      </c>
      <c r="E15755" t="s">
        <v>16</v>
      </c>
      <c r="F15755">
        <v>28104</v>
      </c>
      <c r="G15755">
        <v>35.1128526428</v>
      </c>
      <c r="H15755">
        <v>-80.668090581900003</v>
      </c>
      <c r="I15755">
        <v>3.5</v>
      </c>
      <c r="J15755">
        <v>14</v>
      </c>
      <c r="K15755">
        <v>1</v>
      </c>
      <c r="L15755" t="s">
        <v>2958</v>
      </c>
    </row>
    <row r="15756" spans="1:12" x14ac:dyDescent="0.2">
      <c r="A15756" t="s">
        <v>51000</v>
      </c>
      <c r="B15756" t="s">
        <v>51001</v>
      </c>
      <c r="C15756" t="s">
        <v>51002</v>
      </c>
      <c r="D15756" t="s">
        <v>135</v>
      </c>
      <c r="E15756" t="s">
        <v>16</v>
      </c>
      <c r="F15756">
        <v>28105</v>
      </c>
      <c r="G15756">
        <v>35.115758499999998</v>
      </c>
      <c r="H15756">
        <v>-80.713168800000005</v>
      </c>
      <c r="I15756">
        <v>4.5</v>
      </c>
      <c r="J15756">
        <v>38</v>
      </c>
      <c r="K15756">
        <v>1</v>
      </c>
      <c r="L15756" t="s">
        <v>51003</v>
      </c>
    </row>
    <row r="15757" spans="1:12" x14ac:dyDescent="0.2">
      <c r="A15757" t="s">
        <v>51004</v>
      </c>
      <c r="B15757" t="s">
        <v>51005</v>
      </c>
      <c r="C15757" t="s">
        <v>51006</v>
      </c>
      <c r="D15757" t="s">
        <v>21</v>
      </c>
      <c r="E15757" t="s">
        <v>16</v>
      </c>
      <c r="F15757">
        <v>28213</v>
      </c>
      <c r="G15757">
        <v>35.294244999999997</v>
      </c>
      <c r="H15757">
        <v>-80.739890299999999</v>
      </c>
      <c r="I15757">
        <v>5</v>
      </c>
      <c r="J15757">
        <v>7</v>
      </c>
      <c r="K15757">
        <v>1</v>
      </c>
      <c r="L15757" t="s">
        <v>51007</v>
      </c>
    </row>
    <row r="15758" spans="1:12" x14ac:dyDescent="0.2">
      <c r="A15758" t="s">
        <v>51008</v>
      </c>
      <c r="B15758" t="s">
        <v>641</v>
      </c>
      <c r="C15758" t="s">
        <v>51009</v>
      </c>
      <c r="D15758" t="s">
        <v>21</v>
      </c>
      <c r="E15758" t="s">
        <v>16</v>
      </c>
      <c r="F15758">
        <v>28226</v>
      </c>
      <c r="G15758">
        <v>35.087222674300001</v>
      </c>
      <c r="H15758">
        <v>-80.849604630800002</v>
      </c>
      <c r="I15758">
        <v>2</v>
      </c>
      <c r="J15758">
        <v>33</v>
      </c>
      <c r="K15758">
        <v>1</v>
      </c>
      <c r="L15758" t="s">
        <v>51010</v>
      </c>
    </row>
    <row r="15759" spans="1:12" x14ac:dyDescent="0.2">
      <c r="A15759" t="s">
        <v>51011</v>
      </c>
      <c r="B15759" t="s">
        <v>51012</v>
      </c>
      <c r="C15759" t="s">
        <v>51013</v>
      </c>
      <c r="D15759" t="s">
        <v>39</v>
      </c>
      <c r="E15759" t="s">
        <v>16</v>
      </c>
      <c r="F15759">
        <v>28027</v>
      </c>
      <c r="G15759">
        <v>35.373472999999997</v>
      </c>
      <c r="H15759">
        <v>-80.724005000000005</v>
      </c>
      <c r="I15759">
        <v>2</v>
      </c>
      <c r="J15759">
        <v>4</v>
      </c>
      <c r="K15759">
        <v>1</v>
      </c>
      <c r="L15759" t="s">
        <v>51014</v>
      </c>
    </row>
    <row r="15760" spans="1:12" x14ac:dyDescent="0.2">
      <c r="A15760" t="s">
        <v>51015</v>
      </c>
      <c r="B15760" t="s">
        <v>5107</v>
      </c>
      <c r="C15760" t="s">
        <v>51016</v>
      </c>
      <c r="D15760" t="s">
        <v>588</v>
      </c>
      <c r="E15760" t="s">
        <v>16</v>
      </c>
      <c r="F15760">
        <v>28110</v>
      </c>
      <c r="G15760">
        <v>35.004538699999998</v>
      </c>
      <c r="H15760">
        <v>-80.559531899999996</v>
      </c>
      <c r="I15760">
        <v>3.5</v>
      </c>
      <c r="J15760">
        <v>3</v>
      </c>
      <c r="K15760">
        <v>1</v>
      </c>
      <c r="L15760" t="s">
        <v>5109</v>
      </c>
    </row>
    <row r="15761" spans="1:12" x14ac:dyDescent="0.2">
      <c r="A15761" t="s">
        <v>51017</v>
      </c>
      <c r="B15761" t="s">
        <v>51018</v>
      </c>
      <c r="C15761" t="s">
        <v>51019</v>
      </c>
      <c r="D15761" t="s">
        <v>697</v>
      </c>
      <c r="E15761" t="s">
        <v>16</v>
      </c>
      <c r="F15761">
        <v>28037</v>
      </c>
      <c r="G15761">
        <v>35.447407300000002</v>
      </c>
      <c r="H15761">
        <v>-81.002387299999995</v>
      </c>
      <c r="I15761">
        <v>3</v>
      </c>
      <c r="J15761">
        <v>27</v>
      </c>
      <c r="K15761">
        <v>1</v>
      </c>
      <c r="L15761" t="s">
        <v>6056</v>
      </c>
    </row>
    <row r="15762" spans="1:12" x14ac:dyDescent="0.2">
      <c r="A15762" t="s">
        <v>51020</v>
      </c>
      <c r="B15762" t="s">
        <v>51021</v>
      </c>
      <c r="C15762" t="s">
        <v>51022</v>
      </c>
      <c r="D15762" t="s">
        <v>39</v>
      </c>
      <c r="E15762" t="s">
        <v>16</v>
      </c>
      <c r="F15762">
        <v>28025</v>
      </c>
      <c r="G15762">
        <v>35.4103201</v>
      </c>
      <c r="H15762">
        <v>-80.579364799999993</v>
      </c>
      <c r="I15762">
        <v>3.5</v>
      </c>
      <c r="J15762">
        <v>30</v>
      </c>
      <c r="K15762">
        <v>1</v>
      </c>
      <c r="L15762" t="s">
        <v>51023</v>
      </c>
    </row>
    <row r="15763" spans="1:12" x14ac:dyDescent="0.2">
      <c r="A15763" t="s">
        <v>51024</v>
      </c>
      <c r="B15763" t="s">
        <v>5983</v>
      </c>
      <c r="C15763" t="s">
        <v>51025</v>
      </c>
      <c r="D15763" t="s">
        <v>697</v>
      </c>
      <c r="E15763" t="s">
        <v>16</v>
      </c>
      <c r="F15763">
        <v>28037</v>
      </c>
      <c r="G15763">
        <v>35.447423000000001</v>
      </c>
      <c r="H15763">
        <v>-81.002387299999995</v>
      </c>
      <c r="I15763">
        <v>2.5</v>
      </c>
      <c r="J15763">
        <v>3</v>
      </c>
      <c r="K15763">
        <v>1</v>
      </c>
      <c r="L15763" t="s">
        <v>51026</v>
      </c>
    </row>
    <row r="15764" spans="1:12" x14ac:dyDescent="0.2">
      <c r="A15764" t="s">
        <v>51027</v>
      </c>
      <c r="B15764" t="s">
        <v>51028</v>
      </c>
      <c r="C15764" t="s">
        <v>51029</v>
      </c>
      <c r="D15764" t="s">
        <v>21</v>
      </c>
      <c r="E15764" t="s">
        <v>16</v>
      </c>
      <c r="F15764">
        <v>28214</v>
      </c>
      <c r="G15764">
        <v>35.275621399999999</v>
      </c>
      <c r="H15764">
        <v>-80.937405499999997</v>
      </c>
      <c r="I15764">
        <v>3.5</v>
      </c>
      <c r="J15764">
        <v>16</v>
      </c>
      <c r="K15764">
        <v>1</v>
      </c>
      <c r="L15764" t="s">
        <v>51030</v>
      </c>
    </row>
    <row r="15765" spans="1:12" x14ac:dyDescent="0.2">
      <c r="A15765" t="s">
        <v>51031</v>
      </c>
      <c r="B15765" t="s">
        <v>51032</v>
      </c>
      <c r="C15765" t="s">
        <v>44173</v>
      </c>
      <c r="D15765" t="s">
        <v>456</v>
      </c>
      <c r="E15765" t="s">
        <v>16</v>
      </c>
      <c r="F15765">
        <v>28012</v>
      </c>
      <c r="G15765">
        <v>35.253526000000001</v>
      </c>
      <c r="H15765">
        <v>-81.0436409</v>
      </c>
      <c r="I15765">
        <v>2</v>
      </c>
      <c r="J15765">
        <v>5</v>
      </c>
      <c r="K15765">
        <v>0</v>
      </c>
      <c r="L15765" t="s">
        <v>30790</v>
      </c>
    </row>
    <row r="15766" spans="1:12" x14ac:dyDescent="0.2">
      <c r="A15766" t="s">
        <v>51033</v>
      </c>
      <c r="B15766" t="s">
        <v>51034</v>
      </c>
      <c r="C15766" t="s">
        <v>51035</v>
      </c>
      <c r="D15766" t="s">
        <v>21</v>
      </c>
      <c r="E15766" t="s">
        <v>16</v>
      </c>
      <c r="F15766">
        <v>28262</v>
      </c>
      <c r="G15766">
        <v>35.3284172551</v>
      </c>
      <c r="H15766">
        <v>-80.737028315700002</v>
      </c>
      <c r="I15766">
        <v>3</v>
      </c>
      <c r="J15766">
        <v>28</v>
      </c>
      <c r="K15766">
        <v>1</v>
      </c>
      <c r="L15766" t="s">
        <v>51036</v>
      </c>
    </row>
    <row r="15767" spans="1:12" x14ac:dyDescent="0.2">
      <c r="A15767" t="s">
        <v>51037</v>
      </c>
      <c r="B15767" t="s">
        <v>51038</v>
      </c>
      <c r="C15767" t="s">
        <v>51039</v>
      </c>
      <c r="D15767" t="s">
        <v>21</v>
      </c>
      <c r="E15767" t="s">
        <v>16</v>
      </c>
      <c r="F15767">
        <v>28213</v>
      </c>
      <c r="G15767">
        <v>35.297380199999999</v>
      </c>
      <c r="H15767">
        <v>-80.747343299999997</v>
      </c>
      <c r="I15767">
        <v>3.5</v>
      </c>
      <c r="J15767">
        <v>98</v>
      </c>
      <c r="K15767">
        <v>0</v>
      </c>
      <c r="L15767" t="s">
        <v>51040</v>
      </c>
    </row>
    <row r="15768" spans="1:12" x14ac:dyDescent="0.2">
      <c r="A15768" t="s">
        <v>51041</v>
      </c>
      <c r="B15768" t="s">
        <v>51042</v>
      </c>
      <c r="C15768" t="s">
        <v>51043</v>
      </c>
      <c r="D15768" t="s">
        <v>21</v>
      </c>
      <c r="E15768" t="s">
        <v>16</v>
      </c>
      <c r="F15768">
        <v>28202</v>
      </c>
      <c r="G15768">
        <v>35.235357399999998</v>
      </c>
      <c r="H15768">
        <v>-80.852784799999995</v>
      </c>
      <c r="I15768">
        <v>4.5</v>
      </c>
      <c r="J15768">
        <v>7</v>
      </c>
      <c r="K15768">
        <v>1</v>
      </c>
      <c r="L15768" t="s">
        <v>901</v>
      </c>
    </row>
    <row r="15769" spans="1:12" x14ac:dyDescent="0.2">
      <c r="A15769" t="s">
        <v>51044</v>
      </c>
      <c r="B15769" t="s">
        <v>8393</v>
      </c>
      <c r="C15769" t="s">
        <v>51045</v>
      </c>
      <c r="D15769" t="s">
        <v>21</v>
      </c>
      <c r="E15769" t="s">
        <v>16</v>
      </c>
      <c r="F15769">
        <v>28270</v>
      </c>
      <c r="G15769">
        <v>35.140078298399999</v>
      </c>
      <c r="H15769">
        <v>-80.736833906699999</v>
      </c>
      <c r="I15769">
        <v>2</v>
      </c>
      <c r="J15769">
        <v>18</v>
      </c>
      <c r="K15769">
        <v>1</v>
      </c>
      <c r="L15769" t="s">
        <v>51046</v>
      </c>
    </row>
    <row r="15770" spans="1:12" x14ac:dyDescent="0.2">
      <c r="A15770" t="s">
        <v>51047</v>
      </c>
      <c r="B15770" t="s">
        <v>13402</v>
      </c>
      <c r="C15770" t="s">
        <v>51048</v>
      </c>
      <c r="D15770" t="s">
        <v>39</v>
      </c>
      <c r="E15770" t="s">
        <v>16</v>
      </c>
      <c r="F15770">
        <v>28027</v>
      </c>
      <c r="G15770">
        <v>35.424340999999998</v>
      </c>
      <c r="H15770">
        <v>-80.614824999999996</v>
      </c>
      <c r="I15770">
        <v>4</v>
      </c>
      <c r="J15770">
        <v>7</v>
      </c>
      <c r="K15770">
        <v>1</v>
      </c>
      <c r="L15770" t="s">
        <v>51049</v>
      </c>
    </row>
    <row r="15771" spans="1:12" x14ac:dyDescent="0.2">
      <c r="A15771" t="s">
        <v>51050</v>
      </c>
      <c r="B15771" t="s">
        <v>51051</v>
      </c>
      <c r="C15771" t="s">
        <v>51052</v>
      </c>
      <c r="D15771" t="s">
        <v>21</v>
      </c>
      <c r="E15771" t="s">
        <v>16</v>
      </c>
      <c r="F15771">
        <v>28211</v>
      </c>
      <c r="G15771">
        <v>35.156163200000002</v>
      </c>
      <c r="H15771">
        <v>-80.830945299999996</v>
      </c>
      <c r="I15771">
        <v>4.5</v>
      </c>
      <c r="J15771">
        <v>125</v>
      </c>
      <c r="K15771">
        <v>1</v>
      </c>
      <c r="L15771" t="s">
        <v>51053</v>
      </c>
    </row>
    <row r="15772" spans="1:12" x14ac:dyDescent="0.2">
      <c r="A15772" t="s">
        <v>51054</v>
      </c>
      <c r="B15772" t="s">
        <v>51055</v>
      </c>
      <c r="C15772" t="s">
        <v>51056</v>
      </c>
      <c r="D15772" t="s">
        <v>21</v>
      </c>
      <c r="E15772" t="s">
        <v>16</v>
      </c>
      <c r="F15772">
        <v>28211</v>
      </c>
      <c r="G15772">
        <v>35.193187713599997</v>
      </c>
      <c r="H15772">
        <v>-80.7906417847</v>
      </c>
      <c r="I15772">
        <v>4</v>
      </c>
      <c r="J15772">
        <v>7</v>
      </c>
      <c r="K15772">
        <v>1</v>
      </c>
      <c r="L15772" t="s">
        <v>51057</v>
      </c>
    </row>
    <row r="15773" spans="1:12" x14ac:dyDescent="0.2">
      <c r="A15773" t="s">
        <v>51058</v>
      </c>
      <c r="B15773" t="s">
        <v>2330</v>
      </c>
      <c r="C15773" t="s">
        <v>16623</v>
      </c>
      <c r="D15773" t="s">
        <v>21</v>
      </c>
      <c r="E15773" t="s">
        <v>16</v>
      </c>
      <c r="F15773">
        <v>28277</v>
      </c>
      <c r="G15773">
        <v>35.034838000000001</v>
      </c>
      <c r="H15773">
        <v>-80.804513600000007</v>
      </c>
      <c r="I15773">
        <v>4</v>
      </c>
      <c r="J15773">
        <v>8</v>
      </c>
      <c r="K15773">
        <v>1</v>
      </c>
      <c r="L15773" t="s">
        <v>49277</v>
      </c>
    </row>
    <row r="15774" spans="1:12" x14ac:dyDescent="0.2">
      <c r="A15774" t="s">
        <v>51059</v>
      </c>
      <c r="B15774" t="s">
        <v>51060</v>
      </c>
      <c r="C15774" t="s">
        <v>51061</v>
      </c>
      <c r="D15774" t="s">
        <v>21</v>
      </c>
      <c r="E15774" t="s">
        <v>16</v>
      </c>
      <c r="F15774">
        <v>28210</v>
      </c>
      <c r="G15774">
        <v>35.150303999999998</v>
      </c>
      <c r="H15774">
        <v>-80.840568099999999</v>
      </c>
      <c r="I15774">
        <v>5</v>
      </c>
      <c r="J15774">
        <v>5</v>
      </c>
      <c r="K15774">
        <v>1</v>
      </c>
      <c r="L15774" t="s">
        <v>51062</v>
      </c>
    </row>
    <row r="15775" spans="1:12" x14ac:dyDescent="0.2">
      <c r="A15775" t="s">
        <v>51063</v>
      </c>
      <c r="B15775" t="s">
        <v>51064</v>
      </c>
      <c r="C15775" t="s">
        <v>51065</v>
      </c>
      <c r="D15775" t="s">
        <v>21</v>
      </c>
      <c r="E15775" t="s">
        <v>16</v>
      </c>
      <c r="F15775">
        <v>28216</v>
      </c>
      <c r="G15775">
        <v>35.324900353499999</v>
      </c>
      <c r="H15775">
        <v>-80.948063955899997</v>
      </c>
      <c r="I15775">
        <v>3.5</v>
      </c>
      <c r="J15775">
        <v>3</v>
      </c>
      <c r="K15775">
        <v>1</v>
      </c>
      <c r="L15775" t="s">
        <v>5869</v>
      </c>
    </row>
    <row r="15776" spans="1:12" x14ac:dyDescent="0.2">
      <c r="A15776" t="s">
        <v>51066</v>
      </c>
      <c r="B15776" t="s">
        <v>51067</v>
      </c>
      <c r="C15776" t="s">
        <v>51068</v>
      </c>
      <c r="D15776" t="s">
        <v>135</v>
      </c>
      <c r="E15776" t="s">
        <v>16</v>
      </c>
      <c r="F15776">
        <v>28105</v>
      </c>
      <c r="G15776">
        <v>35.118639600000002</v>
      </c>
      <c r="H15776">
        <v>-80.696437700000004</v>
      </c>
      <c r="I15776">
        <v>2.5</v>
      </c>
      <c r="J15776">
        <v>6</v>
      </c>
      <c r="K15776">
        <v>1</v>
      </c>
      <c r="L15776" t="s">
        <v>3224</v>
      </c>
    </row>
    <row r="15777" spans="1:12" x14ac:dyDescent="0.2">
      <c r="A15777" t="s">
        <v>51069</v>
      </c>
      <c r="B15777" t="s">
        <v>51070</v>
      </c>
      <c r="C15777" t="s">
        <v>51071</v>
      </c>
      <c r="D15777" t="s">
        <v>21</v>
      </c>
      <c r="E15777" t="s">
        <v>16</v>
      </c>
      <c r="F15777">
        <v>28216</v>
      </c>
      <c r="G15777">
        <v>35.270853299999999</v>
      </c>
      <c r="H15777">
        <v>-80.887715799999995</v>
      </c>
      <c r="I15777">
        <v>4.5</v>
      </c>
      <c r="J15777">
        <v>6</v>
      </c>
      <c r="K15777">
        <v>1</v>
      </c>
      <c r="L15777" t="s">
        <v>51072</v>
      </c>
    </row>
    <row r="15778" spans="1:12" x14ac:dyDescent="0.2">
      <c r="A15778" t="s">
        <v>51073</v>
      </c>
      <c r="B15778" t="s">
        <v>51074</v>
      </c>
      <c r="C15778" t="s">
        <v>51075</v>
      </c>
      <c r="D15778" t="s">
        <v>21</v>
      </c>
      <c r="E15778" t="s">
        <v>16</v>
      </c>
      <c r="F15778">
        <v>28208</v>
      </c>
      <c r="G15778">
        <v>35.190176000000001</v>
      </c>
      <c r="H15778">
        <v>-80.921940199999995</v>
      </c>
      <c r="I15778">
        <v>3</v>
      </c>
      <c r="J15778">
        <v>15</v>
      </c>
      <c r="K15778">
        <v>1</v>
      </c>
      <c r="L15778" t="s">
        <v>51076</v>
      </c>
    </row>
    <row r="15779" spans="1:12" x14ac:dyDescent="0.2">
      <c r="A15779" t="s">
        <v>51077</v>
      </c>
      <c r="B15779" t="s">
        <v>51078</v>
      </c>
      <c r="C15779" t="s">
        <v>51079</v>
      </c>
      <c r="D15779" t="s">
        <v>21</v>
      </c>
      <c r="E15779" t="s">
        <v>16</v>
      </c>
      <c r="F15779">
        <v>28273</v>
      </c>
      <c r="G15779">
        <v>35.098787000000002</v>
      </c>
      <c r="H15779">
        <v>-80.988131352500005</v>
      </c>
      <c r="I15779">
        <v>4</v>
      </c>
      <c r="J15779">
        <v>4</v>
      </c>
      <c r="K15779">
        <v>1</v>
      </c>
      <c r="L15779" t="s">
        <v>51080</v>
      </c>
    </row>
    <row r="15780" spans="1:12" x14ac:dyDescent="0.2">
      <c r="A15780" t="s">
        <v>51081</v>
      </c>
      <c r="B15780" t="s">
        <v>51082</v>
      </c>
      <c r="C15780" t="s">
        <v>8432</v>
      </c>
      <c r="D15780" t="s">
        <v>21</v>
      </c>
      <c r="E15780" t="s">
        <v>16</v>
      </c>
      <c r="F15780">
        <v>28202</v>
      </c>
      <c r="G15780">
        <v>35.227998499999998</v>
      </c>
      <c r="H15780">
        <v>-80.841346799999997</v>
      </c>
      <c r="I15780">
        <v>4</v>
      </c>
      <c r="J15780">
        <v>5</v>
      </c>
      <c r="K15780">
        <v>1</v>
      </c>
      <c r="L15780" t="s">
        <v>51083</v>
      </c>
    </row>
    <row r="15781" spans="1:12" x14ac:dyDescent="0.2">
      <c r="A15781" t="s">
        <v>51084</v>
      </c>
      <c r="B15781" t="s">
        <v>51085</v>
      </c>
      <c r="C15781" t="s">
        <v>51086</v>
      </c>
      <c r="D15781" t="s">
        <v>21</v>
      </c>
      <c r="E15781" t="s">
        <v>16</v>
      </c>
      <c r="F15781">
        <v>28203</v>
      </c>
      <c r="G15781">
        <v>35.215627599999998</v>
      </c>
      <c r="H15781">
        <v>-80.856033300000007</v>
      </c>
      <c r="I15781">
        <v>3.5</v>
      </c>
      <c r="J15781">
        <v>3</v>
      </c>
      <c r="K15781">
        <v>0</v>
      </c>
      <c r="L15781" t="s">
        <v>51087</v>
      </c>
    </row>
    <row r="15782" spans="1:12" x14ac:dyDescent="0.2">
      <c r="A15782" t="s">
        <v>51088</v>
      </c>
      <c r="B15782" t="s">
        <v>51089</v>
      </c>
      <c r="C15782" t="s">
        <v>51090</v>
      </c>
      <c r="D15782" t="s">
        <v>26</v>
      </c>
      <c r="E15782" t="s">
        <v>16</v>
      </c>
      <c r="F15782">
        <v>28078</v>
      </c>
      <c r="G15782">
        <v>35.4425220878</v>
      </c>
      <c r="H15782">
        <v>-80.8816138655</v>
      </c>
      <c r="I15782">
        <v>4</v>
      </c>
      <c r="J15782">
        <v>4</v>
      </c>
      <c r="K15782">
        <v>1</v>
      </c>
      <c r="L15782" t="s">
        <v>25527</v>
      </c>
    </row>
    <row r="15783" spans="1:12" x14ac:dyDescent="0.2">
      <c r="A15783" t="s">
        <v>51091</v>
      </c>
      <c r="B15783" t="s">
        <v>10428</v>
      </c>
      <c r="C15783" t="s">
        <v>51092</v>
      </c>
      <c r="D15783" t="s">
        <v>21</v>
      </c>
      <c r="E15783" t="s">
        <v>16</v>
      </c>
      <c r="F15783">
        <v>28273</v>
      </c>
      <c r="G15783">
        <v>35.147850900000002</v>
      </c>
      <c r="H15783">
        <v>-80.931449799999996</v>
      </c>
      <c r="I15783">
        <v>4</v>
      </c>
      <c r="J15783">
        <v>14</v>
      </c>
      <c r="K15783">
        <v>1</v>
      </c>
      <c r="L15783" t="s">
        <v>51093</v>
      </c>
    </row>
    <row r="15784" spans="1:12" x14ac:dyDescent="0.2">
      <c r="A15784" t="s">
        <v>51094</v>
      </c>
      <c r="B15784" t="s">
        <v>51095</v>
      </c>
      <c r="C15784" t="s">
        <v>51096</v>
      </c>
      <c r="D15784" t="s">
        <v>21</v>
      </c>
      <c r="E15784" t="s">
        <v>16</v>
      </c>
      <c r="F15784">
        <v>28204</v>
      </c>
      <c r="G15784">
        <v>35.214301800000001</v>
      </c>
      <c r="H15784">
        <v>-80.820784399999994</v>
      </c>
      <c r="I15784">
        <v>5</v>
      </c>
      <c r="J15784">
        <v>3</v>
      </c>
      <c r="K15784">
        <v>0</v>
      </c>
      <c r="L15784" t="s">
        <v>51097</v>
      </c>
    </row>
    <row r="15785" spans="1:12" x14ac:dyDescent="0.2">
      <c r="A15785" t="s">
        <v>51098</v>
      </c>
      <c r="B15785" t="s">
        <v>51099</v>
      </c>
      <c r="D15785" t="s">
        <v>21</v>
      </c>
      <c r="E15785" t="s">
        <v>16</v>
      </c>
      <c r="F15785">
        <v>28213</v>
      </c>
      <c r="G15785">
        <v>35.2916363</v>
      </c>
      <c r="H15785">
        <v>-80.726985400000004</v>
      </c>
      <c r="I15785">
        <v>4.5</v>
      </c>
      <c r="J15785">
        <v>8</v>
      </c>
      <c r="K15785">
        <v>1</v>
      </c>
      <c r="L15785" t="s">
        <v>51100</v>
      </c>
    </row>
    <row r="15786" spans="1:12" x14ac:dyDescent="0.2">
      <c r="A15786" t="s">
        <v>51101</v>
      </c>
      <c r="B15786" t="s">
        <v>51102</v>
      </c>
      <c r="C15786" t="s">
        <v>51103</v>
      </c>
      <c r="D15786" t="s">
        <v>21</v>
      </c>
      <c r="E15786" t="s">
        <v>16</v>
      </c>
      <c r="F15786">
        <v>28203</v>
      </c>
      <c r="G15786">
        <v>35.212575999999999</v>
      </c>
      <c r="H15786">
        <v>-80.859435000000005</v>
      </c>
      <c r="I15786">
        <v>5</v>
      </c>
      <c r="J15786">
        <v>3</v>
      </c>
      <c r="K15786">
        <v>1</v>
      </c>
      <c r="L15786" t="s">
        <v>51104</v>
      </c>
    </row>
    <row r="15787" spans="1:12" x14ac:dyDescent="0.2">
      <c r="A15787" t="s">
        <v>51105</v>
      </c>
      <c r="B15787" t="s">
        <v>51106</v>
      </c>
      <c r="C15787" t="s">
        <v>38685</v>
      </c>
      <c r="D15787" t="s">
        <v>21</v>
      </c>
      <c r="E15787" t="s">
        <v>16</v>
      </c>
      <c r="F15787">
        <v>28205</v>
      </c>
      <c r="G15787">
        <v>35.250075899999999</v>
      </c>
      <c r="H15787">
        <v>-80.781319199999999</v>
      </c>
      <c r="I15787">
        <v>3</v>
      </c>
      <c r="J15787">
        <v>29</v>
      </c>
      <c r="K15787">
        <v>1</v>
      </c>
      <c r="L15787" t="s">
        <v>51107</v>
      </c>
    </row>
    <row r="15788" spans="1:12" x14ac:dyDescent="0.2">
      <c r="A15788" t="s">
        <v>51108</v>
      </c>
      <c r="B15788" t="s">
        <v>51109</v>
      </c>
      <c r="C15788" t="s">
        <v>16989</v>
      </c>
      <c r="D15788" t="s">
        <v>21</v>
      </c>
      <c r="E15788" t="s">
        <v>16</v>
      </c>
      <c r="F15788">
        <v>28273</v>
      </c>
      <c r="G15788">
        <v>35.119590299999999</v>
      </c>
      <c r="H15788">
        <v>-80.956754500000002</v>
      </c>
      <c r="I15788">
        <v>4</v>
      </c>
      <c r="J15788">
        <v>24</v>
      </c>
      <c r="K15788">
        <v>1</v>
      </c>
      <c r="L15788" t="s">
        <v>287</v>
      </c>
    </row>
    <row r="15789" spans="1:12" x14ac:dyDescent="0.2">
      <c r="A15789" t="s">
        <v>51110</v>
      </c>
      <c r="B15789" t="s">
        <v>51111</v>
      </c>
      <c r="C15789" t="s">
        <v>51112</v>
      </c>
      <c r="D15789" t="s">
        <v>21</v>
      </c>
      <c r="E15789" t="s">
        <v>16</v>
      </c>
      <c r="F15789">
        <v>28206</v>
      </c>
      <c r="G15789">
        <v>35.239372000000003</v>
      </c>
      <c r="H15789">
        <v>-80.845344999999995</v>
      </c>
      <c r="I15789">
        <v>3</v>
      </c>
      <c r="J15789">
        <v>35</v>
      </c>
      <c r="K15789">
        <v>0</v>
      </c>
      <c r="L15789" t="s">
        <v>44067</v>
      </c>
    </row>
    <row r="15790" spans="1:12" x14ac:dyDescent="0.2">
      <c r="A15790" t="s">
        <v>51113</v>
      </c>
      <c r="B15790" t="s">
        <v>51114</v>
      </c>
      <c r="C15790" t="s">
        <v>51115</v>
      </c>
      <c r="D15790" t="s">
        <v>39</v>
      </c>
      <c r="E15790" t="s">
        <v>16</v>
      </c>
      <c r="F15790">
        <v>28027</v>
      </c>
      <c r="G15790">
        <v>35.345675</v>
      </c>
      <c r="H15790">
        <v>-80.677091000000004</v>
      </c>
      <c r="I15790">
        <v>2.5</v>
      </c>
      <c r="J15790">
        <v>5</v>
      </c>
      <c r="K15790">
        <v>1</v>
      </c>
      <c r="L15790" t="s">
        <v>51116</v>
      </c>
    </row>
    <row r="15791" spans="1:12" x14ac:dyDescent="0.2">
      <c r="A15791" t="s">
        <v>51117</v>
      </c>
      <c r="B15791" t="s">
        <v>51118</v>
      </c>
      <c r="C15791" t="s">
        <v>51119</v>
      </c>
      <c r="D15791" t="s">
        <v>39</v>
      </c>
      <c r="E15791" t="s">
        <v>16</v>
      </c>
      <c r="F15791">
        <v>28027</v>
      </c>
      <c r="G15791">
        <v>35.395141000000002</v>
      </c>
      <c r="H15791">
        <v>-80.615791000000002</v>
      </c>
      <c r="I15791">
        <v>5</v>
      </c>
      <c r="J15791">
        <v>3</v>
      </c>
      <c r="K15791">
        <v>1</v>
      </c>
      <c r="L15791" t="s">
        <v>666</v>
      </c>
    </row>
    <row r="15792" spans="1:12" x14ac:dyDescent="0.2">
      <c r="A15792" t="s">
        <v>51120</v>
      </c>
      <c r="B15792" t="s">
        <v>9112</v>
      </c>
      <c r="C15792" t="s">
        <v>391</v>
      </c>
      <c r="D15792" t="s">
        <v>21</v>
      </c>
      <c r="E15792" t="s">
        <v>16</v>
      </c>
      <c r="F15792">
        <v>28209</v>
      </c>
      <c r="G15792">
        <v>35.151282999999999</v>
      </c>
      <c r="H15792">
        <v>-80.832475000000002</v>
      </c>
      <c r="I15792">
        <v>3.5</v>
      </c>
      <c r="J15792">
        <v>11</v>
      </c>
      <c r="K15792">
        <v>1</v>
      </c>
      <c r="L15792" t="s">
        <v>5819</v>
      </c>
    </row>
    <row r="15793" spans="1:12" x14ac:dyDescent="0.2">
      <c r="A15793" t="s">
        <v>51121</v>
      </c>
      <c r="B15793" t="s">
        <v>51122</v>
      </c>
      <c r="C15793" t="s">
        <v>51123</v>
      </c>
      <c r="D15793" t="s">
        <v>21</v>
      </c>
      <c r="E15793" t="s">
        <v>16</v>
      </c>
      <c r="F15793">
        <v>28203</v>
      </c>
      <c r="G15793">
        <v>35.208548</v>
      </c>
      <c r="H15793">
        <v>-80.861530000000002</v>
      </c>
      <c r="I15793">
        <v>4</v>
      </c>
      <c r="J15793">
        <v>4</v>
      </c>
      <c r="K15793">
        <v>0</v>
      </c>
      <c r="L15793" t="s">
        <v>51124</v>
      </c>
    </row>
    <row r="15794" spans="1:12" x14ac:dyDescent="0.2">
      <c r="A15794" t="s">
        <v>51125</v>
      </c>
      <c r="B15794" t="s">
        <v>51126</v>
      </c>
      <c r="D15794" t="s">
        <v>21</v>
      </c>
      <c r="E15794" t="s">
        <v>16</v>
      </c>
      <c r="F15794">
        <v>28224</v>
      </c>
      <c r="G15794">
        <v>35.15</v>
      </c>
      <c r="H15794">
        <v>-80.88</v>
      </c>
      <c r="I15794">
        <v>4</v>
      </c>
      <c r="J15794">
        <v>10</v>
      </c>
      <c r="K15794">
        <v>1</v>
      </c>
      <c r="L15794" t="s">
        <v>51127</v>
      </c>
    </row>
    <row r="15795" spans="1:12" x14ac:dyDescent="0.2">
      <c r="A15795" t="s">
        <v>51128</v>
      </c>
      <c r="B15795" t="s">
        <v>51129</v>
      </c>
      <c r="C15795" t="s">
        <v>51130</v>
      </c>
      <c r="D15795" t="s">
        <v>26</v>
      </c>
      <c r="E15795" t="s">
        <v>16</v>
      </c>
      <c r="F15795">
        <v>28078</v>
      </c>
      <c r="G15795">
        <v>35.442557299999997</v>
      </c>
      <c r="H15795">
        <v>-80.881621300000006</v>
      </c>
      <c r="I15795">
        <v>4.5</v>
      </c>
      <c r="J15795">
        <v>4</v>
      </c>
      <c r="K15795">
        <v>1</v>
      </c>
      <c r="L15795" t="s">
        <v>51131</v>
      </c>
    </row>
    <row r="15796" spans="1:12" x14ac:dyDescent="0.2">
      <c r="A15796" t="e">
        <f>-SqkZhrDhdctuFiaweGR6g</f>
        <v>#NAME?</v>
      </c>
      <c r="B15796" t="s">
        <v>1008</v>
      </c>
      <c r="C15796" t="s">
        <v>51132</v>
      </c>
      <c r="D15796" t="s">
        <v>39</v>
      </c>
      <c r="E15796" t="s">
        <v>16</v>
      </c>
      <c r="F15796">
        <v>28027</v>
      </c>
      <c r="G15796">
        <v>35.376554865000003</v>
      </c>
      <c r="H15796">
        <v>-80.668195558899995</v>
      </c>
      <c r="I15796">
        <v>4</v>
      </c>
      <c r="J15796">
        <v>4</v>
      </c>
      <c r="K15796">
        <v>1</v>
      </c>
      <c r="L15796" t="s">
        <v>5759</v>
      </c>
    </row>
    <row r="15797" spans="1:12" x14ac:dyDescent="0.2">
      <c r="A15797" t="s">
        <v>51133</v>
      </c>
      <c r="B15797" t="s">
        <v>30651</v>
      </c>
      <c r="C15797" t="s">
        <v>51134</v>
      </c>
      <c r="D15797" t="s">
        <v>21</v>
      </c>
      <c r="E15797" t="s">
        <v>16</v>
      </c>
      <c r="F15797">
        <v>28205</v>
      </c>
      <c r="G15797">
        <v>35.220576600000001</v>
      </c>
      <c r="H15797">
        <v>-80.8130259</v>
      </c>
      <c r="I15797">
        <v>3.5</v>
      </c>
      <c r="J15797">
        <v>125</v>
      </c>
      <c r="K15797">
        <v>1</v>
      </c>
      <c r="L15797" t="s">
        <v>51135</v>
      </c>
    </row>
    <row r="15798" spans="1:12" x14ac:dyDescent="0.2">
      <c r="A15798" t="s">
        <v>51136</v>
      </c>
      <c r="B15798" t="s">
        <v>51137</v>
      </c>
      <c r="C15798" t="s">
        <v>51138</v>
      </c>
      <c r="D15798" t="s">
        <v>62</v>
      </c>
      <c r="E15798" t="s">
        <v>16</v>
      </c>
      <c r="F15798">
        <v>28227</v>
      </c>
      <c r="G15798">
        <v>35.180782000000001</v>
      </c>
      <c r="H15798">
        <v>-80.647458</v>
      </c>
      <c r="I15798">
        <v>2.5</v>
      </c>
      <c r="J15798">
        <v>3</v>
      </c>
      <c r="K15798">
        <v>1</v>
      </c>
      <c r="L15798" t="s">
        <v>1928</v>
      </c>
    </row>
    <row r="15799" spans="1:12" x14ac:dyDescent="0.2">
      <c r="A15799" t="s">
        <v>51139</v>
      </c>
      <c r="B15799" t="s">
        <v>51140</v>
      </c>
      <c r="C15799" t="s">
        <v>51141</v>
      </c>
      <c r="D15799" t="s">
        <v>39</v>
      </c>
      <c r="E15799" t="s">
        <v>16</v>
      </c>
      <c r="F15799">
        <v>28025</v>
      </c>
      <c r="G15799">
        <v>35.409836900000002</v>
      </c>
      <c r="H15799">
        <v>-80.580833400000003</v>
      </c>
      <c r="I15799">
        <v>4.5</v>
      </c>
      <c r="J15799">
        <v>7</v>
      </c>
      <c r="K15799">
        <v>1</v>
      </c>
      <c r="L15799" t="s">
        <v>51142</v>
      </c>
    </row>
    <row r="15800" spans="1:12" x14ac:dyDescent="0.2">
      <c r="A15800" t="s">
        <v>51143</v>
      </c>
      <c r="B15800" t="s">
        <v>51144</v>
      </c>
      <c r="C15800" t="s">
        <v>51145</v>
      </c>
      <c r="D15800" t="s">
        <v>21</v>
      </c>
      <c r="E15800" t="s">
        <v>16</v>
      </c>
      <c r="F15800">
        <v>28262</v>
      </c>
      <c r="G15800">
        <v>35.307428828299997</v>
      </c>
      <c r="H15800">
        <v>-80.749793797799995</v>
      </c>
      <c r="I15800">
        <v>3</v>
      </c>
      <c r="J15800">
        <v>240</v>
      </c>
      <c r="K15800">
        <v>1</v>
      </c>
      <c r="L15800" t="s">
        <v>51146</v>
      </c>
    </row>
    <row r="15801" spans="1:12" x14ac:dyDescent="0.2">
      <c r="A15801" t="s">
        <v>51147</v>
      </c>
      <c r="B15801" t="s">
        <v>51148</v>
      </c>
      <c r="C15801" t="s">
        <v>51149</v>
      </c>
      <c r="D15801" t="s">
        <v>30</v>
      </c>
      <c r="E15801" t="s">
        <v>16</v>
      </c>
      <c r="F15801">
        <v>28056</v>
      </c>
      <c r="G15801">
        <v>35.277140099999997</v>
      </c>
      <c r="H15801">
        <v>-81.060005799999999</v>
      </c>
      <c r="I15801">
        <v>5</v>
      </c>
      <c r="J15801">
        <v>11</v>
      </c>
      <c r="K15801">
        <v>1</v>
      </c>
      <c r="L15801" t="s">
        <v>2069</v>
      </c>
    </row>
    <row r="15802" spans="1:12" x14ac:dyDescent="0.2">
      <c r="A15802" t="s">
        <v>51150</v>
      </c>
      <c r="B15802" t="s">
        <v>51151</v>
      </c>
      <c r="C15802" t="s">
        <v>6475</v>
      </c>
      <c r="D15802" t="s">
        <v>21</v>
      </c>
      <c r="E15802" t="s">
        <v>16</v>
      </c>
      <c r="F15802">
        <v>28273</v>
      </c>
      <c r="G15802">
        <v>35.145729699999997</v>
      </c>
      <c r="H15802">
        <v>-80.936533699999998</v>
      </c>
      <c r="I15802">
        <v>5</v>
      </c>
      <c r="J15802">
        <v>5</v>
      </c>
      <c r="K15802">
        <v>1</v>
      </c>
      <c r="L15802" t="s">
        <v>12589</v>
      </c>
    </row>
    <row r="15803" spans="1:12" x14ac:dyDescent="0.2">
      <c r="A15803" t="s">
        <v>51152</v>
      </c>
      <c r="B15803" t="s">
        <v>641</v>
      </c>
      <c r="C15803" t="s">
        <v>6657</v>
      </c>
      <c r="D15803" t="s">
        <v>21</v>
      </c>
      <c r="E15803" t="s">
        <v>16</v>
      </c>
      <c r="F15803">
        <v>28262</v>
      </c>
      <c r="G15803">
        <v>35.295440999999997</v>
      </c>
      <c r="H15803">
        <v>-80.758304999999993</v>
      </c>
      <c r="I15803">
        <v>1</v>
      </c>
      <c r="J15803">
        <v>5</v>
      </c>
      <c r="K15803">
        <v>1</v>
      </c>
      <c r="L15803" t="s">
        <v>8435</v>
      </c>
    </row>
    <row r="15804" spans="1:12" x14ac:dyDescent="0.2">
      <c r="A15804" t="s">
        <v>51153</v>
      </c>
      <c r="B15804" t="s">
        <v>8393</v>
      </c>
      <c r="C15804" t="s">
        <v>51154</v>
      </c>
      <c r="D15804" t="s">
        <v>30</v>
      </c>
      <c r="E15804" t="s">
        <v>16</v>
      </c>
      <c r="F15804">
        <v>28056</v>
      </c>
      <c r="G15804">
        <v>35.258682999999998</v>
      </c>
      <c r="H15804">
        <v>-81.119217000000006</v>
      </c>
      <c r="I15804">
        <v>2</v>
      </c>
      <c r="J15804">
        <v>29</v>
      </c>
      <c r="K15804">
        <v>1</v>
      </c>
      <c r="L15804" t="s">
        <v>51155</v>
      </c>
    </row>
    <row r="15805" spans="1:12" x14ac:dyDescent="0.2">
      <c r="A15805" t="s">
        <v>51156</v>
      </c>
      <c r="B15805" t="s">
        <v>51157</v>
      </c>
      <c r="C15805" t="s">
        <v>30767</v>
      </c>
      <c r="D15805" t="s">
        <v>21</v>
      </c>
      <c r="E15805" t="s">
        <v>16</v>
      </c>
      <c r="F15805">
        <v>28262</v>
      </c>
      <c r="G15805">
        <v>35.316405099999997</v>
      </c>
      <c r="H15805">
        <v>-80.740020200000004</v>
      </c>
      <c r="I15805">
        <v>3.5</v>
      </c>
      <c r="J15805">
        <v>92</v>
      </c>
      <c r="K15805">
        <v>1</v>
      </c>
      <c r="L15805" t="s">
        <v>51158</v>
      </c>
    </row>
    <row r="15806" spans="1:12" x14ac:dyDescent="0.2">
      <c r="A15806" t="s">
        <v>51159</v>
      </c>
      <c r="B15806" t="s">
        <v>51160</v>
      </c>
      <c r="C15806" t="s">
        <v>51161</v>
      </c>
      <c r="D15806" t="s">
        <v>21</v>
      </c>
      <c r="E15806" t="s">
        <v>16</v>
      </c>
      <c r="F15806">
        <v>28202</v>
      </c>
      <c r="G15806">
        <v>35.223993999999998</v>
      </c>
      <c r="H15806">
        <v>-80.846913000000001</v>
      </c>
      <c r="I15806">
        <v>4.5</v>
      </c>
      <c r="J15806">
        <v>39</v>
      </c>
      <c r="K15806">
        <v>1</v>
      </c>
      <c r="L15806" t="s">
        <v>51162</v>
      </c>
    </row>
    <row r="15807" spans="1:12" x14ac:dyDescent="0.2">
      <c r="A15807" t="s">
        <v>51163</v>
      </c>
      <c r="B15807" t="s">
        <v>1978</v>
      </c>
      <c r="C15807" t="s">
        <v>51164</v>
      </c>
      <c r="D15807" t="s">
        <v>21</v>
      </c>
      <c r="E15807" t="s">
        <v>16</v>
      </c>
      <c r="F15807">
        <v>28216</v>
      </c>
      <c r="G15807">
        <v>35.3242932</v>
      </c>
      <c r="H15807">
        <v>-80.947771599999996</v>
      </c>
      <c r="I15807">
        <v>2</v>
      </c>
      <c r="J15807">
        <v>15</v>
      </c>
      <c r="K15807">
        <v>1</v>
      </c>
      <c r="L15807" t="s">
        <v>41312</v>
      </c>
    </row>
    <row r="15808" spans="1:12" x14ac:dyDescent="0.2">
      <c r="A15808" t="s">
        <v>51165</v>
      </c>
      <c r="B15808" t="s">
        <v>4770</v>
      </c>
      <c r="C15808" t="s">
        <v>19903</v>
      </c>
      <c r="D15808" t="s">
        <v>21</v>
      </c>
      <c r="E15808" t="s">
        <v>16</v>
      </c>
      <c r="F15808">
        <v>28211</v>
      </c>
      <c r="G15808">
        <v>35.177294000000003</v>
      </c>
      <c r="H15808">
        <v>-80.801445000000001</v>
      </c>
      <c r="I15808">
        <v>2.5</v>
      </c>
      <c r="J15808">
        <v>54</v>
      </c>
      <c r="K15808">
        <v>1</v>
      </c>
      <c r="L15808" t="s">
        <v>51166</v>
      </c>
    </row>
    <row r="15809" spans="1:12" x14ac:dyDescent="0.2">
      <c r="A15809" t="s">
        <v>51167</v>
      </c>
      <c r="B15809" t="s">
        <v>51168</v>
      </c>
      <c r="C15809" t="s">
        <v>51169</v>
      </c>
      <c r="D15809" t="s">
        <v>21</v>
      </c>
      <c r="E15809" t="s">
        <v>16</v>
      </c>
      <c r="F15809">
        <v>28204</v>
      </c>
      <c r="G15809">
        <v>35.218024100000001</v>
      </c>
      <c r="H15809">
        <v>-80.824872200000001</v>
      </c>
      <c r="I15809">
        <v>3.5</v>
      </c>
      <c r="J15809">
        <v>10</v>
      </c>
      <c r="K15809">
        <v>1</v>
      </c>
      <c r="L15809" t="s">
        <v>51170</v>
      </c>
    </row>
    <row r="15810" spans="1:12" x14ac:dyDescent="0.2">
      <c r="A15810" t="s">
        <v>51171</v>
      </c>
      <c r="B15810" t="s">
        <v>10261</v>
      </c>
      <c r="C15810" t="s">
        <v>51172</v>
      </c>
      <c r="D15810" t="s">
        <v>135</v>
      </c>
      <c r="E15810" t="s">
        <v>16</v>
      </c>
      <c r="F15810">
        <v>28105</v>
      </c>
      <c r="G15810">
        <v>35.121853783799999</v>
      </c>
      <c r="H15810">
        <v>-80.713911621600005</v>
      </c>
      <c r="I15810">
        <v>1.5</v>
      </c>
      <c r="J15810">
        <v>3</v>
      </c>
      <c r="K15810">
        <v>1</v>
      </c>
      <c r="L15810" t="s">
        <v>10263</v>
      </c>
    </row>
    <row r="15811" spans="1:12" x14ac:dyDescent="0.2">
      <c r="A15811" t="s">
        <v>51173</v>
      </c>
      <c r="B15811" t="s">
        <v>51174</v>
      </c>
      <c r="C15811" t="s">
        <v>30289</v>
      </c>
      <c r="D15811" t="s">
        <v>21</v>
      </c>
      <c r="E15811" t="s">
        <v>16</v>
      </c>
      <c r="F15811">
        <v>28216</v>
      </c>
      <c r="G15811">
        <v>35.263082500000003</v>
      </c>
      <c r="H15811">
        <v>-80.855617100000003</v>
      </c>
      <c r="I15811">
        <v>3.5</v>
      </c>
      <c r="J15811">
        <v>3</v>
      </c>
      <c r="K15811">
        <v>1</v>
      </c>
      <c r="L15811" t="s">
        <v>51175</v>
      </c>
    </row>
    <row r="15812" spans="1:12" x14ac:dyDescent="0.2">
      <c r="A15812" t="s">
        <v>51176</v>
      </c>
      <c r="B15812" t="s">
        <v>51177</v>
      </c>
      <c r="C15812" t="s">
        <v>12084</v>
      </c>
      <c r="D15812" t="s">
        <v>21</v>
      </c>
      <c r="E15812" t="s">
        <v>16</v>
      </c>
      <c r="F15812">
        <v>28202</v>
      </c>
      <c r="G15812">
        <v>35.227164799999997</v>
      </c>
      <c r="H15812">
        <v>-80.846341699999996</v>
      </c>
      <c r="I15812">
        <v>4.5</v>
      </c>
      <c r="J15812">
        <v>89</v>
      </c>
      <c r="K15812">
        <v>1</v>
      </c>
      <c r="L15812" t="s">
        <v>1997</v>
      </c>
    </row>
    <row r="15813" spans="1:12" x14ac:dyDescent="0.2">
      <c r="A15813" t="s">
        <v>51178</v>
      </c>
      <c r="B15813" t="s">
        <v>51179</v>
      </c>
      <c r="C15813" t="s">
        <v>51180</v>
      </c>
      <c r="D15813" t="s">
        <v>456</v>
      </c>
      <c r="E15813" t="s">
        <v>16</v>
      </c>
      <c r="F15813">
        <v>28012</v>
      </c>
      <c r="G15813">
        <v>35.251026566599997</v>
      </c>
      <c r="H15813">
        <v>-81.025329381199995</v>
      </c>
      <c r="I15813">
        <v>3</v>
      </c>
      <c r="J15813">
        <v>15</v>
      </c>
      <c r="K15813">
        <v>0</v>
      </c>
      <c r="L15813" t="s">
        <v>51181</v>
      </c>
    </row>
    <row r="15814" spans="1:12" x14ac:dyDescent="0.2">
      <c r="A15814" t="s">
        <v>51182</v>
      </c>
      <c r="B15814" t="s">
        <v>51183</v>
      </c>
      <c r="C15814" t="s">
        <v>51184</v>
      </c>
      <c r="D15814" t="s">
        <v>21</v>
      </c>
      <c r="E15814" t="s">
        <v>16</v>
      </c>
      <c r="F15814">
        <v>28210</v>
      </c>
      <c r="G15814">
        <v>35.149887999999997</v>
      </c>
      <c r="H15814">
        <v>-80.836039</v>
      </c>
      <c r="I15814">
        <v>2</v>
      </c>
      <c r="J15814">
        <v>74</v>
      </c>
      <c r="K15814">
        <v>0</v>
      </c>
      <c r="L15814" t="s">
        <v>51185</v>
      </c>
    </row>
    <row r="15815" spans="1:12" x14ac:dyDescent="0.2">
      <c r="A15815" t="s">
        <v>51186</v>
      </c>
      <c r="B15815" t="s">
        <v>33460</v>
      </c>
      <c r="C15815" t="s">
        <v>45095</v>
      </c>
      <c r="D15815" t="s">
        <v>21</v>
      </c>
      <c r="E15815" t="s">
        <v>16</v>
      </c>
      <c r="F15815">
        <v>28226</v>
      </c>
      <c r="G15815">
        <v>35.090212000000001</v>
      </c>
      <c r="H15815">
        <v>-80.865852000000004</v>
      </c>
      <c r="I15815">
        <v>2.5</v>
      </c>
      <c r="J15815">
        <v>3</v>
      </c>
      <c r="K15815">
        <v>1</v>
      </c>
      <c r="L15815" t="s">
        <v>7790</v>
      </c>
    </row>
    <row r="15816" spans="1:12" x14ac:dyDescent="0.2">
      <c r="A15816" t="s">
        <v>51187</v>
      </c>
      <c r="B15816" t="s">
        <v>51188</v>
      </c>
      <c r="C15816" t="s">
        <v>51189</v>
      </c>
      <c r="D15816" t="s">
        <v>21</v>
      </c>
      <c r="E15816" t="s">
        <v>16</v>
      </c>
      <c r="F15816">
        <v>28217</v>
      </c>
      <c r="G15816">
        <v>35.1975263</v>
      </c>
      <c r="H15816">
        <v>-80.876282799999998</v>
      </c>
      <c r="I15816">
        <v>2.5</v>
      </c>
      <c r="J15816">
        <v>3</v>
      </c>
      <c r="K15816">
        <v>1</v>
      </c>
      <c r="L15816" t="s">
        <v>2029</v>
      </c>
    </row>
    <row r="15817" spans="1:12" x14ac:dyDescent="0.2">
      <c r="A15817" t="s">
        <v>51190</v>
      </c>
      <c r="B15817" t="s">
        <v>26878</v>
      </c>
      <c r="C15817" t="s">
        <v>51191</v>
      </c>
      <c r="D15817" t="s">
        <v>21</v>
      </c>
      <c r="E15817" t="s">
        <v>16</v>
      </c>
      <c r="F15817">
        <v>28269</v>
      </c>
      <c r="G15817">
        <v>35.340499000000001</v>
      </c>
      <c r="H15817">
        <v>-80.834743000000003</v>
      </c>
      <c r="I15817">
        <v>1.5</v>
      </c>
      <c r="J15817">
        <v>11</v>
      </c>
      <c r="K15817">
        <v>1</v>
      </c>
      <c r="L15817" t="s">
        <v>482</v>
      </c>
    </row>
    <row r="15818" spans="1:12" x14ac:dyDescent="0.2">
      <c r="A15818" t="s">
        <v>51192</v>
      </c>
      <c r="B15818" t="s">
        <v>51193</v>
      </c>
      <c r="D15818" t="s">
        <v>21</v>
      </c>
      <c r="E15818" t="s">
        <v>16</v>
      </c>
      <c r="G15818">
        <v>35.227086900000003</v>
      </c>
      <c r="H15818">
        <v>-80.843126699999999</v>
      </c>
      <c r="I15818">
        <v>2</v>
      </c>
      <c r="J15818">
        <v>3</v>
      </c>
      <c r="K15818">
        <v>1</v>
      </c>
      <c r="L15818" t="s">
        <v>51194</v>
      </c>
    </row>
    <row r="15819" spans="1:12" x14ac:dyDescent="0.2">
      <c r="A15819" t="s">
        <v>51195</v>
      </c>
      <c r="B15819" t="s">
        <v>51196</v>
      </c>
      <c r="C15819" t="s">
        <v>51197</v>
      </c>
      <c r="D15819" t="s">
        <v>21</v>
      </c>
      <c r="E15819" t="s">
        <v>16</v>
      </c>
      <c r="F15819">
        <v>28217</v>
      </c>
      <c r="G15819">
        <v>35.142497400000003</v>
      </c>
      <c r="H15819">
        <v>-80.876045000000005</v>
      </c>
      <c r="I15819">
        <v>4</v>
      </c>
      <c r="J15819">
        <v>5</v>
      </c>
      <c r="K15819">
        <v>1</v>
      </c>
      <c r="L15819" t="s">
        <v>51198</v>
      </c>
    </row>
    <row r="15820" spans="1:12" x14ac:dyDescent="0.2">
      <c r="A15820" t="s">
        <v>51199</v>
      </c>
      <c r="B15820" t="s">
        <v>51200</v>
      </c>
      <c r="C15820" t="s">
        <v>51201</v>
      </c>
      <c r="D15820" t="s">
        <v>135</v>
      </c>
      <c r="E15820" t="s">
        <v>16</v>
      </c>
      <c r="F15820">
        <v>28104</v>
      </c>
      <c r="G15820">
        <v>35.140806400000002</v>
      </c>
      <c r="H15820">
        <v>-80.625016700000003</v>
      </c>
      <c r="I15820">
        <v>3.5</v>
      </c>
      <c r="J15820">
        <v>6</v>
      </c>
      <c r="K15820">
        <v>1</v>
      </c>
      <c r="L15820" t="s">
        <v>1319</v>
      </c>
    </row>
    <row r="15821" spans="1:12" x14ac:dyDescent="0.2">
      <c r="A15821" t="s">
        <v>51202</v>
      </c>
      <c r="B15821" t="s">
        <v>51203</v>
      </c>
      <c r="C15821" t="s">
        <v>51204</v>
      </c>
      <c r="D15821" t="s">
        <v>30</v>
      </c>
      <c r="E15821" t="s">
        <v>16</v>
      </c>
      <c r="F15821">
        <v>28054</v>
      </c>
      <c r="G15821">
        <v>35.261961900000003</v>
      </c>
      <c r="H15821">
        <v>-81.141795999999999</v>
      </c>
      <c r="I15821">
        <v>3.5</v>
      </c>
      <c r="J15821">
        <v>3</v>
      </c>
      <c r="K15821">
        <v>1</v>
      </c>
      <c r="L15821" t="s">
        <v>2029</v>
      </c>
    </row>
    <row r="15822" spans="1:12" x14ac:dyDescent="0.2">
      <c r="A15822" t="s">
        <v>51205</v>
      </c>
      <c r="B15822" t="s">
        <v>51206</v>
      </c>
      <c r="C15822" t="s">
        <v>51207</v>
      </c>
      <c r="D15822" t="s">
        <v>21</v>
      </c>
      <c r="E15822" t="s">
        <v>16</v>
      </c>
      <c r="F15822">
        <v>28205</v>
      </c>
      <c r="G15822">
        <v>35.247799399999998</v>
      </c>
      <c r="H15822">
        <v>-80.804048199999997</v>
      </c>
      <c r="I15822">
        <v>4.5</v>
      </c>
      <c r="J15822">
        <v>3</v>
      </c>
      <c r="K15822">
        <v>0</v>
      </c>
      <c r="L15822" t="s">
        <v>51208</v>
      </c>
    </row>
    <row r="15823" spans="1:12" x14ac:dyDescent="0.2">
      <c r="A15823" t="s">
        <v>51209</v>
      </c>
      <c r="B15823" t="s">
        <v>51210</v>
      </c>
      <c r="C15823" t="s">
        <v>51211</v>
      </c>
      <c r="D15823" t="s">
        <v>21</v>
      </c>
      <c r="E15823" t="s">
        <v>16</v>
      </c>
      <c r="F15823">
        <v>28211</v>
      </c>
      <c r="G15823">
        <v>35.171282699999999</v>
      </c>
      <c r="H15823">
        <v>-80.807503100000005</v>
      </c>
      <c r="I15823">
        <v>4.5</v>
      </c>
      <c r="J15823">
        <v>9</v>
      </c>
      <c r="K15823">
        <v>0</v>
      </c>
      <c r="L15823" t="s">
        <v>51212</v>
      </c>
    </row>
    <row r="15824" spans="1:12" x14ac:dyDescent="0.2">
      <c r="A15824" t="s">
        <v>51213</v>
      </c>
      <c r="B15824" t="s">
        <v>11338</v>
      </c>
      <c r="C15824" t="s">
        <v>51214</v>
      </c>
      <c r="D15824" t="s">
        <v>295</v>
      </c>
      <c r="E15824" t="s">
        <v>16</v>
      </c>
      <c r="F15824">
        <v>28134</v>
      </c>
      <c r="G15824">
        <v>35.086154800000003</v>
      </c>
      <c r="H15824">
        <v>-80.880627099999998</v>
      </c>
      <c r="I15824">
        <v>5</v>
      </c>
      <c r="J15824">
        <v>5</v>
      </c>
      <c r="K15824">
        <v>1</v>
      </c>
      <c r="L15824" t="s">
        <v>51215</v>
      </c>
    </row>
    <row r="15825" spans="1:12" x14ac:dyDescent="0.2">
      <c r="A15825" t="s">
        <v>51216</v>
      </c>
      <c r="B15825" t="s">
        <v>51217</v>
      </c>
      <c r="C15825" t="s">
        <v>51218</v>
      </c>
      <c r="D15825" t="s">
        <v>21</v>
      </c>
      <c r="E15825" t="s">
        <v>16</v>
      </c>
      <c r="F15825">
        <v>28270</v>
      </c>
      <c r="G15825">
        <v>35.146682200000001</v>
      </c>
      <c r="H15825">
        <v>-80.7419254</v>
      </c>
      <c r="I15825">
        <v>5</v>
      </c>
      <c r="J15825">
        <v>17</v>
      </c>
      <c r="K15825">
        <v>1</v>
      </c>
      <c r="L15825" t="s">
        <v>51219</v>
      </c>
    </row>
    <row r="15826" spans="1:12" x14ac:dyDescent="0.2">
      <c r="A15826" t="s">
        <v>51220</v>
      </c>
      <c r="B15826" t="s">
        <v>51221</v>
      </c>
      <c r="C15826" t="s">
        <v>51222</v>
      </c>
      <c r="D15826" t="s">
        <v>21</v>
      </c>
      <c r="E15826" t="s">
        <v>16</v>
      </c>
      <c r="F15826">
        <v>28217</v>
      </c>
      <c r="G15826">
        <v>35.157494399999997</v>
      </c>
      <c r="H15826">
        <v>-80.887277699999999</v>
      </c>
      <c r="I15826">
        <v>4</v>
      </c>
      <c r="J15826">
        <v>21</v>
      </c>
      <c r="K15826">
        <v>1</v>
      </c>
      <c r="L15826" t="s">
        <v>51223</v>
      </c>
    </row>
    <row r="15827" spans="1:12" x14ac:dyDescent="0.2">
      <c r="A15827" t="s">
        <v>51224</v>
      </c>
      <c r="B15827" t="s">
        <v>14242</v>
      </c>
      <c r="C15827" t="s">
        <v>51225</v>
      </c>
      <c r="D15827" t="s">
        <v>21</v>
      </c>
      <c r="E15827" t="s">
        <v>16</v>
      </c>
      <c r="F15827">
        <v>28204</v>
      </c>
      <c r="G15827">
        <v>35.205753999999999</v>
      </c>
      <c r="H15827">
        <v>-80.808893999999995</v>
      </c>
      <c r="I15827">
        <v>4</v>
      </c>
      <c r="J15827">
        <v>4</v>
      </c>
      <c r="K15827">
        <v>1</v>
      </c>
      <c r="L15827" t="s">
        <v>46133</v>
      </c>
    </row>
    <row r="15828" spans="1:12" x14ac:dyDescent="0.2">
      <c r="A15828" t="s">
        <v>51226</v>
      </c>
      <c r="B15828" t="s">
        <v>51227</v>
      </c>
      <c r="C15828" t="s">
        <v>51228</v>
      </c>
      <c r="D15828" t="s">
        <v>21</v>
      </c>
      <c r="E15828" t="s">
        <v>16</v>
      </c>
      <c r="F15828">
        <v>28277</v>
      </c>
      <c r="G15828">
        <v>35.055804465400001</v>
      </c>
      <c r="H15828">
        <v>-80.853271824000004</v>
      </c>
      <c r="I15828">
        <v>3</v>
      </c>
      <c r="J15828">
        <v>16</v>
      </c>
      <c r="K15828">
        <v>0</v>
      </c>
      <c r="L15828" t="s">
        <v>51229</v>
      </c>
    </row>
    <row r="15829" spans="1:12" x14ac:dyDescent="0.2">
      <c r="A15829" t="s">
        <v>51230</v>
      </c>
      <c r="B15829" t="s">
        <v>51231</v>
      </c>
      <c r="C15829" t="s">
        <v>49843</v>
      </c>
      <c r="D15829" t="s">
        <v>135</v>
      </c>
      <c r="E15829" t="s">
        <v>16</v>
      </c>
      <c r="F15829">
        <v>28105</v>
      </c>
      <c r="G15829">
        <v>35.115167</v>
      </c>
      <c r="H15829">
        <v>-80.722617</v>
      </c>
      <c r="I15829">
        <v>4</v>
      </c>
      <c r="J15829">
        <v>4</v>
      </c>
      <c r="K15829">
        <v>1</v>
      </c>
      <c r="L15829" t="s">
        <v>6749</v>
      </c>
    </row>
    <row r="15830" spans="1:12" x14ac:dyDescent="0.2">
      <c r="A15830" t="s">
        <v>51232</v>
      </c>
      <c r="B15830" t="s">
        <v>51233</v>
      </c>
      <c r="C15830" t="s">
        <v>793</v>
      </c>
      <c r="D15830" t="s">
        <v>39</v>
      </c>
      <c r="E15830" t="s">
        <v>16</v>
      </c>
      <c r="F15830">
        <v>28025</v>
      </c>
      <c r="G15830">
        <v>35.446481200000001</v>
      </c>
      <c r="H15830">
        <v>-80.598869100000002</v>
      </c>
      <c r="I15830">
        <v>4.5</v>
      </c>
      <c r="J15830">
        <v>4</v>
      </c>
      <c r="K15830">
        <v>0</v>
      </c>
      <c r="L15830" t="s">
        <v>23093</v>
      </c>
    </row>
    <row r="15831" spans="1:12" x14ac:dyDescent="0.2">
      <c r="A15831" t="s">
        <v>51234</v>
      </c>
      <c r="B15831" t="s">
        <v>51235</v>
      </c>
      <c r="C15831" t="s">
        <v>51236</v>
      </c>
      <c r="D15831" t="s">
        <v>643</v>
      </c>
      <c r="E15831" t="s">
        <v>16</v>
      </c>
      <c r="F15831">
        <v>28079</v>
      </c>
      <c r="G15831">
        <v>35.083488899999999</v>
      </c>
      <c r="H15831">
        <v>-80.660058000000006</v>
      </c>
      <c r="I15831">
        <v>3.5</v>
      </c>
      <c r="J15831">
        <v>30</v>
      </c>
      <c r="K15831">
        <v>0</v>
      </c>
      <c r="L15831" t="s">
        <v>3492</v>
      </c>
    </row>
    <row r="15832" spans="1:12" x14ac:dyDescent="0.2">
      <c r="A15832" t="s">
        <v>51237</v>
      </c>
      <c r="B15832" t="s">
        <v>51238</v>
      </c>
      <c r="C15832" t="s">
        <v>16801</v>
      </c>
      <c r="D15832" t="s">
        <v>26</v>
      </c>
      <c r="E15832" t="s">
        <v>16</v>
      </c>
      <c r="F15832">
        <v>28078</v>
      </c>
      <c r="G15832">
        <v>35.4427691</v>
      </c>
      <c r="H15832">
        <v>-80.895063199999996</v>
      </c>
      <c r="I15832">
        <v>3.5</v>
      </c>
      <c r="J15832">
        <v>29</v>
      </c>
      <c r="K15832">
        <v>1</v>
      </c>
      <c r="L15832" t="s">
        <v>264</v>
      </c>
    </row>
    <row r="15833" spans="1:12" x14ac:dyDescent="0.2">
      <c r="A15833" t="s">
        <v>51239</v>
      </c>
      <c r="B15833" t="s">
        <v>51240</v>
      </c>
      <c r="C15833" t="s">
        <v>39754</v>
      </c>
      <c r="D15833" t="s">
        <v>21</v>
      </c>
      <c r="E15833" t="s">
        <v>16</v>
      </c>
      <c r="F15833">
        <v>28278</v>
      </c>
      <c r="G15833">
        <v>35.169302700000003</v>
      </c>
      <c r="H15833">
        <v>-80.974489399999996</v>
      </c>
      <c r="I15833">
        <v>3.5</v>
      </c>
      <c r="J15833">
        <v>5</v>
      </c>
      <c r="K15833">
        <v>1</v>
      </c>
      <c r="L15833" t="s">
        <v>119</v>
      </c>
    </row>
    <row r="15834" spans="1:12" x14ac:dyDescent="0.2">
      <c r="A15834" t="s">
        <v>51241</v>
      </c>
      <c r="B15834" t="s">
        <v>1407</v>
      </c>
      <c r="C15834" t="s">
        <v>51242</v>
      </c>
      <c r="D15834" t="s">
        <v>21</v>
      </c>
      <c r="E15834" t="s">
        <v>16</v>
      </c>
      <c r="F15834">
        <v>28277</v>
      </c>
      <c r="G15834">
        <v>35.0973563935</v>
      </c>
      <c r="H15834">
        <v>-80.778843044400006</v>
      </c>
      <c r="I15834">
        <v>2.5</v>
      </c>
      <c r="J15834">
        <v>21</v>
      </c>
      <c r="K15834">
        <v>1</v>
      </c>
      <c r="L15834" t="s">
        <v>51243</v>
      </c>
    </row>
    <row r="15835" spans="1:12" x14ac:dyDescent="0.2">
      <c r="A15835" t="s">
        <v>51244</v>
      </c>
      <c r="B15835" t="s">
        <v>51245</v>
      </c>
      <c r="C15835" t="s">
        <v>126</v>
      </c>
      <c r="D15835" t="s">
        <v>21</v>
      </c>
      <c r="E15835" t="s">
        <v>16</v>
      </c>
      <c r="F15835">
        <v>28262</v>
      </c>
      <c r="G15835">
        <v>35.311359000000003</v>
      </c>
      <c r="H15835">
        <v>-80.746403000000001</v>
      </c>
      <c r="I15835">
        <v>3</v>
      </c>
      <c r="J15835">
        <v>68</v>
      </c>
      <c r="K15835">
        <v>0</v>
      </c>
      <c r="L15835" t="s">
        <v>51246</v>
      </c>
    </row>
    <row r="15836" spans="1:12" x14ac:dyDescent="0.2">
      <c r="A15836" t="s">
        <v>51247</v>
      </c>
      <c r="B15836" t="s">
        <v>3110</v>
      </c>
      <c r="C15836" t="s">
        <v>51248</v>
      </c>
      <c r="D15836" t="s">
        <v>588</v>
      </c>
      <c r="E15836" t="s">
        <v>16</v>
      </c>
      <c r="F15836">
        <v>28110</v>
      </c>
      <c r="G15836">
        <v>35.019683943300002</v>
      </c>
      <c r="H15836">
        <v>-80.577823519700004</v>
      </c>
      <c r="I15836">
        <v>2</v>
      </c>
      <c r="J15836">
        <v>13</v>
      </c>
      <c r="K15836">
        <v>1</v>
      </c>
      <c r="L15836" t="s">
        <v>709</v>
      </c>
    </row>
    <row r="15837" spans="1:12" x14ac:dyDescent="0.2">
      <c r="A15837" t="s">
        <v>51249</v>
      </c>
      <c r="B15837" t="s">
        <v>51250</v>
      </c>
      <c r="C15837" t="s">
        <v>46772</v>
      </c>
      <c r="D15837" t="s">
        <v>21</v>
      </c>
      <c r="E15837" t="s">
        <v>16</v>
      </c>
      <c r="F15837">
        <v>28203</v>
      </c>
      <c r="G15837">
        <v>35.199959036099997</v>
      </c>
      <c r="H15837">
        <v>-80.8524826875</v>
      </c>
      <c r="I15837">
        <v>4.5</v>
      </c>
      <c r="J15837">
        <v>18</v>
      </c>
      <c r="K15837">
        <v>0</v>
      </c>
      <c r="L15837" t="s">
        <v>51251</v>
      </c>
    </row>
    <row r="15838" spans="1:12" x14ac:dyDescent="0.2">
      <c r="A15838" t="s">
        <v>51252</v>
      </c>
      <c r="B15838" t="s">
        <v>1093</v>
      </c>
      <c r="C15838" t="s">
        <v>51253</v>
      </c>
      <c r="D15838" t="s">
        <v>21</v>
      </c>
      <c r="E15838" t="s">
        <v>16</v>
      </c>
      <c r="F15838">
        <v>28209</v>
      </c>
      <c r="G15838">
        <v>35.198408100000002</v>
      </c>
      <c r="H15838">
        <v>-80.867679899999999</v>
      </c>
      <c r="I15838">
        <v>2.5</v>
      </c>
      <c r="J15838">
        <v>12</v>
      </c>
      <c r="K15838">
        <v>1</v>
      </c>
      <c r="L15838" t="s">
        <v>2837</v>
      </c>
    </row>
    <row r="15839" spans="1:12" x14ac:dyDescent="0.2">
      <c r="A15839" t="s">
        <v>51254</v>
      </c>
      <c r="B15839" t="s">
        <v>51255</v>
      </c>
      <c r="C15839" t="s">
        <v>51256</v>
      </c>
      <c r="D15839" t="s">
        <v>21</v>
      </c>
      <c r="E15839" t="s">
        <v>16</v>
      </c>
      <c r="F15839">
        <v>28273</v>
      </c>
      <c r="G15839">
        <v>35.110192300000001</v>
      </c>
      <c r="H15839">
        <v>-80.881102600000006</v>
      </c>
      <c r="I15839">
        <v>3</v>
      </c>
      <c r="J15839">
        <v>16</v>
      </c>
      <c r="K15839">
        <v>1</v>
      </c>
      <c r="L15839" t="s">
        <v>51257</v>
      </c>
    </row>
    <row r="15840" spans="1:12" x14ac:dyDescent="0.2">
      <c r="A15840" t="s">
        <v>51258</v>
      </c>
      <c r="B15840" t="s">
        <v>51259</v>
      </c>
      <c r="C15840" t="s">
        <v>552</v>
      </c>
      <c r="D15840" t="s">
        <v>21</v>
      </c>
      <c r="E15840" t="s">
        <v>16</v>
      </c>
      <c r="F15840">
        <v>28208</v>
      </c>
      <c r="G15840">
        <v>35.220736077300003</v>
      </c>
      <c r="H15840">
        <v>-80.941008953500003</v>
      </c>
      <c r="I15840">
        <v>3</v>
      </c>
      <c r="J15840">
        <v>8</v>
      </c>
      <c r="K15840">
        <v>1</v>
      </c>
      <c r="L15840" t="s">
        <v>51260</v>
      </c>
    </row>
    <row r="15841" spans="1:12" x14ac:dyDescent="0.2">
      <c r="A15841" t="s">
        <v>51261</v>
      </c>
      <c r="B15841" t="s">
        <v>6500</v>
      </c>
      <c r="C15841" t="s">
        <v>51262</v>
      </c>
      <c r="D15841" t="s">
        <v>21</v>
      </c>
      <c r="E15841" t="s">
        <v>16</v>
      </c>
      <c r="F15841">
        <v>28277</v>
      </c>
      <c r="G15841">
        <v>35.0588466751</v>
      </c>
      <c r="H15841">
        <v>-80.850148200999996</v>
      </c>
      <c r="I15841">
        <v>2.5</v>
      </c>
      <c r="J15841">
        <v>7</v>
      </c>
      <c r="K15841">
        <v>1</v>
      </c>
      <c r="L15841" t="s">
        <v>2710</v>
      </c>
    </row>
    <row r="15842" spans="1:12" x14ac:dyDescent="0.2">
      <c r="A15842" t="s">
        <v>51263</v>
      </c>
      <c r="B15842" t="s">
        <v>51264</v>
      </c>
      <c r="C15842" t="s">
        <v>29572</v>
      </c>
      <c r="D15842" t="s">
        <v>21</v>
      </c>
      <c r="E15842" t="s">
        <v>16</v>
      </c>
      <c r="F15842">
        <v>28209</v>
      </c>
      <c r="G15842">
        <v>35.1562415</v>
      </c>
      <c r="H15842">
        <v>-80.840461399999995</v>
      </c>
      <c r="I15842">
        <v>3.5</v>
      </c>
      <c r="J15842">
        <v>3</v>
      </c>
      <c r="K15842">
        <v>1</v>
      </c>
      <c r="L15842" t="s">
        <v>6789</v>
      </c>
    </row>
    <row r="15843" spans="1:12" x14ac:dyDescent="0.2">
      <c r="A15843" t="s">
        <v>51265</v>
      </c>
      <c r="B15843" t="s">
        <v>51266</v>
      </c>
      <c r="C15843" t="s">
        <v>46476</v>
      </c>
      <c r="D15843" t="s">
        <v>26</v>
      </c>
      <c r="E15843" t="s">
        <v>16</v>
      </c>
      <c r="F15843">
        <v>28078</v>
      </c>
      <c r="G15843">
        <v>35.406439934300003</v>
      </c>
      <c r="H15843">
        <v>-80.863642777899997</v>
      </c>
      <c r="I15843">
        <v>3</v>
      </c>
      <c r="J15843">
        <v>69</v>
      </c>
      <c r="K15843">
        <v>1</v>
      </c>
      <c r="L15843" t="s">
        <v>24462</v>
      </c>
    </row>
    <row r="15844" spans="1:12" x14ac:dyDescent="0.2">
      <c r="A15844" t="s">
        <v>51267</v>
      </c>
      <c r="B15844" t="s">
        <v>51268</v>
      </c>
      <c r="C15844" t="s">
        <v>51269</v>
      </c>
      <c r="D15844" t="s">
        <v>21</v>
      </c>
      <c r="E15844" t="s">
        <v>16</v>
      </c>
      <c r="F15844">
        <v>28212</v>
      </c>
      <c r="G15844">
        <v>35.203121000000003</v>
      </c>
      <c r="H15844">
        <v>-80.753986999999995</v>
      </c>
      <c r="I15844">
        <v>4</v>
      </c>
      <c r="J15844">
        <v>40</v>
      </c>
      <c r="K15844">
        <v>1</v>
      </c>
      <c r="L15844" t="s">
        <v>2905</v>
      </c>
    </row>
    <row r="15845" spans="1:12" x14ac:dyDescent="0.2">
      <c r="A15845" t="s">
        <v>51270</v>
      </c>
      <c r="B15845" t="s">
        <v>51271</v>
      </c>
      <c r="C15845" t="s">
        <v>51272</v>
      </c>
      <c r="D15845" t="s">
        <v>295</v>
      </c>
      <c r="E15845" t="s">
        <v>16</v>
      </c>
      <c r="F15845">
        <v>28134</v>
      </c>
      <c r="G15845">
        <v>35.076813000000001</v>
      </c>
      <c r="H15845">
        <v>-80.877860600000005</v>
      </c>
      <c r="I15845">
        <v>4</v>
      </c>
      <c r="J15845">
        <v>3</v>
      </c>
      <c r="K15845">
        <v>1</v>
      </c>
      <c r="L15845" t="s">
        <v>51273</v>
      </c>
    </row>
    <row r="15846" spans="1:12" x14ac:dyDescent="0.2">
      <c r="A15846" t="s">
        <v>51274</v>
      </c>
      <c r="B15846" t="s">
        <v>13639</v>
      </c>
      <c r="C15846" t="s">
        <v>51275</v>
      </c>
      <c r="D15846" t="s">
        <v>21</v>
      </c>
      <c r="E15846" t="s">
        <v>16</v>
      </c>
      <c r="F15846">
        <v>28273</v>
      </c>
      <c r="G15846">
        <v>35.145921000000001</v>
      </c>
      <c r="H15846">
        <v>-80.929841999999994</v>
      </c>
      <c r="I15846">
        <v>2.5</v>
      </c>
      <c r="J15846">
        <v>3</v>
      </c>
      <c r="K15846">
        <v>1</v>
      </c>
      <c r="L15846" t="s">
        <v>51276</v>
      </c>
    </row>
    <row r="15847" spans="1:12" x14ac:dyDescent="0.2">
      <c r="A15847" t="s">
        <v>51277</v>
      </c>
      <c r="B15847" t="s">
        <v>51278</v>
      </c>
      <c r="C15847" t="s">
        <v>51279</v>
      </c>
      <c r="D15847" t="s">
        <v>21</v>
      </c>
      <c r="E15847" t="s">
        <v>16</v>
      </c>
      <c r="F15847">
        <v>28204</v>
      </c>
      <c r="G15847">
        <v>35.209834100000002</v>
      </c>
      <c r="H15847">
        <v>-80.835616400000006</v>
      </c>
      <c r="I15847">
        <v>5</v>
      </c>
      <c r="J15847">
        <v>3</v>
      </c>
      <c r="K15847">
        <v>1</v>
      </c>
      <c r="L15847" t="s">
        <v>6472</v>
      </c>
    </row>
    <row r="15848" spans="1:12" x14ac:dyDescent="0.2">
      <c r="A15848" t="s">
        <v>51280</v>
      </c>
      <c r="B15848" t="s">
        <v>51281</v>
      </c>
      <c r="C15848" t="s">
        <v>51282</v>
      </c>
      <c r="D15848" t="s">
        <v>30</v>
      </c>
      <c r="E15848" t="s">
        <v>16</v>
      </c>
      <c r="F15848">
        <v>28054</v>
      </c>
      <c r="G15848">
        <v>35.263627999999997</v>
      </c>
      <c r="H15848">
        <v>-81.136521000000002</v>
      </c>
      <c r="I15848">
        <v>2.5</v>
      </c>
      <c r="J15848">
        <v>5</v>
      </c>
      <c r="K15848">
        <v>1</v>
      </c>
      <c r="L15848" t="s">
        <v>51283</v>
      </c>
    </row>
    <row r="15849" spans="1:12" x14ac:dyDescent="0.2">
      <c r="A15849" t="s">
        <v>51284</v>
      </c>
      <c r="B15849" t="s">
        <v>51285</v>
      </c>
      <c r="C15849" t="s">
        <v>51286</v>
      </c>
      <c r="D15849" t="s">
        <v>21</v>
      </c>
      <c r="E15849" t="s">
        <v>16</v>
      </c>
      <c r="F15849">
        <v>28213</v>
      </c>
      <c r="G15849">
        <v>35.263986500000001</v>
      </c>
      <c r="H15849">
        <v>-80.769656800000007</v>
      </c>
      <c r="I15849">
        <v>3</v>
      </c>
      <c r="J15849">
        <v>6</v>
      </c>
      <c r="K15849">
        <v>1</v>
      </c>
      <c r="L15849" t="s">
        <v>51287</v>
      </c>
    </row>
    <row r="15850" spans="1:12" x14ac:dyDescent="0.2">
      <c r="A15850" t="s">
        <v>51288</v>
      </c>
      <c r="B15850" t="s">
        <v>51289</v>
      </c>
      <c r="D15850" t="s">
        <v>26</v>
      </c>
      <c r="E15850" t="s">
        <v>16</v>
      </c>
      <c r="F15850">
        <v>28078</v>
      </c>
      <c r="G15850">
        <v>35.410693999999999</v>
      </c>
      <c r="H15850">
        <v>-80.842850400000003</v>
      </c>
      <c r="I15850">
        <v>2</v>
      </c>
      <c r="J15850">
        <v>4</v>
      </c>
      <c r="K15850">
        <v>1</v>
      </c>
      <c r="L15850" t="s">
        <v>51290</v>
      </c>
    </row>
    <row r="15851" spans="1:12" x14ac:dyDescent="0.2">
      <c r="A15851" t="s">
        <v>51291</v>
      </c>
      <c r="B15851" t="s">
        <v>51292</v>
      </c>
      <c r="C15851" t="s">
        <v>51293</v>
      </c>
      <c r="D15851" t="s">
        <v>21</v>
      </c>
      <c r="E15851" t="s">
        <v>16</v>
      </c>
      <c r="F15851">
        <v>28214</v>
      </c>
      <c r="G15851">
        <v>35.302461999999998</v>
      </c>
      <c r="H15851">
        <v>-80.987387999999996</v>
      </c>
      <c r="I15851">
        <v>3.5</v>
      </c>
      <c r="J15851">
        <v>17</v>
      </c>
      <c r="K15851">
        <v>1</v>
      </c>
      <c r="L15851" t="s">
        <v>709</v>
      </c>
    </row>
    <row r="15852" spans="1:12" x14ac:dyDescent="0.2">
      <c r="A15852" t="s">
        <v>51294</v>
      </c>
      <c r="B15852" t="s">
        <v>51295</v>
      </c>
      <c r="C15852" t="s">
        <v>51296</v>
      </c>
      <c r="D15852" t="s">
        <v>21</v>
      </c>
      <c r="E15852" t="s">
        <v>16</v>
      </c>
      <c r="F15852">
        <v>28212</v>
      </c>
      <c r="G15852">
        <v>35.173499999999997</v>
      </c>
      <c r="H15852">
        <v>-80.746444999999994</v>
      </c>
      <c r="I15852">
        <v>3.5</v>
      </c>
      <c r="J15852">
        <v>51</v>
      </c>
      <c r="K15852">
        <v>1</v>
      </c>
      <c r="L15852" t="s">
        <v>51297</v>
      </c>
    </row>
    <row r="15853" spans="1:12" x14ac:dyDescent="0.2">
      <c r="A15853" t="s">
        <v>51298</v>
      </c>
      <c r="B15853" t="s">
        <v>51299</v>
      </c>
      <c r="C15853" t="s">
        <v>4319</v>
      </c>
      <c r="D15853" t="s">
        <v>30</v>
      </c>
      <c r="E15853" t="s">
        <v>16</v>
      </c>
      <c r="F15853">
        <v>28054</v>
      </c>
      <c r="G15853">
        <v>35.263901270399998</v>
      </c>
      <c r="H15853">
        <v>-81.148301720199996</v>
      </c>
      <c r="I15853">
        <v>4.5</v>
      </c>
      <c r="J15853">
        <v>23</v>
      </c>
      <c r="K15853">
        <v>0</v>
      </c>
      <c r="L15853" t="s">
        <v>971</v>
      </c>
    </row>
    <row r="15854" spans="1:12" x14ac:dyDescent="0.2">
      <c r="A15854" t="e">
        <f>-OSAVEMgZFleSC2Tb6Tcvw</f>
        <v>#NAME?</v>
      </c>
      <c r="B15854" t="s">
        <v>35685</v>
      </c>
      <c r="C15854" t="s">
        <v>35686</v>
      </c>
      <c r="D15854" t="s">
        <v>21</v>
      </c>
      <c r="E15854" t="s">
        <v>16</v>
      </c>
      <c r="F15854">
        <v>28214</v>
      </c>
      <c r="G15854">
        <v>35.283423999999997</v>
      </c>
      <c r="H15854">
        <v>-80.968305999999998</v>
      </c>
      <c r="I15854">
        <v>2.5</v>
      </c>
      <c r="J15854">
        <v>35</v>
      </c>
      <c r="K15854">
        <v>1</v>
      </c>
      <c r="L15854" t="s">
        <v>51300</v>
      </c>
    </row>
    <row r="15855" spans="1:12" x14ac:dyDescent="0.2">
      <c r="A15855" t="s">
        <v>51301</v>
      </c>
      <c r="B15855" t="s">
        <v>51302</v>
      </c>
      <c r="C15855" t="s">
        <v>10595</v>
      </c>
      <c r="D15855" t="s">
        <v>21</v>
      </c>
      <c r="E15855" t="s">
        <v>16</v>
      </c>
      <c r="F15855">
        <v>28203</v>
      </c>
      <c r="G15855">
        <v>35.201812500000003</v>
      </c>
      <c r="H15855">
        <v>-80.843790200000001</v>
      </c>
      <c r="I15855">
        <v>5</v>
      </c>
      <c r="J15855">
        <v>29</v>
      </c>
      <c r="K15855">
        <v>1</v>
      </c>
      <c r="L15855" t="s">
        <v>12559</v>
      </c>
    </row>
    <row r="15856" spans="1:12" x14ac:dyDescent="0.2">
      <c r="A15856" t="s">
        <v>51303</v>
      </c>
      <c r="B15856" t="s">
        <v>2257</v>
      </c>
      <c r="C15856" t="s">
        <v>51304</v>
      </c>
      <c r="D15856" t="s">
        <v>21</v>
      </c>
      <c r="E15856" t="s">
        <v>16</v>
      </c>
      <c r="F15856">
        <v>28273</v>
      </c>
      <c r="G15856">
        <v>35.100471300000002</v>
      </c>
      <c r="H15856">
        <v>-80.992099400000001</v>
      </c>
      <c r="I15856">
        <v>3</v>
      </c>
      <c r="J15856">
        <v>19</v>
      </c>
      <c r="K15856">
        <v>1</v>
      </c>
      <c r="L15856" t="s">
        <v>347</v>
      </c>
    </row>
    <row r="15857" spans="1:12" x14ac:dyDescent="0.2">
      <c r="A15857" t="s">
        <v>51305</v>
      </c>
      <c r="B15857" t="s">
        <v>51306</v>
      </c>
      <c r="C15857" t="s">
        <v>51307</v>
      </c>
      <c r="D15857" t="s">
        <v>21</v>
      </c>
      <c r="E15857" t="s">
        <v>16</v>
      </c>
      <c r="F15857">
        <v>28262</v>
      </c>
      <c r="G15857">
        <v>35.304141998299997</v>
      </c>
      <c r="H15857">
        <v>-80.751747131299993</v>
      </c>
      <c r="I15857">
        <v>2</v>
      </c>
      <c r="J15857">
        <v>24</v>
      </c>
      <c r="K15857">
        <v>1</v>
      </c>
      <c r="L15857" t="s">
        <v>51308</v>
      </c>
    </row>
    <row r="15858" spans="1:12" x14ac:dyDescent="0.2">
      <c r="A15858" t="s">
        <v>51309</v>
      </c>
      <c r="B15858" t="s">
        <v>51310</v>
      </c>
      <c r="C15858" t="s">
        <v>51311</v>
      </c>
      <c r="D15858" t="s">
        <v>21</v>
      </c>
      <c r="E15858" t="s">
        <v>16</v>
      </c>
      <c r="F15858">
        <v>28273</v>
      </c>
      <c r="G15858">
        <v>35.138055299999998</v>
      </c>
      <c r="H15858">
        <v>-80.932481199999998</v>
      </c>
      <c r="I15858">
        <v>5</v>
      </c>
      <c r="J15858">
        <v>4</v>
      </c>
      <c r="K15858">
        <v>1</v>
      </c>
      <c r="L15858" t="s">
        <v>51312</v>
      </c>
    </row>
    <row r="15859" spans="1:12" x14ac:dyDescent="0.2">
      <c r="A15859" t="s">
        <v>51313</v>
      </c>
      <c r="B15859" t="s">
        <v>15060</v>
      </c>
      <c r="C15859" t="s">
        <v>51314</v>
      </c>
      <c r="D15859" t="s">
        <v>21</v>
      </c>
      <c r="E15859" t="s">
        <v>16</v>
      </c>
      <c r="F15859">
        <v>28277</v>
      </c>
      <c r="G15859">
        <v>35.078243999999998</v>
      </c>
      <c r="H15859">
        <v>-80.816967000000005</v>
      </c>
      <c r="I15859">
        <v>4</v>
      </c>
      <c r="J15859">
        <v>23</v>
      </c>
      <c r="K15859">
        <v>0</v>
      </c>
      <c r="L15859" t="s">
        <v>1436</v>
      </c>
    </row>
    <row r="15860" spans="1:12" x14ac:dyDescent="0.2">
      <c r="A15860" t="s">
        <v>51315</v>
      </c>
      <c r="B15860" t="s">
        <v>51316</v>
      </c>
      <c r="C15860" t="s">
        <v>51317</v>
      </c>
      <c r="D15860" t="s">
        <v>21</v>
      </c>
      <c r="E15860" t="s">
        <v>16</v>
      </c>
      <c r="F15860">
        <v>28217</v>
      </c>
      <c r="G15860">
        <v>35.192613000000001</v>
      </c>
      <c r="H15860">
        <v>-80.886227000000005</v>
      </c>
      <c r="I15860">
        <v>3</v>
      </c>
      <c r="J15860">
        <v>3</v>
      </c>
      <c r="K15860">
        <v>1</v>
      </c>
      <c r="L15860" t="s">
        <v>16166</v>
      </c>
    </row>
    <row r="15861" spans="1:12" x14ac:dyDescent="0.2">
      <c r="A15861" t="s">
        <v>51318</v>
      </c>
      <c r="B15861" t="s">
        <v>641</v>
      </c>
      <c r="C15861" t="s">
        <v>51319</v>
      </c>
      <c r="D15861" t="s">
        <v>21</v>
      </c>
      <c r="E15861" t="s">
        <v>16</v>
      </c>
      <c r="F15861">
        <v>28226</v>
      </c>
      <c r="G15861">
        <v>35.097898999999998</v>
      </c>
      <c r="H15861">
        <v>-80.783423999999997</v>
      </c>
      <c r="I15861">
        <v>1.5</v>
      </c>
      <c r="J15861">
        <v>58</v>
      </c>
      <c r="K15861">
        <v>1</v>
      </c>
      <c r="L15861" t="s">
        <v>14040</v>
      </c>
    </row>
    <row r="15862" spans="1:12" x14ac:dyDescent="0.2">
      <c r="A15862" t="s">
        <v>51320</v>
      </c>
      <c r="B15862" t="s">
        <v>51321</v>
      </c>
      <c r="C15862" t="s">
        <v>51322</v>
      </c>
      <c r="D15862" t="s">
        <v>26</v>
      </c>
      <c r="E15862" t="s">
        <v>16</v>
      </c>
      <c r="F15862">
        <v>28078</v>
      </c>
      <c r="G15862">
        <v>35.432423</v>
      </c>
      <c r="H15862">
        <v>-80.823541000000006</v>
      </c>
      <c r="I15862">
        <v>4</v>
      </c>
      <c r="J15862">
        <v>8</v>
      </c>
      <c r="K15862">
        <v>1</v>
      </c>
      <c r="L15862" t="s">
        <v>51323</v>
      </c>
    </row>
    <row r="15863" spans="1:12" x14ac:dyDescent="0.2">
      <c r="A15863" t="s">
        <v>51324</v>
      </c>
      <c r="B15863" t="s">
        <v>51325</v>
      </c>
      <c r="C15863" t="s">
        <v>51326</v>
      </c>
      <c r="D15863" t="s">
        <v>697</v>
      </c>
      <c r="E15863" t="s">
        <v>16</v>
      </c>
      <c r="F15863">
        <v>28037</v>
      </c>
      <c r="G15863">
        <v>35.453386999999999</v>
      </c>
      <c r="H15863">
        <v>-80.991562999999999</v>
      </c>
      <c r="I15863">
        <v>3</v>
      </c>
      <c r="J15863">
        <v>72</v>
      </c>
      <c r="K15863">
        <v>1</v>
      </c>
      <c r="L15863" t="s">
        <v>51327</v>
      </c>
    </row>
    <row r="15864" spans="1:12" x14ac:dyDescent="0.2">
      <c r="A15864" t="s">
        <v>51328</v>
      </c>
      <c r="B15864" t="s">
        <v>22462</v>
      </c>
      <c r="C15864" t="s">
        <v>14518</v>
      </c>
      <c r="D15864" t="s">
        <v>21</v>
      </c>
      <c r="E15864" t="s">
        <v>16</v>
      </c>
      <c r="F15864">
        <v>28269</v>
      </c>
      <c r="G15864">
        <v>35.338059999999999</v>
      </c>
      <c r="H15864">
        <v>-80.8240579</v>
      </c>
      <c r="I15864">
        <v>4</v>
      </c>
      <c r="J15864">
        <v>109</v>
      </c>
      <c r="K15864">
        <v>0</v>
      </c>
      <c r="L15864" t="s">
        <v>618</v>
      </c>
    </row>
    <row r="15865" spans="1:12" x14ac:dyDescent="0.2">
      <c r="A15865" t="s">
        <v>51329</v>
      </c>
      <c r="B15865" t="s">
        <v>51330</v>
      </c>
      <c r="C15865" t="s">
        <v>51331</v>
      </c>
      <c r="D15865" t="s">
        <v>135</v>
      </c>
      <c r="E15865" t="s">
        <v>16</v>
      </c>
      <c r="F15865">
        <v>28105</v>
      </c>
      <c r="G15865">
        <v>35.122518800000002</v>
      </c>
      <c r="H15865">
        <v>-80.710659399999997</v>
      </c>
      <c r="I15865">
        <v>4</v>
      </c>
      <c r="J15865">
        <v>5</v>
      </c>
      <c r="K15865">
        <v>0</v>
      </c>
      <c r="L15865" t="s">
        <v>51332</v>
      </c>
    </row>
    <row r="15866" spans="1:12" x14ac:dyDescent="0.2">
      <c r="A15866" t="s">
        <v>51333</v>
      </c>
      <c r="B15866" t="s">
        <v>498</v>
      </c>
      <c r="C15866" t="s">
        <v>51334</v>
      </c>
      <c r="D15866" t="s">
        <v>21</v>
      </c>
      <c r="E15866" t="s">
        <v>16</v>
      </c>
      <c r="F15866">
        <v>28213</v>
      </c>
      <c r="G15866">
        <v>35.296231739699998</v>
      </c>
      <c r="H15866">
        <v>-80.738604645300001</v>
      </c>
      <c r="I15866">
        <v>4</v>
      </c>
      <c r="J15866">
        <v>28</v>
      </c>
      <c r="K15866">
        <v>1</v>
      </c>
      <c r="L15866" t="s">
        <v>51335</v>
      </c>
    </row>
    <row r="15867" spans="1:12" x14ac:dyDescent="0.2">
      <c r="A15867" t="s">
        <v>51336</v>
      </c>
      <c r="B15867" t="s">
        <v>51337</v>
      </c>
      <c r="C15867" t="s">
        <v>51338</v>
      </c>
      <c r="D15867" t="s">
        <v>21</v>
      </c>
      <c r="E15867" t="s">
        <v>16</v>
      </c>
      <c r="F15867">
        <v>28269</v>
      </c>
      <c r="G15867">
        <v>35.320251999999897</v>
      </c>
      <c r="H15867">
        <v>-80.773056999999994</v>
      </c>
      <c r="I15867">
        <v>5</v>
      </c>
      <c r="J15867">
        <v>4</v>
      </c>
      <c r="K15867">
        <v>1</v>
      </c>
      <c r="L15867" t="s">
        <v>14329</v>
      </c>
    </row>
    <row r="15868" spans="1:12" x14ac:dyDescent="0.2">
      <c r="A15868" t="s">
        <v>51339</v>
      </c>
      <c r="B15868" t="s">
        <v>51340</v>
      </c>
      <c r="C15868" t="s">
        <v>51341</v>
      </c>
      <c r="D15868" t="s">
        <v>21</v>
      </c>
      <c r="E15868" t="s">
        <v>16</v>
      </c>
      <c r="F15868">
        <v>28203</v>
      </c>
      <c r="G15868">
        <v>35.218745300000002</v>
      </c>
      <c r="H15868">
        <v>-80.8610434</v>
      </c>
      <c r="I15868">
        <v>1</v>
      </c>
      <c r="J15868">
        <v>13</v>
      </c>
      <c r="K15868">
        <v>0</v>
      </c>
      <c r="L15868" t="s">
        <v>51342</v>
      </c>
    </row>
    <row r="15869" spans="1:12" x14ac:dyDescent="0.2">
      <c r="A15869" t="s">
        <v>51343</v>
      </c>
      <c r="B15869" t="s">
        <v>32956</v>
      </c>
      <c r="C15869" t="s">
        <v>51344</v>
      </c>
      <c r="D15869" t="s">
        <v>21</v>
      </c>
      <c r="E15869" t="s">
        <v>16</v>
      </c>
      <c r="F15869">
        <v>28202</v>
      </c>
      <c r="G15869">
        <v>35.0754558</v>
      </c>
      <c r="H15869">
        <v>-80.879546399999995</v>
      </c>
      <c r="I15869">
        <v>3.5</v>
      </c>
      <c r="J15869">
        <v>6</v>
      </c>
      <c r="K15869">
        <v>1</v>
      </c>
      <c r="L15869" t="s">
        <v>34740</v>
      </c>
    </row>
    <row r="15870" spans="1:12" x14ac:dyDescent="0.2">
      <c r="A15870" t="s">
        <v>51345</v>
      </c>
      <c r="B15870" t="s">
        <v>51346</v>
      </c>
      <c r="C15870" t="s">
        <v>51347</v>
      </c>
      <c r="D15870" t="s">
        <v>21</v>
      </c>
      <c r="E15870" t="s">
        <v>16</v>
      </c>
      <c r="F15870">
        <v>28202</v>
      </c>
      <c r="G15870">
        <v>35.216051800000002</v>
      </c>
      <c r="H15870">
        <v>-80.846298500000003</v>
      </c>
      <c r="I15870">
        <v>2.5</v>
      </c>
      <c r="J15870">
        <v>3</v>
      </c>
      <c r="K15870">
        <v>1</v>
      </c>
      <c r="L15870" t="s">
        <v>51348</v>
      </c>
    </row>
    <row r="15871" spans="1:12" x14ac:dyDescent="0.2">
      <c r="A15871" t="s">
        <v>51349</v>
      </c>
      <c r="B15871" t="s">
        <v>51350</v>
      </c>
      <c r="C15871" t="s">
        <v>51351</v>
      </c>
      <c r="D15871" t="s">
        <v>643</v>
      </c>
      <c r="E15871" t="s">
        <v>16</v>
      </c>
      <c r="F15871">
        <v>28079</v>
      </c>
      <c r="G15871">
        <v>35.077140900000003</v>
      </c>
      <c r="H15871">
        <v>-80.649036100000004</v>
      </c>
      <c r="I15871">
        <v>5</v>
      </c>
      <c r="J15871">
        <v>5</v>
      </c>
      <c r="K15871">
        <v>1</v>
      </c>
      <c r="L15871" t="s">
        <v>51352</v>
      </c>
    </row>
    <row r="15872" spans="1:12" x14ac:dyDescent="0.2">
      <c r="A15872" t="s">
        <v>51353</v>
      </c>
      <c r="B15872" t="s">
        <v>10652</v>
      </c>
      <c r="C15872" t="s">
        <v>51354</v>
      </c>
      <c r="D15872" t="s">
        <v>21</v>
      </c>
      <c r="E15872" t="s">
        <v>16</v>
      </c>
      <c r="F15872">
        <v>28277</v>
      </c>
      <c r="G15872">
        <v>35.058482174600002</v>
      </c>
      <c r="H15872">
        <v>-80.813979686699994</v>
      </c>
      <c r="I15872">
        <v>1.5</v>
      </c>
      <c r="J15872">
        <v>9</v>
      </c>
      <c r="K15872">
        <v>1</v>
      </c>
      <c r="L15872" t="s">
        <v>51355</v>
      </c>
    </row>
    <row r="15873" spans="1:12" x14ac:dyDescent="0.2">
      <c r="A15873" t="s">
        <v>51356</v>
      </c>
      <c r="B15873" t="s">
        <v>51357</v>
      </c>
      <c r="C15873" t="s">
        <v>51358</v>
      </c>
      <c r="D15873" t="s">
        <v>21</v>
      </c>
      <c r="E15873" t="s">
        <v>16</v>
      </c>
      <c r="F15873">
        <v>28277</v>
      </c>
      <c r="G15873">
        <v>35.053090500000003</v>
      </c>
      <c r="H15873">
        <v>-80.847163300000005</v>
      </c>
      <c r="I15873">
        <v>2</v>
      </c>
      <c r="J15873">
        <v>11</v>
      </c>
      <c r="K15873">
        <v>1</v>
      </c>
      <c r="L15873" t="s">
        <v>51359</v>
      </c>
    </row>
    <row r="15874" spans="1:12" x14ac:dyDescent="0.2">
      <c r="A15874" t="s">
        <v>51360</v>
      </c>
      <c r="B15874" t="s">
        <v>51361</v>
      </c>
      <c r="C15874" t="s">
        <v>37126</v>
      </c>
      <c r="D15874" t="s">
        <v>21</v>
      </c>
      <c r="E15874" t="s">
        <v>16</v>
      </c>
      <c r="F15874">
        <v>28227</v>
      </c>
      <c r="G15874">
        <v>35.165776000000001</v>
      </c>
      <c r="H15874">
        <v>-80.740331999999995</v>
      </c>
      <c r="I15874">
        <v>2.5</v>
      </c>
      <c r="J15874">
        <v>114</v>
      </c>
      <c r="K15874">
        <v>1</v>
      </c>
      <c r="L15874" t="s">
        <v>51362</v>
      </c>
    </row>
    <row r="15875" spans="1:12" x14ac:dyDescent="0.2">
      <c r="A15875" t="s">
        <v>51363</v>
      </c>
      <c r="B15875" t="s">
        <v>51364</v>
      </c>
      <c r="C15875" t="s">
        <v>51365</v>
      </c>
      <c r="D15875" t="s">
        <v>21</v>
      </c>
      <c r="E15875" t="s">
        <v>16</v>
      </c>
      <c r="F15875">
        <v>28273</v>
      </c>
      <c r="G15875">
        <v>35.115042000000003</v>
      </c>
      <c r="H15875">
        <v>-80.958791000000005</v>
      </c>
      <c r="I15875">
        <v>4.5</v>
      </c>
      <c r="J15875">
        <v>11</v>
      </c>
      <c r="K15875">
        <v>1</v>
      </c>
      <c r="L15875" t="s">
        <v>51366</v>
      </c>
    </row>
    <row r="15876" spans="1:12" x14ac:dyDescent="0.2">
      <c r="A15876" t="s">
        <v>51367</v>
      </c>
      <c r="B15876" t="s">
        <v>51368</v>
      </c>
      <c r="C15876" t="s">
        <v>35625</v>
      </c>
      <c r="D15876" t="s">
        <v>135</v>
      </c>
      <c r="E15876" t="s">
        <v>16</v>
      </c>
      <c r="F15876">
        <v>28105</v>
      </c>
      <c r="G15876">
        <v>35.116507200000001</v>
      </c>
      <c r="H15876">
        <v>-80.719579300000007</v>
      </c>
      <c r="I15876">
        <v>3</v>
      </c>
      <c r="J15876">
        <v>23</v>
      </c>
      <c r="K15876">
        <v>1</v>
      </c>
      <c r="L15876" t="s">
        <v>51369</v>
      </c>
    </row>
    <row r="15877" spans="1:12" x14ac:dyDescent="0.2">
      <c r="A15877" t="s">
        <v>51370</v>
      </c>
      <c r="B15877" t="s">
        <v>51371</v>
      </c>
      <c r="C15877" t="s">
        <v>51372</v>
      </c>
      <c r="D15877" t="s">
        <v>39</v>
      </c>
      <c r="E15877" t="s">
        <v>16</v>
      </c>
      <c r="F15877">
        <v>28027</v>
      </c>
      <c r="G15877">
        <v>35.363334999999999</v>
      </c>
      <c r="H15877">
        <v>-80.711934999999997</v>
      </c>
      <c r="I15877">
        <v>3</v>
      </c>
      <c r="J15877">
        <v>5</v>
      </c>
      <c r="K15877">
        <v>0</v>
      </c>
      <c r="L15877" t="s">
        <v>5656</v>
      </c>
    </row>
    <row r="15878" spans="1:12" x14ac:dyDescent="0.2">
      <c r="A15878" t="s">
        <v>51373</v>
      </c>
      <c r="B15878" t="s">
        <v>3508</v>
      </c>
      <c r="C15878" t="s">
        <v>51374</v>
      </c>
      <c r="D15878" t="s">
        <v>21</v>
      </c>
      <c r="E15878" t="s">
        <v>16</v>
      </c>
      <c r="F15878">
        <v>28216</v>
      </c>
      <c r="G15878">
        <v>35.352553999999998</v>
      </c>
      <c r="H15878">
        <v>-80.851187999999993</v>
      </c>
      <c r="I15878">
        <v>3.5</v>
      </c>
      <c r="J15878">
        <v>5</v>
      </c>
      <c r="K15878">
        <v>1</v>
      </c>
      <c r="L15878" t="s">
        <v>3618</v>
      </c>
    </row>
    <row r="15879" spans="1:12" x14ac:dyDescent="0.2">
      <c r="A15879" t="s">
        <v>51375</v>
      </c>
      <c r="B15879" t="s">
        <v>604</v>
      </c>
      <c r="C15879" t="s">
        <v>51376</v>
      </c>
      <c r="D15879" t="s">
        <v>21</v>
      </c>
      <c r="E15879" t="s">
        <v>16</v>
      </c>
      <c r="F15879">
        <v>28211</v>
      </c>
      <c r="G15879">
        <v>35.156789000000003</v>
      </c>
      <c r="H15879">
        <v>-80.794860999999997</v>
      </c>
      <c r="I15879">
        <v>3.5</v>
      </c>
      <c r="J15879">
        <v>5</v>
      </c>
      <c r="K15879">
        <v>0</v>
      </c>
      <c r="L15879" t="s">
        <v>606</v>
      </c>
    </row>
    <row r="15880" spans="1:12" x14ac:dyDescent="0.2">
      <c r="A15880" t="s">
        <v>51377</v>
      </c>
      <c r="B15880" t="s">
        <v>51378</v>
      </c>
      <c r="C15880" t="s">
        <v>51379</v>
      </c>
      <c r="D15880" t="s">
        <v>21</v>
      </c>
      <c r="E15880" t="s">
        <v>16</v>
      </c>
      <c r="F15880">
        <v>28202</v>
      </c>
      <c r="G15880">
        <v>35.225329000000002</v>
      </c>
      <c r="H15880">
        <v>-80.846676000000002</v>
      </c>
      <c r="I15880">
        <v>4</v>
      </c>
      <c r="J15880">
        <v>129</v>
      </c>
      <c r="K15880">
        <v>1</v>
      </c>
      <c r="L15880" t="s">
        <v>51380</v>
      </c>
    </row>
    <row r="15881" spans="1:12" x14ac:dyDescent="0.2">
      <c r="A15881" t="s">
        <v>51381</v>
      </c>
      <c r="B15881" t="s">
        <v>51382</v>
      </c>
      <c r="C15881" t="s">
        <v>51383</v>
      </c>
      <c r="D15881" t="s">
        <v>21</v>
      </c>
      <c r="E15881" t="s">
        <v>16</v>
      </c>
      <c r="F15881">
        <v>28205</v>
      </c>
      <c r="G15881">
        <v>35.207738999999997</v>
      </c>
      <c r="H15881">
        <v>-80.7582187</v>
      </c>
      <c r="I15881">
        <v>4</v>
      </c>
      <c r="J15881">
        <v>10</v>
      </c>
      <c r="K15881">
        <v>1</v>
      </c>
      <c r="L15881" t="s">
        <v>51384</v>
      </c>
    </row>
    <row r="15882" spans="1:12" x14ac:dyDescent="0.2">
      <c r="A15882" t="s">
        <v>51385</v>
      </c>
      <c r="B15882" t="s">
        <v>51386</v>
      </c>
      <c r="C15882" t="s">
        <v>51387</v>
      </c>
      <c r="D15882" t="s">
        <v>21</v>
      </c>
      <c r="E15882" t="s">
        <v>16</v>
      </c>
      <c r="F15882">
        <v>28277</v>
      </c>
      <c r="G15882">
        <v>35.030293899999997</v>
      </c>
      <c r="H15882">
        <v>-80.849804000000006</v>
      </c>
      <c r="I15882">
        <v>4</v>
      </c>
      <c r="J15882">
        <v>18</v>
      </c>
      <c r="K15882">
        <v>1</v>
      </c>
      <c r="L15882" t="s">
        <v>709</v>
      </c>
    </row>
    <row r="15883" spans="1:12" x14ac:dyDescent="0.2">
      <c r="A15883" t="s">
        <v>51388</v>
      </c>
      <c r="B15883" t="s">
        <v>51389</v>
      </c>
      <c r="C15883" t="s">
        <v>51390</v>
      </c>
      <c r="D15883" t="s">
        <v>21</v>
      </c>
      <c r="E15883" t="s">
        <v>16</v>
      </c>
      <c r="F15883">
        <v>28217</v>
      </c>
      <c r="G15883">
        <v>35.162295</v>
      </c>
      <c r="H15883">
        <v>-80.874843999999996</v>
      </c>
      <c r="I15883">
        <v>3.5</v>
      </c>
      <c r="J15883">
        <v>8</v>
      </c>
      <c r="K15883">
        <v>1</v>
      </c>
      <c r="L15883" t="s">
        <v>51391</v>
      </c>
    </row>
    <row r="15884" spans="1:12" x14ac:dyDescent="0.2">
      <c r="A15884" t="s">
        <v>51392</v>
      </c>
      <c r="B15884" t="s">
        <v>51393</v>
      </c>
      <c r="C15884" t="s">
        <v>51394</v>
      </c>
      <c r="D15884" t="s">
        <v>21</v>
      </c>
      <c r="E15884" t="s">
        <v>16</v>
      </c>
      <c r="F15884">
        <v>28209</v>
      </c>
      <c r="G15884">
        <v>35.171872999999998</v>
      </c>
      <c r="H15884">
        <v>-80.849031999999994</v>
      </c>
      <c r="I15884">
        <v>4</v>
      </c>
      <c r="J15884">
        <v>216</v>
      </c>
      <c r="K15884">
        <v>1</v>
      </c>
      <c r="L15884" t="s">
        <v>51395</v>
      </c>
    </row>
    <row r="15885" spans="1:12" x14ac:dyDescent="0.2">
      <c r="A15885" t="s">
        <v>51396</v>
      </c>
      <c r="B15885" t="s">
        <v>51397</v>
      </c>
      <c r="C15885" t="s">
        <v>51398</v>
      </c>
      <c r="D15885" t="s">
        <v>21</v>
      </c>
      <c r="E15885" t="s">
        <v>16</v>
      </c>
      <c r="F15885">
        <v>28205</v>
      </c>
      <c r="G15885">
        <v>35.247468599999998</v>
      </c>
      <c r="H15885">
        <v>-80.803907800000005</v>
      </c>
      <c r="I15885">
        <v>3.5</v>
      </c>
      <c r="J15885">
        <v>80</v>
      </c>
      <c r="K15885">
        <v>1</v>
      </c>
      <c r="L15885" t="s">
        <v>51399</v>
      </c>
    </row>
    <row r="15886" spans="1:12" x14ac:dyDescent="0.2">
      <c r="A15886" t="s">
        <v>51400</v>
      </c>
      <c r="B15886" t="s">
        <v>11431</v>
      </c>
      <c r="C15886" t="s">
        <v>51401</v>
      </c>
      <c r="D15886" t="s">
        <v>456</v>
      </c>
      <c r="E15886" t="s">
        <v>16</v>
      </c>
      <c r="F15886">
        <v>28012</v>
      </c>
      <c r="G15886">
        <v>35.249065533</v>
      </c>
      <c r="H15886">
        <v>-81.021051183300003</v>
      </c>
      <c r="I15886">
        <v>2.5</v>
      </c>
      <c r="J15886">
        <v>29</v>
      </c>
      <c r="K15886">
        <v>1</v>
      </c>
      <c r="L15886" t="s">
        <v>51402</v>
      </c>
    </row>
    <row r="15887" spans="1:12" x14ac:dyDescent="0.2">
      <c r="A15887" t="s">
        <v>51403</v>
      </c>
      <c r="B15887" t="s">
        <v>51404</v>
      </c>
      <c r="C15887" t="s">
        <v>51405</v>
      </c>
      <c r="D15887" t="s">
        <v>21</v>
      </c>
      <c r="E15887" t="s">
        <v>16</v>
      </c>
      <c r="F15887">
        <v>28210</v>
      </c>
      <c r="G15887">
        <v>35.093069</v>
      </c>
      <c r="H15887">
        <v>-80.870962000000006</v>
      </c>
      <c r="I15887">
        <v>5</v>
      </c>
      <c r="J15887">
        <v>4</v>
      </c>
      <c r="K15887">
        <v>1</v>
      </c>
      <c r="L15887" t="s">
        <v>51406</v>
      </c>
    </row>
    <row r="15888" spans="1:12" x14ac:dyDescent="0.2">
      <c r="A15888" t="s">
        <v>51407</v>
      </c>
      <c r="B15888" t="s">
        <v>51408</v>
      </c>
      <c r="C15888" t="s">
        <v>38516</v>
      </c>
      <c r="D15888" t="s">
        <v>21</v>
      </c>
      <c r="E15888" t="s">
        <v>16</v>
      </c>
      <c r="F15888">
        <v>28262</v>
      </c>
      <c r="G15888">
        <v>35.303871999999998</v>
      </c>
      <c r="H15888">
        <v>-80.749548000000004</v>
      </c>
      <c r="I15888">
        <v>4</v>
      </c>
      <c r="J15888">
        <v>8</v>
      </c>
      <c r="K15888">
        <v>0</v>
      </c>
      <c r="L15888" t="s">
        <v>51409</v>
      </c>
    </row>
    <row r="15889" spans="1:12" x14ac:dyDescent="0.2">
      <c r="A15889" t="s">
        <v>51410</v>
      </c>
      <c r="B15889" t="s">
        <v>51411</v>
      </c>
      <c r="C15889" t="s">
        <v>51412</v>
      </c>
      <c r="D15889" t="s">
        <v>21</v>
      </c>
      <c r="E15889" t="s">
        <v>16</v>
      </c>
      <c r="F15889">
        <v>28208</v>
      </c>
      <c r="G15889">
        <v>35.225954999999999</v>
      </c>
      <c r="H15889">
        <v>-80.896766999999997</v>
      </c>
      <c r="I15889">
        <v>3.5</v>
      </c>
      <c r="J15889">
        <v>62</v>
      </c>
      <c r="K15889">
        <v>1</v>
      </c>
      <c r="L15889" t="s">
        <v>51413</v>
      </c>
    </row>
    <row r="15890" spans="1:12" x14ac:dyDescent="0.2">
      <c r="A15890" t="s">
        <v>51414</v>
      </c>
      <c r="B15890" t="s">
        <v>51415</v>
      </c>
      <c r="C15890" t="s">
        <v>51416</v>
      </c>
      <c r="D15890" t="s">
        <v>601</v>
      </c>
      <c r="E15890" t="s">
        <v>16</v>
      </c>
      <c r="F15890">
        <v>28083</v>
      </c>
      <c r="G15890">
        <v>35.465592700000002</v>
      </c>
      <c r="H15890">
        <v>-80.620073300000001</v>
      </c>
      <c r="I15890">
        <v>4.5</v>
      </c>
      <c r="J15890">
        <v>4</v>
      </c>
      <c r="K15890">
        <v>0</v>
      </c>
      <c r="L15890" t="s">
        <v>51417</v>
      </c>
    </row>
    <row r="15891" spans="1:12" x14ac:dyDescent="0.2">
      <c r="A15891" t="s">
        <v>51418</v>
      </c>
      <c r="B15891" t="s">
        <v>51419</v>
      </c>
      <c r="C15891" t="s">
        <v>14974</v>
      </c>
      <c r="D15891" t="s">
        <v>26</v>
      </c>
      <c r="E15891" t="s">
        <v>16</v>
      </c>
      <c r="F15891">
        <v>28078</v>
      </c>
      <c r="G15891">
        <v>35.410345300000003</v>
      </c>
      <c r="H15891">
        <v>-80.860348099999996</v>
      </c>
      <c r="I15891">
        <v>2</v>
      </c>
      <c r="J15891">
        <v>15</v>
      </c>
      <c r="K15891">
        <v>1</v>
      </c>
      <c r="L15891" t="s">
        <v>51420</v>
      </c>
    </row>
    <row r="15892" spans="1:12" x14ac:dyDescent="0.2">
      <c r="A15892" t="s">
        <v>51421</v>
      </c>
      <c r="B15892" t="s">
        <v>856</v>
      </c>
      <c r="C15892" t="s">
        <v>51422</v>
      </c>
      <c r="D15892" t="s">
        <v>62</v>
      </c>
      <c r="E15892" t="s">
        <v>16</v>
      </c>
      <c r="F15892">
        <v>28227</v>
      </c>
      <c r="G15892">
        <v>35.170066900000002</v>
      </c>
      <c r="H15892">
        <v>-80.661671699999999</v>
      </c>
      <c r="I15892">
        <v>2</v>
      </c>
      <c r="J15892">
        <v>19</v>
      </c>
      <c r="K15892">
        <v>1</v>
      </c>
      <c r="L15892" t="s">
        <v>11201</v>
      </c>
    </row>
    <row r="15893" spans="1:12" x14ac:dyDescent="0.2">
      <c r="A15893" t="s">
        <v>51423</v>
      </c>
      <c r="B15893" t="s">
        <v>2330</v>
      </c>
      <c r="C15893" t="s">
        <v>51424</v>
      </c>
      <c r="D15893" t="s">
        <v>167</v>
      </c>
      <c r="E15893" t="s">
        <v>16</v>
      </c>
      <c r="F15893">
        <v>28075</v>
      </c>
      <c r="G15893">
        <v>35.320604000000003</v>
      </c>
      <c r="H15893">
        <v>-80.646987999999993</v>
      </c>
      <c r="I15893">
        <v>2.5</v>
      </c>
      <c r="J15893">
        <v>3</v>
      </c>
      <c r="K15893">
        <v>1</v>
      </c>
      <c r="L15893" t="s">
        <v>51425</v>
      </c>
    </row>
    <row r="15894" spans="1:12" x14ac:dyDescent="0.2">
      <c r="A15894" t="s">
        <v>51426</v>
      </c>
      <c r="B15894" t="s">
        <v>51427</v>
      </c>
      <c r="C15894" t="s">
        <v>41075</v>
      </c>
      <c r="D15894" t="s">
        <v>21</v>
      </c>
      <c r="E15894" t="s">
        <v>16</v>
      </c>
      <c r="F15894">
        <v>28205</v>
      </c>
      <c r="G15894">
        <v>35.247799399999998</v>
      </c>
      <c r="H15894">
        <v>-80.804048199999997</v>
      </c>
      <c r="I15894">
        <v>4</v>
      </c>
      <c r="J15894">
        <v>5</v>
      </c>
      <c r="K15894">
        <v>0</v>
      </c>
      <c r="L15894" t="s">
        <v>41185</v>
      </c>
    </row>
    <row r="15895" spans="1:12" x14ac:dyDescent="0.2">
      <c r="A15895" t="e">
        <f>--cZ6Hhc9F7VkKXxHMVZSQ</f>
        <v>#NAME?</v>
      </c>
      <c r="B15895" t="s">
        <v>51428</v>
      </c>
      <c r="C15895" t="s">
        <v>51429</v>
      </c>
      <c r="D15895" t="s">
        <v>21</v>
      </c>
      <c r="E15895" t="s">
        <v>16</v>
      </c>
      <c r="F15895">
        <v>28203</v>
      </c>
      <c r="G15895">
        <v>35.199775500000001</v>
      </c>
      <c r="H15895">
        <v>-80.8444389</v>
      </c>
      <c r="I15895">
        <v>4</v>
      </c>
      <c r="J15895">
        <v>389</v>
      </c>
      <c r="K15895">
        <v>1</v>
      </c>
      <c r="L15895" t="s">
        <v>51430</v>
      </c>
    </row>
    <row r="15896" spans="1:12" x14ac:dyDescent="0.2">
      <c r="A15896" t="s">
        <v>51431</v>
      </c>
      <c r="B15896" t="s">
        <v>51432</v>
      </c>
      <c r="C15896" t="s">
        <v>51433</v>
      </c>
      <c r="D15896" t="s">
        <v>21</v>
      </c>
      <c r="E15896" t="s">
        <v>16</v>
      </c>
      <c r="F15896">
        <v>28211</v>
      </c>
      <c r="G15896">
        <v>35.156913299999999</v>
      </c>
      <c r="H15896">
        <v>-80.794640700000002</v>
      </c>
      <c r="I15896">
        <v>4.5</v>
      </c>
      <c r="J15896">
        <v>21</v>
      </c>
      <c r="K15896">
        <v>0</v>
      </c>
      <c r="L15896" t="s">
        <v>3430</v>
      </c>
    </row>
    <row r="15897" spans="1:12" x14ac:dyDescent="0.2">
      <c r="A15897" t="s">
        <v>51434</v>
      </c>
      <c r="B15897" t="s">
        <v>51435</v>
      </c>
      <c r="C15897" t="s">
        <v>12320</v>
      </c>
      <c r="D15897" t="s">
        <v>21</v>
      </c>
      <c r="E15897" t="s">
        <v>16</v>
      </c>
      <c r="F15897">
        <v>28210</v>
      </c>
      <c r="G15897">
        <v>35.147946300000001</v>
      </c>
      <c r="H15897">
        <v>-80.841109000000003</v>
      </c>
      <c r="I15897">
        <v>3.5</v>
      </c>
      <c r="J15897">
        <v>116</v>
      </c>
      <c r="K15897">
        <v>1</v>
      </c>
      <c r="L15897" t="s">
        <v>25327</v>
      </c>
    </row>
    <row r="15898" spans="1:12" x14ac:dyDescent="0.2">
      <c r="A15898" t="s">
        <v>51436</v>
      </c>
      <c r="B15898" t="s">
        <v>39592</v>
      </c>
      <c r="C15898" t="s">
        <v>51437</v>
      </c>
      <c r="D15898" t="s">
        <v>21</v>
      </c>
      <c r="E15898" t="s">
        <v>16</v>
      </c>
      <c r="F15898">
        <v>28215</v>
      </c>
      <c r="G15898">
        <v>35.282817799999997</v>
      </c>
      <c r="H15898">
        <v>-80.669150200000004</v>
      </c>
      <c r="I15898">
        <v>4.5</v>
      </c>
      <c r="J15898">
        <v>29</v>
      </c>
      <c r="K15898">
        <v>1</v>
      </c>
      <c r="L15898" t="s">
        <v>32262</v>
      </c>
    </row>
    <row r="15899" spans="1:12" x14ac:dyDescent="0.2">
      <c r="A15899" t="s">
        <v>51438</v>
      </c>
      <c r="B15899" t="s">
        <v>38312</v>
      </c>
      <c r="C15899" t="s">
        <v>51439</v>
      </c>
      <c r="D15899" t="s">
        <v>39</v>
      </c>
      <c r="E15899" t="s">
        <v>16</v>
      </c>
      <c r="F15899">
        <v>28025</v>
      </c>
      <c r="G15899">
        <v>35.40748</v>
      </c>
      <c r="H15899">
        <v>-80.582999999999998</v>
      </c>
      <c r="I15899">
        <v>3</v>
      </c>
      <c r="J15899">
        <v>3</v>
      </c>
      <c r="K15899">
        <v>0</v>
      </c>
      <c r="L15899" t="s">
        <v>51440</v>
      </c>
    </row>
    <row r="15900" spans="1:12" x14ac:dyDescent="0.2">
      <c r="A15900" t="e">
        <f>-BqX37PW42Ggya023AErxQ</f>
        <v>#NAME?</v>
      </c>
      <c r="B15900" t="s">
        <v>51441</v>
      </c>
      <c r="C15900" t="s">
        <v>38718</v>
      </c>
      <c r="D15900" t="s">
        <v>26</v>
      </c>
      <c r="E15900" t="s">
        <v>16</v>
      </c>
      <c r="F15900">
        <v>28078</v>
      </c>
      <c r="G15900">
        <v>35.445087999999998</v>
      </c>
      <c r="H15900">
        <v>-80.879375899999999</v>
      </c>
      <c r="I15900">
        <v>4</v>
      </c>
      <c r="J15900">
        <v>11</v>
      </c>
      <c r="K15900">
        <v>1</v>
      </c>
      <c r="L15900" t="s">
        <v>26665</v>
      </c>
    </row>
    <row r="15901" spans="1:12" x14ac:dyDescent="0.2">
      <c r="A15901" t="s">
        <v>51442</v>
      </c>
      <c r="B15901" t="s">
        <v>51443</v>
      </c>
      <c r="C15901" t="s">
        <v>51444</v>
      </c>
      <c r="D15901" t="s">
        <v>167</v>
      </c>
      <c r="E15901" t="s">
        <v>16</v>
      </c>
      <c r="F15901">
        <v>28075</v>
      </c>
      <c r="G15901">
        <v>35.326195800000001</v>
      </c>
      <c r="H15901">
        <v>-80.645654800000003</v>
      </c>
      <c r="I15901">
        <v>3.5</v>
      </c>
      <c r="J15901">
        <v>3</v>
      </c>
      <c r="K15901">
        <v>1</v>
      </c>
      <c r="L15901" t="s">
        <v>13887</v>
      </c>
    </row>
    <row r="15902" spans="1:12" x14ac:dyDescent="0.2">
      <c r="A15902" t="s">
        <v>51445</v>
      </c>
      <c r="B15902" t="s">
        <v>40675</v>
      </c>
      <c r="C15902" t="s">
        <v>51446</v>
      </c>
      <c r="D15902" t="s">
        <v>21</v>
      </c>
      <c r="E15902" t="s">
        <v>16</v>
      </c>
      <c r="F15902">
        <v>28263</v>
      </c>
      <c r="G15902">
        <v>35.163172000000003</v>
      </c>
      <c r="H15902">
        <v>-80.849744000000001</v>
      </c>
      <c r="I15902">
        <v>4.5</v>
      </c>
      <c r="J15902">
        <v>7</v>
      </c>
      <c r="K15902">
        <v>0</v>
      </c>
      <c r="L15902" t="s">
        <v>51447</v>
      </c>
    </row>
    <row r="15903" spans="1:12" x14ac:dyDescent="0.2">
      <c r="A15903" t="s">
        <v>51448</v>
      </c>
      <c r="B15903" t="s">
        <v>51449</v>
      </c>
      <c r="C15903" t="s">
        <v>51450</v>
      </c>
      <c r="D15903" t="s">
        <v>21</v>
      </c>
      <c r="E15903" t="s">
        <v>16</v>
      </c>
      <c r="F15903">
        <v>28211</v>
      </c>
      <c r="G15903">
        <v>35.152363646399998</v>
      </c>
      <c r="H15903">
        <v>-80.832511305599994</v>
      </c>
      <c r="I15903">
        <v>3</v>
      </c>
      <c r="J15903">
        <v>3</v>
      </c>
      <c r="K15903">
        <v>0</v>
      </c>
      <c r="L15903" t="s">
        <v>34665</v>
      </c>
    </row>
    <row r="15904" spans="1:12" x14ac:dyDescent="0.2">
      <c r="A15904" t="s">
        <v>51451</v>
      </c>
      <c r="B15904" t="s">
        <v>2388</v>
      </c>
      <c r="C15904" t="s">
        <v>51452</v>
      </c>
      <c r="D15904" t="s">
        <v>21</v>
      </c>
      <c r="E15904" t="s">
        <v>16</v>
      </c>
      <c r="F15904">
        <v>28209</v>
      </c>
      <c r="G15904">
        <v>35.173304000000002</v>
      </c>
      <c r="H15904">
        <v>-80.847243000000006</v>
      </c>
      <c r="I15904">
        <v>4</v>
      </c>
      <c r="J15904">
        <v>150</v>
      </c>
      <c r="K15904">
        <v>1</v>
      </c>
      <c r="L15904" t="s">
        <v>51453</v>
      </c>
    </row>
    <row r="15905" spans="1:12" x14ac:dyDescent="0.2">
      <c r="A15905" t="s">
        <v>51454</v>
      </c>
      <c r="B15905" t="s">
        <v>2654</v>
      </c>
      <c r="C15905" t="s">
        <v>51455</v>
      </c>
      <c r="D15905" t="s">
        <v>21</v>
      </c>
      <c r="E15905" t="s">
        <v>16</v>
      </c>
      <c r="F15905">
        <v>28262</v>
      </c>
      <c r="G15905">
        <v>35.336404999999999</v>
      </c>
      <c r="H15905">
        <v>-80.755511999999996</v>
      </c>
      <c r="I15905">
        <v>4</v>
      </c>
      <c r="J15905">
        <v>23</v>
      </c>
      <c r="K15905">
        <v>1</v>
      </c>
      <c r="L15905" t="s">
        <v>42198</v>
      </c>
    </row>
    <row r="15906" spans="1:12" x14ac:dyDescent="0.2">
      <c r="A15906" t="s">
        <v>51456</v>
      </c>
      <c r="B15906" t="s">
        <v>51457</v>
      </c>
      <c r="C15906" t="s">
        <v>51458</v>
      </c>
      <c r="D15906" t="s">
        <v>39</v>
      </c>
      <c r="E15906" t="s">
        <v>16</v>
      </c>
      <c r="F15906">
        <v>28027</v>
      </c>
      <c r="G15906">
        <v>35.352160400000002</v>
      </c>
      <c r="H15906">
        <v>-80.689582700000003</v>
      </c>
      <c r="I15906">
        <v>3</v>
      </c>
      <c r="J15906">
        <v>7</v>
      </c>
      <c r="K15906">
        <v>1</v>
      </c>
      <c r="L15906" t="s">
        <v>51459</v>
      </c>
    </row>
    <row r="15907" spans="1:12" x14ac:dyDescent="0.2">
      <c r="A15907" t="s">
        <v>51460</v>
      </c>
      <c r="B15907" t="s">
        <v>51461</v>
      </c>
      <c r="C15907" t="s">
        <v>51462</v>
      </c>
      <c r="D15907" t="s">
        <v>21</v>
      </c>
      <c r="E15907" t="s">
        <v>16</v>
      </c>
      <c r="F15907">
        <v>28262</v>
      </c>
      <c r="G15907">
        <v>35.320917302399998</v>
      </c>
      <c r="H15907">
        <v>-80.773400322800001</v>
      </c>
      <c r="I15907">
        <v>3.5</v>
      </c>
      <c r="J15907">
        <v>3</v>
      </c>
      <c r="K15907">
        <v>0</v>
      </c>
      <c r="L15907" t="s">
        <v>51463</v>
      </c>
    </row>
    <row r="15908" spans="1:12" x14ac:dyDescent="0.2">
      <c r="A15908" t="s">
        <v>51464</v>
      </c>
      <c r="B15908" t="s">
        <v>15222</v>
      </c>
      <c r="C15908" t="s">
        <v>38895</v>
      </c>
      <c r="D15908" t="s">
        <v>21</v>
      </c>
      <c r="E15908" t="s">
        <v>16</v>
      </c>
      <c r="F15908">
        <v>28213</v>
      </c>
      <c r="G15908">
        <v>35.286686000000003</v>
      </c>
      <c r="H15908">
        <v>-80.727097999999998</v>
      </c>
      <c r="I15908">
        <v>2</v>
      </c>
      <c r="J15908">
        <v>3</v>
      </c>
      <c r="K15908">
        <v>0</v>
      </c>
      <c r="L15908" t="s">
        <v>1323</v>
      </c>
    </row>
    <row r="15909" spans="1:12" x14ac:dyDescent="0.2">
      <c r="A15909" t="s">
        <v>51465</v>
      </c>
      <c r="B15909" t="s">
        <v>51466</v>
      </c>
      <c r="C15909" t="s">
        <v>51467</v>
      </c>
      <c r="D15909" t="s">
        <v>21</v>
      </c>
      <c r="E15909" t="s">
        <v>16</v>
      </c>
      <c r="F15909">
        <v>28206</v>
      </c>
      <c r="G15909">
        <v>35.2328829</v>
      </c>
      <c r="H15909">
        <v>-80.825609799999995</v>
      </c>
      <c r="I15909">
        <v>3</v>
      </c>
      <c r="J15909">
        <v>4</v>
      </c>
      <c r="K15909">
        <v>0</v>
      </c>
      <c r="L15909" t="s">
        <v>51468</v>
      </c>
    </row>
    <row r="15910" spans="1:12" x14ac:dyDescent="0.2">
      <c r="A15910" t="s">
        <v>51469</v>
      </c>
      <c r="B15910" t="s">
        <v>51470</v>
      </c>
      <c r="C15910" t="s">
        <v>51471</v>
      </c>
      <c r="D15910" t="s">
        <v>30</v>
      </c>
      <c r="E15910" t="s">
        <v>16</v>
      </c>
      <c r="F15910">
        <v>28054</v>
      </c>
      <c r="G15910">
        <v>35.270337400000003</v>
      </c>
      <c r="H15910">
        <v>-81.177158300000002</v>
      </c>
      <c r="I15910">
        <v>3.5</v>
      </c>
      <c r="J15910">
        <v>3</v>
      </c>
      <c r="K15910">
        <v>1</v>
      </c>
      <c r="L15910" t="s">
        <v>51472</v>
      </c>
    </row>
    <row r="15911" spans="1:12" x14ac:dyDescent="0.2">
      <c r="A15911" t="s">
        <v>51473</v>
      </c>
      <c r="B15911" t="s">
        <v>51474</v>
      </c>
      <c r="C15911" t="s">
        <v>51475</v>
      </c>
      <c r="D15911" t="s">
        <v>135</v>
      </c>
      <c r="E15911" t="s">
        <v>16</v>
      </c>
      <c r="F15911">
        <v>28105</v>
      </c>
      <c r="G15911">
        <v>35.119421699999997</v>
      </c>
      <c r="H15911">
        <v>-80.727196800000002</v>
      </c>
      <c r="I15911">
        <v>3</v>
      </c>
      <c r="J15911">
        <v>13</v>
      </c>
      <c r="K15911">
        <v>1</v>
      </c>
      <c r="L15911" t="s">
        <v>51476</v>
      </c>
    </row>
    <row r="15912" spans="1:12" x14ac:dyDescent="0.2">
      <c r="A15912" t="s">
        <v>51477</v>
      </c>
      <c r="B15912" t="s">
        <v>51478</v>
      </c>
      <c r="C15912" t="s">
        <v>51479</v>
      </c>
      <c r="D15912" t="s">
        <v>21</v>
      </c>
      <c r="E15912" t="s">
        <v>16</v>
      </c>
      <c r="F15912">
        <v>28213</v>
      </c>
      <c r="G15912">
        <v>35.256197999999998</v>
      </c>
      <c r="H15912">
        <v>-80.791175999999993</v>
      </c>
      <c r="I15912">
        <v>3.5</v>
      </c>
      <c r="J15912">
        <v>29</v>
      </c>
      <c r="K15912">
        <v>1</v>
      </c>
      <c r="L15912" t="s">
        <v>49857</v>
      </c>
    </row>
    <row r="15913" spans="1:12" x14ac:dyDescent="0.2">
      <c r="A15913" t="s">
        <v>51480</v>
      </c>
      <c r="B15913" t="s">
        <v>51481</v>
      </c>
      <c r="C15913" t="s">
        <v>51482</v>
      </c>
      <c r="D15913" t="s">
        <v>15</v>
      </c>
      <c r="E15913" t="s">
        <v>16</v>
      </c>
      <c r="F15913">
        <v>28031</v>
      </c>
      <c r="G15913">
        <v>35.487035599999999</v>
      </c>
      <c r="H15913">
        <v>-80.875439799999995</v>
      </c>
      <c r="I15913">
        <v>1</v>
      </c>
      <c r="J15913">
        <v>8</v>
      </c>
      <c r="K15913">
        <v>1</v>
      </c>
      <c r="L15913" t="s">
        <v>923</v>
      </c>
    </row>
    <row r="15914" spans="1:12" x14ac:dyDescent="0.2">
      <c r="A15914" t="s">
        <v>51483</v>
      </c>
      <c r="B15914" t="s">
        <v>51484</v>
      </c>
      <c r="C15914" t="s">
        <v>51485</v>
      </c>
      <c r="D15914" t="s">
        <v>15</v>
      </c>
      <c r="E15914" t="s">
        <v>16</v>
      </c>
      <c r="F15914">
        <v>28031</v>
      </c>
      <c r="G15914">
        <v>35.488774999999997</v>
      </c>
      <c r="H15914">
        <v>-80.875702000000004</v>
      </c>
      <c r="I15914">
        <v>3</v>
      </c>
      <c r="J15914">
        <v>5</v>
      </c>
      <c r="K15914">
        <v>1</v>
      </c>
      <c r="L15914" t="s">
        <v>51486</v>
      </c>
    </row>
    <row r="15915" spans="1:12" x14ac:dyDescent="0.2">
      <c r="A15915" t="s">
        <v>51487</v>
      </c>
      <c r="B15915" t="s">
        <v>12934</v>
      </c>
      <c r="C15915" t="s">
        <v>51488</v>
      </c>
      <c r="D15915" t="s">
        <v>39</v>
      </c>
      <c r="E15915" t="s">
        <v>16</v>
      </c>
      <c r="F15915">
        <v>28025</v>
      </c>
      <c r="G15915">
        <v>35.420166120600001</v>
      </c>
      <c r="H15915">
        <v>-80.590493526499998</v>
      </c>
      <c r="I15915">
        <v>4</v>
      </c>
      <c r="J15915">
        <v>4</v>
      </c>
      <c r="K15915">
        <v>0</v>
      </c>
      <c r="L15915" t="s">
        <v>51489</v>
      </c>
    </row>
    <row r="15916" spans="1:12" x14ac:dyDescent="0.2">
      <c r="A15916" t="s">
        <v>51490</v>
      </c>
      <c r="B15916" t="s">
        <v>2708</v>
      </c>
      <c r="C15916" t="s">
        <v>51491</v>
      </c>
      <c r="D15916" t="s">
        <v>21</v>
      </c>
      <c r="E15916" t="s">
        <v>16</v>
      </c>
      <c r="F15916">
        <v>28216</v>
      </c>
      <c r="G15916">
        <v>35.266981000000001</v>
      </c>
      <c r="H15916">
        <v>-80.881719000000004</v>
      </c>
      <c r="I15916">
        <v>4</v>
      </c>
      <c r="J15916">
        <v>3</v>
      </c>
      <c r="K15916">
        <v>1</v>
      </c>
      <c r="L15916" t="s">
        <v>35211</v>
      </c>
    </row>
    <row r="15917" spans="1:12" x14ac:dyDescent="0.2">
      <c r="A15917" t="s">
        <v>51492</v>
      </c>
      <c r="B15917" t="s">
        <v>51493</v>
      </c>
      <c r="C15917" t="s">
        <v>51494</v>
      </c>
      <c r="D15917" t="s">
        <v>30</v>
      </c>
      <c r="E15917" t="s">
        <v>16</v>
      </c>
      <c r="F15917">
        <v>28054</v>
      </c>
      <c r="G15917">
        <v>35.252945199999999</v>
      </c>
      <c r="H15917">
        <v>-81.167751499999994</v>
      </c>
      <c r="I15917">
        <v>4.5</v>
      </c>
      <c r="J15917">
        <v>8</v>
      </c>
      <c r="K15917">
        <v>1</v>
      </c>
      <c r="L15917" t="s">
        <v>51495</v>
      </c>
    </row>
    <row r="15918" spans="1:12" x14ac:dyDescent="0.2">
      <c r="A15918" t="s">
        <v>51496</v>
      </c>
      <c r="B15918" t="s">
        <v>8792</v>
      </c>
      <c r="C15918" t="s">
        <v>51497</v>
      </c>
      <c r="D15918" t="s">
        <v>21</v>
      </c>
      <c r="E15918" t="s">
        <v>16</v>
      </c>
      <c r="F15918">
        <v>28217</v>
      </c>
      <c r="G15918">
        <v>35.167173200000001</v>
      </c>
      <c r="H15918">
        <v>-80.875160899999997</v>
      </c>
      <c r="I15918">
        <v>3.5</v>
      </c>
      <c r="J15918">
        <v>7</v>
      </c>
      <c r="K15918">
        <v>1</v>
      </c>
      <c r="L15918" t="s">
        <v>51498</v>
      </c>
    </row>
    <row r="15919" spans="1:12" x14ac:dyDescent="0.2">
      <c r="A15919" t="s">
        <v>51499</v>
      </c>
      <c r="B15919" t="s">
        <v>51500</v>
      </c>
      <c r="C15919" t="s">
        <v>51501</v>
      </c>
      <c r="D15919" t="s">
        <v>21</v>
      </c>
      <c r="E15919" t="s">
        <v>16</v>
      </c>
      <c r="F15919">
        <v>28269</v>
      </c>
      <c r="G15919">
        <v>35.333991099999999</v>
      </c>
      <c r="H15919">
        <v>-80.791965199999893</v>
      </c>
      <c r="I15919">
        <v>2.5</v>
      </c>
      <c r="J15919">
        <v>44</v>
      </c>
      <c r="K15919">
        <v>1</v>
      </c>
      <c r="L15919" t="s">
        <v>147</v>
      </c>
    </row>
    <row r="15920" spans="1:12" x14ac:dyDescent="0.2">
      <c r="A15920" t="s">
        <v>51502</v>
      </c>
      <c r="B15920" t="s">
        <v>50048</v>
      </c>
      <c r="C15920" t="s">
        <v>51503</v>
      </c>
      <c r="D15920" t="s">
        <v>21</v>
      </c>
      <c r="E15920" t="s">
        <v>16</v>
      </c>
      <c r="F15920">
        <v>28216</v>
      </c>
      <c r="G15920">
        <v>35.352552799999998</v>
      </c>
      <c r="H15920">
        <v>-80.851188800000003</v>
      </c>
      <c r="I15920">
        <v>4</v>
      </c>
      <c r="J15920">
        <v>4</v>
      </c>
      <c r="K15920">
        <v>1</v>
      </c>
      <c r="L15920" t="s">
        <v>51504</v>
      </c>
    </row>
    <row r="15921" spans="1:12" x14ac:dyDescent="0.2">
      <c r="A15921" t="s">
        <v>51505</v>
      </c>
      <c r="B15921" t="s">
        <v>51506</v>
      </c>
      <c r="D15921" t="s">
        <v>21</v>
      </c>
      <c r="E15921" t="s">
        <v>16</v>
      </c>
      <c r="F15921">
        <v>28204</v>
      </c>
      <c r="G15921">
        <v>35.215071399999999</v>
      </c>
      <c r="H15921">
        <v>-80.829474700000006</v>
      </c>
      <c r="I15921">
        <v>5</v>
      </c>
      <c r="J15921">
        <v>6</v>
      </c>
      <c r="K15921">
        <v>1</v>
      </c>
      <c r="L15921" t="s">
        <v>51507</v>
      </c>
    </row>
    <row r="15922" spans="1:12" x14ac:dyDescent="0.2">
      <c r="A15922" t="s">
        <v>51508</v>
      </c>
      <c r="B15922" t="s">
        <v>51509</v>
      </c>
      <c r="C15922" t="s">
        <v>13742</v>
      </c>
      <c r="D15922" t="s">
        <v>21</v>
      </c>
      <c r="E15922" t="s">
        <v>16</v>
      </c>
      <c r="F15922">
        <v>28204</v>
      </c>
      <c r="G15922">
        <v>35.216868699999999</v>
      </c>
      <c r="H15922">
        <v>-80.838557399999999</v>
      </c>
      <c r="I15922">
        <v>3.5</v>
      </c>
      <c r="J15922">
        <v>105</v>
      </c>
      <c r="K15922">
        <v>1</v>
      </c>
      <c r="L15922" t="s">
        <v>51510</v>
      </c>
    </row>
    <row r="15923" spans="1:12" x14ac:dyDescent="0.2">
      <c r="A15923" t="s">
        <v>51511</v>
      </c>
      <c r="B15923" t="s">
        <v>51512</v>
      </c>
      <c r="C15923" t="s">
        <v>51513</v>
      </c>
      <c r="D15923" t="s">
        <v>21</v>
      </c>
      <c r="E15923" t="s">
        <v>16</v>
      </c>
      <c r="F15923">
        <v>28277</v>
      </c>
      <c r="G15923">
        <v>35.034573299999998</v>
      </c>
      <c r="H15923">
        <v>-80.803377600000005</v>
      </c>
      <c r="I15923">
        <v>3</v>
      </c>
      <c r="J15923">
        <v>40</v>
      </c>
      <c r="K15923">
        <v>1</v>
      </c>
      <c r="L15923" t="s">
        <v>51514</v>
      </c>
    </row>
    <row r="15924" spans="1:12" x14ac:dyDescent="0.2">
      <c r="A15924" t="s">
        <v>51515</v>
      </c>
      <c r="B15924" t="s">
        <v>51516</v>
      </c>
      <c r="D15924" t="s">
        <v>21</v>
      </c>
      <c r="E15924" t="s">
        <v>16</v>
      </c>
      <c r="F15924">
        <v>28202</v>
      </c>
      <c r="G15924">
        <v>35.232678100000001</v>
      </c>
      <c r="H15924">
        <v>-80.846082199999998</v>
      </c>
      <c r="I15924">
        <v>4.5</v>
      </c>
      <c r="J15924">
        <v>5</v>
      </c>
      <c r="K15924">
        <v>0</v>
      </c>
      <c r="L15924" t="s">
        <v>51517</v>
      </c>
    </row>
    <row r="15925" spans="1:12" x14ac:dyDescent="0.2">
      <c r="A15925" t="s">
        <v>51518</v>
      </c>
      <c r="B15925" t="s">
        <v>51519</v>
      </c>
      <c r="C15925" t="s">
        <v>51520</v>
      </c>
      <c r="D15925" t="s">
        <v>30</v>
      </c>
      <c r="E15925" t="s">
        <v>16</v>
      </c>
      <c r="F15925">
        <v>28054</v>
      </c>
      <c r="G15925">
        <v>35.281176299999998</v>
      </c>
      <c r="H15925">
        <v>-81.148432900000003</v>
      </c>
      <c r="I15925">
        <v>3</v>
      </c>
      <c r="J15925">
        <v>11</v>
      </c>
      <c r="K15925">
        <v>1</v>
      </c>
      <c r="L15925" t="s">
        <v>2878</v>
      </c>
    </row>
    <row r="15926" spans="1:12" x14ac:dyDescent="0.2">
      <c r="A15926" t="s">
        <v>51521</v>
      </c>
      <c r="B15926" t="s">
        <v>21766</v>
      </c>
      <c r="C15926" t="s">
        <v>51522</v>
      </c>
      <c r="D15926" t="s">
        <v>295</v>
      </c>
      <c r="E15926" t="s">
        <v>16</v>
      </c>
      <c r="F15926">
        <v>28134</v>
      </c>
      <c r="G15926">
        <v>35.086418000000002</v>
      </c>
      <c r="H15926">
        <v>-80.877341900000005</v>
      </c>
      <c r="I15926">
        <v>3</v>
      </c>
      <c r="J15926">
        <v>169</v>
      </c>
      <c r="K15926">
        <v>1</v>
      </c>
      <c r="L15926" t="s">
        <v>51523</v>
      </c>
    </row>
    <row r="15927" spans="1:12" x14ac:dyDescent="0.2">
      <c r="A15927" t="s">
        <v>51524</v>
      </c>
      <c r="B15927" t="s">
        <v>498</v>
      </c>
      <c r="C15927" t="s">
        <v>51525</v>
      </c>
      <c r="D15927" t="s">
        <v>21</v>
      </c>
      <c r="E15927" t="s">
        <v>16</v>
      </c>
      <c r="F15927">
        <v>28226</v>
      </c>
      <c r="G15927">
        <v>35.106571199999998</v>
      </c>
      <c r="H15927">
        <v>-80.806374000000005</v>
      </c>
      <c r="I15927">
        <v>4</v>
      </c>
      <c r="J15927">
        <v>7</v>
      </c>
      <c r="K15927">
        <v>1</v>
      </c>
      <c r="L15927" t="s">
        <v>3368</v>
      </c>
    </row>
    <row r="15928" spans="1:12" x14ac:dyDescent="0.2">
      <c r="A15928" t="s">
        <v>51526</v>
      </c>
      <c r="B15928" t="s">
        <v>51527</v>
      </c>
      <c r="C15928" t="s">
        <v>4357</v>
      </c>
      <c r="D15928" t="s">
        <v>697</v>
      </c>
      <c r="E15928" t="s">
        <v>16</v>
      </c>
      <c r="F15928">
        <v>28037</v>
      </c>
      <c r="G15928">
        <v>35.482996999999997</v>
      </c>
      <c r="H15928">
        <v>-80.994675999999998</v>
      </c>
      <c r="I15928">
        <v>3.5</v>
      </c>
      <c r="J15928">
        <v>74</v>
      </c>
      <c r="K15928">
        <v>1</v>
      </c>
      <c r="L15928" t="s">
        <v>51528</v>
      </c>
    </row>
    <row r="15929" spans="1:12" x14ac:dyDescent="0.2">
      <c r="A15929" t="s">
        <v>51529</v>
      </c>
      <c r="B15929" t="s">
        <v>51530</v>
      </c>
      <c r="C15929" t="s">
        <v>51531</v>
      </c>
      <c r="D15929" t="s">
        <v>62</v>
      </c>
      <c r="E15929" t="s">
        <v>16</v>
      </c>
      <c r="F15929">
        <v>28227</v>
      </c>
      <c r="G15929">
        <v>35.186847100000001</v>
      </c>
      <c r="H15929">
        <v>-80.687825099999998</v>
      </c>
      <c r="I15929">
        <v>3.5</v>
      </c>
      <c r="J15929">
        <v>7</v>
      </c>
      <c r="K15929">
        <v>1</v>
      </c>
      <c r="L15929" t="s">
        <v>709</v>
      </c>
    </row>
    <row r="15930" spans="1:12" x14ac:dyDescent="0.2">
      <c r="A15930" t="s">
        <v>51532</v>
      </c>
      <c r="B15930" t="s">
        <v>51533</v>
      </c>
      <c r="C15930" t="s">
        <v>37316</v>
      </c>
      <c r="D15930" t="s">
        <v>21</v>
      </c>
      <c r="E15930" t="s">
        <v>16</v>
      </c>
      <c r="F15930">
        <v>28209</v>
      </c>
      <c r="G15930">
        <v>35.160312300000001</v>
      </c>
      <c r="H15930">
        <v>-80.849069099999994</v>
      </c>
      <c r="I15930">
        <v>2.5</v>
      </c>
      <c r="J15930">
        <v>5</v>
      </c>
      <c r="K15930">
        <v>0</v>
      </c>
      <c r="L15930" t="s">
        <v>51534</v>
      </c>
    </row>
    <row r="15931" spans="1:12" x14ac:dyDescent="0.2">
      <c r="A15931" t="s">
        <v>51535</v>
      </c>
      <c r="B15931" t="s">
        <v>51536</v>
      </c>
      <c r="C15931" t="s">
        <v>51537</v>
      </c>
      <c r="D15931" t="s">
        <v>21</v>
      </c>
      <c r="E15931" t="s">
        <v>16</v>
      </c>
      <c r="F15931">
        <v>28210</v>
      </c>
      <c r="G15931">
        <v>35.093283</v>
      </c>
      <c r="H15931">
        <v>-80.867821000000006</v>
      </c>
      <c r="I15931">
        <v>3.5</v>
      </c>
      <c r="J15931">
        <v>82</v>
      </c>
      <c r="K15931">
        <v>1</v>
      </c>
      <c r="L15931" t="s">
        <v>51538</v>
      </c>
    </row>
    <row r="15932" spans="1:12" x14ac:dyDescent="0.2">
      <c r="A15932" t="s">
        <v>51539</v>
      </c>
      <c r="B15932" t="s">
        <v>51540</v>
      </c>
      <c r="C15932" t="s">
        <v>22567</v>
      </c>
      <c r="D15932" t="s">
        <v>21</v>
      </c>
      <c r="E15932" t="s">
        <v>16</v>
      </c>
      <c r="F15932">
        <v>28204</v>
      </c>
      <c r="G15932">
        <v>35.213507999999997</v>
      </c>
      <c r="H15932">
        <v>-80.823690999999997</v>
      </c>
      <c r="I15932">
        <v>4.5</v>
      </c>
      <c r="J15932">
        <v>7</v>
      </c>
      <c r="K15932">
        <v>1</v>
      </c>
      <c r="L15932" t="s">
        <v>51541</v>
      </c>
    </row>
    <row r="15933" spans="1:12" x14ac:dyDescent="0.2">
      <c r="A15933" t="s">
        <v>51542</v>
      </c>
      <c r="B15933" t="s">
        <v>51543</v>
      </c>
      <c r="C15933" t="s">
        <v>51544</v>
      </c>
      <c r="D15933" t="s">
        <v>21</v>
      </c>
      <c r="E15933" t="s">
        <v>16</v>
      </c>
      <c r="F15933">
        <v>28211</v>
      </c>
      <c r="G15933">
        <v>35.174484327400002</v>
      </c>
      <c r="H15933">
        <v>-80.802261382300003</v>
      </c>
      <c r="I15933">
        <v>5</v>
      </c>
      <c r="J15933">
        <v>4</v>
      </c>
      <c r="K15933">
        <v>1</v>
      </c>
      <c r="L15933" t="s">
        <v>51545</v>
      </c>
    </row>
    <row r="15934" spans="1:12" x14ac:dyDescent="0.2">
      <c r="A15934" t="s">
        <v>51546</v>
      </c>
      <c r="B15934" t="s">
        <v>1769</v>
      </c>
      <c r="C15934" t="s">
        <v>51547</v>
      </c>
      <c r="D15934" t="s">
        <v>39</v>
      </c>
      <c r="E15934" t="s">
        <v>16</v>
      </c>
      <c r="F15934">
        <v>28027</v>
      </c>
      <c r="G15934">
        <v>35.394877999999999</v>
      </c>
      <c r="H15934">
        <v>-80.618170000000006</v>
      </c>
      <c r="I15934">
        <v>4.5</v>
      </c>
      <c r="J15934">
        <v>6</v>
      </c>
      <c r="K15934">
        <v>1</v>
      </c>
      <c r="L15934" t="s">
        <v>1771</v>
      </c>
    </row>
    <row r="15935" spans="1:12" x14ac:dyDescent="0.2">
      <c r="A15935" t="s">
        <v>51548</v>
      </c>
      <c r="B15935" t="s">
        <v>51549</v>
      </c>
      <c r="C15935" t="s">
        <v>51550</v>
      </c>
      <c r="D15935" t="s">
        <v>21</v>
      </c>
      <c r="E15935" t="s">
        <v>16</v>
      </c>
      <c r="F15935">
        <v>28202</v>
      </c>
      <c r="G15935">
        <v>35.2277354</v>
      </c>
      <c r="H15935">
        <v>-80.837324800000005</v>
      </c>
      <c r="I15935">
        <v>4.5</v>
      </c>
      <c r="J15935">
        <v>139</v>
      </c>
      <c r="K15935">
        <v>1</v>
      </c>
      <c r="L15935" t="s">
        <v>51551</v>
      </c>
    </row>
    <row r="15936" spans="1:12" x14ac:dyDescent="0.2">
      <c r="A15936" t="s">
        <v>51552</v>
      </c>
      <c r="B15936" t="s">
        <v>51553</v>
      </c>
      <c r="C15936" t="s">
        <v>8656</v>
      </c>
      <c r="D15936" t="s">
        <v>21</v>
      </c>
      <c r="E15936" t="s">
        <v>16</v>
      </c>
      <c r="F15936">
        <v>28277</v>
      </c>
      <c r="G15936">
        <v>35.052984000000002</v>
      </c>
      <c r="H15936">
        <v>-80.770769999999999</v>
      </c>
      <c r="I15936">
        <v>3.5</v>
      </c>
      <c r="J15936">
        <v>27</v>
      </c>
      <c r="K15936">
        <v>0</v>
      </c>
      <c r="L15936" t="s">
        <v>51554</v>
      </c>
    </row>
    <row r="15937" spans="1:12" x14ac:dyDescent="0.2">
      <c r="A15937" t="s">
        <v>51555</v>
      </c>
      <c r="B15937" t="s">
        <v>51556</v>
      </c>
      <c r="C15937" t="s">
        <v>51557</v>
      </c>
      <c r="D15937" t="s">
        <v>588</v>
      </c>
      <c r="E15937" t="s">
        <v>16</v>
      </c>
      <c r="F15937">
        <v>28110</v>
      </c>
      <c r="G15937">
        <v>35.008738000000001</v>
      </c>
      <c r="H15937">
        <v>-80.564605</v>
      </c>
      <c r="I15937">
        <v>3.5</v>
      </c>
      <c r="J15937">
        <v>11</v>
      </c>
      <c r="K15937">
        <v>1</v>
      </c>
      <c r="L15937" t="s">
        <v>3004</v>
      </c>
    </row>
    <row r="15938" spans="1:12" x14ac:dyDescent="0.2">
      <c r="A15938" t="e">
        <f>-NkvJ2uwK_29GmjeOrY0LQ</f>
        <v>#NAME?</v>
      </c>
      <c r="B15938" t="s">
        <v>856</v>
      </c>
      <c r="C15938" t="s">
        <v>51558</v>
      </c>
      <c r="D15938" t="s">
        <v>167</v>
      </c>
      <c r="E15938" t="s">
        <v>16</v>
      </c>
      <c r="F15938">
        <v>28075</v>
      </c>
      <c r="G15938">
        <v>35.323011800000003</v>
      </c>
      <c r="H15938">
        <v>-80.645052199999995</v>
      </c>
      <c r="I15938">
        <v>2.5</v>
      </c>
      <c r="J15938">
        <v>20</v>
      </c>
      <c r="K15938">
        <v>1</v>
      </c>
      <c r="L15938" t="s">
        <v>51559</v>
      </c>
    </row>
    <row r="15939" spans="1:12" x14ac:dyDescent="0.2">
      <c r="A15939" t="e">
        <f>-H8PRdCbQmXkh6-S6tTrjg</f>
        <v>#NAME?</v>
      </c>
      <c r="B15939" t="s">
        <v>35114</v>
      </c>
      <c r="C15939" t="s">
        <v>51560</v>
      </c>
      <c r="D15939" t="s">
        <v>21</v>
      </c>
      <c r="E15939" t="s">
        <v>16</v>
      </c>
      <c r="F15939">
        <v>28213</v>
      </c>
      <c r="G15939">
        <v>35.305809021000002</v>
      </c>
      <c r="H15939">
        <v>-80.723434448199995</v>
      </c>
      <c r="I15939">
        <v>3</v>
      </c>
      <c r="J15939">
        <v>11</v>
      </c>
      <c r="K15939">
        <v>1</v>
      </c>
      <c r="L15939" t="s">
        <v>51561</v>
      </c>
    </row>
    <row r="15940" spans="1:12" x14ac:dyDescent="0.2">
      <c r="A15940" t="s">
        <v>51562</v>
      </c>
      <c r="B15940" t="s">
        <v>51563</v>
      </c>
      <c r="C15940" t="s">
        <v>51564</v>
      </c>
      <c r="D15940" t="s">
        <v>21</v>
      </c>
      <c r="E15940" t="s">
        <v>16</v>
      </c>
      <c r="F15940">
        <v>28217</v>
      </c>
      <c r="G15940">
        <v>35.1588286</v>
      </c>
      <c r="H15940">
        <v>-80.886937799999998</v>
      </c>
      <c r="I15940">
        <v>2</v>
      </c>
      <c r="J15940">
        <v>37</v>
      </c>
      <c r="K15940">
        <v>1</v>
      </c>
      <c r="L15940" t="s">
        <v>260</v>
      </c>
    </row>
    <row r="15941" spans="1:12" x14ac:dyDescent="0.2">
      <c r="A15941" t="s">
        <v>51565</v>
      </c>
      <c r="B15941" t="s">
        <v>51566</v>
      </c>
      <c r="C15941" t="s">
        <v>51567</v>
      </c>
      <c r="D15941" t="s">
        <v>26</v>
      </c>
      <c r="E15941" t="s">
        <v>16</v>
      </c>
      <c r="F15941">
        <v>28078</v>
      </c>
      <c r="G15941">
        <v>35.410620999999999</v>
      </c>
      <c r="H15941">
        <v>-80.841111999999995</v>
      </c>
      <c r="I15941">
        <v>5</v>
      </c>
      <c r="J15941">
        <v>14</v>
      </c>
      <c r="K15941">
        <v>1</v>
      </c>
      <c r="L15941" t="s">
        <v>51568</v>
      </c>
    </row>
    <row r="15942" spans="1:12" x14ac:dyDescent="0.2">
      <c r="A15942" t="s">
        <v>51569</v>
      </c>
      <c r="B15942" t="s">
        <v>51570</v>
      </c>
      <c r="C15942" t="s">
        <v>51571</v>
      </c>
      <c r="D15942" t="s">
        <v>21</v>
      </c>
      <c r="E15942" t="s">
        <v>16</v>
      </c>
      <c r="F15942">
        <v>28204</v>
      </c>
      <c r="G15942">
        <v>35.217163399999997</v>
      </c>
      <c r="H15942">
        <v>-80.814459200000002</v>
      </c>
      <c r="I15942">
        <v>4.5</v>
      </c>
      <c r="J15942">
        <v>100</v>
      </c>
      <c r="K15942">
        <v>1</v>
      </c>
      <c r="L15942" t="s">
        <v>51572</v>
      </c>
    </row>
    <row r="15943" spans="1:12" x14ac:dyDescent="0.2">
      <c r="A15943" t="s">
        <v>51573</v>
      </c>
      <c r="B15943" t="s">
        <v>1363</v>
      </c>
      <c r="C15943" t="s">
        <v>9151</v>
      </c>
      <c r="D15943" t="s">
        <v>588</v>
      </c>
      <c r="E15943" t="s">
        <v>16</v>
      </c>
      <c r="F15943">
        <v>28110</v>
      </c>
      <c r="G15943">
        <v>35.004942</v>
      </c>
      <c r="H15943">
        <v>-80.559568999999996</v>
      </c>
      <c r="I15943">
        <v>3</v>
      </c>
      <c r="J15943">
        <v>37</v>
      </c>
      <c r="K15943">
        <v>1</v>
      </c>
      <c r="L15943" t="s">
        <v>12563</v>
      </c>
    </row>
    <row r="15944" spans="1:12" x14ac:dyDescent="0.2">
      <c r="A15944" t="s">
        <v>51574</v>
      </c>
      <c r="B15944" t="s">
        <v>1978</v>
      </c>
      <c r="C15944" t="s">
        <v>51575</v>
      </c>
      <c r="D15944" t="s">
        <v>21</v>
      </c>
      <c r="E15944" t="s">
        <v>16</v>
      </c>
      <c r="F15944">
        <v>28273</v>
      </c>
      <c r="G15944">
        <v>35.134032900000001</v>
      </c>
      <c r="H15944">
        <v>-80.939046899999994</v>
      </c>
      <c r="I15944">
        <v>2.5</v>
      </c>
      <c r="J15944">
        <v>19</v>
      </c>
      <c r="K15944">
        <v>1</v>
      </c>
      <c r="L15944" t="s">
        <v>51576</v>
      </c>
    </row>
    <row r="15945" spans="1:12" x14ac:dyDescent="0.2">
      <c r="A15945" t="s">
        <v>51577</v>
      </c>
      <c r="B15945" t="s">
        <v>51578</v>
      </c>
      <c r="C15945" t="s">
        <v>51579</v>
      </c>
      <c r="D15945" t="s">
        <v>21</v>
      </c>
      <c r="E15945" t="s">
        <v>16</v>
      </c>
      <c r="F15945">
        <v>28206</v>
      </c>
      <c r="G15945">
        <v>35.239082600000003</v>
      </c>
      <c r="H15945">
        <v>-80.844981599999997</v>
      </c>
      <c r="I15945">
        <v>3</v>
      </c>
      <c r="J15945">
        <v>79</v>
      </c>
      <c r="K15945">
        <v>1</v>
      </c>
      <c r="L15945" t="s">
        <v>4526</v>
      </c>
    </row>
    <row r="15946" spans="1:12" x14ac:dyDescent="0.2">
      <c r="A15946" t="s">
        <v>51580</v>
      </c>
      <c r="B15946" t="s">
        <v>1679</v>
      </c>
      <c r="C15946" t="s">
        <v>19485</v>
      </c>
      <c r="D15946" t="s">
        <v>21</v>
      </c>
      <c r="E15946" t="s">
        <v>16</v>
      </c>
      <c r="F15946">
        <v>28262</v>
      </c>
      <c r="G15946">
        <v>35.311909806300001</v>
      </c>
      <c r="H15946">
        <v>-80.744610202399997</v>
      </c>
      <c r="I15946">
        <v>2.5</v>
      </c>
      <c r="J15946">
        <v>93</v>
      </c>
      <c r="K15946">
        <v>1</v>
      </c>
      <c r="L15946" t="s">
        <v>51581</v>
      </c>
    </row>
    <row r="15947" spans="1:12" x14ac:dyDescent="0.2">
      <c r="A15947" t="s">
        <v>51582</v>
      </c>
      <c r="B15947" t="s">
        <v>51583</v>
      </c>
      <c r="C15947" t="s">
        <v>12738</v>
      </c>
      <c r="D15947" t="s">
        <v>21</v>
      </c>
      <c r="E15947" t="s">
        <v>16</v>
      </c>
      <c r="F15947">
        <v>28277</v>
      </c>
      <c r="G15947">
        <v>35.068391499999997</v>
      </c>
      <c r="H15947">
        <v>-80.841973899999999</v>
      </c>
      <c r="I15947">
        <v>4.5</v>
      </c>
      <c r="J15947">
        <v>102</v>
      </c>
      <c r="K15947">
        <v>1</v>
      </c>
      <c r="L15947" t="s">
        <v>287</v>
      </c>
    </row>
    <row r="15948" spans="1:12" x14ac:dyDescent="0.2">
      <c r="A15948" t="s">
        <v>51584</v>
      </c>
      <c r="B15948" t="s">
        <v>51585</v>
      </c>
      <c r="C15948" t="s">
        <v>1625</v>
      </c>
      <c r="D15948" t="s">
        <v>21</v>
      </c>
      <c r="E15948" t="s">
        <v>16</v>
      </c>
      <c r="F15948">
        <v>28204</v>
      </c>
      <c r="G15948">
        <v>35.213835799999998</v>
      </c>
      <c r="H15948">
        <v>-80.826381999999995</v>
      </c>
      <c r="I15948">
        <v>4</v>
      </c>
      <c r="J15948">
        <v>204</v>
      </c>
      <c r="K15948">
        <v>1</v>
      </c>
      <c r="L15948" t="s">
        <v>51586</v>
      </c>
    </row>
    <row r="15949" spans="1:12" x14ac:dyDescent="0.2">
      <c r="A15949" t="s">
        <v>51587</v>
      </c>
      <c r="B15949" t="s">
        <v>51588</v>
      </c>
      <c r="C15949" t="s">
        <v>51589</v>
      </c>
      <c r="D15949" t="s">
        <v>21</v>
      </c>
      <c r="E15949" t="s">
        <v>16</v>
      </c>
      <c r="F15949">
        <v>28277</v>
      </c>
      <c r="G15949">
        <v>35.032818331400001</v>
      </c>
      <c r="H15949">
        <v>-80.814136862799998</v>
      </c>
      <c r="I15949">
        <v>5</v>
      </c>
      <c r="J15949">
        <v>4</v>
      </c>
      <c r="K15949">
        <v>1</v>
      </c>
      <c r="L15949" t="s">
        <v>51590</v>
      </c>
    </row>
    <row r="15950" spans="1:12" x14ac:dyDescent="0.2">
      <c r="A15950" t="s">
        <v>51591</v>
      </c>
      <c r="B15950" t="s">
        <v>51592</v>
      </c>
      <c r="C15950" t="s">
        <v>7170</v>
      </c>
      <c r="D15950" t="s">
        <v>21</v>
      </c>
      <c r="E15950" t="s">
        <v>16</v>
      </c>
      <c r="F15950">
        <v>28262</v>
      </c>
      <c r="G15950">
        <v>35.217750414199998</v>
      </c>
      <c r="H15950">
        <v>-80.810412619000004</v>
      </c>
      <c r="I15950">
        <v>4</v>
      </c>
      <c r="J15950">
        <v>10</v>
      </c>
      <c r="K15950">
        <v>1</v>
      </c>
      <c r="L15950" t="s">
        <v>159</v>
      </c>
    </row>
    <row r="15951" spans="1:12" x14ac:dyDescent="0.2">
      <c r="A15951" t="s">
        <v>51593</v>
      </c>
      <c r="B15951" t="s">
        <v>40636</v>
      </c>
      <c r="C15951" t="s">
        <v>51594</v>
      </c>
      <c r="D15951" t="s">
        <v>21</v>
      </c>
      <c r="E15951" t="s">
        <v>16</v>
      </c>
      <c r="F15951">
        <v>28217</v>
      </c>
      <c r="G15951">
        <v>35.147419300000003</v>
      </c>
      <c r="H15951">
        <v>-80.8756992</v>
      </c>
      <c r="I15951">
        <v>4</v>
      </c>
      <c r="J15951">
        <v>9</v>
      </c>
      <c r="K15951">
        <v>1</v>
      </c>
      <c r="L15951" t="s">
        <v>51595</v>
      </c>
    </row>
    <row r="15952" spans="1:12" x14ac:dyDescent="0.2">
      <c r="A15952" t="s">
        <v>51596</v>
      </c>
      <c r="B15952" t="s">
        <v>51597</v>
      </c>
      <c r="C15952" t="s">
        <v>51598</v>
      </c>
      <c r="D15952" t="s">
        <v>15</v>
      </c>
      <c r="E15952" t="s">
        <v>16</v>
      </c>
      <c r="F15952">
        <v>28031</v>
      </c>
      <c r="G15952">
        <v>35.468746299999999</v>
      </c>
      <c r="H15952">
        <v>-80.8561792</v>
      </c>
      <c r="I15952">
        <v>2</v>
      </c>
      <c r="J15952">
        <v>4</v>
      </c>
      <c r="K15952">
        <v>1</v>
      </c>
      <c r="L15952" t="s">
        <v>51599</v>
      </c>
    </row>
    <row r="15953" spans="1:12" x14ac:dyDescent="0.2">
      <c r="A15953" t="s">
        <v>51600</v>
      </c>
      <c r="B15953" t="s">
        <v>51601</v>
      </c>
      <c r="C15953" t="s">
        <v>51602</v>
      </c>
      <c r="D15953" t="s">
        <v>21</v>
      </c>
      <c r="E15953" t="s">
        <v>16</v>
      </c>
      <c r="F15953">
        <v>28204</v>
      </c>
      <c r="G15953">
        <v>35.222627000000003</v>
      </c>
      <c r="H15953">
        <v>-80.825233999999995</v>
      </c>
      <c r="I15953">
        <v>3.5</v>
      </c>
      <c r="J15953">
        <v>3</v>
      </c>
      <c r="K15953">
        <v>1</v>
      </c>
      <c r="L15953" t="s">
        <v>51603</v>
      </c>
    </row>
    <row r="15954" spans="1:12" x14ac:dyDescent="0.2">
      <c r="A15954" t="s">
        <v>51604</v>
      </c>
      <c r="B15954" t="s">
        <v>51605</v>
      </c>
      <c r="C15954" t="s">
        <v>51606</v>
      </c>
      <c r="D15954" t="s">
        <v>26</v>
      </c>
      <c r="E15954" t="s">
        <v>16</v>
      </c>
      <c r="F15954">
        <v>28078</v>
      </c>
      <c r="G15954">
        <v>35.443487662599999</v>
      </c>
      <c r="H15954">
        <v>-80.859482288400002</v>
      </c>
      <c r="I15954">
        <v>1.5</v>
      </c>
      <c r="J15954">
        <v>7</v>
      </c>
      <c r="K15954">
        <v>1</v>
      </c>
      <c r="L15954" t="s">
        <v>51607</v>
      </c>
    </row>
    <row r="15955" spans="1:12" x14ac:dyDescent="0.2">
      <c r="A15955" t="s">
        <v>51608</v>
      </c>
      <c r="B15955" t="s">
        <v>51609</v>
      </c>
      <c r="C15955" t="s">
        <v>51610</v>
      </c>
      <c r="D15955" t="s">
        <v>26</v>
      </c>
      <c r="E15955" t="s">
        <v>16</v>
      </c>
      <c r="F15955">
        <v>28078</v>
      </c>
      <c r="G15955">
        <v>35.410445500000002</v>
      </c>
      <c r="H15955">
        <v>-80.841800899999996</v>
      </c>
      <c r="I15955">
        <v>3</v>
      </c>
      <c r="J15955">
        <v>9</v>
      </c>
      <c r="K15955">
        <v>1</v>
      </c>
      <c r="L15955" t="s">
        <v>1109</v>
      </c>
    </row>
    <row r="15956" spans="1:12" x14ac:dyDescent="0.2">
      <c r="A15956" t="s">
        <v>51611</v>
      </c>
      <c r="B15956" t="s">
        <v>51612</v>
      </c>
      <c r="C15956" t="s">
        <v>11682</v>
      </c>
      <c r="D15956" t="s">
        <v>21</v>
      </c>
      <c r="E15956" t="s">
        <v>16</v>
      </c>
      <c r="F15956">
        <v>28208</v>
      </c>
      <c r="G15956">
        <v>35.213503522800004</v>
      </c>
      <c r="H15956">
        <v>-80.878095477800002</v>
      </c>
      <c r="I15956">
        <v>4</v>
      </c>
      <c r="J15956">
        <v>14</v>
      </c>
      <c r="K15956">
        <v>1</v>
      </c>
      <c r="L15956" t="s">
        <v>790</v>
      </c>
    </row>
    <row r="15957" spans="1:12" x14ac:dyDescent="0.2">
      <c r="A15957" t="s">
        <v>51613</v>
      </c>
      <c r="B15957" t="s">
        <v>51614</v>
      </c>
      <c r="C15957" t="s">
        <v>25743</v>
      </c>
      <c r="D15957" t="s">
        <v>21</v>
      </c>
      <c r="E15957" t="s">
        <v>16</v>
      </c>
      <c r="F15957">
        <v>28203</v>
      </c>
      <c r="G15957">
        <v>35.197674900000003</v>
      </c>
      <c r="H15957">
        <v>-80.852469999999997</v>
      </c>
      <c r="I15957">
        <v>4</v>
      </c>
      <c r="J15957">
        <v>4</v>
      </c>
      <c r="K15957">
        <v>0</v>
      </c>
      <c r="L15957" t="s">
        <v>51615</v>
      </c>
    </row>
    <row r="15958" spans="1:12" x14ac:dyDescent="0.2">
      <c r="A15958" t="s">
        <v>51616</v>
      </c>
      <c r="B15958" t="s">
        <v>51617</v>
      </c>
      <c r="C15958" t="s">
        <v>6941</v>
      </c>
      <c r="D15958" t="s">
        <v>21</v>
      </c>
      <c r="E15958" t="s">
        <v>16</v>
      </c>
      <c r="F15958">
        <v>28226</v>
      </c>
      <c r="G15958">
        <v>35.087828399999999</v>
      </c>
      <c r="H15958">
        <v>-80.845408500000005</v>
      </c>
      <c r="I15958">
        <v>2</v>
      </c>
      <c r="J15958">
        <v>7</v>
      </c>
      <c r="K15958">
        <v>0</v>
      </c>
      <c r="L15958" t="s">
        <v>51618</v>
      </c>
    </row>
    <row r="15959" spans="1:12" x14ac:dyDescent="0.2">
      <c r="A15959" t="s">
        <v>51619</v>
      </c>
      <c r="B15959" t="s">
        <v>16856</v>
      </c>
      <c r="C15959" t="s">
        <v>51620</v>
      </c>
      <c r="D15959" t="s">
        <v>21</v>
      </c>
      <c r="E15959" t="s">
        <v>16</v>
      </c>
      <c r="F15959">
        <v>28212</v>
      </c>
      <c r="G15959">
        <v>35.2016092</v>
      </c>
      <c r="H15959">
        <v>-80.737668900000003</v>
      </c>
      <c r="I15959">
        <v>3</v>
      </c>
      <c r="J15959">
        <v>4</v>
      </c>
      <c r="K15959">
        <v>0</v>
      </c>
      <c r="L15959" t="s">
        <v>51621</v>
      </c>
    </row>
    <row r="15960" spans="1:12" x14ac:dyDescent="0.2">
      <c r="A15960" t="s">
        <v>51622</v>
      </c>
      <c r="B15960" t="s">
        <v>51623</v>
      </c>
      <c r="C15960" t="s">
        <v>51624</v>
      </c>
      <c r="D15960" t="s">
        <v>21</v>
      </c>
      <c r="E15960" t="s">
        <v>16</v>
      </c>
      <c r="F15960">
        <v>28262</v>
      </c>
      <c r="G15960">
        <v>35.317177121299999</v>
      </c>
      <c r="H15960">
        <v>-80.773089999999996</v>
      </c>
      <c r="I15960">
        <v>3.5</v>
      </c>
      <c r="J15960">
        <v>27</v>
      </c>
      <c r="K15960">
        <v>1</v>
      </c>
      <c r="L15960" t="s">
        <v>51625</v>
      </c>
    </row>
    <row r="15961" spans="1:12" x14ac:dyDescent="0.2">
      <c r="A15961" t="e">
        <f>-Yz1ZN-mSFQ7isNOz99MZQ</f>
        <v>#NAME?</v>
      </c>
      <c r="B15961" t="s">
        <v>2257</v>
      </c>
      <c r="C15961" t="s">
        <v>51626</v>
      </c>
      <c r="D15961" t="s">
        <v>39</v>
      </c>
      <c r="E15961" t="s">
        <v>16</v>
      </c>
      <c r="F15961">
        <v>28025</v>
      </c>
      <c r="G15961">
        <v>35.431829299999997</v>
      </c>
      <c r="H15961">
        <v>-80.606222000000002</v>
      </c>
      <c r="I15961">
        <v>3.5</v>
      </c>
      <c r="J15961">
        <v>14</v>
      </c>
      <c r="K15961">
        <v>1</v>
      </c>
      <c r="L15961" t="s">
        <v>51627</v>
      </c>
    </row>
    <row r="15962" spans="1:12" x14ac:dyDescent="0.2">
      <c r="A15962" t="s">
        <v>51628</v>
      </c>
      <c r="B15962" t="s">
        <v>51629</v>
      </c>
      <c r="C15962" t="s">
        <v>51630</v>
      </c>
      <c r="D15962" t="s">
        <v>30</v>
      </c>
      <c r="E15962" t="s">
        <v>16</v>
      </c>
      <c r="F15962">
        <v>28052</v>
      </c>
      <c r="G15962">
        <v>35.171854000000003</v>
      </c>
      <c r="H15962">
        <v>-81.107648999999995</v>
      </c>
      <c r="I15962">
        <v>4</v>
      </c>
      <c r="J15962">
        <v>4</v>
      </c>
      <c r="K15962">
        <v>1</v>
      </c>
      <c r="L15962" t="s">
        <v>51631</v>
      </c>
    </row>
    <row r="15963" spans="1:12" x14ac:dyDescent="0.2">
      <c r="A15963" t="s">
        <v>51632</v>
      </c>
      <c r="B15963" t="s">
        <v>1093</v>
      </c>
      <c r="C15963" t="s">
        <v>51633</v>
      </c>
      <c r="D15963" t="s">
        <v>21</v>
      </c>
      <c r="E15963" t="s">
        <v>16</v>
      </c>
      <c r="F15963">
        <v>28204</v>
      </c>
      <c r="G15963">
        <v>35.213616999999999</v>
      </c>
      <c r="H15963">
        <v>-80.827982399999996</v>
      </c>
      <c r="I15963">
        <v>2</v>
      </c>
      <c r="J15963">
        <v>21</v>
      </c>
      <c r="K15963">
        <v>1</v>
      </c>
      <c r="L15963" t="s">
        <v>25995</v>
      </c>
    </row>
    <row r="15964" spans="1:12" x14ac:dyDescent="0.2">
      <c r="A15964" t="s">
        <v>51634</v>
      </c>
      <c r="B15964" t="s">
        <v>51635</v>
      </c>
      <c r="C15964" t="s">
        <v>51636</v>
      </c>
      <c r="D15964" t="s">
        <v>21</v>
      </c>
      <c r="E15964" t="s">
        <v>16</v>
      </c>
      <c r="F15964">
        <v>28216</v>
      </c>
      <c r="G15964">
        <v>35.301169100000003</v>
      </c>
      <c r="H15964">
        <v>-80.895766899999998</v>
      </c>
      <c r="I15964">
        <v>4.5</v>
      </c>
      <c r="J15964">
        <v>8</v>
      </c>
      <c r="K15964">
        <v>1</v>
      </c>
      <c r="L15964" t="s">
        <v>9274</v>
      </c>
    </row>
    <row r="15965" spans="1:12" x14ac:dyDescent="0.2">
      <c r="A15965" t="s">
        <v>51637</v>
      </c>
      <c r="B15965" t="s">
        <v>51638</v>
      </c>
      <c r="C15965" t="s">
        <v>51639</v>
      </c>
      <c r="D15965" t="s">
        <v>15</v>
      </c>
      <c r="E15965" t="s">
        <v>16</v>
      </c>
      <c r="F15965">
        <v>28031</v>
      </c>
      <c r="G15965">
        <v>35.489533999999999</v>
      </c>
      <c r="H15965">
        <v>-80.857647999999998</v>
      </c>
      <c r="I15965">
        <v>4</v>
      </c>
      <c r="J15965">
        <v>78</v>
      </c>
      <c r="K15965">
        <v>1</v>
      </c>
      <c r="L15965" t="s">
        <v>8499</v>
      </c>
    </row>
    <row r="15966" spans="1:12" x14ac:dyDescent="0.2">
      <c r="A15966" t="s">
        <v>51640</v>
      </c>
      <c r="B15966" t="s">
        <v>498</v>
      </c>
      <c r="C15966" t="s">
        <v>51641</v>
      </c>
      <c r="D15966" t="s">
        <v>135</v>
      </c>
      <c r="E15966" t="s">
        <v>16</v>
      </c>
      <c r="F15966">
        <v>28105</v>
      </c>
      <c r="G15966">
        <v>35.082745000000003</v>
      </c>
      <c r="H15966">
        <v>-80.732972000000004</v>
      </c>
      <c r="I15966">
        <v>4</v>
      </c>
      <c r="J15966">
        <v>10</v>
      </c>
      <c r="K15966">
        <v>1</v>
      </c>
      <c r="L15966" t="s">
        <v>45042</v>
      </c>
    </row>
    <row r="15967" spans="1:12" x14ac:dyDescent="0.2">
      <c r="A15967" t="s">
        <v>51642</v>
      </c>
      <c r="B15967" t="s">
        <v>51643</v>
      </c>
      <c r="C15967" t="s">
        <v>51644</v>
      </c>
      <c r="D15967" t="s">
        <v>135</v>
      </c>
      <c r="E15967" t="s">
        <v>16</v>
      </c>
      <c r="F15967">
        <v>28105</v>
      </c>
      <c r="G15967">
        <v>35.124357699999997</v>
      </c>
      <c r="H15967">
        <v>-80.7285878</v>
      </c>
      <c r="I15967">
        <v>4.5</v>
      </c>
      <c r="J15967">
        <v>10</v>
      </c>
      <c r="K15967">
        <v>1</v>
      </c>
      <c r="L15967" t="s">
        <v>51645</v>
      </c>
    </row>
    <row r="15968" spans="1:12" x14ac:dyDescent="0.2">
      <c r="A15968" t="s">
        <v>51646</v>
      </c>
      <c r="B15968" t="s">
        <v>24334</v>
      </c>
      <c r="C15968" t="s">
        <v>51647</v>
      </c>
      <c r="D15968" t="s">
        <v>26</v>
      </c>
      <c r="E15968" t="s">
        <v>16</v>
      </c>
      <c r="F15968">
        <v>28078</v>
      </c>
      <c r="G15968">
        <v>35.4452736</v>
      </c>
      <c r="H15968">
        <v>-80.862037799999996</v>
      </c>
      <c r="I15968">
        <v>4.5</v>
      </c>
      <c r="J15968">
        <v>6</v>
      </c>
      <c r="K15968">
        <v>0</v>
      </c>
      <c r="L15968" t="s">
        <v>23473</v>
      </c>
    </row>
    <row r="15969" spans="1:12" x14ac:dyDescent="0.2">
      <c r="A15969" t="s">
        <v>51648</v>
      </c>
      <c r="B15969" t="s">
        <v>51649</v>
      </c>
      <c r="C15969" t="s">
        <v>51650</v>
      </c>
      <c r="D15969" t="s">
        <v>21</v>
      </c>
      <c r="E15969" t="s">
        <v>16</v>
      </c>
      <c r="F15969">
        <v>28203</v>
      </c>
      <c r="G15969">
        <v>35.219735</v>
      </c>
      <c r="H15969">
        <v>-80.860453000000007</v>
      </c>
      <c r="I15969">
        <v>2.5</v>
      </c>
      <c r="J15969">
        <v>12</v>
      </c>
      <c r="K15969">
        <v>1</v>
      </c>
      <c r="L15969" t="s">
        <v>51651</v>
      </c>
    </row>
    <row r="15970" spans="1:12" x14ac:dyDescent="0.2">
      <c r="A15970" t="s">
        <v>51652</v>
      </c>
      <c r="B15970" t="s">
        <v>51653</v>
      </c>
      <c r="C15970" t="s">
        <v>51654</v>
      </c>
      <c r="D15970" t="s">
        <v>21</v>
      </c>
      <c r="E15970" t="s">
        <v>16</v>
      </c>
      <c r="F15970">
        <v>28209</v>
      </c>
      <c r="G15970">
        <v>35.162043400000002</v>
      </c>
      <c r="H15970">
        <v>-80.849547200000003</v>
      </c>
      <c r="I15970">
        <v>4</v>
      </c>
      <c r="J15970">
        <v>4</v>
      </c>
      <c r="K15970">
        <v>1</v>
      </c>
      <c r="L15970" t="s">
        <v>51655</v>
      </c>
    </row>
    <row r="15971" spans="1:12" x14ac:dyDescent="0.2">
      <c r="A15971" t="s">
        <v>51656</v>
      </c>
      <c r="B15971" t="s">
        <v>40210</v>
      </c>
      <c r="C15971" t="s">
        <v>19141</v>
      </c>
      <c r="D15971" t="s">
        <v>21</v>
      </c>
      <c r="E15971" t="s">
        <v>16</v>
      </c>
      <c r="F15971">
        <v>28211</v>
      </c>
      <c r="G15971">
        <v>35.157051000000003</v>
      </c>
      <c r="H15971">
        <v>-80.823982999999998</v>
      </c>
      <c r="I15971">
        <v>4</v>
      </c>
      <c r="J15971">
        <v>57</v>
      </c>
      <c r="K15971">
        <v>1</v>
      </c>
      <c r="L15971" t="s">
        <v>1436</v>
      </c>
    </row>
    <row r="15972" spans="1:12" x14ac:dyDescent="0.2">
      <c r="A15972" t="s">
        <v>51657</v>
      </c>
      <c r="B15972" t="s">
        <v>51658</v>
      </c>
      <c r="C15972" t="s">
        <v>51659</v>
      </c>
      <c r="D15972" t="s">
        <v>295</v>
      </c>
      <c r="E15972" t="s">
        <v>16</v>
      </c>
      <c r="F15972">
        <v>28134</v>
      </c>
      <c r="G15972">
        <v>35.092165999999999</v>
      </c>
      <c r="H15972">
        <v>-80.902582800000005</v>
      </c>
      <c r="I15972">
        <v>3</v>
      </c>
      <c r="J15972">
        <v>5</v>
      </c>
      <c r="K15972">
        <v>1</v>
      </c>
      <c r="L15972" t="s">
        <v>51660</v>
      </c>
    </row>
    <row r="15973" spans="1:12" x14ac:dyDescent="0.2">
      <c r="A15973" t="s">
        <v>51661</v>
      </c>
      <c r="B15973" t="s">
        <v>51662</v>
      </c>
      <c r="C15973" t="s">
        <v>51663</v>
      </c>
      <c r="D15973" t="s">
        <v>21</v>
      </c>
      <c r="E15973" t="s">
        <v>16</v>
      </c>
      <c r="F15973">
        <v>28278</v>
      </c>
      <c r="G15973">
        <v>35.165590330500002</v>
      </c>
      <c r="H15973">
        <v>-80.969730137400006</v>
      </c>
      <c r="I15973">
        <v>3.5</v>
      </c>
      <c r="J15973">
        <v>61</v>
      </c>
      <c r="K15973">
        <v>1</v>
      </c>
      <c r="L15973" t="s">
        <v>51664</v>
      </c>
    </row>
    <row r="15974" spans="1:12" x14ac:dyDescent="0.2">
      <c r="A15974" t="s">
        <v>51665</v>
      </c>
      <c r="B15974" t="s">
        <v>3420</v>
      </c>
      <c r="C15974" t="s">
        <v>51666</v>
      </c>
      <c r="D15974" t="s">
        <v>135</v>
      </c>
      <c r="E15974" t="s">
        <v>16</v>
      </c>
      <c r="F15974">
        <v>28105</v>
      </c>
      <c r="G15974">
        <v>35.101168999999999</v>
      </c>
      <c r="H15974">
        <v>-80.677588999999998</v>
      </c>
      <c r="I15974">
        <v>1.5</v>
      </c>
      <c r="J15974">
        <v>3</v>
      </c>
      <c r="K15974">
        <v>1</v>
      </c>
      <c r="L15974" t="s">
        <v>923</v>
      </c>
    </row>
    <row r="15975" spans="1:12" x14ac:dyDescent="0.2">
      <c r="A15975" t="s">
        <v>51667</v>
      </c>
      <c r="B15975" t="s">
        <v>51668</v>
      </c>
      <c r="C15975" t="s">
        <v>391</v>
      </c>
      <c r="D15975" t="s">
        <v>21</v>
      </c>
      <c r="E15975" t="s">
        <v>16</v>
      </c>
      <c r="F15975">
        <v>28211</v>
      </c>
      <c r="G15975">
        <v>35.152231100000002</v>
      </c>
      <c r="H15975">
        <v>-80.831896799999996</v>
      </c>
      <c r="I15975">
        <v>2</v>
      </c>
      <c r="J15975">
        <v>5</v>
      </c>
      <c r="K15975">
        <v>1</v>
      </c>
      <c r="L15975" t="s">
        <v>51669</v>
      </c>
    </row>
    <row r="15976" spans="1:12" x14ac:dyDescent="0.2">
      <c r="A15976" t="s">
        <v>51670</v>
      </c>
      <c r="B15976" t="s">
        <v>1978</v>
      </c>
      <c r="C15976" t="s">
        <v>51671</v>
      </c>
      <c r="D15976" t="s">
        <v>21</v>
      </c>
      <c r="E15976" t="s">
        <v>16</v>
      </c>
      <c r="F15976">
        <v>28211</v>
      </c>
      <c r="G15976">
        <v>35.177318100000001</v>
      </c>
      <c r="H15976">
        <v>-80.798604999999995</v>
      </c>
      <c r="I15976">
        <v>3.5</v>
      </c>
      <c r="J15976">
        <v>9</v>
      </c>
      <c r="K15976">
        <v>1</v>
      </c>
      <c r="L15976" t="s">
        <v>4658</v>
      </c>
    </row>
    <row r="15977" spans="1:12" x14ac:dyDescent="0.2">
      <c r="A15977" t="s">
        <v>51672</v>
      </c>
      <c r="B15977" t="s">
        <v>51673</v>
      </c>
      <c r="C15977" t="s">
        <v>43356</v>
      </c>
      <c r="D15977" t="s">
        <v>21</v>
      </c>
      <c r="E15977" t="s">
        <v>16</v>
      </c>
      <c r="F15977">
        <v>28227</v>
      </c>
      <c r="G15977">
        <v>35.143938900000002</v>
      </c>
      <c r="H15977">
        <v>-80.726725500000001</v>
      </c>
      <c r="I15977">
        <v>2.5</v>
      </c>
      <c r="J15977">
        <v>24</v>
      </c>
      <c r="K15977">
        <v>0</v>
      </c>
      <c r="L15977" t="s">
        <v>412</v>
      </c>
    </row>
    <row r="15978" spans="1:12" x14ac:dyDescent="0.2">
      <c r="A15978" t="s">
        <v>51674</v>
      </c>
      <c r="B15978" t="s">
        <v>51675</v>
      </c>
      <c r="C15978" t="s">
        <v>51676</v>
      </c>
      <c r="D15978" t="s">
        <v>643</v>
      </c>
      <c r="E15978" t="s">
        <v>16</v>
      </c>
      <c r="F15978">
        <v>28079</v>
      </c>
      <c r="G15978">
        <v>35.069414000000002</v>
      </c>
      <c r="H15978">
        <v>-80.643786000000006</v>
      </c>
      <c r="I15978">
        <v>5</v>
      </c>
      <c r="J15978">
        <v>3</v>
      </c>
      <c r="K15978">
        <v>1</v>
      </c>
      <c r="L15978" t="s">
        <v>51677</v>
      </c>
    </row>
    <row r="15979" spans="1:12" x14ac:dyDescent="0.2">
      <c r="A15979" t="s">
        <v>51678</v>
      </c>
      <c r="B15979" t="s">
        <v>51679</v>
      </c>
      <c r="C15979" t="s">
        <v>3151</v>
      </c>
      <c r="D15979" t="s">
        <v>21</v>
      </c>
      <c r="E15979" t="s">
        <v>16</v>
      </c>
      <c r="F15979">
        <v>28215</v>
      </c>
      <c r="G15979">
        <v>35.231402000000003</v>
      </c>
      <c r="H15979">
        <v>-80.845840999999993</v>
      </c>
      <c r="I15979">
        <v>3.5</v>
      </c>
      <c r="J15979">
        <v>3</v>
      </c>
      <c r="K15979">
        <v>1</v>
      </c>
      <c r="L15979" t="s">
        <v>51680</v>
      </c>
    </row>
    <row r="15980" spans="1:12" x14ac:dyDescent="0.2">
      <c r="A15980" t="s">
        <v>51681</v>
      </c>
      <c r="B15980" t="s">
        <v>51682</v>
      </c>
      <c r="C15980" t="s">
        <v>51683</v>
      </c>
      <c r="D15980" t="s">
        <v>15</v>
      </c>
      <c r="E15980" t="s">
        <v>16</v>
      </c>
      <c r="F15980">
        <v>28031</v>
      </c>
      <c r="G15980">
        <v>35.468330999999999</v>
      </c>
      <c r="H15980">
        <v>-80.889437000000001</v>
      </c>
      <c r="I15980">
        <v>4.5</v>
      </c>
      <c r="J15980">
        <v>7</v>
      </c>
      <c r="K15980">
        <v>1</v>
      </c>
      <c r="L15980" t="s">
        <v>19294</v>
      </c>
    </row>
    <row r="15981" spans="1:12" x14ac:dyDescent="0.2">
      <c r="A15981" t="s">
        <v>51684</v>
      </c>
      <c r="B15981" t="s">
        <v>51685</v>
      </c>
      <c r="C15981" t="s">
        <v>51686</v>
      </c>
      <c r="D15981" t="s">
        <v>21</v>
      </c>
      <c r="E15981" t="s">
        <v>16</v>
      </c>
      <c r="F15981">
        <v>28209</v>
      </c>
      <c r="G15981">
        <v>35.1807151</v>
      </c>
      <c r="H15981">
        <v>-80.875339999999994</v>
      </c>
      <c r="I15981">
        <v>2.5</v>
      </c>
      <c r="J15981">
        <v>36</v>
      </c>
      <c r="K15981">
        <v>1</v>
      </c>
      <c r="L15981" t="s">
        <v>51687</v>
      </c>
    </row>
    <row r="15982" spans="1:12" x14ac:dyDescent="0.2">
      <c r="A15982" t="s">
        <v>51688</v>
      </c>
      <c r="B15982" t="s">
        <v>9846</v>
      </c>
      <c r="C15982" t="s">
        <v>51689</v>
      </c>
      <c r="D15982" t="s">
        <v>21</v>
      </c>
      <c r="E15982" t="s">
        <v>16</v>
      </c>
      <c r="F15982">
        <v>28273</v>
      </c>
      <c r="G15982">
        <v>35.139797000000002</v>
      </c>
      <c r="H15982">
        <v>-80.933125000000004</v>
      </c>
      <c r="I15982">
        <v>4.5</v>
      </c>
      <c r="J15982">
        <v>44</v>
      </c>
      <c r="K15982">
        <v>1</v>
      </c>
      <c r="L15982" t="s">
        <v>19878</v>
      </c>
    </row>
    <row r="15983" spans="1:12" x14ac:dyDescent="0.2">
      <c r="A15983" t="s">
        <v>51690</v>
      </c>
      <c r="B15983" t="s">
        <v>19857</v>
      </c>
      <c r="C15983" t="s">
        <v>51691</v>
      </c>
      <c r="D15983" t="s">
        <v>21</v>
      </c>
      <c r="E15983" t="s">
        <v>16</v>
      </c>
      <c r="F15983">
        <v>28217</v>
      </c>
      <c r="G15983">
        <v>35.179445800000003</v>
      </c>
      <c r="H15983">
        <v>-80.883566400000007</v>
      </c>
      <c r="I15983">
        <v>2.5</v>
      </c>
      <c r="J15983">
        <v>88</v>
      </c>
      <c r="K15983">
        <v>1</v>
      </c>
      <c r="L15983" t="s">
        <v>51692</v>
      </c>
    </row>
    <row r="15984" spans="1:12" x14ac:dyDescent="0.2">
      <c r="A15984" t="s">
        <v>51693</v>
      </c>
      <c r="B15984" t="s">
        <v>51694</v>
      </c>
      <c r="C15984" t="s">
        <v>51695</v>
      </c>
      <c r="D15984" t="s">
        <v>21</v>
      </c>
      <c r="E15984" t="s">
        <v>16</v>
      </c>
      <c r="F15984">
        <v>28205</v>
      </c>
      <c r="G15984">
        <v>35.213939600000003</v>
      </c>
      <c r="H15984">
        <v>-80.769459799999893</v>
      </c>
      <c r="I15984">
        <v>3.5</v>
      </c>
      <c r="J15984">
        <v>297</v>
      </c>
      <c r="K15984">
        <v>1</v>
      </c>
      <c r="L15984" t="s">
        <v>51696</v>
      </c>
    </row>
    <row r="15985" spans="1:12" x14ac:dyDescent="0.2">
      <c r="A15985" t="s">
        <v>51697</v>
      </c>
      <c r="B15985" t="s">
        <v>51698</v>
      </c>
      <c r="C15985" t="s">
        <v>51699</v>
      </c>
      <c r="D15985" t="s">
        <v>21</v>
      </c>
      <c r="E15985" t="s">
        <v>16</v>
      </c>
      <c r="F15985">
        <v>28217</v>
      </c>
      <c r="G15985">
        <v>35.178882299999998</v>
      </c>
      <c r="H15985">
        <v>-80.903749500000004</v>
      </c>
      <c r="I15985">
        <v>1</v>
      </c>
      <c r="J15985">
        <v>3</v>
      </c>
      <c r="K15985">
        <v>1</v>
      </c>
    </row>
    <row r="15986" spans="1:12" x14ac:dyDescent="0.2">
      <c r="A15986" t="s">
        <v>51700</v>
      </c>
      <c r="B15986" t="s">
        <v>4870</v>
      </c>
      <c r="C15986" t="s">
        <v>51701</v>
      </c>
      <c r="D15986" t="s">
        <v>643</v>
      </c>
      <c r="E15986" t="s">
        <v>16</v>
      </c>
      <c r="F15986">
        <v>28104</v>
      </c>
      <c r="G15986">
        <v>35.069899177800004</v>
      </c>
      <c r="H15986">
        <v>-80.698762983099996</v>
      </c>
      <c r="I15986">
        <v>3</v>
      </c>
      <c r="J15986">
        <v>4</v>
      </c>
      <c r="K15986">
        <v>1</v>
      </c>
      <c r="L15986" t="s">
        <v>51702</v>
      </c>
    </row>
    <row r="15987" spans="1:12" x14ac:dyDescent="0.2">
      <c r="A15987" t="s">
        <v>51703</v>
      </c>
      <c r="B15987" t="s">
        <v>5107</v>
      </c>
      <c r="C15987" t="s">
        <v>51704</v>
      </c>
      <c r="D15987" t="s">
        <v>21</v>
      </c>
      <c r="E15987" t="s">
        <v>16</v>
      </c>
      <c r="F15987">
        <v>28262</v>
      </c>
      <c r="G15987">
        <v>35.306807200000002</v>
      </c>
      <c r="H15987">
        <v>-80.752316800000003</v>
      </c>
      <c r="I15987">
        <v>3.5</v>
      </c>
      <c r="J15987">
        <v>5</v>
      </c>
      <c r="K15987">
        <v>1</v>
      </c>
      <c r="L15987" t="s">
        <v>5109</v>
      </c>
    </row>
    <row r="15988" spans="1:12" x14ac:dyDescent="0.2">
      <c r="A15988" t="s">
        <v>51705</v>
      </c>
      <c r="B15988" t="s">
        <v>51706</v>
      </c>
      <c r="C15988" t="s">
        <v>51707</v>
      </c>
      <c r="D15988" t="s">
        <v>21</v>
      </c>
      <c r="E15988" t="s">
        <v>16</v>
      </c>
      <c r="F15988">
        <v>28204</v>
      </c>
      <c r="G15988">
        <v>35.209885515499998</v>
      </c>
      <c r="H15988">
        <v>-80.835597908599993</v>
      </c>
      <c r="I15988">
        <v>4</v>
      </c>
      <c r="J15988">
        <v>598</v>
      </c>
      <c r="K15988">
        <v>1</v>
      </c>
      <c r="L15988" t="s">
        <v>51708</v>
      </c>
    </row>
    <row r="15989" spans="1:12" x14ac:dyDescent="0.2">
      <c r="A15989" t="s">
        <v>51709</v>
      </c>
      <c r="B15989" t="s">
        <v>24673</v>
      </c>
      <c r="C15989" t="s">
        <v>51710</v>
      </c>
      <c r="D15989" t="s">
        <v>21</v>
      </c>
      <c r="E15989" t="s">
        <v>16</v>
      </c>
      <c r="F15989">
        <v>28210</v>
      </c>
      <c r="G15989">
        <v>35.168181300000001</v>
      </c>
      <c r="H15989">
        <v>-80.875522099999998</v>
      </c>
      <c r="I15989">
        <v>3</v>
      </c>
      <c r="J15989">
        <v>48</v>
      </c>
      <c r="K15989">
        <v>1</v>
      </c>
      <c r="L15989" t="s">
        <v>18394</v>
      </c>
    </row>
    <row r="15990" spans="1:12" x14ac:dyDescent="0.2">
      <c r="A15990" t="s">
        <v>51711</v>
      </c>
      <c r="B15990" t="s">
        <v>51712</v>
      </c>
      <c r="C15990" t="s">
        <v>51713</v>
      </c>
      <c r="D15990" t="s">
        <v>697</v>
      </c>
      <c r="E15990" t="s">
        <v>16</v>
      </c>
      <c r="F15990">
        <v>28037</v>
      </c>
      <c r="G15990">
        <v>35.451908840900003</v>
      </c>
      <c r="H15990">
        <v>-80.9921336174</v>
      </c>
      <c r="I15990">
        <v>2.5</v>
      </c>
      <c r="J15990">
        <v>3</v>
      </c>
      <c r="K15990">
        <v>1</v>
      </c>
      <c r="L15990" t="s">
        <v>51714</v>
      </c>
    </row>
    <row r="15991" spans="1:12" x14ac:dyDescent="0.2">
      <c r="A15991" t="s">
        <v>51715</v>
      </c>
      <c r="B15991" t="s">
        <v>51716</v>
      </c>
      <c r="C15991" t="s">
        <v>51717</v>
      </c>
      <c r="D15991" t="s">
        <v>21</v>
      </c>
      <c r="E15991" t="s">
        <v>16</v>
      </c>
      <c r="F15991">
        <v>28204</v>
      </c>
      <c r="G15991">
        <v>35.227274774999998</v>
      </c>
      <c r="H15991">
        <v>-80.845787899499996</v>
      </c>
      <c r="I15991">
        <v>5</v>
      </c>
      <c r="J15991">
        <v>6</v>
      </c>
      <c r="K15991">
        <v>1</v>
      </c>
      <c r="L15991" t="s">
        <v>51718</v>
      </c>
    </row>
    <row r="15992" spans="1:12" x14ac:dyDescent="0.2">
      <c r="A15992" t="s">
        <v>51719</v>
      </c>
      <c r="B15992" t="s">
        <v>51720</v>
      </c>
      <c r="C15992" t="s">
        <v>51721</v>
      </c>
      <c r="D15992" t="s">
        <v>21</v>
      </c>
      <c r="E15992" t="s">
        <v>16</v>
      </c>
      <c r="F15992">
        <v>28208</v>
      </c>
      <c r="G15992">
        <v>35.245754906400002</v>
      </c>
      <c r="H15992">
        <v>-80.896169543300005</v>
      </c>
      <c r="I15992">
        <v>1</v>
      </c>
      <c r="J15992">
        <v>3</v>
      </c>
      <c r="K15992">
        <v>1</v>
      </c>
      <c r="L15992" t="s">
        <v>51722</v>
      </c>
    </row>
    <row r="15993" spans="1:12" x14ac:dyDescent="0.2">
      <c r="A15993" t="s">
        <v>51723</v>
      </c>
      <c r="B15993" t="s">
        <v>51724</v>
      </c>
      <c r="C15993" t="s">
        <v>51725</v>
      </c>
      <c r="D15993" t="s">
        <v>588</v>
      </c>
      <c r="E15993" t="s">
        <v>16</v>
      </c>
      <c r="F15993">
        <v>28110</v>
      </c>
      <c r="G15993">
        <v>35.001553000000001</v>
      </c>
      <c r="H15993">
        <v>-80.546188900000004</v>
      </c>
      <c r="I15993">
        <v>4.5</v>
      </c>
      <c r="J15993">
        <v>8</v>
      </c>
      <c r="K15993">
        <v>1</v>
      </c>
      <c r="L15993" t="s">
        <v>51726</v>
      </c>
    </row>
    <row r="15994" spans="1:12" x14ac:dyDescent="0.2">
      <c r="A15994" t="s">
        <v>51727</v>
      </c>
      <c r="B15994" t="s">
        <v>51728</v>
      </c>
      <c r="C15994" t="s">
        <v>51729</v>
      </c>
      <c r="D15994" t="s">
        <v>2611</v>
      </c>
      <c r="E15994" t="s">
        <v>16</v>
      </c>
      <c r="F15994">
        <v>28117</v>
      </c>
      <c r="G15994">
        <v>35.541958000000001</v>
      </c>
      <c r="H15994">
        <v>-80.853902399999996</v>
      </c>
      <c r="I15994">
        <v>2</v>
      </c>
      <c r="J15994">
        <v>5</v>
      </c>
      <c r="K15994">
        <v>1</v>
      </c>
      <c r="L15994" t="s">
        <v>51730</v>
      </c>
    </row>
    <row r="15995" spans="1:12" x14ac:dyDescent="0.2">
      <c r="A15995" t="s">
        <v>51731</v>
      </c>
      <c r="B15995" t="s">
        <v>51732</v>
      </c>
      <c r="C15995" t="s">
        <v>51733</v>
      </c>
      <c r="D15995" t="s">
        <v>21</v>
      </c>
      <c r="E15995" t="s">
        <v>16</v>
      </c>
      <c r="F15995">
        <v>28270</v>
      </c>
      <c r="G15995">
        <v>35.141774099999999</v>
      </c>
      <c r="H15995">
        <v>-80.742358400000001</v>
      </c>
      <c r="I15995">
        <v>3</v>
      </c>
      <c r="J15995">
        <v>6</v>
      </c>
      <c r="K15995">
        <v>1</v>
      </c>
      <c r="L15995" t="s">
        <v>51734</v>
      </c>
    </row>
    <row r="15996" spans="1:12" x14ac:dyDescent="0.2">
      <c r="A15996" t="s">
        <v>51735</v>
      </c>
      <c r="B15996" t="s">
        <v>51736</v>
      </c>
      <c r="C15996" t="s">
        <v>51737</v>
      </c>
      <c r="D15996" t="s">
        <v>21</v>
      </c>
      <c r="E15996" t="s">
        <v>16</v>
      </c>
      <c r="F15996">
        <v>28273</v>
      </c>
      <c r="G15996">
        <v>35.125434800000001</v>
      </c>
      <c r="H15996">
        <v>-80.889358200000004</v>
      </c>
      <c r="I15996">
        <v>5</v>
      </c>
      <c r="J15996">
        <v>4</v>
      </c>
      <c r="K15996">
        <v>1</v>
      </c>
      <c r="L15996" t="s">
        <v>25685</v>
      </c>
    </row>
    <row r="15997" spans="1:12" x14ac:dyDescent="0.2">
      <c r="A15997" t="s">
        <v>51738</v>
      </c>
      <c r="B15997" t="s">
        <v>51739</v>
      </c>
      <c r="C15997" t="s">
        <v>51740</v>
      </c>
      <c r="D15997" t="s">
        <v>830</v>
      </c>
      <c r="E15997" t="s">
        <v>16</v>
      </c>
      <c r="F15997">
        <v>28034</v>
      </c>
      <c r="G15997">
        <v>35.3162193</v>
      </c>
      <c r="H15997">
        <v>-81.162130899999994</v>
      </c>
      <c r="I15997">
        <v>3</v>
      </c>
      <c r="J15997">
        <v>6</v>
      </c>
      <c r="K15997">
        <v>1</v>
      </c>
      <c r="L15997" t="s">
        <v>24691</v>
      </c>
    </row>
    <row r="15998" spans="1:12" x14ac:dyDescent="0.2">
      <c r="A15998" t="s">
        <v>51741</v>
      </c>
      <c r="B15998" t="s">
        <v>51742</v>
      </c>
      <c r="D15998" t="s">
        <v>21</v>
      </c>
      <c r="E15998" t="s">
        <v>16</v>
      </c>
      <c r="F15998">
        <v>28214</v>
      </c>
      <c r="G15998">
        <v>35.283329299999998</v>
      </c>
      <c r="H15998">
        <v>-80.976055599999995</v>
      </c>
      <c r="I15998">
        <v>1</v>
      </c>
      <c r="J15998">
        <v>8</v>
      </c>
      <c r="K15998">
        <v>1</v>
      </c>
      <c r="L15998" t="s">
        <v>51743</v>
      </c>
    </row>
    <row r="15999" spans="1:12" x14ac:dyDescent="0.2">
      <c r="A15999" t="s">
        <v>51744</v>
      </c>
      <c r="B15999" t="s">
        <v>51745</v>
      </c>
      <c r="C15999" t="s">
        <v>51746</v>
      </c>
      <c r="D15999" t="s">
        <v>21</v>
      </c>
      <c r="E15999" t="s">
        <v>16</v>
      </c>
      <c r="F15999">
        <v>28270</v>
      </c>
      <c r="G15999">
        <v>35.133611000000002</v>
      </c>
      <c r="H15999">
        <v>-80.778675000000007</v>
      </c>
      <c r="I15999">
        <v>5</v>
      </c>
      <c r="J15999">
        <v>9</v>
      </c>
      <c r="K15999">
        <v>1</v>
      </c>
      <c r="L15999" t="s">
        <v>51747</v>
      </c>
    </row>
    <row r="16000" spans="1:12" x14ac:dyDescent="0.2">
      <c r="A16000" t="s">
        <v>51748</v>
      </c>
      <c r="B16000" t="s">
        <v>51749</v>
      </c>
      <c r="C16000" t="s">
        <v>51750</v>
      </c>
      <c r="D16000" t="s">
        <v>21</v>
      </c>
      <c r="E16000" t="s">
        <v>16</v>
      </c>
      <c r="F16000">
        <v>28227</v>
      </c>
      <c r="G16000">
        <v>35.260430200000002</v>
      </c>
      <c r="H16000">
        <v>-80.820129600000001</v>
      </c>
      <c r="I16000">
        <v>5</v>
      </c>
      <c r="J16000">
        <v>3</v>
      </c>
      <c r="K16000">
        <v>0</v>
      </c>
      <c r="L16000" t="s">
        <v>13696</v>
      </c>
    </row>
    <row r="16001" spans="1:12" x14ac:dyDescent="0.2">
      <c r="A16001" t="s">
        <v>51751</v>
      </c>
      <c r="B16001" t="s">
        <v>51752</v>
      </c>
      <c r="C16001" t="s">
        <v>17441</v>
      </c>
      <c r="D16001" t="s">
        <v>21</v>
      </c>
      <c r="E16001" t="s">
        <v>16</v>
      </c>
      <c r="F16001">
        <v>28210</v>
      </c>
      <c r="G16001">
        <v>35.118991000000001</v>
      </c>
      <c r="H16001">
        <v>-80.876255999999998</v>
      </c>
      <c r="I16001">
        <v>2.5</v>
      </c>
      <c r="J16001">
        <v>5</v>
      </c>
      <c r="K16001">
        <v>0</v>
      </c>
      <c r="L16001" t="s">
        <v>565</v>
      </c>
    </row>
    <row r="16002" spans="1:12" x14ac:dyDescent="0.2">
      <c r="A16002" t="s">
        <v>51753</v>
      </c>
      <c r="B16002" t="s">
        <v>36481</v>
      </c>
      <c r="C16002" t="s">
        <v>51754</v>
      </c>
      <c r="D16002" t="s">
        <v>21</v>
      </c>
      <c r="E16002" t="s">
        <v>16</v>
      </c>
      <c r="F16002">
        <v>28277</v>
      </c>
      <c r="G16002">
        <v>35.062322600000002</v>
      </c>
      <c r="H16002">
        <v>-80.771753899999993</v>
      </c>
      <c r="I16002">
        <v>2.5</v>
      </c>
      <c r="J16002">
        <v>3</v>
      </c>
      <c r="K16002">
        <v>1</v>
      </c>
      <c r="L16002" t="s">
        <v>51755</v>
      </c>
    </row>
    <row r="16003" spans="1:12" x14ac:dyDescent="0.2">
      <c r="A16003" t="s">
        <v>51756</v>
      </c>
      <c r="B16003" t="s">
        <v>51757</v>
      </c>
      <c r="D16003" t="s">
        <v>21</v>
      </c>
      <c r="E16003" t="s">
        <v>16</v>
      </c>
      <c r="F16003">
        <v>23231</v>
      </c>
      <c r="G16003">
        <v>35.237901399999998</v>
      </c>
      <c r="H16003">
        <v>-80.841934100000003</v>
      </c>
      <c r="I16003">
        <v>1</v>
      </c>
      <c r="J16003">
        <v>4</v>
      </c>
      <c r="K16003">
        <v>0</v>
      </c>
      <c r="L16003" t="s">
        <v>21726</v>
      </c>
    </row>
    <row r="16004" spans="1:12" x14ac:dyDescent="0.2">
      <c r="A16004" t="s">
        <v>51758</v>
      </c>
      <c r="B16004" t="s">
        <v>51759</v>
      </c>
      <c r="C16004" t="s">
        <v>51760</v>
      </c>
      <c r="D16004" t="s">
        <v>30</v>
      </c>
      <c r="E16004" t="s">
        <v>16</v>
      </c>
      <c r="F16004">
        <v>28054</v>
      </c>
      <c r="G16004">
        <v>35.255237999999999</v>
      </c>
      <c r="H16004">
        <v>-81.101833999999997</v>
      </c>
      <c r="I16004">
        <v>2.5</v>
      </c>
      <c r="J16004">
        <v>3</v>
      </c>
      <c r="K16004">
        <v>1</v>
      </c>
      <c r="L16004" t="s">
        <v>1425</v>
      </c>
    </row>
    <row r="16005" spans="1:12" x14ac:dyDescent="0.2">
      <c r="A16005" t="s">
        <v>51761</v>
      </c>
      <c r="B16005" t="s">
        <v>2525</v>
      </c>
      <c r="C16005" t="s">
        <v>51762</v>
      </c>
      <c r="D16005" t="s">
        <v>21</v>
      </c>
      <c r="E16005" t="s">
        <v>16</v>
      </c>
      <c r="F16005">
        <v>28269</v>
      </c>
      <c r="G16005">
        <v>35.350601545499998</v>
      </c>
      <c r="H16005">
        <v>-80.8416830261</v>
      </c>
      <c r="I16005">
        <v>4</v>
      </c>
      <c r="J16005">
        <v>18</v>
      </c>
      <c r="K16005">
        <v>1</v>
      </c>
      <c r="L16005" t="s">
        <v>1010</v>
      </c>
    </row>
    <row r="16006" spans="1:12" x14ac:dyDescent="0.2">
      <c r="A16006" t="s">
        <v>51763</v>
      </c>
      <c r="B16006" t="s">
        <v>51764</v>
      </c>
      <c r="C16006" t="s">
        <v>10781</v>
      </c>
      <c r="D16006" t="s">
        <v>21</v>
      </c>
      <c r="E16006" t="s">
        <v>16</v>
      </c>
      <c r="F16006">
        <v>28202</v>
      </c>
      <c r="G16006">
        <v>35.224858599999997</v>
      </c>
      <c r="H16006">
        <v>-80.847920200000004</v>
      </c>
      <c r="I16006">
        <v>4.5</v>
      </c>
      <c r="J16006">
        <v>54</v>
      </c>
      <c r="K16006">
        <v>1</v>
      </c>
      <c r="L16006" t="s">
        <v>51765</v>
      </c>
    </row>
    <row r="16007" spans="1:12" x14ac:dyDescent="0.2">
      <c r="A16007" t="s">
        <v>51766</v>
      </c>
      <c r="B16007" t="s">
        <v>51767</v>
      </c>
      <c r="C16007" t="s">
        <v>51768</v>
      </c>
      <c r="D16007" t="s">
        <v>21</v>
      </c>
      <c r="E16007" t="s">
        <v>16</v>
      </c>
      <c r="F16007">
        <v>28270</v>
      </c>
      <c r="G16007">
        <v>35.138443500000001</v>
      </c>
      <c r="H16007">
        <v>-80.735030300000005</v>
      </c>
      <c r="I16007">
        <v>3</v>
      </c>
      <c r="J16007">
        <v>4</v>
      </c>
      <c r="K16007">
        <v>1</v>
      </c>
      <c r="L16007" t="s">
        <v>42103</v>
      </c>
    </row>
    <row r="16008" spans="1:12" x14ac:dyDescent="0.2">
      <c r="A16008" t="s">
        <v>51769</v>
      </c>
      <c r="B16008" t="s">
        <v>39863</v>
      </c>
      <c r="C16008" t="s">
        <v>51770</v>
      </c>
      <c r="D16008" t="s">
        <v>21</v>
      </c>
      <c r="E16008" t="s">
        <v>16</v>
      </c>
      <c r="F16008">
        <v>28205</v>
      </c>
      <c r="G16008">
        <v>35.194060399999998</v>
      </c>
      <c r="H16008">
        <v>-80.767132599999997</v>
      </c>
      <c r="I16008">
        <v>4</v>
      </c>
      <c r="J16008">
        <v>5</v>
      </c>
      <c r="K16008">
        <v>0</v>
      </c>
      <c r="L16008" t="s">
        <v>2905</v>
      </c>
    </row>
    <row r="16009" spans="1:12" x14ac:dyDescent="0.2">
      <c r="A16009" t="s">
        <v>51771</v>
      </c>
      <c r="B16009" t="s">
        <v>51772</v>
      </c>
      <c r="C16009" t="s">
        <v>24094</v>
      </c>
      <c r="D16009" t="s">
        <v>295</v>
      </c>
      <c r="E16009" t="s">
        <v>16</v>
      </c>
      <c r="F16009">
        <v>28134</v>
      </c>
      <c r="G16009">
        <v>35.085648560000003</v>
      </c>
      <c r="H16009">
        <v>-80.891103525299997</v>
      </c>
      <c r="I16009">
        <v>4.5</v>
      </c>
      <c r="J16009">
        <v>46</v>
      </c>
      <c r="K16009">
        <v>1</v>
      </c>
      <c r="L16009" t="s">
        <v>51773</v>
      </c>
    </row>
    <row r="16010" spans="1:12" x14ac:dyDescent="0.2">
      <c r="A16010" t="s">
        <v>51774</v>
      </c>
      <c r="B16010" t="s">
        <v>51775</v>
      </c>
      <c r="C16010" t="s">
        <v>51776</v>
      </c>
      <c r="D16010" t="s">
        <v>39</v>
      </c>
      <c r="E16010" t="s">
        <v>16</v>
      </c>
      <c r="F16010">
        <v>28027</v>
      </c>
      <c r="G16010">
        <v>35.373331899999997</v>
      </c>
      <c r="H16010">
        <v>-80.722294899999994</v>
      </c>
      <c r="I16010">
        <v>4</v>
      </c>
      <c r="J16010">
        <v>10</v>
      </c>
      <c r="K16010">
        <v>1</v>
      </c>
      <c r="L16010" t="s">
        <v>51777</v>
      </c>
    </row>
    <row r="16011" spans="1:12" x14ac:dyDescent="0.2">
      <c r="A16011" t="s">
        <v>51778</v>
      </c>
      <c r="B16011" t="s">
        <v>51779</v>
      </c>
      <c r="C16011" t="s">
        <v>51780</v>
      </c>
      <c r="D16011" t="s">
        <v>21</v>
      </c>
      <c r="E16011" t="s">
        <v>16</v>
      </c>
      <c r="F16011">
        <v>28278</v>
      </c>
      <c r="G16011">
        <v>35.171784000000002</v>
      </c>
      <c r="H16011">
        <v>-80.976403399999995</v>
      </c>
      <c r="I16011">
        <v>5</v>
      </c>
      <c r="J16011">
        <v>3</v>
      </c>
      <c r="K16011">
        <v>1</v>
      </c>
      <c r="L16011" t="s">
        <v>569</v>
      </c>
    </row>
    <row r="16012" spans="1:12" x14ac:dyDescent="0.2">
      <c r="A16012" t="s">
        <v>51781</v>
      </c>
      <c r="B16012" t="s">
        <v>51782</v>
      </c>
      <c r="C16012" t="s">
        <v>51783</v>
      </c>
      <c r="D16012" t="s">
        <v>21</v>
      </c>
      <c r="E16012" t="s">
        <v>16</v>
      </c>
      <c r="F16012">
        <v>28262</v>
      </c>
      <c r="G16012">
        <v>35.293516799999999</v>
      </c>
      <c r="H16012">
        <v>-80.7647415</v>
      </c>
      <c r="I16012">
        <v>3.5</v>
      </c>
      <c r="J16012">
        <v>429</v>
      </c>
      <c r="K16012">
        <v>1</v>
      </c>
      <c r="L16012" t="s">
        <v>51784</v>
      </c>
    </row>
    <row r="16013" spans="1:12" x14ac:dyDescent="0.2">
      <c r="A16013" t="s">
        <v>51785</v>
      </c>
      <c r="B16013" t="s">
        <v>51786</v>
      </c>
      <c r="C16013" t="s">
        <v>51787</v>
      </c>
      <c r="D16013" t="s">
        <v>21</v>
      </c>
      <c r="E16013" t="s">
        <v>16</v>
      </c>
      <c r="F16013">
        <v>28205</v>
      </c>
      <c r="G16013">
        <v>35.216887300000003</v>
      </c>
      <c r="H16013">
        <v>-80.814612999999994</v>
      </c>
      <c r="I16013">
        <v>5</v>
      </c>
      <c r="J16013">
        <v>4</v>
      </c>
      <c r="K16013">
        <v>1</v>
      </c>
      <c r="L16013" t="s">
        <v>51788</v>
      </c>
    </row>
    <row r="16014" spans="1:12" x14ac:dyDescent="0.2">
      <c r="A16014" t="s">
        <v>51789</v>
      </c>
      <c r="B16014" t="s">
        <v>15222</v>
      </c>
      <c r="C16014" t="s">
        <v>51790</v>
      </c>
      <c r="D16014" t="s">
        <v>15</v>
      </c>
      <c r="E16014" t="s">
        <v>16</v>
      </c>
      <c r="F16014">
        <v>28031</v>
      </c>
      <c r="G16014">
        <v>35.458920163800002</v>
      </c>
      <c r="H16014">
        <v>-80.888999099200007</v>
      </c>
      <c r="I16014">
        <v>3</v>
      </c>
      <c r="J16014">
        <v>9</v>
      </c>
      <c r="K16014">
        <v>1</v>
      </c>
      <c r="L16014" t="s">
        <v>16892</v>
      </c>
    </row>
    <row r="16015" spans="1:12" x14ac:dyDescent="0.2">
      <c r="A16015" t="s">
        <v>51791</v>
      </c>
      <c r="B16015" t="s">
        <v>51792</v>
      </c>
      <c r="C16015" t="s">
        <v>51793</v>
      </c>
      <c r="D16015" t="s">
        <v>456</v>
      </c>
      <c r="E16015" t="s">
        <v>16</v>
      </c>
      <c r="F16015">
        <v>28012</v>
      </c>
      <c r="G16015">
        <v>35.206904799999997</v>
      </c>
      <c r="H16015">
        <v>-81.074215199999998</v>
      </c>
      <c r="I16015">
        <v>2</v>
      </c>
      <c r="J16015">
        <v>3</v>
      </c>
      <c r="K16015">
        <v>1</v>
      </c>
      <c r="L16015" t="s">
        <v>457</v>
      </c>
    </row>
    <row r="16016" spans="1:12" x14ac:dyDescent="0.2">
      <c r="A16016" t="s">
        <v>51794</v>
      </c>
      <c r="B16016" t="s">
        <v>10152</v>
      </c>
      <c r="C16016" t="s">
        <v>51795</v>
      </c>
      <c r="D16016" t="s">
        <v>21</v>
      </c>
      <c r="E16016" t="s">
        <v>16</v>
      </c>
      <c r="F16016">
        <v>28209</v>
      </c>
      <c r="G16016">
        <v>35.174959000000001</v>
      </c>
      <c r="H16016">
        <v>-80.848741700000005</v>
      </c>
      <c r="I16016">
        <v>4</v>
      </c>
      <c r="J16016">
        <v>439</v>
      </c>
      <c r="K16016">
        <v>1</v>
      </c>
      <c r="L16016" t="s">
        <v>51796</v>
      </c>
    </row>
    <row r="16017" spans="1:12" x14ac:dyDescent="0.2">
      <c r="A16017" t="s">
        <v>51797</v>
      </c>
      <c r="B16017" t="s">
        <v>51798</v>
      </c>
      <c r="C16017" t="s">
        <v>51799</v>
      </c>
      <c r="D16017" t="s">
        <v>21</v>
      </c>
      <c r="E16017" t="s">
        <v>16</v>
      </c>
      <c r="F16017">
        <v>28202</v>
      </c>
      <c r="G16017">
        <v>35.232734299999997</v>
      </c>
      <c r="H16017">
        <v>-80.836178599999997</v>
      </c>
      <c r="I16017">
        <v>4.5</v>
      </c>
      <c r="J16017">
        <v>9</v>
      </c>
      <c r="K16017">
        <v>1</v>
      </c>
      <c r="L16017" t="s">
        <v>51800</v>
      </c>
    </row>
    <row r="16018" spans="1:12" x14ac:dyDescent="0.2">
      <c r="A16018" t="s">
        <v>51801</v>
      </c>
      <c r="B16018" t="s">
        <v>51802</v>
      </c>
      <c r="C16018" t="s">
        <v>51803</v>
      </c>
      <c r="D16018" t="s">
        <v>643</v>
      </c>
      <c r="E16018" t="s">
        <v>16</v>
      </c>
      <c r="F16018">
        <v>28079</v>
      </c>
      <c r="G16018">
        <v>35.040852000000001</v>
      </c>
      <c r="H16018">
        <v>-80.666160000000005</v>
      </c>
      <c r="I16018">
        <v>1</v>
      </c>
      <c r="J16018">
        <v>15</v>
      </c>
      <c r="K16018">
        <v>1</v>
      </c>
      <c r="L16018" t="s">
        <v>51804</v>
      </c>
    </row>
    <row r="16019" spans="1:12" x14ac:dyDescent="0.2">
      <c r="A16019" t="s">
        <v>51805</v>
      </c>
      <c r="B16019" t="s">
        <v>51806</v>
      </c>
      <c r="C16019" t="s">
        <v>51807</v>
      </c>
      <c r="D16019" t="s">
        <v>239</v>
      </c>
      <c r="E16019" t="s">
        <v>16</v>
      </c>
      <c r="F16019">
        <v>28173</v>
      </c>
      <c r="G16019">
        <v>34.937741000000003</v>
      </c>
      <c r="H16019">
        <v>-80.748861000000005</v>
      </c>
      <c r="I16019">
        <v>5</v>
      </c>
      <c r="J16019">
        <v>14</v>
      </c>
      <c r="K16019">
        <v>1</v>
      </c>
      <c r="L16019" t="s">
        <v>51808</v>
      </c>
    </row>
    <row r="16020" spans="1:12" x14ac:dyDescent="0.2">
      <c r="A16020" t="s">
        <v>51809</v>
      </c>
      <c r="B16020" t="s">
        <v>12405</v>
      </c>
      <c r="C16020" t="s">
        <v>51810</v>
      </c>
      <c r="D16020" t="s">
        <v>30</v>
      </c>
      <c r="E16020" t="s">
        <v>16</v>
      </c>
      <c r="F16020">
        <v>28054</v>
      </c>
      <c r="G16020">
        <v>35.262667399999998</v>
      </c>
      <c r="H16020">
        <v>-81.1388271</v>
      </c>
      <c r="I16020">
        <v>4</v>
      </c>
      <c r="J16020">
        <v>32</v>
      </c>
      <c r="K16020">
        <v>0</v>
      </c>
      <c r="L16020" t="s">
        <v>5905</v>
      </c>
    </row>
    <row r="16021" spans="1:12" x14ac:dyDescent="0.2">
      <c r="A16021" t="s">
        <v>51811</v>
      </c>
      <c r="B16021" t="s">
        <v>51812</v>
      </c>
      <c r="C16021" t="s">
        <v>26741</v>
      </c>
      <c r="D16021" t="s">
        <v>21</v>
      </c>
      <c r="E16021" t="s">
        <v>16</v>
      </c>
      <c r="F16021">
        <v>28217</v>
      </c>
      <c r="G16021">
        <v>35.168704300000002</v>
      </c>
      <c r="H16021">
        <v>-80.876184199999997</v>
      </c>
      <c r="I16021">
        <v>1</v>
      </c>
      <c r="J16021">
        <v>5</v>
      </c>
      <c r="K16021">
        <v>1</v>
      </c>
      <c r="L16021" t="s">
        <v>26596</v>
      </c>
    </row>
    <row r="16022" spans="1:12" x14ac:dyDescent="0.2">
      <c r="A16022" t="s">
        <v>51813</v>
      </c>
      <c r="B16022" t="s">
        <v>51814</v>
      </c>
      <c r="C16022" t="s">
        <v>34569</v>
      </c>
      <c r="D16022" t="s">
        <v>21</v>
      </c>
      <c r="E16022" t="s">
        <v>16</v>
      </c>
      <c r="F16022">
        <v>28202</v>
      </c>
      <c r="G16022">
        <v>35.220393999999999</v>
      </c>
      <c r="H16022">
        <v>-80.860377</v>
      </c>
      <c r="I16022">
        <v>4.5</v>
      </c>
      <c r="J16022">
        <v>21</v>
      </c>
      <c r="K16022">
        <v>1</v>
      </c>
      <c r="L16022" t="s">
        <v>51815</v>
      </c>
    </row>
    <row r="16023" spans="1:12" x14ac:dyDescent="0.2">
      <c r="A16023" t="s">
        <v>51816</v>
      </c>
      <c r="B16023" t="s">
        <v>51817</v>
      </c>
      <c r="C16023" t="s">
        <v>51818</v>
      </c>
      <c r="D16023" t="s">
        <v>62</v>
      </c>
      <c r="E16023" t="s">
        <v>16</v>
      </c>
      <c r="F16023">
        <v>28227</v>
      </c>
      <c r="G16023">
        <v>35.223034599999998</v>
      </c>
      <c r="H16023">
        <v>-80.6303068</v>
      </c>
      <c r="I16023">
        <v>2.5</v>
      </c>
      <c r="J16023">
        <v>13</v>
      </c>
      <c r="K16023">
        <v>1</v>
      </c>
      <c r="L16023" t="s">
        <v>51819</v>
      </c>
    </row>
    <row r="16024" spans="1:12" x14ac:dyDescent="0.2">
      <c r="A16024" t="s">
        <v>51820</v>
      </c>
      <c r="B16024" t="s">
        <v>51821</v>
      </c>
      <c r="C16024" t="s">
        <v>51822</v>
      </c>
      <c r="D16024" t="s">
        <v>643</v>
      </c>
      <c r="E16024" t="s">
        <v>16</v>
      </c>
      <c r="F16024">
        <v>28079</v>
      </c>
      <c r="G16024">
        <v>35.081330000000001</v>
      </c>
      <c r="H16024">
        <v>-80.656881999999996</v>
      </c>
      <c r="I16024">
        <v>4</v>
      </c>
      <c r="J16024">
        <v>17</v>
      </c>
      <c r="K16024">
        <v>1</v>
      </c>
      <c r="L16024" t="s">
        <v>16833</v>
      </c>
    </row>
    <row r="16025" spans="1:12" x14ac:dyDescent="0.2">
      <c r="A16025" t="s">
        <v>51823</v>
      </c>
      <c r="B16025" t="s">
        <v>51824</v>
      </c>
      <c r="C16025" t="s">
        <v>51825</v>
      </c>
      <c r="D16025" t="s">
        <v>21</v>
      </c>
      <c r="E16025" t="s">
        <v>16</v>
      </c>
      <c r="F16025">
        <v>28202</v>
      </c>
      <c r="G16025">
        <v>35.225320000000004</v>
      </c>
      <c r="H16025">
        <v>-80.842489</v>
      </c>
      <c r="I16025">
        <v>3</v>
      </c>
      <c r="J16025">
        <v>61</v>
      </c>
      <c r="K16025">
        <v>1</v>
      </c>
      <c r="L16025" t="s">
        <v>51826</v>
      </c>
    </row>
    <row r="16026" spans="1:12" x14ac:dyDescent="0.2">
      <c r="A16026" t="s">
        <v>51827</v>
      </c>
      <c r="B16026" t="s">
        <v>24334</v>
      </c>
      <c r="C16026" t="s">
        <v>51828</v>
      </c>
      <c r="D16026" t="s">
        <v>21</v>
      </c>
      <c r="E16026" t="s">
        <v>16</v>
      </c>
      <c r="F16026">
        <v>28277</v>
      </c>
      <c r="G16026">
        <v>35.0971245</v>
      </c>
      <c r="H16026">
        <v>-80.780795999999995</v>
      </c>
      <c r="I16026">
        <v>4</v>
      </c>
      <c r="J16026">
        <v>8</v>
      </c>
      <c r="K16026">
        <v>1</v>
      </c>
      <c r="L16026" t="s">
        <v>531</v>
      </c>
    </row>
    <row r="16027" spans="1:12" x14ac:dyDescent="0.2">
      <c r="A16027" t="s">
        <v>51829</v>
      </c>
      <c r="B16027" t="s">
        <v>51830</v>
      </c>
      <c r="C16027" t="s">
        <v>51831</v>
      </c>
      <c r="D16027" t="s">
        <v>21</v>
      </c>
      <c r="E16027" t="s">
        <v>16</v>
      </c>
      <c r="F16027">
        <v>28213</v>
      </c>
      <c r="G16027">
        <v>35.266347000000003</v>
      </c>
      <c r="H16027">
        <v>-80.795679000000007</v>
      </c>
      <c r="I16027">
        <v>5</v>
      </c>
      <c r="J16027">
        <v>14</v>
      </c>
      <c r="K16027">
        <v>1</v>
      </c>
      <c r="L16027" t="s">
        <v>42614</v>
      </c>
    </row>
    <row r="16028" spans="1:12" x14ac:dyDescent="0.2">
      <c r="A16028" t="s">
        <v>51832</v>
      </c>
      <c r="B16028" t="s">
        <v>51833</v>
      </c>
      <c r="C16028" t="s">
        <v>51834</v>
      </c>
      <c r="D16028" t="s">
        <v>26</v>
      </c>
      <c r="E16028" t="s">
        <v>16</v>
      </c>
      <c r="F16028">
        <v>28078</v>
      </c>
      <c r="G16028">
        <v>35.411276999999998</v>
      </c>
      <c r="H16028">
        <v>-80.860308399999994</v>
      </c>
      <c r="I16028">
        <v>3.5</v>
      </c>
      <c r="J16028">
        <v>3</v>
      </c>
      <c r="K16028">
        <v>1</v>
      </c>
      <c r="L16028" t="s">
        <v>3134</v>
      </c>
    </row>
    <row r="16029" spans="1:12" x14ac:dyDescent="0.2">
      <c r="A16029" t="s">
        <v>51835</v>
      </c>
      <c r="B16029" t="s">
        <v>51836</v>
      </c>
      <c r="C16029" t="s">
        <v>51837</v>
      </c>
      <c r="D16029" t="s">
        <v>21</v>
      </c>
      <c r="E16029" t="s">
        <v>16</v>
      </c>
      <c r="F16029">
        <v>28277</v>
      </c>
      <c r="G16029">
        <v>35.096736999999997</v>
      </c>
      <c r="H16029">
        <v>-80.778558000000004</v>
      </c>
      <c r="I16029">
        <v>3.5</v>
      </c>
      <c r="J16029">
        <v>151</v>
      </c>
      <c r="K16029">
        <v>1</v>
      </c>
      <c r="L16029" t="s">
        <v>51838</v>
      </c>
    </row>
    <row r="16030" spans="1:12" x14ac:dyDescent="0.2">
      <c r="A16030" t="s">
        <v>51839</v>
      </c>
      <c r="B16030" t="s">
        <v>51840</v>
      </c>
      <c r="C16030" t="s">
        <v>51841</v>
      </c>
      <c r="D16030" t="s">
        <v>62</v>
      </c>
      <c r="E16030" t="s">
        <v>16</v>
      </c>
      <c r="F16030">
        <v>28227</v>
      </c>
      <c r="G16030">
        <v>35.172497200000002</v>
      </c>
      <c r="H16030">
        <v>-80.662335900000002</v>
      </c>
      <c r="I16030">
        <v>4</v>
      </c>
      <c r="J16030">
        <v>4</v>
      </c>
      <c r="K16030">
        <v>0</v>
      </c>
      <c r="L16030" t="s">
        <v>51842</v>
      </c>
    </row>
    <row r="16031" spans="1:12" x14ac:dyDescent="0.2">
      <c r="A16031" t="s">
        <v>51843</v>
      </c>
      <c r="B16031" t="s">
        <v>28553</v>
      </c>
      <c r="C16031" t="s">
        <v>51844</v>
      </c>
      <c r="D16031" t="s">
        <v>21</v>
      </c>
      <c r="E16031" t="s">
        <v>16</v>
      </c>
      <c r="F16031">
        <v>28262</v>
      </c>
      <c r="G16031">
        <v>35.340252599999999</v>
      </c>
      <c r="H16031">
        <v>-80.764957899999999</v>
      </c>
      <c r="I16031">
        <v>3.5</v>
      </c>
      <c r="J16031">
        <v>36</v>
      </c>
      <c r="K16031">
        <v>0</v>
      </c>
      <c r="L16031" t="s">
        <v>51845</v>
      </c>
    </row>
    <row r="16032" spans="1:12" x14ac:dyDescent="0.2">
      <c r="A16032" t="s">
        <v>51846</v>
      </c>
      <c r="B16032" t="s">
        <v>3689</v>
      </c>
      <c r="C16032" t="s">
        <v>51847</v>
      </c>
      <c r="D16032" t="s">
        <v>21</v>
      </c>
      <c r="E16032" t="s">
        <v>16</v>
      </c>
      <c r="F16032">
        <v>28202</v>
      </c>
      <c r="G16032">
        <v>35.225232499999997</v>
      </c>
      <c r="H16032">
        <v>-80.843876699999996</v>
      </c>
      <c r="I16032">
        <v>5</v>
      </c>
      <c r="J16032">
        <v>36</v>
      </c>
      <c r="K16032">
        <v>1</v>
      </c>
      <c r="L16032" t="s">
        <v>14329</v>
      </c>
    </row>
    <row r="16033" spans="1:12" x14ac:dyDescent="0.2">
      <c r="A16033" t="s">
        <v>51848</v>
      </c>
      <c r="B16033" t="s">
        <v>51849</v>
      </c>
      <c r="D16033" t="s">
        <v>21</v>
      </c>
      <c r="E16033" t="s">
        <v>16</v>
      </c>
      <c r="F16033">
        <v>28120</v>
      </c>
      <c r="G16033">
        <v>35.2287941425</v>
      </c>
      <c r="H16033">
        <v>-80.842895507799994</v>
      </c>
      <c r="I16033">
        <v>1</v>
      </c>
      <c r="J16033">
        <v>4</v>
      </c>
      <c r="K16033">
        <v>1</v>
      </c>
      <c r="L16033" t="s">
        <v>19294</v>
      </c>
    </row>
    <row r="16034" spans="1:12" x14ac:dyDescent="0.2">
      <c r="A16034" t="s">
        <v>51850</v>
      </c>
      <c r="B16034" t="s">
        <v>51851</v>
      </c>
      <c r="C16034" t="s">
        <v>51852</v>
      </c>
      <c r="D16034" t="s">
        <v>21</v>
      </c>
      <c r="E16034" t="s">
        <v>16</v>
      </c>
      <c r="F16034">
        <v>28205</v>
      </c>
      <c r="G16034">
        <v>35.218216010900001</v>
      </c>
      <c r="H16034">
        <v>-80.810838808200003</v>
      </c>
      <c r="I16034">
        <v>3.5</v>
      </c>
      <c r="J16034">
        <v>31</v>
      </c>
      <c r="K16034">
        <v>1</v>
      </c>
      <c r="L16034" t="s">
        <v>19933</v>
      </c>
    </row>
    <row r="16035" spans="1:12" x14ac:dyDescent="0.2">
      <c r="A16035" t="s">
        <v>51853</v>
      </c>
      <c r="B16035" t="s">
        <v>51854</v>
      </c>
      <c r="C16035" t="s">
        <v>4786</v>
      </c>
      <c r="D16035" t="s">
        <v>21</v>
      </c>
      <c r="E16035" t="s">
        <v>16</v>
      </c>
      <c r="F16035">
        <v>28227</v>
      </c>
      <c r="G16035">
        <v>35.143439000000001</v>
      </c>
      <c r="H16035">
        <v>-80.722294000000005</v>
      </c>
      <c r="I16035">
        <v>3</v>
      </c>
      <c r="J16035">
        <v>66</v>
      </c>
      <c r="K16035">
        <v>0</v>
      </c>
      <c r="L16035" t="s">
        <v>24397</v>
      </c>
    </row>
    <row r="16036" spans="1:12" x14ac:dyDescent="0.2">
      <c r="A16036" t="s">
        <v>51855</v>
      </c>
      <c r="B16036" t="s">
        <v>51856</v>
      </c>
      <c r="D16036" t="s">
        <v>39</v>
      </c>
      <c r="E16036" t="s">
        <v>16</v>
      </c>
      <c r="F16036">
        <v>28027</v>
      </c>
      <c r="G16036">
        <v>35.400272100000002</v>
      </c>
      <c r="H16036">
        <v>-80.654888200000002</v>
      </c>
      <c r="I16036">
        <v>3.5</v>
      </c>
      <c r="J16036">
        <v>3</v>
      </c>
      <c r="K16036">
        <v>1</v>
      </c>
      <c r="L16036" t="s">
        <v>1220</v>
      </c>
    </row>
    <row r="16037" spans="1:12" x14ac:dyDescent="0.2">
      <c r="A16037" t="s">
        <v>51857</v>
      </c>
      <c r="B16037" t="s">
        <v>27176</v>
      </c>
      <c r="C16037" t="s">
        <v>51858</v>
      </c>
      <c r="D16037" t="s">
        <v>21</v>
      </c>
      <c r="E16037" t="s">
        <v>16</v>
      </c>
      <c r="F16037">
        <v>28202</v>
      </c>
      <c r="G16037">
        <v>35.232147400000002</v>
      </c>
      <c r="H16037">
        <v>-80.844171900000006</v>
      </c>
      <c r="I16037">
        <v>3.5</v>
      </c>
      <c r="J16037">
        <v>33</v>
      </c>
      <c r="K16037">
        <v>1</v>
      </c>
      <c r="L16037" t="s">
        <v>51859</v>
      </c>
    </row>
    <row r="16038" spans="1:12" x14ac:dyDescent="0.2">
      <c r="A16038" t="s">
        <v>51860</v>
      </c>
      <c r="B16038" t="s">
        <v>51861</v>
      </c>
      <c r="D16038" t="s">
        <v>26</v>
      </c>
      <c r="E16038" t="s">
        <v>16</v>
      </c>
      <c r="F16038">
        <v>28078</v>
      </c>
      <c r="G16038">
        <v>35.443874526599998</v>
      </c>
      <c r="H16038">
        <v>-80.895629169000003</v>
      </c>
      <c r="I16038">
        <v>4</v>
      </c>
      <c r="J16038">
        <v>38</v>
      </c>
      <c r="K16038">
        <v>1</v>
      </c>
      <c r="L16038" t="s">
        <v>51862</v>
      </c>
    </row>
    <row r="16039" spans="1:12" x14ac:dyDescent="0.2">
      <c r="A16039" t="s">
        <v>51863</v>
      </c>
      <c r="B16039" t="s">
        <v>51864</v>
      </c>
      <c r="C16039" t="s">
        <v>51865</v>
      </c>
      <c r="D16039" t="s">
        <v>21</v>
      </c>
      <c r="E16039" t="s">
        <v>16</v>
      </c>
      <c r="F16039">
        <v>28269</v>
      </c>
      <c r="G16039">
        <v>35.367100000000001</v>
      </c>
      <c r="H16039">
        <v>-80.785982000000004</v>
      </c>
      <c r="I16039">
        <v>4.5</v>
      </c>
      <c r="J16039">
        <v>23</v>
      </c>
      <c r="K16039">
        <v>1</v>
      </c>
      <c r="L16039" t="s">
        <v>51866</v>
      </c>
    </row>
    <row r="16040" spans="1:12" x14ac:dyDescent="0.2">
      <c r="A16040" t="e">
        <f>-ZjdhCis-zIw4M1BDarvJg</f>
        <v>#NAME?</v>
      </c>
      <c r="B16040" t="s">
        <v>1679</v>
      </c>
      <c r="C16040" t="s">
        <v>51867</v>
      </c>
      <c r="D16040" t="s">
        <v>21</v>
      </c>
      <c r="E16040" t="s">
        <v>16</v>
      </c>
      <c r="F16040">
        <v>28208</v>
      </c>
      <c r="G16040">
        <v>35.226286500000001</v>
      </c>
      <c r="H16040">
        <v>-80.8943285</v>
      </c>
      <c r="I16040">
        <v>4</v>
      </c>
      <c r="J16040">
        <v>7</v>
      </c>
      <c r="K16040">
        <v>1</v>
      </c>
      <c r="L16040" t="s">
        <v>328</v>
      </c>
    </row>
    <row r="16041" spans="1:12" x14ac:dyDescent="0.2">
      <c r="A16041" t="s">
        <v>51868</v>
      </c>
      <c r="B16041" t="s">
        <v>51869</v>
      </c>
      <c r="C16041" t="s">
        <v>51870</v>
      </c>
      <c r="D16041" t="s">
        <v>21</v>
      </c>
      <c r="E16041" t="s">
        <v>16</v>
      </c>
      <c r="F16041">
        <v>28203</v>
      </c>
      <c r="G16041">
        <v>35.199701599999997</v>
      </c>
      <c r="H16041">
        <v>-80.869576499999994</v>
      </c>
      <c r="I16041">
        <v>5</v>
      </c>
      <c r="J16041">
        <v>3</v>
      </c>
      <c r="K16041">
        <v>1</v>
      </c>
      <c r="L16041" t="s">
        <v>7871</v>
      </c>
    </row>
    <row r="16042" spans="1:12" x14ac:dyDescent="0.2">
      <c r="A16042" t="s">
        <v>51871</v>
      </c>
      <c r="B16042" t="s">
        <v>641</v>
      </c>
      <c r="C16042" t="s">
        <v>51872</v>
      </c>
      <c r="D16042" t="s">
        <v>21</v>
      </c>
      <c r="E16042" t="s">
        <v>16</v>
      </c>
      <c r="F16042">
        <v>28105</v>
      </c>
      <c r="G16042">
        <v>35.0525065</v>
      </c>
      <c r="H16042">
        <v>-80.769025499999998</v>
      </c>
      <c r="I16042">
        <v>1.5</v>
      </c>
      <c r="J16042">
        <v>24</v>
      </c>
      <c r="K16042">
        <v>1</v>
      </c>
      <c r="L16042" t="s">
        <v>51010</v>
      </c>
    </row>
    <row r="16043" spans="1:12" x14ac:dyDescent="0.2">
      <c r="A16043" t="s">
        <v>51873</v>
      </c>
      <c r="B16043" t="s">
        <v>51874</v>
      </c>
      <c r="C16043" t="s">
        <v>29828</v>
      </c>
      <c r="D16043" t="s">
        <v>15</v>
      </c>
      <c r="E16043" t="s">
        <v>16</v>
      </c>
      <c r="F16043">
        <v>28031</v>
      </c>
      <c r="G16043">
        <v>35.471472485</v>
      </c>
      <c r="H16043">
        <v>-80.892321912</v>
      </c>
      <c r="I16043">
        <v>2.5</v>
      </c>
      <c r="J16043">
        <v>10</v>
      </c>
      <c r="K16043">
        <v>1</v>
      </c>
      <c r="L16043" t="s">
        <v>51875</v>
      </c>
    </row>
    <row r="16044" spans="1:12" x14ac:dyDescent="0.2">
      <c r="A16044" t="s">
        <v>51876</v>
      </c>
      <c r="B16044" t="s">
        <v>51877</v>
      </c>
      <c r="C16044" t="s">
        <v>51878</v>
      </c>
      <c r="D16044" t="s">
        <v>21</v>
      </c>
      <c r="E16044" t="s">
        <v>16</v>
      </c>
      <c r="F16044">
        <v>28207</v>
      </c>
      <c r="G16044">
        <v>35.199943300000001</v>
      </c>
      <c r="H16044">
        <v>-80.824844400000003</v>
      </c>
      <c r="I16044">
        <v>5</v>
      </c>
      <c r="J16044">
        <v>4</v>
      </c>
      <c r="K16044">
        <v>1</v>
      </c>
      <c r="L16044" t="s">
        <v>51879</v>
      </c>
    </row>
    <row r="16045" spans="1:12" x14ac:dyDescent="0.2">
      <c r="A16045" t="s">
        <v>51880</v>
      </c>
      <c r="B16045" t="s">
        <v>51881</v>
      </c>
      <c r="C16045" t="s">
        <v>21351</v>
      </c>
      <c r="D16045" t="s">
        <v>21</v>
      </c>
      <c r="E16045" t="s">
        <v>16</v>
      </c>
      <c r="F16045">
        <v>28269</v>
      </c>
      <c r="G16045">
        <v>35.226406799999999</v>
      </c>
      <c r="H16045">
        <v>-80.855984800000002</v>
      </c>
      <c r="I16045">
        <v>4</v>
      </c>
      <c r="J16045">
        <v>21</v>
      </c>
      <c r="K16045">
        <v>1</v>
      </c>
      <c r="L16045" t="s">
        <v>51882</v>
      </c>
    </row>
    <row r="16046" spans="1:12" x14ac:dyDescent="0.2">
      <c r="A16046" t="s">
        <v>51883</v>
      </c>
      <c r="B16046" t="s">
        <v>4749</v>
      </c>
      <c r="C16046" t="s">
        <v>51884</v>
      </c>
      <c r="D16046" t="s">
        <v>21</v>
      </c>
      <c r="E16046" t="s">
        <v>16</v>
      </c>
      <c r="F16046">
        <v>28206</v>
      </c>
      <c r="G16046">
        <v>35.276133999999999</v>
      </c>
      <c r="H16046">
        <v>-80.795210999999995</v>
      </c>
      <c r="I16046">
        <v>2.5</v>
      </c>
      <c r="J16046">
        <v>5</v>
      </c>
      <c r="K16046">
        <v>1</v>
      </c>
      <c r="L16046" t="s">
        <v>4751</v>
      </c>
    </row>
    <row r="16047" spans="1:12" x14ac:dyDescent="0.2">
      <c r="A16047" t="s">
        <v>51885</v>
      </c>
      <c r="B16047" t="s">
        <v>3106</v>
      </c>
      <c r="C16047" t="s">
        <v>51886</v>
      </c>
      <c r="D16047" t="s">
        <v>21</v>
      </c>
      <c r="E16047" t="s">
        <v>16</v>
      </c>
      <c r="F16047">
        <v>28217</v>
      </c>
      <c r="G16047">
        <v>35.142858599999997</v>
      </c>
      <c r="H16047">
        <v>-80.920922700000006</v>
      </c>
      <c r="I16047">
        <v>4.5</v>
      </c>
      <c r="J16047">
        <v>12</v>
      </c>
      <c r="K16047">
        <v>1</v>
      </c>
      <c r="L16047" t="s">
        <v>3108</v>
      </c>
    </row>
    <row r="16048" spans="1:12" x14ac:dyDescent="0.2">
      <c r="A16048" t="s">
        <v>51887</v>
      </c>
      <c r="B16048" t="s">
        <v>51888</v>
      </c>
      <c r="D16048" t="s">
        <v>21</v>
      </c>
      <c r="E16048" t="s">
        <v>16</v>
      </c>
      <c r="F16048">
        <v>28202</v>
      </c>
      <c r="G16048">
        <v>35.232678100000001</v>
      </c>
      <c r="H16048">
        <v>-80.846082199999998</v>
      </c>
      <c r="I16048">
        <v>5</v>
      </c>
      <c r="J16048">
        <v>3</v>
      </c>
      <c r="K16048">
        <v>1</v>
      </c>
      <c r="L16048" t="s">
        <v>51889</v>
      </c>
    </row>
    <row r="16049" spans="1:12" x14ac:dyDescent="0.2">
      <c r="A16049" t="s">
        <v>51890</v>
      </c>
      <c r="B16049" t="s">
        <v>891</v>
      </c>
      <c r="C16049" t="s">
        <v>51891</v>
      </c>
      <c r="D16049" t="s">
        <v>21</v>
      </c>
      <c r="E16049" t="s">
        <v>16</v>
      </c>
      <c r="F16049">
        <v>28277</v>
      </c>
      <c r="G16049">
        <v>35.053379558300001</v>
      </c>
      <c r="H16049">
        <v>-80.846870541599998</v>
      </c>
      <c r="I16049">
        <v>1.5</v>
      </c>
      <c r="J16049">
        <v>31</v>
      </c>
      <c r="K16049">
        <v>1</v>
      </c>
      <c r="L16049" t="s">
        <v>893</v>
      </c>
    </row>
    <row r="16050" spans="1:12" x14ac:dyDescent="0.2">
      <c r="A16050" t="s">
        <v>51892</v>
      </c>
      <c r="B16050" t="s">
        <v>51893</v>
      </c>
      <c r="C16050" t="s">
        <v>51894</v>
      </c>
      <c r="D16050" t="s">
        <v>21</v>
      </c>
      <c r="E16050" t="s">
        <v>16</v>
      </c>
      <c r="F16050">
        <v>28266</v>
      </c>
      <c r="G16050">
        <v>35.086150000000004</v>
      </c>
      <c r="H16050">
        <v>-80.850384000000005</v>
      </c>
      <c r="I16050">
        <v>3</v>
      </c>
      <c r="J16050">
        <v>20</v>
      </c>
      <c r="K16050">
        <v>0</v>
      </c>
      <c r="L16050" t="s">
        <v>51895</v>
      </c>
    </row>
    <row r="16051" spans="1:12" x14ac:dyDescent="0.2">
      <c r="A16051" t="s">
        <v>51896</v>
      </c>
      <c r="B16051" t="s">
        <v>51897</v>
      </c>
      <c r="C16051" t="s">
        <v>51898</v>
      </c>
      <c r="D16051" t="s">
        <v>30</v>
      </c>
      <c r="E16051" t="s">
        <v>16</v>
      </c>
      <c r="F16051">
        <v>28056</v>
      </c>
      <c r="G16051">
        <v>35.221719</v>
      </c>
      <c r="H16051">
        <v>-81.096990000000005</v>
      </c>
      <c r="I16051">
        <v>3.5</v>
      </c>
      <c r="J16051">
        <v>3</v>
      </c>
      <c r="K16051">
        <v>1</v>
      </c>
      <c r="L16051" t="s">
        <v>51899</v>
      </c>
    </row>
    <row r="16052" spans="1:12" x14ac:dyDescent="0.2">
      <c r="A16052" t="s">
        <v>51900</v>
      </c>
      <c r="B16052" t="s">
        <v>3571</v>
      </c>
      <c r="C16052" t="s">
        <v>51901</v>
      </c>
      <c r="D16052" t="s">
        <v>21</v>
      </c>
      <c r="E16052" t="s">
        <v>16</v>
      </c>
      <c r="F16052">
        <v>28213</v>
      </c>
      <c r="G16052">
        <v>35.297380199999999</v>
      </c>
      <c r="H16052">
        <v>-80.747343299999997</v>
      </c>
      <c r="I16052">
        <v>4</v>
      </c>
      <c r="J16052">
        <v>4</v>
      </c>
      <c r="K16052">
        <v>0</v>
      </c>
      <c r="L16052" t="s">
        <v>6507</v>
      </c>
    </row>
    <row r="16053" spans="1:12" x14ac:dyDescent="0.2">
      <c r="A16053" t="s">
        <v>51902</v>
      </c>
      <c r="B16053" t="s">
        <v>25363</v>
      </c>
      <c r="C16053" t="s">
        <v>51903</v>
      </c>
      <c r="D16053" t="s">
        <v>30</v>
      </c>
      <c r="E16053" t="s">
        <v>16</v>
      </c>
      <c r="F16053">
        <v>28056</v>
      </c>
      <c r="G16053">
        <v>35.259718999999997</v>
      </c>
      <c r="H16053">
        <v>-81.125769899999995</v>
      </c>
      <c r="I16053">
        <v>3</v>
      </c>
      <c r="J16053">
        <v>29</v>
      </c>
      <c r="K16053">
        <v>1</v>
      </c>
      <c r="L16053" t="s">
        <v>51904</v>
      </c>
    </row>
    <row r="16054" spans="1:12" x14ac:dyDescent="0.2">
      <c r="A16054" t="s">
        <v>51905</v>
      </c>
      <c r="B16054" t="s">
        <v>51906</v>
      </c>
      <c r="C16054" t="s">
        <v>35301</v>
      </c>
      <c r="D16054" t="s">
        <v>26</v>
      </c>
      <c r="E16054" t="s">
        <v>16</v>
      </c>
      <c r="F16054">
        <v>28078</v>
      </c>
      <c r="G16054">
        <v>35.437680999999998</v>
      </c>
      <c r="H16054">
        <v>-80.867307999999994</v>
      </c>
      <c r="I16054">
        <v>3</v>
      </c>
      <c r="J16054">
        <v>15</v>
      </c>
      <c r="K16054">
        <v>0</v>
      </c>
      <c r="L16054" t="s">
        <v>51907</v>
      </c>
    </row>
    <row r="16055" spans="1:12" x14ac:dyDescent="0.2">
      <c r="A16055" t="s">
        <v>51908</v>
      </c>
      <c r="B16055" t="s">
        <v>51909</v>
      </c>
      <c r="C16055" t="s">
        <v>51910</v>
      </c>
      <c r="D16055" t="s">
        <v>39</v>
      </c>
      <c r="E16055" t="s">
        <v>16</v>
      </c>
      <c r="F16055">
        <v>28027</v>
      </c>
      <c r="G16055">
        <v>35.418859699999999</v>
      </c>
      <c r="H16055">
        <v>-80.742661499999997</v>
      </c>
      <c r="I16055">
        <v>4.5</v>
      </c>
      <c r="J16055">
        <v>10</v>
      </c>
      <c r="K16055">
        <v>1</v>
      </c>
      <c r="L16055" t="s">
        <v>51911</v>
      </c>
    </row>
    <row r="16056" spans="1:12" x14ac:dyDescent="0.2">
      <c r="A16056" t="s">
        <v>51912</v>
      </c>
      <c r="B16056" t="s">
        <v>51913</v>
      </c>
      <c r="C16056" t="s">
        <v>51914</v>
      </c>
      <c r="D16056" t="s">
        <v>588</v>
      </c>
      <c r="E16056" t="s">
        <v>16</v>
      </c>
      <c r="F16056">
        <v>28110</v>
      </c>
      <c r="G16056">
        <v>35.021772400000003</v>
      </c>
      <c r="H16056">
        <v>-80.620531400000004</v>
      </c>
      <c r="I16056">
        <v>5</v>
      </c>
      <c r="J16056">
        <v>7</v>
      </c>
      <c r="K16056">
        <v>1</v>
      </c>
      <c r="L16056" t="s">
        <v>51915</v>
      </c>
    </row>
    <row r="16057" spans="1:12" x14ac:dyDescent="0.2">
      <c r="A16057" t="s">
        <v>51916</v>
      </c>
      <c r="B16057" t="s">
        <v>51917</v>
      </c>
      <c r="C16057" t="s">
        <v>51918</v>
      </c>
      <c r="D16057" t="s">
        <v>21</v>
      </c>
      <c r="E16057" t="s">
        <v>16</v>
      </c>
      <c r="F16057">
        <v>28217</v>
      </c>
      <c r="G16057">
        <v>35.188279000000001</v>
      </c>
      <c r="H16057">
        <v>-80.876864999999995</v>
      </c>
      <c r="I16057">
        <v>4</v>
      </c>
      <c r="J16057">
        <v>7</v>
      </c>
      <c r="K16057">
        <v>1</v>
      </c>
      <c r="L16057" t="s">
        <v>51919</v>
      </c>
    </row>
    <row r="16058" spans="1:12" x14ac:dyDescent="0.2">
      <c r="A16058" t="s">
        <v>51920</v>
      </c>
      <c r="B16058" t="s">
        <v>20233</v>
      </c>
      <c r="C16058" t="s">
        <v>8652</v>
      </c>
      <c r="D16058" t="s">
        <v>21</v>
      </c>
      <c r="E16058" t="s">
        <v>16</v>
      </c>
      <c r="F16058">
        <v>28205</v>
      </c>
      <c r="G16058">
        <v>35.221024399999997</v>
      </c>
      <c r="H16058">
        <v>-80.8148537</v>
      </c>
      <c r="I16058">
        <v>4.5</v>
      </c>
      <c r="J16058">
        <v>1764</v>
      </c>
      <c r="K16058">
        <v>1</v>
      </c>
      <c r="L16058" t="s">
        <v>51921</v>
      </c>
    </row>
    <row r="16059" spans="1:12" x14ac:dyDescent="0.2">
      <c r="A16059" t="s">
        <v>51922</v>
      </c>
      <c r="B16059" t="s">
        <v>33981</v>
      </c>
      <c r="C16059" t="s">
        <v>51923</v>
      </c>
      <c r="D16059" t="s">
        <v>21</v>
      </c>
      <c r="E16059" t="s">
        <v>16</v>
      </c>
      <c r="F16059">
        <v>28277</v>
      </c>
      <c r="G16059">
        <v>35.054628675499998</v>
      </c>
      <c r="H16059">
        <v>-80.770930963699996</v>
      </c>
      <c r="I16059">
        <v>3</v>
      </c>
      <c r="J16059">
        <v>9</v>
      </c>
      <c r="K16059">
        <v>1</v>
      </c>
      <c r="L16059" t="s">
        <v>51924</v>
      </c>
    </row>
    <row r="16060" spans="1:12" x14ac:dyDescent="0.2">
      <c r="A16060" t="s">
        <v>51925</v>
      </c>
      <c r="B16060" t="s">
        <v>51926</v>
      </c>
      <c r="C16060" t="s">
        <v>51927</v>
      </c>
      <c r="D16060" t="s">
        <v>239</v>
      </c>
      <c r="E16060" t="s">
        <v>16</v>
      </c>
      <c r="F16060">
        <v>28173</v>
      </c>
      <c r="G16060">
        <v>34.953533999999998</v>
      </c>
      <c r="H16060">
        <v>-80.758967600000005</v>
      </c>
      <c r="I16060">
        <v>4.5</v>
      </c>
      <c r="J16060">
        <v>3</v>
      </c>
      <c r="K16060">
        <v>1</v>
      </c>
      <c r="L16060" t="s">
        <v>51928</v>
      </c>
    </row>
    <row r="16061" spans="1:12" x14ac:dyDescent="0.2">
      <c r="A16061" t="s">
        <v>51929</v>
      </c>
      <c r="B16061" t="s">
        <v>29282</v>
      </c>
      <c r="C16061" t="s">
        <v>51930</v>
      </c>
      <c r="D16061" t="s">
        <v>21</v>
      </c>
      <c r="E16061" t="s">
        <v>16</v>
      </c>
      <c r="F16061">
        <v>28217</v>
      </c>
      <c r="G16061">
        <v>35.163870812100001</v>
      </c>
      <c r="H16061">
        <v>-80.876542294700002</v>
      </c>
      <c r="I16061">
        <v>3.5</v>
      </c>
      <c r="J16061">
        <v>21</v>
      </c>
      <c r="K16061">
        <v>1</v>
      </c>
      <c r="L16061" t="s">
        <v>11145</v>
      </c>
    </row>
    <row r="16062" spans="1:12" x14ac:dyDescent="0.2">
      <c r="A16062" t="s">
        <v>51931</v>
      </c>
      <c r="B16062" t="s">
        <v>51932</v>
      </c>
      <c r="C16062" t="s">
        <v>51933</v>
      </c>
      <c r="D16062" t="s">
        <v>21</v>
      </c>
      <c r="E16062" t="s">
        <v>16</v>
      </c>
      <c r="F16062">
        <v>28273</v>
      </c>
      <c r="G16062">
        <v>35.126897</v>
      </c>
      <c r="H16062">
        <v>-80.877173999999997</v>
      </c>
      <c r="I16062">
        <v>3.5</v>
      </c>
      <c r="J16062">
        <v>40</v>
      </c>
      <c r="K16062">
        <v>0</v>
      </c>
      <c r="L16062" t="s">
        <v>11041</v>
      </c>
    </row>
    <row r="16063" spans="1:12" x14ac:dyDescent="0.2">
      <c r="A16063" t="s">
        <v>51934</v>
      </c>
      <c r="B16063" t="s">
        <v>2654</v>
      </c>
      <c r="C16063" t="s">
        <v>51935</v>
      </c>
      <c r="D16063" t="s">
        <v>21</v>
      </c>
      <c r="E16063" t="s">
        <v>16</v>
      </c>
      <c r="F16063">
        <v>28207</v>
      </c>
      <c r="G16063">
        <v>35.209026199999997</v>
      </c>
      <c r="H16063">
        <v>-80.823192300000002</v>
      </c>
      <c r="I16063">
        <v>3.5</v>
      </c>
      <c r="J16063">
        <v>41</v>
      </c>
      <c r="K16063">
        <v>1</v>
      </c>
      <c r="L16063" t="s">
        <v>2656</v>
      </c>
    </row>
    <row r="16064" spans="1:12" x14ac:dyDescent="0.2">
      <c r="A16064" t="s">
        <v>51936</v>
      </c>
      <c r="B16064" t="s">
        <v>51937</v>
      </c>
      <c r="C16064" t="s">
        <v>51938</v>
      </c>
      <c r="D16064" t="s">
        <v>21</v>
      </c>
      <c r="E16064" t="s">
        <v>16</v>
      </c>
      <c r="F16064">
        <v>28205</v>
      </c>
      <c r="G16064">
        <v>35.2165897</v>
      </c>
      <c r="H16064">
        <v>-80.811955100000006</v>
      </c>
      <c r="I16064">
        <v>4</v>
      </c>
      <c r="J16064">
        <v>5</v>
      </c>
      <c r="K16064">
        <v>1</v>
      </c>
      <c r="L16064" t="s">
        <v>1165</v>
      </c>
    </row>
    <row r="16065" spans="1:12" x14ac:dyDescent="0.2">
      <c r="A16065" t="s">
        <v>51939</v>
      </c>
      <c r="B16065" t="s">
        <v>51940</v>
      </c>
      <c r="C16065" t="s">
        <v>51941</v>
      </c>
      <c r="D16065" t="s">
        <v>295</v>
      </c>
      <c r="E16065" t="s">
        <v>16</v>
      </c>
      <c r="F16065">
        <v>28134</v>
      </c>
      <c r="G16065">
        <v>35.0854438</v>
      </c>
      <c r="H16065">
        <v>-80.890691799999999</v>
      </c>
      <c r="I16065">
        <v>4.5</v>
      </c>
      <c r="J16065">
        <v>20</v>
      </c>
      <c r="K16065">
        <v>0</v>
      </c>
      <c r="L16065" t="s">
        <v>51942</v>
      </c>
    </row>
    <row r="16066" spans="1:12" x14ac:dyDescent="0.2">
      <c r="A16066" t="s">
        <v>51943</v>
      </c>
      <c r="B16066" t="s">
        <v>51944</v>
      </c>
      <c r="C16066" t="s">
        <v>51945</v>
      </c>
      <c r="D16066" t="s">
        <v>21</v>
      </c>
      <c r="E16066" t="s">
        <v>16</v>
      </c>
      <c r="F16066">
        <v>28213</v>
      </c>
      <c r="G16066">
        <v>35.264994999999999</v>
      </c>
      <c r="H16066">
        <v>-80.770501899999999</v>
      </c>
      <c r="I16066">
        <v>4.5</v>
      </c>
      <c r="J16066">
        <v>6</v>
      </c>
      <c r="K16066">
        <v>1</v>
      </c>
      <c r="L16066" t="s">
        <v>51946</v>
      </c>
    </row>
    <row r="16067" spans="1:12" x14ac:dyDescent="0.2">
      <c r="A16067" t="s">
        <v>51947</v>
      </c>
      <c r="B16067" t="s">
        <v>4870</v>
      </c>
      <c r="C16067" t="s">
        <v>18979</v>
      </c>
      <c r="D16067" t="s">
        <v>21</v>
      </c>
      <c r="E16067" t="s">
        <v>16</v>
      </c>
      <c r="F16067">
        <v>28262</v>
      </c>
      <c r="G16067">
        <v>35.294725499999998</v>
      </c>
      <c r="H16067">
        <v>-80.755960599999995</v>
      </c>
      <c r="I16067">
        <v>2</v>
      </c>
      <c r="J16067">
        <v>4</v>
      </c>
      <c r="K16067">
        <v>1</v>
      </c>
      <c r="L16067" t="s">
        <v>43077</v>
      </c>
    </row>
    <row r="16068" spans="1:12" x14ac:dyDescent="0.2">
      <c r="A16068" t="s">
        <v>51948</v>
      </c>
      <c r="B16068" t="s">
        <v>51949</v>
      </c>
      <c r="C16068" t="s">
        <v>7859</v>
      </c>
      <c r="D16068" t="s">
        <v>21</v>
      </c>
      <c r="E16068" t="s">
        <v>16</v>
      </c>
      <c r="F16068">
        <v>28202</v>
      </c>
      <c r="G16068">
        <v>35.232713400000002</v>
      </c>
      <c r="H16068">
        <v>-80.848782099999994</v>
      </c>
      <c r="I16068">
        <v>3.5</v>
      </c>
      <c r="J16068">
        <v>9</v>
      </c>
      <c r="K16068">
        <v>1</v>
      </c>
      <c r="L16068" t="s">
        <v>51950</v>
      </c>
    </row>
    <row r="16069" spans="1:12" x14ac:dyDescent="0.2">
      <c r="A16069" t="s">
        <v>51951</v>
      </c>
      <c r="B16069" t="s">
        <v>51952</v>
      </c>
      <c r="C16069" t="s">
        <v>51953</v>
      </c>
      <c r="D16069" t="s">
        <v>39</v>
      </c>
      <c r="E16069" t="s">
        <v>16</v>
      </c>
      <c r="F16069">
        <v>28025</v>
      </c>
      <c r="G16069">
        <v>35.410079099999997</v>
      </c>
      <c r="H16069">
        <v>-80.580623000000003</v>
      </c>
      <c r="I16069">
        <v>5</v>
      </c>
      <c r="J16069">
        <v>3</v>
      </c>
      <c r="K16069">
        <v>1</v>
      </c>
      <c r="L16069" t="s">
        <v>50145</v>
      </c>
    </row>
    <row r="16070" spans="1:12" x14ac:dyDescent="0.2">
      <c r="A16070" t="s">
        <v>51954</v>
      </c>
      <c r="B16070" t="s">
        <v>51955</v>
      </c>
      <c r="C16070" t="s">
        <v>51956</v>
      </c>
      <c r="D16070" t="s">
        <v>21</v>
      </c>
      <c r="E16070" t="s">
        <v>16</v>
      </c>
      <c r="F16070">
        <v>28273</v>
      </c>
      <c r="G16070">
        <v>35.137622399999998</v>
      </c>
      <c r="H16070">
        <v>-80.931252200000003</v>
      </c>
      <c r="I16070">
        <v>4</v>
      </c>
      <c r="J16070">
        <v>22</v>
      </c>
      <c r="K16070">
        <v>1</v>
      </c>
      <c r="L16070" t="s">
        <v>923</v>
      </c>
    </row>
    <row r="16071" spans="1:12" x14ac:dyDescent="0.2">
      <c r="A16071" t="s">
        <v>51957</v>
      </c>
      <c r="B16071" t="s">
        <v>3170</v>
      </c>
      <c r="C16071" t="s">
        <v>51958</v>
      </c>
      <c r="D16071" t="s">
        <v>21</v>
      </c>
      <c r="E16071" t="s">
        <v>16</v>
      </c>
      <c r="F16071">
        <v>28226</v>
      </c>
      <c r="G16071">
        <v>35.089549499999997</v>
      </c>
      <c r="H16071">
        <v>-80.869971199999995</v>
      </c>
      <c r="I16071">
        <v>3.5</v>
      </c>
      <c r="J16071">
        <v>3</v>
      </c>
      <c r="K16071">
        <v>1</v>
      </c>
      <c r="L16071" t="s">
        <v>8899</v>
      </c>
    </row>
    <row r="16072" spans="1:12" x14ac:dyDescent="0.2">
      <c r="A16072" t="s">
        <v>51959</v>
      </c>
      <c r="B16072" t="s">
        <v>1374</v>
      </c>
      <c r="C16072" t="s">
        <v>6236</v>
      </c>
      <c r="D16072" t="s">
        <v>21</v>
      </c>
      <c r="E16072" t="s">
        <v>16</v>
      </c>
      <c r="F16072">
        <v>28273</v>
      </c>
      <c r="G16072">
        <v>35.101238973400001</v>
      </c>
      <c r="H16072">
        <v>-80.986850068999999</v>
      </c>
      <c r="I16072">
        <v>3.5</v>
      </c>
      <c r="J16072">
        <v>7</v>
      </c>
      <c r="K16072">
        <v>0</v>
      </c>
      <c r="L16072" t="s">
        <v>51960</v>
      </c>
    </row>
    <row r="16073" spans="1:12" x14ac:dyDescent="0.2">
      <c r="A16073" t="s">
        <v>51961</v>
      </c>
      <c r="B16073" t="s">
        <v>51962</v>
      </c>
      <c r="C16073" t="s">
        <v>51963</v>
      </c>
      <c r="D16073" t="s">
        <v>21</v>
      </c>
      <c r="E16073" t="s">
        <v>16</v>
      </c>
      <c r="F16073">
        <v>28206</v>
      </c>
      <c r="G16073">
        <v>35.256425200000002</v>
      </c>
      <c r="H16073">
        <v>-80.797504000000004</v>
      </c>
      <c r="I16073">
        <v>4</v>
      </c>
      <c r="J16073">
        <v>12</v>
      </c>
      <c r="K16073">
        <v>1</v>
      </c>
      <c r="L16073" t="s">
        <v>8198</v>
      </c>
    </row>
    <row r="16074" spans="1:12" x14ac:dyDescent="0.2">
      <c r="A16074" t="s">
        <v>51964</v>
      </c>
      <c r="B16074" t="s">
        <v>51965</v>
      </c>
      <c r="C16074" t="s">
        <v>26799</v>
      </c>
      <c r="D16074" t="s">
        <v>21</v>
      </c>
      <c r="E16074" t="s">
        <v>16</v>
      </c>
      <c r="F16074">
        <v>28212</v>
      </c>
      <c r="G16074">
        <v>35.190040000000003</v>
      </c>
      <c r="H16074">
        <v>-80.761094</v>
      </c>
      <c r="I16074">
        <v>2</v>
      </c>
      <c r="J16074">
        <v>75</v>
      </c>
      <c r="K16074">
        <v>1</v>
      </c>
      <c r="L16074" t="s">
        <v>51966</v>
      </c>
    </row>
    <row r="16075" spans="1:12" x14ac:dyDescent="0.2">
      <c r="A16075" t="s">
        <v>51967</v>
      </c>
      <c r="B16075" t="s">
        <v>51968</v>
      </c>
      <c r="C16075" t="s">
        <v>51969</v>
      </c>
      <c r="D16075" t="s">
        <v>21</v>
      </c>
      <c r="E16075" t="s">
        <v>16</v>
      </c>
      <c r="F16075">
        <v>28203</v>
      </c>
      <c r="G16075">
        <v>35.204899599999997</v>
      </c>
      <c r="H16075">
        <v>-80.866534200000004</v>
      </c>
      <c r="I16075">
        <v>4.5</v>
      </c>
      <c r="J16075">
        <v>47</v>
      </c>
      <c r="K16075">
        <v>1</v>
      </c>
      <c r="L16075" t="s">
        <v>51970</v>
      </c>
    </row>
    <row r="16076" spans="1:12" x14ac:dyDescent="0.2">
      <c r="A16076" t="s">
        <v>51971</v>
      </c>
      <c r="B16076" t="s">
        <v>51972</v>
      </c>
      <c r="C16076" t="s">
        <v>51973</v>
      </c>
      <c r="D16076" t="s">
        <v>21</v>
      </c>
      <c r="E16076" t="s">
        <v>16</v>
      </c>
      <c r="F16076">
        <v>28203</v>
      </c>
      <c r="G16076">
        <v>35.206074922200003</v>
      </c>
      <c r="H16076">
        <v>-80.8549118042</v>
      </c>
      <c r="I16076">
        <v>5</v>
      </c>
      <c r="J16076">
        <v>3</v>
      </c>
      <c r="K16076">
        <v>1</v>
      </c>
      <c r="L16076" t="s">
        <v>27544</v>
      </c>
    </row>
    <row r="16077" spans="1:12" x14ac:dyDescent="0.2">
      <c r="A16077" t="s">
        <v>51974</v>
      </c>
      <c r="B16077" t="s">
        <v>15174</v>
      </c>
      <c r="C16077" t="s">
        <v>51975</v>
      </c>
      <c r="D16077" t="s">
        <v>21</v>
      </c>
      <c r="E16077" t="s">
        <v>16</v>
      </c>
      <c r="F16077">
        <v>28208</v>
      </c>
      <c r="G16077">
        <v>35.220564000000003</v>
      </c>
      <c r="H16077">
        <v>-80.943875000000006</v>
      </c>
      <c r="I16077">
        <v>3</v>
      </c>
      <c r="J16077">
        <v>468</v>
      </c>
      <c r="K16077">
        <v>1</v>
      </c>
      <c r="L16077" t="s">
        <v>51976</v>
      </c>
    </row>
    <row r="16078" spans="1:12" x14ac:dyDescent="0.2">
      <c r="A16078" t="s">
        <v>51977</v>
      </c>
      <c r="B16078" t="s">
        <v>51978</v>
      </c>
      <c r="C16078" t="s">
        <v>2370</v>
      </c>
      <c r="D16078" t="s">
        <v>21</v>
      </c>
      <c r="E16078" t="s">
        <v>16</v>
      </c>
      <c r="F16078">
        <v>28204</v>
      </c>
      <c r="G16078">
        <v>35.214165000000001</v>
      </c>
      <c r="H16078">
        <v>-80.826741999999996</v>
      </c>
      <c r="I16078">
        <v>4</v>
      </c>
      <c r="J16078">
        <v>53</v>
      </c>
      <c r="K16078">
        <v>0</v>
      </c>
      <c r="L16078" t="s">
        <v>3430</v>
      </c>
    </row>
    <row r="16079" spans="1:12" x14ac:dyDescent="0.2">
      <c r="A16079" t="s">
        <v>51979</v>
      </c>
      <c r="B16079" t="s">
        <v>731</v>
      </c>
      <c r="C16079" t="s">
        <v>51980</v>
      </c>
      <c r="D16079" t="s">
        <v>21</v>
      </c>
      <c r="E16079" t="s">
        <v>16</v>
      </c>
      <c r="F16079">
        <v>28205</v>
      </c>
      <c r="G16079">
        <v>35.212437299999998</v>
      </c>
      <c r="H16079">
        <v>-80.783675200000005</v>
      </c>
      <c r="I16079">
        <v>2</v>
      </c>
      <c r="J16079">
        <v>4</v>
      </c>
      <c r="K16079">
        <v>1</v>
      </c>
      <c r="L16079" t="s">
        <v>51981</v>
      </c>
    </row>
    <row r="16080" spans="1:12" x14ac:dyDescent="0.2">
      <c r="A16080" t="s">
        <v>51982</v>
      </c>
      <c r="B16080" t="s">
        <v>51983</v>
      </c>
      <c r="C16080" t="s">
        <v>51984</v>
      </c>
      <c r="D16080" t="s">
        <v>21</v>
      </c>
      <c r="E16080" t="s">
        <v>16</v>
      </c>
      <c r="F16080">
        <v>28227</v>
      </c>
      <c r="G16080">
        <v>35.146840899899999</v>
      </c>
      <c r="H16080">
        <v>-80.726167919999995</v>
      </c>
      <c r="I16080">
        <v>3</v>
      </c>
      <c r="J16080">
        <v>30</v>
      </c>
      <c r="K16080">
        <v>1</v>
      </c>
      <c r="L16080" t="s">
        <v>260</v>
      </c>
    </row>
    <row r="16081" spans="1:12" x14ac:dyDescent="0.2">
      <c r="A16081" t="s">
        <v>51985</v>
      </c>
      <c r="B16081" t="s">
        <v>51986</v>
      </c>
      <c r="C16081" t="s">
        <v>51987</v>
      </c>
      <c r="D16081" t="s">
        <v>359</v>
      </c>
      <c r="E16081" t="s">
        <v>16</v>
      </c>
      <c r="F16081">
        <v>28036</v>
      </c>
      <c r="G16081">
        <v>35.501120700000001</v>
      </c>
      <c r="H16081">
        <v>-80.860913699999998</v>
      </c>
      <c r="I16081">
        <v>4</v>
      </c>
      <c r="J16081">
        <v>8</v>
      </c>
      <c r="K16081">
        <v>0</v>
      </c>
      <c r="L16081" t="s">
        <v>33074</v>
      </c>
    </row>
    <row r="16082" spans="1:12" x14ac:dyDescent="0.2">
      <c r="A16082" t="s">
        <v>51988</v>
      </c>
      <c r="B16082" t="s">
        <v>51989</v>
      </c>
      <c r="C16082" t="s">
        <v>6130</v>
      </c>
      <c r="D16082" t="s">
        <v>26</v>
      </c>
      <c r="E16082" t="s">
        <v>16</v>
      </c>
      <c r="F16082">
        <v>28078</v>
      </c>
      <c r="G16082">
        <v>35.436588</v>
      </c>
      <c r="H16082">
        <v>-80.870660999999998</v>
      </c>
      <c r="I16082">
        <v>2</v>
      </c>
      <c r="J16082">
        <v>4</v>
      </c>
      <c r="K16082">
        <v>0</v>
      </c>
      <c r="L16082" t="s">
        <v>12342</v>
      </c>
    </row>
    <row r="16083" spans="1:12" x14ac:dyDescent="0.2">
      <c r="A16083" t="s">
        <v>51990</v>
      </c>
      <c r="B16083" t="s">
        <v>51991</v>
      </c>
      <c r="D16083" t="s">
        <v>643</v>
      </c>
      <c r="E16083" t="s">
        <v>16</v>
      </c>
      <c r="F16083">
        <v>28079</v>
      </c>
      <c r="G16083">
        <v>35.101964799999998</v>
      </c>
      <c r="H16083">
        <v>-80.599385400000003</v>
      </c>
      <c r="I16083">
        <v>4</v>
      </c>
      <c r="J16083">
        <v>8</v>
      </c>
      <c r="K16083">
        <v>1</v>
      </c>
      <c r="L16083" t="s">
        <v>9637</v>
      </c>
    </row>
    <row r="16084" spans="1:12" x14ac:dyDescent="0.2">
      <c r="A16084" t="s">
        <v>51992</v>
      </c>
      <c r="B16084" t="s">
        <v>51993</v>
      </c>
      <c r="D16084" t="s">
        <v>21</v>
      </c>
      <c r="E16084" t="s">
        <v>16</v>
      </c>
      <c r="F16084">
        <v>28206</v>
      </c>
      <c r="G16084">
        <v>35.255715899999998</v>
      </c>
      <c r="H16084">
        <v>-80.826706400000006</v>
      </c>
      <c r="I16084">
        <v>1</v>
      </c>
      <c r="J16084">
        <v>4</v>
      </c>
      <c r="K16084">
        <v>1</v>
      </c>
      <c r="L16084" t="s">
        <v>51994</v>
      </c>
    </row>
    <row r="16085" spans="1:12" x14ac:dyDescent="0.2">
      <c r="A16085" t="s">
        <v>51995</v>
      </c>
      <c r="B16085" t="s">
        <v>51996</v>
      </c>
      <c r="D16085" t="s">
        <v>21</v>
      </c>
      <c r="E16085" t="s">
        <v>16</v>
      </c>
      <c r="F16085">
        <v>28205</v>
      </c>
      <c r="G16085">
        <v>35.226371399999998</v>
      </c>
      <c r="H16085">
        <v>-80.799018500000003</v>
      </c>
      <c r="I16085">
        <v>4.5</v>
      </c>
      <c r="J16085">
        <v>12</v>
      </c>
      <c r="K16085">
        <v>1</v>
      </c>
      <c r="L16085" t="s">
        <v>51997</v>
      </c>
    </row>
    <row r="16086" spans="1:12" x14ac:dyDescent="0.2">
      <c r="A16086" t="s">
        <v>51998</v>
      </c>
      <c r="B16086" t="s">
        <v>1294</v>
      </c>
      <c r="C16086" t="s">
        <v>51999</v>
      </c>
      <c r="D16086" t="s">
        <v>643</v>
      </c>
      <c r="E16086" t="s">
        <v>16</v>
      </c>
      <c r="F16086">
        <v>28079</v>
      </c>
      <c r="G16086">
        <v>35.078921000000001</v>
      </c>
      <c r="H16086">
        <v>-80.654411400000001</v>
      </c>
      <c r="I16086">
        <v>4</v>
      </c>
      <c r="J16086">
        <v>9</v>
      </c>
      <c r="K16086">
        <v>1</v>
      </c>
      <c r="L16086" t="s">
        <v>14864</v>
      </c>
    </row>
    <row r="16087" spans="1:12" x14ac:dyDescent="0.2">
      <c r="A16087" t="s">
        <v>52000</v>
      </c>
      <c r="B16087" t="s">
        <v>52001</v>
      </c>
      <c r="C16087" t="s">
        <v>52002</v>
      </c>
      <c r="D16087" t="s">
        <v>21</v>
      </c>
      <c r="E16087" t="s">
        <v>16</v>
      </c>
      <c r="F16087">
        <v>28278</v>
      </c>
      <c r="G16087">
        <v>35.101782999999998</v>
      </c>
      <c r="H16087">
        <v>-80.993971999999999</v>
      </c>
      <c r="I16087">
        <v>3.5</v>
      </c>
      <c r="J16087">
        <v>41</v>
      </c>
      <c r="K16087">
        <v>1</v>
      </c>
      <c r="L16087" t="s">
        <v>52003</v>
      </c>
    </row>
    <row r="16088" spans="1:12" x14ac:dyDescent="0.2">
      <c r="A16088" t="s">
        <v>52004</v>
      </c>
      <c r="B16088" t="s">
        <v>52005</v>
      </c>
      <c r="C16088" t="s">
        <v>52006</v>
      </c>
      <c r="D16088" t="s">
        <v>21</v>
      </c>
      <c r="E16088" t="s">
        <v>16</v>
      </c>
      <c r="F16088">
        <v>28277</v>
      </c>
      <c r="G16088">
        <v>35.060300599999998</v>
      </c>
      <c r="H16088">
        <v>-80.813136900000003</v>
      </c>
      <c r="I16088">
        <v>3.5</v>
      </c>
      <c r="J16088">
        <v>3</v>
      </c>
      <c r="K16088">
        <v>0</v>
      </c>
      <c r="L16088" t="s">
        <v>37708</v>
      </c>
    </row>
    <row r="16089" spans="1:12" x14ac:dyDescent="0.2">
      <c r="A16089" t="s">
        <v>52007</v>
      </c>
      <c r="B16089" t="s">
        <v>52008</v>
      </c>
      <c r="C16089" t="s">
        <v>52009</v>
      </c>
      <c r="D16089" t="s">
        <v>588</v>
      </c>
      <c r="E16089" t="s">
        <v>16</v>
      </c>
      <c r="F16089">
        <v>28110</v>
      </c>
      <c r="G16089">
        <v>35.009885199999999</v>
      </c>
      <c r="H16089">
        <v>-80.562150599999995</v>
      </c>
      <c r="I16089">
        <v>4.5</v>
      </c>
      <c r="J16089">
        <v>9</v>
      </c>
      <c r="K16089">
        <v>0</v>
      </c>
      <c r="L16089" t="s">
        <v>52010</v>
      </c>
    </row>
    <row r="16090" spans="1:12" x14ac:dyDescent="0.2">
      <c r="A16090" t="s">
        <v>52011</v>
      </c>
      <c r="B16090" t="s">
        <v>52012</v>
      </c>
      <c r="C16090" t="s">
        <v>391</v>
      </c>
      <c r="D16090" t="s">
        <v>21</v>
      </c>
      <c r="E16090" t="s">
        <v>16</v>
      </c>
      <c r="F16090">
        <v>28211</v>
      </c>
      <c r="G16090">
        <v>35.152385199999998</v>
      </c>
      <c r="H16090">
        <v>-80.832125300000001</v>
      </c>
      <c r="I16090">
        <v>2.5</v>
      </c>
      <c r="J16090">
        <v>5</v>
      </c>
      <c r="K16090">
        <v>0</v>
      </c>
      <c r="L16090" t="s">
        <v>52013</v>
      </c>
    </row>
    <row r="16091" spans="1:12" x14ac:dyDescent="0.2">
      <c r="A16091" t="s">
        <v>52014</v>
      </c>
      <c r="B16091" t="s">
        <v>52015</v>
      </c>
      <c r="C16091" t="s">
        <v>52016</v>
      </c>
      <c r="D16091" t="s">
        <v>21</v>
      </c>
      <c r="E16091" t="s">
        <v>16</v>
      </c>
      <c r="F16091">
        <v>28202</v>
      </c>
      <c r="G16091">
        <v>35.189427500000001</v>
      </c>
      <c r="H16091">
        <v>-80.809327499999995</v>
      </c>
      <c r="I16091">
        <v>5</v>
      </c>
      <c r="J16091">
        <v>4</v>
      </c>
      <c r="K16091">
        <v>0</v>
      </c>
      <c r="L16091" t="s">
        <v>2315</v>
      </c>
    </row>
    <row r="16092" spans="1:12" x14ac:dyDescent="0.2">
      <c r="A16092" t="s">
        <v>52017</v>
      </c>
      <c r="B16092" t="s">
        <v>3451</v>
      </c>
      <c r="C16092" t="s">
        <v>9020</v>
      </c>
      <c r="D16092" t="s">
        <v>21</v>
      </c>
      <c r="E16092" t="s">
        <v>16</v>
      </c>
      <c r="F16092">
        <v>28273</v>
      </c>
      <c r="G16092">
        <v>35.119782000000001</v>
      </c>
      <c r="H16092">
        <v>-80.952010099999995</v>
      </c>
      <c r="I16092">
        <v>3</v>
      </c>
      <c r="J16092">
        <v>22</v>
      </c>
      <c r="K16092">
        <v>0</v>
      </c>
      <c r="L16092" t="s">
        <v>52018</v>
      </c>
    </row>
    <row r="16093" spans="1:12" x14ac:dyDescent="0.2">
      <c r="A16093" t="s">
        <v>52019</v>
      </c>
      <c r="B16093" t="s">
        <v>52020</v>
      </c>
      <c r="C16093" t="s">
        <v>52021</v>
      </c>
      <c r="D16093" t="s">
        <v>456</v>
      </c>
      <c r="E16093" t="s">
        <v>16</v>
      </c>
      <c r="F16093">
        <v>28012</v>
      </c>
      <c r="G16093">
        <v>35.254160499999998</v>
      </c>
      <c r="H16093">
        <v>-81.041418699999994</v>
      </c>
      <c r="I16093">
        <v>3</v>
      </c>
      <c r="J16093">
        <v>19</v>
      </c>
      <c r="K16093">
        <v>1</v>
      </c>
      <c r="L16093" t="s">
        <v>25531</v>
      </c>
    </row>
    <row r="16094" spans="1:12" x14ac:dyDescent="0.2">
      <c r="A16094" t="s">
        <v>52022</v>
      </c>
      <c r="B16094" t="s">
        <v>3193</v>
      </c>
      <c r="C16094" t="s">
        <v>8252</v>
      </c>
      <c r="D16094" t="s">
        <v>30</v>
      </c>
      <c r="E16094" t="s">
        <v>16</v>
      </c>
      <c r="F16094">
        <v>28056</v>
      </c>
      <c r="G16094">
        <v>35.260830840200001</v>
      </c>
      <c r="H16094">
        <v>-81.114386022100007</v>
      </c>
      <c r="I16094">
        <v>3.5</v>
      </c>
      <c r="J16094">
        <v>5</v>
      </c>
      <c r="K16094">
        <v>1</v>
      </c>
      <c r="L16094" t="s">
        <v>1319</v>
      </c>
    </row>
    <row r="16095" spans="1:12" x14ac:dyDescent="0.2">
      <c r="A16095" t="s">
        <v>52023</v>
      </c>
      <c r="B16095" t="s">
        <v>32809</v>
      </c>
      <c r="C16095" t="s">
        <v>52024</v>
      </c>
      <c r="D16095" t="s">
        <v>697</v>
      </c>
      <c r="E16095" t="s">
        <v>16</v>
      </c>
      <c r="F16095">
        <v>28037</v>
      </c>
      <c r="G16095">
        <v>35.443408330799997</v>
      </c>
      <c r="H16095">
        <v>-80.992469204800003</v>
      </c>
      <c r="I16095">
        <v>3.5</v>
      </c>
      <c r="J16095">
        <v>3</v>
      </c>
      <c r="K16095">
        <v>1</v>
      </c>
      <c r="L16095" t="s">
        <v>52025</v>
      </c>
    </row>
    <row r="16096" spans="1:12" x14ac:dyDescent="0.2">
      <c r="A16096" t="s">
        <v>52026</v>
      </c>
      <c r="B16096" t="s">
        <v>52027</v>
      </c>
      <c r="C16096" t="s">
        <v>52028</v>
      </c>
      <c r="D16096" t="s">
        <v>21</v>
      </c>
      <c r="E16096" t="s">
        <v>16</v>
      </c>
      <c r="F16096">
        <v>28273</v>
      </c>
      <c r="G16096">
        <v>35.110227000000002</v>
      </c>
      <c r="H16096">
        <v>-80.881124</v>
      </c>
      <c r="I16096">
        <v>3.5</v>
      </c>
      <c r="J16096">
        <v>53</v>
      </c>
      <c r="K16096">
        <v>0</v>
      </c>
      <c r="L16096" t="s">
        <v>19925</v>
      </c>
    </row>
    <row r="16097" spans="1:12" x14ac:dyDescent="0.2">
      <c r="A16097" t="s">
        <v>52029</v>
      </c>
      <c r="B16097" t="s">
        <v>52030</v>
      </c>
      <c r="C16097" t="s">
        <v>52031</v>
      </c>
      <c r="D16097" t="s">
        <v>21</v>
      </c>
      <c r="E16097" t="s">
        <v>16</v>
      </c>
      <c r="F16097">
        <v>28210</v>
      </c>
      <c r="G16097">
        <v>35.093599038999997</v>
      </c>
      <c r="H16097">
        <v>-80.867238901600004</v>
      </c>
      <c r="I16097">
        <v>3.5</v>
      </c>
      <c r="J16097">
        <v>3</v>
      </c>
      <c r="K16097">
        <v>1</v>
      </c>
      <c r="L16097" t="s">
        <v>52032</v>
      </c>
    </row>
    <row r="16098" spans="1:12" x14ac:dyDescent="0.2">
      <c r="A16098" t="s">
        <v>52033</v>
      </c>
      <c r="B16098" t="s">
        <v>18314</v>
      </c>
      <c r="C16098" t="s">
        <v>52034</v>
      </c>
      <c r="D16098" t="s">
        <v>295</v>
      </c>
      <c r="E16098" t="s">
        <v>16</v>
      </c>
      <c r="F16098">
        <v>28134</v>
      </c>
      <c r="G16098">
        <v>35.084092900000002</v>
      </c>
      <c r="H16098">
        <v>-80.886073400000001</v>
      </c>
      <c r="I16098">
        <v>3.5</v>
      </c>
      <c r="J16098">
        <v>116</v>
      </c>
      <c r="K16098">
        <v>1</v>
      </c>
      <c r="L16098" t="s">
        <v>1056</v>
      </c>
    </row>
    <row r="16099" spans="1:12" x14ac:dyDescent="0.2">
      <c r="A16099" t="s">
        <v>52035</v>
      </c>
      <c r="B16099" t="s">
        <v>48240</v>
      </c>
      <c r="C16099" t="s">
        <v>9396</v>
      </c>
      <c r="D16099" t="s">
        <v>21</v>
      </c>
      <c r="E16099" t="s">
        <v>16</v>
      </c>
      <c r="F16099">
        <v>28277</v>
      </c>
      <c r="G16099">
        <v>35.061110300000003</v>
      </c>
      <c r="H16099">
        <v>-80.817254000000005</v>
      </c>
      <c r="I16099">
        <v>3.5</v>
      </c>
      <c r="J16099">
        <v>86</v>
      </c>
      <c r="K16099">
        <v>0</v>
      </c>
      <c r="L16099" t="s">
        <v>3679</v>
      </c>
    </row>
    <row r="16100" spans="1:12" x14ac:dyDescent="0.2">
      <c r="A16100" t="s">
        <v>52036</v>
      </c>
      <c r="B16100" t="s">
        <v>52037</v>
      </c>
      <c r="C16100" t="s">
        <v>7246</v>
      </c>
      <c r="D16100" t="s">
        <v>21</v>
      </c>
      <c r="E16100" t="s">
        <v>16</v>
      </c>
      <c r="F16100">
        <v>28205</v>
      </c>
      <c r="G16100">
        <v>35.193742700000001</v>
      </c>
      <c r="H16100">
        <v>-80.780038300000001</v>
      </c>
      <c r="I16100">
        <v>4.5</v>
      </c>
      <c r="J16100">
        <v>7</v>
      </c>
      <c r="K16100">
        <v>1</v>
      </c>
      <c r="L16100" t="s">
        <v>52038</v>
      </c>
    </row>
    <row r="16101" spans="1:12" x14ac:dyDescent="0.2">
      <c r="A16101" t="s">
        <v>52039</v>
      </c>
      <c r="B16101" t="s">
        <v>5309</v>
      </c>
      <c r="C16101" t="s">
        <v>52040</v>
      </c>
      <c r="D16101" t="s">
        <v>21</v>
      </c>
      <c r="E16101" t="s">
        <v>16</v>
      </c>
      <c r="F16101">
        <v>28211</v>
      </c>
      <c r="G16101">
        <v>35.15016</v>
      </c>
      <c r="H16101">
        <v>-80.829159000000004</v>
      </c>
      <c r="I16101">
        <v>3.5</v>
      </c>
      <c r="J16101">
        <v>3</v>
      </c>
      <c r="K16101">
        <v>1</v>
      </c>
      <c r="L16101" t="s">
        <v>2652</v>
      </c>
    </row>
    <row r="16102" spans="1:12" x14ac:dyDescent="0.2">
      <c r="A16102" t="s">
        <v>52041</v>
      </c>
      <c r="B16102" t="s">
        <v>52042</v>
      </c>
      <c r="C16102" t="s">
        <v>52043</v>
      </c>
      <c r="D16102" t="s">
        <v>21</v>
      </c>
      <c r="E16102" t="s">
        <v>16</v>
      </c>
      <c r="F16102">
        <v>28227</v>
      </c>
      <c r="G16102">
        <v>35.163893399999999</v>
      </c>
      <c r="H16102">
        <v>-80.739764199999996</v>
      </c>
      <c r="I16102">
        <v>5</v>
      </c>
      <c r="J16102">
        <v>4</v>
      </c>
      <c r="K16102">
        <v>1</v>
      </c>
      <c r="L16102" t="s">
        <v>52044</v>
      </c>
    </row>
    <row r="16103" spans="1:12" x14ac:dyDescent="0.2">
      <c r="A16103" t="s">
        <v>52045</v>
      </c>
      <c r="B16103" t="s">
        <v>32843</v>
      </c>
      <c r="C16103" t="s">
        <v>9344</v>
      </c>
      <c r="D16103" t="s">
        <v>21</v>
      </c>
      <c r="E16103" t="s">
        <v>16</v>
      </c>
      <c r="F16103">
        <v>28277</v>
      </c>
      <c r="G16103">
        <v>35.059113000000004</v>
      </c>
      <c r="H16103">
        <v>-80.813800000000001</v>
      </c>
      <c r="I16103">
        <v>3.5</v>
      </c>
      <c r="J16103">
        <v>107</v>
      </c>
      <c r="K16103">
        <v>1</v>
      </c>
      <c r="L16103" t="s">
        <v>52046</v>
      </c>
    </row>
    <row r="16104" spans="1:12" x14ac:dyDescent="0.2">
      <c r="A16104" t="s">
        <v>52047</v>
      </c>
      <c r="B16104" t="s">
        <v>52048</v>
      </c>
      <c r="C16104" t="s">
        <v>52049</v>
      </c>
      <c r="D16104" t="s">
        <v>21</v>
      </c>
      <c r="E16104" t="s">
        <v>16</v>
      </c>
      <c r="F16104">
        <v>28216</v>
      </c>
      <c r="G16104">
        <v>35.240149000000002</v>
      </c>
      <c r="H16104">
        <v>-80.859020000000001</v>
      </c>
      <c r="I16104">
        <v>3.5</v>
      </c>
      <c r="J16104">
        <v>3</v>
      </c>
      <c r="K16104">
        <v>1</v>
      </c>
      <c r="L16104" t="s">
        <v>63</v>
      </c>
    </row>
    <row r="16105" spans="1:12" x14ac:dyDescent="0.2">
      <c r="A16105" t="s">
        <v>52050</v>
      </c>
      <c r="B16105" t="s">
        <v>52051</v>
      </c>
      <c r="C16105" t="s">
        <v>52052</v>
      </c>
      <c r="D16105" t="s">
        <v>239</v>
      </c>
      <c r="E16105" t="s">
        <v>16</v>
      </c>
      <c r="F16105">
        <v>28173</v>
      </c>
      <c r="G16105">
        <v>34.924443400000001</v>
      </c>
      <c r="H16105">
        <v>-80.744155300000003</v>
      </c>
      <c r="I16105">
        <v>3.5</v>
      </c>
      <c r="J16105">
        <v>65</v>
      </c>
      <c r="K16105">
        <v>0</v>
      </c>
      <c r="L16105" t="s">
        <v>52053</v>
      </c>
    </row>
    <row r="16106" spans="1:12" x14ac:dyDescent="0.2">
      <c r="A16106" t="s">
        <v>52054</v>
      </c>
      <c r="B16106" t="s">
        <v>52055</v>
      </c>
      <c r="D16106" t="s">
        <v>21</v>
      </c>
      <c r="E16106" t="s">
        <v>16</v>
      </c>
      <c r="F16106">
        <v>28208</v>
      </c>
      <c r="G16106">
        <v>35.212972999999998</v>
      </c>
      <c r="H16106">
        <v>-80.9097127</v>
      </c>
      <c r="I16106">
        <v>3.5</v>
      </c>
      <c r="J16106">
        <v>3</v>
      </c>
      <c r="K16106">
        <v>1</v>
      </c>
      <c r="L16106" t="s">
        <v>52056</v>
      </c>
    </row>
    <row r="16107" spans="1:12" x14ac:dyDescent="0.2">
      <c r="A16107" t="s">
        <v>52057</v>
      </c>
      <c r="B16107" t="s">
        <v>7892</v>
      </c>
      <c r="C16107" t="s">
        <v>52058</v>
      </c>
      <c r="D16107" t="s">
        <v>21</v>
      </c>
      <c r="E16107" t="s">
        <v>16</v>
      </c>
      <c r="F16107">
        <v>28262</v>
      </c>
      <c r="G16107">
        <v>35.307902599999998</v>
      </c>
      <c r="H16107">
        <v>-80.755858599999996</v>
      </c>
      <c r="I16107">
        <v>3</v>
      </c>
      <c r="J16107">
        <v>222</v>
      </c>
      <c r="K16107">
        <v>0</v>
      </c>
      <c r="L16107" t="s">
        <v>52059</v>
      </c>
    </row>
    <row r="16108" spans="1:12" x14ac:dyDescent="0.2">
      <c r="A16108" t="s">
        <v>52060</v>
      </c>
      <c r="B16108" t="s">
        <v>641</v>
      </c>
      <c r="C16108" t="s">
        <v>52061</v>
      </c>
      <c r="D16108" t="s">
        <v>21</v>
      </c>
      <c r="E16108" t="s">
        <v>16</v>
      </c>
      <c r="F16108">
        <v>28210</v>
      </c>
      <c r="G16108">
        <v>35.184498315299997</v>
      </c>
      <c r="H16108">
        <v>-80.886783467100003</v>
      </c>
      <c r="I16108">
        <v>1.5</v>
      </c>
      <c r="J16108">
        <v>27</v>
      </c>
      <c r="K16108">
        <v>1</v>
      </c>
      <c r="L16108" t="s">
        <v>25433</v>
      </c>
    </row>
    <row r="16109" spans="1:12" x14ac:dyDescent="0.2">
      <c r="A16109" t="s">
        <v>52062</v>
      </c>
      <c r="B16109" t="s">
        <v>52063</v>
      </c>
      <c r="C16109" t="s">
        <v>40917</v>
      </c>
      <c r="D16109" t="s">
        <v>295</v>
      </c>
      <c r="E16109" t="s">
        <v>16</v>
      </c>
      <c r="F16109">
        <v>28134</v>
      </c>
      <c r="G16109">
        <v>35.094164999999997</v>
      </c>
      <c r="H16109">
        <v>-80.883065999999999</v>
      </c>
      <c r="I16109">
        <v>5</v>
      </c>
      <c r="J16109">
        <v>14</v>
      </c>
      <c r="K16109">
        <v>1</v>
      </c>
      <c r="L16109" t="s">
        <v>52064</v>
      </c>
    </row>
    <row r="16110" spans="1:12" x14ac:dyDescent="0.2">
      <c r="A16110" t="s">
        <v>52065</v>
      </c>
      <c r="B16110" t="s">
        <v>52066</v>
      </c>
      <c r="C16110" t="s">
        <v>52067</v>
      </c>
      <c r="D16110" t="s">
        <v>21</v>
      </c>
      <c r="E16110" t="s">
        <v>16</v>
      </c>
      <c r="F16110">
        <v>28277</v>
      </c>
      <c r="G16110">
        <v>35.024002899999999</v>
      </c>
      <c r="H16110">
        <v>-80.848925100000002</v>
      </c>
      <c r="I16110">
        <v>4.5</v>
      </c>
      <c r="J16110">
        <v>110</v>
      </c>
      <c r="K16110">
        <v>1</v>
      </c>
      <c r="L16110" t="s">
        <v>188</v>
      </c>
    </row>
    <row r="16111" spans="1:12" x14ac:dyDescent="0.2">
      <c r="A16111" t="s">
        <v>52068</v>
      </c>
      <c r="B16111" t="s">
        <v>52069</v>
      </c>
      <c r="C16111" t="s">
        <v>52070</v>
      </c>
      <c r="D16111" t="s">
        <v>135</v>
      </c>
      <c r="E16111" t="s">
        <v>16</v>
      </c>
      <c r="F16111">
        <v>28105</v>
      </c>
      <c r="G16111">
        <v>35.120226000000002</v>
      </c>
      <c r="H16111">
        <v>-80.714022</v>
      </c>
      <c r="I16111">
        <v>3</v>
      </c>
      <c r="J16111">
        <v>4</v>
      </c>
      <c r="K16111">
        <v>1</v>
      </c>
      <c r="L16111" t="s">
        <v>52071</v>
      </c>
    </row>
    <row r="16112" spans="1:12" x14ac:dyDescent="0.2">
      <c r="A16112" t="s">
        <v>52072</v>
      </c>
      <c r="B16112" t="s">
        <v>52073</v>
      </c>
      <c r="C16112" t="s">
        <v>52074</v>
      </c>
      <c r="D16112" t="s">
        <v>456</v>
      </c>
      <c r="E16112" t="s">
        <v>16</v>
      </c>
      <c r="F16112">
        <v>28012</v>
      </c>
      <c r="G16112">
        <v>35.2474456383</v>
      </c>
      <c r="H16112">
        <v>-81.018446092000005</v>
      </c>
      <c r="I16112">
        <v>4</v>
      </c>
      <c r="J16112">
        <v>11</v>
      </c>
      <c r="K16112">
        <v>1</v>
      </c>
      <c r="L16112" t="s">
        <v>1725</v>
      </c>
    </row>
    <row r="16113" spans="1:12" x14ac:dyDescent="0.2">
      <c r="A16113" t="s">
        <v>52075</v>
      </c>
      <c r="B16113" t="s">
        <v>39358</v>
      </c>
      <c r="C16113" t="s">
        <v>3960</v>
      </c>
      <c r="D16113" t="s">
        <v>21</v>
      </c>
      <c r="E16113" t="s">
        <v>16</v>
      </c>
      <c r="F16113">
        <v>28216</v>
      </c>
      <c r="G16113">
        <v>35.352237000000002</v>
      </c>
      <c r="H16113">
        <v>-80.850577999999999</v>
      </c>
      <c r="I16113">
        <v>3.5</v>
      </c>
      <c r="J16113">
        <v>5</v>
      </c>
      <c r="K16113">
        <v>1</v>
      </c>
      <c r="L16113" t="s">
        <v>52076</v>
      </c>
    </row>
    <row r="16114" spans="1:12" x14ac:dyDescent="0.2">
      <c r="A16114" t="s">
        <v>52077</v>
      </c>
      <c r="B16114" t="s">
        <v>3764</v>
      </c>
      <c r="C16114" t="s">
        <v>52078</v>
      </c>
      <c r="D16114" t="s">
        <v>21</v>
      </c>
      <c r="E16114" t="s">
        <v>16</v>
      </c>
      <c r="F16114">
        <v>28278</v>
      </c>
      <c r="G16114">
        <v>35.052093900000003</v>
      </c>
      <c r="H16114">
        <v>-81.028790000000001</v>
      </c>
      <c r="I16114">
        <v>3.5</v>
      </c>
      <c r="J16114">
        <v>5</v>
      </c>
      <c r="K16114">
        <v>1</v>
      </c>
      <c r="L16114" t="s">
        <v>192</v>
      </c>
    </row>
    <row r="16115" spans="1:12" x14ac:dyDescent="0.2">
      <c r="A16115" t="s">
        <v>52079</v>
      </c>
      <c r="B16115" t="s">
        <v>52080</v>
      </c>
      <c r="C16115" t="s">
        <v>52081</v>
      </c>
      <c r="D16115" t="s">
        <v>39</v>
      </c>
      <c r="E16115" t="s">
        <v>16</v>
      </c>
      <c r="F16115">
        <v>28027</v>
      </c>
      <c r="G16115">
        <v>35.427477500000002</v>
      </c>
      <c r="H16115">
        <v>-80.609057699999994</v>
      </c>
      <c r="I16115">
        <v>3.5</v>
      </c>
      <c r="J16115">
        <v>3</v>
      </c>
      <c r="K16115">
        <v>1</v>
      </c>
      <c r="L16115" t="s">
        <v>5072</v>
      </c>
    </row>
    <row r="16116" spans="1:12" x14ac:dyDescent="0.2">
      <c r="A16116" t="s">
        <v>52082</v>
      </c>
      <c r="B16116" t="s">
        <v>52083</v>
      </c>
      <c r="C16116" t="s">
        <v>52084</v>
      </c>
      <c r="D16116" t="s">
        <v>21</v>
      </c>
      <c r="E16116" t="s">
        <v>16</v>
      </c>
      <c r="F16116">
        <v>28262</v>
      </c>
      <c r="G16116">
        <v>35.326780900000003</v>
      </c>
      <c r="H16116">
        <v>-80.743136000000007</v>
      </c>
      <c r="I16116">
        <v>3.5</v>
      </c>
      <c r="J16116">
        <v>3</v>
      </c>
      <c r="K16116">
        <v>1</v>
      </c>
      <c r="L16116" t="s">
        <v>901</v>
      </c>
    </row>
    <row r="16117" spans="1:12" x14ac:dyDescent="0.2">
      <c r="A16117" t="s">
        <v>52085</v>
      </c>
      <c r="B16117" t="s">
        <v>52086</v>
      </c>
      <c r="C16117" t="s">
        <v>52087</v>
      </c>
      <c r="D16117" t="s">
        <v>135</v>
      </c>
      <c r="E16117" t="s">
        <v>16</v>
      </c>
      <c r="F16117">
        <v>28105</v>
      </c>
      <c r="G16117">
        <v>35.122131400000001</v>
      </c>
      <c r="H16117">
        <v>-80.6996532</v>
      </c>
      <c r="I16117">
        <v>4.5</v>
      </c>
      <c r="J16117">
        <v>9</v>
      </c>
      <c r="K16117">
        <v>1</v>
      </c>
      <c r="L16117" t="s">
        <v>52088</v>
      </c>
    </row>
    <row r="16118" spans="1:12" x14ac:dyDescent="0.2">
      <c r="A16118" t="s">
        <v>52089</v>
      </c>
      <c r="B16118" t="s">
        <v>52090</v>
      </c>
      <c r="C16118" t="s">
        <v>52091</v>
      </c>
      <c r="D16118" t="s">
        <v>30</v>
      </c>
      <c r="E16118" t="s">
        <v>16</v>
      </c>
      <c r="F16118">
        <v>28054</v>
      </c>
      <c r="G16118">
        <v>35.258874900000002</v>
      </c>
      <c r="H16118">
        <v>-81.148756000000006</v>
      </c>
      <c r="I16118">
        <v>1</v>
      </c>
      <c r="J16118">
        <v>3</v>
      </c>
      <c r="K16118">
        <v>0</v>
      </c>
      <c r="L16118" t="s">
        <v>52092</v>
      </c>
    </row>
    <row r="16119" spans="1:12" x14ac:dyDescent="0.2">
      <c r="A16119" t="s">
        <v>52093</v>
      </c>
      <c r="B16119" t="s">
        <v>52094</v>
      </c>
      <c r="C16119" t="s">
        <v>52095</v>
      </c>
      <c r="D16119" t="s">
        <v>15</v>
      </c>
      <c r="E16119" t="s">
        <v>16</v>
      </c>
      <c r="F16119">
        <v>28031</v>
      </c>
      <c r="G16119">
        <v>35.480314</v>
      </c>
      <c r="H16119">
        <v>-80.878912</v>
      </c>
      <c r="I16119">
        <v>2.5</v>
      </c>
      <c r="J16119">
        <v>3</v>
      </c>
      <c r="K16119">
        <v>0</v>
      </c>
      <c r="L16119" t="s">
        <v>52096</v>
      </c>
    </row>
    <row r="16120" spans="1:12" x14ac:dyDescent="0.2">
      <c r="A16120" t="s">
        <v>52097</v>
      </c>
      <c r="B16120" t="s">
        <v>52098</v>
      </c>
      <c r="C16120" t="s">
        <v>52099</v>
      </c>
      <c r="D16120" t="s">
        <v>39</v>
      </c>
      <c r="E16120" t="s">
        <v>16</v>
      </c>
      <c r="F16120">
        <v>28027</v>
      </c>
      <c r="G16120">
        <v>35.399254999999997</v>
      </c>
      <c r="H16120">
        <v>-80.612700000000004</v>
      </c>
      <c r="I16120">
        <v>3</v>
      </c>
      <c r="J16120">
        <v>5</v>
      </c>
      <c r="K16120">
        <v>1</v>
      </c>
      <c r="L16120" t="s">
        <v>8205</v>
      </c>
    </row>
    <row r="16121" spans="1:12" x14ac:dyDescent="0.2">
      <c r="A16121" t="s">
        <v>52100</v>
      </c>
      <c r="B16121" t="s">
        <v>52101</v>
      </c>
      <c r="C16121" t="s">
        <v>52102</v>
      </c>
      <c r="D16121" t="s">
        <v>21</v>
      </c>
      <c r="E16121" t="s">
        <v>16</v>
      </c>
      <c r="F16121">
        <v>28277</v>
      </c>
      <c r="G16121">
        <v>35.055799499999999</v>
      </c>
      <c r="H16121">
        <v>-80.853649700000005</v>
      </c>
      <c r="I16121">
        <v>3.5</v>
      </c>
      <c r="J16121">
        <v>43</v>
      </c>
      <c r="K16121">
        <v>1</v>
      </c>
      <c r="L16121" t="s">
        <v>52103</v>
      </c>
    </row>
    <row r="16122" spans="1:12" x14ac:dyDescent="0.2">
      <c r="A16122" t="s">
        <v>52104</v>
      </c>
      <c r="B16122" t="s">
        <v>52105</v>
      </c>
      <c r="C16122" t="s">
        <v>52106</v>
      </c>
      <c r="D16122" t="s">
        <v>30</v>
      </c>
      <c r="E16122" t="s">
        <v>16</v>
      </c>
      <c r="F16122">
        <v>28056</v>
      </c>
      <c r="G16122">
        <v>35.206732199999998</v>
      </c>
      <c r="H16122">
        <v>-81.075336300000004</v>
      </c>
      <c r="I16122">
        <v>4</v>
      </c>
      <c r="J16122">
        <v>29</v>
      </c>
      <c r="K16122">
        <v>1</v>
      </c>
      <c r="L16122" t="s">
        <v>1563</v>
      </c>
    </row>
    <row r="16123" spans="1:12" x14ac:dyDescent="0.2">
      <c r="A16123" t="s">
        <v>52107</v>
      </c>
      <c r="B16123" t="s">
        <v>52108</v>
      </c>
      <c r="C16123" t="s">
        <v>52109</v>
      </c>
      <c r="D16123" t="s">
        <v>21</v>
      </c>
      <c r="E16123" t="s">
        <v>16</v>
      </c>
      <c r="F16123">
        <v>28205</v>
      </c>
      <c r="G16123">
        <v>35.247403599999998</v>
      </c>
      <c r="H16123">
        <v>-80.786238299999994</v>
      </c>
      <c r="I16123">
        <v>1</v>
      </c>
      <c r="J16123">
        <v>3</v>
      </c>
      <c r="K16123">
        <v>1</v>
      </c>
      <c r="L16123" t="s">
        <v>25840</v>
      </c>
    </row>
    <row r="16124" spans="1:12" x14ac:dyDescent="0.2">
      <c r="A16124" t="s">
        <v>52110</v>
      </c>
      <c r="B16124" t="s">
        <v>52111</v>
      </c>
      <c r="C16124" t="s">
        <v>52112</v>
      </c>
      <c r="D16124" t="s">
        <v>21</v>
      </c>
      <c r="E16124" t="s">
        <v>16</v>
      </c>
      <c r="F16124">
        <v>28217</v>
      </c>
      <c r="G16124">
        <v>35.193036800000002</v>
      </c>
      <c r="H16124">
        <v>-80.894097200000004</v>
      </c>
      <c r="I16124">
        <v>5</v>
      </c>
      <c r="J16124">
        <v>15</v>
      </c>
      <c r="K16124">
        <v>1</v>
      </c>
      <c r="L16124" t="s">
        <v>52113</v>
      </c>
    </row>
    <row r="16125" spans="1:12" x14ac:dyDescent="0.2">
      <c r="A16125" t="s">
        <v>52114</v>
      </c>
      <c r="B16125" t="s">
        <v>52115</v>
      </c>
      <c r="C16125" t="s">
        <v>52116</v>
      </c>
      <c r="D16125" t="s">
        <v>21</v>
      </c>
      <c r="E16125" t="s">
        <v>16</v>
      </c>
      <c r="F16125">
        <v>28209</v>
      </c>
      <c r="G16125">
        <v>35.187814400000001</v>
      </c>
      <c r="H16125">
        <v>-80.873985099999999</v>
      </c>
      <c r="I16125">
        <v>3</v>
      </c>
      <c r="J16125">
        <v>5</v>
      </c>
      <c r="K16125">
        <v>1</v>
      </c>
      <c r="L16125" t="s">
        <v>52117</v>
      </c>
    </row>
    <row r="16126" spans="1:12" x14ac:dyDescent="0.2">
      <c r="A16126" t="s">
        <v>52118</v>
      </c>
      <c r="B16126" t="s">
        <v>52119</v>
      </c>
      <c r="C16126" t="s">
        <v>52120</v>
      </c>
      <c r="D16126" t="s">
        <v>21</v>
      </c>
      <c r="E16126" t="s">
        <v>16</v>
      </c>
      <c r="F16126">
        <v>28262</v>
      </c>
      <c r="G16126">
        <v>35.316171799999999</v>
      </c>
      <c r="H16126">
        <v>-80.700043100000002</v>
      </c>
      <c r="I16126">
        <v>4</v>
      </c>
      <c r="J16126">
        <v>11</v>
      </c>
      <c r="K16126">
        <v>0</v>
      </c>
      <c r="L16126" t="s">
        <v>52121</v>
      </c>
    </row>
    <row r="16127" spans="1:12" x14ac:dyDescent="0.2">
      <c r="A16127" t="s">
        <v>52122</v>
      </c>
      <c r="B16127" t="s">
        <v>52123</v>
      </c>
      <c r="C16127" t="s">
        <v>52124</v>
      </c>
      <c r="D16127" t="s">
        <v>21</v>
      </c>
      <c r="E16127" t="s">
        <v>16</v>
      </c>
      <c r="F16127">
        <v>28211</v>
      </c>
      <c r="G16127">
        <v>35.153939000000001</v>
      </c>
      <c r="H16127">
        <v>-80.831755099999995</v>
      </c>
      <c r="I16127">
        <v>1</v>
      </c>
      <c r="J16127">
        <v>3</v>
      </c>
      <c r="K16127">
        <v>0</v>
      </c>
      <c r="L16127" t="s">
        <v>4898</v>
      </c>
    </row>
    <row r="16128" spans="1:12" x14ac:dyDescent="0.2">
      <c r="A16128" t="s">
        <v>52125</v>
      </c>
      <c r="B16128" t="s">
        <v>52126</v>
      </c>
      <c r="C16128" t="s">
        <v>52127</v>
      </c>
      <c r="D16128" t="s">
        <v>135</v>
      </c>
      <c r="E16128" t="s">
        <v>16</v>
      </c>
      <c r="F16128">
        <v>28105</v>
      </c>
      <c r="G16128">
        <v>35.117594894500002</v>
      </c>
      <c r="H16128">
        <v>-80.717255395400002</v>
      </c>
      <c r="I16128">
        <v>4.5</v>
      </c>
      <c r="J16128">
        <v>6</v>
      </c>
      <c r="K16128">
        <v>1</v>
      </c>
      <c r="L16128" t="s">
        <v>52128</v>
      </c>
    </row>
    <row r="16129" spans="1:12" x14ac:dyDescent="0.2">
      <c r="A16129" t="s">
        <v>52129</v>
      </c>
      <c r="B16129" t="s">
        <v>3508</v>
      </c>
      <c r="C16129" t="s">
        <v>52130</v>
      </c>
      <c r="D16129" t="s">
        <v>697</v>
      </c>
      <c r="E16129" t="s">
        <v>16</v>
      </c>
      <c r="F16129">
        <v>28037</v>
      </c>
      <c r="G16129">
        <v>35.447402403300003</v>
      </c>
      <c r="H16129">
        <v>-81.002463139599996</v>
      </c>
      <c r="I16129">
        <v>2.5</v>
      </c>
      <c r="J16129">
        <v>3</v>
      </c>
      <c r="K16129">
        <v>1</v>
      </c>
      <c r="L16129" t="s">
        <v>52131</v>
      </c>
    </row>
    <row r="16130" spans="1:12" x14ac:dyDescent="0.2">
      <c r="A16130" t="s">
        <v>52132</v>
      </c>
      <c r="B16130" t="s">
        <v>22354</v>
      </c>
      <c r="C16130" t="s">
        <v>391</v>
      </c>
      <c r="D16130" t="s">
        <v>21</v>
      </c>
      <c r="E16130" t="s">
        <v>16</v>
      </c>
      <c r="F16130">
        <v>28211</v>
      </c>
      <c r="G16130">
        <v>35.152231100000002</v>
      </c>
      <c r="H16130">
        <v>-80.831896799999996</v>
      </c>
      <c r="I16130">
        <v>4</v>
      </c>
      <c r="J16130">
        <v>9</v>
      </c>
      <c r="K16130">
        <v>1</v>
      </c>
      <c r="L16130" t="s">
        <v>1997</v>
      </c>
    </row>
    <row r="16131" spans="1:12" x14ac:dyDescent="0.2">
      <c r="A16131" t="s">
        <v>52133</v>
      </c>
      <c r="B16131" t="s">
        <v>49691</v>
      </c>
      <c r="C16131" t="s">
        <v>52134</v>
      </c>
      <c r="D16131" t="s">
        <v>135</v>
      </c>
      <c r="E16131" t="s">
        <v>16</v>
      </c>
      <c r="F16131">
        <v>28105</v>
      </c>
      <c r="G16131">
        <v>35.119761099999998</v>
      </c>
      <c r="H16131">
        <v>-80.718951300000001</v>
      </c>
      <c r="I16131">
        <v>3.5</v>
      </c>
      <c r="J16131">
        <v>51</v>
      </c>
      <c r="K16131">
        <v>0</v>
      </c>
      <c r="L16131" t="s">
        <v>52135</v>
      </c>
    </row>
    <row r="16132" spans="1:12" x14ac:dyDescent="0.2">
      <c r="A16132" t="s">
        <v>52136</v>
      </c>
      <c r="B16132" t="s">
        <v>52137</v>
      </c>
      <c r="C16132" t="s">
        <v>52138</v>
      </c>
      <c r="D16132" t="s">
        <v>135</v>
      </c>
      <c r="E16132" t="s">
        <v>16</v>
      </c>
      <c r="F16132">
        <v>28105</v>
      </c>
      <c r="G16132">
        <v>35.091531000000003</v>
      </c>
      <c r="H16132">
        <v>-80.696349999999995</v>
      </c>
      <c r="I16132">
        <v>5</v>
      </c>
      <c r="J16132">
        <v>4</v>
      </c>
      <c r="K16132">
        <v>1</v>
      </c>
      <c r="L16132" t="s">
        <v>36251</v>
      </c>
    </row>
    <row r="16133" spans="1:12" x14ac:dyDescent="0.2">
      <c r="A16133" t="s">
        <v>52139</v>
      </c>
      <c r="B16133" t="s">
        <v>52140</v>
      </c>
      <c r="C16133" t="s">
        <v>52141</v>
      </c>
      <c r="D16133" t="s">
        <v>167</v>
      </c>
      <c r="E16133" t="s">
        <v>16</v>
      </c>
      <c r="F16133">
        <v>28075</v>
      </c>
      <c r="G16133">
        <v>35.326439899999997</v>
      </c>
      <c r="H16133">
        <v>-80.646608499999999</v>
      </c>
      <c r="I16133">
        <v>2.5</v>
      </c>
      <c r="J16133">
        <v>16</v>
      </c>
      <c r="K16133">
        <v>1</v>
      </c>
      <c r="L16133" t="s">
        <v>287</v>
      </c>
    </row>
    <row r="16134" spans="1:12" x14ac:dyDescent="0.2">
      <c r="A16134" t="s">
        <v>52142</v>
      </c>
      <c r="B16134" t="s">
        <v>15908</v>
      </c>
      <c r="C16134" t="s">
        <v>5335</v>
      </c>
      <c r="D16134" t="s">
        <v>135</v>
      </c>
      <c r="E16134" t="s">
        <v>16</v>
      </c>
      <c r="F16134">
        <v>28105</v>
      </c>
      <c r="G16134">
        <v>35.128179799999998</v>
      </c>
      <c r="H16134">
        <v>-80.701017800000002</v>
      </c>
      <c r="I16134">
        <v>4</v>
      </c>
      <c r="J16134">
        <v>18</v>
      </c>
      <c r="K16134">
        <v>1</v>
      </c>
      <c r="L16134" t="s">
        <v>52143</v>
      </c>
    </row>
    <row r="16135" spans="1:12" x14ac:dyDescent="0.2">
      <c r="A16135" t="s">
        <v>52144</v>
      </c>
      <c r="B16135" t="s">
        <v>52145</v>
      </c>
      <c r="C16135" t="s">
        <v>52146</v>
      </c>
      <c r="D16135" t="s">
        <v>21</v>
      </c>
      <c r="E16135" t="s">
        <v>16</v>
      </c>
      <c r="F16135">
        <v>28204</v>
      </c>
      <c r="G16135">
        <v>35.211553799999997</v>
      </c>
      <c r="H16135">
        <v>-80.840784799999994</v>
      </c>
      <c r="I16135">
        <v>3.5</v>
      </c>
      <c r="J16135">
        <v>16</v>
      </c>
      <c r="K16135">
        <v>1</v>
      </c>
      <c r="L16135" t="s">
        <v>20325</v>
      </c>
    </row>
    <row r="16136" spans="1:12" x14ac:dyDescent="0.2">
      <c r="A16136" t="s">
        <v>52147</v>
      </c>
      <c r="B16136" t="s">
        <v>21986</v>
      </c>
      <c r="C16136" t="s">
        <v>52148</v>
      </c>
      <c r="D16136" t="s">
        <v>21</v>
      </c>
      <c r="E16136" t="s">
        <v>16</v>
      </c>
      <c r="F16136">
        <v>28205</v>
      </c>
      <c r="G16136">
        <v>35.220075999999999</v>
      </c>
      <c r="H16136">
        <v>-80.811955100000006</v>
      </c>
      <c r="I16136">
        <v>3.5</v>
      </c>
      <c r="J16136">
        <v>189</v>
      </c>
      <c r="K16136">
        <v>1</v>
      </c>
      <c r="L16136" t="s">
        <v>52149</v>
      </c>
    </row>
    <row r="16137" spans="1:12" x14ac:dyDescent="0.2">
      <c r="A16137" t="s">
        <v>52150</v>
      </c>
      <c r="B16137" t="s">
        <v>52151</v>
      </c>
      <c r="C16137" t="s">
        <v>52152</v>
      </c>
      <c r="D16137" t="s">
        <v>21</v>
      </c>
      <c r="E16137" t="s">
        <v>16</v>
      </c>
      <c r="F16137">
        <v>28226</v>
      </c>
      <c r="G16137">
        <v>35.089720999999997</v>
      </c>
      <c r="H16137">
        <v>-80.858407</v>
      </c>
      <c r="I16137">
        <v>4.5</v>
      </c>
      <c r="J16137">
        <v>5</v>
      </c>
      <c r="K16137">
        <v>0</v>
      </c>
      <c r="L16137" t="s">
        <v>1820</v>
      </c>
    </row>
    <row r="16138" spans="1:12" x14ac:dyDescent="0.2">
      <c r="A16138" t="s">
        <v>52153</v>
      </c>
      <c r="B16138" t="s">
        <v>21615</v>
      </c>
      <c r="C16138" t="s">
        <v>52154</v>
      </c>
      <c r="D16138" t="s">
        <v>21</v>
      </c>
      <c r="E16138" t="s">
        <v>16</v>
      </c>
      <c r="F16138">
        <v>28211</v>
      </c>
      <c r="G16138">
        <v>35.177301653800001</v>
      </c>
      <c r="H16138">
        <v>-80.798549205100002</v>
      </c>
      <c r="I16138">
        <v>4.5</v>
      </c>
      <c r="J16138">
        <v>31</v>
      </c>
      <c r="K16138">
        <v>1</v>
      </c>
      <c r="L16138" t="s">
        <v>709</v>
      </c>
    </row>
    <row r="16139" spans="1:12" x14ac:dyDescent="0.2">
      <c r="A16139" t="s">
        <v>52155</v>
      </c>
      <c r="B16139" t="s">
        <v>52156</v>
      </c>
      <c r="C16139" t="s">
        <v>52157</v>
      </c>
      <c r="D16139" t="s">
        <v>39</v>
      </c>
      <c r="E16139" t="s">
        <v>16</v>
      </c>
      <c r="F16139">
        <v>28025</v>
      </c>
      <c r="G16139">
        <v>35.424712700000001</v>
      </c>
      <c r="H16139">
        <v>-80.593508600000007</v>
      </c>
      <c r="I16139">
        <v>4</v>
      </c>
      <c r="J16139">
        <v>11</v>
      </c>
      <c r="K16139">
        <v>1</v>
      </c>
      <c r="L16139" t="s">
        <v>27666</v>
      </c>
    </row>
    <row r="16140" spans="1:12" x14ac:dyDescent="0.2">
      <c r="A16140" t="s">
        <v>52158</v>
      </c>
      <c r="B16140" t="s">
        <v>5859</v>
      </c>
      <c r="C16140" t="s">
        <v>52159</v>
      </c>
      <c r="D16140" t="s">
        <v>697</v>
      </c>
      <c r="E16140" t="s">
        <v>16</v>
      </c>
      <c r="F16140">
        <v>28037</v>
      </c>
      <c r="G16140">
        <v>35.448627000000002</v>
      </c>
      <c r="H16140">
        <v>-81.004141000000004</v>
      </c>
      <c r="I16140">
        <v>2</v>
      </c>
      <c r="J16140">
        <v>14</v>
      </c>
      <c r="K16140">
        <v>1</v>
      </c>
      <c r="L16140" t="s">
        <v>52160</v>
      </c>
    </row>
    <row r="16141" spans="1:12" x14ac:dyDescent="0.2">
      <c r="A16141" t="s">
        <v>52161</v>
      </c>
      <c r="B16141" t="s">
        <v>52162</v>
      </c>
      <c r="C16141" t="s">
        <v>52163</v>
      </c>
      <c r="D16141" t="s">
        <v>21</v>
      </c>
      <c r="E16141" t="s">
        <v>16</v>
      </c>
      <c r="F16141">
        <v>28203</v>
      </c>
      <c r="G16141">
        <v>35.210964435900003</v>
      </c>
      <c r="H16141">
        <v>-80.857072314700005</v>
      </c>
      <c r="I16141">
        <v>5</v>
      </c>
      <c r="J16141">
        <v>11</v>
      </c>
      <c r="K16141">
        <v>0</v>
      </c>
      <c r="L16141" t="s">
        <v>52164</v>
      </c>
    </row>
    <row r="16142" spans="1:12" x14ac:dyDescent="0.2">
      <c r="A16142" t="s">
        <v>52165</v>
      </c>
      <c r="B16142" t="s">
        <v>52166</v>
      </c>
      <c r="C16142" t="s">
        <v>52167</v>
      </c>
      <c r="D16142" t="s">
        <v>21</v>
      </c>
      <c r="E16142" t="s">
        <v>16</v>
      </c>
      <c r="F16142">
        <v>28226</v>
      </c>
      <c r="G16142">
        <v>35.146813999999999</v>
      </c>
      <c r="H16142">
        <v>-80.809531000000007</v>
      </c>
      <c r="I16142">
        <v>3</v>
      </c>
      <c r="J16142">
        <v>17</v>
      </c>
      <c r="K16142">
        <v>1</v>
      </c>
      <c r="L16142" t="s">
        <v>709</v>
      </c>
    </row>
    <row r="16143" spans="1:12" x14ac:dyDescent="0.2">
      <c r="A16143" t="s">
        <v>52168</v>
      </c>
      <c r="B16143" t="s">
        <v>52169</v>
      </c>
      <c r="C16143" t="s">
        <v>15343</v>
      </c>
      <c r="D16143" t="s">
        <v>21</v>
      </c>
      <c r="E16143" t="s">
        <v>16</v>
      </c>
      <c r="F16143">
        <v>28270</v>
      </c>
      <c r="G16143">
        <v>35.147315200000001</v>
      </c>
      <c r="H16143">
        <v>-80.745735800000006</v>
      </c>
      <c r="I16143">
        <v>5</v>
      </c>
      <c r="J16143">
        <v>4</v>
      </c>
      <c r="K16143">
        <v>1</v>
      </c>
      <c r="L16143" t="s">
        <v>52170</v>
      </c>
    </row>
    <row r="16144" spans="1:12" x14ac:dyDescent="0.2">
      <c r="A16144" t="s">
        <v>52171</v>
      </c>
      <c r="B16144" t="s">
        <v>52172</v>
      </c>
      <c r="C16144" t="s">
        <v>19260</v>
      </c>
      <c r="D16144" t="s">
        <v>21</v>
      </c>
      <c r="E16144" t="s">
        <v>16</v>
      </c>
      <c r="F16144">
        <v>28226</v>
      </c>
      <c r="G16144">
        <v>35.1068061</v>
      </c>
      <c r="H16144">
        <v>-80.806877600000007</v>
      </c>
      <c r="I16144">
        <v>4</v>
      </c>
      <c r="J16144">
        <v>4</v>
      </c>
      <c r="K16144">
        <v>1</v>
      </c>
      <c r="L16144" t="s">
        <v>34456</v>
      </c>
    </row>
    <row r="16145" spans="1:12" x14ac:dyDescent="0.2">
      <c r="A16145" t="s">
        <v>52173</v>
      </c>
      <c r="B16145" t="s">
        <v>52174</v>
      </c>
      <c r="C16145" t="s">
        <v>52175</v>
      </c>
      <c r="D16145" t="s">
        <v>21</v>
      </c>
      <c r="E16145" t="s">
        <v>16</v>
      </c>
      <c r="F16145">
        <v>28205</v>
      </c>
      <c r="G16145">
        <v>35.196134999999998</v>
      </c>
      <c r="H16145">
        <v>-80.768831000000006</v>
      </c>
      <c r="I16145">
        <v>5</v>
      </c>
      <c r="J16145">
        <v>3</v>
      </c>
      <c r="K16145">
        <v>1</v>
      </c>
      <c r="L16145" t="s">
        <v>52176</v>
      </c>
    </row>
    <row r="16146" spans="1:12" x14ac:dyDescent="0.2">
      <c r="A16146" t="s">
        <v>52177</v>
      </c>
      <c r="B16146" t="s">
        <v>52178</v>
      </c>
      <c r="C16146" t="s">
        <v>52179</v>
      </c>
      <c r="D16146" t="s">
        <v>39</v>
      </c>
      <c r="E16146" t="s">
        <v>16</v>
      </c>
      <c r="F16146">
        <v>28027</v>
      </c>
      <c r="G16146">
        <v>35.417651999999997</v>
      </c>
      <c r="H16146">
        <v>-80.680977999999996</v>
      </c>
      <c r="I16146">
        <v>3</v>
      </c>
      <c r="J16146">
        <v>3</v>
      </c>
      <c r="K16146">
        <v>1</v>
      </c>
      <c r="L16146" t="s">
        <v>901</v>
      </c>
    </row>
    <row r="16147" spans="1:12" x14ac:dyDescent="0.2">
      <c r="A16147" t="s">
        <v>52180</v>
      </c>
      <c r="B16147" t="s">
        <v>52181</v>
      </c>
      <c r="C16147" t="s">
        <v>52182</v>
      </c>
      <c r="D16147" t="s">
        <v>830</v>
      </c>
      <c r="E16147" t="s">
        <v>16</v>
      </c>
      <c r="F16147">
        <v>28034</v>
      </c>
      <c r="G16147">
        <v>35.326418099999998</v>
      </c>
      <c r="H16147">
        <v>-81.150651400000001</v>
      </c>
      <c r="I16147">
        <v>4.5</v>
      </c>
      <c r="J16147">
        <v>3</v>
      </c>
      <c r="K16147">
        <v>1</v>
      </c>
      <c r="L16147" t="s">
        <v>52183</v>
      </c>
    </row>
    <row r="16148" spans="1:12" x14ac:dyDescent="0.2">
      <c r="A16148" t="s">
        <v>52184</v>
      </c>
      <c r="B16148" t="s">
        <v>52185</v>
      </c>
      <c r="C16148" t="s">
        <v>52186</v>
      </c>
      <c r="D16148" t="s">
        <v>135</v>
      </c>
      <c r="E16148" t="s">
        <v>16</v>
      </c>
      <c r="F16148">
        <v>28105</v>
      </c>
      <c r="G16148">
        <v>35.084561999999998</v>
      </c>
      <c r="H16148">
        <v>-80.731782899999999</v>
      </c>
      <c r="I16148">
        <v>3.5</v>
      </c>
      <c r="J16148">
        <v>3</v>
      </c>
      <c r="K16148">
        <v>1</v>
      </c>
      <c r="L16148" t="s">
        <v>2538</v>
      </c>
    </row>
    <row r="16149" spans="1:12" x14ac:dyDescent="0.2">
      <c r="A16149" t="s">
        <v>52187</v>
      </c>
      <c r="B16149" t="s">
        <v>52188</v>
      </c>
      <c r="C16149" t="s">
        <v>52189</v>
      </c>
      <c r="D16149" t="s">
        <v>21</v>
      </c>
      <c r="E16149" t="s">
        <v>16</v>
      </c>
      <c r="F16149">
        <v>28207</v>
      </c>
      <c r="G16149">
        <v>35.201743999999998</v>
      </c>
      <c r="H16149">
        <v>-80.832211900000004</v>
      </c>
      <c r="I16149">
        <v>4</v>
      </c>
      <c r="J16149">
        <v>3</v>
      </c>
      <c r="K16149">
        <v>1</v>
      </c>
      <c r="L16149" t="s">
        <v>58</v>
      </c>
    </row>
    <row r="16150" spans="1:12" x14ac:dyDescent="0.2">
      <c r="A16150" t="s">
        <v>52190</v>
      </c>
      <c r="B16150" t="s">
        <v>52191</v>
      </c>
      <c r="C16150" t="s">
        <v>52192</v>
      </c>
      <c r="D16150" t="s">
        <v>39</v>
      </c>
      <c r="E16150" t="s">
        <v>16</v>
      </c>
      <c r="F16150">
        <v>28027</v>
      </c>
      <c r="G16150">
        <v>35.416223299999999</v>
      </c>
      <c r="H16150">
        <v>-80.676512399999993</v>
      </c>
      <c r="I16150">
        <v>5</v>
      </c>
      <c r="J16150">
        <v>6</v>
      </c>
      <c r="K16150">
        <v>1</v>
      </c>
      <c r="L16150" t="s">
        <v>52193</v>
      </c>
    </row>
    <row r="16151" spans="1:12" x14ac:dyDescent="0.2">
      <c r="A16151" t="s">
        <v>52194</v>
      </c>
      <c r="B16151" t="s">
        <v>52195</v>
      </c>
      <c r="C16151" t="s">
        <v>16645</v>
      </c>
      <c r="D16151" t="s">
        <v>21</v>
      </c>
      <c r="E16151" t="s">
        <v>16</v>
      </c>
      <c r="F16151">
        <v>28211</v>
      </c>
      <c r="G16151">
        <v>35.175887000000003</v>
      </c>
      <c r="H16151">
        <v>-80.801975999999996</v>
      </c>
      <c r="I16151">
        <v>3</v>
      </c>
      <c r="J16151">
        <v>25</v>
      </c>
      <c r="K16151">
        <v>0</v>
      </c>
      <c r="L16151" t="s">
        <v>21256</v>
      </c>
    </row>
    <row r="16152" spans="1:12" x14ac:dyDescent="0.2">
      <c r="A16152" t="s">
        <v>52196</v>
      </c>
      <c r="B16152" t="s">
        <v>52197</v>
      </c>
      <c r="C16152" t="s">
        <v>52198</v>
      </c>
      <c r="D16152" t="s">
        <v>21</v>
      </c>
      <c r="E16152" t="s">
        <v>16</v>
      </c>
      <c r="F16152">
        <v>28209</v>
      </c>
      <c r="G16152">
        <v>35.1710414</v>
      </c>
      <c r="H16152">
        <v>-80.847941700000007</v>
      </c>
      <c r="I16152">
        <v>5</v>
      </c>
      <c r="J16152">
        <v>3</v>
      </c>
      <c r="K16152">
        <v>1</v>
      </c>
      <c r="L16152" t="s">
        <v>52199</v>
      </c>
    </row>
    <row r="16153" spans="1:12" x14ac:dyDescent="0.2">
      <c r="A16153" t="s">
        <v>52200</v>
      </c>
      <c r="B16153" t="s">
        <v>52201</v>
      </c>
      <c r="C16153" t="s">
        <v>52202</v>
      </c>
      <c r="D16153" t="s">
        <v>21</v>
      </c>
      <c r="E16153" t="s">
        <v>16</v>
      </c>
      <c r="F16153">
        <v>28202</v>
      </c>
      <c r="G16153">
        <v>35.225783999999997</v>
      </c>
      <c r="H16153">
        <v>-80.846513999999999</v>
      </c>
      <c r="I16153">
        <v>4</v>
      </c>
      <c r="J16153">
        <v>4</v>
      </c>
      <c r="K16153">
        <v>1</v>
      </c>
      <c r="L16153" t="s">
        <v>52203</v>
      </c>
    </row>
    <row r="16154" spans="1:12" x14ac:dyDescent="0.2">
      <c r="A16154" t="s">
        <v>52204</v>
      </c>
      <c r="B16154" t="s">
        <v>52205</v>
      </c>
      <c r="C16154" t="s">
        <v>52206</v>
      </c>
      <c r="D16154" t="s">
        <v>21</v>
      </c>
      <c r="E16154" t="s">
        <v>16</v>
      </c>
      <c r="F16154">
        <v>28205</v>
      </c>
      <c r="G16154">
        <v>35.2269079</v>
      </c>
      <c r="H16154">
        <v>-80.836725799999996</v>
      </c>
      <c r="I16154">
        <v>4</v>
      </c>
      <c r="J16154">
        <v>5</v>
      </c>
      <c r="K16154">
        <v>1</v>
      </c>
      <c r="L16154" t="s">
        <v>52207</v>
      </c>
    </row>
    <row r="16155" spans="1:12" x14ac:dyDescent="0.2">
      <c r="A16155" t="s">
        <v>52208</v>
      </c>
      <c r="B16155" t="s">
        <v>1190</v>
      </c>
      <c r="C16155" t="s">
        <v>52209</v>
      </c>
      <c r="D16155" t="s">
        <v>39</v>
      </c>
      <c r="E16155" t="s">
        <v>16</v>
      </c>
      <c r="F16155">
        <v>28027</v>
      </c>
      <c r="G16155">
        <v>35.411821500000002</v>
      </c>
      <c r="H16155">
        <v>-80.663600400000007</v>
      </c>
      <c r="I16155">
        <v>4</v>
      </c>
      <c r="J16155">
        <v>4</v>
      </c>
      <c r="K16155">
        <v>1</v>
      </c>
      <c r="L16155" t="s">
        <v>9311</v>
      </c>
    </row>
    <row r="16156" spans="1:12" x14ac:dyDescent="0.2">
      <c r="A16156" t="s">
        <v>52210</v>
      </c>
      <c r="B16156" t="s">
        <v>52211</v>
      </c>
      <c r="C16156" t="s">
        <v>39247</v>
      </c>
      <c r="D16156" t="s">
        <v>295</v>
      </c>
      <c r="E16156" t="s">
        <v>16</v>
      </c>
      <c r="F16156">
        <v>28134</v>
      </c>
      <c r="G16156">
        <v>35.082215240099998</v>
      </c>
      <c r="H16156">
        <v>-80.885623499800005</v>
      </c>
      <c r="I16156">
        <v>4.5</v>
      </c>
      <c r="J16156">
        <v>7</v>
      </c>
      <c r="K16156">
        <v>0</v>
      </c>
      <c r="L16156" t="s">
        <v>7336</v>
      </c>
    </row>
    <row r="16157" spans="1:12" x14ac:dyDescent="0.2">
      <c r="A16157" t="s">
        <v>52212</v>
      </c>
      <c r="B16157" t="s">
        <v>52213</v>
      </c>
      <c r="C16157" t="s">
        <v>52214</v>
      </c>
      <c r="D16157" t="s">
        <v>135</v>
      </c>
      <c r="E16157" t="s">
        <v>16</v>
      </c>
      <c r="F16157">
        <v>28105</v>
      </c>
      <c r="G16157">
        <v>35.117256164600001</v>
      </c>
      <c r="H16157">
        <v>-80.712188720699999</v>
      </c>
      <c r="I16157">
        <v>5</v>
      </c>
      <c r="J16157">
        <v>5</v>
      </c>
      <c r="K16157">
        <v>1</v>
      </c>
      <c r="L16157" t="s">
        <v>52215</v>
      </c>
    </row>
    <row r="16158" spans="1:12" x14ac:dyDescent="0.2">
      <c r="A16158" t="s">
        <v>52216</v>
      </c>
      <c r="B16158" t="s">
        <v>52217</v>
      </c>
      <c r="C16158" t="s">
        <v>52218</v>
      </c>
      <c r="D16158" t="s">
        <v>21</v>
      </c>
      <c r="E16158" t="s">
        <v>16</v>
      </c>
      <c r="F16158">
        <v>28277</v>
      </c>
      <c r="G16158">
        <v>35.028655999999998</v>
      </c>
      <c r="H16158">
        <v>-80.8511594</v>
      </c>
      <c r="I16158">
        <v>5</v>
      </c>
      <c r="J16158">
        <v>8</v>
      </c>
      <c r="K16158">
        <v>1</v>
      </c>
      <c r="L16158" t="s">
        <v>52219</v>
      </c>
    </row>
    <row r="16159" spans="1:12" x14ac:dyDescent="0.2">
      <c r="A16159" t="s">
        <v>52220</v>
      </c>
      <c r="B16159" t="s">
        <v>52221</v>
      </c>
      <c r="C16159" t="s">
        <v>52222</v>
      </c>
      <c r="D16159" t="s">
        <v>21</v>
      </c>
      <c r="E16159" t="s">
        <v>16</v>
      </c>
      <c r="F16159">
        <v>28269</v>
      </c>
      <c r="G16159">
        <v>35.334731767000001</v>
      </c>
      <c r="H16159">
        <v>-80.791462117600005</v>
      </c>
      <c r="I16159">
        <v>3.5</v>
      </c>
      <c r="J16159">
        <v>100</v>
      </c>
      <c r="K16159">
        <v>1</v>
      </c>
      <c r="L16159" t="s">
        <v>1056</v>
      </c>
    </row>
    <row r="16160" spans="1:12" x14ac:dyDescent="0.2">
      <c r="A16160" t="s">
        <v>52223</v>
      </c>
      <c r="B16160" t="s">
        <v>52224</v>
      </c>
      <c r="C16160" t="s">
        <v>52225</v>
      </c>
      <c r="D16160" t="s">
        <v>21</v>
      </c>
      <c r="E16160" t="s">
        <v>16</v>
      </c>
      <c r="F16160">
        <v>28217</v>
      </c>
      <c r="G16160">
        <v>35.190011900000002</v>
      </c>
      <c r="H16160">
        <v>-80.887223199999994</v>
      </c>
      <c r="I16160">
        <v>4</v>
      </c>
      <c r="J16160">
        <v>8</v>
      </c>
      <c r="K16160">
        <v>1</v>
      </c>
      <c r="L16160" t="s">
        <v>52226</v>
      </c>
    </row>
    <row r="16161" spans="1:12" x14ac:dyDescent="0.2">
      <c r="A16161" t="s">
        <v>52227</v>
      </c>
      <c r="B16161" t="s">
        <v>52228</v>
      </c>
      <c r="C16161" t="s">
        <v>18318</v>
      </c>
      <c r="D16161" t="s">
        <v>21</v>
      </c>
      <c r="E16161" t="s">
        <v>16</v>
      </c>
      <c r="F16161">
        <v>28262</v>
      </c>
      <c r="G16161">
        <v>35.309097999999999</v>
      </c>
      <c r="H16161">
        <v>-80.756006999999997</v>
      </c>
      <c r="I16161">
        <v>3.5</v>
      </c>
      <c r="J16161">
        <v>44</v>
      </c>
      <c r="K16161">
        <v>0</v>
      </c>
      <c r="L16161" t="s">
        <v>52229</v>
      </c>
    </row>
    <row r="16162" spans="1:12" x14ac:dyDescent="0.2">
      <c r="A16162" t="s">
        <v>52230</v>
      </c>
      <c r="B16162" t="s">
        <v>11431</v>
      </c>
      <c r="C16162" t="s">
        <v>52231</v>
      </c>
      <c r="D16162" t="s">
        <v>21</v>
      </c>
      <c r="E16162" t="s">
        <v>16</v>
      </c>
      <c r="F16162">
        <v>28205</v>
      </c>
      <c r="G16162">
        <v>35.220655700000002</v>
      </c>
      <c r="H16162">
        <v>-80.813775500000006</v>
      </c>
      <c r="I16162">
        <v>3</v>
      </c>
      <c r="J16162">
        <v>34</v>
      </c>
      <c r="K16162">
        <v>0</v>
      </c>
      <c r="L16162" t="s">
        <v>52232</v>
      </c>
    </row>
    <row r="16163" spans="1:12" x14ac:dyDescent="0.2">
      <c r="A16163" t="s">
        <v>52233</v>
      </c>
      <c r="B16163" t="s">
        <v>52234</v>
      </c>
      <c r="C16163" t="s">
        <v>20991</v>
      </c>
      <c r="D16163" t="s">
        <v>26</v>
      </c>
      <c r="E16163" t="s">
        <v>16</v>
      </c>
      <c r="F16163">
        <v>28078</v>
      </c>
      <c r="G16163">
        <v>35.373305299999998</v>
      </c>
      <c r="H16163">
        <v>-80.841534199999998</v>
      </c>
      <c r="I16163">
        <v>4</v>
      </c>
      <c r="J16163">
        <v>3</v>
      </c>
      <c r="K16163">
        <v>1</v>
      </c>
      <c r="L16163" t="s">
        <v>52235</v>
      </c>
    </row>
    <row r="16164" spans="1:12" x14ac:dyDescent="0.2">
      <c r="A16164" t="s">
        <v>52236</v>
      </c>
      <c r="B16164" t="s">
        <v>52237</v>
      </c>
      <c r="C16164" t="s">
        <v>391</v>
      </c>
      <c r="D16164" t="s">
        <v>21</v>
      </c>
      <c r="E16164" t="s">
        <v>16</v>
      </c>
      <c r="F16164">
        <v>28211</v>
      </c>
      <c r="G16164">
        <v>35.152231100000002</v>
      </c>
      <c r="H16164">
        <v>-80.831896799999996</v>
      </c>
      <c r="I16164">
        <v>4.5</v>
      </c>
      <c r="J16164">
        <v>4</v>
      </c>
      <c r="K16164">
        <v>1</v>
      </c>
      <c r="L16164" t="s">
        <v>52238</v>
      </c>
    </row>
    <row r="16165" spans="1:12" x14ac:dyDescent="0.2">
      <c r="A16165" t="s">
        <v>52239</v>
      </c>
      <c r="B16165" t="s">
        <v>891</v>
      </c>
      <c r="C16165" t="s">
        <v>52240</v>
      </c>
      <c r="D16165" t="s">
        <v>21</v>
      </c>
      <c r="E16165" t="s">
        <v>16</v>
      </c>
      <c r="F16165">
        <v>28217</v>
      </c>
      <c r="G16165">
        <v>35.147998999999999</v>
      </c>
      <c r="H16165">
        <v>-80.924835000000002</v>
      </c>
      <c r="I16165">
        <v>1.5</v>
      </c>
      <c r="J16165">
        <v>61</v>
      </c>
      <c r="K16165">
        <v>1</v>
      </c>
      <c r="L16165" t="s">
        <v>52241</v>
      </c>
    </row>
    <row r="16166" spans="1:12" x14ac:dyDescent="0.2">
      <c r="A16166" t="s">
        <v>52242</v>
      </c>
      <c r="B16166" t="s">
        <v>52243</v>
      </c>
      <c r="C16166" t="s">
        <v>52244</v>
      </c>
      <c r="D16166" t="s">
        <v>21</v>
      </c>
      <c r="E16166" t="s">
        <v>16</v>
      </c>
      <c r="F16166">
        <v>28209</v>
      </c>
      <c r="G16166">
        <v>35.176880199999999</v>
      </c>
      <c r="H16166">
        <v>-80.851912600000006</v>
      </c>
      <c r="I16166">
        <v>5</v>
      </c>
      <c r="J16166">
        <v>14</v>
      </c>
      <c r="K16166">
        <v>1</v>
      </c>
      <c r="L16166" t="s">
        <v>52245</v>
      </c>
    </row>
    <row r="16167" spans="1:12" x14ac:dyDescent="0.2">
      <c r="A16167" t="s">
        <v>52246</v>
      </c>
      <c r="B16167" t="s">
        <v>52247</v>
      </c>
      <c r="C16167" t="s">
        <v>52248</v>
      </c>
      <c r="D16167" t="s">
        <v>21</v>
      </c>
      <c r="E16167" t="s">
        <v>16</v>
      </c>
      <c r="F16167">
        <v>28205</v>
      </c>
      <c r="G16167">
        <v>35.204223200000001</v>
      </c>
      <c r="H16167">
        <v>-80.801333400000004</v>
      </c>
      <c r="I16167">
        <v>4</v>
      </c>
      <c r="J16167">
        <v>30</v>
      </c>
      <c r="K16167">
        <v>1</v>
      </c>
      <c r="L16167" t="s">
        <v>52249</v>
      </c>
    </row>
    <row r="16168" spans="1:12" x14ac:dyDescent="0.2">
      <c r="A16168" t="s">
        <v>52250</v>
      </c>
      <c r="B16168" t="s">
        <v>52251</v>
      </c>
      <c r="C16168" t="s">
        <v>52252</v>
      </c>
      <c r="D16168" t="s">
        <v>135</v>
      </c>
      <c r="E16168" t="s">
        <v>16</v>
      </c>
      <c r="F16168">
        <v>28104</v>
      </c>
      <c r="G16168">
        <v>35.089617599999997</v>
      </c>
      <c r="H16168">
        <v>-80.688041799999993</v>
      </c>
      <c r="I16168">
        <v>2</v>
      </c>
      <c r="J16168">
        <v>5</v>
      </c>
      <c r="K16168">
        <v>1</v>
      </c>
      <c r="L16168" t="s">
        <v>457</v>
      </c>
    </row>
    <row r="16169" spans="1:12" x14ac:dyDescent="0.2">
      <c r="A16169" t="s">
        <v>52253</v>
      </c>
      <c r="B16169" t="s">
        <v>52254</v>
      </c>
      <c r="C16169" t="s">
        <v>52255</v>
      </c>
      <c r="D16169" t="s">
        <v>30</v>
      </c>
      <c r="E16169" t="s">
        <v>16</v>
      </c>
      <c r="F16169">
        <v>28052</v>
      </c>
      <c r="G16169">
        <v>35.227190700000001</v>
      </c>
      <c r="H16169">
        <v>-81.198151899999999</v>
      </c>
      <c r="I16169">
        <v>2.5</v>
      </c>
      <c r="J16169">
        <v>3</v>
      </c>
      <c r="K16169">
        <v>1</v>
      </c>
      <c r="L16169" t="s">
        <v>52256</v>
      </c>
    </row>
    <row r="16170" spans="1:12" x14ac:dyDescent="0.2">
      <c r="A16170" t="s">
        <v>52257</v>
      </c>
      <c r="B16170" t="s">
        <v>52258</v>
      </c>
      <c r="C16170" t="s">
        <v>52259</v>
      </c>
      <c r="D16170" t="s">
        <v>21</v>
      </c>
      <c r="E16170" t="s">
        <v>16</v>
      </c>
      <c r="F16170">
        <v>28214</v>
      </c>
      <c r="G16170">
        <v>35.319475400000002</v>
      </c>
      <c r="H16170">
        <v>-80.9526951</v>
      </c>
      <c r="I16170">
        <v>3</v>
      </c>
      <c r="J16170">
        <v>15</v>
      </c>
      <c r="K16170">
        <v>1</v>
      </c>
      <c r="L16170" t="s">
        <v>52260</v>
      </c>
    </row>
    <row r="16171" spans="1:12" x14ac:dyDescent="0.2">
      <c r="A16171" t="s">
        <v>52261</v>
      </c>
      <c r="B16171" t="s">
        <v>52262</v>
      </c>
      <c r="C16171" t="s">
        <v>52263</v>
      </c>
      <c r="D16171" t="s">
        <v>15</v>
      </c>
      <c r="E16171" t="s">
        <v>16</v>
      </c>
      <c r="F16171">
        <v>28031</v>
      </c>
      <c r="G16171">
        <v>35.475812300000001</v>
      </c>
      <c r="H16171">
        <v>-80.893075100000004</v>
      </c>
      <c r="I16171">
        <v>5</v>
      </c>
      <c r="J16171">
        <v>3</v>
      </c>
      <c r="K16171">
        <v>1</v>
      </c>
      <c r="L16171" t="s">
        <v>1421</v>
      </c>
    </row>
    <row r="16172" spans="1:12" x14ac:dyDescent="0.2">
      <c r="A16172" t="s">
        <v>52264</v>
      </c>
      <c r="B16172" t="s">
        <v>52265</v>
      </c>
      <c r="C16172" t="s">
        <v>52266</v>
      </c>
      <c r="D16172" t="s">
        <v>21</v>
      </c>
      <c r="E16172" t="s">
        <v>16</v>
      </c>
      <c r="F16172">
        <v>28217</v>
      </c>
      <c r="G16172">
        <v>35.137311500000003</v>
      </c>
      <c r="H16172">
        <v>-80.878465800000001</v>
      </c>
      <c r="I16172">
        <v>4</v>
      </c>
      <c r="J16172">
        <v>148</v>
      </c>
      <c r="K16172">
        <v>1</v>
      </c>
      <c r="L16172" t="s">
        <v>52267</v>
      </c>
    </row>
    <row r="16173" spans="1:12" x14ac:dyDescent="0.2">
      <c r="A16173" t="s">
        <v>52268</v>
      </c>
      <c r="B16173" t="s">
        <v>52269</v>
      </c>
      <c r="C16173" t="s">
        <v>52270</v>
      </c>
      <c r="D16173" t="s">
        <v>359</v>
      </c>
      <c r="E16173" t="s">
        <v>16</v>
      </c>
      <c r="F16173">
        <v>28036</v>
      </c>
      <c r="G16173">
        <v>35.500121</v>
      </c>
      <c r="H16173">
        <v>-80.848540999999997</v>
      </c>
      <c r="I16173">
        <v>3.5</v>
      </c>
      <c r="J16173">
        <v>4</v>
      </c>
      <c r="K16173">
        <v>0</v>
      </c>
      <c r="L16173" t="s">
        <v>1353</v>
      </c>
    </row>
    <row r="16174" spans="1:12" x14ac:dyDescent="0.2">
      <c r="A16174" t="s">
        <v>52271</v>
      </c>
      <c r="B16174" t="s">
        <v>52272</v>
      </c>
      <c r="C16174" t="s">
        <v>52273</v>
      </c>
      <c r="D16174" t="s">
        <v>21</v>
      </c>
      <c r="E16174" t="s">
        <v>16</v>
      </c>
      <c r="F16174">
        <v>28203</v>
      </c>
      <c r="G16174">
        <v>35.210558399999996</v>
      </c>
      <c r="H16174">
        <v>-80.856654800000001</v>
      </c>
      <c r="I16174">
        <v>4</v>
      </c>
      <c r="J16174">
        <v>760</v>
      </c>
      <c r="K16174">
        <v>1</v>
      </c>
      <c r="L16174" t="s">
        <v>52274</v>
      </c>
    </row>
    <row r="16175" spans="1:12" x14ac:dyDescent="0.2">
      <c r="A16175" t="s">
        <v>52275</v>
      </c>
      <c r="B16175" t="s">
        <v>16211</v>
      </c>
      <c r="C16175" t="s">
        <v>52276</v>
      </c>
      <c r="D16175" t="s">
        <v>21</v>
      </c>
      <c r="E16175" t="s">
        <v>16</v>
      </c>
      <c r="F16175">
        <v>28277</v>
      </c>
      <c r="G16175">
        <v>35.066307600000002</v>
      </c>
      <c r="H16175">
        <v>-80.772227700000002</v>
      </c>
      <c r="I16175">
        <v>1.5</v>
      </c>
      <c r="J16175">
        <v>6</v>
      </c>
      <c r="K16175">
        <v>0</v>
      </c>
      <c r="L16175" t="s">
        <v>287</v>
      </c>
    </row>
    <row r="16176" spans="1:12" x14ac:dyDescent="0.2">
      <c r="A16176" t="s">
        <v>52277</v>
      </c>
      <c r="B16176" t="s">
        <v>52278</v>
      </c>
      <c r="C16176" t="s">
        <v>40604</v>
      </c>
      <c r="D16176" t="s">
        <v>21</v>
      </c>
      <c r="E16176" t="s">
        <v>16</v>
      </c>
      <c r="F16176">
        <v>28208</v>
      </c>
      <c r="G16176">
        <v>35.231718828200002</v>
      </c>
      <c r="H16176">
        <v>-80.926421571999995</v>
      </c>
      <c r="I16176">
        <v>4</v>
      </c>
      <c r="J16176">
        <v>10</v>
      </c>
      <c r="K16176">
        <v>1</v>
      </c>
      <c r="L16176" t="s">
        <v>52279</v>
      </c>
    </row>
    <row r="16177" spans="1:12" x14ac:dyDescent="0.2">
      <c r="A16177" t="s">
        <v>52280</v>
      </c>
      <c r="B16177" t="s">
        <v>52281</v>
      </c>
      <c r="C16177" t="s">
        <v>52282</v>
      </c>
      <c r="D16177" t="s">
        <v>21</v>
      </c>
      <c r="E16177" t="s">
        <v>16</v>
      </c>
      <c r="F16177">
        <v>28207</v>
      </c>
      <c r="G16177">
        <v>35.204433999999999</v>
      </c>
      <c r="H16177">
        <v>-80.835732399999998</v>
      </c>
      <c r="I16177">
        <v>4.5</v>
      </c>
      <c r="J16177">
        <v>23</v>
      </c>
      <c r="K16177">
        <v>1</v>
      </c>
      <c r="L16177" t="s">
        <v>52283</v>
      </c>
    </row>
    <row r="16178" spans="1:12" x14ac:dyDescent="0.2">
      <c r="A16178" t="s">
        <v>52284</v>
      </c>
      <c r="B16178" t="s">
        <v>45798</v>
      </c>
      <c r="C16178" t="s">
        <v>3588</v>
      </c>
      <c r="D16178" t="s">
        <v>21</v>
      </c>
      <c r="E16178" t="s">
        <v>16</v>
      </c>
      <c r="F16178">
        <v>28217</v>
      </c>
      <c r="G16178">
        <v>35.168560900000003</v>
      </c>
      <c r="H16178">
        <v>-80.874931000000004</v>
      </c>
      <c r="I16178">
        <v>3</v>
      </c>
      <c r="J16178">
        <v>18</v>
      </c>
      <c r="K16178">
        <v>1</v>
      </c>
      <c r="L16178" t="s">
        <v>709</v>
      </c>
    </row>
    <row r="16179" spans="1:12" x14ac:dyDescent="0.2">
      <c r="A16179" t="s">
        <v>52285</v>
      </c>
      <c r="B16179" t="s">
        <v>52286</v>
      </c>
      <c r="C16179" t="s">
        <v>52287</v>
      </c>
      <c r="D16179" t="s">
        <v>21</v>
      </c>
      <c r="E16179" t="s">
        <v>16</v>
      </c>
      <c r="F16179">
        <v>28207</v>
      </c>
      <c r="G16179">
        <v>35.203470899999999</v>
      </c>
      <c r="H16179">
        <v>-80.823779400000006</v>
      </c>
      <c r="I16179">
        <v>4.5</v>
      </c>
      <c r="J16179">
        <v>6</v>
      </c>
      <c r="K16179">
        <v>1</v>
      </c>
      <c r="L16179" t="s">
        <v>52288</v>
      </c>
    </row>
    <row r="16180" spans="1:12" x14ac:dyDescent="0.2">
      <c r="A16180" t="s">
        <v>52289</v>
      </c>
      <c r="B16180" t="s">
        <v>52290</v>
      </c>
      <c r="C16180" t="s">
        <v>52291</v>
      </c>
      <c r="D16180" t="s">
        <v>135</v>
      </c>
      <c r="E16180" t="s">
        <v>16</v>
      </c>
      <c r="F16180">
        <v>28105</v>
      </c>
      <c r="G16180">
        <v>35.063563000000002</v>
      </c>
      <c r="H16180">
        <v>-80.736733999999998</v>
      </c>
      <c r="I16180">
        <v>4.5</v>
      </c>
      <c r="J16180">
        <v>32</v>
      </c>
      <c r="K16180">
        <v>1</v>
      </c>
      <c r="L16180" t="s">
        <v>2349</v>
      </c>
    </row>
    <row r="16181" spans="1:12" x14ac:dyDescent="0.2">
      <c r="A16181" t="s">
        <v>52292</v>
      </c>
      <c r="B16181" t="s">
        <v>5886</v>
      </c>
      <c r="C16181" t="s">
        <v>52293</v>
      </c>
      <c r="D16181" t="s">
        <v>135</v>
      </c>
      <c r="E16181" t="s">
        <v>16</v>
      </c>
      <c r="F16181">
        <v>28105</v>
      </c>
      <c r="G16181">
        <v>35.124546387599999</v>
      </c>
      <c r="H16181">
        <v>-80.708510930100005</v>
      </c>
      <c r="I16181">
        <v>3.5</v>
      </c>
      <c r="J16181">
        <v>49</v>
      </c>
      <c r="K16181">
        <v>1</v>
      </c>
      <c r="L16181" t="s">
        <v>52294</v>
      </c>
    </row>
    <row r="16182" spans="1:12" x14ac:dyDescent="0.2">
      <c r="A16182" t="s">
        <v>52295</v>
      </c>
      <c r="B16182" t="s">
        <v>2654</v>
      </c>
      <c r="C16182" t="s">
        <v>7673</v>
      </c>
      <c r="D16182" t="s">
        <v>21</v>
      </c>
      <c r="E16182" t="s">
        <v>16</v>
      </c>
      <c r="F16182">
        <v>28202</v>
      </c>
      <c r="G16182">
        <v>35.226975000000003</v>
      </c>
      <c r="H16182">
        <v>-80.8438649</v>
      </c>
      <c r="I16182">
        <v>3.5</v>
      </c>
      <c r="J16182">
        <v>19</v>
      </c>
      <c r="K16182">
        <v>1</v>
      </c>
      <c r="L16182" t="s">
        <v>18088</v>
      </c>
    </row>
    <row r="16183" spans="1:12" x14ac:dyDescent="0.2">
      <c r="A16183" t="s">
        <v>52296</v>
      </c>
      <c r="B16183" t="s">
        <v>52297</v>
      </c>
      <c r="C16183" t="s">
        <v>23160</v>
      </c>
      <c r="D16183" t="s">
        <v>135</v>
      </c>
      <c r="E16183" t="s">
        <v>16</v>
      </c>
      <c r="F16183">
        <v>28105</v>
      </c>
      <c r="G16183">
        <v>35.083019999999998</v>
      </c>
      <c r="H16183">
        <v>-80.728738000000007</v>
      </c>
      <c r="I16183">
        <v>4</v>
      </c>
      <c r="J16183">
        <v>48</v>
      </c>
      <c r="K16183">
        <v>0</v>
      </c>
      <c r="L16183" t="s">
        <v>13735</v>
      </c>
    </row>
    <row r="16184" spans="1:12" x14ac:dyDescent="0.2">
      <c r="A16184" t="s">
        <v>52298</v>
      </c>
      <c r="B16184" t="s">
        <v>52299</v>
      </c>
      <c r="C16184" t="s">
        <v>27359</v>
      </c>
      <c r="D16184" t="s">
        <v>21</v>
      </c>
      <c r="E16184" t="s">
        <v>16</v>
      </c>
      <c r="F16184">
        <v>28205</v>
      </c>
      <c r="G16184">
        <v>35.196701320199999</v>
      </c>
      <c r="H16184">
        <v>-80.768373549200007</v>
      </c>
      <c r="I16184">
        <v>1</v>
      </c>
      <c r="J16184">
        <v>7</v>
      </c>
      <c r="K16184">
        <v>1</v>
      </c>
      <c r="L16184" t="s">
        <v>1010</v>
      </c>
    </row>
    <row r="16185" spans="1:12" x14ac:dyDescent="0.2">
      <c r="A16185" t="s">
        <v>52300</v>
      </c>
      <c r="B16185" t="s">
        <v>52301</v>
      </c>
      <c r="C16185" t="s">
        <v>28182</v>
      </c>
      <c r="D16185" t="s">
        <v>21</v>
      </c>
      <c r="E16185" t="s">
        <v>16</v>
      </c>
      <c r="F16185">
        <v>28270</v>
      </c>
      <c r="G16185">
        <v>35.145734900000001</v>
      </c>
      <c r="H16185">
        <v>-80.742787899999996</v>
      </c>
      <c r="I16185">
        <v>4</v>
      </c>
      <c r="J16185">
        <v>7</v>
      </c>
      <c r="K16185">
        <v>1</v>
      </c>
      <c r="L16185" t="s">
        <v>52302</v>
      </c>
    </row>
    <row r="16186" spans="1:12" x14ac:dyDescent="0.2">
      <c r="A16186" t="s">
        <v>52303</v>
      </c>
      <c r="B16186" t="s">
        <v>52304</v>
      </c>
      <c r="C16186" t="s">
        <v>52305</v>
      </c>
      <c r="D16186" t="s">
        <v>21</v>
      </c>
      <c r="E16186" t="s">
        <v>16</v>
      </c>
      <c r="F16186">
        <v>28203</v>
      </c>
      <c r="G16186">
        <v>35.216383999999998</v>
      </c>
      <c r="H16186">
        <v>-80.856290999999999</v>
      </c>
      <c r="I16186">
        <v>3.5</v>
      </c>
      <c r="J16186">
        <v>31</v>
      </c>
      <c r="K16186">
        <v>0</v>
      </c>
      <c r="L16186" t="s">
        <v>52306</v>
      </c>
    </row>
    <row r="16187" spans="1:12" x14ac:dyDescent="0.2">
      <c r="A16187" t="s">
        <v>52307</v>
      </c>
      <c r="B16187" t="s">
        <v>52308</v>
      </c>
      <c r="C16187" t="s">
        <v>52309</v>
      </c>
      <c r="D16187" t="s">
        <v>21</v>
      </c>
      <c r="E16187" t="s">
        <v>16</v>
      </c>
      <c r="F16187">
        <v>28269</v>
      </c>
      <c r="G16187">
        <v>35.319563000000002</v>
      </c>
      <c r="H16187">
        <v>-80.783068999999998</v>
      </c>
      <c r="I16187">
        <v>1</v>
      </c>
      <c r="J16187">
        <v>3</v>
      </c>
      <c r="K16187">
        <v>1</v>
      </c>
      <c r="L16187" t="s">
        <v>565</v>
      </c>
    </row>
    <row r="16188" spans="1:12" x14ac:dyDescent="0.2">
      <c r="A16188" t="s">
        <v>52310</v>
      </c>
      <c r="B16188" t="s">
        <v>52311</v>
      </c>
      <c r="C16188" t="s">
        <v>52312</v>
      </c>
      <c r="D16188" t="s">
        <v>21</v>
      </c>
      <c r="E16188" t="s">
        <v>16</v>
      </c>
      <c r="F16188">
        <v>28217</v>
      </c>
      <c r="G16188">
        <v>35.179527999999998</v>
      </c>
      <c r="H16188">
        <v>-80.908475999999993</v>
      </c>
      <c r="I16188">
        <v>4</v>
      </c>
      <c r="J16188">
        <v>8</v>
      </c>
      <c r="K16188">
        <v>1</v>
      </c>
      <c r="L16188" t="s">
        <v>52313</v>
      </c>
    </row>
    <row r="16189" spans="1:12" x14ac:dyDescent="0.2">
      <c r="A16189" t="s">
        <v>52314</v>
      </c>
      <c r="B16189" t="s">
        <v>52315</v>
      </c>
      <c r="C16189" t="s">
        <v>52316</v>
      </c>
      <c r="D16189" t="s">
        <v>21</v>
      </c>
      <c r="E16189" t="s">
        <v>16</v>
      </c>
      <c r="F16189">
        <v>28205</v>
      </c>
      <c r="G16189">
        <v>35.198838000000002</v>
      </c>
      <c r="H16189">
        <v>-80.794383999999994</v>
      </c>
      <c r="I16189">
        <v>4.5</v>
      </c>
      <c r="J16189">
        <v>34</v>
      </c>
      <c r="K16189">
        <v>1</v>
      </c>
      <c r="L16189" t="s">
        <v>52317</v>
      </c>
    </row>
    <row r="16190" spans="1:12" x14ac:dyDescent="0.2">
      <c r="A16190" t="s">
        <v>52318</v>
      </c>
      <c r="B16190" t="s">
        <v>52319</v>
      </c>
      <c r="C16190" t="s">
        <v>52320</v>
      </c>
      <c r="D16190" t="s">
        <v>15</v>
      </c>
      <c r="E16190" t="s">
        <v>16</v>
      </c>
      <c r="F16190">
        <v>28031</v>
      </c>
      <c r="G16190">
        <v>35.483173000000001</v>
      </c>
      <c r="H16190">
        <v>-80.863495999999998</v>
      </c>
      <c r="I16190">
        <v>1.5</v>
      </c>
      <c r="J16190">
        <v>93</v>
      </c>
      <c r="K16190">
        <v>1</v>
      </c>
      <c r="L16190" t="s">
        <v>351</v>
      </c>
    </row>
    <row r="16191" spans="1:12" x14ac:dyDescent="0.2">
      <c r="A16191" t="s">
        <v>52321</v>
      </c>
      <c r="B16191" t="s">
        <v>52322</v>
      </c>
      <c r="C16191" t="s">
        <v>52323</v>
      </c>
      <c r="D16191" t="s">
        <v>21</v>
      </c>
      <c r="E16191" t="s">
        <v>16</v>
      </c>
      <c r="F16191">
        <v>28213</v>
      </c>
      <c r="G16191">
        <v>35.257184600000002</v>
      </c>
      <c r="H16191">
        <v>-80.791099200000005</v>
      </c>
      <c r="I16191">
        <v>3.5</v>
      </c>
      <c r="J16191">
        <v>7</v>
      </c>
      <c r="K16191">
        <v>1</v>
      </c>
      <c r="L16191" t="s">
        <v>52324</v>
      </c>
    </row>
    <row r="16192" spans="1:12" x14ac:dyDescent="0.2">
      <c r="A16192" t="s">
        <v>52325</v>
      </c>
      <c r="B16192" t="s">
        <v>52326</v>
      </c>
      <c r="C16192" t="s">
        <v>52327</v>
      </c>
      <c r="D16192" t="s">
        <v>21</v>
      </c>
      <c r="E16192" t="s">
        <v>16</v>
      </c>
      <c r="F16192">
        <v>28211</v>
      </c>
      <c r="G16192">
        <v>35.156798299999998</v>
      </c>
      <c r="H16192">
        <v>-80.824156900000006</v>
      </c>
      <c r="I16192">
        <v>4.5</v>
      </c>
      <c r="J16192">
        <v>17</v>
      </c>
      <c r="K16192">
        <v>0</v>
      </c>
      <c r="L16192" t="s">
        <v>52328</v>
      </c>
    </row>
    <row r="16193" spans="1:12" x14ac:dyDescent="0.2">
      <c r="A16193" t="s">
        <v>52329</v>
      </c>
      <c r="B16193" t="s">
        <v>52330</v>
      </c>
      <c r="C16193" t="s">
        <v>52331</v>
      </c>
      <c r="D16193" t="s">
        <v>697</v>
      </c>
      <c r="E16193" t="s">
        <v>16</v>
      </c>
      <c r="F16193">
        <v>28037</v>
      </c>
      <c r="G16193">
        <v>35.451740999999998</v>
      </c>
      <c r="H16193">
        <v>-81.001283000000001</v>
      </c>
      <c r="I16193">
        <v>2</v>
      </c>
      <c r="J16193">
        <v>5</v>
      </c>
      <c r="K16193">
        <v>1</v>
      </c>
      <c r="L16193" t="s">
        <v>709</v>
      </c>
    </row>
    <row r="16194" spans="1:12" x14ac:dyDescent="0.2">
      <c r="A16194" t="s">
        <v>52332</v>
      </c>
      <c r="B16194" t="s">
        <v>52333</v>
      </c>
      <c r="C16194" t="s">
        <v>47963</v>
      </c>
      <c r="D16194" t="s">
        <v>21</v>
      </c>
      <c r="E16194" t="s">
        <v>16</v>
      </c>
      <c r="F16194">
        <v>28205</v>
      </c>
      <c r="G16194">
        <v>35.1961849331</v>
      </c>
      <c r="H16194">
        <v>-80.789447230099995</v>
      </c>
      <c r="I16194">
        <v>3.5</v>
      </c>
      <c r="J16194">
        <v>3</v>
      </c>
      <c r="K16194">
        <v>1</v>
      </c>
      <c r="L16194" t="s">
        <v>52334</v>
      </c>
    </row>
    <row r="16195" spans="1:12" x14ac:dyDescent="0.2">
      <c r="A16195" t="s">
        <v>52335</v>
      </c>
      <c r="B16195" t="s">
        <v>52336</v>
      </c>
      <c r="C16195" t="s">
        <v>52337</v>
      </c>
      <c r="D16195" t="s">
        <v>21</v>
      </c>
      <c r="E16195" t="s">
        <v>16</v>
      </c>
      <c r="F16195">
        <v>28273</v>
      </c>
      <c r="G16195">
        <v>35.153539000000002</v>
      </c>
      <c r="H16195">
        <v>-80.944911099999999</v>
      </c>
      <c r="I16195">
        <v>3.5</v>
      </c>
      <c r="J16195">
        <v>364</v>
      </c>
      <c r="K16195">
        <v>1</v>
      </c>
      <c r="L16195" t="s">
        <v>52338</v>
      </c>
    </row>
    <row r="16196" spans="1:12" x14ac:dyDescent="0.2">
      <c r="A16196" t="s">
        <v>52339</v>
      </c>
      <c r="B16196" t="s">
        <v>10375</v>
      </c>
      <c r="C16196" t="s">
        <v>46152</v>
      </c>
      <c r="D16196" t="s">
        <v>21</v>
      </c>
      <c r="E16196" t="s">
        <v>16</v>
      </c>
      <c r="F16196">
        <v>28212</v>
      </c>
      <c r="G16196">
        <v>35.169688600000001</v>
      </c>
      <c r="H16196">
        <v>-80.7431378</v>
      </c>
      <c r="I16196">
        <v>2</v>
      </c>
      <c r="J16196">
        <v>17</v>
      </c>
      <c r="K16196">
        <v>1</v>
      </c>
      <c r="L16196" t="s">
        <v>1010</v>
      </c>
    </row>
    <row r="16197" spans="1:12" x14ac:dyDescent="0.2">
      <c r="A16197" t="s">
        <v>52340</v>
      </c>
      <c r="B16197" t="s">
        <v>24477</v>
      </c>
      <c r="C16197" t="s">
        <v>52341</v>
      </c>
      <c r="D16197" t="s">
        <v>21</v>
      </c>
      <c r="E16197" t="s">
        <v>16</v>
      </c>
      <c r="F16197">
        <v>28278</v>
      </c>
      <c r="G16197">
        <v>35.1690136</v>
      </c>
      <c r="H16197">
        <v>-80.969994700000001</v>
      </c>
      <c r="I16197">
        <v>4</v>
      </c>
      <c r="J16197">
        <v>8</v>
      </c>
      <c r="K16197">
        <v>1</v>
      </c>
      <c r="L16197" t="s">
        <v>52342</v>
      </c>
    </row>
    <row r="16198" spans="1:12" x14ac:dyDescent="0.2">
      <c r="A16198" t="s">
        <v>52343</v>
      </c>
      <c r="B16198" t="s">
        <v>52344</v>
      </c>
      <c r="C16198" t="s">
        <v>52345</v>
      </c>
      <c r="D16198" t="s">
        <v>21</v>
      </c>
      <c r="E16198" t="s">
        <v>16</v>
      </c>
      <c r="F16198">
        <v>28273</v>
      </c>
      <c r="G16198">
        <v>35.138315610699998</v>
      </c>
      <c r="H16198">
        <v>-80.910688340700005</v>
      </c>
      <c r="I16198">
        <v>3</v>
      </c>
      <c r="J16198">
        <v>21</v>
      </c>
      <c r="K16198">
        <v>1</v>
      </c>
      <c r="L16198" t="s">
        <v>1464</v>
      </c>
    </row>
    <row r="16199" spans="1:12" x14ac:dyDescent="0.2">
      <c r="A16199" t="s">
        <v>52346</v>
      </c>
      <c r="B16199" t="s">
        <v>3403</v>
      </c>
      <c r="C16199" t="s">
        <v>52347</v>
      </c>
      <c r="D16199" t="s">
        <v>21</v>
      </c>
      <c r="E16199" t="s">
        <v>16</v>
      </c>
      <c r="F16199">
        <v>28216</v>
      </c>
      <c r="G16199">
        <v>35.350067000000003</v>
      </c>
      <c r="H16199">
        <v>-80.859763799999996</v>
      </c>
      <c r="I16199">
        <v>3.5</v>
      </c>
      <c r="J16199">
        <v>12</v>
      </c>
      <c r="K16199">
        <v>1</v>
      </c>
      <c r="L16199" t="s">
        <v>8598</v>
      </c>
    </row>
    <row r="16200" spans="1:12" x14ac:dyDescent="0.2">
      <c r="A16200" t="s">
        <v>52348</v>
      </c>
      <c r="B16200" t="s">
        <v>3380</v>
      </c>
      <c r="C16200" t="s">
        <v>52349</v>
      </c>
      <c r="D16200" t="s">
        <v>15</v>
      </c>
      <c r="E16200" t="s">
        <v>16</v>
      </c>
      <c r="F16200">
        <v>28031</v>
      </c>
      <c r="G16200">
        <v>35.4847548097</v>
      </c>
      <c r="H16200">
        <v>-80.878783464400001</v>
      </c>
      <c r="I16200">
        <v>1</v>
      </c>
      <c r="J16200">
        <v>3</v>
      </c>
      <c r="K16200">
        <v>1</v>
      </c>
      <c r="L16200" t="s">
        <v>52350</v>
      </c>
    </row>
    <row r="16201" spans="1:12" x14ac:dyDescent="0.2">
      <c r="A16201" t="s">
        <v>52351</v>
      </c>
      <c r="B16201" t="s">
        <v>52352</v>
      </c>
      <c r="D16201" t="s">
        <v>21</v>
      </c>
      <c r="E16201" t="s">
        <v>16</v>
      </c>
      <c r="F16201">
        <v>28215</v>
      </c>
      <c r="G16201">
        <v>35.241357200000003</v>
      </c>
      <c r="H16201">
        <v>-80.7103532</v>
      </c>
      <c r="I16201">
        <v>1</v>
      </c>
      <c r="J16201">
        <v>4</v>
      </c>
      <c r="K16201">
        <v>1</v>
      </c>
      <c r="L16201" t="s">
        <v>52353</v>
      </c>
    </row>
    <row r="16202" spans="1:12" x14ac:dyDescent="0.2">
      <c r="A16202" t="s">
        <v>52354</v>
      </c>
      <c r="B16202" t="s">
        <v>52355</v>
      </c>
      <c r="C16202" t="s">
        <v>52356</v>
      </c>
      <c r="D16202" t="s">
        <v>39</v>
      </c>
      <c r="E16202" t="s">
        <v>16</v>
      </c>
      <c r="F16202">
        <v>28027</v>
      </c>
      <c r="G16202">
        <v>35.385216399999997</v>
      </c>
      <c r="H16202">
        <v>-80.689081700000003</v>
      </c>
      <c r="I16202">
        <v>5</v>
      </c>
      <c r="J16202">
        <v>6</v>
      </c>
      <c r="K16202">
        <v>1</v>
      </c>
      <c r="L16202" t="s">
        <v>2905</v>
      </c>
    </row>
    <row r="16203" spans="1:12" x14ac:dyDescent="0.2">
      <c r="A16203" t="s">
        <v>52357</v>
      </c>
      <c r="B16203" t="s">
        <v>42220</v>
      </c>
      <c r="C16203" t="s">
        <v>52358</v>
      </c>
      <c r="D16203" t="s">
        <v>21</v>
      </c>
      <c r="E16203" t="s">
        <v>16</v>
      </c>
      <c r="F16203">
        <v>28277</v>
      </c>
      <c r="G16203">
        <v>35.055391399999998</v>
      </c>
      <c r="H16203">
        <v>-80.851660600000002</v>
      </c>
      <c r="I16203">
        <v>3.5</v>
      </c>
      <c r="J16203">
        <v>152</v>
      </c>
      <c r="K16203">
        <v>1</v>
      </c>
      <c r="L16203" t="s">
        <v>52359</v>
      </c>
    </row>
    <row r="16204" spans="1:12" x14ac:dyDescent="0.2">
      <c r="A16204" t="s">
        <v>52360</v>
      </c>
      <c r="B16204" t="s">
        <v>2133</v>
      </c>
      <c r="C16204" t="s">
        <v>13482</v>
      </c>
      <c r="D16204" t="s">
        <v>21</v>
      </c>
      <c r="E16204" t="s">
        <v>16</v>
      </c>
      <c r="F16204">
        <v>28277</v>
      </c>
      <c r="G16204">
        <v>35.035297700000001</v>
      </c>
      <c r="H16204">
        <v>-80.806071099999997</v>
      </c>
      <c r="I16204">
        <v>4.5</v>
      </c>
      <c r="J16204">
        <v>6</v>
      </c>
      <c r="K16204">
        <v>1</v>
      </c>
      <c r="L16204" t="s">
        <v>52361</v>
      </c>
    </row>
    <row r="16205" spans="1:12" x14ac:dyDescent="0.2">
      <c r="A16205" t="s">
        <v>52362</v>
      </c>
      <c r="B16205" t="s">
        <v>52363</v>
      </c>
      <c r="C16205" t="s">
        <v>52364</v>
      </c>
      <c r="D16205" t="s">
        <v>39</v>
      </c>
      <c r="E16205" t="s">
        <v>16</v>
      </c>
      <c r="F16205">
        <v>28027</v>
      </c>
      <c r="G16205">
        <v>35.352820399999999</v>
      </c>
      <c r="H16205">
        <v>-80.688469699999999</v>
      </c>
      <c r="I16205">
        <v>3.5</v>
      </c>
      <c r="J16205">
        <v>12</v>
      </c>
      <c r="K16205">
        <v>1</v>
      </c>
      <c r="L16205" t="s">
        <v>52365</v>
      </c>
    </row>
    <row r="16206" spans="1:12" x14ac:dyDescent="0.2">
      <c r="A16206" t="s">
        <v>52366</v>
      </c>
      <c r="B16206" t="s">
        <v>52367</v>
      </c>
      <c r="C16206" t="s">
        <v>52368</v>
      </c>
      <c r="D16206" t="s">
        <v>21</v>
      </c>
      <c r="E16206" t="s">
        <v>16</v>
      </c>
      <c r="F16206">
        <v>28205</v>
      </c>
      <c r="G16206">
        <v>35.220455000000001</v>
      </c>
      <c r="H16206">
        <v>-80.771510000000006</v>
      </c>
      <c r="I16206">
        <v>4</v>
      </c>
      <c r="J16206">
        <v>4</v>
      </c>
      <c r="K16206">
        <v>1</v>
      </c>
      <c r="L16206" t="s">
        <v>52369</v>
      </c>
    </row>
    <row r="16207" spans="1:12" x14ac:dyDescent="0.2">
      <c r="A16207" t="s">
        <v>52370</v>
      </c>
      <c r="B16207" t="s">
        <v>52371</v>
      </c>
      <c r="C16207" t="s">
        <v>52372</v>
      </c>
      <c r="D16207" t="s">
        <v>21</v>
      </c>
      <c r="E16207" t="s">
        <v>16</v>
      </c>
      <c r="F16207">
        <v>28262</v>
      </c>
      <c r="G16207">
        <v>35.280962199999998</v>
      </c>
      <c r="H16207">
        <v>-80.792406400000004</v>
      </c>
      <c r="I16207">
        <v>3.5</v>
      </c>
      <c r="J16207">
        <v>3</v>
      </c>
      <c r="K16207">
        <v>1</v>
      </c>
      <c r="L16207" t="s">
        <v>52373</v>
      </c>
    </row>
    <row r="16208" spans="1:12" x14ac:dyDescent="0.2">
      <c r="A16208" t="s">
        <v>52374</v>
      </c>
      <c r="B16208" t="s">
        <v>52375</v>
      </c>
      <c r="C16208" t="s">
        <v>52376</v>
      </c>
      <c r="D16208" t="s">
        <v>601</v>
      </c>
      <c r="E16208" t="s">
        <v>16</v>
      </c>
      <c r="F16208">
        <v>28083</v>
      </c>
      <c r="G16208">
        <v>35.479504300000002</v>
      </c>
      <c r="H16208">
        <v>-80.611294400000006</v>
      </c>
      <c r="I16208">
        <v>3</v>
      </c>
      <c r="J16208">
        <v>9</v>
      </c>
      <c r="K16208">
        <v>0</v>
      </c>
      <c r="L16208" t="s">
        <v>2073</v>
      </c>
    </row>
    <row r="16209" spans="1:12" x14ac:dyDescent="0.2">
      <c r="A16209" t="s">
        <v>52377</v>
      </c>
      <c r="B16209" t="s">
        <v>446</v>
      </c>
      <c r="C16209" t="s">
        <v>52378</v>
      </c>
      <c r="D16209" t="s">
        <v>26</v>
      </c>
      <c r="E16209" t="s">
        <v>16</v>
      </c>
      <c r="F16209">
        <v>28078</v>
      </c>
      <c r="G16209">
        <v>35.442028999999998</v>
      </c>
      <c r="H16209">
        <v>-80.857046999999994</v>
      </c>
      <c r="I16209">
        <v>4</v>
      </c>
      <c r="J16209">
        <v>19</v>
      </c>
      <c r="K16209">
        <v>1</v>
      </c>
      <c r="L16209" t="s">
        <v>1997</v>
      </c>
    </row>
    <row r="16210" spans="1:12" x14ac:dyDescent="0.2">
      <c r="A16210" t="s">
        <v>52379</v>
      </c>
      <c r="B16210" t="s">
        <v>52380</v>
      </c>
      <c r="C16210" t="s">
        <v>52381</v>
      </c>
      <c r="D16210" t="s">
        <v>15</v>
      </c>
      <c r="E16210" t="s">
        <v>16</v>
      </c>
      <c r="F16210">
        <v>28031</v>
      </c>
      <c r="G16210">
        <v>35.489727000000002</v>
      </c>
      <c r="H16210">
        <v>-80.857519999999994</v>
      </c>
      <c r="I16210">
        <v>4</v>
      </c>
      <c r="J16210">
        <v>19</v>
      </c>
      <c r="K16210">
        <v>1</v>
      </c>
      <c r="L16210" t="s">
        <v>287</v>
      </c>
    </row>
    <row r="16211" spans="1:12" x14ac:dyDescent="0.2">
      <c r="A16211" t="s">
        <v>52382</v>
      </c>
      <c r="B16211" t="s">
        <v>13312</v>
      </c>
      <c r="C16211" t="s">
        <v>52383</v>
      </c>
      <c r="D16211" t="s">
        <v>295</v>
      </c>
      <c r="E16211" t="s">
        <v>16</v>
      </c>
      <c r="F16211">
        <v>28134</v>
      </c>
      <c r="G16211">
        <v>35.074963599999997</v>
      </c>
      <c r="H16211">
        <v>-80.878140999999999</v>
      </c>
      <c r="I16211">
        <v>3.5</v>
      </c>
      <c r="J16211">
        <v>3</v>
      </c>
      <c r="K16211">
        <v>1</v>
      </c>
      <c r="L16211" t="s">
        <v>52384</v>
      </c>
    </row>
    <row r="16212" spans="1:12" x14ac:dyDescent="0.2">
      <c r="A16212" t="s">
        <v>52385</v>
      </c>
      <c r="B16212" t="s">
        <v>52386</v>
      </c>
      <c r="C16212" t="s">
        <v>52387</v>
      </c>
      <c r="D16212" t="s">
        <v>21</v>
      </c>
      <c r="E16212" t="s">
        <v>16</v>
      </c>
      <c r="F16212">
        <v>28210</v>
      </c>
      <c r="G16212">
        <v>35.145671</v>
      </c>
      <c r="H16212">
        <v>-80.825569000000002</v>
      </c>
      <c r="I16212">
        <v>3.5</v>
      </c>
      <c r="J16212">
        <v>269</v>
      </c>
      <c r="K16212">
        <v>1</v>
      </c>
      <c r="L16212" t="s">
        <v>52388</v>
      </c>
    </row>
    <row r="16213" spans="1:12" x14ac:dyDescent="0.2">
      <c r="A16213" t="s">
        <v>52389</v>
      </c>
      <c r="B16213" t="s">
        <v>3088</v>
      </c>
      <c r="C16213" t="s">
        <v>52390</v>
      </c>
      <c r="D16213" t="s">
        <v>26</v>
      </c>
      <c r="E16213" t="s">
        <v>16</v>
      </c>
      <c r="F16213">
        <v>28078</v>
      </c>
      <c r="G16213">
        <v>35.406267499999998</v>
      </c>
      <c r="H16213">
        <v>-80.864353399999999</v>
      </c>
      <c r="I16213">
        <v>4</v>
      </c>
      <c r="J16213">
        <v>31</v>
      </c>
      <c r="K16213">
        <v>1</v>
      </c>
      <c r="L16213" t="s">
        <v>52391</v>
      </c>
    </row>
    <row r="16214" spans="1:12" x14ac:dyDescent="0.2">
      <c r="A16214" t="s">
        <v>52392</v>
      </c>
      <c r="B16214" t="s">
        <v>41508</v>
      </c>
      <c r="C16214" t="s">
        <v>52393</v>
      </c>
      <c r="D16214" t="s">
        <v>21</v>
      </c>
      <c r="E16214" t="s">
        <v>16</v>
      </c>
      <c r="F16214">
        <v>28270</v>
      </c>
      <c r="G16214">
        <v>35.140920251399997</v>
      </c>
      <c r="H16214">
        <v>-80.732981800000005</v>
      </c>
      <c r="I16214">
        <v>2</v>
      </c>
      <c r="J16214">
        <v>88</v>
      </c>
      <c r="K16214">
        <v>0</v>
      </c>
      <c r="L16214" t="s">
        <v>52394</v>
      </c>
    </row>
    <row r="16215" spans="1:12" x14ac:dyDescent="0.2">
      <c r="A16215" t="s">
        <v>52395</v>
      </c>
      <c r="B16215" t="s">
        <v>52396</v>
      </c>
      <c r="C16215" t="s">
        <v>52397</v>
      </c>
      <c r="D16215" t="s">
        <v>21</v>
      </c>
      <c r="E16215" t="s">
        <v>16</v>
      </c>
      <c r="F16215">
        <v>28215</v>
      </c>
      <c r="G16215">
        <v>35.283457800000001</v>
      </c>
      <c r="H16215">
        <v>-80.672831799999997</v>
      </c>
      <c r="I16215">
        <v>3</v>
      </c>
      <c r="J16215">
        <v>4</v>
      </c>
      <c r="K16215">
        <v>1</v>
      </c>
      <c r="L16215" t="s">
        <v>52398</v>
      </c>
    </row>
    <row r="16216" spans="1:12" x14ac:dyDescent="0.2">
      <c r="A16216" t="s">
        <v>52399</v>
      </c>
      <c r="B16216" t="s">
        <v>52400</v>
      </c>
      <c r="C16216" t="s">
        <v>52401</v>
      </c>
      <c r="D16216" t="s">
        <v>21</v>
      </c>
      <c r="E16216" t="s">
        <v>16</v>
      </c>
      <c r="F16216">
        <v>28269</v>
      </c>
      <c r="G16216">
        <v>35.280062899999997</v>
      </c>
      <c r="H16216">
        <v>-80.8344235</v>
      </c>
      <c r="I16216">
        <v>1.5</v>
      </c>
      <c r="J16216">
        <v>10</v>
      </c>
      <c r="K16216">
        <v>0</v>
      </c>
      <c r="L16216" t="s">
        <v>52402</v>
      </c>
    </row>
    <row r="16217" spans="1:12" x14ac:dyDescent="0.2">
      <c r="A16217" t="s">
        <v>52403</v>
      </c>
      <c r="B16217" t="s">
        <v>1978</v>
      </c>
      <c r="C16217" t="s">
        <v>52404</v>
      </c>
      <c r="D16217" t="s">
        <v>21</v>
      </c>
      <c r="E16217" t="s">
        <v>16</v>
      </c>
      <c r="F16217">
        <v>28226</v>
      </c>
      <c r="G16217">
        <v>35.078537900000001</v>
      </c>
      <c r="H16217">
        <v>-80.818357800000001</v>
      </c>
      <c r="I16217">
        <v>2</v>
      </c>
      <c r="J16217">
        <v>16</v>
      </c>
      <c r="K16217">
        <v>1</v>
      </c>
      <c r="L16217" t="s">
        <v>4658</v>
      </c>
    </row>
    <row r="16218" spans="1:12" x14ac:dyDescent="0.2">
      <c r="A16218" t="s">
        <v>52405</v>
      </c>
      <c r="B16218" t="s">
        <v>8640</v>
      </c>
      <c r="C16218" t="s">
        <v>13019</v>
      </c>
      <c r="D16218" t="s">
        <v>21</v>
      </c>
      <c r="E16218" t="s">
        <v>16</v>
      </c>
      <c r="F16218">
        <v>28208</v>
      </c>
      <c r="G16218">
        <v>35.226306999999998</v>
      </c>
      <c r="H16218">
        <v>-80.893539000000004</v>
      </c>
      <c r="I16218">
        <v>2</v>
      </c>
      <c r="J16218">
        <v>13</v>
      </c>
      <c r="K16218">
        <v>0</v>
      </c>
      <c r="L16218" t="s">
        <v>52406</v>
      </c>
    </row>
    <row r="16219" spans="1:12" x14ac:dyDescent="0.2">
      <c r="A16219" t="s">
        <v>52407</v>
      </c>
      <c r="B16219" t="s">
        <v>52408</v>
      </c>
      <c r="D16219" t="s">
        <v>643</v>
      </c>
      <c r="E16219" t="s">
        <v>16</v>
      </c>
      <c r="F16219">
        <v>28079</v>
      </c>
      <c r="G16219">
        <v>35.101964799999998</v>
      </c>
      <c r="H16219">
        <v>-80.599385400000003</v>
      </c>
      <c r="I16219">
        <v>5</v>
      </c>
      <c r="J16219">
        <v>3</v>
      </c>
      <c r="K16219">
        <v>1</v>
      </c>
      <c r="L16219" t="s">
        <v>27544</v>
      </c>
    </row>
  </sheetData>
  <autoFilter ref="A1:L16219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A42B84B06847AFCE29FF3D1CE16D" ma:contentTypeVersion="10" ma:contentTypeDescription="Create a new document." ma:contentTypeScope="" ma:versionID="99bca03efdffc3b561c9cd299574f27e">
  <xsd:schema xmlns:xsd="http://www.w3.org/2001/XMLSchema" xmlns:xs="http://www.w3.org/2001/XMLSchema" xmlns:p="http://schemas.microsoft.com/office/2006/metadata/properties" xmlns:ns2="aff8eeb6-53bf-44bf-a224-fac977cd228b" xmlns:ns3="f3e578be-7961-41e8-91c9-b742ecb60a74" targetNamespace="http://schemas.microsoft.com/office/2006/metadata/properties" ma:root="true" ma:fieldsID="49a752adb192e04927d212269dc48af2" ns2:_="" ns3:_="">
    <xsd:import namespace="aff8eeb6-53bf-44bf-a224-fac977cd228b"/>
    <xsd:import namespace="f3e578be-7961-41e8-91c9-b742ecb60a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8eeb6-53bf-44bf-a224-fac977cd2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578be-7961-41e8-91c9-b742ecb60a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E253A6-D4F0-4CE4-8FD5-25C66853414D}"/>
</file>

<file path=customXml/itemProps2.xml><?xml version="1.0" encoding="utf-8"?>
<ds:datastoreItem xmlns:ds="http://schemas.openxmlformats.org/officeDocument/2006/customXml" ds:itemID="{75370159-CD04-495A-8048-C96EE5DCB97A}"/>
</file>

<file path=customXml/itemProps3.xml><?xml version="1.0" encoding="utf-8"?>
<ds:datastoreItem xmlns:ds="http://schemas.openxmlformats.org/officeDocument/2006/customXml" ds:itemID="{01E0A956-971D-4C60-8593-AE54C9EACE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NC_yelp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2020-08-10T13:12:03Z</dcterms:created>
  <dcterms:modified xsi:type="dcterms:W3CDTF">2020-08-10T13:12:03Z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0x0101003603A42B84B06847AFCE29FF3D1CE16D</vt:lpwstr>
  </property>
</Properties>
</file>